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hidePivotFieldList="1" autoCompressPictures="0"/>
  <bookViews>
    <workbookView xWindow="440" yWindow="100" windowWidth="29200" windowHeight="16980" tabRatio="768" activeTab="2"/>
  </bookViews>
  <sheets>
    <sheet name="criteria" sheetId="2" r:id="rId1"/>
    <sheet name="EducationDataPortal_institution" sheetId="1" r:id="rId2"/>
    <sheet name="ModelEval" sheetId="15" r:id="rId3"/>
    <sheet name="ModelResults" sheetId="16" r:id="rId4"/>
    <sheet name="cmpTransf_stationarity" sheetId="10" r:id="rId5"/>
    <sheet name="cmpVariances" sheetId="14" r:id="rId6"/>
    <sheet name="Pivoted-Admissions" sheetId="5" r:id="rId7"/>
    <sheet name="Pivoted-Monies" sheetId="8" r:id="rId8"/>
    <sheet name="Pivoted-MoreMoney" sheetId="9" r:id="rId9"/>
    <sheet name="#blanks" sheetId="4" r:id="rId10"/>
  </sheets>
  <calcPr calcId="140001" concurrentCalc="0"/>
  <pivotCaches>
    <pivotCache cacheId="0" r:id="rId1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6" i="15" l="1"/>
  <c r="F14" i="15"/>
  <c r="F12" i="15"/>
  <c r="F11" i="15"/>
  <c r="F7" i="15"/>
  <c r="F8" i="15"/>
  <c r="Y28" i="14"/>
  <c r="X28" i="14"/>
  <c r="W28" i="14"/>
  <c r="W20" i="14"/>
  <c r="W12" i="14"/>
  <c r="W4" i="14"/>
  <c r="Y4" i="14"/>
  <c r="X4" i="14"/>
  <c r="Y12" i="14"/>
  <c r="X12" i="14"/>
  <c r="Y20" i="14"/>
  <c r="X20" i="1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C2" i="4"/>
  <c r="B2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B14" i="5"/>
  <c r="B13" i="5"/>
  <c r="F113" i="1"/>
  <c r="F141" i="1"/>
  <c r="F169" i="1"/>
  <c r="F197" i="1"/>
  <c r="F225" i="1"/>
  <c r="F253" i="1"/>
  <c r="F281" i="1"/>
  <c r="F309" i="1"/>
  <c r="F337" i="1"/>
  <c r="F365" i="1"/>
  <c r="F393" i="1"/>
  <c r="F421" i="1"/>
  <c r="F449" i="1"/>
  <c r="F477" i="1"/>
  <c r="F505" i="1"/>
  <c r="F533" i="1"/>
  <c r="F561" i="1"/>
  <c r="F589" i="1"/>
  <c r="F617" i="1"/>
  <c r="F645" i="1"/>
  <c r="F673" i="1"/>
  <c r="F701" i="1"/>
  <c r="F729" i="1"/>
  <c r="F757" i="1"/>
  <c r="F785" i="1"/>
  <c r="F813" i="1"/>
  <c r="F841" i="1"/>
  <c r="F112" i="1"/>
  <c r="F140" i="1"/>
  <c r="F168" i="1"/>
  <c r="F196" i="1"/>
  <c r="F224" i="1"/>
  <c r="F252" i="1"/>
  <c r="F280" i="1"/>
  <c r="F308" i="1"/>
  <c r="F336" i="1"/>
  <c r="F364" i="1"/>
  <c r="F392" i="1"/>
  <c r="F420" i="1"/>
  <c r="F448" i="1"/>
  <c r="F476" i="1"/>
  <c r="F504" i="1"/>
  <c r="F532" i="1"/>
  <c r="F560" i="1"/>
  <c r="F588" i="1"/>
  <c r="F616" i="1"/>
  <c r="F644" i="1"/>
  <c r="F672" i="1"/>
  <c r="F700" i="1"/>
  <c r="F728" i="1"/>
  <c r="F756" i="1"/>
  <c r="F784" i="1"/>
  <c r="F812" i="1"/>
  <c r="F840" i="1"/>
  <c r="F111" i="1"/>
  <c r="F139" i="1"/>
  <c r="F167" i="1"/>
  <c r="F195" i="1"/>
  <c r="F223" i="1"/>
  <c r="F251" i="1"/>
  <c r="F279" i="1"/>
  <c r="F307" i="1"/>
  <c r="F335" i="1"/>
  <c r="F363" i="1"/>
  <c r="F391" i="1"/>
  <c r="F419" i="1"/>
  <c r="F447" i="1"/>
  <c r="F475" i="1"/>
  <c r="F503" i="1"/>
  <c r="F531" i="1"/>
  <c r="F559" i="1"/>
  <c r="F587" i="1"/>
  <c r="F615" i="1"/>
  <c r="F643" i="1"/>
  <c r="F671" i="1"/>
  <c r="F699" i="1"/>
  <c r="F727" i="1"/>
  <c r="F755" i="1"/>
  <c r="F783" i="1"/>
  <c r="F811" i="1"/>
  <c r="F839" i="1"/>
  <c r="F110" i="1"/>
  <c r="F138" i="1"/>
  <c r="F166" i="1"/>
  <c r="F194" i="1"/>
  <c r="F222" i="1"/>
  <c r="F250" i="1"/>
  <c r="F278" i="1"/>
  <c r="F306" i="1"/>
  <c r="F334" i="1"/>
  <c r="F362" i="1"/>
  <c r="F390" i="1"/>
  <c r="F418" i="1"/>
  <c r="F446" i="1"/>
  <c r="F474" i="1"/>
  <c r="F502" i="1"/>
  <c r="F530" i="1"/>
  <c r="F558" i="1"/>
  <c r="F586" i="1"/>
  <c r="F614" i="1"/>
  <c r="F642" i="1"/>
  <c r="F670" i="1"/>
  <c r="F698" i="1"/>
  <c r="F726" i="1"/>
  <c r="F754" i="1"/>
  <c r="F782" i="1"/>
  <c r="F810" i="1"/>
  <c r="F838" i="1"/>
  <c r="F109" i="1"/>
  <c r="F137" i="1"/>
  <c r="F165" i="1"/>
  <c r="F193" i="1"/>
  <c r="F221" i="1"/>
  <c r="F249" i="1"/>
  <c r="F277" i="1"/>
  <c r="F305" i="1"/>
  <c r="F333" i="1"/>
  <c r="F361" i="1"/>
  <c r="F389" i="1"/>
  <c r="F417" i="1"/>
  <c r="F445" i="1"/>
  <c r="F473" i="1"/>
  <c r="F501" i="1"/>
  <c r="F529" i="1"/>
  <c r="F557" i="1"/>
  <c r="F585" i="1"/>
  <c r="F613" i="1"/>
  <c r="F641" i="1"/>
  <c r="F669" i="1"/>
  <c r="F697" i="1"/>
  <c r="F725" i="1"/>
  <c r="F753" i="1"/>
  <c r="F781" i="1"/>
  <c r="F809" i="1"/>
  <c r="F837" i="1"/>
  <c r="F108" i="1"/>
  <c r="F136" i="1"/>
  <c r="F164" i="1"/>
  <c r="F192" i="1"/>
  <c r="F220" i="1"/>
  <c r="F248" i="1"/>
  <c r="F276" i="1"/>
  <c r="F304" i="1"/>
  <c r="F332" i="1"/>
  <c r="F360" i="1"/>
  <c r="F388" i="1"/>
  <c r="F416" i="1"/>
  <c r="F444" i="1"/>
  <c r="F472" i="1"/>
  <c r="F500" i="1"/>
  <c r="F528" i="1"/>
  <c r="F556" i="1"/>
  <c r="F584" i="1"/>
  <c r="F612" i="1"/>
  <c r="F640" i="1"/>
  <c r="F668" i="1"/>
  <c r="F696" i="1"/>
  <c r="F724" i="1"/>
  <c r="F752" i="1"/>
  <c r="F780" i="1"/>
  <c r="F808" i="1"/>
  <c r="F836" i="1"/>
  <c r="F107" i="1"/>
  <c r="F135" i="1"/>
  <c r="F163" i="1"/>
  <c r="F191" i="1"/>
  <c r="F219" i="1"/>
  <c r="F247" i="1"/>
  <c r="F275" i="1"/>
  <c r="F303" i="1"/>
  <c r="F331" i="1"/>
  <c r="F359" i="1"/>
  <c r="F387" i="1"/>
  <c r="F415" i="1"/>
  <c r="F443" i="1"/>
  <c r="F471" i="1"/>
  <c r="F499" i="1"/>
  <c r="F527" i="1"/>
  <c r="F555" i="1"/>
  <c r="F583" i="1"/>
  <c r="F611" i="1"/>
  <c r="F639" i="1"/>
  <c r="F667" i="1"/>
  <c r="F695" i="1"/>
  <c r="F723" i="1"/>
  <c r="F751" i="1"/>
  <c r="F779" i="1"/>
  <c r="F807" i="1"/>
  <c r="F835" i="1"/>
  <c r="F106" i="1"/>
  <c r="F134" i="1"/>
  <c r="F162" i="1"/>
  <c r="F190" i="1"/>
  <c r="F218" i="1"/>
  <c r="F246" i="1"/>
  <c r="F274" i="1"/>
  <c r="F302" i="1"/>
  <c r="F330" i="1"/>
  <c r="F358" i="1"/>
  <c r="F386" i="1"/>
  <c r="F414" i="1"/>
  <c r="F442" i="1"/>
  <c r="F470" i="1"/>
  <c r="F498" i="1"/>
  <c r="F526" i="1"/>
  <c r="F554" i="1"/>
  <c r="F582" i="1"/>
  <c r="F610" i="1"/>
  <c r="F638" i="1"/>
  <c r="F666" i="1"/>
  <c r="F694" i="1"/>
  <c r="F722" i="1"/>
  <c r="F750" i="1"/>
  <c r="F778" i="1"/>
  <c r="F806" i="1"/>
  <c r="F834" i="1"/>
  <c r="F105" i="1"/>
  <c r="F133" i="1"/>
  <c r="F161" i="1"/>
  <c r="F189" i="1"/>
  <c r="F217" i="1"/>
  <c r="F245" i="1"/>
  <c r="F273" i="1"/>
  <c r="F301" i="1"/>
  <c r="F329" i="1"/>
  <c r="F357" i="1"/>
  <c r="F385" i="1"/>
  <c r="F413" i="1"/>
  <c r="F441" i="1"/>
  <c r="F469" i="1"/>
  <c r="F497" i="1"/>
  <c r="F525" i="1"/>
  <c r="F553" i="1"/>
  <c r="F581" i="1"/>
  <c r="F609" i="1"/>
  <c r="F637" i="1"/>
  <c r="F665" i="1"/>
  <c r="F693" i="1"/>
  <c r="F721" i="1"/>
  <c r="F749" i="1"/>
  <c r="F777" i="1"/>
  <c r="F805" i="1"/>
  <c r="F833" i="1"/>
  <c r="F104" i="1"/>
  <c r="F132" i="1"/>
  <c r="F160" i="1"/>
  <c r="F188" i="1"/>
  <c r="F216" i="1"/>
  <c r="F244" i="1"/>
  <c r="F272" i="1"/>
  <c r="F300" i="1"/>
  <c r="F328" i="1"/>
  <c r="F356" i="1"/>
  <c r="F384" i="1"/>
  <c r="F412" i="1"/>
  <c r="F440" i="1"/>
  <c r="F468" i="1"/>
  <c r="F496" i="1"/>
  <c r="F524" i="1"/>
  <c r="F552" i="1"/>
  <c r="F580" i="1"/>
  <c r="F608" i="1"/>
  <c r="F636" i="1"/>
  <c r="F664" i="1"/>
  <c r="F692" i="1"/>
  <c r="F720" i="1"/>
  <c r="F748" i="1"/>
  <c r="F776" i="1"/>
  <c r="F804" i="1"/>
  <c r="F832" i="1"/>
  <c r="F103" i="1"/>
  <c r="F131" i="1"/>
  <c r="F159" i="1"/>
  <c r="F187" i="1"/>
  <c r="F215" i="1"/>
  <c r="F243" i="1"/>
  <c r="F271" i="1"/>
  <c r="F299" i="1"/>
  <c r="F327" i="1"/>
  <c r="F355" i="1"/>
  <c r="F383" i="1"/>
  <c r="F411" i="1"/>
  <c r="F439" i="1"/>
  <c r="F467" i="1"/>
  <c r="F495" i="1"/>
  <c r="F523" i="1"/>
  <c r="F551" i="1"/>
  <c r="F579" i="1"/>
  <c r="F607" i="1"/>
  <c r="F635" i="1"/>
  <c r="F663" i="1"/>
  <c r="F691" i="1"/>
  <c r="F719" i="1"/>
  <c r="F747" i="1"/>
  <c r="F775" i="1"/>
  <c r="F803" i="1"/>
  <c r="F831" i="1"/>
  <c r="F102" i="1"/>
  <c r="F130" i="1"/>
  <c r="F158" i="1"/>
  <c r="F186" i="1"/>
  <c r="F214" i="1"/>
  <c r="F242" i="1"/>
  <c r="F270" i="1"/>
  <c r="F298" i="1"/>
  <c r="F326" i="1"/>
  <c r="F354" i="1"/>
  <c r="F382" i="1"/>
  <c r="F410" i="1"/>
  <c r="F438" i="1"/>
  <c r="F466" i="1"/>
  <c r="F494" i="1"/>
  <c r="F522" i="1"/>
  <c r="F550" i="1"/>
  <c r="F578" i="1"/>
  <c r="F606" i="1"/>
  <c r="F634" i="1"/>
  <c r="F662" i="1"/>
  <c r="F690" i="1"/>
  <c r="F718" i="1"/>
  <c r="F746" i="1"/>
  <c r="F774" i="1"/>
  <c r="F802" i="1"/>
  <c r="F830" i="1"/>
  <c r="F101" i="1"/>
  <c r="F129" i="1"/>
  <c r="F157" i="1"/>
  <c r="F185" i="1"/>
  <c r="F213" i="1"/>
  <c r="F241" i="1"/>
  <c r="F269" i="1"/>
  <c r="F297" i="1"/>
  <c r="F325" i="1"/>
  <c r="F353" i="1"/>
  <c r="F381" i="1"/>
  <c r="F409" i="1"/>
  <c r="F437" i="1"/>
  <c r="F465" i="1"/>
  <c r="F493" i="1"/>
  <c r="F521" i="1"/>
  <c r="F549" i="1"/>
  <c r="F577" i="1"/>
  <c r="F605" i="1"/>
  <c r="F633" i="1"/>
  <c r="F661" i="1"/>
  <c r="F689" i="1"/>
  <c r="F717" i="1"/>
  <c r="F745" i="1"/>
  <c r="F773" i="1"/>
  <c r="F801" i="1"/>
  <c r="F829" i="1"/>
  <c r="F100" i="1"/>
  <c r="F128" i="1"/>
  <c r="F156" i="1"/>
  <c r="F184" i="1"/>
  <c r="F212" i="1"/>
  <c r="F240" i="1"/>
  <c r="F268" i="1"/>
  <c r="F296" i="1"/>
  <c r="F324" i="1"/>
  <c r="F352" i="1"/>
  <c r="F380" i="1"/>
  <c r="F408" i="1"/>
  <c r="F436" i="1"/>
  <c r="F464" i="1"/>
  <c r="F492" i="1"/>
  <c r="F520" i="1"/>
  <c r="F548" i="1"/>
  <c r="F576" i="1"/>
  <c r="F604" i="1"/>
  <c r="F632" i="1"/>
  <c r="F660" i="1"/>
  <c r="F688" i="1"/>
  <c r="F716" i="1"/>
  <c r="F744" i="1"/>
  <c r="F772" i="1"/>
  <c r="F800" i="1"/>
  <c r="F828" i="1"/>
  <c r="F99" i="1"/>
  <c r="F127" i="1"/>
  <c r="F155" i="1"/>
  <c r="F183" i="1"/>
  <c r="F211" i="1"/>
  <c r="F239" i="1"/>
  <c r="F267" i="1"/>
  <c r="F295" i="1"/>
  <c r="F323" i="1"/>
  <c r="F351" i="1"/>
  <c r="F379" i="1"/>
  <c r="F407" i="1"/>
  <c r="F435" i="1"/>
  <c r="F463" i="1"/>
  <c r="F491" i="1"/>
  <c r="F519" i="1"/>
  <c r="F547" i="1"/>
  <c r="F575" i="1"/>
  <c r="F603" i="1"/>
  <c r="F631" i="1"/>
  <c r="F659" i="1"/>
  <c r="F687" i="1"/>
  <c r="F715" i="1"/>
  <c r="F743" i="1"/>
  <c r="F771" i="1"/>
  <c r="F799" i="1"/>
  <c r="F827" i="1"/>
  <c r="F98" i="1"/>
  <c r="F126" i="1"/>
  <c r="F154" i="1"/>
  <c r="F182" i="1"/>
  <c r="F210" i="1"/>
  <c r="F238" i="1"/>
  <c r="F266" i="1"/>
  <c r="F294" i="1"/>
  <c r="F322" i="1"/>
  <c r="F350" i="1"/>
  <c r="F378" i="1"/>
  <c r="F406" i="1"/>
  <c r="F434" i="1"/>
  <c r="F462" i="1"/>
  <c r="F490" i="1"/>
  <c r="F518" i="1"/>
  <c r="F546" i="1"/>
  <c r="F574" i="1"/>
  <c r="F602" i="1"/>
  <c r="F630" i="1"/>
  <c r="F658" i="1"/>
  <c r="F686" i="1"/>
  <c r="F714" i="1"/>
  <c r="F742" i="1"/>
  <c r="F770" i="1"/>
  <c r="F798" i="1"/>
  <c r="F826" i="1"/>
  <c r="F97" i="1"/>
  <c r="F125" i="1"/>
  <c r="F153" i="1"/>
  <c r="F181" i="1"/>
  <c r="F209" i="1"/>
  <c r="F237" i="1"/>
  <c r="F265" i="1"/>
  <c r="F293" i="1"/>
  <c r="F321" i="1"/>
  <c r="F349" i="1"/>
  <c r="F377" i="1"/>
  <c r="F405" i="1"/>
  <c r="F433" i="1"/>
  <c r="F461" i="1"/>
  <c r="F489" i="1"/>
  <c r="F517" i="1"/>
  <c r="F545" i="1"/>
  <c r="F573" i="1"/>
  <c r="F601" i="1"/>
  <c r="F629" i="1"/>
  <c r="F657" i="1"/>
  <c r="F685" i="1"/>
  <c r="F713" i="1"/>
  <c r="F741" i="1"/>
  <c r="F769" i="1"/>
  <c r="F797" i="1"/>
  <c r="F825" i="1"/>
  <c r="F96" i="1"/>
  <c r="F124" i="1"/>
  <c r="F152" i="1"/>
  <c r="F180" i="1"/>
  <c r="F208" i="1"/>
  <c r="F236" i="1"/>
  <c r="F264" i="1"/>
  <c r="F292" i="1"/>
  <c r="F320" i="1"/>
  <c r="F348" i="1"/>
  <c r="F376" i="1"/>
  <c r="F404" i="1"/>
  <c r="F432" i="1"/>
  <c r="F460" i="1"/>
  <c r="F488" i="1"/>
  <c r="F516" i="1"/>
  <c r="F544" i="1"/>
  <c r="F572" i="1"/>
  <c r="F600" i="1"/>
  <c r="F628" i="1"/>
  <c r="F656" i="1"/>
  <c r="F684" i="1"/>
  <c r="F712" i="1"/>
  <c r="F740" i="1"/>
  <c r="F768" i="1"/>
  <c r="F796" i="1"/>
  <c r="F824" i="1"/>
  <c r="F95" i="1"/>
  <c r="F123" i="1"/>
  <c r="F151" i="1"/>
  <c r="F179" i="1"/>
  <c r="F207" i="1"/>
  <c r="F235" i="1"/>
  <c r="F263" i="1"/>
  <c r="F291" i="1"/>
  <c r="F319" i="1"/>
  <c r="F347" i="1"/>
  <c r="F375" i="1"/>
  <c r="F403" i="1"/>
  <c r="F431" i="1"/>
  <c r="F459" i="1"/>
  <c r="F487" i="1"/>
  <c r="F515" i="1"/>
  <c r="F543" i="1"/>
  <c r="F571" i="1"/>
  <c r="F599" i="1"/>
  <c r="F627" i="1"/>
  <c r="F655" i="1"/>
  <c r="F683" i="1"/>
  <c r="F711" i="1"/>
  <c r="F739" i="1"/>
  <c r="F767" i="1"/>
  <c r="F795" i="1"/>
  <c r="F823" i="1"/>
  <c r="F94" i="1"/>
  <c r="F122" i="1"/>
  <c r="F150" i="1"/>
  <c r="F178" i="1"/>
  <c r="F206" i="1"/>
  <c r="F234" i="1"/>
  <c r="F262" i="1"/>
  <c r="F290" i="1"/>
  <c r="F318" i="1"/>
  <c r="F346" i="1"/>
  <c r="F374" i="1"/>
  <c r="F402" i="1"/>
  <c r="F430" i="1"/>
  <c r="F458" i="1"/>
  <c r="F486" i="1"/>
  <c r="F514" i="1"/>
  <c r="F542" i="1"/>
  <c r="F570" i="1"/>
  <c r="F598" i="1"/>
  <c r="F626" i="1"/>
  <c r="F654" i="1"/>
  <c r="F682" i="1"/>
  <c r="F710" i="1"/>
  <c r="F738" i="1"/>
  <c r="F766" i="1"/>
  <c r="F794" i="1"/>
  <c r="F822" i="1"/>
  <c r="F93" i="1"/>
  <c r="F121" i="1"/>
  <c r="F149" i="1"/>
  <c r="F177" i="1"/>
  <c r="F205" i="1"/>
  <c r="F233" i="1"/>
  <c r="F261" i="1"/>
  <c r="F289" i="1"/>
  <c r="F317" i="1"/>
  <c r="F345" i="1"/>
  <c r="F373" i="1"/>
  <c r="F401" i="1"/>
  <c r="F429" i="1"/>
  <c r="F457" i="1"/>
  <c r="F485" i="1"/>
  <c r="F513" i="1"/>
  <c r="F541" i="1"/>
  <c r="F569" i="1"/>
  <c r="F597" i="1"/>
  <c r="F625" i="1"/>
  <c r="F653" i="1"/>
  <c r="F681" i="1"/>
  <c r="F709" i="1"/>
  <c r="F737" i="1"/>
  <c r="F765" i="1"/>
  <c r="F793" i="1"/>
  <c r="F821" i="1"/>
  <c r="F92" i="1"/>
  <c r="F120" i="1"/>
  <c r="F148" i="1"/>
  <c r="F176" i="1"/>
  <c r="F204" i="1"/>
  <c r="F232" i="1"/>
  <c r="F260" i="1"/>
  <c r="F288" i="1"/>
  <c r="F316" i="1"/>
  <c r="F344" i="1"/>
  <c r="F372" i="1"/>
  <c r="F400" i="1"/>
  <c r="F428" i="1"/>
  <c r="F456" i="1"/>
  <c r="F484" i="1"/>
  <c r="F512" i="1"/>
  <c r="F540" i="1"/>
  <c r="F568" i="1"/>
  <c r="F596" i="1"/>
  <c r="F624" i="1"/>
  <c r="F652" i="1"/>
  <c r="F680" i="1"/>
  <c r="F708" i="1"/>
  <c r="F736" i="1"/>
  <c r="F764" i="1"/>
  <c r="F792" i="1"/>
  <c r="F820" i="1"/>
  <c r="F91" i="1"/>
  <c r="F119" i="1"/>
  <c r="F147" i="1"/>
  <c r="F175" i="1"/>
  <c r="F203" i="1"/>
  <c r="F231" i="1"/>
  <c r="F259" i="1"/>
  <c r="F287" i="1"/>
  <c r="F315" i="1"/>
  <c r="F343" i="1"/>
  <c r="F371" i="1"/>
  <c r="F399" i="1"/>
  <c r="F427" i="1"/>
  <c r="F455" i="1"/>
  <c r="F483" i="1"/>
  <c r="F511" i="1"/>
  <c r="F539" i="1"/>
  <c r="F567" i="1"/>
  <c r="F595" i="1"/>
  <c r="F623" i="1"/>
  <c r="F651" i="1"/>
  <c r="F679" i="1"/>
  <c r="F707" i="1"/>
  <c r="F735" i="1"/>
  <c r="F763" i="1"/>
  <c r="F791" i="1"/>
  <c r="F819" i="1"/>
  <c r="F90" i="1"/>
  <c r="F118" i="1"/>
  <c r="F146" i="1"/>
  <c r="F174" i="1"/>
  <c r="F202" i="1"/>
  <c r="F230" i="1"/>
  <c r="F258" i="1"/>
  <c r="F286" i="1"/>
  <c r="F314" i="1"/>
  <c r="F342" i="1"/>
  <c r="F370" i="1"/>
  <c r="F398" i="1"/>
  <c r="F426" i="1"/>
  <c r="F454" i="1"/>
  <c r="F482" i="1"/>
  <c r="F510" i="1"/>
  <c r="F538" i="1"/>
  <c r="F566" i="1"/>
  <c r="F594" i="1"/>
  <c r="F622" i="1"/>
  <c r="F650" i="1"/>
  <c r="F678" i="1"/>
  <c r="F706" i="1"/>
  <c r="F734" i="1"/>
  <c r="F762" i="1"/>
  <c r="F790" i="1"/>
  <c r="F818" i="1"/>
  <c r="F89" i="1"/>
  <c r="F117" i="1"/>
  <c r="F145" i="1"/>
  <c r="F173" i="1"/>
  <c r="F201" i="1"/>
  <c r="F229" i="1"/>
  <c r="F257" i="1"/>
  <c r="F285" i="1"/>
  <c r="F313" i="1"/>
  <c r="F341" i="1"/>
  <c r="F369" i="1"/>
  <c r="F397" i="1"/>
  <c r="F425" i="1"/>
  <c r="F453" i="1"/>
  <c r="F481" i="1"/>
  <c r="F509" i="1"/>
  <c r="F537" i="1"/>
  <c r="F565" i="1"/>
  <c r="F593" i="1"/>
  <c r="F621" i="1"/>
  <c r="F649" i="1"/>
  <c r="F677" i="1"/>
  <c r="F705" i="1"/>
  <c r="F733" i="1"/>
  <c r="F761" i="1"/>
  <c r="F789" i="1"/>
  <c r="F817" i="1"/>
  <c r="F88" i="1"/>
  <c r="F116" i="1"/>
  <c r="F144" i="1"/>
  <c r="F172" i="1"/>
  <c r="F200" i="1"/>
  <c r="F228" i="1"/>
  <c r="F256" i="1"/>
  <c r="F284" i="1"/>
  <c r="F312" i="1"/>
  <c r="F340" i="1"/>
  <c r="F368" i="1"/>
  <c r="F396" i="1"/>
  <c r="F424" i="1"/>
  <c r="F452" i="1"/>
  <c r="F480" i="1"/>
  <c r="F508" i="1"/>
  <c r="F536" i="1"/>
  <c r="F564" i="1"/>
  <c r="F592" i="1"/>
  <c r="F620" i="1"/>
  <c r="F648" i="1"/>
  <c r="F676" i="1"/>
  <c r="F704" i="1"/>
  <c r="F732" i="1"/>
  <c r="F760" i="1"/>
  <c r="F788" i="1"/>
  <c r="F816" i="1"/>
  <c r="F87" i="1"/>
  <c r="F115" i="1"/>
  <c r="F143" i="1"/>
  <c r="F171" i="1"/>
  <c r="F199" i="1"/>
  <c r="F227" i="1"/>
  <c r="F255" i="1"/>
  <c r="F283" i="1"/>
  <c r="F311" i="1"/>
  <c r="F339" i="1"/>
  <c r="F367" i="1"/>
  <c r="F395" i="1"/>
  <c r="F423" i="1"/>
  <c r="F451" i="1"/>
  <c r="F479" i="1"/>
  <c r="F507" i="1"/>
  <c r="F535" i="1"/>
  <c r="F563" i="1"/>
  <c r="F591" i="1"/>
  <c r="F619" i="1"/>
  <c r="F647" i="1"/>
  <c r="F675" i="1"/>
  <c r="F703" i="1"/>
  <c r="F731" i="1"/>
  <c r="F759" i="1"/>
  <c r="F787" i="1"/>
  <c r="F815" i="1"/>
  <c r="F86" i="1"/>
  <c r="F114" i="1"/>
  <c r="F142" i="1"/>
  <c r="F170" i="1"/>
  <c r="F198" i="1"/>
  <c r="F226" i="1"/>
  <c r="F254" i="1"/>
  <c r="F282" i="1"/>
  <c r="F310" i="1"/>
  <c r="F338" i="1"/>
  <c r="F366" i="1"/>
  <c r="F394" i="1"/>
  <c r="F422" i="1"/>
  <c r="F450" i="1"/>
  <c r="F478" i="1"/>
  <c r="F506" i="1"/>
  <c r="F534" i="1"/>
  <c r="F562" i="1"/>
  <c r="F590" i="1"/>
  <c r="F618" i="1"/>
  <c r="F646" i="1"/>
  <c r="F674" i="1"/>
  <c r="F702" i="1"/>
  <c r="F730" i="1"/>
  <c r="F758" i="1"/>
  <c r="F786" i="1"/>
  <c r="F814" i="1"/>
  <c r="F1121" i="1"/>
  <c r="F1149" i="1"/>
  <c r="F1177" i="1"/>
  <c r="F1205" i="1"/>
  <c r="F1233" i="1"/>
  <c r="F1261" i="1"/>
  <c r="F1289" i="1"/>
  <c r="F1317" i="1"/>
  <c r="F1905" i="1"/>
  <c r="F1933" i="1"/>
  <c r="F1961" i="1"/>
  <c r="F1989" i="1"/>
  <c r="F2017" i="1"/>
  <c r="F2045" i="1"/>
  <c r="F2073" i="1"/>
  <c r="F2101" i="1"/>
  <c r="F2129" i="1"/>
  <c r="F2157" i="1"/>
  <c r="F2185" i="1"/>
  <c r="F2213" i="1"/>
  <c r="F2241" i="1"/>
  <c r="F2269" i="1"/>
  <c r="F2297" i="1"/>
  <c r="F2325" i="1"/>
  <c r="F2353" i="1"/>
  <c r="F2381" i="1"/>
  <c r="F2409" i="1"/>
  <c r="F2437" i="1"/>
  <c r="F2465" i="1"/>
  <c r="F2493" i="1"/>
  <c r="F2521" i="1"/>
  <c r="F2549" i="1"/>
  <c r="F2577" i="1"/>
  <c r="F2605" i="1"/>
  <c r="F2633" i="1"/>
  <c r="F2661" i="1"/>
  <c r="F2689" i="1"/>
  <c r="F2717" i="1"/>
  <c r="F2745" i="1"/>
  <c r="F2773" i="1"/>
  <c r="F2801" i="1"/>
  <c r="F2829" i="1"/>
  <c r="F2857" i="1"/>
  <c r="F1120" i="1"/>
  <c r="F1148" i="1"/>
  <c r="F1176" i="1"/>
  <c r="F1204" i="1"/>
  <c r="F1232" i="1"/>
  <c r="F1260" i="1"/>
  <c r="F1288" i="1"/>
  <c r="F1316" i="1"/>
  <c r="F1904" i="1"/>
  <c r="F1932" i="1"/>
  <c r="F1960" i="1"/>
  <c r="F1988" i="1"/>
  <c r="F2016" i="1"/>
  <c r="F2044" i="1"/>
  <c r="F2072" i="1"/>
  <c r="F2100" i="1"/>
  <c r="F2128" i="1"/>
  <c r="F2156" i="1"/>
  <c r="F2184" i="1"/>
  <c r="F2212" i="1"/>
  <c r="F2240" i="1"/>
  <c r="F2268" i="1"/>
  <c r="F2296" i="1"/>
  <c r="F2324" i="1"/>
  <c r="F2352" i="1"/>
  <c r="F2380" i="1"/>
  <c r="F2408" i="1"/>
  <c r="F2436" i="1"/>
  <c r="F2464" i="1"/>
  <c r="F2492" i="1"/>
  <c r="F2520" i="1"/>
  <c r="F2548" i="1"/>
  <c r="F2576" i="1"/>
  <c r="F2604" i="1"/>
  <c r="F2632" i="1"/>
  <c r="F2660" i="1"/>
  <c r="F2688" i="1"/>
  <c r="F2716" i="1"/>
  <c r="F2744" i="1"/>
  <c r="F2772" i="1"/>
  <c r="F2800" i="1"/>
  <c r="F2828" i="1"/>
  <c r="F2856" i="1"/>
  <c r="F1119" i="1"/>
  <c r="F1147" i="1"/>
  <c r="F1175" i="1"/>
  <c r="F1203" i="1"/>
  <c r="F1231" i="1"/>
  <c r="F1259" i="1"/>
  <c r="F1287" i="1"/>
  <c r="F1315" i="1"/>
  <c r="F1903" i="1"/>
  <c r="F1931" i="1"/>
  <c r="F1959" i="1"/>
  <c r="F1987" i="1"/>
  <c r="F2015" i="1"/>
  <c r="F2043" i="1"/>
  <c r="F2071" i="1"/>
  <c r="F2099" i="1"/>
  <c r="F2127" i="1"/>
  <c r="F2155" i="1"/>
  <c r="F2183" i="1"/>
  <c r="F2211" i="1"/>
  <c r="F2239" i="1"/>
  <c r="F2267" i="1"/>
  <c r="F2295" i="1"/>
  <c r="F2323" i="1"/>
  <c r="F2351" i="1"/>
  <c r="F2379" i="1"/>
  <c r="F2407" i="1"/>
  <c r="F2435" i="1"/>
  <c r="F2463" i="1"/>
  <c r="F2491" i="1"/>
  <c r="F2519" i="1"/>
  <c r="F2547" i="1"/>
  <c r="F2575" i="1"/>
  <c r="F2603" i="1"/>
  <c r="F2631" i="1"/>
  <c r="F2659" i="1"/>
  <c r="F2687" i="1"/>
  <c r="F2715" i="1"/>
  <c r="F2743" i="1"/>
  <c r="F2771" i="1"/>
  <c r="F2799" i="1"/>
  <c r="F2827" i="1"/>
  <c r="F2855" i="1"/>
  <c r="F1118" i="1"/>
  <c r="F1146" i="1"/>
  <c r="F1174" i="1"/>
  <c r="F1202" i="1"/>
  <c r="F1230" i="1"/>
  <c r="F1258" i="1"/>
  <c r="F1286" i="1"/>
  <c r="F1314" i="1"/>
  <c r="F1902" i="1"/>
  <c r="F1930" i="1"/>
  <c r="F1958" i="1"/>
  <c r="F1986" i="1"/>
  <c r="F2014" i="1"/>
  <c r="F2042" i="1"/>
  <c r="F2070" i="1"/>
  <c r="F2098" i="1"/>
  <c r="F2126" i="1"/>
  <c r="F2154" i="1"/>
  <c r="F2182" i="1"/>
  <c r="F2210" i="1"/>
  <c r="F2238" i="1"/>
  <c r="F2266" i="1"/>
  <c r="F2294" i="1"/>
  <c r="F2322" i="1"/>
  <c r="F2350" i="1"/>
  <c r="F2378" i="1"/>
  <c r="F2406" i="1"/>
  <c r="F2434" i="1"/>
  <c r="F2462" i="1"/>
  <c r="F2490" i="1"/>
  <c r="F2518" i="1"/>
  <c r="F2546" i="1"/>
  <c r="F2574" i="1"/>
  <c r="F2602" i="1"/>
  <c r="F2630" i="1"/>
  <c r="F2658" i="1"/>
  <c r="F2686" i="1"/>
  <c r="F2714" i="1"/>
  <c r="F2742" i="1"/>
  <c r="F2770" i="1"/>
  <c r="F2798" i="1"/>
  <c r="F2826" i="1"/>
  <c r="F2854" i="1"/>
  <c r="F1117" i="1"/>
  <c r="F1145" i="1"/>
  <c r="F1173" i="1"/>
  <c r="F1201" i="1"/>
  <c r="F1229" i="1"/>
  <c r="F1257" i="1"/>
  <c r="F1285" i="1"/>
  <c r="F1313" i="1"/>
  <c r="F1901" i="1"/>
  <c r="F1929" i="1"/>
  <c r="F1957" i="1"/>
  <c r="F1985" i="1"/>
  <c r="F2013" i="1"/>
  <c r="F2041" i="1"/>
  <c r="F2069" i="1"/>
  <c r="F2097" i="1"/>
  <c r="F2125" i="1"/>
  <c r="F2153" i="1"/>
  <c r="F2181" i="1"/>
  <c r="F2209" i="1"/>
  <c r="F2237" i="1"/>
  <c r="F2265" i="1"/>
  <c r="F2293" i="1"/>
  <c r="F2321" i="1"/>
  <c r="F2349" i="1"/>
  <c r="F2377" i="1"/>
  <c r="F2405" i="1"/>
  <c r="F2433" i="1"/>
  <c r="F2461" i="1"/>
  <c r="F2489" i="1"/>
  <c r="F2517" i="1"/>
  <c r="F2545" i="1"/>
  <c r="F2573" i="1"/>
  <c r="F2601" i="1"/>
  <c r="F2629" i="1"/>
  <c r="F2657" i="1"/>
  <c r="F2685" i="1"/>
  <c r="F2713" i="1"/>
  <c r="F2741" i="1"/>
  <c r="F2769" i="1"/>
  <c r="F2797" i="1"/>
  <c r="F2825" i="1"/>
  <c r="F2853" i="1"/>
  <c r="F1116" i="1"/>
  <c r="F1144" i="1"/>
  <c r="F1172" i="1"/>
  <c r="F1200" i="1"/>
  <c r="F1228" i="1"/>
  <c r="F1256" i="1"/>
  <c r="F1284" i="1"/>
  <c r="F1312" i="1"/>
  <c r="F1900" i="1"/>
  <c r="F1928" i="1"/>
  <c r="F1956" i="1"/>
  <c r="F1984" i="1"/>
  <c r="F2012" i="1"/>
  <c r="F2040" i="1"/>
  <c r="F2068" i="1"/>
  <c r="F2096" i="1"/>
  <c r="F2124" i="1"/>
  <c r="F2152" i="1"/>
  <c r="F2180" i="1"/>
  <c r="F2208" i="1"/>
  <c r="F2236" i="1"/>
  <c r="F2264" i="1"/>
  <c r="F2292" i="1"/>
  <c r="F2320" i="1"/>
  <c r="F2348" i="1"/>
  <c r="F2376" i="1"/>
  <c r="F2404" i="1"/>
  <c r="F2432" i="1"/>
  <c r="F2460" i="1"/>
  <c r="F2488" i="1"/>
  <c r="F2516" i="1"/>
  <c r="F2544" i="1"/>
  <c r="F2572" i="1"/>
  <c r="F2600" i="1"/>
  <c r="F2628" i="1"/>
  <c r="F2656" i="1"/>
  <c r="F2684" i="1"/>
  <c r="F2712" i="1"/>
  <c r="F2740" i="1"/>
  <c r="F2768" i="1"/>
  <c r="F2796" i="1"/>
  <c r="F2824" i="1"/>
  <c r="F2852" i="1"/>
  <c r="F1115" i="1"/>
  <c r="F1143" i="1"/>
  <c r="F1171" i="1"/>
  <c r="F1199" i="1"/>
  <c r="F1227" i="1"/>
  <c r="F1255" i="1"/>
  <c r="F1283" i="1"/>
  <c r="F1311" i="1"/>
  <c r="F1899" i="1"/>
  <c r="F1927" i="1"/>
  <c r="F1955" i="1"/>
  <c r="F1983" i="1"/>
  <c r="F2011" i="1"/>
  <c r="F2039" i="1"/>
  <c r="F2067" i="1"/>
  <c r="F2095" i="1"/>
  <c r="F2123" i="1"/>
  <c r="F2151" i="1"/>
  <c r="F2179" i="1"/>
  <c r="F2207" i="1"/>
  <c r="F2235" i="1"/>
  <c r="F2263" i="1"/>
  <c r="F2291" i="1"/>
  <c r="F2319" i="1"/>
  <c r="F2347" i="1"/>
  <c r="F2375" i="1"/>
  <c r="F2403" i="1"/>
  <c r="F2431" i="1"/>
  <c r="F2459" i="1"/>
  <c r="F2487" i="1"/>
  <c r="F2515" i="1"/>
  <c r="F2543" i="1"/>
  <c r="F2571" i="1"/>
  <c r="F2599" i="1"/>
  <c r="F2627" i="1"/>
  <c r="F2655" i="1"/>
  <c r="F2683" i="1"/>
  <c r="F2711" i="1"/>
  <c r="F2739" i="1"/>
  <c r="F2767" i="1"/>
  <c r="F2795" i="1"/>
  <c r="F2823" i="1"/>
  <c r="F2851" i="1"/>
  <c r="F1114" i="1"/>
  <c r="F1142" i="1"/>
  <c r="F1170" i="1"/>
  <c r="F1198" i="1"/>
  <c r="F1226" i="1"/>
  <c r="F1254" i="1"/>
  <c r="F1282" i="1"/>
  <c r="F1310" i="1"/>
  <c r="F1898" i="1"/>
  <c r="F1926" i="1"/>
  <c r="F1954" i="1"/>
  <c r="F1982" i="1"/>
  <c r="F2010" i="1"/>
  <c r="F2038" i="1"/>
  <c r="F2066" i="1"/>
  <c r="F2094" i="1"/>
  <c r="F2122" i="1"/>
  <c r="F2150" i="1"/>
  <c r="F2178" i="1"/>
  <c r="F2206" i="1"/>
  <c r="F2234" i="1"/>
  <c r="F2262" i="1"/>
  <c r="F2290" i="1"/>
  <c r="F2318" i="1"/>
  <c r="F2346" i="1"/>
  <c r="F2374" i="1"/>
  <c r="F2402" i="1"/>
  <c r="F2430" i="1"/>
  <c r="F2458" i="1"/>
  <c r="F2486" i="1"/>
  <c r="F2514" i="1"/>
  <c r="F2542" i="1"/>
  <c r="F2570" i="1"/>
  <c r="F2598" i="1"/>
  <c r="F2626" i="1"/>
  <c r="F2654" i="1"/>
  <c r="F2682" i="1"/>
  <c r="F2710" i="1"/>
  <c r="F2738" i="1"/>
  <c r="F2766" i="1"/>
  <c r="F2794" i="1"/>
  <c r="F2822" i="1"/>
  <c r="F2850" i="1"/>
  <c r="F1113" i="1"/>
  <c r="F1141" i="1"/>
  <c r="F1169" i="1"/>
  <c r="F1197" i="1"/>
  <c r="F1225" i="1"/>
  <c r="F1253" i="1"/>
  <c r="F1281" i="1"/>
  <c r="F1309" i="1"/>
  <c r="F1897" i="1"/>
  <c r="F1925" i="1"/>
  <c r="F1953" i="1"/>
  <c r="F1981" i="1"/>
  <c r="F2009" i="1"/>
  <c r="F2037" i="1"/>
  <c r="F2065" i="1"/>
  <c r="F2093" i="1"/>
  <c r="F2121" i="1"/>
  <c r="F2149" i="1"/>
  <c r="F2177" i="1"/>
  <c r="F2205" i="1"/>
  <c r="F2233" i="1"/>
  <c r="F2261" i="1"/>
  <c r="F2289" i="1"/>
  <c r="F2317" i="1"/>
  <c r="F2345" i="1"/>
  <c r="F2373" i="1"/>
  <c r="F2401" i="1"/>
  <c r="F2429" i="1"/>
  <c r="F2457" i="1"/>
  <c r="F2485" i="1"/>
  <c r="F2513" i="1"/>
  <c r="F2541" i="1"/>
  <c r="F2569" i="1"/>
  <c r="F2597" i="1"/>
  <c r="F2625" i="1"/>
  <c r="F2653" i="1"/>
  <c r="F2681" i="1"/>
  <c r="F2709" i="1"/>
  <c r="F2737" i="1"/>
  <c r="F2765" i="1"/>
  <c r="F2793" i="1"/>
  <c r="F2821" i="1"/>
  <c r="F2849" i="1"/>
  <c r="F1112" i="1"/>
  <c r="F1140" i="1"/>
  <c r="F1168" i="1"/>
  <c r="F1196" i="1"/>
  <c r="F1224" i="1"/>
  <c r="F1252" i="1"/>
  <c r="F1280" i="1"/>
  <c r="F1308" i="1"/>
  <c r="F1896" i="1"/>
  <c r="F1924" i="1"/>
  <c r="F1952" i="1"/>
  <c r="F1980" i="1"/>
  <c r="F2008" i="1"/>
  <c r="F2036" i="1"/>
  <c r="F2064" i="1"/>
  <c r="F2092" i="1"/>
  <c r="F2120" i="1"/>
  <c r="F2148" i="1"/>
  <c r="F2176" i="1"/>
  <c r="F2204" i="1"/>
  <c r="F2232" i="1"/>
  <c r="F2260" i="1"/>
  <c r="F2288" i="1"/>
  <c r="F2316" i="1"/>
  <c r="F2344" i="1"/>
  <c r="F2372" i="1"/>
  <c r="F2400" i="1"/>
  <c r="F2428" i="1"/>
  <c r="F2456" i="1"/>
  <c r="F2484" i="1"/>
  <c r="F2512" i="1"/>
  <c r="F2540" i="1"/>
  <c r="F2568" i="1"/>
  <c r="F2596" i="1"/>
  <c r="F2624" i="1"/>
  <c r="F2652" i="1"/>
  <c r="F2680" i="1"/>
  <c r="F2708" i="1"/>
  <c r="F2736" i="1"/>
  <c r="F2764" i="1"/>
  <c r="F2792" i="1"/>
  <c r="F2820" i="1"/>
  <c r="F2848" i="1"/>
  <c r="F1111" i="1"/>
  <c r="F1139" i="1"/>
  <c r="F1167" i="1"/>
  <c r="F1195" i="1"/>
  <c r="F1223" i="1"/>
  <c r="F1251" i="1"/>
  <c r="F1279" i="1"/>
  <c r="F1307" i="1"/>
  <c r="F1895" i="1"/>
  <c r="F1923" i="1"/>
  <c r="F1951" i="1"/>
  <c r="F1979" i="1"/>
  <c r="F2007" i="1"/>
  <c r="F2035" i="1"/>
  <c r="F2063" i="1"/>
  <c r="F2091" i="1"/>
  <c r="F2119" i="1"/>
  <c r="F2147" i="1"/>
  <c r="F2175" i="1"/>
  <c r="F2203" i="1"/>
  <c r="F2231" i="1"/>
  <c r="F2259" i="1"/>
  <c r="F2287" i="1"/>
  <c r="F2315" i="1"/>
  <c r="F2343" i="1"/>
  <c r="F2371" i="1"/>
  <c r="F2399" i="1"/>
  <c r="F2427" i="1"/>
  <c r="F2455" i="1"/>
  <c r="F2483" i="1"/>
  <c r="F2511" i="1"/>
  <c r="F2539" i="1"/>
  <c r="F2567" i="1"/>
  <c r="F2595" i="1"/>
  <c r="F2623" i="1"/>
  <c r="F2651" i="1"/>
  <c r="F2679" i="1"/>
  <c r="F2707" i="1"/>
  <c r="F2735" i="1"/>
  <c r="F2763" i="1"/>
  <c r="F2791" i="1"/>
  <c r="F2819" i="1"/>
  <c r="F2847" i="1"/>
  <c r="F1110" i="1"/>
  <c r="F1138" i="1"/>
  <c r="F1166" i="1"/>
  <c r="F1194" i="1"/>
  <c r="F1222" i="1"/>
  <c r="F1250" i="1"/>
  <c r="F1278" i="1"/>
  <c r="F1306" i="1"/>
  <c r="F1894" i="1"/>
  <c r="F1922" i="1"/>
  <c r="F1950" i="1"/>
  <c r="F1978" i="1"/>
  <c r="F2006" i="1"/>
  <c r="F2034" i="1"/>
  <c r="F2062" i="1"/>
  <c r="F2090" i="1"/>
  <c r="F2118" i="1"/>
  <c r="F2146" i="1"/>
  <c r="F2174" i="1"/>
  <c r="F2202" i="1"/>
  <c r="F2230" i="1"/>
  <c r="F2258" i="1"/>
  <c r="F2286" i="1"/>
  <c r="F2314" i="1"/>
  <c r="F2342" i="1"/>
  <c r="F2370" i="1"/>
  <c r="F2398" i="1"/>
  <c r="F2426" i="1"/>
  <c r="F2454" i="1"/>
  <c r="F2482" i="1"/>
  <c r="F2510" i="1"/>
  <c r="F2538" i="1"/>
  <c r="F2566" i="1"/>
  <c r="F2594" i="1"/>
  <c r="F2622" i="1"/>
  <c r="F2650" i="1"/>
  <c r="F2678" i="1"/>
  <c r="F2706" i="1"/>
  <c r="F2734" i="1"/>
  <c r="F2762" i="1"/>
  <c r="F2790" i="1"/>
  <c r="F2818" i="1"/>
  <c r="F2846" i="1"/>
  <c r="F1109" i="1"/>
  <c r="F1137" i="1"/>
  <c r="F1165" i="1"/>
  <c r="F1193" i="1"/>
  <c r="F1221" i="1"/>
  <c r="F1249" i="1"/>
  <c r="F1277" i="1"/>
  <c r="F1305" i="1"/>
  <c r="F1893" i="1"/>
  <c r="F1921" i="1"/>
  <c r="F1949" i="1"/>
  <c r="F1977" i="1"/>
  <c r="F2005" i="1"/>
  <c r="F2033" i="1"/>
  <c r="F2061" i="1"/>
  <c r="F2089" i="1"/>
  <c r="F2117" i="1"/>
  <c r="F2145" i="1"/>
  <c r="F2173" i="1"/>
  <c r="F2201" i="1"/>
  <c r="F2229" i="1"/>
  <c r="F2257" i="1"/>
  <c r="F2285" i="1"/>
  <c r="F2313" i="1"/>
  <c r="F2341" i="1"/>
  <c r="F2369" i="1"/>
  <c r="F2397" i="1"/>
  <c r="F2425" i="1"/>
  <c r="F2453" i="1"/>
  <c r="F2481" i="1"/>
  <c r="F2509" i="1"/>
  <c r="F2537" i="1"/>
  <c r="F2565" i="1"/>
  <c r="F2593" i="1"/>
  <c r="F2621" i="1"/>
  <c r="F2649" i="1"/>
  <c r="F2677" i="1"/>
  <c r="F2705" i="1"/>
  <c r="F2733" i="1"/>
  <c r="F2761" i="1"/>
  <c r="F2789" i="1"/>
  <c r="F2817" i="1"/>
  <c r="F2845" i="1"/>
  <c r="F1108" i="1"/>
  <c r="F1136" i="1"/>
  <c r="F1164" i="1"/>
  <c r="F1192" i="1"/>
  <c r="F1220" i="1"/>
  <c r="F1248" i="1"/>
  <c r="F1276" i="1"/>
  <c r="F1304" i="1"/>
  <c r="F1892" i="1"/>
  <c r="F1920" i="1"/>
  <c r="F1948" i="1"/>
  <c r="F1976" i="1"/>
  <c r="F2004" i="1"/>
  <c r="F2032" i="1"/>
  <c r="F2060" i="1"/>
  <c r="F2088" i="1"/>
  <c r="F2116" i="1"/>
  <c r="F2144" i="1"/>
  <c r="F2172" i="1"/>
  <c r="F2200" i="1"/>
  <c r="F2228" i="1"/>
  <c r="F2256" i="1"/>
  <c r="F2284" i="1"/>
  <c r="F2312" i="1"/>
  <c r="F2340" i="1"/>
  <c r="F2368" i="1"/>
  <c r="F2396" i="1"/>
  <c r="F2424" i="1"/>
  <c r="F2452" i="1"/>
  <c r="F2480" i="1"/>
  <c r="F2508" i="1"/>
  <c r="F2536" i="1"/>
  <c r="F2564" i="1"/>
  <c r="F2592" i="1"/>
  <c r="F2620" i="1"/>
  <c r="F2648" i="1"/>
  <c r="F2676" i="1"/>
  <c r="F2704" i="1"/>
  <c r="F2732" i="1"/>
  <c r="F2760" i="1"/>
  <c r="F2788" i="1"/>
  <c r="F2816" i="1"/>
  <c r="F2844" i="1"/>
  <c r="F1107" i="1"/>
  <c r="F1135" i="1"/>
  <c r="F1163" i="1"/>
  <c r="F1191" i="1"/>
  <c r="F1219" i="1"/>
  <c r="F1247" i="1"/>
  <c r="F1275" i="1"/>
  <c r="F1303" i="1"/>
  <c r="F1891" i="1"/>
  <c r="F1919" i="1"/>
  <c r="F1947" i="1"/>
  <c r="F1975" i="1"/>
  <c r="F2003" i="1"/>
  <c r="F2031" i="1"/>
  <c r="F2059" i="1"/>
  <c r="F2087" i="1"/>
  <c r="F2115" i="1"/>
  <c r="F2143" i="1"/>
  <c r="F2171" i="1"/>
  <c r="F2199" i="1"/>
  <c r="F2227" i="1"/>
  <c r="F2255" i="1"/>
  <c r="F2283" i="1"/>
  <c r="F2311" i="1"/>
  <c r="F2339" i="1"/>
  <c r="F2367" i="1"/>
  <c r="F2395" i="1"/>
  <c r="F2423" i="1"/>
  <c r="F2451" i="1"/>
  <c r="F2479" i="1"/>
  <c r="F2507" i="1"/>
  <c r="F2535" i="1"/>
  <c r="F2563" i="1"/>
  <c r="F2591" i="1"/>
  <c r="F2619" i="1"/>
  <c r="F2647" i="1"/>
  <c r="F2675" i="1"/>
  <c r="F2703" i="1"/>
  <c r="F2731" i="1"/>
  <c r="F2759" i="1"/>
  <c r="F2787" i="1"/>
  <c r="F2815" i="1"/>
  <c r="F2843" i="1"/>
  <c r="F1106" i="1"/>
  <c r="F1134" i="1"/>
  <c r="F1162" i="1"/>
  <c r="F1190" i="1"/>
  <c r="F1218" i="1"/>
  <c r="F1246" i="1"/>
  <c r="F1274" i="1"/>
  <c r="F1302" i="1"/>
  <c r="F1890" i="1"/>
  <c r="F1918" i="1"/>
  <c r="F1946" i="1"/>
  <c r="F1974" i="1"/>
  <c r="F2002" i="1"/>
  <c r="F2030" i="1"/>
  <c r="F2058" i="1"/>
  <c r="F2086" i="1"/>
  <c r="F2114" i="1"/>
  <c r="F2142" i="1"/>
  <c r="F2170" i="1"/>
  <c r="F2198" i="1"/>
  <c r="F2226" i="1"/>
  <c r="F2254" i="1"/>
  <c r="F2282" i="1"/>
  <c r="F2310" i="1"/>
  <c r="F2338" i="1"/>
  <c r="F2366" i="1"/>
  <c r="F2394" i="1"/>
  <c r="F2422" i="1"/>
  <c r="F2450" i="1"/>
  <c r="F2478" i="1"/>
  <c r="F2506" i="1"/>
  <c r="F2534" i="1"/>
  <c r="F2562" i="1"/>
  <c r="F2590" i="1"/>
  <c r="F2618" i="1"/>
  <c r="F2646" i="1"/>
  <c r="F2674" i="1"/>
  <c r="F2702" i="1"/>
  <c r="F2730" i="1"/>
  <c r="F2758" i="1"/>
  <c r="F2786" i="1"/>
  <c r="F2814" i="1"/>
  <c r="F2842" i="1"/>
  <c r="F1105" i="1"/>
  <c r="F1133" i="1"/>
  <c r="F1161" i="1"/>
  <c r="F1189" i="1"/>
  <c r="F1217" i="1"/>
  <c r="F1245" i="1"/>
  <c r="F1273" i="1"/>
  <c r="F1301" i="1"/>
  <c r="F1889" i="1"/>
  <c r="F1917" i="1"/>
  <c r="F1945" i="1"/>
  <c r="F1973" i="1"/>
  <c r="F2001" i="1"/>
  <c r="F2029" i="1"/>
  <c r="F2057" i="1"/>
  <c r="F2085" i="1"/>
  <c r="F2113" i="1"/>
  <c r="F2141" i="1"/>
  <c r="F2169" i="1"/>
  <c r="F2197" i="1"/>
  <c r="F2225" i="1"/>
  <c r="F2253" i="1"/>
  <c r="F2281" i="1"/>
  <c r="F2309" i="1"/>
  <c r="F2337" i="1"/>
  <c r="F2365" i="1"/>
  <c r="F2393" i="1"/>
  <c r="F2421" i="1"/>
  <c r="F2449" i="1"/>
  <c r="F2477" i="1"/>
  <c r="F2505" i="1"/>
  <c r="F2533" i="1"/>
  <c r="F2561" i="1"/>
  <c r="F2589" i="1"/>
  <c r="F2617" i="1"/>
  <c r="F2645" i="1"/>
  <c r="F2673" i="1"/>
  <c r="F2701" i="1"/>
  <c r="F2729" i="1"/>
  <c r="F2757" i="1"/>
  <c r="F2785" i="1"/>
  <c r="F2813" i="1"/>
  <c r="F2841" i="1"/>
  <c r="F1104" i="1"/>
  <c r="F1132" i="1"/>
  <c r="F1160" i="1"/>
  <c r="F1188" i="1"/>
  <c r="F1216" i="1"/>
  <c r="F1244" i="1"/>
  <c r="F1272" i="1"/>
  <c r="F1300" i="1"/>
  <c r="F1888" i="1"/>
  <c r="F1916" i="1"/>
  <c r="F1944" i="1"/>
  <c r="F1972" i="1"/>
  <c r="F2000" i="1"/>
  <c r="F2028" i="1"/>
  <c r="F2056" i="1"/>
  <c r="F2084" i="1"/>
  <c r="F2112" i="1"/>
  <c r="F2140" i="1"/>
  <c r="F2168" i="1"/>
  <c r="F2196" i="1"/>
  <c r="F2224" i="1"/>
  <c r="F2252" i="1"/>
  <c r="F2280" i="1"/>
  <c r="F2308" i="1"/>
  <c r="F2336" i="1"/>
  <c r="F2364" i="1"/>
  <c r="F2392" i="1"/>
  <c r="F2420" i="1"/>
  <c r="F2448" i="1"/>
  <c r="F2476" i="1"/>
  <c r="F2504" i="1"/>
  <c r="F2532" i="1"/>
  <c r="F2560" i="1"/>
  <c r="F2588" i="1"/>
  <c r="F2616" i="1"/>
  <c r="F2644" i="1"/>
  <c r="F2672" i="1"/>
  <c r="F2700" i="1"/>
  <c r="F2728" i="1"/>
  <c r="F2756" i="1"/>
  <c r="F2784" i="1"/>
  <c r="F2812" i="1"/>
  <c r="F2840" i="1"/>
  <c r="F1103" i="1"/>
  <c r="F1131" i="1"/>
  <c r="F1159" i="1"/>
  <c r="F1187" i="1"/>
  <c r="F1215" i="1"/>
  <c r="F1243" i="1"/>
  <c r="F1271" i="1"/>
  <c r="F1299" i="1"/>
  <c r="F1887" i="1"/>
  <c r="F1915" i="1"/>
  <c r="F1943" i="1"/>
  <c r="F1971" i="1"/>
  <c r="F1999" i="1"/>
  <c r="F2027" i="1"/>
  <c r="F2055" i="1"/>
  <c r="F2083" i="1"/>
  <c r="F2111" i="1"/>
  <c r="F2139" i="1"/>
  <c r="F2167" i="1"/>
  <c r="F2195" i="1"/>
  <c r="F2223" i="1"/>
  <c r="F2251" i="1"/>
  <c r="F2279" i="1"/>
  <c r="F2307" i="1"/>
  <c r="F2335" i="1"/>
  <c r="F2363" i="1"/>
  <c r="F2391" i="1"/>
  <c r="F2419" i="1"/>
  <c r="F2447" i="1"/>
  <c r="F2475" i="1"/>
  <c r="F2503" i="1"/>
  <c r="F2531" i="1"/>
  <c r="F2559" i="1"/>
  <c r="F2587" i="1"/>
  <c r="F2615" i="1"/>
  <c r="F2643" i="1"/>
  <c r="F2671" i="1"/>
  <c r="F2699" i="1"/>
  <c r="F2727" i="1"/>
  <c r="F2755" i="1"/>
  <c r="F2783" i="1"/>
  <c r="F2811" i="1"/>
  <c r="F2839" i="1"/>
  <c r="F1102" i="1"/>
  <c r="F1130" i="1"/>
  <c r="F1158" i="1"/>
  <c r="F1186" i="1"/>
  <c r="F1214" i="1"/>
  <c r="F1242" i="1"/>
  <c r="F1270" i="1"/>
  <c r="F1298" i="1"/>
  <c r="F1886" i="1"/>
  <c r="F1914" i="1"/>
  <c r="F1942" i="1"/>
  <c r="F1970" i="1"/>
  <c r="F1998" i="1"/>
  <c r="F2026" i="1"/>
  <c r="F2054" i="1"/>
  <c r="F2082" i="1"/>
  <c r="F2110" i="1"/>
  <c r="F2138" i="1"/>
  <c r="F2166" i="1"/>
  <c r="F2194" i="1"/>
  <c r="F2222" i="1"/>
  <c r="F2250" i="1"/>
  <c r="F2278" i="1"/>
  <c r="F2306" i="1"/>
  <c r="F2334" i="1"/>
  <c r="F2362" i="1"/>
  <c r="F2390" i="1"/>
  <c r="F2418" i="1"/>
  <c r="F2446" i="1"/>
  <c r="F2474" i="1"/>
  <c r="F2502" i="1"/>
  <c r="F2530" i="1"/>
  <c r="F2558" i="1"/>
  <c r="F2586" i="1"/>
  <c r="F2614" i="1"/>
  <c r="F2642" i="1"/>
  <c r="F2670" i="1"/>
  <c r="F2698" i="1"/>
  <c r="F2726" i="1"/>
  <c r="F2754" i="1"/>
  <c r="F2782" i="1"/>
  <c r="F2810" i="1"/>
  <c r="F2838" i="1"/>
  <c r="F1101" i="1"/>
  <c r="F1129" i="1"/>
  <c r="F1157" i="1"/>
  <c r="F1185" i="1"/>
  <c r="F1213" i="1"/>
  <c r="F1241" i="1"/>
  <c r="F1269" i="1"/>
  <c r="F1297" i="1"/>
  <c r="F1885" i="1"/>
  <c r="F1913" i="1"/>
  <c r="F1941" i="1"/>
  <c r="F1969" i="1"/>
  <c r="F1997" i="1"/>
  <c r="F2025" i="1"/>
  <c r="F2053" i="1"/>
  <c r="F2081" i="1"/>
  <c r="F2109" i="1"/>
  <c r="F2137" i="1"/>
  <c r="F2165" i="1"/>
  <c r="F2193" i="1"/>
  <c r="F2221" i="1"/>
  <c r="F2249" i="1"/>
  <c r="F2277" i="1"/>
  <c r="F2305" i="1"/>
  <c r="F2333" i="1"/>
  <c r="F2361" i="1"/>
  <c r="F2389" i="1"/>
  <c r="F2417" i="1"/>
  <c r="F2445" i="1"/>
  <c r="F2473" i="1"/>
  <c r="F2501" i="1"/>
  <c r="F2529" i="1"/>
  <c r="F2557" i="1"/>
  <c r="F2585" i="1"/>
  <c r="F2613" i="1"/>
  <c r="F2641" i="1"/>
  <c r="F2669" i="1"/>
  <c r="F2697" i="1"/>
  <c r="F2725" i="1"/>
  <c r="F2753" i="1"/>
  <c r="F2781" i="1"/>
  <c r="F2809" i="1"/>
  <c r="F2837" i="1"/>
  <c r="F1100" i="1"/>
  <c r="F1128" i="1"/>
  <c r="F1156" i="1"/>
  <c r="F1184" i="1"/>
  <c r="F1212" i="1"/>
  <c r="F1240" i="1"/>
  <c r="F1268" i="1"/>
  <c r="F1296" i="1"/>
  <c r="F1884" i="1"/>
  <c r="F1912" i="1"/>
  <c r="F1940" i="1"/>
  <c r="F1968" i="1"/>
  <c r="F1996" i="1"/>
  <c r="F2024" i="1"/>
  <c r="F2052" i="1"/>
  <c r="F2080" i="1"/>
  <c r="F2108" i="1"/>
  <c r="F2136" i="1"/>
  <c r="F2164" i="1"/>
  <c r="F2192" i="1"/>
  <c r="F2220" i="1"/>
  <c r="F2248" i="1"/>
  <c r="F2276" i="1"/>
  <c r="F2304" i="1"/>
  <c r="F2332" i="1"/>
  <c r="F2360" i="1"/>
  <c r="F2388" i="1"/>
  <c r="F2416" i="1"/>
  <c r="F2444" i="1"/>
  <c r="F2472" i="1"/>
  <c r="F2500" i="1"/>
  <c r="F2528" i="1"/>
  <c r="F2556" i="1"/>
  <c r="F2584" i="1"/>
  <c r="F2612" i="1"/>
  <c r="F2640" i="1"/>
  <c r="F2668" i="1"/>
  <c r="F2696" i="1"/>
  <c r="F2724" i="1"/>
  <c r="F2752" i="1"/>
  <c r="F2780" i="1"/>
  <c r="F2808" i="1"/>
  <c r="F2836" i="1"/>
  <c r="F1099" i="1"/>
  <c r="F1127" i="1"/>
  <c r="F1155" i="1"/>
  <c r="F1183" i="1"/>
  <c r="F1211" i="1"/>
  <c r="F1239" i="1"/>
  <c r="F1267" i="1"/>
  <c r="F1295" i="1"/>
  <c r="F1883" i="1"/>
  <c r="F1911" i="1"/>
  <c r="F1939" i="1"/>
  <c r="F1967" i="1"/>
  <c r="F1995" i="1"/>
  <c r="F2023" i="1"/>
  <c r="F2051" i="1"/>
  <c r="F2079" i="1"/>
  <c r="F2107" i="1"/>
  <c r="F2135" i="1"/>
  <c r="F2163" i="1"/>
  <c r="F2191" i="1"/>
  <c r="F2219" i="1"/>
  <c r="F2247" i="1"/>
  <c r="F2275" i="1"/>
  <c r="F2303" i="1"/>
  <c r="F2331" i="1"/>
  <c r="F2359" i="1"/>
  <c r="F2387" i="1"/>
  <c r="F2415" i="1"/>
  <c r="F2443" i="1"/>
  <c r="F2471" i="1"/>
  <c r="F2499" i="1"/>
  <c r="F2527" i="1"/>
  <c r="F2555" i="1"/>
  <c r="F2583" i="1"/>
  <c r="F2611" i="1"/>
  <c r="F2639" i="1"/>
  <c r="F2667" i="1"/>
  <c r="F2695" i="1"/>
  <c r="F2723" i="1"/>
  <c r="F2751" i="1"/>
  <c r="F2779" i="1"/>
  <c r="F2807" i="1"/>
  <c r="F2835" i="1"/>
  <c r="F1098" i="1"/>
  <c r="F1126" i="1"/>
  <c r="F1154" i="1"/>
  <c r="F1182" i="1"/>
  <c r="F1210" i="1"/>
  <c r="F1238" i="1"/>
  <c r="F1266" i="1"/>
  <c r="F1294" i="1"/>
  <c r="F1882" i="1"/>
  <c r="F1910" i="1"/>
  <c r="F1938" i="1"/>
  <c r="F1966" i="1"/>
  <c r="F1994" i="1"/>
  <c r="F2022" i="1"/>
  <c r="F2050" i="1"/>
  <c r="F2078" i="1"/>
  <c r="F2106" i="1"/>
  <c r="F2134" i="1"/>
  <c r="F2162" i="1"/>
  <c r="F2190" i="1"/>
  <c r="F2218" i="1"/>
  <c r="F2246" i="1"/>
  <c r="F2274" i="1"/>
  <c r="F2302" i="1"/>
  <c r="F2330" i="1"/>
  <c r="F2358" i="1"/>
  <c r="F2386" i="1"/>
  <c r="F2414" i="1"/>
  <c r="F2442" i="1"/>
  <c r="F2470" i="1"/>
  <c r="F2498" i="1"/>
  <c r="F2526" i="1"/>
  <c r="F2554" i="1"/>
  <c r="F2582" i="1"/>
  <c r="F2610" i="1"/>
  <c r="F2638" i="1"/>
  <c r="F2666" i="1"/>
  <c r="F2694" i="1"/>
  <c r="F2722" i="1"/>
  <c r="F2750" i="1"/>
  <c r="F2778" i="1"/>
  <c r="F2806" i="1"/>
  <c r="F2834" i="1"/>
  <c r="F1097" i="1"/>
  <c r="F1125" i="1"/>
  <c r="F1153" i="1"/>
  <c r="F1181" i="1"/>
  <c r="F1209" i="1"/>
  <c r="F1237" i="1"/>
  <c r="F1265" i="1"/>
  <c r="F1293" i="1"/>
  <c r="F1881" i="1"/>
  <c r="F1909" i="1"/>
  <c r="F1937" i="1"/>
  <c r="F1965" i="1"/>
  <c r="F1993" i="1"/>
  <c r="F2021" i="1"/>
  <c r="F2049" i="1"/>
  <c r="F2077" i="1"/>
  <c r="F2105" i="1"/>
  <c r="F2133" i="1"/>
  <c r="F2161" i="1"/>
  <c r="F2189" i="1"/>
  <c r="F2217" i="1"/>
  <c r="F2245" i="1"/>
  <c r="F2273" i="1"/>
  <c r="F2301" i="1"/>
  <c r="F2329" i="1"/>
  <c r="F2357" i="1"/>
  <c r="F2385" i="1"/>
  <c r="F2413" i="1"/>
  <c r="F2441" i="1"/>
  <c r="F2469" i="1"/>
  <c r="F2497" i="1"/>
  <c r="F2525" i="1"/>
  <c r="F2553" i="1"/>
  <c r="F2581" i="1"/>
  <c r="F2609" i="1"/>
  <c r="F2637" i="1"/>
  <c r="F2665" i="1"/>
  <c r="F2693" i="1"/>
  <c r="F2721" i="1"/>
  <c r="F2749" i="1"/>
  <c r="F2777" i="1"/>
  <c r="F2805" i="1"/>
  <c r="F2833" i="1"/>
  <c r="F1096" i="1"/>
  <c r="F1124" i="1"/>
  <c r="F1152" i="1"/>
  <c r="F1180" i="1"/>
  <c r="F1208" i="1"/>
  <c r="F1236" i="1"/>
  <c r="F1264" i="1"/>
  <c r="F1292" i="1"/>
  <c r="F1880" i="1"/>
  <c r="F1908" i="1"/>
  <c r="F1936" i="1"/>
  <c r="F1964" i="1"/>
  <c r="F1992" i="1"/>
  <c r="F2020" i="1"/>
  <c r="F2048" i="1"/>
  <c r="F2076" i="1"/>
  <c r="F2104" i="1"/>
  <c r="F2132" i="1"/>
  <c r="F2160" i="1"/>
  <c r="F2188" i="1"/>
  <c r="F2216" i="1"/>
  <c r="F2244" i="1"/>
  <c r="F2272" i="1"/>
  <c r="F2300" i="1"/>
  <c r="F2328" i="1"/>
  <c r="F2356" i="1"/>
  <c r="F2384" i="1"/>
  <c r="F2412" i="1"/>
  <c r="F2440" i="1"/>
  <c r="F2468" i="1"/>
  <c r="F2496" i="1"/>
  <c r="F2524" i="1"/>
  <c r="F2552" i="1"/>
  <c r="F2580" i="1"/>
  <c r="F2608" i="1"/>
  <c r="F2636" i="1"/>
  <c r="F2664" i="1"/>
  <c r="F2692" i="1"/>
  <c r="F2720" i="1"/>
  <c r="F2748" i="1"/>
  <c r="F2776" i="1"/>
  <c r="F2804" i="1"/>
  <c r="F2832" i="1"/>
  <c r="F1095" i="1"/>
  <c r="F1123" i="1"/>
  <c r="F1151" i="1"/>
  <c r="F1179" i="1"/>
  <c r="F1207" i="1"/>
  <c r="F1235" i="1"/>
  <c r="F1263" i="1"/>
  <c r="F1291" i="1"/>
  <c r="F1879" i="1"/>
  <c r="F1907" i="1"/>
  <c r="F1935" i="1"/>
  <c r="F1963" i="1"/>
  <c r="F1991" i="1"/>
  <c r="F2019" i="1"/>
  <c r="F2047" i="1"/>
  <c r="F2075" i="1"/>
  <c r="F2103" i="1"/>
  <c r="F2131" i="1"/>
  <c r="F2159" i="1"/>
  <c r="F2187" i="1"/>
  <c r="F2215" i="1"/>
  <c r="F2243" i="1"/>
  <c r="F2271" i="1"/>
  <c r="F2299" i="1"/>
  <c r="F2327" i="1"/>
  <c r="F2355" i="1"/>
  <c r="F2383" i="1"/>
  <c r="F2411" i="1"/>
  <c r="F2439" i="1"/>
  <c r="F2467" i="1"/>
  <c r="F2495" i="1"/>
  <c r="F2523" i="1"/>
  <c r="F2551" i="1"/>
  <c r="F2579" i="1"/>
  <c r="F2607" i="1"/>
  <c r="F2635" i="1"/>
  <c r="F2663" i="1"/>
  <c r="F2691" i="1"/>
  <c r="F2719" i="1"/>
  <c r="F2747" i="1"/>
  <c r="F2775" i="1"/>
  <c r="F2803" i="1"/>
  <c r="F2831" i="1"/>
  <c r="F1094" i="1"/>
  <c r="F1122" i="1"/>
  <c r="F1150" i="1"/>
  <c r="F1178" i="1"/>
  <c r="F1206" i="1"/>
  <c r="F1234" i="1"/>
  <c r="F1262" i="1"/>
  <c r="F1290" i="1"/>
  <c r="F1878" i="1"/>
  <c r="F1906" i="1"/>
  <c r="F1934" i="1"/>
  <c r="F1962" i="1"/>
  <c r="F1990" i="1"/>
  <c r="F2018" i="1"/>
  <c r="F2046" i="1"/>
  <c r="F2074" i="1"/>
  <c r="F2102" i="1"/>
  <c r="F2130" i="1"/>
  <c r="F2158" i="1"/>
  <c r="F2186" i="1"/>
  <c r="F2214" i="1"/>
  <c r="F2242" i="1"/>
  <c r="F2270" i="1"/>
  <c r="F2298" i="1"/>
  <c r="F2326" i="1"/>
  <c r="F2354" i="1"/>
  <c r="F2382" i="1"/>
  <c r="F2410" i="1"/>
  <c r="F2438" i="1"/>
  <c r="F2466" i="1"/>
  <c r="F2494" i="1"/>
  <c r="F2522" i="1"/>
  <c r="F2550" i="1"/>
  <c r="F2578" i="1"/>
  <c r="F2606" i="1"/>
  <c r="F2634" i="1"/>
  <c r="F2662" i="1"/>
  <c r="F2690" i="1"/>
  <c r="F2718" i="1"/>
  <c r="F2746" i="1"/>
  <c r="F2774" i="1"/>
  <c r="F2802" i="1"/>
  <c r="F2830" i="1"/>
  <c r="F29" i="1"/>
  <c r="F57" i="1"/>
  <c r="F85" i="1"/>
  <c r="F1569" i="1"/>
  <c r="F1597" i="1"/>
  <c r="F1625" i="1"/>
  <c r="F1653" i="1"/>
  <c r="F1681" i="1"/>
  <c r="F1709" i="1"/>
  <c r="F1737" i="1"/>
  <c r="F1765" i="1"/>
  <c r="F1793" i="1"/>
  <c r="F1821" i="1"/>
  <c r="F1849" i="1"/>
  <c r="F1877" i="1"/>
  <c r="F2885" i="1"/>
  <c r="F2913" i="1"/>
  <c r="F2941" i="1"/>
  <c r="F2969" i="1"/>
  <c r="F2997" i="1"/>
  <c r="F3025" i="1"/>
  <c r="F3053" i="1"/>
  <c r="F3081" i="1"/>
  <c r="F3109" i="1"/>
  <c r="F3137" i="1"/>
  <c r="F28" i="1"/>
  <c r="F56" i="1"/>
  <c r="F84" i="1"/>
  <c r="F1568" i="1"/>
  <c r="F1596" i="1"/>
  <c r="F1624" i="1"/>
  <c r="F1652" i="1"/>
  <c r="F1680" i="1"/>
  <c r="F1708" i="1"/>
  <c r="F1736" i="1"/>
  <c r="F1764" i="1"/>
  <c r="F1792" i="1"/>
  <c r="F1820" i="1"/>
  <c r="F1848" i="1"/>
  <c r="F1876" i="1"/>
  <c r="F2884" i="1"/>
  <c r="F2912" i="1"/>
  <c r="F2940" i="1"/>
  <c r="F2968" i="1"/>
  <c r="F2996" i="1"/>
  <c r="F3024" i="1"/>
  <c r="F3052" i="1"/>
  <c r="F3080" i="1"/>
  <c r="F3108" i="1"/>
  <c r="F3136" i="1"/>
  <c r="F27" i="1"/>
  <c r="F55" i="1"/>
  <c r="F83" i="1"/>
  <c r="F1567" i="1"/>
  <c r="F1595" i="1"/>
  <c r="F1623" i="1"/>
  <c r="F1651" i="1"/>
  <c r="F1679" i="1"/>
  <c r="F1707" i="1"/>
  <c r="F1735" i="1"/>
  <c r="F1763" i="1"/>
  <c r="F1791" i="1"/>
  <c r="F1819" i="1"/>
  <c r="F1847" i="1"/>
  <c r="F1875" i="1"/>
  <c r="F2883" i="1"/>
  <c r="F2911" i="1"/>
  <c r="F2939" i="1"/>
  <c r="F2967" i="1"/>
  <c r="F2995" i="1"/>
  <c r="F3023" i="1"/>
  <c r="F3051" i="1"/>
  <c r="F3079" i="1"/>
  <c r="F3107" i="1"/>
  <c r="F3135" i="1"/>
  <c r="F26" i="1"/>
  <c r="F54" i="1"/>
  <c r="F82" i="1"/>
  <c r="F1566" i="1"/>
  <c r="F1594" i="1"/>
  <c r="F1622" i="1"/>
  <c r="F1650" i="1"/>
  <c r="F1678" i="1"/>
  <c r="F1706" i="1"/>
  <c r="F1734" i="1"/>
  <c r="F1762" i="1"/>
  <c r="F1790" i="1"/>
  <c r="F1818" i="1"/>
  <c r="F1846" i="1"/>
  <c r="F1874" i="1"/>
  <c r="F2882" i="1"/>
  <c r="F2910" i="1"/>
  <c r="F2938" i="1"/>
  <c r="F2966" i="1"/>
  <c r="F2994" i="1"/>
  <c r="F3022" i="1"/>
  <c r="F3050" i="1"/>
  <c r="F3078" i="1"/>
  <c r="F3106" i="1"/>
  <c r="F3134" i="1"/>
  <c r="F25" i="1"/>
  <c r="F53" i="1"/>
  <c r="F81" i="1"/>
  <c r="F1565" i="1"/>
  <c r="F1593" i="1"/>
  <c r="F1621" i="1"/>
  <c r="F1649" i="1"/>
  <c r="F1677" i="1"/>
  <c r="F1705" i="1"/>
  <c r="F1733" i="1"/>
  <c r="F1761" i="1"/>
  <c r="F1789" i="1"/>
  <c r="F1817" i="1"/>
  <c r="F1845" i="1"/>
  <c r="F1873" i="1"/>
  <c r="F2881" i="1"/>
  <c r="F2909" i="1"/>
  <c r="F2937" i="1"/>
  <c r="F2965" i="1"/>
  <c r="F2993" i="1"/>
  <c r="F3021" i="1"/>
  <c r="F3049" i="1"/>
  <c r="F3077" i="1"/>
  <c r="F3105" i="1"/>
  <c r="F3133" i="1"/>
  <c r="F24" i="1"/>
  <c r="F52" i="1"/>
  <c r="F80" i="1"/>
  <c r="F1564" i="1"/>
  <c r="F1592" i="1"/>
  <c r="F1620" i="1"/>
  <c r="F1648" i="1"/>
  <c r="F1676" i="1"/>
  <c r="F1704" i="1"/>
  <c r="F1732" i="1"/>
  <c r="F1760" i="1"/>
  <c r="F1788" i="1"/>
  <c r="F1816" i="1"/>
  <c r="F1844" i="1"/>
  <c r="F1872" i="1"/>
  <c r="F2880" i="1"/>
  <c r="F2908" i="1"/>
  <c r="F2936" i="1"/>
  <c r="F2964" i="1"/>
  <c r="F2992" i="1"/>
  <c r="F3020" i="1"/>
  <c r="F3048" i="1"/>
  <c r="F3076" i="1"/>
  <c r="F3104" i="1"/>
  <c r="F3132" i="1"/>
  <c r="F23" i="1"/>
  <c r="F51" i="1"/>
  <c r="F79" i="1"/>
  <c r="F1563" i="1"/>
  <c r="F1591" i="1"/>
  <c r="F1619" i="1"/>
  <c r="F1647" i="1"/>
  <c r="F1675" i="1"/>
  <c r="F1703" i="1"/>
  <c r="F1731" i="1"/>
  <c r="F1759" i="1"/>
  <c r="F1787" i="1"/>
  <c r="F1815" i="1"/>
  <c r="F1843" i="1"/>
  <c r="F1871" i="1"/>
  <c r="F2879" i="1"/>
  <c r="F2907" i="1"/>
  <c r="F2935" i="1"/>
  <c r="F2963" i="1"/>
  <c r="F2991" i="1"/>
  <c r="F3019" i="1"/>
  <c r="F3047" i="1"/>
  <c r="F3075" i="1"/>
  <c r="F3103" i="1"/>
  <c r="F3131" i="1"/>
  <c r="F22" i="1"/>
  <c r="F50" i="1"/>
  <c r="F78" i="1"/>
  <c r="F1562" i="1"/>
  <c r="F1590" i="1"/>
  <c r="F1618" i="1"/>
  <c r="F1646" i="1"/>
  <c r="F1674" i="1"/>
  <c r="F1702" i="1"/>
  <c r="F1730" i="1"/>
  <c r="F1758" i="1"/>
  <c r="F1786" i="1"/>
  <c r="F1814" i="1"/>
  <c r="F1842" i="1"/>
  <c r="F1870" i="1"/>
  <c r="F2878" i="1"/>
  <c r="F2906" i="1"/>
  <c r="F2934" i="1"/>
  <c r="F2962" i="1"/>
  <c r="F2990" i="1"/>
  <c r="F3018" i="1"/>
  <c r="F3046" i="1"/>
  <c r="F3074" i="1"/>
  <c r="F3102" i="1"/>
  <c r="F3130" i="1"/>
  <c r="F21" i="1"/>
  <c r="F49" i="1"/>
  <c r="F77" i="1"/>
  <c r="F1561" i="1"/>
  <c r="F1589" i="1"/>
  <c r="F1617" i="1"/>
  <c r="F1645" i="1"/>
  <c r="F1673" i="1"/>
  <c r="F1701" i="1"/>
  <c r="F1729" i="1"/>
  <c r="F1757" i="1"/>
  <c r="F1785" i="1"/>
  <c r="F1813" i="1"/>
  <c r="F1841" i="1"/>
  <c r="F1869" i="1"/>
  <c r="F2877" i="1"/>
  <c r="F2905" i="1"/>
  <c r="F2933" i="1"/>
  <c r="F2961" i="1"/>
  <c r="F2989" i="1"/>
  <c r="F3017" i="1"/>
  <c r="F3045" i="1"/>
  <c r="F3073" i="1"/>
  <c r="F3101" i="1"/>
  <c r="F3129" i="1"/>
  <c r="F20" i="1"/>
  <c r="F48" i="1"/>
  <c r="F76" i="1"/>
  <c r="F1560" i="1"/>
  <c r="F1588" i="1"/>
  <c r="F1616" i="1"/>
  <c r="F1644" i="1"/>
  <c r="F1672" i="1"/>
  <c r="F1700" i="1"/>
  <c r="F1728" i="1"/>
  <c r="F1756" i="1"/>
  <c r="F1784" i="1"/>
  <c r="F1812" i="1"/>
  <c r="F1840" i="1"/>
  <c r="F1868" i="1"/>
  <c r="F2876" i="1"/>
  <c r="F2904" i="1"/>
  <c r="F2932" i="1"/>
  <c r="F2960" i="1"/>
  <c r="F2988" i="1"/>
  <c r="F3016" i="1"/>
  <c r="F3044" i="1"/>
  <c r="F3072" i="1"/>
  <c r="F3100" i="1"/>
  <c r="F3128" i="1"/>
  <c r="F19" i="1"/>
  <c r="F47" i="1"/>
  <c r="F75" i="1"/>
  <c r="F1559" i="1"/>
  <c r="F1587" i="1"/>
  <c r="F1615" i="1"/>
  <c r="F1643" i="1"/>
  <c r="F1671" i="1"/>
  <c r="F1699" i="1"/>
  <c r="F1727" i="1"/>
  <c r="F1755" i="1"/>
  <c r="F1783" i="1"/>
  <c r="F1811" i="1"/>
  <c r="F1839" i="1"/>
  <c r="F1867" i="1"/>
  <c r="F2875" i="1"/>
  <c r="F2903" i="1"/>
  <c r="F2931" i="1"/>
  <c r="F2959" i="1"/>
  <c r="F2987" i="1"/>
  <c r="F3015" i="1"/>
  <c r="F3043" i="1"/>
  <c r="F3071" i="1"/>
  <c r="F3099" i="1"/>
  <c r="F3127" i="1"/>
  <c r="F18" i="1"/>
  <c r="F46" i="1"/>
  <c r="F74" i="1"/>
  <c r="F1558" i="1"/>
  <c r="F1586" i="1"/>
  <c r="F1614" i="1"/>
  <c r="F1642" i="1"/>
  <c r="F1670" i="1"/>
  <c r="F1698" i="1"/>
  <c r="F1726" i="1"/>
  <c r="F1754" i="1"/>
  <c r="F1782" i="1"/>
  <c r="F1810" i="1"/>
  <c r="F1838" i="1"/>
  <c r="F1866" i="1"/>
  <c r="F2874" i="1"/>
  <c r="F2902" i="1"/>
  <c r="F2930" i="1"/>
  <c r="F2958" i="1"/>
  <c r="F2986" i="1"/>
  <c r="F3014" i="1"/>
  <c r="F3042" i="1"/>
  <c r="F3070" i="1"/>
  <c r="F3098" i="1"/>
  <c r="F3126" i="1"/>
  <c r="F17" i="1"/>
  <c r="F45" i="1"/>
  <c r="F73" i="1"/>
  <c r="F1557" i="1"/>
  <c r="F1585" i="1"/>
  <c r="F1613" i="1"/>
  <c r="F1641" i="1"/>
  <c r="F1669" i="1"/>
  <c r="F1697" i="1"/>
  <c r="F1725" i="1"/>
  <c r="F1753" i="1"/>
  <c r="F1781" i="1"/>
  <c r="F1809" i="1"/>
  <c r="F1837" i="1"/>
  <c r="F1865" i="1"/>
  <c r="F2873" i="1"/>
  <c r="F2901" i="1"/>
  <c r="F2929" i="1"/>
  <c r="F2957" i="1"/>
  <c r="F2985" i="1"/>
  <c r="F3013" i="1"/>
  <c r="F3041" i="1"/>
  <c r="F3069" i="1"/>
  <c r="F3097" i="1"/>
  <c r="F3125" i="1"/>
  <c r="F16" i="1"/>
  <c r="F44" i="1"/>
  <c r="F72" i="1"/>
  <c r="F1556" i="1"/>
  <c r="F1584" i="1"/>
  <c r="F1612" i="1"/>
  <c r="F1640" i="1"/>
  <c r="F1668" i="1"/>
  <c r="F1696" i="1"/>
  <c r="F1724" i="1"/>
  <c r="F1752" i="1"/>
  <c r="F1780" i="1"/>
  <c r="F1808" i="1"/>
  <c r="F1836" i="1"/>
  <c r="F1864" i="1"/>
  <c r="F2872" i="1"/>
  <c r="F2900" i="1"/>
  <c r="F2928" i="1"/>
  <c r="F2956" i="1"/>
  <c r="F2984" i="1"/>
  <c r="F3012" i="1"/>
  <c r="F3040" i="1"/>
  <c r="F3068" i="1"/>
  <c r="F3096" i="1"/>
  <c r="F3124" i="1"/>
  <c r="F15" i="1"/>
  <c r="F43" i="1"/>
  <c r="F71" i="1"/>
  <c r="F1555" i="1"/>
  <c r="F1583" i="1"/>
  <c r="F1611" i="1"/>
  <c r="F1639" i="1"/>
  <c r="F1667" i="1"/>
  <c r="F1695" i="1"/>
  <c r="F1723" i="1"/>
  <c r="F1751" i="1"/>
  <c r="F1779" i="1"/>
  <c r="F1807" i="1"/>
  <c r="F1835" i="1"/>
  <c r="F1863" i="1"/>
  <c r="F2871" i="1"/>
  <c r="F2899" i="1"/>
  <c r="F2927" i="1"/>
  <c r="F2955" i="1"/>
  <c r="F2983" i="1"/>
  <c r="F3011" i="1"/>
  <c r="F3039" i="1"/>
  <c r="F3067" i="1"/>
  <c r="F3095" i="1"/>
  <c r="F3123" i="1"/>
  <c r="F14" i="1"/>
  <c r="F42" i="1"/>
  <c r="F70" i="1"/>
  <c r="F1554" i="1"/>
  <c r="F1582" i="1"/>
  <c r="F1610" i="1"/>
  <c r="F1638" i="1"/>
  <c r="F1666" i="1"/>
  <c r="F1694" i="1"/>
  <c r="F1722" i="1"/>
  <c r="F1750" i="1"/>
  <c r="F1778" i="1"/>
  <c r="F1806" i="1"/>
  <c r="F1834" i="1"/>
  <c r="F1862" i="1"/>
  <c r="F2870" i="1"/>
  <c r="F2898" i="1"/>
  <c r="F2926" i="1"/>
  <c r="F2954" i="1"/>
  <c r="F2982" i="1"/>
  <c r="F3010" i="1"/>
  <c r="F3038" i="1"/>
  <c r="F3066" i="1"/>
  <c r="F3094" i="1"/>
  <c r="F3122" i="1"/>
  <c r="F13" i="1"/>
  <c r="F41" i="1"/>
  <c r="F69" i="1"/>
  <c r="F1553" i="1"/>
  <c r="F1581" i="1"/>
  <c r="F1609" i="1"/>
  <c r="F1637" i="1"/>
  <c r="F1665" i="1"/>
  <c r="F1693" i="1"/>
  <c r="F1721" i="1"/>
  <c r="F1749" i="1"/>
  <c r="F1777" i="1"/>
  <c r="F1805" i="1"/>
  <c r="F1833" i="1"/>
  <c r="F1861" i="1"/>
  <c r="F2869" i="1"/>
  <c r="F2897" i="1"/>
  <c r="F2925" i="1"/>
  <c r="F2953" i="1"/>
  <c r="F2981" i="1"/>
  <c r="F3009" i="1"/>
  <c r="F3037" i="1"/>
  <c r="F3065" i="1"/>
  <c r="F3093" i="1"/>
  <c r="F3121" i="1"/>
  <c r="F12" i="1"/>
  <c r="F40" i="1"/>
  <c r="F68" i="1"/>
  <c r="F1552" i="1"/>
  <c r="F1580" i="1"/>
  <c r="F1608" i="1"/>
  <c r="F1636" i="1"/>
  <c r="F1664" i="1"/>
  <c r="F1692" i="1"/>
  <c r="F1720" i="1"/>
  <c r="F1748" i="1"/>
  <c r="F1776" i="1"/>
  <c r="F1804" i="1"/>
  <c r="F1832" i="1"/>
  <c r="F1860" i="1"/>
  <c r="F2868" i="1"/>
  <c r="F2896" i="1"/>
  <c r="F2924" i="1"/>
  <c r="F2952" i="1"/>
  <c r="F2980" i="1"/>
  <c r="F3008" i="1"/>
  <c r="F3036" i="1"/>
  <c r="F3064" i="1"/>
  <c r="F3092" i="1"/>
  <c r="F3120" i="1"/>
  <c r="F11" i="1"/>
  <c r="F39" i="1"/>
  <c r="F67" i="1"/>
  <c r="F1551" i="1"/>
  <c r="F1579" i="1"/>
  <c r="F1607" i="1"/>
  <c r="F1635" i="1"/>
  <c r="F1663" i="1"/>
  <c r="F1691" i="1"/>
  <c r="F1719" i="1"/>
  <c r="F1747" i="1"/>
  <c r="F1775" i="1"/>
  <c r="F1803" i="1"/>
  <c r="F1831" i="1"/>
  <c r="F1859" i="1"/>
  <c r="F2867" i="1"/>
  <c r="F2895" i="1"/>
  <c r="F2923" i="1"/>
  <c r="F2951" i="1"/>
  <c r="F2979" i="1"/>
  <c r="F3007" i="1"/>
  <c r="F3035" i="1"/>
  <c r="F3063" i="1"/>
  <c r="F3091" i="1"/>
  <c r="F3119" i="1"/>
  <c r="F10" i="1"/>
  <c r="F38" i="1"/>
  <c r="F66" i="1"/>
  <c r="F1550" i="1"/>
  <c r="F1578" i="1"/>
  <c r="F1606" i="1"/>
  <c r="F1634" i="1"/>
  <c r="F1662" i="1"/>
  <c r="F1690" i="1"/>
  <c r="F1718" i="1"/>
  <c r="F1746" i="1"/>
  <c r="F1774" i="1"/>
  <c r="F1802" i="1"/>
  <c r="F1830" i="1"/>
  <c r="F1858" i="1"/>
  <c r="F2866" i="1"/>
  <c r="F2894" i="1"/>
  <c r="F2922" i="1"/>
  <c r="F2950" i="1"/>
  <c r="F2978" i="1"/>
  <c r="F3006" i="1"/>
  <c r="F3034" i="1"/>
  <c r="F3062" i="1"/>
  <c r="F3090" i="1"/>
  <c r="F3118" i="1"/>
  <c r="F9" i="1"/>
  <c r="F37" i="1"/>
  <c r="F65" i="1"/>
  <c r="F1549" i="1"/>
  <c r="F1577" i="1"/>
  <c r="F1605" i="1"/>
  <c r="F1633" i="1"/>
  <c r="F1661" i="1"/>
  <c r="F1689" i="1"/>
  <c r="F1717" i="1"/>
  <c r="F1745" i="1"/>
  <c r="F1773" i="1"/>
  <c r="F1801" i="1"/>
  <c r="F1829" i="1"/>
  <c r="F1857" i="1"/>
  <c r="F2865" i="1"/>
  <c r="F2893" i="1"/>
  <c r="F2921" i="1"/>
  <c r="F2949" i="1"/>
  <c r="F2977" i="1"/>
  <c r="F3005" i="1"/>
  <c r="F3033" i="1"/>
  <c r="F3061" i="1"/>
  <c r="F3089" i="1"/>
  <c r="F3117" i="1"/>
  <c r="F8" i="1"/>
  <c r="F36" i="1"/>
  <c r="F64" i="1"/>
  <c r="F1548" i="1"/>
  <c r="F1576" i="1"/>
  <c r="F1604" i="1"/>
  <c r="F1632" i="1"/>
  <c r="F1660" i="1"/>
  <c r="F1688" i="1"/>
  <c r="F1716" i="1"/>
  <c r="F1744" i="1"/>
  <c r="F1772" i="1"/>
  <c r="F1800" i="1"/>
  <c r="F1828" i="1"/>
  <c r="F1856" i="1"/>
  <c r="F2864" i="1"/>
  <c r="F2892" i="1"/>
  <c r="F2920" i="1"/>
  <c r="F2948" i="1"/>
  <c r="F2976" i="1"/>
  <c r="F3004" i="1"/>
  <c r="F3032" i="1"/>
  <c r="F3060" i="1"/>
  <c r="F3088" i="1"/>
  <c r="F3116" i="1"/>
  <c r="F7" i="1"/>
  <c r="F35" i="1"/>
  <c r="F63" i="1"/>
  <c r="F1547" i="1"/>
  <c r="F1575" i="1"/>
  <c r="F1603" i="1"/>
  <c r="F1631" i="1"/>
  <c r="F1659" i="1"/>
  <c r="F1687" i="1"/>
  <c r="F1715" i="1"/>
  <c r="F1743" i="1"/>
  <c r="F1771" i="1"/>
  <c r="F1799" i="1"/>
  <c r="F1827" i="1"/>
  <c r="F1855" i="1"/>
  <c r="F2863" i="1"/>
  <c r="F2891" i="1"/>
  <c r="F2919" i="1"/>
  <c r="F2947" i="1"/>
  <c r="F2975" i="1"/>
  <c r="F3003" i="1"/>
  <c r="F3031" i="1"/>
  <c r="F3059" i="1"/>
  <c r="F3087" i="1"/>
  <c r="F3115" i="1"/>
  <c r="F6" i="1"/>
  <c r="F34" i="1"/>
  <c r="F62" i="1"/>
  <c r="F1546" i="1"/>
  <c r="F1574" i="1"/>
  <c r="F1602" i="1"/>
  <c r="F1630" i="1"/>
  <c r="F1658" i="1"/>
  <c r="F1686" i="1"/>
  <c r="F1714" i="1"/>
  <c r="F1742" i="1"/>
  <c r="F1770" i="1"/>
  <c r="F1798" i="1"/>
  <c r="F1826" i="1"/>
  <c r="F1854" i="1"/>
  <c r="F2862" i="1"/>
  <c r="F2890" i="1"/>
  <c r="F2918" i="1"/>
  <c r="F2946" i="1"/>
  <c r="F2974" i="1"/>
  <c r="F3002" i="1"/>
  <c r="F3030" i="1"/>
  <c r="F3058" i="1"/>
  <c r="F3086" i="1"/>
  <c r="F3114" i="1"/>
  <c r="F5" i="1"/>
  <c r="F33" i="1"/>
  <c r="F61" i="1"/>
  <c r="F1545" i="1"/>
  <c r="F1573" i="1"/>
  <c r="F1601" i="1"/>
  <c r="F1629" i="1"/>
  <c r="F1657" i="1"/>
  <c r="F1685" i="1"/>
  <c r="F1713" i="1"/>
  <c r="F1741" i="1"/>
  <c r="F1769" i="1"/>
  <c r="F1797" i="1"/>
  <c r="F1825" i="1"/>
  <c r="F1853" i="1"/>
  <c r="F2861" i="1"/>
  <c r="F2889" i="1"/>
  <c r="F2917" i="1"/>
  <c r="F2945" i="1"/>
  <c r="F2973" i="1"/>
  <c r="F3001" i="1"/>
  <c r="F3029" i="1"/>
  <c r="F3057" i="1"/>
  <c r="F3085" i="1"/>
  <c r="F3113" i="1"/>
  <c r="F4" i="1"/>
  <c r="F32" i="1"/>
  <c r="F60" i="1"/>
  <c r="F1544" i="1"/>
  <c r="F1572" i="1"/>
  <c r="F1600" i="1"/>
  <c r="F1628" i="1"/>
  <c r="F1656" i="1"/>
  <c r="F1684" i="1"/>
  <c r="F1712" i="1"/>
  <c r="F1740" i="1"/>
  <c r="F1768" i="1"/>
  <c r="F1796" i="1"/>
  <c r="F1824" i="1"/>
  <c r="F1852" i="1"/>
  <c r="F2860" i="1"/>
  <c r="F2888" i="1"/>
  <c r="F2916" i="1"/>
  <c r="F2944" i="1"/>
  <c r="F2972" i="1"/>
  <c r="F3000" i="1"/>
  <c r="F3028" i="1"/>
  <c r="F3056" i="1"/>
  <c r="F3084" i="1"/>
  <c r="F3112" i="1"/>
  <c r="F3" i="1"/>
  <c r="F31" i="1"/>
  <c r="F59" i="1"/>
  <c r="F1543" i="1"/>
  <c r="F1571" i="1"/>
  <c r="F1599" i="1"/>
  <c r="F1627" i="1"/>
  <c r="F1655" i="1"/>
  <c r="F1683" i="1"/>
  <c r="F1711" i="1"/>
  <c r="F1739" i="1"/>
  <c r="F1767" i="1"/>
  <c r="F1795" i="1"/>
  <c r="F1823" i="1"/>
  <c r="F1851" i="1"/>
  <c r="F2859" i="1"/>
  <c r="F2887" i="1"/>
  <c r="F2915" i="1"/>
  <c r="F2943" i="1"/>
  <c r="F2971" i="1"/>
  <c r="F2999" i="1"/>
  <c r="F3027" i="1"/>
  <c r="F3055" i="1"/>
  <c r="F3083" i="1"/>
  <c r="F3111" i="1"/>
  <c r="F2" i="1"/>
  <c r="F30" i="1"/>
  <c r="F58" i="1"/>
  <c r="F1542" i="1"/>
  <c r="F1570" i="1"/>
  <c r="F1598" i="1"/>
  <c r="F1626" i="1"/>
  <c r="F1654" i="1"/>
  <c r="F1682" i="1"/>
  <c r="F1710" i="1"/>
  <c r="F1738" i="1"/>
  <c r="F1766" i="1"/>
  <c r="F1794" i="1"/>
  <c r="F1822" i="1"/>
  <c r="F1850" i="1"/>
  <c r="F2858" i="1"/>
  <c r="F2886" i="1"/>
  <c r="F2914" i="1"/>
  <c r="F2942" i="1"/>
  <c r="F2970" i="1"/>
  <c r="F2998" i="1"/>
  <c r="F3026" i="1"/>
  <c r="F3054" i="1"/>
  <c r="F3082" i="1"/>
  <c r="F3110" i="1"/>
  <c r="F869" i="1"/>
  <c r="F897" i="1"/>
  <c r="F925" i="1"/>
  <c r="F953" i="1"/>
  <c r="F981" i="1"/>
  <c r="F1009" i="1"/>
  <c r="F1037" i="1"/>
  <c r="F1065" i="1"/>
  <c r="F1093" i="1"/>
  <c r="F3697" i="1"/>
  <c r="F3725" i="1"/>
  <c r="F3753" i="1"/>
  <c r="F3781" i="1"/>
  <c r="F3809" i="1"/>
  <c r="F3837" i="1"/>
  <c r="F3865" i="1"/>
  <c r="F3893" i="1"/>
  <c r="F3921" i="1"/>
  <c r="F3949" i="1"/>
  <c r="F3977" i="1"/>
  <c r="F4005" i="1"/>
  <c r="F4033" i="1"/>
  <c r="F4061" i="1"/>
  <c r="F4089" i="1"/>
  <c r="F4117" i="1"/>
  <c r="F4145" i="1"/>
  <c r="F4173" i="1"/>
  <c r="F868" i="1"/>
  <c r="F896" i="1"/>
  <c r="F924" i="1"/>
  <c r="F952" i="1"/>
  <c r="F980" i="1"/>
  <c r="F1008" i="1"/>
  <c r="F1036" i="1"/>
  <c r="F1064" i="1"/>
  <c r="F1092" i="1"/>
  <c r="F3696" i="1"/>
  <c r="F3724" i="1"/>
  <c r="F3752" i="1"/>
  <c r="F3780" i="1"/>
  <c r="F3808" i="1"/>
  <c r="F3836" i="1"/>
  <c r="F3864" i="1"/>
  <c r="F3892" i="1"/>
  <c r="F3920" i="1"/>
  <c r="F3948" i="1"/>
  <c r="F3976" i="1"/>
  <c r="F4004" i="1"/>
  <c r="F4032" i="1"/>
  <c r="F4060" i="1"/>
  <c r="F4088" i="1"/>
  <c r="F4116" i="1"/>
  <c r="F4144" i="1"/>
  <c r="F4172" i="1"/>
  <c r="F867" i="1"/>
  <c r="F895" i="1"/>
  <c r="F923" i="1"/>
  <c r="F951" i="1"/>
  <c r="F979" i="1"/>
  <c r="F1007" i="1"/>
  <c r="F1035" i="1"/>
  <c r="F1063" i="1"/>
  <c r="F1091" i="1"/>
  <c r="F3695" i="1"/>
  <c r="F3723" i="1"/>
  <c r="F3751" i="1"/>
  <c r="F3779" i="1"/>
  <c r="F3807" i="1"/>
  <c r="F3835" i="1"/>
  <c r="F3863" i="1"/>
  <c r="F3891" i="1"/>
  <c r="F3919" i="1"/>
  <c r="F3947" i="1"/>
  <c r="F3975" i="1"/>
  <c r="F4003" i="1"/>
  <c r="F4031" i="1"/>
  <c r="F4059" i="1"/>
  <c r="F4087" i="1"/>
  <c r="F4115" i="1"/>
  <c r="F4143" i="1"/>
  <c r="F4171" i="1"/>
  <c r="F866" i="1"/>
  <c r="F894" i="1"/>
  <c r="F922" i="1"/>
  <c r="F950" i="1"/>
  <c r="F978" i="1"/>
  <c r="F1006" i="1"/>
  <c r="F1034" i="1"/>
  <c r="F1062" i="1"/>
  <c r="F1090" i="1"/>
  <c r="F3694" i="1"/>
  <c r="F3722" i="1"/>
  <c r="F3750" i="1"/>
  <c r="F3778" i="1"/>
  <c r="F3806" i="1"/>
  <c r="F3834" i="1"/>
  <c r="F3862" i="1"/>
  <c r="F3890" i="1"/>
  <c r="F3918" i="1"/>
  <c r="F3946" i="1"/>
  <c r="F3974" i="1"/>
  <c r="F4002" i="1"/>
  <c r="F4030" i="1"/>
  <c r="F4058" i="1"/>
  <c r="F4086" i="1"/>
  <c r="F4114" i="1"/>
  <c r="F4142" i="1"/>
  <c r="F4170" i="1"/>
  <c r="F865" i="1"/>
  <c r="F893" i="1"/>
  <c r="F921" i="1"/>
  <c r="F949" i="1"/>
  <c r="F977" i="1"/>
  <c r="F1005" i="1"/>
  <c r="F1033" i="1"/>
  <c r="F1061" i="1"/>
  <c r="F1089" i="1"/>
  <c r="F3693" i="1"/>
  <c r="F3721" i="1"/>
  <c r="F3749" i="1"/>
  <c r="F3777" i="1"/>
  <c r="F3805" i="1"/>
  <c r="F3833" i="1"/>
  <c r="F3861" i="1"/>
  <c r="F3889" i="1"/>
  <c r="F3917" i="1"/>
  <c r="F3945" i="1"/>
  <c r="F3973" i="1"/>
  <c r="F4001" i="1"/>
  <c r="F4029" i="1"/>
  <c r="F4057" i="1"/>
  <c r="F4085" i="1"/>
  <c r="F4113" i="1"/>
  <c r="F4141" i="1"/>
  <c r="F4169" i="1"/>
  <c r="F864" i="1"/>
  <c r="F892" i="1"/>
  <c r="F920" i="1"/>
  <c r="F948" i="1"/>
  <c r="F976" i="1"/>
  <c r="F1004" i="1"/>
  <c r="F1032" i="1"/>
  <c r="F1060" i="1"/>
  <c r="F1088" i="1"/>
  <c r="F3692" i="1"/>
  <c r="F3720" i="1"/>
  <c r="F3748" i="1"/>
  <c r="F3776" i="1"/>
  <c r="F3804" i="1"/>
  <c r="F3832" i="1"/>
  <c r="F3860" i="1"/>
  <c r="F3888" i="1"/>
  <c r="F3916" i="1"/>
  <c r="F3944" i="1"/>
  <c r="F3972" i="1"/>
  <c r="F4000" i="1"/>
  <c r="F4028" i="1"/>
  <c r="F4056" i="1"/>
  <c r="F4084" i="1"/>
  <c r="F4112" i="1"/>
  <c r="F4140" i="1"/>
  <c r="F4168" i="1"/>
  <c r="F863" i="1"/>
  <c r="F891" i="1"/>
  <c r="F919" i="1"/>
  <c r="F947" i="1"/>
  <c r="F975" i="1"/>
  <c r="F1003" i="1"/>
  <c r="F1031" i="1"/>
  <c r="F1059" i="1"/>
  <c r="F1087" i="1"/>
  <c r="F3691" i="1"/>
  <c r="F3719" i="1"/>
  <c r="F3747" i="1"/>
  <c r="F3775" i="1"/>
  <c r="F3803" i="1"/>
  <c r="F3831" i="1"/>
  <c r="F3859" i="1"/>
  <c r="F3887" i="1"/>
  <c r="F3915" i="1"/>
  <c r="F3943" i="1"/>
  <c r="F3971" i="1"/>
  <c r="F3999" i="1"/>
  <c r="F4027" i="1"/>
  <c r="F4055" i="1"/>
  <c r="F4083" i="1"/>
  <c r="F4111" i="1"/>
  <c r="F4139" i="1"/>
  <c r="F4167" i="1"/>
  <c r="F862" i="1"/>
  <c r="F890" i="1"/>
  <c r="F918" i="1"/>
  <c r="F946" i="1"/>
  <c r="F974" i="1"/>
  <c r="F1002" i="1"/>
  <c r="F1030" i="1"/>
  <c r="F1058" i="1"/>
  <c r="F1086" i="1"/>
  <c r="F3690" i="1"/>
  <c r="F3718" i="1"/>
  <c r="F3746" i="1"/>
  <c r="F3774" i="1"/>
  <c r="F3802" i="1"/>
  <c r="F3830" i="1"/>
  <c r="F3858" i="1"/>
  <c r="F3886" i="1"/>
  <c r="F3914" i="1"/>
  <c r="F3942" i="1"/>
  <c r="F3970" i="1"/>
  <c r="F3998" i="1"/>
  <c r="F4026" i="1"/>
  <c r="F4054" i="1"/>
  <c r="F4082" i="1"/>
  <c r="F4110" i="1"/>
  <c r="F4138" i="1"/>
  <c r="F4166" i="1"/>
  <c r="F861" i="1"/>
  <c r="F889" i="1"/>
  <c r="F917" i="1"/>
  <c r="F945" i="1"/>
  <c r="F973" i="1"/>
  <c r="F1001" i="1"/>
  <c r="F1029" i="1"/>
  <c r="F1057" i="1"/>
  <c r="F1085" i="1"/>
  <c r="F3689" i="1"/>
  <c r="F3717" i="1"/>
  <c r="F3745" i="1"/>
  <c r="F3773" i="1"/>
  <c r="F3801" i="1"/>
  <c r="F3829" i="1"/>
  <c r="F3857" i="1"/>
  <c r="F3885" i="1"/>
  <c r="F3913" i="1"/>
  <c r="F3941" i="1"/>
  <c r="F3969" i="1"/>
  <c r="F3997" i="1"/>
  <c r="F4025" i="1"/>
  <c r="F4053" i="1"/>
  <c r="F4081" i="1"/>
  <c r="F4109" i="1"/>
  <c r="F4137" i="1"/>
  <c r="F4165" i="1"/>
  <c r="F860" i="1"/>
  <c r="F888" i="1"/>
  <c r="F916" i="1"/>
  <c r="F944" i="1"/>
  <c r="F972" i="1"/>
  <c r="F1000" i="1"/>
  <c r="F1028" i="1"/>
  <c r="F1056" i="1"/>
  <c r="F1084" i="1"/>
  <c r="F3688" i="1"/>
  <c r="F3716" i="1"/>
  <c r="F3744" i="1"/>
  <c r="F3772" i="1"/>
  <c r="F3800" i="1"/>
  <c r="F3828" i="1"/>
  <c r="F3856" i="1"/>
  <c r="F3884" i="1"/>
  <c r="F3912" i="1"/>
  <c r="F3940" i="1"/>
  <c r="F3968" i="1"/>
  <c r="F3996" i="1"/>
  <c r="F4024" i="1"/>
  <c r="F4052" i="1"/>
  <c r="F4080" i="1"/>
  <c r="F4108" i="1"/>
  <c r="F4136" i="1"/>
  <c r="F4164" i="1"/>
  <c r="F859" i="1"/>
  <c r="F887" i="1"/>
  <c r="F915" i="1"/>
  <c r="F943" i="1"/>
  <c r="F971" i="1"/>
  <c r="F999" i="1"/>
  <c r="F1027" i="1"/>
  <c r="F1055" i="1"/>
  <c r="F1083" i="1"/>
  <c r="F3687" i="1"/>
  <c r="F3715" i="1"/>
  <c r="F3743" i="1"/>
  <c r="F3771" i="1"/>
  <c r="F3799" i="1"/>
  <c r="F3827" i="1"/>
  <c r="F3855" i="1"/>
  <c r="F3883" i="1"/>
  <c r="F3911" i="1"/>
  <c r="F3939" i="1"/>
  <c r="F3967" i="1"/>
  <c r="F3995" i="1"/>
  <c r="F4023" i="1"/>
  <c r="F4051" i="1"/>
  <c r="F4079" i="1"/>
  <c r="F4107" i="1"/>
  <c r="F4135" i="1"/>
  <c r="F4163" i="1"/>
  <c r="F858" i="1"/>
  <c r="F886" i="1"/>
  <c r="F914" i="1"/>
  <c r="F942" i="1"/>
  <c r="F970" i="1"/>
  <c r="F998" i="1"/>
  <c r="F1026" i="1"/>
  <c r="F1054" i="1"/>
  <c r="F1082" i="1"/>
  <c r="F3686" i="1"/>
  <c r="F3714" i="1"/>
  <c r="F3742" i="1"/>
  <c r="F3770" i="1"/>
  <c r="F3798" i="1"/>
  <c r="F3826" i="1"/>
  <c r="F3854" i="1"/>
  <c r="F3882" i="1"/>
  <c r="F3910" i="1"/>
  <c r="F3938" i="1"/>
  <c r="F3966" i="1"/>
  <c r="F3994" i="1"/>
  <c r="F4022" i="1"/>
  <c r="F4050" i="1"/>
  <c r="F4078" i="1"/>
  <c r="F4106" i="1"/>
  <c r="F4134" i="1"/>
  <c r="F4162" i="1"/>
  <c r="F857" i="1"/>
  <c r="F885" i="1"/>
  <c r="F913" i="1"/>
  <c r="F941" i="1"/>
  <c r="F969" i="1"/>
  <c r="F997" i="1"/>
  <c r="F1025" i="1"/>
  <c r="F1053" i="1"/>
  <c r="F1081" i="1"/>
  <c r="F3685" i="1"/>
  <c r="F3713" i="1"/>
  <c r="F3741" i="1"/>
  <c r="F3769" i="1"/>
  <c r="F3797" i="1"/>
  <c r="F3825" i="1"/>
  <c r="F3853" i="1"/>
  <c r="F3881" i="1"/>
  <c r="F3909" i="1"/>
  <c r="F3937" i="1"/>
  <c r="F3965" i="1"/>
  <c r="F3993" i="1"/>
  <c r="F4021" i="1"/>
  <c r="F4049" i="1"/>
  <c r="F4077" i="1"/>
  <c r="F4105" i="1"/>
  <c r="F4133" i="1"/>
  <c r="F4161" i="1"/>
  <c r="F856" i="1"/>
  <c r="F884" i="1"/>
  <c r="F912" i="1"/>
  <c r="F940" i="1"/>
  <c r="F968" i="1"/>
  <c r="F996" i="1"/>
  <c r="F1024" i="1"/>
  <c r="F1052" i="1"/>
  <c r="F1080" i="1"/>
  <c r="F3684" i="1"/>
  <c r="F3712" i="1"/>
  <c r="F3740" i="1"/>
  <c r="F3768" i="1"/>
  <c r="F3796" i="1"/>
  <c r="F3824" i="1"/>
  <c r="F3852" i="1"/>
  <c r="F3880" i="1"/>
  <c r="F3908" i="1"/>
  <c r="F3936" i="1"/>
  <c r="F3964" i="1"/>
  <c r="F3992" i="1"/>
  <c r="F4020" i="1"/>
  <c r="F4048" i="1"/>
  <c r="F4076" i="1"/>
  <c r="F4104" i="1"/>
  <c r="F4132" i="1"/>
  <c r="F4160" i="1"/>
  <c r="F855" i="1"/>
  <c r="F883" i="1"/>
  <c r="F911" i="1"/>
  <c r="F939" i="1"/>
  <c r="F967" i="1"/>
  <c r="F995" i="1"/>
  <c r="F1023" i="1"/>
  <c r="F1051" i="1"/>
  <c r="F1079" i="1"/>
  <c r="F3683" i="1"/>
  <c r="F3711" i="1"/>
  <c r="F3739" i="1"/>
  <c r="F3767" i="1"/>
  <c r="F3795" i="1"/>
  <c r="F3823" i="1"/>
  <c r="F3851" i="1"/>
  <c r="F3879" i="1"/>
  <c r="F3907" i="1"/>
  <c r="F3935" i="1"/>
  <c r="F3963" i="1"/>
  <c r="F3991" i="1"/>
  <c r="F4019" i="1"/>
  <c r="F4047" i="1"/>
  <c r="F4075" i="1"/>
  <c r="F4103" i="1"/>
  <c r="F4131" i="1"/>
  <c r="F4159" i="1"/>
  <c r="F854" i="1"/>
  <c r="F882" i="1"/>
  <c r="F910" i="1"/>
  <c r="F938" i="1"/>
  <c r="F966" i="1"/>
  <c r="F994" i="1"/>
  <c r="F1022" i="1"/>
  <c r="F1050" i="1"/>
  <c r="F1078" i="1"/>
  <c r="F3682" i="1"/>
  <c r="F3710" i="1"/>
  <c r="F3738" i="1"/>
  <c r="F3766" i="1"/>
  <c r="F3794" i="1"/>
  <c r="F3822" i="1"/>
  <c r="F3850" i="1"/>
  <c r="F3878" i="1"/>
  <c r="F3906" i="1"/>
  <c r="F3934" i="1"/>
  <c r="F3962" i="1"/>
  <c r="F3990" i="1"/>
  <c r="F4018" i="1"/>
  <c r="F4046" i="1"/>
  <c r="F4074" i="1"/>
  <c r="F4102" i="1"/>
  <c r="F4130" i="1"/>
  <c r="F4158" i="1"/>
  <c r="F853" i="1"/>
  <c r="F881" i="1"/>
  <c r="F909" i="1"/>
  <c r="F937" i="1"/>
  <c r="F965" i="1"/>
  <c r="F993" i="1"/>
  <c r="F1021" i="1"/>
  <c r="F1049" i="1"/>
  <c r="F1077" i="1"/>
  <c r="F3681" i="1"/>
  <c r="F3709" i="1"/>
  <c r="F3737" i="1"/>
  <c r="F3765" i="1"/>
  <c r="F3793" i="1"/>
  <c r="F3821" i="1"/>
  <c r="F3849" i="1"/>
  <c r="F3877" i="1"/>
  <c r="F3905" i="1"/>
  <c r="F3933" i="1"/>
  <c r="F3961" i="1"/>
  <c r="F3989" i="1"/>
  <c r="F4017" i="1"/>
  <c r="F4045" i="1"/>
  <c r="F4073" i="1"/>
  <c r="F4101" i="1"/>
  <c r="F4129" i="1"/>
  <c r="F4157" i="1"/>
  <c r="F852" i="1"/>
  <c r="F880" i="1"/>
  <c r="F908" i="1"/>
  <c r="F936" i="1"/>
  <c r="F964" i="1"/>
  <c r="F992" i="1"/>
  <c r="F1020" i="1"/>
  <c r="F1048" i="1"/>
  <c r="F1076" i="1"/>
  <c r="F3680" i="1"/>
  <c r="F3708" i="1"/>
  <c r="F3736" i="1"/>
  <c r="F3764" i="1"/>
  <c r="F3792" i="1"/>
  <c r="F3820" i="1"/>
  <c r="F3848" i="1"/>
  <c r="F3876" i="1"/>
  <c r="F3904" i="1"/>
  <c r="F3932" i="1"/>
  <c r="F3960" i="1"/>
  <c r="F3988" i="1"/>
  <c r="F4016" i="1"/>
  <c r="F4044" i="1"/>
  <c r="F4072" i="1"/>
  <c r="F4100" i="1"/>
  <c r="F4128" i="1"/>
  <c r="F4156" i="1"/>
  <c r="F851" i="1"/>
  <c r="F879" i="1"/>
  <c r="F907" i="1"/>
  <c r="F935" i="1"/>
  <c r="F963" i="1"/>
  <c r="F991" i="1"/>
  <c r="F1019" i="1"/>
  <c r="F1047" i="1"/>
  <c r="F1075" i="1"/>
  <c r="F3679" i="1"/>
  <c r="F3707" i="1"/>
  <c r="F3735" i="1"/>
  <c r="F3763" i="1"/>
  <c r="F3791" i="1"/>
  <c r="F3819" i="1"/>
  <c r="F3847" i="1"/>
  <c r="F3875" i="1"/>
  <c r="F3903" i="1"/>
  <c r="F3931" i="1"/>
  <c r="F3959" i="1"/>
  <c r="F3987" i="1"/>
  <c r="F4015" i="1"/>
  <c r="F4043" i="1"/>
  <c r="F4071" i="1"/>
  <c r="F4099" i="1"/>
  <c r="F4127" i="1"/>
  <c r="F4155" i="1"/>
  <c r="F850" i="1"/>
  <c r="F878" i="1"/>
  <c r="F906" i="1"/>
  <c r="F934" i="1"/>
  <c r="F962" i="1"/>
  <c r="F990" i="1"/>
  <c r="F1018" i="1"/>
  <c r="F1046" i="1"/>
  <c r="F1074" i="1"/>
  <c r="F3678" i="1"/>
  <c r="F3706" i="1"/>
  <c r="F3734" i="1"/>
  <c r="F3762" i="1"/>
  <c r="F3790" i="1"/>
  <c r="F3818" i="1"/>
  <c r="F3846" i="1"/>
  <c r="F3874" i="1"/>
  <c r="F3902" i="1"/>
  <c r="F3930" i="1"/>
  <c r="F3958" i="1"/>
  <c r="F3986" i="1"/>
  <c r="F4014" i="1"/>
  <c r="F4042" i="1"/>
  <c r="F4070" i="1"/>
  <c r="F4098" i="1"/>
  <c r="F4126" i="1"/>
  <c r="F4154" i="1"/>
  <c r="F849" i="1"/>
  <c r="F877" i="1"/>
  <c r="F905" i="1"/>
  <c r="F933" i="1"/>
  <c r="F961" i="1"/>
  <c r="F989" i="1"/>
  <c r="F1017" i="1"/>
  <c r="F1045" i="1"/>
  <c r="F1073" i="1"/>
  <c r="F3677" i="1"/>
  <c r="F3705" i="1"/>
  <c r="F3733" i="1"/>
  <c r="F3761" i="1"/>
  <c r="F3789" i="1"/>
  <c r="F3817" i="1"/>
  <c r="F3845" i="1"/>
  <c r="F3873" i="1"/>
  <c r="F3901" i="1"/>
  <c r="F3929" i="1"/>
  <c r="F3957" i="1"/>
  <c r="F3985" i="1"/>
  <c r="F4013" i="1"/>
  <c r="F4041" i="1"/>
  <c r="F4069" i="1"/>
  <c r="F4097" i="1"/>
  <c r="F4125" i="1"/>
  <c r="F4153" i="1"/>
  <c r="F848" i="1"/>
  <c r="F876" i="1"/>
  <c r="F904" i="1"/>
  <c r="F932" i="1"/>
  <c r="F960" i="1"/>
  <c r="F988" i="1"/>
  <c r="F1016" i="1"/>
  <c r="F1044" i="1"/>
  <c r="F1072" i="1"/>
  <c r="F3676" i="1"/>
  <c r="F3704" i="1"/>
  <c r="F3732" i="1"/>
  <c r="F3760" i="1"/>
  <c r="F3788" i="1"/>
  <c r="F3816" i="1"/>
  <c r="F3844" i="1"/>
  <c r="F3872" i="1"/>
  <c r="F3900" i="1"/>
  <c r="F3928" i="1"/>
  <c r="F3956" i="1"/>
  <c r="F3984" i="1"/>
  <c r="F4012" i="1"/>
  <c r="F4040" i="1"/>
  <c r="F4068" i="1"/>
  <c r="F4096" i="1"/>
  <c r="F4124" i="1"/>
  <c r="F4152" i="1"/>
  <c r="F847" i="1"/>
  <c r="F875" i="1"/>
  <c r="F903" i="1"/>
  <c r="F931" i="1"/>
  <c r="F959" i="1"/>
  <c r="F987" i="1"/>
  <c r="F1015" i="1"/>
  <c r="F1043" i="1"/>
  <c r="F1071" i="1"/>
  <c r="F3675" i="1"/>
  <c r="F3703" i="1"/>
  <c r="F3731" i="1"/>
  <c r="F3759" i="1"/>
  <c r="F3787" i="1"/>
  <c r="F3815" i="1"/>
  <c r="F3843" i="1"/>
  <c r="F3871" i="1"/>
  <c r="F3899" i="1"/>
  <c r="F3927" i="1"/>
  <c r="F3955" i="1"/>
  <c r="F3983" i="1"/>
  <c r="F4011" i="1"/>
  <c r="F4039" i="1"/>
  <c r="F4067" i="1"/>
  <c r="F4095" i="1"/>
  <c r="F4123" i="1"/>
  <c r="F4151" i="1"/>
  <c r="F846" i="1"/>
  <c r="F874" i="1"/>
  <c r="F902" i="1"/>
  <c r="F930" i="1"/>
  <c r="F958" i="1"/>
  <c r="F986" i="1"/>
  <c r="F1014" i="1"/>
  <c r="F1042" i="1"/>
  <c r="F1070" i="1"/>
  <c r="F3674" i="1"/>
  <c r="F3702" i="1"/>
  <c r="F3730" i="1"/>
  <c r="F3758" i="1"/>
  <c r="F3786" i="1"/>
  <c r="F3814" i="1"/>
  <c r="F3842" i="1"/>
  <c r="F3870" i="1"/>
  <c r="F3898" i="1"/>
  <c r="F3926" i="1"/>
  <c r="F3954" i="1"/>
  <c r="F3982" i="1"/>
  <c r="F4010" i="1"/>
  <c r="F4038" i="1"/>
  <c r="F4066" i="1"/>
  <c r="F4094" i="1"/>
  <c r="F4122" i="1"/>
  <c r="F4150" i="1"/>
  <c r="F845" i="1"/>
  <c r="F873" i="1"/>
  <c r="F901" i="1"/>
  <c r="F929" i="1"/>
  <c r="F957" i="1"/>
  <c r="F985" i="1"/>
  <c r="F1013" i="1"/>
  <c r="F1041" i="1"/>
  <c r="F1069" i="1"/>
  <c r="F3673" i="1"/>
  <c r="F3701" i="1"/>
  <c r="F3729" i="1"/>
  <c r="F3757" i="1"/>
  <c r="F3785" i="1"/>
  <c r="F3813" i="1"/>
  <c r="F3841" i="1"/>
  <c r="F3869" i="1"/>
  <c r="F3897" i="1"/>
  <c r="F3925" i="1"/>
  <c r="F3953" i="1"/>
  <c r="F3981" i="1"/>
  <c r="F4009" i="1"/>
  <c r="F4037" i="1"/>
  <c r="F4065" i="1"/>
  <c r="F4093" i="1"/>
  <c r="F4121" i="1"/>
  <c r="F4149" i="1"/>
  <c r="F844" i="1"/>
  <c r="F872" i="1"/>
  <c r="F900" i="1"/>
  <c r="F928" i="1"/>
  <c r="F956" i="1"/>
  <c r="F984" i="1"/>
  <c r="F1012" i="1"/>
  <c r="F1040" i="1"/>
  <c r="F1068" i="1"/>
  <c r="F3672" i="1"/>
  <c r="F3700" i="1"/>
  <c r="F3728" i="1"/>
  <c r="F3756" i="1"/>
  <c r="F3784" i="1"/>
  <c r="F3812" i="1"/>
  <c r="F3840" i="1"/>
  <c r="F3868" i="1"/>
  <c r="F3896" i="1"/>
  <c r="F3924" i="1"/>
  <c r="F3952" i="1"/>
  <c r="F3980" i="1"/>
  <c r="F4008" i="1"/>
  <c r="F4036" i="1"/>
  <c r="F4064" i="1"/>
  <c r="F4092" i="1"/>
  <c r="F4120" i="1"/>
  <c r="F4148" i="1"/>
  <c r="F843" i="1"/>
  <c r="F871" i="1"/>
  <c r="F899" i="1"/>
  <c r="F927" i="1"/>
  <c r="F955" i="1"/>
  <c r="F983" i="1"/>
  <c r="F1011" i="1"/>
  <c r="F1039" i="1"/>
  <c r="F1067" i="1"/>
  <c r="F3671" i="1"/>
  <c r="F3699" i="1"/>
  <c r="F3727" i="1"/>
  <c r="F3755" i="1"/>
  <c r="F3783" i="1"/>
  <c r="F3811" i="1"/>
  <c r="F3839" i="1"/>
  <c r="F3867" i="1"/>
  <c r="F3895" i="1"/>
  <c r="F3923" i="1"/>
  <c r="F3951" i="1"/>
  <c r="F3979" i="1"/>
  <c r="F4007" i="1"/>
  <c r="F4035" i="1"/>
  <c r="F4063" i="1"/>
  <c r="F4091" i="1"/>
  <c r="F4119" i="1"/>
  <c r="F4147" i="1"/>
  <c r="F842" i="1"/>
  <c r="F870" i="1"/>
  <c r="F898" i="1"/>
  <c r="F926" i="1"/>
  <c r="F954" i="1"/>
  <c r="F982" i="1"/>
  <c r="F1010" i="1"/>
  <c r="F1038" i="1"/>
  <c r="F1066" i="1"/>
  <c r="F3670" i="1"/>
  <c r="F3698" i="1"/>
  <c r="F3726" i="1"/>
  <c r="F3754" i="1"/>
  <c r="F3782" i="1"/>
  <c r="F3810" i="1"/>
  <c r="F3838" i="1"/>
  <c r="F3866" i="1"/>
  <c r="F3894" i="1"/>
  <c r="F3922" i="1"/>
  <c r="F3950" i="1"/>
  <c r="F3978" i="1"/>
  <c r="F4006" i="1"/>
  <c r="F4034" i="1"/>
  <c r="F4062" i="1"/>
  <c r="F4090" i="1"/>
  <c r="F4118" i="1"/>
  <c r="F4146" i="1"/>
  <c r="F1345" i="1"/>
  <c r="F1373" i="1"/>
  <c r="F1401" i="1"/>
  <c r="F1429" i="1"/>
  <c r="F1457" i="1"/>
  <c r="F1485" i="1"/>
  <c r="F1513" i="1"/>
  <c r="F3165" i="1"/>
  <c r="F3193" i="1"/>
  <c r="F3221" i="1"/>
  <c r="F3249" i="1"/>
  <c r="F3277" i="1"/>
  <c r="F3305" i="1"/>
  <c r="F3333" i="1"/>
  <c r="F3361" i="1"/>
  <c r="F3389" i="1"/>
  <c r="F3417" i="1"/>
  <c r="F3445" i="1"/>
  <c r="F3473" i="1"/>
  <c r="F3501" i="1"/>
  <c r="F3529" i="1"/>
  <c r="F3557" i="1"/>
  <c r="F3585" i="1"/>
  <c r="F3613" i="1"/>
  <c r="F3641" i="1"/>
  <c r="F3669" i="1"/>
  <c r="F4201" i="1"/>
  <c r="F4229" i="1"/>
  <c r="F4257" i="1"/>
  <c r="F4285" i="1"/>
  <c r="F4313" i="1"/>
  <c r="F4341" i="1"/>
  <c r="F4369" i="1"/>
  <c r="F4397" i="1"/>
  <c r="F4425" i="1"/>
  <c r="F4453" i="1"/>
  <c r="F4481" i="1"/>
  <c r="F4509" i="1"/>
  <c r="F4537" i="1"/>
  <c r="F4565" i="1"/>
  <c r="F4593" i="1"/>
  <c r="F4621" i="1"/>
  <c r="F4649" i="1"/>
  <c r="F4677" i="1"/>
  <c r="F4705" i="1"/>
  <c r="F4733" i="1"/>
  <c r="F4761" i="1"/>
  <c r="F4789" i="1"/>
  <c r="F4817" i="1"/>
  <c r="F4845" i="1"/>
  <c r="F1541" i="1"/>
  <c r="F1344" i="1"/>
  <c r="F1372" i="1"/>
  <c r="F1400" i="1"/>
  <c r="F1428" i="1"/>
  <c r="F1456" i="1"/>
  <c r="F1484" i="1"/>
  <c r="F1512" i="1"/>
  <c r="F3164" i="1"/>
  <c r="F3192" i="1"/>
  <c r="F3220" i="1"/>
  <c r="F3248" i="1"/>
  <c r="F3276" i="1"/>
  <c r="F3304" i="1"/>
  <c r="F3332" i="1"/>
  <c r="F3360" i="1"/>
  <c r="F3388" i="1"/>
  <c r="F3416" i="1"/>
  <c r="F3444" i="1"/>
  <c r="F3472" i="1"/>
  <c r="F3500" i="1"/>
  <c r="F3528" i="1"/>
  <c r="F3556" i="1"/>
  <c r="F3584" i="1"/>
  <c r="F3612" i="1"/>
  <c r="F3640" i="1"/>
  <c r="F3668" i="1"/>
  <c r="F4200" i="1"/>
  <c r="F4228" i="1"/>
  <c r="F4256" i="1"/>
  <c r="F4284" i="1"/>
  <c r="F4312" i="1"/>
  <c r="F4340" i="1"/>
  <c r="F4368" i="1"/>
  <c r="F4396" i="1"/>
  <c r="F4424" i="1"/>
  <c r="F4452" i="1"/>
  <c r="F4480" i="1"/>
  <c r="F4508" i="1"/>
  <c r="F4536" i="1"/>
  <c r="F4564" i="1"/>
  <c r="F4592" i="1"/>
  <c r="F4620" i="1"/>
  <c r="F4648" i="1"/>
  <c r="F4676" i="1"/>
  <c r="F4704" i="1"/>
  <c r="F4732" i="1"/>
  <c r="F4760" i="1"/>
  <c r="F4788" i="1"/>
  <c r="F4816" i="1"/>
  <c r="F4844" i="1"/>
  <c r="F1540" i="1"/>
  <c r="F1343" i="1"/>
  <c r="F1371" i="1"/>
  <c r="F1399" i="1"/>
  <c r="F1427" i="1"/>
  <c r="F1455" i="1"/>
  <c r="F1483" i="1"/>
  <c r="F1511" i="1"/>
  <c r="F3163" i="1"/>
  <c r="F3191" i="1"/>
  <c r="F3219" i="1"/>
  <c r="F3247" i="1"/>
  <c r="F3275" i="1"/>
  <c r="F3303" i="1"/>
  <c r="F3331" i="1"/>
  <c r="F3359" i="1"/>
  <c r="F3387" i="1"/>
  <c r="F3415" i="1"/>
  <c r="F3443" i="1"/>
  <c r="F3471" i="1"/>
  <c r="F3499" i="1"/>
  <c r="F3527" i="1"/>
  <c r="F3555" i="1"/>
  <c r="F3583" i="1"/>
  <c r="F3611" i="1"/>
  <c r="F3639" i="1"/>
  <c r="F3667" i="1"/>
  <c r="F4199" i="1"/>
  <c r="F4227" i="1"/>
  <c r="F4255" i="1"/>
  <c r="F4283" i="1"/>
  <c r="F4311" i="1"/>
  <c r="F4339" i="1"/>
  <c r="F4367" i="1"/>
  <c r="F4395" i="1"/>
  <c r="F4423" i="1"/>
  <c r="F4451" i="1"/>
  <c r="F4479" i="1"/>
  <c r="F4507" i="1"/>
  <c r="F4535" i="1"/>
  <c r="F4563" i="1"/>
  <c r="F4591" i="1"/>
  <c r="F4619" i="1"/>
  <c r="F4647" i="1"/>
  <c r="F4675" i="1"/>
  <c r="F4703" i="1"/>
  <c r="F4731" i="1"/>
  <c r="F4759" i="1"/>
  <c r="F4787" i="1"/>
  <c r="F4815" i="1"/>
  <c r="F4843" i="1"/>
  <c r="F1539" i="1"/>
  <c r="F1342" i="1"/>
  <c r="F1370" i="1"/>
  <c r="F1398" i="1"/>
  <c r="F1426" i="1"/>
  <c r="F1454" i="1"/>
  <c r="F1482" i="1"/>
  <c r="F1510" i="1"/>
  <c r="F3162" i="1"/>
  <c r="F3190" i="1"/>
  <c r="F3218" i="1"/>
  <c r="F3246" i="1"/>
  <c r="F3274" i="1"/>
  <c r="F3302" i="1"/>
  <c r="F3330" i="1"/>
  <c r="F3358" i="1"/>
  <c r="F3386" i="1"/>
  <c r="F3414" i="1"/>
  <c r="F3442" i="1"/>
  <c r="F3470" i="1"/>
  <c r="F3498" i="1"/>
  <c r="F3526" i="1"/>
  <c r="F3554" i="1"/>
  <c r="F3582" i="1"/>
  <c r="F3610" i="1"/>
  <c r="F3638" i="1"/>
  <c r="F3666" i="1"/>
  <c r="F4198" i="1"/>
  <c r="F4226" i="1"/>
  <c r="F4254" i="1"/>
  <c r="F4282" i="1"/>
  <c r="F4310" i="1"/>
  <c r="F4338" i="1"/>
  <c r="F4366" i="1"/>
  <c r="F4394" i="1"/>
  <c r="F4422" i="1"/>
  <c r="F4450" i="1"/>
  <c r="F4478" i="1"/>
  <c r="F4506" i="1"/>
  <c r="F4534" i="1"/>
  <c r="F4562" i="1"/>
  <c r="F4590" i="1"/>
  <c r="F4618" i="1"/>
  <c r="F4646" i="1"/>
  <c r="F4674" i="1"/>
  <c r="F4702" i="1"/>
  <c r="F4730" i="1"/>
  <c r="F4758" i="1"/>
  <c r="F4786" i="1"/>
  <c r="F4814" i="1"/>
  <c r="F4842" i="1"/>
  <c r="F1538" i="1"/>
  <c r="F1341" i="1"/>
  <c r="F1369" i="1"/>
  <c r="F1397" i="1"/>
  <c r="F1425" i="1"/>
  <c r="F1453" i="1"/>
  <c r="F1481" i="1"/>
  <c r="F1509" i="1"/>
  <c r="F3161" i="1"/>
  <c r="F3189" i="1"/>
  <c r="F3217" i="1"/>
  <c r="F3245" i="1"/>
  <c r="F3273" i="1"/>
  <c r="F3301" i="1"/>
  <c r="F3329" i="1"/>
  <c r="F3357" i="1"/>
  <c r="F3385" i="1"/>
  <c r="F3413" i="1"/>
  <c r="F3441" i="1"/>
  <c r="F3469" i="1"/>
  <c r="F3497" i="1"/>
  <c r="F3525" i="1"/>
  <c r="F3553" i="1"/>
  <c r="F3581" i="1"/>
  <c r="F3609" i="1"/>
  <c r="F3637" i="1"/>
  <c r="F3665" i="1"/>
  <c r="F4197" i="1"/>
  <c r="F4225" i="1"/>
  <c r="F4253" i="1"/>
  <c r="F4281" i="1"/>
  <c r="F4309" i="1"/>
  <c r="F4337" i="1"/>
  <c r="F4365" i="1"/>
  <c r="F4393" i="1"/>
  <c r="F4421" i="1"/>
  <c r="F4449" i="1"/>
  <c r="F4477" i="1"/>
  <c r="F4505" i="1"/>
  <c r="F4533" i="1"/>
  <c r="F4561" i="1"/>
  <c r="F4589" i="1"/>
  <c r="F4617" i="1"/>
  <c r="F4645" i="1"/>
  <c r="F4673" i="1"/>
  <c r="F4701" i="1"/>
  <c r="F4729" i="1"/>
  <c r="F4757" i="1"/>
  <c r="F4785" i="1"/>
  <c r="F4813" i="1"/>
  <c r="F4841" i="1"/>
  <c r="F1537" i="1"/>
  <c r="F1340" i="1"/>
  <c r="F1368" i="1"/>
  <c r="F1396" i="1"/>
  <c r="F1424" i="1"/>
  <c r="F1452" i="1"/>
  <c r="F1480" i="1"/>
  <c r="F1508" i="1"/>
  <c r="F3160" i="1"/>
  <c r="F3188" i="1"/>
  <c r="F3216" i="1"/>
  <c r="F3244" i="1"/>
  <c r="F3272" i="1"/>
  <c r="F3300" i="1"/>
  <c r="F3328" i="1"/>
  <c r="F3356" i="1"/>
  <c r="F3384" i="1"/>
  <c r="F3412" i="1"/>
  <c r="F3440" i="1"/>
  <c r="F3468" i="1"/>
  <c r="F3496" i="1"/>
  <c r="F3524" i="1"/>
  <c r="F3552" i="1"/>
  <c r="F3580" i="1"/>
  <c r="F3608" i="1"/>
  <c r="F3636" i="1"/>
  <c r="F3664" i="1"/>
  <c r="F4196" i="1"/>
  <c r="F4224" i="1"/>
  <c r="F4252" i="1"/>
  <c r="F4280" i="1"/>
  <c r="F4308" i="1"/>
  <c r="F4336" i="1"/>
  <c r="F4364" i="1"/>
  <c r="F4392" i="1"/>
  <c r="F4420" i="1"/>
  <c r="F4448" i="1"/>
  <c r="F4476" i="1"/>
  <c r="F4504" i="1"/>
  <c r="F4532" i="1"/>
  <c r="F4560" i="1"/>
  <c r="F4588" i="1"/>
  <c r="F4616" i="1"/>
  <c r="F4644" i="1"/>
  <c r="F4672" i="1"/>
  <c r="F4700" i="1"/>
  <c r="F4728" i="1"/>
  <c r="F4756" i="1"/>
  <c r="F4784" i="1"/>
  <c r="F4812" i="1"/>
  <c r="F4840" i="1"/>
  <c r="F1536" i="1"/>
  <c r="F1339" i="1"/>
  <c r="F1367" i="1"/>
  <c r="F1395" i="1"/>
  <c r="F1423" i="1"/>
  <c r="F1451" i="1"/>
  <c r="F1479" i="1"/>
  <c r="F1507" i="1"/>
  <c r="F3159" i="1"/>
  <c r="F3187" i="1"/>
  <c r="F3215" i="1"/>
  <c r="F3243" i="1"/>
  <c r="F3271" i="1"/>
  <c r="F3299" i="1"/>
  <c r="F3327" i="1"/>
  <c r="F3355" i="1"/>
  <c r="F3383" i="1"/>
  <c r="F3411" i="1"/>
  <c r="F3439" i="1"/>
  <c r="F3467" i="1"/>
  <c r="F3495" i="1"/>
  <c r="F3523" i="1"/>
  <c r="F3551" i="1"/>
  <c r="F3579" i="1"/>
  <c r="F3607" i="1"/>
  <c r="F3635" i="1"/>
  <c r="F3663" i="1"/>
  <c r="F4195" i="1"/>
  <c r="F4223" i="1"/>
  <c r="F4251" i="1"/>
  <c r="F4279" i="1"/>
  <c r="F4307" i="1"/>
  <c r="F4335" i="1"/>
  <c r="F4363" i="1"/>
  <c r="F4391" i="1"/>
  <c r="F4419" i="1"/>
  <c r="F4447" i="1"/>
  <c r="F4475" i="1"/>
  <c r="F4503" i="1"/>
  <c r="F4531" i="1"/>
  <c r="F4559" i="1"/>
  <c r="F4587" i="1"/>
  <c r="F4615" i="1"/>
  <c r="F4643" i="1"/>
  <c r="F4671" i="1"/>
  <c r="F4699" i="1"/>
  <c r="F4727" i="1"/>
  <c r="F4755" i="1"/>
  <c r="F4783" i="1"/>
  <c r="F4811" i="1"/>
  <c r="F4839" i="1"/>
  <c r="F1535" i="1"/>
  <c r="F1338" i="1"/>
  <c r="F1366" i="1"/>
  <c r="F1394" i="1"/>
  <c r="F1422" i="1"/>
  <c r="F1450" i="1"/>
  <c r="F1478" i="1"/>
  <c r="F1506" i="1"/>
  <c r="F3158" i="1"/>
  <c r="F3186" i="1"/>
  <c r="F3214" i="1"/>
  <c r="F3242" i="1"/>
  <c r="F3270" i="1"/>
  <c r="F3298" i="1"/>
  <c r="F3326" i="1"/>
  <c r="F3354" i="1"/>
  <c r="F3382" i="1"/>
  <c r="F3410" i="1"/>
  <c r="F3438" i="1"/>
  <c r="F3466" i="1"/>
  <c r="F3494" i="1"/>
  <c r="F3522" i="1"/>
  <c r="F3550" i="1"/>
  <c r="F3578" i="1"/>
  <c r="F3606" i="1"/>
  <c r="F3634" i="1"/>
  <c r="F3662" i="1"/>
  <c r="F4194" i="1"/>
  <c r="F4222" i="1"/>
  <c r="F4250" i="1"/>
  <c r="F4278" i="1"/>
  <c r="F4306" i="1"/>
  <c r="F4334" i="1"/>
  <c r="F4362" i="1"/>
  <c r="F4390" i="1"/>
  <c r="F4418" i="1"/>
  <c r="F4446" i="1"/>
  <c r="F4474" i="1"/>
  <c r="F4502" i="1"/>
  <c r="F4530" i="1"/>
  <c r="F4558" i="1"/>
  <c r="F4586" i="1"/>
  <c r="F4614" i="1"/>
  <c r="F4642" i="1"/>
  <c r="F4670" i="1"/>
  <c r="F4698" i="1"/>
  <c r="F4726" i="1"/>
  <c r="F4754" i="1"/>
  <c r="F4782" i="1"/>
  <c r="F4810" i="1"/>
  <c r="F4838" i="1"/>
  <c r="F1534" i="1"/>
  <c r="F1337" i="1"/>
  <c r="F1365" i="1"/>
  <c r="F1393" i="1"/>
  <c r="F1421" i="1"/>
  <c r="F1449" i="1"/>
  <c r="F1477" i="1"/>
  <c r="F1505" i="1"/>
  <c r="F3157" i="1"/>
  <c r="F3185" i="1"/>
  <c r="F3213" i="1"/>
  <c r="F3241" i="1"/>
  <c r="F3269" i="1"/>
  <c r="F3297" i="1"/>
  <c r="F3325" i="1"/>
  <c r="F3353" i="1"/>
  <c r="F3381" i="1"/>
  <c r="F3409" i="1"/>
  <c r="F3437" i="1"/>
  <c r="F3465" i="1"/>
  <c r="F3493" i="1"/>
  <c r="F3521" i="1"/>
  <c r="F3549" i="1"/>
  <c r="F3577" i="1"/>
  <c r="F3605" i="1"/>
  <c r="F3633" i="1"/>
  <c r="F3661" i="1"/>
  <c r="F4193" i="1"/>
  <c r="F4221" i="1"/>
  <c r="F4249" i="1"/>
  <c r="F4277" i="1"/>
  <c r="F4305" i="1"/>
  <c r="F4333" i="1"/>
  <c r="F4361" i="1"/>
  <c r="F4389" i="1"/>
  <c r="F4417" i="1"/>
  <c r="F4445" i="1"/>
  <c r="F4473" i="1"/>
  <c r="F4501" i="1"/>
  <c r="F4529" i="1"/>
  <c r="F4557" i="1"/>
  <c r="F4585" i="1"/>
  <c r="F4613" i="1"/>
  <c r="F4641" i="1"/>
  <c r="F4669" i="1"/>
  <c r="F4697" i="1"/>
  <c r="F4725" i="1"/>
  <c r="F4753" i="1"/>
  <c r="F4781" i="1"/>
  <c r="F4809" i="1"/>
  <c r="F4837" i="1"/>
  <c r="F1533" i="1"/>
  <c r="F1336" i="1"/>
  <c r="F1364" i="1"/>
  <c r="F1392" i="1"/>
  <c r="F1420" i="1"/>
  <c r="F1448" i="1"/>
  <c r="F1476" i="1"/>
  <c r="F1504" i="1"/>
  <c r="F3156" i="1"/>
  <c r="F3184" i="1"/>
  <c r="F3212" i="1"/>
  <c r="F3240" i="1"/>
  <c r="F3268" i="1"/>
  <c r="F3296" i="1"/>
  <c r="F3324" i="1"/>
  <c r="F3352" i="1"/>
  <c r="F3380" i="1"/>
  <c r="F3408" i="1"/>
  <c r="F3436" i="1"/>
  <c r="F3464" i="1"/>
  <c r="F3492" i="1"/>
  <c r="F3520" i="1"/>
  <c r="F3548" i="1"/>
  <c r="F3576" i="1"/>
  <c r="F3604" i="1"/>
  <c r="F3632" i="1"/>
  <c r="F3660" i="1"/>
  <c r="F4192" i="1"/>
  <c r="F4220" i="1"/>
  <c r="F4248" i="1"/>
  <c r="F4276" i="1"/>
  <c r="F4304" i="1"/>
  <c r="F4332" i="1"/>
  <c r="F4360" i="1"/>
  <c r="F4388" i="1"/>
  <c r="F4416" i="1"/>
  <c r="F4444" i="1"/>
  <c r="F4472" i="1"/>
  <c r="F4500" i="1"/>
  <c r="F4528" i="1"/>
  <c r="F4556" i="1"/>
  <c r="F4584" i="1"/>
  <c r="F4612" i="1"/>
  <c r="F4640" i="1"/>
  <c r="F4668" i="1"/>
  <c r="F4696" i="1"/>
  <c r="F4724" i="1"/>
  <c r="F4752" i="1"/>
  <c r="F4780" i="1"/>
  <c r="F4808" i="1"/>
  <c r="F4836" i="1"/>
  <c r="F1532" i="1"/>
  <c r="F1335" i="1"/>
  <c r="F1363" i="1"/>
  <c r="F1391" i="1"/>
  <c r="F1419" i="1"/>
  <c r="F1447" i="1"/>
  <c r="F1475" i="1"/>
  <c r="F1503" i="1"/>
  <c r="F3155" i="1"/>
  <c r="F3183" i="1"/>
  <c r="F3211" i="1"/>
  <c r="F3239" i="1"/>
  <c r="F3267" i="1"/>
  <c r="F3295" i="1"/>
  <c r="F3323" i="1"/>
  <c r="F3351" i="1"/>
  <c r="F3379" i="1"/>
  <c r="F3407" i="1"/>
  <c r="F3435" i="1"/>
  <c r="F3463" i="1"/>
  <c r="F3491" i="1"/>
  <c r="F3519" i="1"/>
  <c r="F3547" i="1"/>
  <c r="F3575" i="1"/>
  <c r="F3603" i="1"/>
  <c r="F3631" i="1"/>
  <c r="F3659" i="1"/>
  <c r="F4191" i="1"/>
  <c r="F4219" i="1"/>
  <c r="F4247" i="1"/>
  <c r="F4275" i="1"/>
  <c r="F4303" i="1"/>
  <c r="F4331" i="1"/>
  <c r="F4359" i="1"/>
  <c r="F4387" i="1"/>
  <c r="F4415" i="1"/>
  <c r="F4443" i="1"/>
  <c r="F4471" i="1"/>
  <c r="F4499" i="1"/>
  <c r="F4527" i="1"/>
  <c r="F4555" i="1"/>
  <c r="F4583" i="1"/>
  <c r="F4611" i="1"/>
  <c r="F4639" i="1"/>
  <c r="F4667" i="1"/>
  <c r="F4695" i="1"/>
  <c r="F4723" i="1"/>
  <c r="F4751" i="1"/>
  <c r="F4779" i="1"/>
  <c r="F4807" i="1"/>
  <c r="F4835" i="1"/>
  <c r="F1531" i="1"/>
  <c r="F1334" i="1"/>
  <c r="F1362" i="1"/>
  <c r="F1390" i="1"/>
  <c r="F1418" i="1"/>
  <c r="F1446" i="1"/>
  <c r="F1474" i="1"/>
  <c r="F1502" i="1"/>
  <c r="F3154" i="1"/>
  <c r="F3182" i="1"/>
  <c r="F3210" i="1"/>
  <c r="F3238" i="1"/>
  <c r="F3266" i="1"/>
  <c r="F3294" i="1"/>
  <c r="F3322" i="1"/>
  <c r="F3350" i="1"/>
  <c r="F3378" i="1"/>
  <c r="F3406" i="1"/>
  <c r="F3434" i="1"/>
  <c r="F3462" i="1"/>
  <c r="F3490" i="1"/>
  <c r="F3518" i="1"/>
  <c r="F3546" i="1"/>
  <c r="F3574" i="1"/>
  <c r="F3602" i="1"/>
  <c r="F3630" i="1"/>
  <c r="F3658" i="1"/>
  <c r="F4190" i="1"/>
  <c r="F4218" i="1"/>
  <c r="F4246" i="1"/>
  <c r="F4274" i="1"/>
  <c r="F4302" i="1"/>
  <c r="F4330" i="1"/>
  <c r="F4358" i="1"/>
  <c r="F4386" i="1"/>
  <c r="F4414" i="1"/>
  <c r="F4442" i="1"/>
  <c r="F4470" i="1"/>
  <c r="F4498" i="1"/>
  <c r="F4526" i="1"/>
  <c r="F4554" i="1"/>
  <c r="F4582" i="1"/>
  <c r="F4610" i="1"/>
  <c r="F4638" i="1"/>
  <c r="F4666" i="1"/>
  <c r="F4694" i="1"/>
  <c r="F4722" i="1"/>
  <c r="F4750" i="1"/>
  <c r="F4778" i="1"/>
  <c r="F4806" i="1"/>
  <c r="F4834" i="1"/>
  <c r="F1530" i="1"/>
  <c r="F1333" i="1"/>
  <c r="F1361" i="1"/>
  <c r="F1389" i="1"/>
  <c r="F1417" i="1"/>
  <c r="F1445" i="1"/>
  <c r="F1473" i="1"/>
  <c r="F1501" i="1"/>
  <c r="F3153" i="1"/>
  <c r="F3181" i="1"/>
  <c r="F3209" i="1"/>
  <c r="F3237" i="1"/>
  <c r="F3265" i="1"/>
  <c r="F3293" i="1"/>
  <c r="F3321" i="1"/>
  <c r="F3349" i="1"/>
  <c r="F3377" i="1"/>
  <c r="F3405" i="1"/>
  <c r="F3433" i="1"/>
  <c r="F3461" i="1"/>
  <c r="F3489" i="1"/>
  <c r="F3517" i="1"/>
  <c r="F3545" i="1"/>
  <c r="F3573" i="1"/>
  <c r="F3601" i="1"/>
  <c r="F3629" i="1"/>
  <c r="F3657" i="1"/>
  <c r="F4189" i="1"/>
  <c r="F4217" i="1"/>
  <c r="F4245" i="1"/>
  <c r="F4273" i="1"/>
  <c r="F4301" i="1"/>
  <c r="F4329" i="1"/>
  <c r="F4357" i="1"/>
  <c r="F4385" i="1"/>
  <c r="F4413" i="1"/>
  <c r="F4441" i="1"/>
  <c r="F4469" i="1"/>
  <c r="F4497" i="1"/>
  <c r="F4525" i="1"/>
  <c r="F4553" i="1"/>
  <c r="F4581" i="1"/>
  <c r="F4609" i="1"/>
  <c r="F4637" i="1"/>
  <c r="F4665" i="1"/>
  <c r="F4693" i="1"/>
  <c r="F4721" i="1"/>
  <c r="F4749" i="1"/>
  <c r="F4777" i="1"/>
  <c r="F4805" i="1"/>
  <c r="F4833" i="1"/>
  <c r="F1529" i="1"/>
  <c r="F1332" i="1"/>
  <c r="F1360" i="1"/>
  <c r="F1388" i="1"/>
  <c r="F1416" i="1"/>
  <c r="F1444" i="1"/>
  <c r="F1472" i="1"/>
  <c r="F1500" i="1"/>
  <c r="F3152" i="1"/>
  <c r="F3180" i="1"/>
  <c r="F3208" i="1"/>
  <c r="F3236" i="1"/>
  <c r="F3264" i="1"/>
  <c r="F3292" i="1"/>
  <c r="F3320" i="1"/>
  <c r="F3348" i="1"/>
  <c r="F3376" i="1"/>
  <c r="F3404" i="1"/>
  <c r="F3432" i="1"/>
  <c r="F3460" i="1"/>
  <c r="F3488" i="1"/>
  <c r="F3516" i="1"/>
  <c r="F3544" i="1"/>
  <c r="F3572" i="1"/>
  <c r="F3600" i="1"/>
  <c r="F3628" i="1"/>
  <c r="F3656" i="1"/>
  <c r="F4188" i="1"/>
  <c r="F4216" i="1"/>
  <c r="F4244" i="1"/>
  <c r="F4272" i="1"/>
  <c r="F4300" i="1"/>
  <c r="F4328" i="1"/>
  <c r="F4356" i="1"/>
  <c r="F4384" i="1"/>
  <c r="F4412" i="1"/>
  <c r="F4440" i="1"/>
  <c r="F4468" i="1"/>
  <c r="F4496" i="1"/>
  <c r="F4524" i="1"/>
  <c r="F4552" i="1"/>
  <c r="F4580" i="1"/>
  <c r="F4608" i="1"/>
  <c r="F4636" i="1"/>
  <c r="F4664" i="1"/>
  <c r="F4692" i="1"/>
  <c r="F4720" i="1"/>
  <c r="F4748" i="1"/>
  <c r="F4776" i="1"/>
  <c r="F4804" i="1"/>
  <c r="F4832" i="1"/>
  <c r="F1528" i="1"/>
  <c r="F1331" i="1"/>
  <c r="F1359" i="1"/>
  <c r="F1387" i="1"/>
  <c r="F1415" i="1"/>
  <c r="F1443" i="1"/>
  <c r="F1471" i="1"/>
  <c r="F1499" i="1"/>
  <c r="F3151" i="1"/>
  <c r="F3179" i="1"/>
  <c r="F3207" i="1"/>
  <c r="F3235" i="1"/>
  <c r="F3263" i="1"/>
  <c r="F3291" i="1"/>
  <c r="F3319" i="1"/>
  <c r="F3347" i="1"/>
  <c r="F3375" i="1"/>
  <c r="F3403" i="1"/>
  <c r="F3431" i="1"/>
  <c r="F3459" i="1"/>
  <c r="F3487" i="1"/>
  <c r="F3515" i="1"/>
  <c r="F3543" i="1"/>
  <c r="F3571" i="1"/>
  <c r="F3599" i="1"/>
  <c r="F3627" i="1"/>
  <c r="F3655" i="1"/>
  <c r="F4187" i="1"/>
  <c r="F4215" i="1"/>
  <c r="F4243" i="1"/>
  <c r="F4271" i="1"/>
  <c r="F4299" i="1"/>
  <c r="F4327" i="1"/>
  <c r="F4355" i="1"/>
  <c r="F4383" i="1"/>
  <c r="F4411" i="1"/>
  <c r="F4439" i="1"/>
  <c r="F4467" i="1"/>
  <c r="F4495" i="1"/>
  <c r="F4523" i="1"/>
  <c r="F4551" i="1"/>
  <c r="F4579" i="1"/>
  <c r="F4607" i="1"/>
  <c r="F4635" i="1"/>
  <c r="F4663" i="1"/>
  <c r="F4691" i="1"/>
  <c r="F4719" i="1"/>
  <c r="F4747" i="1"/>
  <c r="F4775" i="1"/>
  <c r="F4803" i="1"/>
  <c r="F4831" i="1"/>
  <c r="F1527" i="1"/>
  <c r="F1330" i="1"/>
  <c r="F1358" i="1"/>
  <c r="F1386" i="1"/>
  <c r="F1414" i="1"/>
  <c r="F1442" i="1"/>
  <c r="F1470" i="1"/>
  <c r="F1498" i="1"/>
  <c r="F3150" i="1"/>
  <c r="F3178" i="1"/>
  <c r="F3206" i="1"/>
  <c r="F3234" i="1"/>
  <c r="F3262" i="1"/>
  <c r="F3290" i="1"/>
  <c r="F3318" i="1"/>
  <c r="F3346" i="1"/>
  <c r="F3374" i="1"/>
  <c r="F3402" i="1"/>
  <c r="F3430" i="1"/>
  <c r="F3458" i="1"/>
  <c r="F3486" i="1"/>
  <c r="F3514" i="1"/>
  <c r="F3542" i="1"/>
  <c r="F3570" i="1"/>
  <c r="F3598" i="1"/>
  <c r="F3626" i="1"/>
  <c r="F3654" i="1"/>
  <c r="F4186" i="1"/>
  <c r="F4214" i="1"/>
  <c r="F4242" i="1"/>
  <c r="F4270" i="1"/>
  <c r="F4298" i="1"/>
  <c r="F4326" i="1"/>
  <c r="F4354" i="1"/>
  <c r="F4382" i="1"/>
  <c r="F4410" i="1"/>
  <c r="F4438" i="1"/>
  <c r="F4466" i="1"/>
  <c r="F4494" i="1"/>
  <c r="F4522" i="1"/>
  <c r="F4550" i="1"/>
  <c r="F4578" i="1"/>
  <c r="F4606" i="1"/>
  <c r="F4634" i="1"/>
  <c r="F4662" i="1"/>
  <c r="F4690" i="1"/>
  <c r="F4718" i="1"/>
  <c r="F4746" i="1"/>
  <c r="F4774" i="1"/>
  <c r="F4802" i="1"/>
  <c r="F4830" i="1"/>
  <c r="F1526" i="1"/>
  <c r="F1329" i="1"/>
  <c r="F1357" i="1"/>
  <c r="F1385" i="1"/>
  <c r="F1413" i="1"/>
  <c r="F1441" i="1"/>
  <c r="F1469" i="1"/>
  <c r="F1497" i="1"/>
  <c r="F3149" i="1"/>
  <c r="F3177" i="1"/>
  <c r="F3205" i="1"/>
  <c r="F3233" i="1"/>
  <c r="F3261" i="1"/>
  <c r="F3289" i="1"/>
  <c r="F3317" i="1"/>
  <c r="F3345" i="1"/>
  <c r="F3373" i="1"/>
  <c r="F3401" i="1"/>
  <c r="F3429" i="1"/>
  <c r="F3457" i="1"/>
  <c r="F3485" i="1"/>
  <c r="F3513" i="1"/>
  <c r="F3541" i="1"/>
  <c r="F3569" i="1"/>
  <c r="F3597" i="1"/>
  <c r="F3625" i="1"/>
  <c r="F3653" i="1"/>
  <c r="F4185" i="1"/>
  <c r="F4213" i="1"/>
  <c r="F4241" i="1"/>
  <c r="F4269" i="1"/>
  <c r="F4297" i="1"/>
  <c r="F4325" i="1"/>
  <c r="F4353" i="1"/>
  <c r="F4381" i="1"/>
  <c r="F4409" i="1"/>
  <c r="F4437" i="1"/>
  <c r="F4465" i="1"/>
  <c r="F4493" i="1"/>
  <c r="F4521" i="1"/>
  <c r="F4549" i="1"/>
  <c r="F4577" i="1"/>
  <c r="F4605" i="1"/>
  <c r="F4633" i="1"/>
  <c r="F4661" i="1"/>
  <c r="F4689" i="1"/>
  <c r="F4717" i="1"/>
  <c r="F4745" i="1"/>
  <c r="F4773" i="1"/>
  <c r="F4801" i="1"/>
  <c r="F4829" i="1"/>
  <c r="F1525" i="1"/>
  <c r="F1328" i="1"/>
  <c r="F1356" i="1"/>
  <c r="F1384" i="1"/>
  <c r="F1412" i="1"/>
  <c r="F1440" i="1"/>
  <c r="F1468" i="1"/>
  <c r="F1496" i="1"/>
  <c r="F3148" i="1"/>
  <c r="F3176" i="1"/>
  <c r="F3204" i="1"/>
  <c r="F3232" i="1"/>
  <c r="F3260" i="1"/>
  <c r="F3288" i="1"/>
  <c r="F3316" i="1"/>
  <c r="F3344" i="1"/>
  <c r="F3372" i="1"/>
  <c r="F3400" i="1"/>
  <c r="F3428" i="1"/>
  <c r="F3456" i="1"/>
  <c r="F3484" i="1"/>
  <c r="F3512" i="1"/>
  <c r="F3540" i="1"/>
  <c r="F3568" i="1"/>
  <c r="F3596" i="1"/>
  <c r="F3624" i="1"/>
  <c r="F3652" i="1"/>
  <c r="F4184" i="1"/>
  <c r="F4212" i="1"/>
  <c r="F4240" i="1"/>
  <c r="F4268" i="1"/>
  <c r="F4296" i="1"/>
  <c r="F4324" i="1"/>
  <c r="F4352" i="1"/>
  <c r="F4380" i="1"/>
  <c r="F4408" i="1"/>
  <c r="F4436" i="1"/>
  <c r="F4464" i="1"/>
  <c r="F4492" i="1"/>
  <c r="F4520" i="1"/>
  <c r="F4548" i="1"/>
  <c r="F4576" i="1"/>
  <c r="F4604" i="1"/>
  <c r="F4632" i="1"/>
  <c r="F4660" i="1"/>
  <c r="F4688" i="1"/>
  <c r="F4716" i="1"/>
  <c r="F4744" i="1"/>
  <c r="F4772" i="1"/>
  <c r="F4800" i="1"/>
  <c r="F4828" i="1"/>
  <c r="F1524" i="1"/>
  <c r="F1327" i="1"/>
  <c r="F1355" i="1"/>
  <c r="F1383" i="1"/>
  <c r="F1411" i="1"/>
  <c r="F1439" i="1"/>
  <c r="F1467" i="1"/>
  <c r="F1495" i="1"/>
  <c r="F3147" i="1"/>
  <c r="F3175" i="1"/>
  <c r="F3203" i="1"/>
  <c r="F3231" i="1"/>
  <c r="F3259" i="1"/>
  <c r="F3287" i="1"/>
  <c r="F3315" i="1"/>
  <c r="F3343" i="1"/>
  <c r="F3371" i="1"/>
  <c r="F3399" i="1"/>
  <c r="F3427" i="1"/>
  <c r="F3455" i="1"/>
  <c r="F3483" i="1"/>
  <c r="F3511" i="1"/>
  <c r="F3539" i="1"/>
  <c r="F3567" i="1"/>
  <c r="F3595" i="1"/>
  <c r="F3623" i="1"/>
  <c r="F3651" i="1"/>
  <c r="F4183" i="1"/>
  <c r="F4211" i="1"/>
  <c r="F4239" i="1"/>
  <c r="F4267" i="1"/>
  <c r="F4295" i="1"/>
  <c r="F4323" i="1"/>
  <c r="F4351" i="1"/>
  <c r="F4379" i="1"/>
  <c r="F4407" i="1"/>
  <c r="F4435" i="1"/>
  <c r="F4463" i="1"/>
  <c r="F4491" i="1"/>
  <c r="F4519" i="1"/>
  <c r="F4547" i="1"/>
  <c r="F4575" i="1"/>
  <c r="F4603" i="1"/>
  <c r="F4631" i="1"/>
  <c r="F4659" i="1"/>
  <c r="F4687" i="1"/>
  <c r="F4715" i="1"/>
  <c r="F4743" i="1"/>
  <c r="F4771" i="1"/>
  <c r="F4799" i="1"/>
  <c r="F4827" i="1"/>
  <c r="F1523" i="1"/>
  <c r="F1326" i="1"/>
  <c r="F1354" i="1"/>
  <c r="F1382" i="1"/>
  <c r="F1410" i="1"/>
  <c r="F1438" i="1"/>
  <c r="F1466" i="1"/>
  <c r="F1494" i="1"/>
  <c r="F3146" i="1"/>
  <c r="F3174" i="1"/>
  <c r="F3202" i="1"/>
  <c r="F3230" i="1"/>
  <c r="F3258" i="1"/>
  <c r="F3286" i="1"/>
  <c r="F3314" i="1"/>
  <c r="F3342" i="1"/>
  <c r="F3370" i="1"/>
  <c r="F3398" i="1"/>
  <c r="F3426" i="1"/>
  <c r="F3454" i="1"/>
  <c r="F3482" i="1"/>
  <c r="F3510" i="1"/>
  <c r="F3538" i="1"/>
  <c r="F3566" i="1"/>
  <c r="F3594" i="1"/>
  <c r="F3622" i="1"/>
  <c r="F3650" i="1"/>
  <c r="F4182" i="1"/>
  <c r="F4210" i="1"/>
  <c r="F4238" i="1"/>
  <c r="F4266" i="1"/>
  <c r="F4294" i="1"/>
  <c r="F4322" i="1"/>
  <c r="F4350" i="1"/>
  <c r="F4378" i="1"/>
  <c r="F4406" i="1"/>
  <c r="F4434" i="1"/>
  <c r="F4462" i="1"/>
  <c r="F4490" i="1"/>
  <c r="F4518" i="1"/>
  <c r="F4546" i="1"/>
  <c r="F4574" i="1"/>
  <c r="F4602" i="1"/>
  <c r="F4630" i="1"/>
  <c r="F4658" i="1"/>
  <c r="F4686" i="1"/>
  <c r="F4714" i="1"/>
  <c r="F4742" i="1"/>
  <c r="F4770" i="1"/>
  <c r="F4798" i="1"/>
  <c r="F4826" i="1"/>
  <c r="F1522" i="1"/>
  <c r="F1325" i="1"/>
  <c r="F1353" i="1"/>
  <c r="F1381" i="1"/>
  <c r="F1409" i="1"/>
  <c r="F1437" i="1"/>
  <c r="F1465" i="1"/>
  <c r="F1493" i="1"/>
  <c r="F3145" i="1"/>
  <c r="F3173" i="1"/>
  <c r="F3201" i="1"/>
  <c r="F3229" i="1"/>
  <c r="F3257" i="1"/>
  <c r="F3285" i="1"/>
  <c r="F3313" i="1"/>
  <c r="F3341" i="1"/>
  <c r="F3369" i="1"/>
  <c r="F3397" i="1"/>
  <c r="F3425" i="1"/>
  <c r="F3453" i="1"/>
  <c r="F3481" i="1"/>
  <c r="F3509" i="1"/>
  <c r="F3537" i="1"/>
  <c r="F3565" i="1"/>
  <c r="F3593" i="1"/>
  <c r="F3621" i="1"/>
  <c r="F3649" i="1"/>
  <c r="F4181" i="1"/>
  <c r="F4209" i="1"/>
  <c r="F4237" i="1"/>
  <c r="F4265" i="1"/>
  <c r="F4293" i="1"/>
  <c r="F4321" i="1"/>
  <c r="F4349" i="1"/>
  <c r="F4377" i="1"/>
  <c r="F4405" i="1"/>
  <c r="F4433" i="1"/>
  <c r="F4461" i="1"/>
  <c r="F4489" i="1"/>
  <c r="F4517" i="1"/>
  <c r="F4545" i="1"/>
  <c r="F4573" i="1"/>
  <c r="F4601" i="1"/>
  <c r="F4629" i="1"/>
  <c r="F4657" i="1"/>
  <c r="F4685" i="1"/>
  <c r="F4713" i="1"/>
  <c r="F4741" i="1"/>
  <c r="F4769" i="1"/>
  <c r="F4797" i="1"/>
  <c r="F4825" i="1"/>
  <c r="F1521" i="1"/>
  <c r="F1324" i="1"/>
  <c r="F1352" i="1"/>
  <c r="F1380" i="1"/>
  <c r="F1408" i="1"/>
  <c r="F1436" i="1"/>
  <c r="F1464" i="1"/>
  <c r="F1492" i="1"/>
  <c r="F3144" i="1"/>
  <c r="F3172" i="1"/>
  <c r="F3200" i="1"/>
  <c r="F3228" i="1"/>
  <c r="F3256" i="1"/>
  <c r="F3284" i="1"/>
  <c r="F3312" i="1"/>
  <c r="F3340" i="1"/>
  <c r="F3368" i="1"/>
  <c r="F3396" i="1"/>
  <c r="F3424" i="1"/>
  <c r="F3452" i="1"/>
  <c r="F3480" i="1"/>
  <c r="F3508" i="1"/>
  <c r="F3536" i="1"/>
  <c r="F3564" i="1"/>
  <c r="F3592" i="1"/>
  <c r="F3620" i="1"/>
  <c r="F3648" i="1"/>
  <c r="F4180" i="1"/>
  <c r="F4208" i="1"/>
  <c r="F4236" i="1"/>
  <c r="F4264" i="1"/>
  <c r="F4292" i="1"/>
  <c r="F4320" i="1"/>
  <c r="F4348" i="1"/>
  <c r="F4376" i="1"/>
  <c r="F4404" i="1"/>
  <c r="F4432" i="1"/>
  <c r="F4460" i="1"/>
  <c r="F4488" i="1"/>
  <c r="F4516" i="1"/>
  <c r="F4544" i="1"/>
  <c r="F4572" i="1"/>
  <c r="F4600" i="1"/>
  <c r="F4628" i="1"/>
  <c r="F4656" i="1"/>
  <c r="F4684" i="1"/>
  <c r="F4712" i="1"/>
  <c r="F4740" i="1"/>
  <c r="F4768" i="1"/>
  <c r="F4796" i="1"/>
  <c r="F4824" i="1"/>
  <c r="F1520" i="1"/>
  <c r="F1323" i="1"/>
  <c r="F1351" i="1"/>
  <c r="F1379" i="1"/>
  <c r="F1407" i="1"/>
  <c r="F1435" i="1"/>
  <c r="F1463" i="1"/>
  <c r="F1491" i="1"/>
  <c r="F3143" i="1"/>
  <c r="F3171" i="1"/>
  <c r="F3199" i="1"/>
  <c r="F3227" i="1"/>
  <c r="F3255" i="1"/>
  <c r="F3283" i="1"/>
  <c r="F3311" i="1"/>
  <c r="F3339" i="1"/>
  <c r="F3367" i="1"/>
  <c r="F3395" i="1"/>
  <c r="F3423" i="1"/>
  <c r="F3451" i="1"/>
  <c r="F3479" i="1"/>
  <c r="F3507" i="1"/>
  <c r="F3535" i="1"/>
  <c r="F3563" i="1"/>
  <c r="F3591" i="1"/>
  <c r="F3619" i="1"/>
  <c r="F3647" i="1"/>
  <c r="F4179" i="1"/>
  <c r="F4207" i="1"/>
  <c r="F4235" i="1"/>
  <c r="F4263" i="1"/>
  <c r="F4291" i="1"/>
  <c r="F4319" i="1"/>
  <c r="F4347" i="1"/>
  <c r="F4375" i="1"/>
  <c r="F4403" i="1"/>
  <c r="F4431" i="1"/>
  <c r="F4459" i="1"/>
  <c r="F4487" i="1"/>
  <c r="F4515" i="1"/>
  <c r="F4543" i="1"/>
  <c r="F4571" i="1"/>
  <c r="F4599" i="1"/>
  <c r="F4627" i="1"/>
  <c r="F4655" i="1"/>
  <c r="F4683" i="1"/>
  <c r="F4711" i="1"/>
  <c r="F4739" i="1"/>
  <c r="F4767" i="1"/>
  <c r="F4795" i="1"/>
  <c r="F4823" i="1"/>
  <c r="F1519" i="1"/>
  <c r="F1322" i="1"/>
  <c r="F1350" i="1"/>
  <c r="F1378" i="1"/>
  <c r="F1406" i="1"/>
  <c r="F1434" i="1"/>
  <c r="F1462" i="1"/>
  <c r="F1490" i="1"/>
  <c r="F3142" i="1"/>
  <c r="F3170" i="1"/>
  <c r="F3198" i="1"/>
  <c r="F3226" i="1"/>
  <c r="F3254" i="1"/>
  <c r="F3282" i="1"/>
  <c r="F3310" i="1"/>
  <c r="F3338" i="1"/>
  <c r="F3366" i="1"/>
  <c r="F3394" i="1"/>
  <c r="F3422" i="1"/>
  <c r="F3450" i="1"/>
  <c r="F3478" i="1"/>
  <c r="F3506" i="1"/>
  <c r="F3534" i="1"/>
  <c r="F3562" i="1"/>
  <c r="F3590" i="1"/>
  <c r="F3618" i="1"/>
  <c r="F3646" i="1"/>
  <c r="F4178" i="1"/>
  <c r="F4206" i="1"/>
  <c r="F4234" i="1"/>
  <c r="F4262" i="1"/>
  <c r="F4290" i="1"/>
  <c r="F4318" i="1"/>
  <c r="F4346" i="1"/>
  <c r="F4374" i="1"/>
  <c r="F4402" i="1"/>
  <c r="F4430" i="1"/>
  <c r="F4458" i="1"/>
  <c r="F4486" i="1"/>
  <c r="F4514" i="1"/>
  <c r="F4542" i="1"/>
  <c r="F4570" i="1"/>
  <c r="F4598" i="1"/>
  <c r="F4626" i="1"/>
  <c r="F4654" i="1"/>
  <c r="F4682" i="1"/>
  <c r="F4710" i="1"/>
  <c r="F4738" i="1"/>
  <c r="F4766" i="1"/>
  <c r="F4794" i="1"/>
  <c r="F4822" i="1"/>
  <c r="F1518" i="1"/>
  <c r="F1321" i="1"/>
  <c r="F1349" i="1"/>
  <c r="F1377" i="1"/>
  <c r="F1405" i="1"/>
  <c r="F1433" i="1"/>
  <c r="F1461" i="1"/>
  <c r="F1489" i="1"/>
  <c r="F3141" i="1"/>
  <c r="F3169" i="1"/>
  <c r="F3197" i="1"/>
  <c r="F3225" i="1"/>
  <c r="F3253" i="1"/>
  <c r="F3281" i="1"/>
  <c r="F3309" i="1"/>
  <c r="F3337" i="1"/>
  <c r="F3365" i="1"/>
  <c r="F3393" i="1"/>
  <c r="F3421" i="1"/>
  <c r="F3449" i="1"/>
  <c r="F3477" i="1"/>
  <c r="F3505" i="1"/>
  <c r="F3533" i="1"/>
  <c r="F3561" i="1"/>
  <c r="F3589" i="1"/>
  <c r="F3617" i="1"/>
  <c r="F3645" i="1"/>
  <c r="F4177" i="1"/>
  <c r="F4205" i="1"/>
  <c r="F4233" i="1"/>
  <c r="F4261" i="1"/>
  <c r="F4289" i="1"/>
  <c r="F4317" i="1"/>
  <c r="F4345" i="1"/>
  <c r="F4373" i="1"/>
  <c r="F4401" i="1"/>
  <c r="F4429" i="1"/>
  <c r="F4457" i="1"/>
  <c r="F4485" i="1"/>
  <c r="F4513" i="1"/>
  <c r="F4541" i="1"/>
  <c r="F4569" i="1"/>
  <c r="F4597" i="1"/>
  <c r="F4625" i="1"/>
  <c r="F4653" i="1"/>
  <c r="F4681" i="1"/>
  <c r="F4709" i="1"/>
  <c r="F4737" i="1"/>
  <c r="F4765" i="1"/>
  <c r="F4793" i="1"/>
  <c r="F4821" i="1"/>
  <c r="F1517" i="1"/>
  <c r="F1320" i="1"/>
  <c r="F1348" i="1"/>
  <c r="F1376" i="1"/>
  <c r="F1404" i="1"/>
  <c r="F1432" i="1"/>
  <c r="F1460" i="1"/>
  <c r="F1488" i="1"/>
  <c r="F3140" i="1"/>
  <c r="F3168" i="1"/>
  <c r="F3196" i="1"/>
  <c r="F3224" i="1"/>
  <c r="F3252" i="1"/>
  <c r="F3280" i="1"/>
  <c r="F3308" i="1"/>
  <c r="F3336" i="1"/>
  <c r="F3364" i="1"/>
  <c r="F3392" i="1"/>
  <c r="F3420" i="1"/>
  <c r="F3448" i="1"/>
  <c r="F3476" i="1"/>
  <c r="F3504" i="1"/>
  <c r="F3532" i="1"/>
  <c r="F3560" i="1"/>
  <c r="F3588" i="1"/>
  <c r="F3616" i="1"/>
  <c r="F3644" i="1"/>
  <c r="F4176" i="1"/>
  <c r="F4204" i="1"/>
  <c r="F4232" i="1"/>
  <c r="F4260" i="1"/>
  <c r="F4288" i="1"/>
  <c r="F4316" i="1"/>
  <c r="F4344" i="1"/>
  <c r="F4372" i="1"/>
  <c r="F4400" i="1"/>
  <c r="F4428" i="1"/>
  <c r="F4456" i="1"/>
  <c r="F4484" i="1"/>
  <c r="F4512" i="1"/>
  <c r="F4540" i="1"/>
  <c r="F4568" i="1"/>
  <c r="F4596" i="1"/>
  <c r="F4624" i="1"/>
  <c r="F4652" i="1"/>
  <c r="F4680" i="1"/>
  <c r="F4708" i="1"/>
  <c r="F4736" i="1"/>
  <c r="F4764" i="1"/>
  <c r="F4792" i="1"/>
  <c r="F4820" i="1"/>
  <c r="F1516" i="1"/>
  <c r="F1319" i="1"/>
  <c r="F1347" i="1"/>
  <c r="F1375" i="1"/>
  <c r="F1403" i="1"/>
  <c r="F1431" i="1"/>
  <c r="F1459" i="1"/>
  <c r="F1487" i="1"/>
  <c r="F3139" i="1"/>
  <c r="F3167" i="1"/>
  <c r="F3195" i="1"/>
  <c r="F3223" i="1"/>
  <c r="F3251" i="1"/>
  <c r="F3279" i="1"/>
  <c r="F3307" i="1"/>
  <c r="F3335" i="1"/>
  <c r="F3363" i="1"/>
  <c r="F3391" i="1"/>
  <c r="F3419" i="1"/>
  <c r="F3447" i="1"/>
  <c r="F3475" i="1"/>
  <c r="F3503" i="1"/>
  <c r="F3531" i="1"/>
  <c r="F3559" i="1"/>
  <c r="F3587" i="1"/>
  <c r="F3615" i="1"/>
  <c r="F3643" i="1"/>
  <c r="F4175" i="1"/>
  <c r="F4203" i="1"/>
  <c r="F4231" i="1"/>
  <c r="F4259" i="1"/>
  <c r="F4287" i="1"/>
  <c r="F4315" i="1"/>
  <c r="F4343" i="1"/>
  <c r="F4371" i="1"/>
  <c r="F4399" i="1"/>
  <c r="F4427" i="1"/>
  <c r="F4455" i="1"/>
  <c r="F4483" i="1"/>
  <c r="F4511" i="1"/>
  <c r="F4539" i="1"/>
  <c r="F4567" i="1"/>
  <c r="F4595" i="1"/>
  <c r="F4623" i="1"/>
  <c r="F4651" i="1"/>
  <c r="F4679" i="1"/>
  <c r="F4707" i="1"/>
  <c r="F4735" i="1"/>
  <c r="F4763" i="1"/>
  <c r="F4791" i="1"/>
  <c r="F4819" i="1"/>
  <c r="F1515" i="1"/>
  <c r="F1318" i="1"/>
  <c r="F1346" i="1"/>
  <c r="F1374" i="1"/>
  <c r="F1402" i="1"/>
  <c r="F1430" i="1"/>
  <c r="F1458" i="1"/>
  <c r="F1486" i="1"/>
  <c r="F3138" i="1"/>
  <c r="F3166" i="1"/>
  <c r="F3194" i="1"/>
  <c r="F3222" i="1"/>
  <c r="F3250" i="1"/>
  <c r="F3278" i="1"/>
  <c r="F3306" i="1"/>
  <c r="F3334" i="1"/>
  <c r="F3362" i="1"/>
  <c r="F3390" i="1"/>
  <c r="F3418" i="1"/>
  <c r="F3446" i="1"/>
  <c r="F3474" i="1"/>
  <c r="F3502" i="1"/>
  <c r="F3530" i="1"/>
  <c r="F3558" i="1"/>
  <c r="F3586" i="1"/>
  <c r="F3614" i="1"/>
  <c r="F3642" i="1"/>
  <c r="F4174" i="1"/>
  <c r="F4202" i="1"/>
  <c r="F4230" i="1"/>
  <c r="F4258" i="1"/>
  <c r="F4286" i="1"/>
  <c r="F4314" i="1"/>
  <c r="F4342" i="1"/>
  <c r="F4370" i="1"/>
  <c r="F4398" i="1"/>
  <c r="F4426" i="1"/>
  <c r="F4454" i="1"/>
  <c r="F4482" i="1"/>
  <c r="F4510" i="1"/>
  <c r="F4538" i="1"/>
  <c r="F4566" i="1"/>
  <c r="F4594" i="1"/>
  <c r="F4622" i="1"/>
  <c r="F4650" i="1"/>
  <c r="F4678" i="1"/>
  <c r="F4706" i="1"/>
  <c r="F4734" i="1"/>
  <c r="F4762" i="1"/>
  <c r="F4790" i="1"/>
  <c r="F4818" i="1"/>
  <c r="F1514" i="1"/>
  <c r="E113" i="1"/>
  <c r="E141" i="1"/>
  <c r="E169" i="1"/>
  <c r="E197" i="1"/>
  <c r="E225" i="1"/>
  <c r="E253" i="1"/>
  <c r="E281" i="1"/>
  <c r="E309" i="1"/>
  <c r="E337" i="1"/>
  <c r="E365" i="1"/>
  <c r="E393" i="1"/>
  <c r="E421" i="1"/>
  <c r="E449" i="1"/>
  <c r="E477" i="1"/>
  <c r="E505" i="1"/>
  <c r="E533" i="1"/>
  <c r="E561" i="1"/>
  <c r="E589" i="1"/>
  <c r="E617" i="1"/>
  <c r="E645" i="1"/>
  <c r="E673" i="1"/>
  <c r="E701" i="1"/>
  <c r="E729" i="1"/>
  <c r="E757" i="1"/>
  <c r="E785" i="1"/>
  <c r="E813" i="1"/>
  <c r="E841" i="1"/>
  <c r="E112" i="1"/>
  <c r="E140" i="1"/>
  <c r="E168" i="1"/>
  <c r="E196" i="1"/>
  <c r="E224" i="1"/>
  <c r="E252" i="1"/>
  <c r="E280" i="1"/>
  <c r="E308" i="1"/>
  <c r="E336" i="1"/>
  <c r="E364" i="1"/>
  <c r="E392" i="1"/>
  <c r="E420" i="1"/>
  <c r="E448" i="1"/>
  <c r="E476" i="1"/>
  <c r="E504" i="1"/>
  <c r="E532" i="1"/>
  <c r="E560" i="1"/>
  <c r="E588" i="1"/>
  <c r="E616" i="1"/>
  <c r="E644" i="1"/>
  <c r="E672" i="1"/>
  <c r="E700" i="1"/>
  <c r="E728" i="1"/>
  <c r="E756" i="1"/>
  <c r="E784" i="1"/>
  <c r="E812" i="1"/>
  <c r="E840" i="1"/>
  <c r="E111" i="1"/>
  <c r="E139" i="1"/>
  <c r="E167" i="1"/>
  <c r="E195" i="1"/>
  <c r="E223" i="1"/>
  <c r="E251" i="1"/>
  <c r="E279" i="1"/>
  <c r="E307" i="1"/>
  <c r="E335" i="1"/>
  <c r="E363" i="1"/>
  <c r="E391" i="1"/>
  <c r="E419" i="1"/>
  <c r="E447" i="1"/>
  <c r="E475" i="1"/>
  <c r="E503" i="1"/>
  <c r="E531" i="1"/>
  <c r="E559" i="1"/>
  <c r="E587" i="1"/>
  <c r="E615" i="1"/>
  <c r="E643" i="1"/>
  <c r="E671" i="1"/>
  <c r="E699" i="1"/>
  <c r="E727" i="1"/>
  <c r="E755" i="1"/>
  <c r="E783" i="1"/>
  <c r="E811" i="1"/>
  <c r="E839" i="1"/>
  <c r="E110" i="1"/>
  <c r="E138" i="1"/>
  <c r="E166" i="1"/>
  <c r="E194" i="1"/>
  <c r="E222" i="1"/>
  <c r="E250" i="1"/>
  <c r="E278" i="1"/>
  <c r="E306" i="1"/>
  <c r="E334" i="1"/>
  <c r="E362" i="1"/>
  <c r="E390" i="1"/>
  <c r="E418" i="1"/>
  <c r="E446" i="1"/>
  <c r="E474" i="1"/>
  <c r="E502" i="1"/>
  <c r="E530" i="1"/>
  <c r="E558" i="1"/>
  <c r="E586" i="1"/>
  <c r="E614" i="1"/>
  <c r="E642" i="1"/>
  <c r="E670" i="1"/>
  <c r="E698" i="1"/>
  <c r="E726" i="1"/>
  <c r="E754" i="1"/>
  <c r="E782" i="1"/>
  <c r="E810" i="1"/>
  <c r="E838" i="1"/>
  <c r="E109" i="1"/>
  <c r="E137" i="1"/>
  <c r="E165" i="1"/>
  <c r="E193" i="1"/>
  <c r="E221" i="1"/>
  <c r="E249" i="1"/>
  <c r="E277" i="1"/>
  <c r="E305" i="1"/>
  <c r="E333" i="1"/>
  <c r="E361" i="1"/>
  <c r="E389" i="1"/>
  <c r="E417" i="1"/>
  <c r="E445" i="1"/>
  <c r="E473" i="1"/>
  <c r="E501" i="1"/>
  <c r="E529" i="1"/>
  <c r="E557" i="1"/>
  <c r="E585" i="1"/>
  <c r="E613" i="1"/>
  <c r="E641" i="1"/>
  <c r="E669" i="1"/>
  <c r="E697" i="1"/>
  <c r="E725" i="1"/>
  <c r="E753" i="1"/>
  <c r="E781" i="1"/>
  <c r="E809" i="1"/>
  <c r="E837" i="1"/>
  <c r="E108" i="1"/>
  <c r="E136" i="1"/>
  <c r="E164" i="1"/>
  <c r="E192" i="1"/>
  <c r="E220" i="1"/>
  <c r="E248" i="1"/>
  <c r="E276" i="1"/>
  <c r="E304" i="1"/>
  <c r="E332" i="1"/>
  <c r="E360" i="1"/>
  <c r="E388" i="1"/>
  <c r="E416" i="1"/>
  <c r="E444" i="1"/>
  <c r="E472" i="1"/>
  <c r="E500" i="1"/>
  <c r="E528" i="1"/>
  <c r="E556" i="1"/>
  <c r="E584" i="1"/>
  <c r="E612" i="1"/>
  <c r="E640" i="1"/>
  <c r="E668" i="1"/>
  <c r="E696" i="1"/>
  <c r="E724" i="1"/>
  <c r="E752" i="1"/>
  <c r="E780" i="1"/>
  <c r="E808" i="1"/>
  <c r="E836" i="1"/>
  <c r="E107" i="1"/>
  <c r="E135" i="1"/>
  <c r="E163" i="1"/>
  <c r="E191" i="1"/>
  <c r="E219" i="1"/>
  <c r="E247" i="1"/>
  <c r="E275" i="1"/>
  <c r="E303" i="1"/>
  <c r="E331" i="1"/>
  <c r="E359" i="1"/>
  <c r="E387" i="1"/>
  <c r="E415" i="1"/>
  <c r="E443" i="1"/>
  <c r="E471" i="1"/>
  <c r="E499" i="1"/>
  <c r="E527" i="1"/>
  <c r="E555" i="1"/>
  <c r="E583" i="1"/>
  <c r="E611" i="1"/>
  <c r="E639" i="1"/>
  <c r="E667" i="1"/>
  <c r="E695" i="1"/>
  <c r="E723" i="1"/>
  <c r="E751" i="1"/>
  <c r="E779" i="1"/>
  <c r="E807" i="1"/>
  <c r="E835" i="1"/>
  <c r="E106" i="1"/>
  <c r="E134" i="1"/>
  <c r="E162" i="1"/>
  <c r="E190" i="1"/>
  <c r="E218" i="1"/>
  <c r="E246" i="1"/>
  <c r="E274" i="1"/>
  <c r="E302" i="1"/>
  <c r="E330" i="1"/>
  <c r="E358" i="1"/>
  <c r="E386" i="1"/>
  <c r="E414" i="1"/>
  <c r="E442" i="1"/>
  <c r="E470" i="1"/>
  <c r="E498" i="1"/>
  <c r="E526" i="1"/>
  <c r="E554" i="1"/>
  <c r="E582" i="1"/>
  <c r="E610" i="1"/>
  <c r="E638" i="1"/>
  <c r="E666" i="1"/>
  <c r="E694" i="1"/>
  <c r="E722" i="1"/>
  <c r="E750" i="1"/>
  <c r="E778" i="1"/>
  <c r="E806" i="1"/>
  <c r="E834" i="1"/>
  <c r="E105" i="1"/>
  <c r="E133" i="1"/>
  <c r="E161" i="1"/>
  <c r="E189" i="1"/>
  <c r="E217" i="1"/>
  <c r="E245" i="1"/>
  <c r="E273" i="1"/>
  <c r="E301" i="1"/>
  <c r="E329" i="1"/>
  <c r="E357" i="1"/>
  <c r="E385" i="1"/>
  <c r="E413" i="1"/>
  <c r="E441" i="1"/>
  <c r="E469" i="1"/>
  <c r="E497" i="1"/>
  <c r="E525" i="1"/>
  <c r="E553" i="1"/>
  <c r="E581" i="1"/>
  <c r="E609" i="1"/>
  <c r="E637" i="1"/>
  <c r="E665" i="1"/>
  <c r="E693" i="1"/>
  <c r="E721" i="1"/>
  <c r="E749" i="1"/>
  <c r="E777" i="1"/>
  <c r="E805" i="1"/>
  <c r="E833" i="1"/>
  <c r="E104" i="1"/>
  <c r="E132" i="1"/>
  <c r="E160" i="1"/>
  <c r="E188" i="1"/>
  <c r="E216" i="1"/>
  <c r="E244" i="1"/>
  <c r="E272" i="1"/>
  <c r="E300" i="1"/>
  <c r="E328" i="1"/>
  <c r="E356" i="1"/>
  <c r="E384" i="1"/>
  <c r="E412" i="1"/>
  <c r="E440" i="1"/>
  <c r="E468" i="1"/>
  <c r="E496" i="1"/>
  <c r="E524" i="1"/>
  <c r="E552" i="1"/>
  <c r="E580" i="1"/>
  <c r="E608" i="1"/>
  <c r="E636" i="1"/>
  <c r="E664" i="1"/>
  <c r="E692" i="1"/>
  <c r="E720" i="1"/>
  <c r="E748" i="1"/>
  <c r="E776" i="1"/>
  <c r="E804" i="1"/>
  <c r="E832" i="1"/>
  <c r="E103" i="1"/>
  <c r="E131" i="1"/>
  <c r="E159" i="1"/>
  <c r="E187" i="1"/>
  <c r="E215" i="1"/>
  <c r="E243" i="1"/>
  <c r="E271" i="1"/>
  <c r="E299" i="1"/>
  <c r="E327" i="1"/>
  <c r="E355" i="1"/>
  <c r="E383" i="1"/>
  <c r="E411" i="1"/>
  <c r="E439" i="1"/>
  <c r="E467" i="1"/>
  <c r="E495" i="1"/>
  <c r="E523" i="1"/>
  <c r="E551" i="1"/>
  <c r="E579" i="1"/>
  <c r="E607" i="1"/>
  <c r="E635" i="1"/>
  <c r="E663" i="1"/>
  <c r="E691" i="1"/>
  <c r="E719" i="1"/>
  <c r="E747" i="1"/>
  <c r="E775" i="1"/>
  <c r="E803" i="1"/>
  <c r="E831" i="1"/>
  <c r="E102" i="1"/>
  <c r="E130" i="1"/>
  <c r="E158" i="1"/>
  <c r="E186" i="1"/>
  <c r="E214" i="1"/>
  <c r="E242" i="1"/>
  <c r="E270" i="1"/>
  <c r="E298" i="1"/>
  <c r="E326" i="1"/>
  <c r="E354" i="1"/>
  <c r="E382" i="1"/>
  <c r="E410" i="1"/>
  <c r="E438" i="1"/>
  <c r="E466" i="1"/>
  <c r="E494" i="1"/>
  <c r="E522" i="1"/>
  <c r="E550" i="1"/>
  <c r="E578" i="1"/>
  <c r="E606" i="1"/>
  <c r="E634" i="1"/>
  <c r="E662" i="1"/>
  <c r="E690" i="1"/>
  <c r="E718" i="1"/>
  <c r="E746" i="1"/>
  <c r="E774" i="1"/>
  <c r="E802" i="1"/>
  <c r="E830" i="1"/>
  <c r="E101" i="1"/>
  <c r="E129" i="1"/>
  <c r="E157" i="1"/>
  <c r="E185" i="1"/>
  <c r="E213" i="1"/>
  <c r="E241" i="1"/>
  <c r="E269" i="1"/>
  <c r="E297" i="1"/>
  <c r="E325" i="1"/>
  <c r="E353" i="1"/>
  <c r="E381" i="1"/>
  <c r="E409" i="1"/>
  <c r="E437" i="1"/>
  <c r="E465" i="1"/>
  <c r="E493" i="1"/>
  <c r="E521" i="1"/>
  <c r="E549" i="1"/>
  <c r="E577" i="1"/>
  <c r="E605" i="1"/>
  <c r="E633" i="1"/>
  <c r="E661" i="1"/>
  <c r="E689" i="1"/>
  <c r="E717" i="1"/>
  <c r="E745" i="1"/>
  <c r="E773" i="1"/>
  <c r="E801" i="1"/>
  <c r="E829" i="1"/>
  <c r="E100" i="1"/>
  <c r="E128" i="1"/>
  <c r="E156" i="1"/>
  <c r="E184" i="1"/>
  <c r="E212" i="1"/>
  <c r="E240" i="1"/>
  <c r="E268" i="1"/>
  <c r="E296" i="1"/>
  <c r="E324" i="1"/>
  <c r="E352" i="1"/>
  <c r="E380" i="1"/>
  <c r="E408" i="1"/>
  <c r="E436" i="1"/>
  <c r="E464" i="1"/>
  <c r="E492" i="1"/>
  <c r="E520" i="1"/>
  <c r="E548" i="1"/>
  <c r="E576" i="1"/>
  <c r="E604" i="1"/>
  <c r="E632" i="1"/>
  <c r="E660" i="1"/>
  <c r="E688" i="1"/>
  <c r="E716" i="1"/>
  <c r="E744" i="1"/>
  <c r="E772" i="1"/>
  <c r="E800" i="1"/>
  <c r="E828" i="1"/>
  <c r="E99" i="1"/>
  <c r="E127" i="1"/>
  <c r="E155" i="1"/>
  <c r="E183" i="1"/>
  <c r="E211" i="1"/>
  <c r="E239" i="1"/>
  <c r="E267" i="1"/>
  <c r="E295" i="1"/>
  <c r="E323" i="1"/>
  <c r="E351" i="1"/>
  <c r="E379" i="1"/>
  <c r="E407" i="1"/>
  <c r="E435" i="1"/>
  <c r="E463" i="1"/>
  <c r="E491" i="1"/>
  <c r="E519" i="1"/>
  <c r="E547" i="1"/>
  <c r="E575" i="1"/>
  <c r="E603" i="1"/>
  <c r="E631" i="1"/>
  <c r="E659" i="1"/>
  <c r="E687" i="1"/>
  <c r="E715" i="1"/>
  <c r="E743" i="1"/>
  <c r="E771" i="1"/>
  <c r="E799" i="1"/>
  <c r="E827" i="1"/>
  <c r="E98" i="1"/>
  <c r="E126" i="1"/>
  <c r="E154" i="1"/>
  <c r="E182" i="1"/>
  <c r="E210" i="1"/>
  <c r="E238" i="1"/>
  <c r="E266" i="1"/>
  <c r="E294" i="1"/>
  <c r="E322" i="1"/>
  <c r="E350" i="1"/>
  <c r="E378" i="1"/>
  <c r="E406" i="1"/>
  <c r="E434" i="1"/>
  <c r="E462" i="1"/>
  <c r="E490" i="1"/>
  <c r="E518" i="1"/>
  <c r="E546" i="1"/>
  <c r="E574" i="1"/>
  <c r="E602" i="1"/>
  <c r="E630" i="1"/>
  <c r="E658" i="1"/>
  <c r="E686" i="1"/>
  <c r="E714" i="1"/>
  <c r="E742" i="1"/>
  <c r="E770" i="1"/>
  <c r="E798" i="1"/>
  <c r="E826" i="1"/>
  <c r="E97" i="1"/>
  <c r="E125" i="1"/>
  <c r="E153" i="1"/>
  <c r="E181" i="1"/>
  <c r="E209" i="1"/>
  <c r="E237" i="1"/>
  <c r="E265" i="1"/>
  <c r="E293" i="1"/>
  <c r="E321" i="1"/>
  <c r="E349" i="1"/>
  <c r="E377" i="1"/>
  <c r="E405" i="1"/>
  <c r="E433" i="1"/>
  <c r="E461" i="1"/>
  <c r="E489" i="1"/>
  <c r="E517" i="1"/>
  <c r="E545" i="1"/>
  <c r="E573" i="1"/>
  <c r="E601" i="1"/>
  <c r="E629" i="1"/>
  <c r="E657" i="1"/>
  <c r="E685" i="1"/>
  <c r="E713" i="1"/>
  <c r="E741" i="1"/>
  <c r="E769" i="1"/>
  <c r="E797" i="1"/>
  <c r="E825" i="1"/>
  <c r="E96" i="1"/>
  <c r="E124" i="1"/>
  <c r="E152" i="1"/>
  <c r="E180" i="1"/>
  <c r="E208" i="1"/>
  <c r="E236" i="1"/>
  <c r="E264" i="1"/>
  <c r="E292" i="1"/>
  <c r="E320" i="1"/>
  <c r="E348" i="1"/>
  <c r="E376" i="1"/>
  <c r="E404" i="1"/>
  <c r="E432" i="1"/>
  <c r="E460" i="1"/>
  <c r="E488" i="1"/>
  <c r="E516" i="1"/>
  <c r="E544" i="1"/>
  <c r="E572" i="1"/>
  <c r="E600" i="1"/>
  <c r="E628" i="1"/>
  <c r="E656" i="1"/>
  <c r="E684" i="1"/>
  <c r="E712" i="1"/>
  <c r="E740" i="1"/>
  <c r="E768" i="1"/>
  <c r="E796" i="1"/>
  <c r="E824" i="1"/>
  <c r="E95" i="1"/>
  <c r="E123" i="1"/>
  <c r="E151" i="1"/>
  <c r="E179" i="1"/>
  <c r="E207" i="1"/>
  <c r="E235" i="1"/>
  <c r="E263" i="1"/>
  <c r="E291" i="1"/>
  <c r="E319" i="1"/>
  <c r="E347" i="1"/>
  <c r="E375" i="1"/>
  <c r="E403" i="1"/>
  <c r="E431" i="1"/>
  <c r="E459" i="1"/>
  <c r="E487" i="1"/>
  <c r="E515" i="1"/>
  <c r="E543" i="1"/>
  <c r="E571" i="1"/>
  <c r="E599" i="1"/>
  <c r="E627" i="1"/>
  <c r="E655" i="1"/>
  <c r="E683" i="1"/>
  <c r="E711" i="1"/>
  <c r="E739" i="1"/>
  <c r="E767" i="1"/>
  <c r="E795" i="1"/>
  <c r="E823" i="1"/>
  <c r="E94" i="1"/>
  <c r="E122" i="1"/>
  <c r="E150" i="1"/>
  <c r="E178" i="1"/>
  <c r="E206" i="1"/>
  <c r="E234" i="1"/>
  <c r="E262" i="1"/>
  <c r="E290" i="1"/>
  <c r="E318" i="1"/>
  <c r="E346" i="1"/>
  <c r="E374" i="1"/>
  <c r="E402" i="1"/>
  <c r="E430" i="1"/>
  <c r="E458" i="1"/>
  <c r="E486" i="1"/>
  <c r="E514" i="1"/>
  <c r="E542" i="1"/>
  <c r="E570" i="1"/>
  <c r="E598" i="1"/>
  <c r="E626" i="1"/>
  <c r="E654" i="1"/>
  <c r="E682" i="1"/>
  <c r="E710" i="1"/>
  <c r="E738" i="1"/>
  <c r="E766" i="1"/>
  <c r="E794" i="1"/>
  <c r="E822" i="1"/>
  <c r="E93" i="1"/>
  <c r="E121" i="1"/>
  <c r="E149" i="1"/>
  <c r="E177" i="1"/>
  <c r="E205" i="1"/>
  <c r="E233" i="1"/>
  <c r="E261" i="1"/>
  <c r="E289" i="1"/>
  <c r="E317" i="1"/>
  <c r="E345" i="1"/>
  <c r="E373" i="1"/>
  <c r="E401" i="1"/>
  <c r="E429" i="1"/>
  <c r="E457" i="1"/>
  <c r="E485" i="1"/>
  <c r="E513" i="1"/>
  <c r="E541" i="1"/>
  <c r="E569" i="1"/>
  <c r="E597" i="1"/>
  <c r="E625" i="1"/>
  <c r="E653" i="1"/>
  <c r="E681" i="1"/>
  <c r="E709" i="1"/>
  <c r="E737" i="1"/>
  <c r="E765" i="1"/>
  <c r="E793" i="1"/>
  <c r="E821" i="1"/>
  <c r="E92" i="1"/>
  <c r="E120" i="1"/>
  <c r="E148" i="1"/>
  <c r="E176" i="1"/>
  <c r="E204" i="1"/>
  <c r="E232" i="1"/>
  <c r="E260" i="1"/>
  <c r="E288" i="1"/>
  <c r="E316" i="1"/>
  <c r="E344" i="1"/>
  <c r="E372" i="1"/>
  <c r="E400" i="1"/>
  <c r="E428" i="1"/>
  <c r="E456" i="1"/>
  <c r="E484" i="1"/>
  <c r="E512" i="1"/>
  <c r="E540" i="1"/>
  <c r="E568" i="1"/>
  <c r="E596" i="1"/>
  <c r="E624" i="1"/>
  <c r="E652" i="1"/>
  <c r="E680" i="1"/>
  <c r="E708" i="1"/>
  <c r="E736" i="1"/>
  <c r="E764" i="1"/>
  <c r="E792" i="1"/>
  <c r="E820" i="1"/>
  <c r="E91" i="1"/>
  <c r="E119" i="1"/>
  <c r="E147" i="1"/>
  <c r="E175" i="1"/>
  <c r="E203" i="1"/>
  <c r="E231" i="1"/>
  <c r="E259" i="1"/>
  <c r="E287" i="1"/>
  <c r="E315" i="1"/>
  <c r="E343" i="1"/>
  <c r="E371" i="1"/>
  <c r="E399" i="1"/>
  <c r="E427" i="1"/>
  <c r="E455" i="1"/>
  <c r="E483" i="1"/>
  <c r="E511" i="1"/>
  <c r="E539" i="1"/>
  <c r="E567" i="1"/>
  <c r="E595" i="1"/>
  <c r="E623" i="1"/>
  <c r="E651" i="1"/>
  <c r="E679" i="1"/>
  <c r="E707" i="1"/>
  <c r="E735" i="1"/>
  <c r="E763" i="1"/>
  <c r="E791" i="1"/>
  <c r="E819" i="1"/>
  <c r="E90" i="1"/>
  <c r="E118" i="1"/>
  <c r="E146" i="1"/>
  <c r="E174" i="1"/>
  <c r="E202" i="1"/>
  <c r="E230" i="1"/>
  <c r="E258" i="1"/>
  <c r="E286" i="1"/>
  <c r="E314" i="1"/>
  <c r="E342" i="1"/>
  <c r="E370" i="1"/>
  <c r="E398" i="1"/>
  <c r="E426" i="1"/>
  <c r="E454" i="1"/>
  <c r="E482" i="1"/>
  <c r="E510" i="1"/>
  <c r="E538" i="1"/>
  <c r="E566" i="1"/>
  <c r="E594" i="1"/>
  <c r="E622" i="1"/>
  <c r="E650" i="1"/>
  <c r="E678" i="1"/>
  <c r="E706" i="1"/>
  <c r="E734" i="1"/>
  <c r="E762" i="1"/>
  <c r="E790" i="1"/>
  <c r="E818" i="1"/>
  <c r="E89" i="1"/>
  <c r="E117" i="1"/>
  <c r="E145" i="1"/>
  <c r="E173" i="1"/>
  <c r="E201" i="1"/>
  <c r="E229" i="1"/>
  <c r="E257" i="1"/>
  <c r="E285" i="1"/>
  <c r="E313" i="1"/>
  <c r="E341" i="1"/>
  <c r="E369" i="1"/>
  <c r="E397" i="1"/>
  <c r="E425" i="1"/>
  <c r="E453" i="1"/>
  <c r="E481" i="1"/>
  <c r="E509" i="1"/>
  <c r="E537" i="1"/>
  <c r="E565" i="1"/>
  <c r="E593" i="1"/>
  <c r="E621" i="1"/>
  <c r="E649" i="1"/>
  <c r="E677" i="1"/>
  <c r="E705" i="1"/>
  <c r="E733" i="1"/>
  <c r="E761" i="1"/>
  <c r="E789" i="1"/>
  <c r="E817" i="1"/>
  <c r="E88" i="1"/>
  <c r="E116" i="1"/>
  <c r="E144" i="1"/>
  <c r="E172" i="1"/>
  <c r="E200" i="1"/>
  <c r="E228" i="1"/>
  <c r="E256" i="1"/>
  <c r="E284" i="1"/>
  <c r="E312" i="1"/>
  <c r="E340" i="1"/>
  <c r="E368" i="1"/>
  <c r="E396" i="1"/>
  <c r="E424" i="1"/>
  <c r="E452" i="1"/>
  <c r="E480" i="1"/>
  <c r="E508" i="1"/>
  <c r="E536" i="1"/>
  <c r="E564" i="1"/>
  <c r="E592" i="1"/>
  <c r="E620" i="1"/>
  <c r="E648" i="1"/>
  <c r="E676" i="1"/>
  <c r="E704" i="1"/>
  <c r="E732" i="1"/>
  <c r="E760" i="1"/>
  <c r="E788" i="1"/>
  <c r="E816" i="1"/>
  <c r="E87" i="1"/>
  <c r="E115" i="1"/>
  <c r="E143" i="1"/>
  <c r="E171" i="1"/>
  <c r="E199" i="1"/>
  <c r="E227" i="1"/>
  <c r="E255" i="1"/>
  <c r="E283" i="1"/>
  <c r="E311" i="1"/>
  <c r="E339" i="1"/>
  <c r="E367" i="1"/>
  <c r="E395" i="1"/>
  <c r="E423" i="1"/>
  <c r="E451" i="1"/>
  <c r="E479" i="1"/>
  <c r="E507" i="1"/>
  <c r="E535" i="1"/>
  <c r="E563" i="1"/>
  <c r="E591" i="1"/>
  <c r="E619" i="1"/>
  <c r="E647" i="1"/>
  <c r="E675" i="1"/>
  <c r="E703" i="1"/>
  <c r="E731" i="1"/>
  <c r="E759" i="1"/>
  <c r="E787" i="1"/>
  <c r="E815" i="1"/>
  <c r="E86" i="1"/>
  <c r="E114" i="1"/>
  <c r="E142" i="1"/>
  <c r="E170" i="1"/>
  <c r="E198" i="1"/>
  <c r="E226" i="1"/>
  <c r="E254" i="1"/>
  <c r="E282" i="1"/>
  <c r="E310" i="1"/>
  <c r="E338" i="1"/>
  <c r="E366" i="1"/>
  <c r="E394" i="1"/>
  <c r="E422" i="1"/>
  <c r="E450" i="1"/>
  <c r="E478" i="1"/>
  <c r="E506" i="1"/>
  <c r="E534" i="1"/>
  <c r="E562" i="1"/>
  <c r="E590" i="1"/>
  <c r="E618" i="1"/>
  <c r="E646" i="1"/>
  <c r="E674" i="1"/>
  <c r="E702" i="1"/>
  <c r="E730" i="1"/>
  <c r="E758" i="1"/>
  <c r="E786" i="1"/>
  <c r="E814" i="1"/>
  <c r="E1121" i="1"/>
  <c r="E1149" i="1"/>
  <c r="E1177" i="1"/>
  <c r="E1205" i="1"/>
  <c r="E1233" i="1"/>
  <c r="E1261" i="1"/>
  <c r="E1289" i="1"/>
  <c r="E1317" i="1"/>
  <c r="E1905" i="1"/>
  <c r="E1933" i="1"/>
  <c r="E1961" i="1"/>
  <c r="E1989" i="1"/>
  <c r="E2017" i="1"/>
  <c r="E2045" i="1"/>
  <c r="E2073" i="1"/>
  <c r="E2101" i="1"/>
  <c r="E2129" i="1"/>
  <c r="E2157" i="1"/>
  <c r="E2185" i="1"/>
  <c r="E2213" i="1"/>
  <c r="E2241" i="1"/>
  <c r="E2269" i="1"/>
  <c r="E2297" i="1"/>
  <c r="E2325" i="1"/>
  <c r="E2353" i="1"/>
  <c r="E2381" i="1"/>
  <c r="E2409" i="1"/>
  <c r="E2437" i="1"/>
  <c r="E2465" i="1"/>
  <c r="E2493" i="1"/>
  <c r="E2521" i="1"/>
  <c r="E2549" i="1"/>
  <c r="E2577" i="1"/>
  <c r="E2605" i="1"/>
  <c r="E2633" i="1"/>
  <c r="E2661" i="1"/>
  <c r="E2689" i="1"/>
  <c r="E2717" i="1"/>
  <c r="E2745" i="1"/>
  <c r="E2773" i="1"/>
  <c r="E2801" i="1"/>
  <c r="E2829" i="1"/>
  <c r="E2857" i="1"/>
  <c r="E1120" i="1"/>
  <c r="E1148" i="1"/>
  <c r="E1176" i="1"/>
  <c r="E1204" i="1"/>
  <c r="E1232" i="1"/>
  <c r="E1260" i="1"/>
  <c r="E1288" i="1"/>
  <c r="E1316" i="1"/>
  <c r="E1904" i="1"/>
  <c r="E1932" i="1"/>
  <c r="E1960" i="1"/>
  <c r="E1988" i="1"/>
  <c r="E2016" i="1"/>
  <c r="E2044" i="1"/>
  <c r="E2072" i="1"/>
  <c r="E2100" i="1"/>
  <c r="E2128" i="1"/>
  <c r="E2156" i="1"/>
  <c r="E2184" i="1"/>
  <c r="E2212" i="1"/>
  <c r="E2240" i="1"/>
  <c r="E2268" i="1"/>
  <c r="E2296" i="1"/>
  <c r="E2324" i="1"/>
  <c r="E2352" i="1"/>
  <c r="E2380" i="1"/>
  <c r="E2408" i="1"/>
  <c r="E2436" i="1"/>
  <c r="E2464" i="1"/>
  <c r="E2492" i="1"/>
  <c r="E2520" i="1"/>
  <c r="E2548" i="1"/>
  <c r="E2576" i="1"/>
  <c r="E2604" i="1"/>
  <c r="E2632" i="1"/>
  <c r="E2660" i="1"/>
  <c r="E2688" i="1"/>
  <c r="E2716" i="1"/>
  <c r="E2744" i="1"/>
  <c r="E2772" i="1"/>
  <c r="E2800" i="1"/>
  <c r="E2828" i="1"/>
  <c r="E2856" i="1"/>
  <c r="E1119" i="1"/>
  <c r="E1147" i="1"/>
  <c r="E1175" i="1"/>
  <c r="E1203" i="1"/>
  <c r="E1231" i="1"/>
  <c r="E1259" i="1"/>
  <c r="E1287" i="1"/>
  <c r="E1315" i="1"/>
  <c r="E1903" i="1"/>
  <c r="E1931" i="1"/>
  <c r="E1959" i="1"/>
  <c r="E1987" i="1"/>
  <c r="E2015" i="1"/>
  <c r="E2043" i="1"/>
  <c r="E2071" i="1"/>
  <c r="E2099" i="1"/>
  <c r="E2127" i="1"/>
  <c r="E2155" i="1"/>
  <c r="E2183" i="1"/>
  <c r="E2211" i="1"/>
  <c r="E2239" i="1"/>
  <c r="E2267" i="1"/>
  <c r="E2295" i="1"/>
  <c r="E2323" i="1"/>
  <c r="E2351" i="1"/>
  <c r="E2379" i="1"/>
  <c r="E2407" i="1"/>
  <c r="E2435" i="1"/>
  <c r="E2463" i="1"/>
  <c r="E2491" i="1"/>
  <c r="E2519" i="1"/>
  <c r="E2547" i="1"/>
  <c r="E2575" i="1"/>
  <c r="E2603" i="1"/>
  <c r="E2631" i="1"/>
  <c r="E2659" i="1"/>
  <c r="E2687" i="1"/>
  <c r="E2715" i="1"/>
  <c r="E2743" i="1"/>
  <c r="E2771" i="1"/>
  <c r="E2799" i="1"/>
  <c r="E2827" i="1"/>
  <c r="E2855" i="1"/>
  <c r="E1118" i="1"/>
  <c r="E1146" i="1"/>
  <c r="E1174" i="1"/>
  <c r="E1202" i="1"/>
  <c r="E1230" i="1"/>
  <c r="E1258" i="1"/>
  <c r="E1286" i="1"/>
  <c r="E1314" i="1"/>
  <c r="E1902" i="1"/>
  <c r="E1930" i="1"/>
  <c r="E1958" i="1"/>
  <c r="E1986" i="1"/>
  <c r="E2014" i="1"/>
  <c r="E2042" i="1"/>
  <c r="E2070" i="1"/>
  <c r="E2098" i="1"/>
  <c r="E2126" i="1"/>
  <c r="E2154" i="1"/>
  <c r="E2182" i="1"/>
  <c r="E2210" i="1"/>
  <c r="E2238" i="1"/>
  <c r="E2266" i="1"/>
  <c r="E2294" i="1"/>
  <c r="E2322" i="1"/>
  <c r="E2350" i="1"/>
  <c r="E2378" i="1"/>
  <c r="E2406" i="1"/>
  <c r="E2434" i="1"/>
  <c r="E2462" i="1"/>
  <c r="E2490" i="1"/>
  <c r="E2518" i="1"/>
  <c r="E2546" i="1"/>
  <c r="E2574" i="1"/>
  <c r="E2602" i="1"/>
  <c r="E2630" i="1"/>
  <c r="E2658" i="1"/>
  <c r="E2686" i="1"/>
  <c r="E2714" i="1"/>
  <c r="E2742" i="1"/>
  <c r="E2770" i="1"/>
  <c r="E2798" i="1"/>
  <c r="E2826" i="1"/>
  <c r="E2854" i="1"/>
  <c r="E1117" i="1"/>
  <c r="E1145" i="1"/>
  <c r="E1173" i="1"/>
  <c r="E1201" i="1"/>
  <c r="E1229" i="1"/>
  <c r="E1257" i="1"/>
  <c r="E1285" i="1"/>
  <c r="E1313" i="1"/>
  <c r="E1901" i="1"/>
  <c r="E1929" i="1"/>
  <c r="E1957" i="1"/>
  <c r="E1985" i="1"/>
  <c r="E2013" i="1"/>
  <c r="E2041" i="1"/>
  <c r="E2069" i="1"/>
  <c r="E2097" i="1"/>
  <c r="E2125" i="1"/>
  <c r="E2153" i="1"/>
  <c r="E2181" i="1"/>
  <c r="E2209" i="1"/>
  <c r="E2237" i="1"/>
  <c r="E2265" i="1"/>
  <c r="E2293" i="1"/>
  <c r="E2321" i="1"/>
  <c r="E2349" i="1"/>
  <c r="E2377" i="1"/>
  <c r="E2405" i="1"/>
  <c r="E2433" i="1"/>
  <c r="E2461" i="1"/>
  <c r="E2489" i="1"/>
  <c r="E2517" i="1"/>
  <c r="E2545" i="1"/>
  <c r="E2573" i="1"/>
  <c r="E2601" i="1"/>
  <c r="E2629" i="1"/>
  <c r="E2657" i="1"/>
  <c r="E2685" i="1"/>
  <c r="E2713" i="1"/>
  <c r="E2741" i="1"/>
  <c r="E2769" i="1"/>
  <c r="E2797" i="1"/>
  <c r="E2825" i="1"/>
  <c r="E2853" i="1"/>
  <c r="E1116" i="1"/>
  <c r="E1144" i="1"/>
  <c r="E1172" i="1"/>
  <c r="E1200" i="1"/>
  <c r="E1228" i="1"/>
  <c r="E1256" i="1"/>
  <c r="E1284" i="1"/>
  <c r="E1312" i="1"/>
  <c r="E1900" i="1"/>
  <c r="E1928" i="1"/>
  <c r="E1956" i="1"/>
  <c r="E1984" i="1"/>
  <c r="E2012" i="1"/>
  <c r="E2040" i="1"/>
  <c r="E2068" i="1"/>
  <c r="E2096" i="1"/>
  <c r="E2124" i="1"/>
  <c r="E2152" i="1"/>
  <c r="E2180" i="1"/>
  <c r="E2208" i="1"/>
  <c r="E2236" i="1"/>
  <c r="E2264" i="1"/>
  <c r="E2292" i="1"/>
  <c r="E2320" i="1"/>
  <c r="E2348" i="1"/>
  <c r="E2376" i="1"/>
  <c r="E2404" i="1"/>
  <c r="E2432" i="1"/>
  <c r="E2460" i="1"/>
  <c r="E2488" i="1"/>
  <c r="E2516" i="1"/>
  <c r="E2544" i="1"/>
  <c r="E2572" i="1"/>
  <c r="E2600" i="1"/>
  <c r="E2628" i="1"/>
  <c r="E2656" i="1"/>
  <c r="E2684" i="1"/>
  <c r="E2712" i="1"/>
  <c r="E2740" i="1"/>
  <c r="E2768" i="1"/>
  <c r="E2796" i="1"/>
  <c r="E2824" i="1"/>
  <c r="E2852" i="1"/>
  <c r="E1115" i="1"/>
  <c r="E1143" i="1"/>
  <c r="E1171" i="1"/>
  <c r="E1199" i="1"/>
  <c r="E1227" i="1"/>
  <c r="E1255" i="1"/>
  <c r="E1283" i="1"/>
  <c r="E1311" i="1"/>
  <c r="E1899" i="1"/>
  <c r="E1927" i="1"/>
  <c r="E1955" i="1"/>
  <c r="E1983" i="1"/>
  <c r="E2011" i="1"/>
  <c r="E2039" i="1"/>
  <c r="E2067" i="1"/>
  <c r="E2095" i="1"/>
  <c r="E2123" i="1"/>
  <c r="E2151" i="1"/>
  <c r="E2179" i="1"/>
  <c r="E2207" i="1"/>
  <c r="E2235" i="1"/>
  <c r="E2263" i="1"/>
  <c r="E2291" i="1"/>
  <c r="E2319" i="1"/>
  <c r="E2347" i="1"/>
  <c r="E2375" i="1"/>
  <c r="E2403" i="1"/>
  <c r="E2431" i="1"/>
  <c r="E2459" i="1"/>
  <c r="E2487" i="1"/>
  <c r="E2515" i="1"/>
  <c r="E2543" i="1"/>
  <c r="E2571" i="1"/>
  <c r="E2599" i="1"/>
  <c r="E2627" i="1"/>
  <c r="E2655" i="1"/>
  <c r="E2683" i="1"/>
  <c r="E2711" i="1"/>
  <c r="E2739" i="1"/>
  <c r="E2767" i="1"/>
  <c r="E2795" i="1"/>
  <c r="E2823" i="1"/>
  <c r="E2851" i="1"/>
  <c r="E1114" i="1"/>
  <c r="E1142" i="1"/>
  <c r="E1170" i="1"/>
  <c r="E1198" i="1"/>
  <c r="E1226" i="1"/>
  <c r="E1254" i="1"/>
  <c r="E1282" i="1"/>
  <c r="E1310" i="1"/>
  <c r="E1898" i="1"/>
  <c r="E1926" i="1"/>
  <c r="E1954" i="1"/>
  <c r="E1982" i="1"/>
  <c r="E2010" i="1"/>
  <c r="E2038" i="1"/>
  <c r="E2066" i="1"/>
  <c r="E2094" i="1"/>
  <c r="E2122" i="1"/>
  <c r="E2150" i="1"/>
  <c r="E2178" i="1"/>
  <c r="E2206" i="1"/>
  <c r="E2234" i="1"/>
  <c r="E2262" i="1"/>
  <c r="E2290" i="1"/>
  <c r="E2318" i="1"/>
  <c r="E2346" i="1"/>
  <c r="E2374" i="1"/>
  <c r="E2402" i="1"/>
  <c r="E2430" i="1"/>
  <c r="E2458" i="1"/>
  <c r="E2486" i="1"/>
  <c r="E2514" i="1"/>
  <c r="E2542" i="1"/>
  <c r="E2570" i="1"/>
  <c r="E2598" i="1"/>
  <c r="E2626" i="1"/>
  <c r="E2654" i="1"/>
  <c r="E2682" i="1"/>
  <c r="E2710" i="1"/>
  <c r="E2738" i="1"/>
  <c r="E2766" i="1"/>
  <c r="E2794" i="1"/>
  <c r="E2822" i="1"/>
  <c r="E2850" i="1"/>
  <c r="E1113" i="1"/>
  <c r="E1141" i="1"/>
  <c r="E1169" i="1"/>
  <c r="E1197" i="1"/>
  <c r="E1225" i="1"/>
  <c r="E1253" i="1"/>
  <c r="E1281" i="1"/>
  <c r="E1309" i="1"/>
  <c r="E1897" i="1"/>
  <c r="E1925" i="1"/>
  <c r="E1953" i="1"/>
  <c r="E1981" i="1"/>
  <c r="E2009" i="1"/>
  <c r="E2037" i="1"/>
  <c r="E2065" i="1"/>
  <c r="E2093" i="1"/>
  <c r="E2121" i="1"/>
  <c r="E2149" i="1"/>
  <c r="E2177" i="1"/>
  <c r="E2205" i="1"/>
  <c r="E2233" i="1"/>
  <c r="E2261" i="1"/>
  <c r="E2289" i="1"/>
  <c r="E2317" i="1"/>
  <c r="E2345" i="1"/>
  <c r="E2373" i="1"/>
  <c r="E2401" i="1"/>
  <c r="E2429" i="1"/>
  <c r="E2457" i="1"/>
  <c r="E2485" i="1"/>
  <c r="E2513" i="1"/>
  <c r="E2541" i="1"/>
  <c r="E2569" i="1"/>
  <c r="E2597" i="1"/>
  <c r="E2625" i="1"/>
  <c r="E2653" i="1"/>
  <c r="E2681" i="1"/>
  <c r="E2709" i="1"/>
  <c r="E2737" i="1"/>
  <c r="E2765" i="1"/>
  <c r="E2793" i="1"/>
  <c r="E2821" i="1"/>
  <c r="E2849" i="1"/>
  <c r="E1112" i="1"/>
  <c r="E1140" i="1"/>
  <c r="E1168" i="1"/>
  <c r="E1196" i="1"/>
  <c r="E1224" i="1"/>
  <c r="E1252" i="1"/>
  <c r="E1280" i="1"/>
  <c r="E1308" i="1"/>
  <c r="E1896" i="1"/>
  <c r="E1924" i="1"/>
  <c r="E1952" i="1"/>
  <c r="E1980" i="1"/>
  <c r="E2008" i="1"/>
  <c r="E2036" i="1"/>
  <c r="E2064" i="1"/>
  <c r="E2092" i="1"/>
  <c r="E2120" i="1"/>
  <c r="E2148" i="1"/>
  <c r="E2176" i="1"/>
  <c r="E2204" i="1"/>
  <c r="E2232" i="1"/>
  <c r="E2260" i="1"/>
  <c r="E2288" i="1"/>
  <c r="E2316" i="1"/>
  <c r="E2344" i="1"/>
  <c r="E2372" i="1"/>
  <c r="E2400" i="1"/>
  <c r="E2428" i="1"/>
  <c r="E2456" i="1"/>
  <c r="E2484" i="1"/>
  <c r="E2512" i="1"/>
  <c r="E2540" i="1"/>
  <c r="E2568" i="1"/>
  <c r="E2596" i="1"/>
  <c r="E2624" i="1"/>
  <c r="E2652" i="1"/>
  <c r="E2680" i="1"/>
  <c r="E2708" i="1"/>
  <c r="E2736" i="1"/>
  <c r="E2764" i="1"/>
  <c r="E2792" i="1"/>
  <c r="E2820" i="1"/>
  <c r="E2848" i="1"/>
  <c r="E1111" i="1"/>
  <c r="E1139" i="1"/>
  <c r="E1167" i="1"/>
  <c r="E1195" i="1"/>
  <c r="E1223" i="1"/>
  <c r="E1251" i="1"/>
  <c r="E1279" i="1"/>
  <c r="E1307" i="1"/>
  <c r="E1895" i="1"/>
  <c r="E1923" i="1"/>
  <c r="E1951" i="1"/>
  <c r="E1979" i="1"/>
  <c r="E2007" i="1"/>
  <c r="E2035" i="1"/>
  <c r="E2063" i="1"/>
  <c r="E2091" i="1"/>
  <c r="E2119" i="1"/>
  <c r="E2147" i="1"/>
  <c r="E2175" i="1"/>
  <c r="E2203" i="1"/>
  <c r="E2231" i="1"/>
  <c r="E2259" i="1"/>
  <c r="E2287" i="1"/>
  <c r="E2315" i="1"/>
  <c r="E2343" i="1"/>
  <c r="E2371" i="1"/>
  <c r="E2399" i="1"/>
  <c r="E2427" i="1"/>
  <c r="E2455" i="1"/>
  <c r="E2483" i="1"/>
  <c r="E2511" i="1"/>
  <c r="E2539" i="1"/>
  <c r="E2567" i="1"/>
  <c r="E2595" i="1"/>
  <c r="E2623" i="1"/>
  <c r="E2651" i="1"/>
  <c r="E2679" i="1"/>
  <c r="E2707" i="1"/>
  <c r="E2735" i="1"/>
  <c r="E2763" i="1"/>
  <c r="E2791" i="1"/>
  <c r="E2819" i="1"/>
  <c r="E2847" i="1"/>
  <c r="E1110" i="1"/>
  <c r="E1138" i="1"/>
  <c r="E1166" i="1"/>
  <c r="E1194" i="1"/>
  <c r="E1222" i="1"/>
  <c r="E1250" i="1"/>
  <c r="E1278" i="1"/>
  <c r="E1306" i="1"/>
  <c r="E1894" i="1"/>
  <c r="E1922" i="1"/>
  <c r="E1950" i="1"/>
  <c r="E1978" i="1"/>
  <c r="E2006" i="1"/>
  <c r="E2034" i="1"/>
  <c r="E2062" i="1"/>
  <c r="E2090" i="1"/>
  <c r="E2118" i="1"/>
  <c r="E2146" i="1"/>
  <c r="E2174" i="1"/>
  <c r="E2202" i="1"/>
  <c r="E2230" i="1"/>
  <c r="E2258" i="1"/>
  <c r="E2286" i="1"/>
  <c r="E2314" i="1"/>
  <c r="E2342" i="1"/>
  <c r="E2370" i="1"/>
  <c r="E2398" i="1"/>
  <c r="E2426" i="1"/>
  <c r="E2454" i="1"/>
  <c r="E2482" i="1"/>
  <c r="E2510" i="1"/>
  <c r="E2538" i="1"/>
  <c r="E2566" i="1"/>
  <c r="E2594" i="1"/>
  <c r="E2622" i="1"/>
  <c r="E2650" i="1"/>
  <c r="E2678" i="1"/>
  <c r="E2706" i="1"/>
  <c r="E2734" i="1"/>
  <c r="E2762" i="1"/>
  <c r="E2790" i="1"/>
  <c r="E2818" i="1"/>
  <c r="E2846" i="1"/>
  <c r="E1109" i="1"/>
  <c r="E1137" i="1"/>
  <c r="E1165" i="1"/>
  <c r="E1193" i="1"/>
  <c r="E1221" i="1"/>
  <c r="E1249" i="1"/>
  <c r="E1277" i="1"/>
  <c r="E1305" i="1"/>
  <c r="E1893" i="1"/>
  <c r="E1921" i="1"/>
  <c r="E1949" i="1"/>
  <c r="E1977" i="1"/>
  <c r="E2005" i="1"/>
  <c r="E2033" i="1"/>
  <c r="E2061" i="1"/>
  <c r="E2089" i="1"/>
  <c r="E2117" i="1"/>
  <c r="E2145" i="1"/>
  <c r="E2173" i="1"/>
  <c r="E2201" i="1"/>
  <c r="E2229" i="1"/>
  <c r="E2257" i="1"/>
  <c r="E2285" i="1"/>
  <c r="E2313" i="1"/>
  <c r="E2341" i="1"/>
  <c r="E2369" i="1"/>
  <c r="E2397" i="1"/>
  <c r="E2425" i="1"/>
  <c r="E2453" i="1"/>
  <c r="E2481" i="1"/>
  <c r="E2509" i="1"/>
  <c r="E2537" i="1"/>
  <c r="E2565" i="1"/>
  <c r="E2593" i="1"/>
  <c r="E2621" i="1"/>
  <c r="E2649" i="1"/>
  <c r="E2677" i="1"/>
  <c r="E2705" i="1"/>
  <c r="E2733" i="1"/>
  <c r="E2761" i="1"/>
  <c r="E2789" i="1"/>
  <c r="E2817" i="1"/>
  <c r="E2845" i="1"/>
  <c r="E1108" i="1"/>
  <c r="E1136" i="1"/>
  <c r="E1164" i="1"/>
  <c r="E1192" i="1"/>
  <c r="E1220" i="1"/>
  <c r="E1248" i="1"/>
  <c r="E1276" i="1"/>
  <c r="E1304" i="1"/>
  <c r="E1892" i="1"/>
  <c r="E1920" i="1"/>
  <c r="E1948" i="1"/>
  <c r="E1976" i="1"/>
  <c r="E2004" i="1"/>
  <c r="E2032" i="1"/>
  <c r="E2060" i="1"/>
  <c r="E2088" i="1"/>
  <c r="E2116" i="1"/>
  <c r="E2144" i="1"/>
  <c r="E2172" i="1"/>
  <c r="E2200" i="1"/>
  <c r="E2228" i="1"/>
  <c r="E2256" i="1"/>
  <c r="E2284" i="1"/>
  <c r="E2312" i="1"/>
  <c r="E2340" i="1"/>
  <c r="E2368" i="1"/>
  <c r="E2396" i="1"/>
  <c r="E2424" i="1"/>
  <c r="E2452" i="1"/>
  <c r="E2480" i="1"/>
  <c r="E2508" i="1"/>
  <c r="E2536" i="1"/>
  <c r="E2564" i="1"/>
  <c r="E2592" i="1"/>
  <c r="E2620" i="1"/>
  <c r="E2648" i="1"/>
  <c r="E2676" i="1"/>
  <c r="E2704" i="1"/>
  <c r="E2732" i="1"/>
  <c r="E2760" i="1"/>
  <c r="E2788" i="1"/>
  <c r="E2816" i="1"/>
  <c r="E2844" i="1"/>
  <c r="E1107" i="1"/>
  <c r="E1135" i="1"/>
  <c r="E1163" i="1"/>
  <c r="E1191" i="1"/>
  <c r="E1219" i="1"/>
  <c r="E1247" i="1"/>
  <c r="E1275" i="1"/>
  <c r="E1303" i="1"/>
  <c r="E1891" i="1"/>
  <c r="E1919" i="1"/>
  <c r="E1947" i="1"/>
  <c r="E1975" i="1"/>
  <c r="E2003" i="1"/>
  <c r="E2031" i="1"/>
  <c r="E2059" i="1"/>
  <c r="E2087" i="1"/>
  <c r="E2115" i="1"/>
  <c r="E2143" i="1"/>
  <c r="E2171" i="1"/>
  <c r="E2199" i="1"/>
  <c r="E2227" i="1"/>
  <c r="E2255" i="1"/>
  <c r="E2283" i="1"/>
  <c r="E2311" i="1"/>
  <c r="E2339" i="1"/>
  <c r="E2367" i="1"/>
  <c r="E2395" i="1"/>
  <c r="E2423" i="1"/>
  <c r="E2451" i="1"/>
  <c r="E2479" i="1"/>
  <c r="E2507" i="1"/>
  <c r="E2535" i="1"/>
  <c r="E2563" i="1"/>
  <c r="E2591" i="1"/>
  <c r="E2619" i="1"/>
  <c r="E2647" i="1"/>
  <c r="E2675" i="1"/>
  <c r="E2703" i="1"/>
  <c r="E2731" i="1"/>
  <c r="E2759" i="1"/>
  <c r="E2787" i="1"/>
  <c r="E2815" i="1"/>
  <c r="E2843" i="1"/>
  <c r="E1106" i="1"/>
  <c r="E1134" i="1"/>
  <c r="E1162" i="1"/>
  <c r="E1190" i="1"/>
  <c r="E1218" i="1"/>
  <c r="E1246" i="1"/>
  <c r="E1274" i="1"/>
  <c r="E1302" i="1"/>
  <c r="E1890" i="1"/>
  <c r="E1918" i="1"/>
  <c r="E1946" i="1"/>
  <c r="E1974" i="1"/>
  <c r="E2002" i="1"/>
  <c r="E2030" i="1"/>
  <c r="E2058" i="1"/>
  <c r="E2086" i="1"/>
  <c r="E2114" i="1"/>
  <c r="E2142" i="1"/>
  <c r="E2170" i="1"/>
  <c r="E2198" i="1"/>
  <c r="E2226" i="1"/>
  <c r="E2254" i="1"/>
  <c r="E2282" i="1"/>
  <c r="E2310" i="1"/>
  <c r="E2338" i="1"/>
  <c r="E2366" i="1"/>
  <c r="E2394" i="1"/>
  <c r="E2422" i="1"/>
  <c r="E2450" i="1"/>
  <c r="E2478" i="1"/>
  <c r="E2506" i="1"/>
  <c r="E2534" i="1"/>
  <c r="E2562" i="1"/>
  <c r="E2590" i="1"/>
  <c r="E2618" i="1"/>
  <c r="E2646" i="1"/>
  <c r="E2674" i="1"/>
  <c r="E2702" i="1"/>
  <c r="E2730" i="1"/>
  <c r="E2758" i="1"/>
  <c r="E2786" i="1"/>
  <c r="E2814" i="1"/>
  <c r="E2842" i="1"/>
  <c r="E1105" i="1"/>
  <c r="E1133" i="1"/>
  <c r="E1161" i="1"/>
  <c r="E1189" i="1"/>
  <c r="E1217" i="1"/>
  <c r="E1245" i="1"/>
  <c r="E1273" i="1"/>
  <c r="E1301" i="1"/>
  <c r="E1889" i="1"/>
  <c r="E1917" i="1"/>
  <c r="E1945" i="1"/>
  <c r="E1973" i="1"/>
  <c r="E2001" i="1"/>
  <c r="E2029" i="1"/>
  <c r="E2057" i="1"/>
  <c r="E2085" i="1"/>
  <c r="E2113" i="1"/>
  <c r="E2141" i="1"/>
  <c r="E2169" i="1"/>
  <c r="E2197" i="1"/>
  <c r="E2225" i="1"/>
  <c r="E2253" i="1"/>
  <c r="E2281" i="1"/>
  <c r="E2309" i="1"/>
  <c r="E2337" i="1"/>
  <c r="E2365" i="1"/>
  <c r="E2393" i="1"/>
  <c r="E2421" i="1"/>
  <c r="E2449" i="1"/>
  <c r="E2477" i="1"/>
  <c r="E2505" i="1"/>
  <c r="E2533" i="1"/>
  <c r="E2561" i="1"/>
  <c r="E2589" i="1"/>
  <c r="E2617" i="1"/>
  <c r="E2645" i="1"/>
  <c r="E2673" i="1"/>
  <c r="E2701" i="1"/>
  <c r="E2729" i="1"/>
  <c r="E2757" i="1"/>
  <c r="E2785" i="1"/>
  <c r="E2813" i="1"/>
  <c r="E2841" i="1"/>
  <c r="E1104" i="1"/>
  <c r="E1132" i="1"/>
  <c r="E1160" i="1"/>
  <c r="E1188" i="1"/>
  <c r="E1216" i="1"/>
  <c r="E1244" i="1"/>
  <c r="E1272" i="1"/>
  <c r="E1300" i="1"/>
  <c r="E1888" i="1"/>
  <c r="E1916" i="1"/>
  <c r="E1944" i="1"/>
  <c r="E1972" i="1"/>
  <c r="E2000" i="1"/>
  <c r="E2028" i="1"/>
  <c r="E2056" i="1"/>
  <c r="E2084" i="1"/>
  <c r="E2112" i="1"/>
  <c r="E2140" i="1"/>
  <c r="E2168" i="1"/>
  <c r="E2196" i="1"/>
  <c r="E2224" i="1"/>
  <c r="E2252" i="1"/>
  <c r="E2280" i="1"/>
  <c r="E2308" i="1"/>
  <c r="E2336" i="1"/>
  <c r="E2364" i="1"/>
  <c r="E2392" i="1"/>
  <c r="E2420" i="1"/>
  <c r="E2448" i="1"/>
  <c r="E2476" i="1"/>
  <c r="E2504" i="1"/>
  <c r="E2532" i="1"/>
  <c r="E2560" i="1"/>
  <c r="E2588" i="1"/>
  <c r="E2616" i="1"/>
  <c r="E2644" i="1"/>
  <c r="E2672" i="1"/>
  <c r="E2700" i="1"/>
  <c r="E2728" i="1"/>
  <c r="E2756" i="1"/>
  <c r="E2784" i="1"/>
  <c r="E2812" i="1"/>
  <c r="E2840" i="1"/>
  <c r="E1103" i="1"/>
  <c r="E1131" i="1"/>
  <c r="E1159" i="1"/>
  <c r="E1187" i="1"/>
  <c r="E1215" i="1"/>
  <c r="E1243" i="1"/>
  <c r="E1271" i="1"/>
  <c r="E1299" i="1"/>
  <c r="E1887" i="1"/>
  <c r="E1915" i="1"/>
  <c r="E1943" i="1"/>
  <c r="E1971" i="1"/>
  <c r="E1999" i="1"/>
  <c r="E2027" i="1"/>
  <c r="E2055" i="1"/>
  <c r="E2083" i="1"/>
  <c r="E2111" i="1"/>
  <c r="E2139" i="1"/>
  <c r="E2167" i="1"/>
  <c r="E2195" i="1"/>
  <c r="E2223" i="1"/>
  <c r="E2251" i="1"/>
  <c r="E2279" i="1"/>
  <c r="E2307" i="1"/>
  <c r="E2335" i="1"/>
  <c r="E2363" i="1"/>
  <c r="E2391" i="1"/>
  <c r="E2419" i="1"/>
  <c r="E2447" i="1"/>
  <c r="E2475" i="1"/>
  <c r="E2503" i="1"/>
  <c r="E2531" i="1"/>
  <c r="E2559" i="1"/>
  <c r="E2587" i="1"/>
  <c r="E2615" i="1"/>
  <c r="E2643" i="1"/>
  <c r="E2671" i="1"/>
  <c r="E2699" i="1"/>
  <c r="E2727" i="1"/>
  <c r="E2755" i="1"/>
  <c r="E2783" i="1"/>
  <c r="E2811" i="1"/>
  <c r="E2839" i="1"/>
  <c r="E1102" i="1"/>
  <c r="E1130" i="1"/>
  <c r="E1158" i="1"/>
  <c r="E1186" i="1"/>
  <c r="E1214" i="1"/>
  <c r="E1242" i="1"/>
  <c r="E1270" i="1"/>
  <c r="E1298" i="1"/>
  <c r="E1886" i="1"/>
  <c r="E1914" i="1"/>
  <c r="E1942" i="1"/>
  <c r="E1970" i="1"/>
  <c r="E1998" i="1"/>
  <c r="E2026" i="1"/>
  <c r="E2054" i="1"/>
  <c r="E2082" i="1"/>
  <c r="E2110" i="1"/>
  <c r="E2138" i="1"/>
  <c r="E2166" i="1"/>
  <c r="E2194" i="1"/>
  <c r="E2222" i="1"/>
  <c r="E2250" i="1"/>
  <c r="E2278" i="1"/>
  <c r="E2306" i="1"/>
  <c r="E2334" i="1"/>
  <c r="E2362" i="1"/>
  <c r="E2390" i="1"/>
  <c r="E2418" i="1"/>
  <c r="E2446" i="1"/>
  <c r="E2474" i="1"/>
  <c r="E2502" i="1"/>
  <c r="E2530" i="1"/>
  <c r="E2558" i="1"/>
  <c r="E2586" i="1"/>
  <c r="E2614" i="1"/>
  <c r="E2642" i="1"/>
  <c r="E2670" i="1"/>
  <c r="E2698" i="1"/>
  <c r="E2726" i="1"/>
  <c r="E2754" i="1"/>
  <c r="E2782" i="1"/>
  <c r="E2810" i="1"/>
  <c r="E2838" i="1"/>
  <c r="E1101" i="1"/>
  <c r="E1129" i="1"/>
  <c r="E1157" i="1"/>
  <c r="E1185" i="1"/>
  <c r="E1213" i="1"/>
  <c r="E1241" i="1"/>
  <c r="E1269" i="1"/>
  <c r="E1297" i="1"/>
  <c r="E1885" i="1"/>
  <c r="E1913" i="1"/>
  <c r="E1941" i="1"/>
  <c r="E1969" i="1"/>
  <c r="E1997" i="1"/>
  <c r="E2025" i="1"/>
  <c r="E2053" i="1"/>
  <c r="E2081" i="1"/>
  <c r="E2109" i="1"/>
  <c r="E2137" i="1"/>
  <c r="E2165" i="1"/>
  <c r="E2193" i="1"/>
  <c r="E2221" i="1"/>
  <c r="E2249" i="1"/>
  <c r="E2277" i="1"/>
  <c r="E2305" i="1"/>
  <c r="E2333" i="1"/>
  <c r="E2361" i="1"/>
  <c r="E2389" i="1"/>
  <c r="E2417" i="1"/>
  <c r="E2445" i="1"/>
  <c r="E2473" i="1"/>
  <c r="E2501" i="1"/>
  <c r="E2529" i="1"/>
  <c r="E2557" i="1"/>
  <c r="E2585" i="1"/>
  <c r="E2613" i="1"/>
  <c r="E2641" i="1"/>
  <c r="E2669" i="1"/>
  <c r="E2697" i="1"/>
  <c r="E2725" i="1"/>
  <c r="E2753" i="1"/>
  <c r="E2781" i="1"/>
  <c r="E2809" i="1"/>
  <c r="E2837" i="1"/>
  <c r="E1100" i="1"/>
  <c r="E1128" i="1"/>
  <c r="E1156" i="1"/>
  <c r="E1184" i="1"/>
  <c r="E1212" i="1"/>
  <c r="E1240" i="1"/>
  <c r="E1268" i="1"/>
  <c r="E1296" i="1"/>
  <c r="E1884" i="1"/>
  <c r="E1912" i="1"/>
  <c r="E1940" i="1"/>
  <c r="E1968" i="1"/>
  <c r="E1996" i="1"/>
  <c r="E2024" i="1"/>
  <c r="E2052" i="1"/>
  <c r="E2080" i="1"/>
  <c r="E2108" i="1"/>
  <c r="E2136" i="1"/>
  <c r="E2164" i="1"/>
  <c r="E2192" i="1"/>
  <c r="E2220" i="1"/>
  <c r="E2248" i="1"/>
  <c r="E2276" i="1"/>
  <c r="E2304" i="1"/>
  <c r="E2332" i="1"/>
  <c r="E2360" i="1"/>
  <c r="E2388" i="1"/>
  <c r="E2416" i="1"/>
  <c r="E2444" i="1"/>
  <c r="E2472" i="1"/>
  <c r="E2500" i="1"/>
  <c r="E2528" i="1"/>
  <c r="E2556" i="1"/>
  <c r="E2584" i="1"/>
  <c r="E2612" i="1"/>
  <c r="E2640" i="1"/>
  <c r="E2668" i="1"/>
  <c r="E2696" i="1"/>
  <c r="E2724" i="1"/>
  <c r="E2752" i="1"/>
  <c r="E2780" i="1"/>
  <c r="E2808" i="1"/>
  <c r="E2836" i="1"/>
  <c r="E1099" i="1"/>
  <c r="E1127" i="1"/>
  <c r="E1155" i="1"/>
  <c r="E1183" i="1"/>
  <c r="E1211" i="1"/>
  <c r="E1239" i="1"/>
  <c r="E1267" i="1"/>
  <c r="E1295" i="1"/>
  <c r="E1883" i="1"/>
  <c r="E1911" i="1"/>
  <c r="E1939" i="1"/>
  <c r="E1967" i="1"/>
  <c r="E1995" i="1"/>
  <c r="E2023" i="1"/>
  <c r="E2051" i="1"/>
  <c r="E2079" i="1"/>
  <c r="E2107" i="1"/>
  <c r="E2135" i="1"/>
  <c r="E2163" i="1"/>
  <c r="E2191" i="1"/>
  <c r="E2219" i="1"/>
  <c r="E2247" i="1"/>
  <c r="E2275" i="1"/>
  <c r="E2303" i="1"/>
  <c r="E2331" i="1"/>
  <c r="E2359" i="1"/>
  <c r="E2387" i="1"/>
  <c r="E2415" i="1"/>
  <c r="E2443" i="1"/>
  <c r="E2471" i="1"/>
  <c r="E2499" i="1"/>
  <c r="E2527" i="1"/>
  <c r="E2555" i="1"/>
  <c r="E2583" i="1"/>
  <c r="E2611" i="1"/>
  <c r="E2639" i="1"/>
  <c r="E2667" i="1"/>
  <c r="E2695" i="1"/>
  <c r="E2723" i="1"/>
  <c r="E2751" i="1"/>
  <c r="E2779" i="1"/>
  <c r="E2807" i="1"/>
  <c r="E2835" i="1"/>
  <c r="E1098" i="1"/>
  <c r="E1126" i="1"/>
  <c r="E1154" i="1"/>
  <c r="E1182" i="1"/>
  <c r="E1210" i="1"/>
  <c r="E1238" i="1"/>
  <c r="E1266" i="1"/>
  <c r="E1294" i="1"/>
  <c r="E1882" i="1"/>
  <c r="E1910" i="1"/>
  <c r="E1938" i="1"/>
  <c r="E1966" i="1"/>
  <c r="E1994" i="1"/>
  <c r="E2022" i="1"/>
  <c r="E2050" i="1"/>
  <c r="E2078" i="1"/>
  <c r="E2106" i="1"/>
  <c r="E2134" i="1"/>
  <c r="E2162" i="1"/>
  <c r="E2190" i="1"/>
  <c r="E2218" i="1"/>
  <c r="E2246" i="1"/>
  <c r="E2274" i="1"/>
  <c r="E2302" i="1"/>
  <c r="E2330" i="1"/>
  <c r="E2358" i="1"/>
  <c r="E2386" i="1"/>
  <c r="E2414" i="1"/>
  <c r="E2442" i="1"/>
  <c r="E2470" i="1"/>
  <c r="E2498" i="1"/>
  <c r="E2526" i="1"/>
  <c r="E2554" i="1"/>
  <c r="E2582" i="1"/>
  <c r="E2610" i="1"/>
  <c r="E2638" i="1"/>
  <c r="E2666" i="1"/>
  <c r="E2694" i="1"/>
  <c r="E2722" i="1"/>
  <c r="E2750" i="1"/>
  <c r="E2778" i="1"/>
  <c r="E2806" i="1"/>
  <c r="E2834" i="1"/>
  <c r="E1097" i="1"/>
  <c r="E1125" i="1"/>
  <c r="E1153" i="1"/>
  <c r="E1181" i="1"/>
  <c r="E1209" i="1"/>
  <c r="E1237" i="1"/>
  <c r="E1265" i="1"/>
  <c r="E1293" i="1"/>
  <c r="E1881" i="1"/>
  <c r="E1909" i="1"/>
  <c r="E1937" i="1"/>
  <c r="E1965" i="1"/>
  <c r="E1993" i="1"/>
  <c r="E2021" i="1"/>
  <c r="E2049" i="1"/>
  <c r="E2077" i="1"/>
  <c r="E2105" i="1"/>
  <c r="E2133" i="1"/>
  <c r="E2161" i="1"/>
  <c r="E2189" i="1"/>
  <c r="E2217" i="1"/>
  <c r="E2245" i="1"/>
  <c r="E2273" i="1"/>
  <c r="E2301" i="1"/>
  <c r="E2329" i="1"/>
  <c r="E2357" i="1"/>
  <c r="E2385" i="1"/>
  <c r="E2413" i="1"/>
  <c r="E2441" i="1"/>
  <c r="E2469" i="1"/>
  <c r="E2497" i="1"/>
  <c r="E2525" i="1"/>
  <c r="E2553" i="1"/>
  <c r="E2581" i="1"/>
  <c r="E2609" i="1"/>
  <c r="E2637" i="1"/>
  <c r="E2665" i="1"/>
  <c r="E2693" i="1"/>
  <c r="E2721" i="1"/>
  <c r="E2749" i="1"/>
  <c r="E2777" i="1"/>
  <c r="E2805" i="1"/>
  <c r="E2833" i="1"/>
  <c r="E1096" i="1"/>
  <c r="E1124" i="1"/>
  <c r="E1152" i="1"/>
  <c r="E1180" i="1"/>
  <c r="E1208" i="1"/>
  <c r="E1236" i="1"/>
  <c r="E1264" i="1"/>
  <c r="E1292" i="1"/>
  <c r="E1880" i="1"/>
  <c r="E1908" i="1"/>
  <c r="E1936" i="1"/>
  <c r="E1964" i="1"/>
  <c r="E1992" i="1"/>
  <c r="E2020" i="1"/>
  <c r="E2048" i="1"/>
  <c r="E2076" i="1"/>
  <c r="E2104" i="1"/>
  <c r="E2132" i="1"/>
  <c r="E2160" i="1"/>
  <c r="E2188" i="1"/>
  <c r="E2216" i="1"/>
  <c r="E2244" i="1"/>
  <c r="E2272" i="1"/>
  <c r="E2300" i="1"/>
  <c r="E2328" i="1"/>
  <c r="E2356" i="1"/>
  <c r="E2384" i="1"/>
  <c r="E2412" i="1"/>
  <c r="E2440" i="1"/>
  <c r="E2468" i="1"/>
  <c r="E2496" i="1"/>
  <c r="E2524" i="1"/>
  <c r="E2552" i="1"/>
  <c r="E2580" i="1"/>
  <c r="E2608" i="1"/>
  <c r="E2636" i="1"/>
  <c r="E2664" i="1"/>
  <c r="E2692" i="1"/>
  <c r="E2720" i="1"/>
  <c r="E2748" i="1"/>
  <c r="E2776" i="1"/>
  <c r="E2804" i="1"/>
  <c r="E2832" i="1"/>
  <c r="E1095" i="1"/>
  <c r="E1123" i="1"/>
  <c r="E1151" i="1"/>
  <c r="E1179" i="1"/>
  <c r="E1207" i="1"/>
  <c r="E1235" i="1"/>
  <c r="E1263" i="1"/>
  <c r="E1291" i="1"/>
  <c r="E1879" i="1"/>
  <c r="E1907" i="1"/>
  <c r="E1935" i="1"/>
  <c r="E1963" i="1"/>
  <c r="E1991" i="1"/>
  <c r="E2019" i="1"/>
  <c r="E2047" i="1"/>
  <c r="E2075" i="1"/>
  <c r="E2103" i="1"/>
  <c r="E2131" i="1"/>
  <c r="E2159" i="1"/>
  <c r="E2187" i="1"/>
  <c r="E2215" i="1"/>
  <c r="E2243" i="1"/>
  <c r="E2271" i="1"/>
  <c r="E2299" i="1"/>
  <c r="E2327" i="1"/>
  <c r="E2355" i="1"/>
  <c r="E2383" i="1"/>
  <c r="E2411" i="1"/>
  <c r="E2439" i="1"/>
  <c r="E2467" i="1"/>
  <c r="E2495" i="1"/>
  <c r="E2523" i="1"/>
  <c r="E2551" i="1"/>
  <c r="E2579" i="1"/>
  <c r="E2607" i="1"/>
  <c r="E2635" i="1"/>
  <c r="E2663" i="1"/>
  <c r="E2691" i="1"/>
  <c r="E2719" i="1"/>
  <c r="E2747" i="1"/>
  <c r="E2775" i="1"/>
  <c r="E2803" i="1"/>
  <c r="E2831" i="1"/>
  <c r="E1094" i="1"/>
  <c r="E1122" i="1"/>
  <c r="E1150" i="1"/>
  <c r="E1178" i="1"/>
  <c r="E1206" i="1"/>
  <c r="E1234" i="1"/>
  <c r="E1262" i="1"/>
  <c r="E1290" i="1"/>
  <c r="E1878" i="1"/>
  <c r="E1906" i="1"/>
  <c r="E1934" i="1"/>
  <c r="E1962" i="1"/>
  <c r="E1990" i="1"/>
  <c r="E2018" i="1"/>
  <c r="E2046" i="1"/>
  <c r="E2074" i="1"/>
  <c r="E2102" i="1"/>
  <c r="E2130" i="1"/>
  <c r="E2158" i="1"/>
  <c r="E2186" i="1"/>
  <c r="E2214" i="1"/>
  <c r="E2242" i="1"/>
  <c r="E2270" i="1"/>
  <c r="E2298" i="1"/>
  <c r="E2326" i="1"/>
  <c r="E2354" i="1"/>
  <c r="E2382" i="1"/>
  <c r="E2410" i="1"/>
  <c r="E2438" i="1"/>
  <c r="E2466" i="1"/>
  <c r="E2494" i="1"/>
  <c r="E2522" i="1"/>
  <c r="E2550" i="1"/>
  <c r="E2578" i="1"/>
  <c r="E2606" i="1"/>
  <c r="E2634" i="1"/>
  <c r="E2662" i="1"/>
  <c r="E2690" i="1"/>
  <c r="E2718" i="1"/>
  <c r="E2746" i="1"/>
  <c r="E2774" i="1"/>
  <c r="E2802" i="1"/>
  <c r="E2830" i="1"/>
  <c r="E29" i="1"/>
  <c r="E57" i="1"/>
  <c r="E85" i="1"/>
  <c r="E1569" i="1"/>
  <c r="E1597" i="1"/>
  <c r="E1625" i="1"/>
  <c r="E1653" i="1"/>
  <c r="E1681" i="1"/>
  <c r="E1709" i="1"/>
  <c r="E1737" i="1"/>
  <c r="E1765" i="1"/>
  <c r="E1793" i="1"/>
  <c r="E1821" i="1"/>
  <c r="E1849" i="1"/>
  <c r="E1877" i="1"/>
  <c r="E2885" i="1"/>
  <c r="E2913" i="1"/>
  <c r="E2941" i="1"/>
  <c r="E2969" i="1"/>
  <c r="E2997" i="1"/>
  <c r="E3025" i="1"/>
  <c r="E3053" i="1"/>
  <c r="E3081" i="1"/>
  <c r="E3109" i="1"/>
  <c r="E3137" i="1"/>
  <c r="E28" i="1"/>
  <c r="E56" i="1"/>
  <c r="E84" i="1"/>
  <c r="E1568" i="1"/>
  <c r="E1596" i="1"/>
  <c r="E1624" i="1"/>
  <c r="E1652" i="1"/>
  <c r="E1680" i="1"/>
  <c r="E1708" i="1"/>
  <c r="E1736" i="1"/>
  <c r="E1764" i="1"/>
  <c r="E1792" i="1"/>
  <c r="E1820" i="1"/>
  <c r="E1848" i="1"/>
  <c r="E1876" i="1"/>
  <c r="E2884" i="1"/>
  <c r="E2912" i="1"/>
  <c r="E2940" i="1"/>
  <c r="E2968" i="1"/>
  <c r="E2996" i="1"/>
  <c r="E3024" i="1"/>
  <c r="E3052" i="1"/>
  <c r="E3080" i="1"/>
  <c r="E3108" i="1"/>
  <c r="E3136" i="1"/>
  <c r="E27" i="1"/>
  <c r="E55" i="1"/>
  <c r="E83" i="1"/>
  <c r="E1567" i="1"/>
  <c r="E1595" i="1"/>
  <c r="E1623" i="1"/>
  <c r="E1651" i="1"/>
  <c r="E1679" i="1"/>
  <c r="E1707" i="1"/>
  <c r="E1735" i="1"/>
  <c r="E1763" i="1"/>
  <c r="E1791" i="1"/>
  <c r="E1819" i="1"/>
  <c r="E1847" i="1"/>
  <c r="E1875" i="1"/>
  <c r="E2883" i="1"/>
  <c r="E2911" i="1"/>
  <c r="E2939" i="1"/>
  <c r="E2967" i="1"/>
  <c r="E2995" i="1"/>
  <c r="E3023" i="1"/>
  <c r="E3051" i="1"/>
  <c r="E3079" i="1"/>
  <c r="E3107" i="1"/>
  <c r="E3135" i="1"/>
  <c r="E26" i="1"/>
  <c r="E54" i="1"/>
  <c r="E82" i="1"/>
  <c r="E1566" i="1"/>
  <c r="E1594" i="1"/>
  <c r="E1622" i="1"/>
  <c r="E1650" i="1"/>
  <c r="E1678" i="1"/>
  <c r="E1706" i="1"/>
  <c r="E1734" i="1"/>
  <c r="E1762" i="1"/>
  <c r="E1790" i="1"/>
  <c r="E1818" i="1"/>
  <c r="E1846" i="1"/>
  <c r="E1874" i="1"/>
  <c r="E2882" i="1"/>
  <c r="E2910" i="1"/>
  <c r="E2938" i="1"/>
  <c r="E2966" i="1"/>
  <c r="E2994" i="1"/>
  <c r="E3022" i="1"/>
  <c r="E3050" i="1"/>
  <c r="E3078" i="1"/>
  <c r="E3106" i="1"/>
  <c r="E3134" i="1"/>
  <c r="E25" i="1"/>
  <c r="E53" i="1"/>
  <c r="E81" i="1"/>
  <c r="E1565" i="1"/>
  <c r="E1593" i="1"/>
  <c r="E1621" i="1"/>
  <c r="E1649" i="1"/>
  <c r="E1677" i="1"/>
  <c r="E1705" i="1"/>
  <c r="E1733" i="1"/>
  <c r="E1761" i="1"/>
  <c r="E1789" i="1"/>
  <c r="E1817" i="1"/>
  <c r="E1845" i="1"/>
  <c r="E1873" i="1"/>
  <c r="E2881" i="1"/>
  <c r="E2909" i="1"/>
  <c r="E2937" i="1"/>
  <c r="E2965" i="1"/>
  <c r="E2993" i="1"/>
  <c r="E3021" i="1"/>
  <c r="E3049" i="1"/>
  <c r="E3077" i="1"/>
  <c r="E3105" i="1"/>
  <c r="E3133" i="1"/>
  <c r="E24" i="1"/>
  <c r="E52" i="1"/>
  <c r="E80" i="1"/>
  <c r="E1564" i="1"/>
  <c r="E1592" i="1"/>
  <c r="E1620" i="1"/>
  <c r="E1648" i="1"/>
  <c r="E1676" i="1"/>
  <c r="E1704" i="1"/>
  <c r="E1732" i="1"/>
  <c r="E1760" i="1"/>
  <c r="E1788" i="1"/>
  <c r="E1816" i="1"/>
  <c r="E1844" i="1"/>
  <c r="E1872" i="1"/>
  <c r="E2880" i="1"/>
  <c r="E2908" i="1"/>
  <c r="E2936" i="1"/>
  <c r="E2964" i="1"/>
  <c r="E2992" i="1"/>
  <c r="E3020" i="1"/>
  <c r="E3048" i="1"/>
  <c r="E3076" i="1"/>
  <c r="E3104" i="1"/>
  <c r="E3132" i="1"/>
  <c r="E23" i="1"/>
  <c r="E51" i="1"/>
  <c r="E79" i="1"/>
  <c r="E1563" i="1"/>
  <c r="E1591" i="1"/>
  <c r="E1619" i="1"/>
  <c r="E1647" i="1"/>
  <c r="E1675" i="1"/>
  <c r="E1703" i="1"/>
  <c r="E1731" i="1"/>
  <c r="E1759" i="1"/>
  <c r="E1787" i="1"/>
  <c r="E1815" i="1"/>
  <c r="E1843" i="1"/>
  <c r="E1871" i="1"/>
  <c r="E2879" i="1"/>
  <c r="E2907" i="1"/>
  <c r="E2935" i="1"/>
  <c r="E2963" i="1"/>
  <c r="E2991" i="1"/>
  <c r="E3019" i="1"/>
  <c r="E3047" i="1"/>
  <c r="E3075" i="1"/>
  <c r="E3103" i="1"/>
  <c r="E3131" i="1"/>
  <c r="E22" i="1"/>
  <c r="E50" i="1"/>
  <c r="E78" i="1"/>
  <c r="E1562" i="1"/>
  <c r="E1590" i="1"/>
  <c r="E1618" i="1"/>
  <c r="E1646" i="1"/>
  <c r="E1674" i="1"/>
  <c r="E1702" i="1"/>
  <c r="E1730" i="1"/>
  <c r="E1758" i="1"/>
  <c r="E1786" i="1"/>
  <c r="E1814" i="1"/>
  <c r="E1842" i="1"/>
  <c r="E1870" i="1"/>
  <c r="E2878" i="1"/>
  <c r="E2906" i="1"/>
  <c r="E2934" i="1"/>
  <c r="E2962" i="1"/>
  <c r="E2990" i="1"/>
  <c r="E3018" i="1"/>
  <c r="E3046" i="1"/>
  <c r="E3074" i="1"/>
  <c r="E3102" i="1"/>
  <c r="E3130" i="1"/>
  <c r="E21" i="1"/>
  <c r="E49" i="1"/>
  <c r="E77" i="1"/>
  <c r="E1561" i="1"/>
  <c r="E1589" i="1"/>
  <c r="E1617" i="1"/>
  <c r="E1645" i="1"/>
  <c r="E1673" i="1"/>
  <c r="E1701" i="1"/>
  <c r="E1729" i="1"/>
  <c r="E1757" i="1"/>
  <c r="E1785" i="1"/>
  <c r="E1813" i="1"/>
  <c r="E1841" i="1"/>
  <c r="E1869" i="1"/>
  <c r="E2877" i="1"/>
  <c r="E2905" i="1"/>
  <c r="E2933" i="1"/>
  <c r="E2961" i="1"/>
  <c r="E2989" i="1"/>
  <c r="E3017" i="1"/>
  <c r="E3045" i="1"/>
  <c r="E3073" i="1"/>
  <c r="E3101" i="1"/>
  <c r="E3129" i="1"/>
  <c r="E20" i="1"/>
  <c r="E48" i="1"/>
  <c r="E76" i="1"/>
  <c r="E1560" i="1"/>
  <c r="E1588" i="1"/>
  <c r="E1616" i="1"/>
  <c r="E1644" i="1"/>
  <c r="E1672" i="1"/>
  <c r="E1700" i="1"/>
  <c r="E1728" i="1"/>
  <c r="E1756" i="1"/>
  <c r="E1784" i="1"/>
  <c r="E1812" i="1"/>
  <c r="E1840" i="1"/>
  <c r="E1868" i="1"/>
  <c r="E2876" i="1"/>
  <c r="E2904" i="1"/>
  <c r="E2932" i="1"/>
  <c r="E2960" i="1"/>
  <c r="E2988" i="1"/>
  <c r="E3016" i="1"/>
  <c r="E3044" i="1"/>
  <c r="E3072" i="1"/>
  <c r="E3100" i="1"/>
  <c r="E3128" i="1"/>
  <c r="E19" i="1"/>
  <c r="E47" i="1"/>
  <c r="E75" i="1"/>
  <c r="E1559" i="1"/>
  <c r="E1587" i="1"/>
  <c r="E1615" i="1"/>
  <c r="E1643" i="1"/>
  <c r="E1671" i="1"/>
  <c r="E1699" i="1"/>
  <c r="E1727" i="1"/>
  <c r="E1755" i="1"/>
  <c r="E1783" i="1"/>
  <c r="E1811" i="1"/>
  <c r="E1839" i="1"/>
  <c r="E1867" i="1"/>
  <c r="E2875" i="1"/>
  <c r="E2903" i="1"/>
  <c r="E2931" i="1"/>
  <c r="E2959" i="1"/>
  <c r="E2987" i="1"/>
  <c r="E3015" i="1"/>
  <c r="E3043" i="1"/>
  <c r="E3071" i="1"/>
  <c r="E3099" i="1"/>
  <c r="E3127" i="1"/>
  <c r="E18" i="1"/>
  <c r="E46" i="1"/>
  <c r="E74" i="1"/>
  <c r="E1558" i="1"/>
  <c r="E1586" i="1"/>
  <c r="E1614" i="1"/>
  <c r="E1642" i="1"/>
  <c r="E1670" i="1"/>
  <c r="E1698" i="1"/>
  <c r="E1726" i="1"/>
  <c r="E1754" i="1"/>
  <c r="E1782" i="1"/>
  <c r="E1810" i="1"/>
  <c r="E1838" i="1"/>
  <c r="E1866" i="1"/>
  <c r="E2874" i="1"/>
  <c r="E2902" i="1"/>
  <c r="E2930" i="1"/>
  <c r="E2958" i="1"/>
  <c r="E2986" i="1"/>
  <c r="E3014" i="1"/>
  <c r="E3042" i="1"/>
  <c r="E3070" i="1"/>
  <c r="E3098" i="1"/>
  <c r="E3126" i="1"/>
  <c r="E17" i="1"/>
  <c r="E45" i="1"/>
  <c r="E73" i="1"/>
  <c r="E1557" i="1"/>
  <c r="E1585" i="1"/>
  <c r="E1613" i="1"/>
  <c r="E1641" i="1"/>
  <c r="E1669" i="1"/>
  <c r="E1697" i="1"/>
  <c r="E1725" i="1"/>
  <c r="E1753" i="1"/>
  <c r="E1781" i="1"/>
  <c r="E1809" i="1"/>
  <c r="E1837" i="1"/>
  <c r="E1865" i="1"/>
  <c r="E2873" i="1"/>
  <c r="E2901" i="1"/>
  <c r="E2929" i="1"/>
  <c r="E2957" i="1"/>
  <c r="E2985" i="1"/>
  <c r="E3013" i="1"/>
  <c r="E3041" i="1"/>
  <c r="E3069" i="1"/>
  <c r="E3097" i="1"/>
  <c r="E3125" i="1"/>
  <c r="E16" i="1"/>
  <c r="E44" i="1"/>
  <c r="E72" i="1"/>
  <c r="E1556" i="1"/>
  <c r="E1584" i="1"/>
  <c r="E1612" i="1"/>
  <c r="E1640" i="1"/>
  <c r="E1668" i="1"/>
  <c r="E1696" i="1"/>
  <c r="E1724" i="1"/>
  <c r="E1752" i="1"/>
  <c r="E1780" i="1"/>
  <c r="E1808" i="1"/>
  <c r="E1836" i="1"/>
  <c r="E1864" i="1"/>
  <c r="E2872" i="1"/>
  <c r="E2900" i="1"/>
  <c r="E2928" i="1"/>
  <c r="E2956" i="1"/>
  <c r="E2984" i="1"/>
  <c r="E3012" i="1"/>
  <c r="E3040" i="1"/>
  <c r="E3068" i="1"/>
  <c r="E3096" i="1"/>
  <c r="E3124" i="1"/>
  <c r="E15" i="1"/>
  <c r="E43" i="1"/>
  <c r="E71" i="1"/>
  <c r="E1555" i="1"/>
  <c r="E1583" i="1"/>
  <c r="E1611" i="1"/>
  <c r="E1639" i="1"/>
  <c r="E1667" i="1"/>
  <c r="E1695" i="1"/>
  <c r="E1723" i="1"/>
  <c r="E1751" i="1"/>
  <c r="E1779" i="1"/>
  <c r="E1807" i="1"/>
  <c r="E1835" i="1"/>
  <c r="E1863" i="1"/>
  <c r="E2871" i="1"/>
  <c r="E2899" i="1"/>
  <c r="E2927" i="1"/>
  <c r="E2955" i="1"/>
  <c r="E2983" i="1"/>
  <c r="E3011" i="1"/>
  <c r="E3039" i="1"/>
  <c r="E3067" i="1"/>
  <c r="E3095" i="1"/>
  <c r="E3123" i="1"/>
  <c r="E14" i="1"/>
  <c r="E42" i="1"/>
  <c r="E70" i="1"/>
  <c r="E1554" i="1"/>
  <c r="E1582" i="1"/>
  <c r="E1610" i="1"/>
  <c r="E1638" i="1"/>
  <c r="E1666" i="1"/>
  <c r="E1694" i="1"/>
  <c r="E1722" i="1"/>
  <c r="E1750" i="1"/>
  <c r="E1778" i="1"/>
  <c r="E1806" i="1"/>
  <c r="E1834" i="1"/>
  <c r="E1862" i="1"/>
  <c r="E2870" i="1"/>
  <c r="E2898" i="1"/>
  <c r="E2926" i="1"/>
  <c r="E2954" i="1"/>
  <c r="E2982" i="1"/>
  <c r="E3010" i="1"/>
  <c r="E3038" i="1"/>
  <c r="E3066" i="1"/>
  <c r="E3094" i="1"/>
  <c r="E3122" i="1"/>
  <c r="E13" i="1"/>
  <c r="E41" i="1"/>
  <c r="E69" i="1"/>
  <c r="E1553" i="1"/>
  <c r="E1581" i="1"/>
  <c r="E1609" i="1"/>
  <c r="E1637" i="1"/>
  <c r="E1665" i="1"/>
  <c r="E1693" i="1"/>
  <c r="E1721" i="1"/>
  <c r="E1749" i="1"/>
  <c r="E1777" i="1"/>
  <c r="E1805" i="1"/>
  <c r="E1833" i="1"/>
  <c r="E1861" i="1"/>
  <c r="E2869" i="1"/>
  <c r="E2897" i="1"/>
  <c r="E2925" i="1"/>
  <c r="E2953" i="1"/>
  <c r="E2981" i="1"/>
  <c r="E3009" i="1"/>
  <c r="E3037" i="1"/>
  <c r="E3065" i="1"/>
  <c r="E3093" i="1"/>
  <c r="E3121" i="1"/>
  <c r="E12" i="1"/>
  <c r="E40" i="1"/>
  <c r="E68" i="1"/>
  <c r="E1552" i="1"/>
  <c r="E1580" i="1"/>
  <c r="E1608" i="1"/>
  <c r="E1636" i="1"/>
  <c r="E1664" i="1"/>
  <c r="E1692" i="1"/>
  <c r="E1720" i="1"/>
  <c r="E1748" i="1"/>
  <c r="E1776" i="1"/>
  <c r="E1804" i="1"/>
  <c r="E1832" i="1"/>
  <c r="E1860" i="1"/>
  <c r="E2868" i="1"/>
  <c r="E2896" i="1"/>
  <c r="E2924" i="1"/>
  <c r="E2952" i="1"/>
  <c r="E2980" i="1"/>
  <c r="E3008" i="1"/>
  <c r="E3036" i="1"/>
  <c r="E3064" i="1"/>
  <c r="E3092" i="1"/>
  <c r="E3120" i="1"/>
  <c r="E11" i="1"/>
  <c r="E39" i="1"/>
  <c r="E67" i="1"/>
  <c r="E1551" i="1"/>
  <c r="E1579" i="1"/>
  <c r="E1607" i="1"/>
  <c r="E1635" i="1"/>
  <c r="E1663" i="1"/>
  <c r="E1691" i="1"/>
  <c r="E1719" i="1"/>
  <c r="E1747" i="1"/>
  <c r="E1775" i="1"/>
  <c r="E1803" i="1"/>
  <c r="E1831" i="1"/>
  <c r="E1859" i="1"/>
  <c r="E2867" i="1"/>
  <c r="E2895" i="1"/>
  <c r="E2923" i="1"/>
  <c r="E2951" i="1"/>
  <c r="E2979" i="1"/>
  <c r="E3007" i="1"/>
  <c r="E3035" i="1"/>
  <c r="E3063" i="1"/>
  <c r="E3091" i="1"/>
  <c r="E3119" i="1"/>
  <c r="E10" i="1"/>
  <c r="E38" i="1"/>
  <c r="E66" i="1"/>
  <c r="E1550" i="1"/>
  <c r="E1578" i="1"/>
  <c r="E1606" i="1"/>
  <c r="E1634" i="1"/>
  <c r="E1662" i="1"/>
  <c r="E1690" i="1"/>
  <c r="E1718" i="1"/>
  <c r="E1746" i="1"/>
  <c r="E1774" i="1"/>
  <c r="E1802" i="1"/>
  <c r="E1830" i="1"/>
  <c r="E1858" i="1"/>
  <c r="E2866" i="1"/>
  <c r="E2894" i="1"/>
  <c r="E2922" i="1"/>
  <c r="E2950" i="1"/>
  <c r="E2978" i="1"/>
  <c r="E3006" i="1"/>
  <c r="E3034" i="1"/>
  <c r="E3062" i="1"/>
  <c r="E3090" i="1"/>
  <c r="E3118" i="1"/>
  <c r="E9" i="1"/>
  <c r="E37" i="1"/>
  <c r="E65" i="1"/>
  <c r="E1549" i="1"/>
  <c r="E1577" i="1"/>
  <c r="E1605" i="1"/>
  <c r="E1633" i="1"/>
  <c r="E1661" i="1"/>
  <c r="E1689" i="1"/>
  <c r="E1717" i="1"/>
  <c r="E1745" i="1"/>
  <c r="E1773" i="1"/>
  <c r="E1801" i="1"/>
  <c r="E1829" i="1"/>
  <c r="E1857" i="1"/>
  <c r="E2865" i="1"/>
  <c r="E2893" i="1"/>
  <c r="E2921" i="1"/>
  <c r="E2949" i="1"/>
  <c r="E2977" i="1"/>
  <c r="E3005" i="1"/>
  <c r="E3033" i="1"/>
  <c r="E3061" i="1"/>
  <c r="E3089" i="1"/>
  <c r="E3117" i="1"/>
  <c r="E8" i="1"/>
  <c r="E36" i="1"/>
  <c r="E64" i="1"/>
  <c r="E1548" i="1"/>
  <c r="E1576" i="1"/>
  <c r="E1604" i="1"/>
  <c r="E1632" i="1"/>
  <c r="E1660" i="1"/>
  <c r="E1688" i="1"/>
  <c r="E1716" i="1"/>
  <c r="E1744" i="1"/>
  <c r="E1772" i="1"/>
  <c r="E1800" i="1"/>
  <c r="E1828" i="1"/>
  <c r="E1856" i="1"/>
  <c r="E2864" i="1"/>
  <c r="E2892" i="1"/>
  <c r="E2920" i="1"/>
  <c r="E2948" i="1"/>
  <c r="E2976" i="1"/>
  <c r="E3004" i="1"/>
  <c r="E3032" i="1"/>
  <c r="E3060" i="1"/>
  <c r="E3088" i="1"/>
  <c r="E3116" i="1"/>
  <c r="E7" i="1"/>
  <c r="E35" i="1"/>
  <c r="E63" i="1"/>
  <c r="E1547" i="1"/>
  <c r="E1575" i="1"/>
  <c r="E1603" i="1"/>
  <c r="E1631" i="1"/>
  <c r="E1659" i="1"/>
  <c r="E1687" i="1"/>
  <c r="E1715" i="1"/>
  <c r="E1743" i="1"/>
  <c r="E1771" i="1"/>
  <c r="E1799" i="1"/>
  <c r="E1827" i="1"/>
  <c r="E1855" i="1"/>
  <c r="E2863" i="1"/>
  <c r="E2891" i="1"/>
  <c r="E2919" i="1"/>
  <c r="E2947" i="1"/>
  <c r="E2975" i="1"/>
  <c r="E3003" i="1"/>
  <c r="E3031" i="1"/>
  <c r="E3059" i="1"/>
  <c r="E3087" i="1"/>
  <c r="E3115" i="1"/>
  <c r="E6" i="1"/>
  <c r="E34" i="1"/>
  <c r="E62" i="1"/>
  <c r="E1546" i="1"/>
  <c r="E1574" i="1"/>
  <c r="E1602" i="1"/>
  <c r="E1630" i="1"/>
  <c r="E1658" i="1"/>
  <c r="E1686" i="1"/>
  <c r="E1714" i="1"/>
  <c r="E1742" i="1"/>
  <c r="E1770" i="1"/>
  <c r="E1798" i="1"/>
  <c r="E1826" i="1"/>
  <c r="E1854" i="1"/>
  <c r="E2862" i="1"/>
  <c r="E2890" i="1"/>
  <c r="E2918" i="1"/>
  <c r="E2946" i="1"/>
  <c r="E2974" i="1"/>
  <c r="E3002" i="1"/>
  <c r="E3030" i="1"/>
  <c r="E3058" i="1"/>
  <c r="E3086" i="1"/>
  <c r="E3114" i="1"/>
  <c r="E5" i="1"/>
  <c r="E33" i="1"/>
  <c r="E61" i="1"/>
  <c r="E1545" i="1"/>
  <c r="E1573" i="1"/>
  <c r="E1601" i="1"/>
  <c r="E1629" i="1"/>
  <c r="E1657" i="1"/>
  <c r="E1685" i="1"/>
  <c r="E1713" i="1"/>
  <c r="E1741" i="1"/>
  <c r="E1769" i="1"/>
  <c r="E1797" i="1"/>
  <c r="E1825" i="1"/>
  <c r="E1853" i="1"/>
  <c r="E2861" i="1"/>
  <c r="E2889" i="1"/>
  <c r="E2917" i="1"/>
  <c r="E2945" i="1"/>
  <c r="E2973" i="1"/>
  <c r="E3001" i="1"/>
  <c r="E3029" i="1"/>
  <c r="E3057" i="1"/>
  <c r="E3085" i="1"/>
  <c r="E3113" i="1"/>
  <c r="E4" i="1"/>
  <c r="E32" i="1"/>
  <c r="E60" i="1"/>
  <c r="E1544" i="1"/>
  <c r="E1572" i="1"/>
  <c r="E1600" i="1"/>
  <c r="E1628" i="1"/>
  <c r="E1656" i="1"/>
  <c r="E1684" i="1"/>
  <c r="E1712" i="1"/>
  <c r="E1740" i="1"/>
  <c r="E1768" i="1"/>
  <c r="E1796" i="1"/>
  <c r="E1824" i="1"/>
  <c r="E1852" i="1"/>
  <c r="E2860" i="1"/>
  <c r="E2888" i="1"/>
  <c r="E2916" i="1"/>
  <c r="E2944" i="1"/>
  <c r="E2972" i="1"/>
  <c r="E3000" i="1"/>
  <c r="E3028" i="1"/>
  <c r="E3056" i="1"/>
  <c r="E3084" i="1"/>
  <c r="E3112" i="1"/>
  <c r="E3" i="1"/>
  <c r="E31" i="1"/>
  <c r="E59" i="1"/>
  <c r="E1543" i="1"/>
  <c r="E1571" i="1"/>
  <c r="E1599" i="1"/>
  <c r="E1627" i="1"/>
  <c r="E1655" i="1"/>
  <c r="E1683" i="1"/>
  <c r="E1711" i="1"/>
  <c r="E1739" i="1"/>
  <c r="E1767" i="1"/>
  <c r="E1795" i="1"/>
  <c r="E1823" i="1"/>
  <c r="E1851" i="1"/>
  <c r="E2859" i="1"/>
  <c r="E2887" i="1"/>
  <c r="E2915" i="1"/>
  <c r="E2943" i="1"/>
  <c r="E2971" i="1"/>
  <c r="E2999" i="1"/>
  <c r="E3027" i="1"/>
  <c r="E3055" i="1"/>
  <c r="E3083" i="1"/>
  <c r="E3111" i="1"/>
  <c r="E2" i="1"/>
  <c r="E30" i="1"/>
  <c r="E58" i="1"/>
  <c r="E1542" i="1"/>
  <c r="E1570" i="1"/>
  <c r="E1598" i="1"/>
  <c r="E1626" i="1"/>
  <c r="E1654" i="1"/>
  <c r="E1682" i="1"/>
  <c r="E1710" i="1"/>
  <c r="E1738" i="1"/>
  <c r="E1766" i="1"/>
  <c r="E1794" i="1"/>
  <c r="E1822" i="1"/>
  <c r="E1850" i="1"/>
  <c r="E2858" i="1"/>
  <c r="E2886" i="1"/>
  <c r="E2914" i="1"/>
  <c r="E2942" i="1"/>
  <c r="E2970" i="1"/>
  <c r="E2998" i="1"/>
  <c r="E3026" i="1"/>
  <c r="E3054" i="1"/>
  <c r="E3082" i="1"/>
  <c r="E3110" i="1"/>
  <c r="E869" i="1"/>
  <c r="E897" i="1"/>
  <c r="E925" i="1"/>
  <c r="E953" i="1"/>
  <c r="E981" i="1"/>
  <c r="E1009" i="1"/>
  <c r="E1037" i="1"/>
  <c r="E1065" i="1"/>
  <c r="E1093" i="1"/>
  <c r="E3697" i="1"/>
  <c r="E3725" i="1"/>
  <c r="E3753" i="1"/>
  <c r="E3781" i="1"/>
  <c r="E3809" i="1"/>
  <c r="E3837" i="1"/>
  <c r="E3865" i="1"/>
  <c r="E3893" i="1"/>
  <c r="E3921" i="1"/>
  <c r="E3949" i="1"/>
  <c r="E3977" i="1"/>
  <c r="E4005" i="1"/>
  <c r="E4033" i="1"/>
  <c r="E4061" i="1"/>
  <c r="E4089" i="1"/>
  <c r="E4117" i="1"/>
  <c r="E4145" i="1"/>
  <c r="E4173" i="1"/>
  <c r="E868" i="1"/>
  <c r="E896" i="1"/>
  <c r="E924" i="1"/>
  <c r="E952" i="1"/>
  <c r="E980" i="1"/>
  <c r="E1008" i="1"/>
  <c r="E1036" i="1"/>
  <c r="E1064" i="1"/>
  <c r="E1092" i="1"/>
  <c r="E3696" i="1"/>
  <c r="E3724" i="1"/>
  <c r="E3752" i="1"/>
  <c r="E3780" i="1"/>
  <c r="E3808" i="1"/>
  <c r="E3836" i="1"/>
  <c r="E3864" i="1"/>
  <c r="E3892" i="1"/>
  <c r="E3920" i="1"/>
  <c r="E3948" i="1"/>
  <c r="E3976" i="1"/>
  <c r="E4004" i="1"/>
  <c r="E4032" i="1"/>
  <c r="E4060" i="1"/>
  <c r="E4088" i="1"/>
  <c r="E4116" i="1"/>
  <c r="E4144" i="1"/>
  <c r="E4172" i="1"/>
  <c r="E867" i="1"/>
  <c r="E895" i="1"/>
  <c r="E923" i="1"/>
  <c r="E951" i="1"/>
  <c r="E979" i="1"/>
  <c r="E1007" i="1"/>
  <c r="E1035" i="1"/>
  <c r="E1063" i="1"/>
  <c r="E1091" i="1"/>
  <c r="E3695" i="1"/>
  <c r="E3723" i="1"/>
  <c r="E3751" i="1"/>
  <c r="E3779" i="1"/>
  <c r="E3807" i="1"/>
  <c r="E3835" i="1"/>
  <c r="E3863" i="1"/>
  <c r="E3891" i="1"/>
  <c r="E3919" i="1"/>
  <c r="E3947" i="1"/>
  <c r="E3975" i="1"/>
  <c r="E4003" i="1"/>
  <c r="E4031" i="1"/>
  <c r="E4059" i="1"/>
  <c r="E4087" i="1"/>
  <c r="E4115" i="1"/>
  <c r="E4143" i="1"/>
  <c r="E4171" i="1"/>
  <c r="E866" i="1"/>
  <c r="E894" i="1"/>
  <c r="E922" i="1"/>
  <c r="E950" i="1"/>
  <c r="E978" i="1"/>
  <c r="E1006" i="1"/>
  <c r="E1034" i="1"/>
  <c r="E1062" i="1"/>
  <c r="E1090" i="1"/>
  <c r="E3694" i="1"/>
  <c r="E3722" i="1"/>
  <c r="E3750" i="1"/>
  <c r="E3778" i="1"/>
  <c r="E3806" i="1"/>
  <c r="E3834" i="1"/>
  <c r="E3862" i="1"/>
  <c r="E3890" i="1"/>
  <c r="E3918" i="1"/>
  <c r="E3946" i="1"/>
  <c r="E3974" i="1"/>
  <c r="E4002" i="1"/>
  <c r="E4030" i="1"/>
  <c r="E4058" i="1"/>
  <c r="E4086" i="1"/>
  <c r="E4114" i="1"/>
  <c r="E4142" i="1"/>
  <c r="E4170" i="1"/>
  <c r="E865" i="1"/>
  <c r="E893" i="1"/>
  <c r="E921" i="1"/>
  <c r="E949" i="1"/>
  <c r="E977" i="1"/>
  <c r="E1005" i="1"/>
  <c r="E1033" i="1"/>
  <c r="E1061" i="1"/>
  <c r="E1089" i="1"/>
  <c r="E3693" i="1"/>
  <c r="E3721" i="1"/>
  <c r="E3749" i="1"/>
  <c r="E3777" i="1"/>
  <c r="E3805" i="1"/>
  <c r="E3833" i="1"/>
  <c r="E3861" i="1"/>
  <c r="E3889" i="1"/>
  <c r="E3917" i="1"/>
  <c r="E3945" i="1"/>
  <c r="E3973" i="1"/>
  <c r="E4001" i="1"/>
  <c r="E4029" i="1"/>
  <c r="E4057" i="1"/>
  <c r="E4085" i="1"/>
  <c r="E4113" i="1"/>
  <c r="E4141" i="1"/>
  <c r="E4169" i="1"/>
  <c r="E864" i="1"/>
  <c r="E892" i="1"/>
  <c r="E920" i="1"/>
  <c r="E948" i="1"/>
  <c r="E976" i="1"/>
  <c r="E1004" i="1"/>
  <c r="E1032" i="1"/>
  <c r="E1060" i="1"/>
  <c r="E1088" i="1"/>
  <c r="E3692" i="1"/>
  <c r="E3720" i="1"/>
  <c r="E3748" i="1"/>
  <c r="E3776" i="1"/>
  <c r="E3804" i="1"/>
  <c r="E3832" i="1"/>
  <c r="E3860" i="1"/>
  <c r="E3888" i="1"/>
  <c r="E3916" i="1"/>
  <c r="E3944" i="1"/>
  <c r="E3972" i="1"/>
  <c r="E4000" i="1"/>
  <c r="E4028" i="1"/>
  <c r="E4056" i="1"/>
  <c r="E4084" i="1"/>
  <c r="E4112" i="1"/>
  <c r="E4140" i="1"/>
  <c r="E4168" i="1"/>
  <c r="E863" i="1"/>
  <c r="E891" i="1"/>
  <c r="E919" i="1"/>
  <c r="E947" i="1"/>
  <c r="E975" i="1"/>
  <c r="E1003" i="1"/>
  <c r="E1031" i="1"/>
  <c r="E1059" i="1"/>
  <c r="E1087" i="1"/>
  <c r="E3691" i="1"/>
  <c r="E3719" i="1"/>
  <c r="E3747" i="1"/>
  <c r="E3775" i="1"/>
  <c r="E3803" i="1"/>
  <c r="E3831" i="1"/>
  <c r="E3859" i="1"/>
  <c r="E3887" i="1"/>
  <c r="E3915" i="1"/>
  <c r="E3943" i="1"/>
  <c r="E3971" i="1"/>
  <c r="E3999" i="1"/>
  <c r="E4027" i="1"/>
  <c r="E4055" i="1"/>
  <c r="E4083" i="1"/>
  <c r="E4111" i="1"/>
  <c r="E4139" i="1"/>
  <c r="E4167" i="1"/>
  <c r="E862" i="1"/>
  <c r="E890" i="1"/>
  <c r="E918" i="1"/>
  <c r="E946" i="1"/>
  <c r="E974" i="1"/>
  <c r="E1002" i="1"/>
  <c r="E1030" i="1"/>
  <c r="E1058" i="1"/>
  <c r="E1086" i="1"/>
  <c r="E3690" i="1"/>
  <c r="E3718" i="1"/>
  <c r="E3746" i="1"/>
  <c r="E3774" i="1"/>
  <c r="E3802" i="1"/>
  <c r="E3830" i="1"/>
  <c r="E3858" i="1"/>
  <c r="E3886" i="1"/>
  <c r="E3914" i="1"/>
  <c r="E3942" i="1"/>
  <c r="E3970" i="1"/>
  <c r="E3998" i="1"/>
  <c r="E4026" i="1"/>
  <c r="E4054" i="1"/>
  <c r="E4082" i="1"/>
  <c r="E4110" i="1"/>
  <c r="E4138" i="1"/>
  <c r="E4166" i="1"/>
  <c r="E861" i="1"/>
  <c r="E889" i="1"/>
  <c r="E917" i="1"/>
  <c r="E945" i="1"/>
  <c r="E973" i="1"/>
  <c r="E1001" i="1"/>
  <c r="E1029" i="1"/>
  <c r="E1057" i="1"/>
  <c r="E1085" i="1"/>
  <c r="E3689" i="1"/>
  <c r="E3717" i="1"/>
  <c r="E3745" i="1"/>
  <c r="E3773" i="1"/>
  <c r="E3801" i="1"/>
  <c r="E3829" i="1"/>
  <c r="E3857" i="1"/>
  <c r="E3885" i="1"/>
  <c r="E3913" i="1"/>
  <c r="E3941" i="1"/>
  <c r="E3969" i="1"/>
  <c r="E3997" i="1"/>
  <c r="E4025" i="1"/>
  <c r="E4053" i="1"/>
  <c r="E4081" i="1"/>
  <c r="E4109" i="1"/>
  <c r="E4137" i="1"/>
  <c r="E4165" i="1"/>
  <c r="E860" i="1"/>
  <c r="E888" i="1"/>
  <c r="E916" i="1"/>
  <c r="E944" i="1"/>
  <c r="E972" i="1"/>
  <c r="E1000" i="1"/>
  <c r="E1028" i="1"/>
  <c r="E1056" i="1"/>
  <c r="E1084" i="1"/>
  <c r="E3688" i="1"/>
  <c r="E3716" i="1"/>
  <c r="E3744" i="1"/>
  <c r="E3772" i="1"/>
  <c r="E3800" i="1"/>
  <c r="E3828" i="1"/>
  <c r="E3856" i="1"/>
  <c r="E3884" i="1"/>
  <c r="E3912" i="1"/>
  <c r="E3940" i="1"/>
  <c r="E3968" i="1"/>
  <c r="E3996" i="1"/>
  <c r="E4024" i="1"/>
  <c r="E4052" i="1"/>
  <c r="E4080" i="1"/>
  <c r="E4108" i="1"/>
  <c r="E4136" i="1"/>
  <c r="E4164" i="1"/>
  <c r="E859" i="1"/>
  <c r="E887" i="1"/>
  <c r="E915" i="1"/>
  <c r="E943" i="1"/>
  <c r="E971" i="1"/>
  <c r="E999" i="1"/>
  <c r="E1027" i="1"/>
  <c r="E1055" i="1"/>
  <c r="E1083" i="1"/>
  <c r="E3687" i="1"/>
  <c r="E3715" i="1"/>
  <c r="E3743" i="1"/>
  <c r="E3771" i="1"/>
  <c r="E3799" i="1"/>
  <c r="E3827" i="1"/>
  <c r="E3855" i="1"/>
  <c r="E3883" i="1"/>
  <c r="E3911" i="1"/>
  <c r="E3939" i="1"/>
  <c r="E3967" i="1"/>
  <c r="E3995" i="1"/>
  <c r="E4023" i="1"/>
  <c r="E4051" i="1"/>
  <c r="E4079" i="1"/>
  <c r="E4107" i="1"/>
  <c r="E4135" i="1"/>
  <c r="E4163" i="1"/>
  <c r="E858" i="1"/>
  <c r="E886" i="1"/>
  <c r="E914" i="1"/>
  <c r="E942" i="1"/>
  <c r="E970" i="1"/>
  <c r="E998" i="1"/>
  <c r="E1026" i="1"/>
  <c r="E1054" i="1"/>
  <c r="E1082" i="1"/>
  <c r="E3686" i="1"/>
  <c r="E3714" i="1"/>
  <c r="E3742" i="1"/>
  <c r="E3770" i="1"/>
  <c r="E3798" i="1"/>
  <c r="E3826" i="1"/>
  <c r="E3854" i="1"/>
  <c r="E3882" i="1"/>
  <c r="E3910" i="1"/>
  <c r="E3938" i="1"/>
  <c r="E3966" i="1"/>
  <c r="E3994" i="1"/>
  <c r="E4022" i="1"/>
  <c r="E4050" i="1"/>
  <c r="E4078" i="1"/>
  <c r="E4106" i="1"/>
  <c r="E4134" i="1"/>
  <c r="E4162" i="1"/>
  <c r="E857" i="1"/>
  <c r="E885" i="1"/>
  <c r="E913" i="1"/>
  <c r="E941" i="1"/>
  <c r="E969" i="1"/>
  <c r="E997" i="1"/>
  <c r="E1025" i="1"/>
  <c r="E1053" i="1"/>
  <c r="E1081" i="1"/>
  <c r="E3685" i="1"/>
  <c r="E3713" i="1"/>
  <c r="E3741" i="1"/>
  <c r="E3769" i="1"/>
  <c r="E3797" i="1"/>
  <c r="E3825" i="1"/>
  <c r="E3853" i="1"/>
  <c r="E3881" i="1"/>
  <c r="E3909" i="1"/>
  <c r="E3937" i="1"/>
  <c r="E3965" i="1"/>
  <c r="E3993" i="1"/>
  <c r="E4021" i="1"/>
  <c r="E4049" i="1"/>
  <c r="E4077" i="1"/>
  <c r="E4105" i="1"/>
  <c r="E4133" i="1"/>
  <c r="E4161" i="1"/>
  <c r="E856" i="1"/>
  <c r="E884" i="1"/>
  <c r="E912" i="1"/>
  <c r="E940" i="1"/>
  <c r="E968" i="1"/>
  <c r="E996" i="1"/>
  <c r="E1024" i="1"/>
  <c r="E1052" i="1"/>
  <c r="E1080" i="1"/>
  <c r="E3684" i="1"/>
  <c r="E3712" i="1"/>
  <c r="E3740" i="1"/>
  <c r="E3768" i="1"/>
  <c r="E3796" i="1"/>
  <c r="E3824" i="1"/>
  <c r="E3852" i="1"/>
  <c r="E3880" i="1"/>
  <c r="E3908" i="1"/>
  <c r="E3936" i="1"/>
  <c r="E3964" i="1"/>
  <c r="E3992" i="1"/>
  <c r="E4020" i="1"/>
  <c r="E4048" i="1"/>
  <c r="E4076" i="1"/>
  <c r="E4104" i="1"/>
  <c r="E4132" i="1"/>
  <c r="E4160" i="1"/>
  <c r="E855" i="1"/>
  <c r="E883" i="1"/>
  <c r="E911" i="1"/>
  <c r="E939" i="1"/>
  <c r="E967" i="1"/>
  <c r="E995" i="1"/>
  <c r="E1023" i="1"/>
  <c r="E1051" i="1"/>
  <c r="E1079" i="1"/>
  <c r="E3683" i="1"/>
  <c r="E3711" i="1"/>
  <c r="E3739" i="1"/>
  <c r="E3767" i="1"/>
  <c r="E3795" i="1"/>
  <c r="E3823" i="1"/>
  <c r="E3851" i="1"/>
  <c r="E3879" i="1"/>
  <c r="E3907" i="1"/>
  <c r="E3935" i="1"/>
  <c r="E3963" i="1"/>
  <c r="E3991" i="1"/>
  <c r="E4019" i="1"/>
  <c r="E4047" i="1"/>
  <c r="E4075" i="1"/>
  <c r="E4103" i="1"/>
  <c r="E4131" i="1"/>
  <c r="E4159" i="1"/>
  <c r="E854" i="1"/>
  <c r="E882" i="1"/>
  <c r="E910" i="1"/>
  <c r="E938" i="1"/>
  <c r="E966" i="1"/>
  <c r="E994" i="1"/>
  <c r="E1022" i="1"/>
  <c r="E1050" i="1"/>
  <c r="E1078" i="1"/>
  <c r="E3682" i="1"/>
  <c r="E3710" i="1"/>
  <c r="E3738" i="1"/>
  <c r="E3766" i="1"/>
  <c r="E3794" i="1"/>
  <c r="E3822" i="1"/>
  <c r="E3850" i="1"/>
  <c r="E3878" i="1"/>
  <c r="E3906" i="1"/>
  <c r="E3934" i="1"/>
  <c r="E3962" i="1"/>
  <c r="E3990" i="1"/>
  <c r="E4018" i="1"/>
  <c r="E4046" i="1"/>
  <c r="E4074" i="1"/>
  <c r="E4102" i="1"/>
  <c r="E4130" i="1"/>
  <c r="E4158" i="1"/>
  <c r="E853" i="1"/>
  <c r="E881" i="1"/>
  <c r="E909" i="1"/>
  <c r="E937" i="1"/>
  <c r="E965" i="1"/>
  <c r="E993" i="1"/>
  <c r="E1021" i="1"/>
  <c r="E1049" i="1"/>
  <c r="E1077" i="1"/>
  <c r="E3681" i="1"/>
  <c r="E3709" i="1"/>
  <c r="E3737" i="1"/>
  <c r="E3765" i="1"/>
  <c r="E3793" i="1"/>
  <c r="E3821" i="1"/>
  <c r="E3849" i="1"/>
  <c r="E3877" i="1"/>
  <c r="E3905" i="1"/>
  <c r="E3933" i="1"/>
  <c r="E3961" i="1"/>
  <c r="E3989" i="1"/>
  <c r="E4017" i="1"/>
  <c r="E4045" i="1"/>
  <c r="E4073" i="1"/>
  <c r="E4101" i="1"/>
  <c r="E4129" i="1"/>
  <c r="E4157" i="1"/>
  <c r="E852" i="1"/>
  <c r="E880" i="1"/>
  <c r="E908" i="1"/>
  <c r="E936" i="1"/>
  <c r="E964" i="1"/>
  <c r="E992" i="1"/>
  <c r="E1020" i="1"/>
  <c r="E1048" i="1"/>
  <c r="E1076" i="1"/>
  <c r="E3680" i="1"/>
  <c r="E3708" i="1"/>
  <c r="E3736" i="1"/>
  <c r="E3764" i="1"/>
  <c r="E3792" i="1"/>
  <c r="E3820" i="1"/>
  <c r="E3848" i="1"/>
  <c r="E3876" i="1"/>
  <c r="E3904" i="1"/>
  <c r="E3932" i="1"/>
  <c r="E3960" i="1"/>
  <c r="E3988" i="1"/>
  <c r="E4016" i="1"/>
  <c r="E4044" i="1"/>
  <c r="E4072" i="1"/>
  <c r="E4100" i="1"/>
  <c r="E4128" i="1"/>
  <c r="E4156" i="1"/>
  <c r="E851" i="1"/>
  <c r="E879" i="1"/>
  <c r="E907" i="1"/>
  <c r="E935" i="1"/>
  <c r="E963" i="1"/>
  <c r="E991" i="1"/>
  <c r="E1019" i="1"/>
  <c r="E1047" i="1"/>
  <c r="E1075" i="1"/>
  <c r="E3679" i="1"/>
  <c r="E3707" i="1"/>
  <c r="E3735" i="1"/>
  <c r="E3763" i="1"/>
  <c r="E3791" i="1"/>
  <c r="E3819" i="1"/>
  <c r="E3847" i="1"/>
  <c r="E3875" i="1"/>
  <c r="E3903" i="1"/>
  <c r="E3931" i="1"/>
  <c r="E3959" i="1"/>
  <c r="E3987" i="1"/>
  <c r="E4015" i="1"/>
  <c r="E4043" i="1"/>
  <c r="E4071" i="1"/>
  <c r="E4099" i="1"/>
  <c r="E4127" i="1"/>
  <c r="E4155" i="1"/>
  <c r="E850" i="1"/>
  <c r="E878" i="1"/>
  <c r="E906" i="1"/>
  <c r="E934" i="1"/>
  <c r="E962" i="1"/>
  <c r="E990" i="1"/>
  <c r="E1018" i="1"/>
  <c r="E1046" i="1"/>
  <c r="E1074" i="1"/>
  <c r="E3678" i="1"/>
  <c r="E3706" i="1"/>
  <c r="E3734" i="1"/>
  <c r="E3762" i="1"/>
  <c r="E3790" i="1"/>
  <c r="E3818" i="1"/>
  <c r="E3846" i="1"/>
  <c r="E3874" i="1"/>
  <c r="E3902" i="1"/>
  <c r="E3930" i="1"/>
  <c r="E3958" i="1"/>
  <c r="E3986" i="1"/>
  <c r="E4014" i="1"/>
  <c r="E4042" i="1"/>
  <c r="E4070" i="1"/>
  <c r="E4098" i="1"/>
  <c r="E4126" i="1"/>
  <c r="E4154" i="1"/>
  <c r="E849" i="1"/>
  <c r="E877" i="1"/>
  <c r="E905" i="1"/>
  <c r="E933" i="1"/>
  <c r="E961" i="1"/>
  <c r="E989" i="1"/>
  <c r="E1017" i="1"/>
  <c r="E1045" i="1"/>
  <c r="E1073" i="1"/>
  <c r="E3677" i="1"/>
  <c r="E3705" i="1"/>
  <c r="E3733" i="1"/>
  <c r="E3761" i="1"/>
  <c r="E3789" i="1"/>
  <c r="E3817" i="1"/>
  <c r="E3845" i="1"/>
  <c r="E3873" i="1"/>
  <c r="E3901" i="1"/>
  <c r="E3929" i="1"/>
  <c r="E3957" i="1"/>
  <c r="E3985" i="1"/>
  <c r="E4013" i="1"/>
  <c r="E4041" i="1"/>
  <c r="E4069" i="1"/>
  <c r="E4097" i="1"/>
  <c r="E4125" i="1"/>
  <c r="E4153" i="1"/>
  <c r="E848" i="1"/>
  <c r="E876" i="1"/>
  <c r="E904" i="1"/>
  <c r="E932" i="1"/>
  <c r="E960" i="1"/>
  <c r="E988" i="1"/>
  <c r="E1016" i="1"/>
  <c r="E1044" i="1"/>
  <c r="E1072" i="1"/>
  <c r="E3676" i="1"/>
  <c r="E3704" i="1"/>
  <c r="E3732" i="1"/>
  <c r="E3760" i="1"/>
  <c r="E3788" i="1"/>
  <c r="E3816" i="1"/>
  <c r="E3844" i="1"/>
  <c r="E3872" i="1"/>
  <c r="E3900" i="1"/>
  <c r="E3928" i="1"/>
  <c r="E3956" i="1"/>
  <c r="E3984" i="1"/>
  <c r="E4012" i="1"/>
  <c r="E4040" i="1"/>
  <c r="E4068" i="1"/>
  <c r="E4096" i="1"/>
  <c r="E4124" i="1"/>
  <c r="E4152" i="1"/>
  <c r="E847" i="1"/>
  <c r="E875" i="1"/>
  <c r="E903" i="1"/>
  <c r="E931" i="1"/>
  <c r="E959" i="1"/>
  <c r="E987" i="1"/>
  <c r="E1015" i="1"/>
  <c r="E1043" i="1"/>
  <c r="E1071" i="1"/>
  <c r="E3675" i="1"/>
  <c r="E3703" i="1"/>
  <c r="E3731" i="1"/>
  <c r="E3759" i="1"/>
  <c r="E3787" i="1"/>
  <c r="E3815" i="1"/>
  <c r="E3843" i="1"/>
  <c r="E3871" i="1"/>
  <c r="E3899" i="1"/>
  <c r="E3927" i="1"/>
  <c r="E3955" i="1"/>
  <c r="E3983" i="1"/>
  <c r="E4011" i="1"/>
  <c r="E4039" i="1"/>
  <c r="E4067" i="1"/>
  <c r="E4095" i="1"/>
  <c r="E4123" i="1"/>
  <c r="E4151" i="1"/>
  <c r="E846" i="1"/>
  <c r="E874" i="1"/>
  <c r="E902" i="1"/>
  <c r="E930" i="1"/>
  <c r="E958" i="1"/>
  <c r="E986" i="1"/>
  <c r="E1014" i="1"/>
  <c r="E1042" i="1"/>
  <c r="E1070" i="1"/>
  <c r="E3674" i="1"/>
  <c r="E3702" i="1"/>
  <c r="E3730" i="1"/>
  <c r="E3758" i="1"/>
  <c r="E3786" i="1"/>
  <c r="E3814" i="1"/>
  <c r="E3842" i="1"/>
  <c r="E3870" i="1"/>
  <c r="E3898" i="1"/>
  <c r="E3926" i="1"/>
  <c r="E3954" i="1"/>
  <c r="E3982" i="1"/>
  <c r="E4010" i="1"/>
  <c r="E4038" i="1"/>
  <c r="E4066" i="1"/>
  <c r="E4094" i="1"/>
  <c r="E4122" i="1"/>
  <c r="E4150" i="1"/>
  <c r="E845" i="1"/>
  <c r="E873" i="1"/>
  <c r="E901" i="1"/>
  <c r="E929" i="1"/>
  <c r="E957" i="1"/>
  <c r="E985" i="1"/>
  <c r="E1013" i="1"/>
  <c r="E1041" i="1"/>
  <c r="E1069" i="1"/>
  <c r="E3673" i="1"/>
  <c r="E3701" i="1"/>
  <c r="E3729" i="1"/>
  <c r="E3757" i="1"/>
  <c r="E3785" i="1"/>
  <c r="E3813" i="1"/>
  <c r="E3841" i="1"/>
  <c r="E3869" i="1"/>
  <c r="E3897" i="1"/>
  <c r="E3925" i="1"/>
  <c r="E3953" i="1"/>
  <c r="E3981" i="1"/>
  <c r="E4009" i="1"/>
  <c r="E4037" i="1"/>
  <c r="E4065" i="1"/>
  <c r="E4093" i="1"/>
  <c r="E4121" i="1"/>
  <c r="E4149" i="1"/>
  <c r="E844" i="1"/>
  <c r="E872" i="1"/>
  <c r="E900" i="1"/>
  <c r="E928" i="1"/>
  <c r="E956" i="1"/>
  <c r="E984" i="1"/>
  <c r="E1012" i="1"/>
  <c r="E1040" i="1"/>
  <c r="E1068" i="1"/>
  <c r="E3672" i="1"/>
  <c r="E3700" i="1"/>
  <c r="E3728" i="1"/>
  <c r="E3756" i="1"/>
  <c r="E3784" i="1"/>
  <c r="E3812" i="1"/>
  <c r="E3840" i="1"/>
  <c r="E3868" i="1"/>
  <c r="E3896" i="1"/>
  <c r="E3924" i="1"/>
  <c r="E3952" i="1"/>
  <c r="E3980" i="1"/>
  <c r="E4008" i="1"/>
  <c r="E4036" i="1"/>
  <c r="E4064" i="1"/>
  <c r="E4092" i="1"/>
  <c r="E4120" i="1"/>
  <c r="E4148" i="1"/>
  <c r="E843" i="1"/>
  <c r="E871" i="1"/>
  <c r="E899" i="1"/>
  <c r="E927" i="1"/>
  <c r="E955" i="1"/>
  <c r="E983" i="1"/>
  <c r="E1011" i="1"/>
  <c r="E1039" i="1"/>
  <c r="E1067" i="1"/>
  <c r="E3671" i="1"/>
  <c r="E3699" i="1"/>
  <c r="E3727" i="1"/>
  <c r="E3755" i="1"/>
  <c r="E3783" i="1"/>
  <c r="E3811" i="1"/>
  <c r="E3839" i="1"/>
  <c r="E3867" i="1"/>
  <c r="E3895" i="1"/>
  <c r="E3923" i="1"/>
  <c r="E3951" i="1"/>
  <c r="E3979" i="1"/>
  <c r="E4007" i="1"/>
  <c r="E4035" i="1"/>
  <c r="E4063" i="1"/>
  <c r="E4091" i="1"/>
  <c r="E4119" i="1"/>
  <c r="E4147" i="1"/>
  <c r="E842" i="1"/>
  <c r="E870" i="1"/>
  <c r="E898" i="1"/>
  <c r="E926" i="1"/>
  <c r="E954" i="1"/>
  <c r="E982" i="1"/>
  <c r="E1010" i="1"/>
  <c r="E1038" i="1"/>
  <c r="E1066" i="1"/>
  <c r="E3670" i="1"/>
  <c r="E3698" i="1"/>
  <c r="E3726" i="1"/>
  <c r="E3754" i="1"/>
  <c r="E3782" i="1"/>
  <c r="E3810" i="1"/>
  <c r="E3838" i="1"/>
  <c r="E3866" i="1"/>
  <c r="E3894" i="1"/>
  <c r="E3922" i="1"/>
  <c r="E3950" i="1"/>
  <c r="E3978" i="1"/>
  <c r="E4006" i="1"/>
  <c r="E4034" i="1"/>
  <c r="E4062" i="1"/>
  <c r="E4090" i="1"/>
  <c r="E4118" i="1"/>
  <c r="E4146" i="1"/>
  <c r="E1345" i="1"/>
  <c r="E1373" i="1"/>
  <c r="E1401" i="1"/>
  <c r="E1429" i="1"/>
  <c r="E1457" i="1"/>
  <c r="E1485" i="1"/>
  <c r="E1513" i="1"/>
  <c r="E3165" i="1"/>
  <c r="E3193" i="1"/>
  <c r="E3221" i="1"/>
  <c r="E3249" i="1"/>
  <c r="E3277" i="1"/>
  <c r="E3305" i="1"/>
  <c r="E3333" i="1"/>
  <c r="E3361" i="1"/>
  <c r="E3389" i="1"/>
  <c r="E3417" i="1"/>
  <c r="E3445" i="1"/>
  <c r="E3473" i="1"/>
  <c r="E3501" i="1"/>
  <c r="E3529" i="1"/>
  <c r="E3557" i="1"/>
  <c r="E3585" i="1"/>
  <c r="E3613" i="1"/>
  <c r="E3641" i="1"/>
  <c r="E3669" i="1"/>
  <c r="E4201" i="1"/>
  <c r="E4229" i="1"/>
  <c r="E4257" i="1"/>
  <c r="E4285" i="1"/>
  <c r="E4313" i="1"/>
  <c r="E4341" i="1"/>
  <c r="E4369" i="1"/>
  <c r="E4397" i="1"/>
  <c r="E4425" i="1"/>
  <c r="E4453" i="1"/>
  <c r="E4481" i="1"/>
  <c r="E4509" i="1"/>
  <c r="E4537" i="1"/>
  <c r="E4565" i="1"/>
  <c r="E4593" i="1"/>
  <c r="E4621" i="1"/>
  <c r="E4649" i="1"/>
  <c r="E4677" i="1"/>
  <c r="E4705" i="1"/>
  <c r="E4733" i="1"/>
  <c r="E4761" i="1"/>
  <c r="E4789" i="1"/>
  <c r="E4817" i="1"/>
  <c r="E4845" i="1"/>
  <c r="E1541" i="1"/>
  <c r="E1344" i="1"/>
  <c r="E1372" i="1"/>
  <c r="E1400" i="1"/>
  <c r="E1428" i="1"/>
  <c r="E1456" i="1"/>
  <c r="E1484" i="1"/>
  <c r="E1512" i="1"/>
  <c r="E3164" i="1"/>
  <c r="E3192" i="1"/>
  <c r="E3220" i="1"/>
  <c r="E3248" i="1"/>
  <c r="E3276" i="1"/>
  <c r="E3304" i="1"/>
  <c r="E3332" i="1"/>
  <c r="E3360" i="1"/>
  <c r="E3388" i="1"/>
  <c r="E3416" i="1"/>
  <c r="E3444" i="1"/>
  <c r="E3472" i="1"/>
  <c r="E3500" i="1"/>
  <c r="E3528" i="1"/>
  <c r="E3556" i="1"/>
  <c r="E3584" i="1"/>
  <c r="E3612" i="1"/>
  <c r="E3640" i="1"/>
  <c r="E3668" i="1"/>
  <c r="E4200" i="1"/>
  <c r="E4228" i="1"/>
  <c r="E4256" i="1"/>
  <c r="E4284" i="1"/>
  <c r="E4312" i="1"/>
  <c r="E4340" i="1"/>
  <c r="E4368" i="1"/>
  <c r="E4396" i="1"/>
  <c r="E4424" i="1"/>
  <c r="E4452" i="1"/>
  <c r="E4480" i="1"/>
  <c r="E4508" i="1"/>
  <c r="E4536" i="1"/>
  <c r="E4564" i="1"/>
  <c r="E4592" i="1"/>
  <c r="E4620" i="1"/>
  <c r="E4648" i="1"/>
  <c r="E4676" i="1"/>
  <c r="E4704" i="1"/>
  <c r="E4732" i="1"/>
  <c r="E4760" i="1"/>
  <c r="E4788" i="1"/>
  <c r="E4816" i="1"/>
  <c r="E4844" i="1"/>
  <c r="E1540" i="1"/>
  <c r="E1343" i="1"/>
  <c r="E1371" i="1"/>
  <c r="E1399" i="1"/>
  <c r="E1427" i="1"/>
  <c r="E1455" i="1"/>
  <c r="E1483" i="1"/>
  <c r="E1511" i="1"/>
  <c r="E3163" i="1"/>
  <c r="E3191" i="1"/>
  <c r="E3219" i="1"/>
  <c r="E3247" i="1"/>
  <c r="E3275" i="1"/>
  <c r="E3303" i="1"/>
  <c r="E3331" i="1"/>
  <c r="E3359" i="1"/>
  <c r="E3387" i="1"/>
  <c r="E3415" i="1"/>
  <c r="E3443" i="1"/>
  <c r="E3471" i="1"/>
  <c r="E3499" i="1"/>
  <c r="E3527" i="1"/>
  <c r="E3555" i="1"/>
  <c r="E3583" i="1"/>
  <c r="E3611" i="1"/>
  <c r="E3639" i="1"/>
  <c r="E3667" i="1"/>
  <c r="E4199" i="1"/>
  <c r="E4227" i="1"/>
  <c r="E4255" i="1"/>
  <c r="E4283" i="1"/>
  <c r="E4311" i="1"/>
  <c r="E4339" i="1"/>
  <c r="E4367" i="1"/>
  <c r="E4395" i="1"/>
  <c r="E4423" i="1"/>
  <c r="E4451" i="1"/>
  <c r="E4479" i="1"/>
  <c r="E4507" i="1"/>
  <c r="E4535" i="1"/>
  <c r="E4563" i="1"/>
  <c r="E4591" i="1"/>
  <c r="E4619" i="1"/>
  <c r="E4647" i="1"/>
  <c r="E4675" i="1"/>
  <c r="E4703" i="1"/>
  <c r="E4731" i="1"/>
  <c r="E4759" i="1"/>
  <c r="E4787" i="1"/>
  <c r="E4815" i="1"/>
  <c r="E4843" i="1"/>
  <c r="E1539" i="1"/>
  <c r="E1342" i="1"/>
  <c r="E1370" i="1"/>
  <c r="E1398" i="1"/>
  <c r="E1426" i="1"/>
  <c r="E1454" i="1"/>
  <c r="E1482" i="1"/>
  <c r="E1510" i="1"/>
  <c r="E3162" i="1"/>
  <c r="E3190" i="1"/>
  <c r="E3218" i="1"/>
  <c r="E3246" i="1"/>
  <c r="E3274" i="1"/>
  <c r="E3302" i="1"/>
  <c r="E3330" i="1"/>
  <c r="E3358" i="1"/>
  <c r="E3386" i="1"/>
  <c r="E3414" i="1"/>
  <c r="E3442" i="1"/>
  <c r="E3470" i="1"/>
  <c r="E3498" i="1"/>
  <c r="E3526" i="1"/>
  <c r="E3554" i="1"/>
  <c r="E3582" i="1"/>
  <c r="E3610" i="1"/>
  <c r="E3638" i="1"/>
  <c r="E3666" i="1"/>
  <c r="E4198" i="1"/>
  <c r="E4226" i="1"/>
  <c r="E4254" i="1"/>
  <c r="E4282" i="1"/>
  <c r="E4310" i="1"/>
  <c r="E4338" i="1"/>
  <c r="E4366" i="1"/>
  <c r="E4394" i="1"/>
  <c r="E4422" i="1"/>
  <c r="E4450" i="1"/>
  <c r="E4478" i="1"/>
  <c r="E4506" i="1"/>
  <c r="E4534" i="1"/>
  <c r="E4562" i="1"/>
  <c r="E4590" i="1"/>
  <c r="E4618" i="1"/>
  <c r="E4646" i="1"/>
  <c r="E4674" i="1"/>
  <c r="E4702" i="1"/>
  <c r="E4730" i="1"/>
  <c r="E4758" i="1"/>
  <c r="E4786" i="1"/>
  <c r="E4814" i="1"/>
  <c r="E4842" i="1"/>
  <c r="E1538" i="1"/>
  <c r="E1341" i="1"/>
  <c r="E1369" i="1"/>
  <c r="E1397" i="1"/>
  <c r="E1425" i="1"/>
  <c r="E1453" i="1"/>
  <c r="E1481" i="1"/>
  <c r="E1509" i="1"/>
  <c r="E3161" i="1"/>
  <c r="E3189" i="1"/>
  <c r="E3217" i="1"/>
  <c r="E3245" i="1"/>
  <c r="E3273" i="1"/>
  <c r="E3301" i="1"/>
  <c r="E3329" i="1"/>
  <c r="E3357" i="1"/>
  <c r="E3385" i="1"/>
  <c r="E3413" i="1"/>
  <c r="E3441" i="1"/>
  <c r="E3469" i="1"/>
  <c r="E3497" i="1"/>
  <c r="E3525" i="1"/>
  <c r="E3553" i="1"/>
  <c r="E3581" i="1"/>
  <c r="E3609" i="1"/>
  <c r="E3637" i="1"/>
  <c r="E3665" i="1"/>
  <c r="E4197" i="1"/>
  <c r="E4225" i="1"/>
  <c r="E4253" i="1"/>
  <c r="E4281" i="1"/>
  <c r="E4309" i="1"/>
  <c r="E4337" i="1"/>
  <c r="E4365" i="1"/>
  <c r="E4393" i="1"/>
  <c r="E4421" i="1"/>
  <c r="E4449" i="1"/>
  <c r="E4477" i="1"/>
  <c r="E4505" i="1"/>
  <c r="E4533" i="1"/>
  <c r="E4561" i="1"/>
  <c r="E4589" i="1"/>
  <c r="E4617" i="1"/>
  <c r="E4645" i="1"/>
  <c r="E4673" i="1"/>
  <c r="E4701" i="1"/>
  <c r="E4729" i="1"/>
  <c r="E4757" i="1"/>
  <c r="E4785" i="1"/>
  <c r="E4813" i="1"/>
  <c r="E4841" i="1"/>
  <c r="E1537" i="1"/>
  <c r="E1340" i="1"/>
  <c r="E1368" i="1"/>
  <c r="E1396" i="1"/>
  <c r="E1424" i="1"/>
  <c r="E1452" i="1"/>
  <c r="E1480" i="1"/>
  <c r="E1508" i="1"/>
  <c r="E3160" i="1"/>
  <c r="E3188" i="1"/>
  <c r="E3216" i="1"/>
  <c r="E3244" i="1"/>
  <c r="E3272" i="1"/>
  <c r="E3300" i="1"/>
  <c r="E3328" i="1"/>
  <c r="E3356" i="1"/>
  <c r="E3384" i="1"/>
  <c r="E3412" i="1"/>
  <c r="E3440" i="1"/>
  <c r="E3468" i="1"/>
  <c r="E3496" i="1"/>
  <c r="E3524" i="1"/>
  <c r="E3552" i="1"/>
  <c r="E3580" i="1"/>
  <c r="E3608" i="1"/>
  <c r="E3636" i="1"/>
  <c r="E3664" i="1"/>
  <c r="E4196" i="1"/>
  <c r="E4224" i="1"/>
  <c r="E4252" i="1"/>
  <c r="E4280" i="1"/>
  <c r="E4308" i="1"/>
  <c r="E4336" i="1"/>
  <c r="E4364" i="1"/>
  <c r="E4392" i="1"/>
  <c r="E4420" i="1"/>
  <c r="E4448" i="1"/>
  <c r="E4476" i="1"/>
  <c r="E4504" i="1"/>
  <c r="E4532" i="1"/>
  <c r="E4560" i="1"/>
  <c r="E4588" i="1"/>
  <c r="E4616" i="1"/>
  <c r="E4644" i="1"/>
  <c r="E4672" i="1"/>
  <c r="E4700" i="1"/>
  <c r="E4728" i="1"/>
  <c r="E4756" i="1"/>
  <c r="E4784" i="1"/>
  <c r="E4812" i="1"/>
  <c r="E4840" i="1"/>
  <c r="E1536" i="1"/>
  <c r="E1339" i="1"/>
  <c r="E1367" i="1"/>
  <c r="E1395" i="1"/>
  <c r="E1423" i="1"/>
  <c r="E1451" i="1"/>
  <c r="E1479" i="1"/>
  <c r="E1507" i="1"/>
  <c r="E3159" i="1"/>
  <c r="E3187" i="1"/>
  <c r="E3215" i="1"/>
  <c r="E3243" i="1"/>
  <c r="E3271" i="1"/>
  <c r="E3299" i="1"/>
  <c r="E3327" i="1"/>
  <c r="E3355" i="1"/>
  <c r="E3383" i="1"/>
  <c r="E3411" i="1"/>
  <c r="E3439" i="1"/>
  <c r="E3467" i="1"/>
  <c r="E3495" i="1"/>
  <c r="E3523" i="1"/>
  <c r="E3551" i="1"/>
  <c r="E3579" i="1"/>
  <c r="E3607" i="1"/>
  <c r="E3635" i="1"/>
  <c r="E3663" i="1"/>
  <c r="E4195" i="1"/>
  <c r="E4223" i="1"/>
  <c r="E4251" i="1"/>
  <c r="E4279" i="1"/>
  <c r="E4307" i="1"/>
  <c r="E4335" i="1"/>
  <c r="E4363" i="1"/>
  <c r="E4391" i="1"/>
  <c r="E4419" i="1"/>
  <c r="E4447" i="1"/>
  <c r="E4475" i="1"/>
  <c r="E4503" i="1"/>
  <c r="E4531" i="1"/>
  <c r="E4559" i="1"/>
  <c r="E4587" i="1"/>
  <c r="E4615" i="1"/>
  <c r="E4643" i="1"/>
  <c r="E4671" i="1"/>
  <c r="E4699" i="1"/>
  <c r="E4727" i="1"/>
  <c r="E4755" i="1"/>
  <c r="E4783" i="1"/>
  <c r="E4811" i="1"/>
  <c r="E4839" i="1"/>
  <c r="E1535" i="1"/>
  <c r="E1338" i="1"/>
  <c r="E1366" i="1"/>
  <c r="E1394" i="1"/>
  <c r="E1422" i="1"/>
  <c r="E1450" i="1"/>
  <c r="E1478" i="1"/>
  <c r="E1506" i="1"/>
  <c r="E3158" i="1"/>
  <c r="E3186" i="1"/>
  <c r="E3214" i="1"/>
  <c r="E3242" i="1"/>
  <c r="E3270" i="1"/>
  <c r="E3298" i="1"/>
  <c r="E3326" i="1"/>
  <c r="E3354" i="1"/>
  <c r="E3382" i="1"/>
  <c r="E3410" i="1"/>
  <c r="E3438" i="1"/>
  <c r="E3466" i="1"/>
  <c r="E3494" i="1"/>
  <c r="E3522" i="1"/>
  <c r="E3550" i="1"/>
  <c r="E3578" i="1"/>
  <c r="E3606" i="1"/>
  <c r="E3634" i="1"/>
  <c r="E3662" i="1"/>
  <c r="E4194" i="1"/>
  <c r="E4222" i="1"/>
  <c r="E4250" i="1"/>
  <c r="E4278" i="1"/>
  <c r="E4306" i="1"/>
  <c r="E4334" i="1"/>
  <c r="E4362" i="1"/>
  <c r="E4390" i="1"/>
  <c r="E4418" i="1"/>
  <c r="E4446" i="1"/>
  <c r="E4474" i="1"/>
  <c r="E4502" i="1"/>
  <c r="E4530" i="1"/>
  <c r="E4558" i="1"/>
  <c r="E4586" i="1"/>
  <c r="E4614" i="1"/>
  <c r="E4642" i="1"/>
  <c r="E4670" i="1"/>
  <c r="E4698" i="1"/>
  <c r="E4726" i="1"/>
  <c r="E4754" i="1"/>
  <c r="E4782" i="1"/>
  <c r="E4810" i="1"/>
  <c r="E4838" i="1"/>
  <c r="E1534" i="1"/>
  <c r="E1337" i="1"/>
  <c r="E1365" i="1"/>
  <c r="E1393" i="1"/>
  <c r="E1421" i="1"/>
  <c r="E1449" i="1"/>
  <c r="E1477" i="1"/>
  <c r="E1505" i="1"/>
  <c r="E3157" i="1"/>
  <c r="E3185" i="1"/>
  <c r="E3213" i="1"/>
  <c r="E3241" i="1"/>
  <c r="E3269" i="1"/>
  <c r="E3297" i="1"/>
  <c r="E3325" i="1"/>
  <c r="E3353" i="1"/>
  <c r="E3381" i="1"/>
  <c r="E3409" i="1"/>
  <c r="E3437" i="1"/>
  <c r="E3465" i="1"/>
  <c r="E3493" i="1"/>
  <c r="E3521" i="1"/>
  <c r="E3549" i="1"/>
  <c r="E3577" i="1"/>
  <c r="E3605" i="1"/>
  <c r="E3633" i="1"/>
  <c r="E3661" i="1"/>
  <c r="E4193" i="1"/>
  <c r="E4221" i="1"/>
  <c r="E4249" i="1"/>
  <c r="E4277" i="1"/>
  <c r="E4305" i="1"/>
  <c r="E4333" i="1"/>
  <c r="E4361" i="1"/>
  <c r="E4389" i="1"/>
  <c r="E4417" i="1"/>
  <c r="E4445" i="1"/>
  <c r="E4473" i="1"/>
  <c r="E4501" i="1"/>
  <c r="E4529" i="1"/>
  <c r="E4557" i="1"/>
  <c r="E4585" i="1"/>
  <c r="E4613" i="1"/>
  <c r="E4641" i="1"/>
  <c r="E4669" i="1"/>
  <c r="E4697" i="1"/>
  <c r="E4725" i="1"/>
  <c r="E4753" i="1"/>
  <c r="E4781" i="1"/>
  <c r="E4809" i="1"/>
  <c r="E4837" i="1"/>
  <c r="E1533" i="1"/>
  <c r="E1336" i="1"/>
  <c r="E1364" i="1"/>
  <c r="E1392" i="1"/>
  <c r="E1420" i="1"/>
  <c r="E1448" i="1"/>
  <c r="E1476" i="1"/>
  <c r="E1504" i="1"/>
  <c r="E3156" i="1"/>
  <c r="E3184" i="1"/>
  <c r="E3212" i="1"/>
  <c r="E3240" i="1"/>
  <c r="E3268" i="1"/>
  <c r="E3296" i="1"/>
  <c r="E3324" i="1"/>
  <c r="E3352" i="1"/>
  <c r="E3380" i="1"/>
  <c r="E3408" i="1"/>
  <c r="E3436" i="1"/>
  <c r="E3464" i="1"/>
  <c r="E3492" i="1"/>
  <c r="E3520" i="1"/>
  <c r="E3548" i="1"/>
  <c r="E3576" i="1"/>
  <c r="E3604" i="1"/>
  <c r="E3632" i="1"/>
  <c r="E3660" i="1"/>
  <c r="E4192" i="1"/>
  <c r="E4220" i="1"/>
  <c r="E4248" i="1"/>
  <c r="E4276" i="1"/>
  <c r="E4304" i="1"/>
  <c r="E4332" i="1"/>
  <c r="E4360" i="1"/>
  <c r="E4388" i="1"/>
  <c r="E4416" i="1"/>
  <c r="E4444" i="1"/>
  <c r="E4472" i="1"/>
  <c r="E4500" i="1"/>
  <c r="E4528" i="1"/>
  <c r="E4556" i="1"/>
  <c r="E4584" i="1"/>
  <c r="E4612" i="1"/>
  <c r="E4640" i="1"/>
  <c r="E4668" i="1"/>
  <c r="E4696" i="1"/>
  <c r="E4724" i="1"/>
  <c r="E4752" i="1"/>
  <c r="E4780" i="1"/>
  <c r="E4808" i="1"/>
  <c r="E4836" i="1"/>
  <c r="E1532" i="1"/>
  <c r="E1335" i="1"/>
  <c r="E1363" i="1"/>
  <c r="E1391" i="1"/>
  <c r="E1419" i="1"/>
  <c r="E1447" i="1"/>
  <c r="E1475" i="1"/>
  <c r="E1503" i="1"/>
  <c r="E3155" i="1"/>
  <c r="E3183" i="1"/>
  <c r="E3211" i="1"/>
  <c r="E3239" i="1"/>
  <c r="E3267" i="1"/>
  <c r="E3295" i="1"/>
  <c r="E3323" i="1"/>
  <c r="E3351" i="1"/>
  <c r="E3379" i="1"/>
  <c r="E3407" i="1"/>
  <c r="E3435" i="1"/>
  <c r="E3463" i="1"/>
  <c r="E3491" i="1"/>
  <c r="E3519" i="1"/>
  <c r="E3547" i="1"/>
  <c r="E3575" i="1"/>
  <c r="E3603" i="1"/>
  <c r="E3631" i="1"/>
  <c r="E3659" i="1"/>
  <c r="E4191" i="1"/>
  <c r="E4219" i="1"/>
  <c r="E4247" i="1"/>
  <c r="E4275" i="1"/>
  <c r="E4303" i="1"/>
  <c r="E4331" i="1"/>
  <c r="E4359" i="1"/>
  <c r="E4387" i="1"/>
  <c r="E4415" i="1"/>
  <c r="E4443" i="1"/>
  <c r="E4471" i="1"/>
  <c r="E4499" i="1"/>
  <c r="E4527" i="1"/>
  <c r="E4555" i="1"/>
  <c r="E4583" i="1"/>
  <c r="E4611" i="1"/>
  <c r="E4639" i="1"/>
  <c r="E4667" i="1"/>
  <c r="E4695" i="1"/>
  <c r="E4723" i="1"/>
  <c r="E4751" i="1"/>
  <c r="E4779" i="1"/>
  <c r="E4807" i="1"/>
  <c r="E4835" i="1"/>
  <c r="E1531" i="1"/>
  <c r="E1334" i="1"/>
  <c r="E1362" i="1"/>
  <c r="E1390" i="1"/>
  <c r="E1418" i="1"/>
  <c r="E1446" i="1"/>
  <c r="E1474" i="1"/>
  <c r="E1502" i="1"/>
  <c r="E3154" i="1"/>
  <c r="E3182" i="1"/>
  <c r="E3210" i="1"/>
  <c r="E3238" i="1"/>
  <c r="E3266" i="1"/>
  <c r="E3294" i="1"/>
  <c r="E3322" i="1"/>
  <c r="E3350" i="1"/>
  <c r="E3378" i="1"/>
  <c r="E3406" i="1"/>
  <c r="E3434" i="1"/>
  <c r="E3462" i="1"/>
  <c r="E3490" i="1"/>
  <c r="E3518" i="1"/>
  <c r="E3546" i="1"/>
  <c r="E3574" i="1"/>
  <c r="E3602" i="1"/>
  <c r="E3630" i="1"/>
  <c r="E3658" i="1"/>
  <c r="E4190" i="1"/>
  <c r="E4218" i="1"/>
  <c r="E4246" i="1"/>
  <c r="E4274" i="1"/>
  <c r="E4302" i="1"/>
  <c r="E4330" i="1"/>
  <c r="E4358" i="1"/>
  <c r="E4386" i="1"/>
  <c r="E4414" i="1"/>
  <c r="E4442" i="1"/>
  <c r="E4470" i="1"/>
  <c r="E4498" i="1"/>
  <c r="E4526" i="1"/>
  <c r="E4554" i="1"/>
  <c r="E4582" i="1"/>
  <c r="E4610" i="1"/>
  <c r="E4638" i="1"/>
  <c r="E4666" i="1"/>
  <c r="E4694" i="1"/>
  <c r="E4722" i="1"/>
  <c r="E4750" i="1"/>
  <c r="E4778" i="1"/>
  <c r="E4806" i="1"/>
  <c r="E4834" i="1"/>
  <c r="E1530" i="1"/>
  <c r="E1333" i="1"/>
  <c r="E1361" i="1"/>
  <c r="E1389" i="1"/>
  <c r="E1417" i="1"/>
  <c r="E1445" i="1"/>
  <c r="E1473" i="1"/>
  <c r="E1501" i="1"/>
  <c r="E3153" i="1"/>
  <c r="E3181" i="1"/>
  <c r="E3209" i="1"/>
  <c r="E3237" i="1"/>
  <c r="E3265" i="1"/>
  <c r="E3293" i="1"/>
  <c r="E3321" i="1"/>
  <c r="E3349" i="1"/>
  <c r="E3377" i="1"/>
  <c r="E3405" i="1"/>
  <c r="E3433" i="1"/>
  <c r="E3461" i="1"/>
  <c r="E3489" i="1"/>
  <c r="E3517" i="1"/>
  <c r="E3545" i="1"/>
  <c r="E3573" i="1"/>
  <c r="E3601" i="1"/>
  <c r="E3629" i="1"/>
  <c r="E3657" i="1"/>
  <c r="E4189" i="1"/>
  <c r="E4217" i="1"/>
  <c r="E4245" i="1"/>
  <c r="E4273" i="1"/>
  <c r="E4301" i="1"/>
  <c r="E4329" i="1"/>
  <c r="E4357" i="1"/>
  <c r="E4385" i="1"/>
  <c r="E4413" i="1"/>
  <c r="E4441" i="1"/>
  <c r="E4469" i="1"/>
  <c r="E4497" i="1"/>
  <c r="E4525" i="1"/>
  <c r="E4553" i="1"/>
  <c r="E4581" i="1"/>
  <c r="E4609" i="1"/>
  <c r="E4637" i="1"/>
  <c r="E4665" i="1"/>
  <c r="E4693" i="1"/>
  <c r="E4721" i="1"/>
  <c r="E4749" i="1"/>
  <c r="E4777" i="1"/>
  <c r="E4805" i="1"/>
  <c r="E4833" i="1"/>
  <c r="E1529" i="1"/>
  <c r="E1332" i="1"/>
  <c r="E1360" i="1"/>
  <c r="E1388" i="1"/>
  <c r="E1416" i="1"/>
  <c r="E1444" i="1"/>
  <c r="E1472" i="1"/>
  <c r="E1500" i="1"/>
  <c r="E3152" i="1"/>
  <c r="E3180" i="1"/>
  <c r="E3208" i="1"/>
  <c r="E3236" i="1"/>
  <c r="E3264" i="1"/>
  <c r="E3292" i="1"/>
  <c r="E3320" i="1"/>
  <c r="E3348" i="1"/>
  <c r="E3376" i="1"/>
  <c r="E3404" i="1"/>
  <c r="E3432" i="1"/>
  <c r="E3460" i="1"/>
  <c r="E3488" i="1"/>
  <c r="E3516" i="1"/>
  <c r="E3544" i="1"/>
  <c r="E3572" i="1"/>
  <c r="E3600" i="1"/>
  <c r="E3628" i="1"/>
  <c r="E3656" i="1"/>
  <c r="E4188" i="1"/>
  <c r="E4216" i="1"/>
  <c r="E4244" i="1"/>
  <c r="E4272" i="1"/>
  <c r="E4300" i="1"/>
  <c r="E4328" i="1"/>
  <c r="E4356" i="1"/>
  <c r="E4384" i="1"/>
  <c r="E4412" i="1"/>
  <c r="E4440" i="1"/>
  <c r="E4468" i="1"/>
  <c r="E4496" i="1"/>
  <c r="E4524" i="1"/>
  <c r="E4552" i="1"/>
  <c r="E4580" i="1"/>
  <c r="E4608" i="1"/>
  <c r="E4636" i="1"/>
  <c r="E4664" i="1"/>
  <c r="E4692" i="1"/>
  <c r="E4720" i="1"/>
  <c r="E4748" i="1"/>
  <c r="E4776" i="1"/>
  <c r="E4804" i="1"/>
  <c r="E4832" i="1"/>
  <c r="E1528" i="1"/>
  <c r="E1331" i="1"/>
  <c r="E1359" i="1"/>
  <c r="E1387" i="1"/>
  <c r="E1415" i="1"/>
  <c r="E1443" i="1"/>
  <c r="E1471" i="1"/>
  <c r="E1499" i="1"/>
  <c r="E3151" i="1"/>
  <c r="E3179" i="1"/>
  <c r="E3207" i="1"/>
  <c r="E3235" i="1"/>
  <c r="E3263" i="1"/>
  <c r="E3291" i="1"/>
  <c r="E3319" i="1"/>
  <c r="E3347" i="1"/>
  <c r="E3375" i="1"/>
  <c r="E3403" i="1"/>
  <c r="E3431" i="1"/>
  <c r="E3459" i="1"/>
  <c r="E3487" i="1"/>
  <c r="E3515" i="1"/>
  <c r="E3543" i="1"/>
  <c r="E3571" i="1"/>
  <c r="E3599" i="1"/>
  <c r="E3627" i="1"/>
  <c r="E3655" i="1"/>
  <c r="E4187" i="1"/>
  <c r="E4215" i="1"/>
  <c r="E4243" i="1"/>
  <c r="E4271" i="1"/>
  <c r="E4299" i="1"/>
  <c r="E4327" i="1"/>
  <c r="E4355" i="1"/>
  <c r="E4383" i="1"/>
  <c r="E4411" i="1"/>
  <c r="E4439" i="1"/>
  <c r="E4467" i="1"/>
  <c r="E4495" i="1"/>
  <c r="E4523" i="1"/>
  <c r="E4551" i="1"/>
  <c r="E4579" i="1"/>
  <c r="E4607" i="1"/>
  <c r="E4635" i="1"/>
  <c r="E4663" i="1"/>
  <c r="E4691" i="1"/>
  <c r="E4719" i="1"/>
  <c r="E4747" i="1"/>
  <c r="E4775" i="1"/>
  <c r="E4803" i="1"/>
  <c r="E4831" i="1"/>
  <c r="E1527" i="1"/>
  <c r="E1330" i="1"/>
  <c r="E1358" i="1"/>
  <c r="E1386" i="1"/>
  <c r="E1414" i="1"/>
  <c r="E1442" i="1"/>
  <c r="E1470" i="1"/>
  <c r="E1498" i="1"/>
  <c r="E3150" i="1"/>
  <c r="E3178" i="1"/>
  <c r="E3206" i="1"/>
  <c r="E3234" i="1"/>
  <c r="E3262" i="1"/>
  <c r="E3290" i="1"/>
  <c r="E3318" i="1"/>
  <c r="E3346" i="1"/>
  <c r="E3374" i="1"/>
  <c r="E3402" i="1"/>
  <c r="E3430" i="1"/>
  <c r="E3458" i="1"/>
  <c r="E3486" i="1"/>
  <c r="E3514" i="1"/>
  <c r="E3542" i="1"/>
  <c r="E3570" i="1"/>
  <c r="E3598" i="1"/>
  <c r="E3626" i="1"/>
  <c r="E3654" i="1"/>
  <c r="E4186" i="1"/>
  <c r="E4214" i="1"/>
  <c r="E4242" i="1"/>
  <c r="E4270" i="1"/>
  <c r="E4298" i="1"/>
  <c r="E4326" i="1"/>
  <c r="E4354" i="1"/>
  <c r="E4382" i="1"/>
  <c r="E4410" i="1"/>
  <c r="E4438" i="1"/>
  <c r="E4466" i="1"/>
  <c r="E4494" i="1"/>
  <c r="E4522" i="1"/>
  <c r="E4550" i="1"/>
  <c r="E4578" i="1"/>
  <c r="E4606" i="1"/>
  <c r="E4634" i="1"/>
  <c r="E4662" i="1"/>
  <c r="E4690" i="1"/>
  <c r="E4718" i="1"/>
  <c r="E4746" i="1"/>
  <c r="E4774" i="1"/>
  <c r="E4802" i="1"/>
  <c r="E4830" i="1"/>
  <c r="E1526" i="1"/>
  <c r="E1329" i="1"/>
  <c r="E1357" i="1"/>
  <c r="E1385" i="1"/>
  <c r="E1413" i="1"/>
  <c r="E1441" i="1"/>
  <c r="E1469" i="1"/>
  <c r="E1497" i="1"/>
  <c r="E3149" i="1"/>
  <c r="E3177" i="1"/>
  <c r="E3205" i="1"/>
  <c r="E3233" i="1"/>
  <c r="E3261" i="1"/>
  <c r="E3289" i="1"/>
  <c r="E3317" i="1"/>
  <c r="E3345" i="1"/>
  <c r="E3373" i="1"/>
  <c r="E3401" i="1"/>
  <c r="E3429" i="1"/>
  <c r="E3457" i="1"/>
  <c r="E3485" i="1"/>
  <c r="E3513" i="1"/>
  <c r="E3541" i="1"/>
  <c r="E3569" i="1"/>
  <c r="E3597" i="1"/>
  <c r="E3625" i="1"/>
  <c r="E3653" i="1"/>
  <c r="E4185" i="1"/>
  <c r="E4213" i="1"/>
  <c r="E4241" i="1"/>
  <c r="E4269" i="1"/>
  <c r="E4297" i="1"/>
  <c r="E4325" i="1"/>
  <c r="E4353" i="1"/>
  <c r="E4381" i="1"/>
  <c r="E4409" i="1"/>
  <c r="E4437" i="1"/>
  <c r="E4465" i="1"/>
  <c r="E4493" i="1"/>
  <c r="E4521" i="1"/>
  <c r="E4549" i="1"/>
  <c r="E4577" i="1"/>
  <c r="E4605" i="1"/>
  <c r="E4633" i="1"/>
  <c r="E4661" i="1"/>
  <c r="E4689" i="1"/>
  <c r="E4717" i="1"/>
  <c r="E4745" i="1"/>
  <c r="E4773" i="1"/>
  <c r="E4801" i="1"/>
  <c r="E4829" i="1"/>
  <c r="E1525" i="1"/>
  <c r="E1328" i="1"/>
  <c r="E1356" i="1"/>
  <c r="E1384" i="1"/>
  <c r="E1412" i="1"/>
  <c r="E1440" i="1"/>
  <c r="E1468" i="1"/>
  <c r="E1496" i="1"/>
  <c r="E3148" i="1"/>
  <c r="E3176" i="1"/>
  <c r="E3204" i="1"/>
  <c r="E3232" i="1"/>
  <c r="E3260" i="1"/>
  <c r="E3288" i="1"/>
  <c r="E3316" i="1"/>
  <c r="E3344" i="1"/>
  <c r="E3372" i="1"/>
  <c r="E3400" i="1"/>
  <c r="E3428" i="1"/>
  <c r="E3456" i="1"/>
  <c r="E3484" i="1"/>
  <c r="E3512" i="1"/>
  <c r="E3540" i="1"/>
  <c r="E3568" i="1"/>
  <c r="E3596" i="1"/>
  <c r="E3624" i="1"/>
  <c r="E3652" i="1"/>
  <c r="E4184" i="1"/>
  <c r="E4212" i="1"/>
  <c r="E4240" i="1"/>
  <c r="E4268" i="1"/>
  <c r="E4296" i="1"/>
  <c r="E4324" i="1"/>
  <c r="E4352" i="1"/>
  <c r="E4380" i="1"/>
  <c r="E4408" i="1"/>
  <c r="E4436" i="1"/>
  <c r="E4464" i="1"/>
  <c r="E4492" i="1"/>
  <c r="E4520" i="1"/>
  <c r="E4548" i="1"/>
  <c r="E4576" i="1"/>
  <c r="E4604" i="1"/>
  <c r="E4632" i="1"/>
  <c r="E4660" i="1"/>
  <c r="E4688" i="1"/>
  <c r="E4716" i="1"/>
  <c r="E4744" i="1"/>
  <c r="E4772" i="1"/>
  <c r="E4800" i="1"/>
  <c r="E4828" i="1"/>
  <c r="E1524" i="1"/>
  <c r="E1327" i="1"/>
  <c r="E1355" i="1"/>
  <c r="E1383" i="1"/>
  <c r="E1411" i="1"/>
  <c r="E1439" i="1"/>
  <c r="E1467" i="1"/>
  <c r="E1495" i="1"/>
  <c r="E3147" i="1"/>
  <c r="E3175" i="1"/>
  <c r="E3203" i="1"/>
  <c r="E3231" i="1"/>
  <c r="E3259" i="1"/>
  <c r="E3287" i="1"/>
  <c r="E3315" i="1"/>
  <c r="E3343" i="1"/>
  <c r="E3371" i="1"/>
  <c r="E3399" i="1"/>
  <c r="E3427" i="1"/>
  <c r="E3455" i="1"/>
  <c r="E3483" i="1"/>
  <c r="E3511" i="1"/>
  <c r="E3539" i="1"/>
  <c r="E3567" i="1"/>
  <c r="E3595" i="1"/>
  <c r="E3623" i="1"/>
  <c r="E3651" i="1"/>
  <c r="E4183" i="1"/>
  <c r="E4211" i="1"/>
  <c r="E4239" i="1"/>
  <c r="E4267" i="1"/>
  <c r="E4295" i="1"/>
  <c r="E4323" i="1"/>
  <c r="E4351" i="1"/>
  <c r="E4379" i="1"/>
  <c r="E4407" i="1"/>
  <c r="E4435" i="1"/>
  <c r="E4463" i="1"/>
  <c r="E4491" i="1"/>
  <c r="E4519" i="1"/>
  <c r="E4547" i="1"/>
  <c r="E4575" i="1"/>
  <c r="E4603" i="1"/>
  <c r="E4631" i="1"/>
  <c r="E4659" i="1"/>
  <c r="E4687" i="1"/>
  <c r="E4715" i="1"/>
  <c r="E4743" i="1"/>
  <c r="E4771" i="1"/>
  <c r="E4799" i="1"/>
  <c r="E4827" i="1"/>
  <c r="E1523" i="1"/>
  <c r="E1326" i="1"/>
  <c r="E1354" i="1"/>
  <c r="E1382" i="1"/>
  <c r="E1410" i="1"/>
  <c r="E1438" i="1"/>
  <c r="E1466" i="1"/>
  <c r="E1494" i="1"/>
  <c r="E3146" i="1"/>
  <c r="E3174" i="1"/>
  <c r="E3202" i="1"/>
  <c r="E3230" i="1"/>
  <c r="E3258" i="1"/>
  <c r="E3286" i="1"/>
  <c r="E3314" i="1"/>
  <c r="E3342" i="1"/>
  <c r="E3370" i="1"/>
  <c r="E3398" i="1"/>
  <c r="E3426" i="1"/>
  <c r="E3454" i="1"/>
  <c r="E3482" i="1"/>
  <c r="E3510" i="1"/>
  <c r="E3538" i="1"/>
  <c r="E3566" i="1"/>
  <c r="E3594" i="1"/>
  <c r="E3622" i="1"/>
  <c r="E3650" i="1"/>
  <c r="E4182" i="1"/>
  <c r="E4210" i="1"/>
  <c r="E4238" i="1"/>
  <c r="E4266" i="1"/>
  <c r="E4294" i="1"/>
  <c r="E4322" i="1"/>
  <c r="E4350" i="1"/>
  <c r="E4378" i="1"/>
  <c r="E4406" i="1"/>
  <c r="E4434" i="1"/>
  <c r="E4462" i="1"/>
  <c r="E4490" i="1"/>
  <c r="E4518" i="1"/>
  <c r="E4546" i="1"/>
  <c r="E4574" i="1"/>
  <c r="E4602" i="1"/>
  <c r="E4630" i="1"/>
  <c r="E4658" i="1"/>
  <c r="E4686" i="1"/>
  <c r="E4714" i="1"/>
  <c r="E4742" i="1"/>
  <c r="E4770" i="1"/>
  <c r="E4798" i="1"/>
  <c r="E4826" i="1"/>
  <c r="E1522" i="1"/>
  <c r="E1325" i="1"/>
  <c r="E1353" i="1"/>
  <c r="E1381" i="1"/>
  <c r="E1409" i="1"/>
  <c r="E1437" i="1"/>
  <c r="E1465" i="1"/>
  <c r="E1493" i="1"/>
  <c r="E3145" i="1"/>
  <c r="E3173" i="1"/>
  <c r="E3201" i="1"/>
  <c r="E3229" i="1"/>
  <c r="E3257" i="1"/>
  <c r="E3285" i="1"/>
  <c r="E3313" i="1"/>
  <c r="E3341" i="1"/>
  <c r="E3369" i="1"/>
  <c r="E3397" i="1"/>
  <c r="E3425" i="1"/>
  <c r="E3453" i="1"/>
  <c r="E3481" i="1"/>
  <c r="E3509" i="1"/>
  <c r="E3537" i="1"/>
  <c r="E3565" i="1"/>
  <c r="E3593" i="1"/>
  <c r="E3621" i="1"/>
  <c r="E3649" i="1"/>
  <c r="E4181" i="1"/>
  <c r="E4209" i="1"/>
  <c r="E4237" i="1"/>
  <c r="E4265" i="1"/>
  <c r="E4293" i="1"/>
  <c r="E4321" i="1"/>
  <c r="E4349" i="1"/>
  <c r="E4377" i="1"/>
  <c r="E4405" i="1"/>
  <c r="E4433" i="1"/>
  <c r="E4461" i="1"/>
  <c r="E4489" i="1"/>
  <c r="E4517" i="1"/>
  <c r="E4545" i="1"/>
  <c r="E4573" i="1"/>
  <c r="E4601" i="1"/>
  <c r="E4629" i="1"/>
  <c r="E4657" i="1"/>
  <c r="E4685" i="1"/>
  <c r="E4713" i="1"/>
  <c r="E4741" i="1"/>
  <c r="E4769" i="1"/>
  <c r="E4797" i="1"/>
  <c r="E4825" i="1"/>
  <c r="E1521" i="1"/>
  <c r="E1324" i="1"/>
  <c r="E1352" i="1"/>
  <c r="E1380" i="1"/>
  <c r="E1408" i="1"/>
  <c r="E1436" i="1"/>
  <c r="E1464" i="1"/>
  <c r="E1492" i="1"/>
  <c r="E3144" i="1"/>
  <c r="E3172" i="1"/>
  <c r="E3200" i="1"/>
  <c r="E3228" i="1"/>
  <c r="E3256" i="1"/>
  <c r="E3284" i="1"/>
  <c r="E3312" i="1"/>
  <c r="E3340" i="1"/>
  <c r="E3368" i="1"/>
  <c r="E3396" i="1"/>
  <c r="E3424" i="1"/>
  <c r="E3452" i="1"/>
  <c r="E3480" i="1"/>
  <c r="E3508" i="1"/>
  <c r="E3536" i="1"/>
  <c r="E3564" i="1"/>
  <c r="E3592" i="1"/>
  <c r="E3620" i="1"/>
  <c r="E3648" i="1"/>
  <c r="E4180" i="1"/>
  <c r="E4208" i="1"/>
  <c r="E4236" i="1"/>
  <c r="E4264" i="1"/>
  <c r="E4292" i="1"/>
  <c r="E4320" i="1"/>
  <c r="E4348" i="1"/>
  <c r="E4376" i="1"/>
  <c r="E4404" i="1"/>
  <c r="E4432" i="1"/>
  <c r="E4460" i="1"/>
  <c r="E4488" i="1"/>
  <c r="E4516" i="1"/>
  <c r="E4544" i="1"/>
  <c r="E4572" i="1"/>
  <c r="E4600" i="1"/>
  <c r="E4628" i="1"/>
  <c r="E4656" i="1"/>
  <c r="E4684" i="1"/>
  <c r="E4712" i="1"/>
  <c r="E4740" i="1"/>
  <c r="E4768" i="1"/>
  <c r="E4796" i="1"/>
  <c r="E4824" i="1"/>
  <c r="E1520" i="1"/>
  <c r="E1323" i="1"/>
  <c r="E1351" i="1"/>
  <c r="E1379" i="1"/>
  <c r="E1407" i="1"/>
  <c r="E1435" i="1"/>
  <c r="E1463" i="1"/>
  <c r="E1491" i="1"/>
  <c r="E3143" i="1"/>
  <c r="E3171" i="1"/>
  <c r="E3199" i="1"/>
  <c r="E3227" i="1"/>
  <c r="E3255" i="1"/>
  <c r="E3283" i="1"/>
  <c r="E3311" i="1"/>
  <c r="E3339" i="1"/>
  <c r="E3367" i="1"/>
  <c r="E3395" i="1"/>
  <c r="E3423" i="1"/>
  <c r="E3451" i="1"/>
  <c r="E3479" i="1"/>
  <c r="E3507" i="1"/>
  <c r="E3535" i="1"/>
  <c r="E3563" i="1"/>
  <c r="E3591" i="1"/>
  <c r="E3619" i="1"/>
  <c r="E3647" i="1"/>
  <c r="E4179" i="1"/>
  <c r="E4207" i="1"/>
  <c r="E4235" i="1"/>
  <c r="E4263" i="1"/>
  <c r="E4291" i="1"/>
  <c r="E4319" i="1"/>
  <c r="E4347" i="1"/>
  <c r="E4375" i="1"/>
  <c r="E4403" i="1"/>
  <c r="E4431" i="1"/>
  <c r="E4459" i="1"/>
  <c r="E4487" i="1"/>
  <c r="E4515" i="1"/>
  <c r="E4543" i="1"/>
  <c r="E4571" i="1"/>
  <c r="E4599" i="1"/>
  <c r="E4627" i="1"/>
  <c r="E4655" i="1"/>
  <c r="E4683" i="1"/>
  <c r="E4711" i="1"/>
  <c r="E4739" i="1"/>
  <c r="E4767" i="1"/>
  <c r="E4795" i="1"/>
  <c r="E4823" i="1"/>
  <c r="E1519" i="1"/>
  <c r="E1322" i="1"/>
  <c r="E1350" i="1"/>
  <c r="E1378" i="1"/>
  <c r="E1406" i="1"/>
  <c r="E1434" i="1"/>
  <c r="E1462" i="1"/>
  <c r="E1490" i="1"/>
  <c r="E3142" i="1"/>
  <c r="E3170" i="1"/>
  <c r="E3198" i="1"/>
  <c r="E3226" i="1"/>
  <c r="E3254" i="1"/>
  <c r="E3282" i="1"/>
  <c r="E3310" i="1"/>
  <c r="E3338" i="1"/>
  <c r="E3366" i="1"/>
  <c r="E3394" i="1"/>
  <c r="E3422" i="1"/>
  <c r="E3450" i="1"/>
  <c r="E3478" i="1"/>
  <c r="E3506" i="1"/>
  <c r="E3534" i="1"/>
  <c r="E3562" i="1"/>
  <c r="E3590" i="1"/>
  <c r="E3618" i="1"/>
  <c r="E3646" i="1"/>
  <c r="E4178" i="1"/>
  <c r="E4206" i="1"/>
  <c r="E4234" i="1"/>
  <c r="E4262" i="1"/>
  <c r="E4290" i="1"/>
  <c r="E4318" i="1"/>
  <c r="E4346" i="1"/>
  <c r="E4374" i="1"/>
  <c r="E4402" i="1"/>
  <c r="E4430" i="1"/>
  <c r="E4458" i="1"/>
  <c r="E4486" i="1"/>
  <c r="E4514" i="1"/>
  <c r="E4542" i="1"/>
  <c r="E4570" i="1"/>
  <c r="E4598" i="1"/>
  <c r="E4626" i="1"/>
  <c r="E4654" i="1"/>
  <c r="E4682" i="1"/>
  <c r="E4710" i="1"/>
  <c r="E4738" i="1"/>
  <c r="E4766" i="1"/>
  <c r="E4794" i="1"/>
  <c r="E4822" i="1"/>
  <c r="E1518" i="1"/>
  <c r="E1321" i="1"/>
  <c r="E1349" i="1"/>
  <c r="E1377" i="1"/>
  <c r="E1405" i="1"/>
  <c r="E1433" i="1"/>
  <c r="E1461" i="1"/>
  <c r="E1489" i="1"/>
  <c r="E3141" i="1"/>
  <c r="E3169" i="1"/>
  <c r="E3197" i="1"/>
  <c r="E3225" i="1"/>
  <c r="E3253" i="1"/>
  <c r="E3281" i="1"/>
  <c r="E3309" i="1"/>
  <c r="E3337" i="1"/>
  <c r="E3365" i="1"/>
  <c r="E3393" i="1"/>
  <c r="E3421" i="1"/>
  <c r="E3449" i="1"/>
  <c r="E3477" i="1"/>
  <c r="E3505" i="1"/>
  <c r="E3533" i="1"/>
  <c r="E3561" i="1"/>
  <c r="E3589" i="1"/>
  <c r="E3617" i="1"/>
  <c r="E3645" i="1"/>
  <c r="E4177" i="1"/>
  <c r="E4205" i="1"/>
  <c r="E4233" i="1"/>
  <c r="E4261" i="1"/>
  <c r="E4289" i="1"/>
  <c r="E4317" i="1"/>
  <c r="E4345" i="1"/>
  <c r="E4373" i="1"/>
  <c r="E4401" i="1"/>
  <c r="E4429" i="1"/>
  <c r="E4457" i="1"/>
  <c r="E4485" i="1"/>
  <c r="E4513" i="1"/>
  <c r="E4541" i="1"/>
  <c r="E4569" i="1"/>
  <c r="E4597" i="1"/>
  <c r="E4625" i="1"/>
  <c r="E4653" i="1"/>
  <c r="E4681" i="1"/>
  <c r="E4709" i="1"/>
  <c r="E4737" i="1"/>
  <c r="E4765" i="1"/>
  <c r="E4793" i="1"/>
  <c r="E4821" i="1"/>
  <c r="E1517" i="1"/>
  <c r="E1320" i="1"/>
  <c r="E1348" i="1"/>
  <c r="E1376" i="1"/>
  <c r="E1404" i="1"/>
  <c r="E1432" i="1"/>
  <c r="E1460" i="1"/>
  <c r="E1488" i="1"/>
  <c r="E3140" i="1"/>
  <c r="E3168" i="1"/>
  <c r="E3196" i="1"/>
  <c r="E3224" i="1"/>
  <c r="E3252" i="1"/>
  <c r="E3280" i="1"/>
  <c r="E3308" i="1"/>
  <c r="E3336" i="1"/>
  <c r="E3364" i="1"/>
  <c r="E3392" i="1"/>
  <c r="E3420" i="1"/>
  <c r="E3448" i="1"/>
  <c r="E3476" i="1"/>
  <c r="E3504" i="1"/>
  <c r="E3532" i="1"/>
  <c r="E3560" i="1"/>
  <c r="E3588" i="1"/>
  <c r="E3616" i="1"/>
  <c r="E3644" i="1"/>
  <c r="E4176" i="1"/>
  <c r="E4204" i="1"/>
  <c r="E4232" i="1"/>
  <c r="E4260" i="1"/>
  <c r="E4288" i="1"/>
  <c r="E4316" i="1"/>
  <c r="E4344" i="1"/>
  <c r="E4372" i="1"/>
  <c r="E4400" i="1"/>
  <c r="E4428" i="1"/>
  <c r="E4456" i="1"/>
  <c r="E4484" i="1"/>
  <c r="E4512" i="1"/>
  <c r="E4540" i="1"/>
  <c r="E4568" i="1"/>
  <c r="E4596" i="1"/>
  <c r="E4624" i="1"/>
  <c r="E4652" i="1"/>
  <c r="E4680" i="1"/>
  <c r="E4708" i="1"/>
  <c r="E4736" i="1"/>
  <c r="E4764" i="1"/>
  <c r="E4792" i="1"/>
  <c r="E4820" i="1"/>
  <c r="E1516" i="1"/>
  <c r="E1319" i="1"/>
  <c r="E1347" i="1"/>
  <c r="E1375" i="1"/>
  <c r="E1403" i="1"/>
  <c r="E1431" i="1"/>
  <c r="E1459" i="1"/>
  <c r="E1487" i="1"/>
  <c r="E3139" i="1"/>
  <c r="E3167" i="1"/>
  <c r="E3195" i="1"/>
  <c r="E3223" i="1"/>
  <c r="E3251" i="1"/>
  <c r="E3279" i="1"/>
  <c r="E3307" i="1"/>
  <c r="E3335" i="1"/>
  <c r="E3363" i="1"/>
  <c r="E3391" i="1"/>
  <c r="E3419" i="1"/>
  <c r="E3447" i="1"/>
  <c r="E3475" i="1"/>
  <c r="E3503" i="1"/>
  <c r="E3531" i="1"/>
  <c r="E3559" i="1"/>
  <c r="E3587" i="1"/>
  <c r="E3615" i="1"/>
  <c r="E3643" i="1"/>
  <c r="E4175" i="1"/>
  <c r="E4203" i="1"/>
  <c r="E4231" i="1"/>
  <c r="E4259" i="1"/>
  <c r="E4287" i="1"/>
  <c r="E4315" i="1"/>
  <c r="E4343" i="1"/>
  <c r="E4371" i="1"/>
  <c r="E4399" i="1"/>
  <c r="E4427" i="1"/>
  <c r="E4455" i="1"/>
  <c r="E4483" i="1"/>
  <c r="E4511" i="1"/>
  <c r="E4539" i="1"/>
  <c r="E4567" i="1"/>
  <c r="E4595" i="1"/>
  <c r="E4623" i="1"/>
  <c r="E4651" i="1"/>
  <c r="E4679" i="1"/>
  <c r="E4707" i="1"/>
  <c r="E4735" i="1"/>
  <c r="E4763" i="1"/>
  <c r="E4791" i="1"/>
  <c r="E4819" i="1"/>
  <c r="E1515" i="1"/>
  <c r="E1318" i="1"/>
  <c r="E1346" i="1"/>
  <c r="E1374" i="1"/>
  <c r="E1402" i="1"/>
  <c r="E1430" i="1"/>
  <c r="E1458" i="1"/>
  <c r="E1486" i="1"/>
  <c r="E3138" i="1"/>
  <c r="E3166" i="1"/>
  <c r="E3194" i="1"/>
  <c r="E3222" i="1"/>
  <c r="E3250" i="1"/>
  <c r="E3278" i="1"/>
  <c r="E3306" i="1"/>
  <c r="E3334" i="1"/>
  <c r="E3362" i="1"/>
  <c r="E3390" i="1"/>
  <c r="E3418" i="1"/>
  <c r="E3446" i="1"/>
  <c r="E3474" i="1"/>
  <c r="E3502" i="1"/>
  <c r="E3530" i="1"/>
  <c r="E3558" i="1"/>
  <c r="E3586" i="1"/>
  <c r="E3614" i="1"/>
  <c r="E3642" i="1"/>
  <c r="E4174" i="1"/>
  <c r="E4202" i="1"/>
  <c r="E4230" i="1"/>
  <c r="E4258" i="1"/>
  <c r="E4286" i="1"/>
  <c r="E4314" i="1"/>
  <c r="E4342" i="1"/>
  <c r="E4370" i="1"/>
  <c r="E4398" i="1"/>
  <c r="E4426" i="1"/>
  <c r="E4454" i="1"/>
  <c r="E4482" i="1"/>
  <c r="E4510" i="1"/>
  <c r="E4538" i="1"/>
  <c r="E4566" i="1"/>
  <c r="E4594" i="1"/>
  <c r="E4622" i="1"/>
  <c r="E4650" i="1"/>
  <c r="E4678" i="1"/>
  <c r="E4706" i="1"/>
  <c r="E4734" i="1"/>
  <c r="E4762" i="1"/>
  <c r="E4790" i="1"/>
  <c r="E4818" i="1"/>
  <c r="E1514" i="1"/>
</calcChain>
</file>

<file path=xl/sharedStrings.xml><?xml version="1.0" encoding="utf-8"?>
<sst xmlns="http://schemas.openxmlformats.org/spreadsheetml/2006/main" count="22749" uniqueCount="735">
  <si>
    <t>year</t>
  </si>
  <si>
    <t>unitid</t>
  </si>
  <si>
    <t>inst_name</t>
  </si>
  <si>
    <t>state_name</t>
  </si>
  <si>
    <t>number_applied</t>
  </si>
  <si>
    <t>number_admitted</t>
  </si>
  <si>
    <t>number_enrolled_ft</t>
  </si>
  <si>
    <t>number_enrolled_pt</t>
  </si>
  <si>
    <t>number_enrolled_total</t>
  </si>
  <si>
    <t>zip</t>
  </si>
  <si>
    <t>region</t>
  </si>
  <si>
    <t>inst_category</t>
  </si>
  <si>
    <t>inst_size</t>
  </si>
  <si>
    <t>longitude</t>
  </si>
  <si>
    <t>latitude</t>
  </si>
  <si>
    <t>default_rate</t>
  </si>
  <si>
    <t>default_rate_denom</t>
  </si>
  <si>
    <t>rev_tuition_fees_gross</t>
  </si>
  <si>
    <t>rev_tuition_fees_net</t>
  </si>
  <si>
    <t>rev_appropriations_local</t>
  </si>
  <si>
    <t>rev_grants_contracts_local</t>
  </si>
  <si>
    <t>rev_fed_approps_grants</t>
  </si>
  <si>
    <t>rev_state_local_approps_grants</t>
  </si>
  <si>
    <t>rev_gifts_grants_contracts</t>
  </si>
  <si>
    <t>rev_other</t>
  </si>
  <si>
    <t>rev_operating</t>
  </si>
  <si>
    <t>rev_nonoperating</t>
  </si>
  <si>
    <t>rev_total_current</t>
  </si>
  <si>
    <t>exp_instruc_total</t>
  </si>
  <si>
    <t>exp_research_total</t>
  </si>
  <si>
    <t>exp_pub_serv_total</t>
  </si>
  <si>
    <t>exp_res_pub_serv_total</t>
  </si>
  <si>
    <t>exp_acad_supp_total</t>
  </si>
  <si>
    <t>exp_student_serv_total</t>
  </si>
  <si>
    <t>exp_total_current</t>
  </si>
  <si>
    <t>exp_total_salaries</t>
  </si>
  <si>
    <t>exp_total_benefits</t>
  </si>
  <si>
    <t>endowment_beg</t>
  </si>
  <si>
    <t>endowment_end</t>
  </si>
  <si>
    <t>total_revenues_additions</t>
  </si>
  <si>
    <t>total_expenses_deductions</t>
  </si>
  <si>
    <t>completers_150pct</t>
  </si>
  <si>
    <t>completion_rate_150pct</t>
  </si>
  <si>
    <t>room_board_charge</t>
  </si>
  <si>
    <t>independent_pct</t>
  </si>
  <si>
    <t>female_pct</t>
  </si>
  <si>
    <t>married_pct</t>
  </si>
  <si>
    <t>faminc_med</t>
  </si>
  <si>
    <t>California</t>
  </si>
  <si>
    <t>Far West: AK, CA, HI, NV, OR, and WA</t>
  </si>
  <si>
    <t>Degree-granting, primarily baccalaureate or above</t>
  </si>
  <si>
    <t>10,000-19,999</t>
  </si>
  <si>
    <t>5,000-9,999</t>
  </si>
  <si>
    <t>1,000-4,999</t>
  </si>
  <si>
    <t>20,000 and above</t>
  </si>
  <si>
    <t>California Polytechnic State University-San Luis Obispo</t>
  </si>
  <si>
    <t>California State University-San Bernardino</t>
  </si>
  <si>
    <t>California State Polytechnic University-Pomona</t>
  </si>
  <si>
    <t>California State University-Chico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</si>
  <si>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</si>
  <si>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</si>
  <si>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</si>
  <si>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</si>
  <si>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</si>
  <si>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</si>
  <si>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</si>
  <si>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</si>
  <si>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</si>
  <si>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</si>
  <si>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</si>
  <si>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</si>
  <si>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</si>
  <si>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</si>
  <si>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Loyola Marymount University</t>
  </si>
  <si>
    <t>San Diego State University</t>
  </si>
  <si>
    <t>University of San Diego</t>
  </si>
  <si>
    <t>San Francisco State University</t>
  </si>
  <si>
    <t>San Jose State University</t>
  </si>
  <si>
    <t>Santa Clara University</t>
  </si>
  <si>
    <t>Sonoma State University</t>
  </si>
  <si>
    <t>University of Southern California</t>
  </si>
  <si>
    <t>Stanford University</t>
  </si>
  <si>
    <t>Suppressed data</t>
  </si>
  <si>
    <t>92407-2397</t>
  </si>
  <si>
    <t>95929-0150</t>
  </si>
  <si>
    <t>92831-3599</t>
  </si>
  <si>
    <t>90840-0115</t>
  </si>
  <si>
    <t>95819-2694</t>
  </si>
  <si>
    <t>95616-8678</t>
  </si>
  <si>
    <t>90095-1405</t>
  </si>
  <si>
    <t>95064-1011</t>
  </si>
  <si>
    <t>90045-2659</t>
  </si>
  <si>
    <t>US service schools</t>
  </si>
  <si>
    <t>92110-2492</t>
  </si>
  <si>
    <t>95192-0001</t>
  </si>
  <si>
    <t>94928-3609</t>
  </si>
  <si>
    <t>CALIFORNIA POLYTECHNIC STATE UNIVERSITY-SAN LUIS OBISPO</t>
  </si>
  <si>
    <t>CALIFORNIA STATE UNIVERSITY-SAN BERNARDINO</t>
  </si>
  <si>
    <t>CALIFORNIA STATE POLYTECHNIC UNIVERSITY-POMONA</t>
  </si>
  <si>
    <t>CALIFORNIA STATE UNIVERSITY-CHICO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</si>
  <si>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</si>
  <si>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</si>
  <si>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</si>
  <si>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</si>
  <si>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</si>
  <si>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</si>
  <si>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</si>
  <si>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</si>
  <si>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</si>
  <si>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</si>
  <si>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</si>
  <si>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</si>
  <si>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</si>
  <si>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</si>
  <si>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LOYOLA MARYMOUNT UNIVERSITY</t>
  </si>
  <si>
    <t>SAN DIEGO STATE UNIVERSITY</t>
  </si>
  <si>
    <t>UNIVERSITY OF SAN DIEGO</t>
  </si>
  <si>
    <t>SAN FRANCISCO STATE UNIVERSITY</t>
  </si>
  <si>
    <t>SAN JOSE STATE UNIVERSITY</t>
  </si>
  <si>
    <t>SANTA CLARA UNIVERSITY</t>
  </si>
  <si>
    <t>SONOMA STATE UNIVERSITY</t>
  </si>
  <si>
    <t>UNIVERSITY OF SOUTHERN CALIFORNIA</t>
  </si>
  <si>
    <t>STANFORD UNIVERSITY</t>
  </si>
  <si>
    <t>CALIFORNIA POLYTECHNIC STATE UNIV-SAN LUIS OBISPO</t>
  </si>
  <si>
    <t>90089-5012</t>
  </si>
  <si>
    <t>92834-9480</t>
  </si>
  <si>
    <t>CALIFORNIA STATE POLYTECHNIC UNIVERSITY POMONA</t>
  </si>
  <si>
    <t>Minnesota</t>
  </si>
  <si>
    <t>Plains: IA, KS, MN, MO, NE, ND, and SD</t>
  </si>
  <si>
    <t>New York</t>
  </si>
  <si>
    <t>Mid East: DE, DC, MD, NJ, NY, and PA</t>
  </si>
  <si>
    <t>Georgia</t>
  </si>
  <si>
    <t>Southeast: AL, AR, FL, GA, KY, LA, MS, NC, SC, TN, VA, and WV</t>
  </si>
  <si>
    <t>Emory University</t>
  </si>
  <si>
    <t>Georgia Institute of Technology-Main Campus</t>
  </si>
  <si>
    <t>30332-0530</t>
  </si>
  <si>
    <t>Georgia Southern University</t>
  </si>
  <si>
    <t>30460-8126</t>
  </si>
  <si>
    <t>Georgia State University</t>
  </si>
  <si>
    <t>30303-3083</t>
  </si>
  <si>
    <t>University of Georgia</t>
  </si>
  <si>
    <t>Savannah College of Art and Design</t>
  </si>
  <si>
    <t>31402-3146</t>
  </si>
  <si>
    <t>Valdosta State University</t>
  </si>
  <si>
    <t>University of West Georgia</t>
  </si>
  <si>
    <t>30118-0001</t>
  </si>
  <si>
    <t>Minnesota State University-Mankato</t>
  </si>
  <si>
    <t>University of Minnesota-Twin Cities</t>
  </si>
  <si>
    <t>55455-0213</t>
  </si>
  <si>
    <t>University of Minnesota-Duluth</t>
  </si>
  <si>
    <t>Saint Cloud State University</t>
  </si>
  <si>
    <t>56301-4498</t>
  </si>
  <si>
    <t>University of St Thomas</t>
  </si>
  <si>
    <t>55105-1078</t>
  </si>
  <si>
    <t>Winona State University</t>
  </si>
  <si>
    <t>55987-5838</t>
  </si>
  <si>
    <t>Columbia University in the City of New York</t>
  </si>
  <si>
    <t>Cornell University</t>
  </si>
  <si>
    <t>CUNY Bernard M Baruch College</t>
  </si>
  <si>
    <t>CUNY Brooklyn College</t>
  </si>
  <si>
    <t>CUNY Hunter College</t>
  </si>
  <si>
    <t>CUNY John Jay College of Criminal Justice</t>
  </si>
  <si>
    <t>CUNY Queens College</t>
  </si>
  <si>
    <t>Fordham University</t>
  </si>
  <si>
    <t>Hofstra University</t>
  </si>
  <si>
    <t>Ithaca College</t>
  </si>
  <si>
    <t>14850-7002</t>
  </si>
  <si>
    <t>New York University</t>
  </si>
  <si>
    <t>10012-1091</t>
  </si>
  <si>
    <t>Pace University-New York</t>
  </si>
  <si>
    <t>10038-1598</t>
  </si>
  <si>
    <t>Rensselaer Polytechnic Institute</t>
  </si>
  <si>
    <t>12180-3590</t>
  </si>
  <si>
    <t>Rochester Institute of Technology</t>
  </si>
  <si>
    <t>14623-5603</t>
  </si>
  <si>
    <t>University of Rochester</t>
  </si>
  <si>
    <t>14627-0011</t>
  </si>
  <si>
    <t>St John's University-New York</t>
  </si>
  <si>
    <t>SUNY at Albany</t>
  </si>
  <si>
    <t>Binghamton University</t>
  </si>
  <si>
    <t>13850-6000</t>
  </si>
  <si>
    <t>University at Buffalo</t>
  </si>
  <si>
    <t>14260-1660</t>
  </si>
  <si>
    <t>Stony Brook University</t>
  </si>
  <si>
    <t>SUNY College at Brockport</t>
  </si>
  <si>
    <t>14420-2919</t>
  </si>
  <si>
    <t>SUNY Buffalo State</t>
  </si>
  <si>
    <t>SUNY Cortland</t>
  </si>
  <si>
    <t>13045-0900</t>
  </si>
  <si>
    <t>SUNY at Fredonia</t>
  </si>
  <si>
    <t>14063-1136</t>
  </si>
  <si>
    <t>SUNY College at Geneseo</t>
  </si>
  <si>
    <t>14454-1465</t>
  </si>
  <si>
    <t>SUNY Oneonta</t>
  </si>
  <si>
    <t>13820-4015</t>
  </si>
  <si>
    <t>SUNY College at Oswego</t>
  </si>
  <si>
    <t>Syracuse University</t>
  </si>
  <si>
    <t>United States Military Academy</t>
  </si>
  <si>
    <t>10996-1905</t>
  </si>
  <si>
    <t>SUNY at Binghamton</t>
  </si>
  <si>
    <t>SUNY College at Cortland</t>
  </si>
  <si>
    <t>Buffalo State SUNY</t>
  </si>
  <si>
    <t>University of St. Thomas</t>
  </si>
  <si>
    <t>St. John's University-New York</t>
  </si>
  <si>
    <t>SUNY College at Oneonta</t>
  </si>
  <si>
    <t>13244-5040</t>
  </si>
  <si>
    <t>SUNY College at Buffalo</t>
  </si>
  <si>
    <t>SUNY at Geneseo</t>
  </si>
  <si>
    <t>11210-2889</t>
  </si>
  <si>
    <t>CUNY John Jay College Criminal Justice</t>
  </si>
  <si>
    <t>11367-0904</t>
  </si>
  <si>
    <t>14850-7000</t>
  </si>
  <si>
    <t>13902-6000</t>
  </si>
  <si>
    <t>13244-1100</t>
  </si>
  <si>
    <t>30302-3083</t>
  </si>
  <si>
    <t>14850-7188</t>
  </si>
  <si>
    <t>SUNY at Buffalo</t>
  </si>
  <si>
    <t>10996-2101</t>
  </si>
  <si>
    <t>EMORY UNIVERSITY</t>
  </si>
  <si>
    <t>GEORGIA INSTITUTE OF TECHNOLOGY-MAIN CAMPUS</t>
  </si>
  <si>
    <t>GEORGIA SOUTHERN UNIVERSITY</t>
  </si>
  <si>
    <t>GEORGIA STATE UNIVERSITY</t>
  </si>
  <si>
    <t>UNIVERSITY OF GEORGIA</t>
  </si>
  <si>
    <t>SAVANNAH COLLEGE OF ART AND DESIGN</t>
  </si>
  <si>
    <t>VALDOSTA STATE UNIVERSITY</t>
  </si>
  <si>
    <t>STATE UNIVERSITY OF WEST GEORGIA</t>
  </si>
  <si>
    <t>MINNESOTA STATE UNIVERSITY-MANKATO</t>
  </si>
  <si>
    <t>UNIVERSITY OF MINNESOTA-TWIN CITIES</t>
  </si>
  <si>
    <t>UNIVERSITY OF MINNESOTA-DULUTH</t>
  </si>
  <si>
    <t>SAINT CLOUD STATE UNIVERSITY</t>
  </si>
  <si>
    <t>UNIVERSITY OF ST THOMAS</t>
  </si>
  <si>
    <t>WINONA STATE UNIVERSITY</t>
  </si>
  <si>
    <t>COLUMBIA UNIVERSITY IN THE CITY OF NEW YORK</t>
  </si>
  <si>
    <t>CORNELL UNIVERSITY-ENDOWED COLLEGES</t>
  </si>
  <si>
    <t>CUNY BERNARD M BARUCH COLLEGE</t>
  </si>
  <si>
    <t>CUNY BROOKLYN COLLEGE</t>
  </si>
  <si>
    <t>CUNY HUNTER COLLEGE</t>
  </si>
  <si>
    <t>CUNY JOHN JAY COLLEGE CRIMINAL JUSTICE</t>
  </si>
  <si>
    <t>CUNY QUEENS COLLEGE</t>
  </si>
  <si>
    <t>FORDHAM UNIVERSITY</t>
  </si>
  <si>
    <t>HOFSTRA UNIVERSITY</t>
  </si>
  <si>
    <t>ITHACA COLLEGE</t>
  </si>
  <si>
    <t>NEW YORK UNIVERSITY</t>
  </si>
  <si>
    <t>PACE UNIVERSITY-NEW YORK</t>
  </si>
  <si>
    <t>RENSSELAER POLYTECHNIC INSTITUTE</t>
  </si>
  <si>
    <t>ROCHESTER INSTITUTE OF TECHNOLOGY</t>
  </si>
  <si>
    <t>UNIVERSITY OF ROCHESTER</t>
  </si>
  <si>
    <t>ST JOHN'S UNIVERSITY-NEW YORK</t>
  </si>
  <si>
    <t>SUNY AT ALBANY</t>
  </si>
  <si>
    <t>SUNY AT BINGHAMTON</t>
  </si>
  <si>
    <t>SUNY AT BUFFALO</t>
  </si>
  <si>
    <t>SUNY AT STONY BROOK</t>
  </si>
  <si>
    <t>SUNY COLLEGE AT BROCKPORT</t>
  </si>
  <si>
    <t>SUNY COLLEGE AT BUFFALO</t>
  </si>
  <si>
    <t>SUNY COLLEGE AT CORTLAND</t>
  </si>
  <si>
    <t>SUNY COLLEGE AT FREDONIA</t>
  </si>
  <si>
    <t>SUNY COLLEGE AT GENESEO</t>
  </si>
  <si>
    <t>SUNY COLLEGE AT ONEONTA</t>
  </si>
  <si>
    <t>SUNY COLLEGE AT OSWEGO</t>
  </si>
  <si>
    <t>SYRACUSE UNIVERSITY</t>
  </si>
  <si>
    <t>UNITED STATES MILITARY ACADEMY</t>
  </si>
  <si>
    <t>MINNESOTA STATE UNVERSITY-MANKATO</t>
  </si>
  <si>
    <t>SAINT JOHNS UNIVERSITY-NEW YORK</t>
  </si>
  <si>
    <t>MANKATO STATE UNIVERSITY</t>
  </si>
  <si>
    <t>GEORGIA INSTITUTE OF TECHNOLOGY MAIN CAMPUS</t>
  </si>
  <si>
    <t>UNIVERSITY OF MINNESOTA TWIN CITIES</t>
  </si>
  <si>
    <t>QUEENS COLLEGE</t>
  </si>
  <si>
    <t>WEST GEORGIA COLLEGE</t>
  </si>
  <si>
    <t>SYRACUSE UNIVERSITY-MAIN CAMPUS</t>
  </si>
  <si>
    <t>VALDOSTA STATE COLLEGE</t>
  </si>
  <si>
    <t>UNIVERSITY OF MINNESOTA DULUTH</t>
  </si>
  <si>
    <t>CUNY BERNARD BARUCH COLLEGE</t>
  </si>
  <si>
    <t>SAINT JOHN'S UNIVERSITY NEW YORK</t>
  </si>
  <si>
    <t>SYRACUSE UNIVERSITY MAIN CAMPUS</t>
  </si>
  <si>
    <t>Arizona</t>
  </si>
  <si>
    <t>Southwest: AZ, NM, OK, and TX</t>
  </si>
  <si>
    <t>Arizona State University-Tempe</t>
  </si>
  <si>
    <t>University of Arizona</t>
  </si>
  <si>
    <t>85721-0066</t>
  </si>
  <si>
    <t>Northern Arizona University</t>
  </si>
  <si>
    <t>86011-4092</t>
  </si>
  <si>
    <t>Michigan</t>
  </si>
  <si>
    <t>Great Lakes: IL, IN, MI, OH, and WI</t>
  </si>
  <si>
    <t>Central Michigan University</t>
  </si>
  <si>
    <t>Eastern Michigan University</t>
  </si>
  <si>
    <t>Ferris State University</t>
  </si>
  <si>
    <t>49307-2251</t>
  </si>
  <si>
    <t>Grand Valley State University</t>
  </si>
  <si>
    <t>University of Michigan-Ann Arbor</t>
  </si>
  <si>
    <t>Michigan State University</t>
  </si>
  <si>
    <t>Michigan Technological University</t>
  </si>
  <si>
    <t>Northern Michigan University</t>
  </si>
  <si>
    <t>Oakland University</t>
  </si>
  <si>
    <t>Saginaw Valley State University</t>
  </si>
  <si>
    <t>Wayne State University</t>
  </si>
  <si>
    <t>Western Michigan University</t>
  </si>
  <si>
    <t>Ohio</t>
  </si>
  <si>
    <t>Bowling Green State University-Main Campus</t>
  </si>
  <si>
    <t>University of Cincinnati-Main Campus</t>
  </si>
  <si>
    <t>45221-0063</t>
  </si>
  <si>
    <t>University of Dayton</t>
  </si>
  <si>
    <t>Kent State University at Kent</t>
  </si>
  <si>
    <t>44242-0001</t>
  </si>
  <si>
    <t>Miami University-Oxford</t>
  </si>
  <si>
    <t>Ohio State University-Main Campus</t>
  </si>
  <si>
    <t>Ohio University-Main Campus</t>
  </si>
  <si>
    <t>45701-2979</t>
  </si>
  <si>
    <t>Oregon</t>
  </si>
  <si>
    <t>Oregon State University</t>
  </si>
  <si>
    <t>University of Oregon</t>
  </si>
  <si>
    <t>Portland State University</t>
  </si>
  <si>
    <t>49401-9403</t>
  </si>
  <si>
    <t>48824-1046</t>
  </si>
  <si>
    <t>49931-1295</t>
  </si>
  <si>
    <t>48309-4401</t>
  </si>
  <si>
    <t>49008-5200</t>
  </si>
  <si>
    <t>86011-4132</t>
  </si>
  <si>
    <t>Arizona State University</t>
  </si>
  <si>
    <t>49008-5167</t>
  </si>
  <si>
    <t>Kent State University Kent Campus</t>
  </si>
  <si>
    <t>Arizona State University at the Tempe Campus</t>
  </si>
  <si>
    <t>Kent State University-Kent Campus</t>
  </si>
  <si>
    <t>48824-1042</t>
  </si>
  <si>
    <t>ARIZONA STATE UNIVERSITY AT THE TEMPE CAMPUS</t>
  </si>
  <si>
    <t>UNIVERSITY OF ARIZONA</t>
  </si>
  <si>
    <t>NORTHERN ARIZONA UNIVERSITY</t>
  </si>
  <si>
    <t>CENTRAL MICHIGAN UNIVERSITY</t>
  </si>
  <si>
    <t>EASTERN MICHIGAN UNIVERSITY</t>
  </si>
  <si>
    <t>FERRIS STATE UNIVERSITY</t>
  </si>
  <si>
    <t>GRAND VALLEY STATE UNIVERSITY</t>
  </si>
  <si>
    <t>UNIVERSITY OF MICHIGAN-ANN ARBOR</t>
  </si>
  <si>
    <t>MICHIGAN STATE UNIVERSITY</t>
  </si>
  <si>
    <t>MICHIGAN TECHNOLOGICAL UNIVERSITY</t>
  </si>
  <si>
    <t>NORTHERN MICHIGAN UNIVERSITY</t>
  </si>
  <si>
    <t>OAKLAND UNIVERSITY</t>
  </si>
  <si>
    <t>SAGINAW VALLEY STATE UNIVERSITY</t>
  </si>
  <si>
    <t>WAYNE STATE UNIVERSITY</t>
  </si>
  <si>
    <t>WESTERN MICHIGAN UNIVERSITY</t>
  </si>
  <si>
    <t>BOWLING GREEN STATE UNIVERSITY-MAIN CAMPUS</t>
  </si>
  <si>
    <t>UNIVERSITY OF CINCINNATI-MAIN CAMPUS</t>
  </si>
  <si>
    <t>UNIVERSITY OF DAYTON</t>
  </si>
  <si>
    <t>KENT STATE UNIVERSITY-MAIN CAMPUS</t>
  </si>
  <si>
    <t>MIAMI UNIVERSITY-OXFORD</t>
  </si>
  <si>
    <t>OHIO STATE UNIVERSITY-MAIN CAMPUS</t>
  </si>
  <si>
    <t>OHIO UNIVERSITY-MAIN CAMPUS</t>
  </si>
  <si>
    <t>OREGON STATE UNIVERSITY</t>
  </si>
  <si>
    <t>UNIVERSITY OF OREGON</t>
  </si>
  <si>
    <t>PORTLAND STATE UNIVERSITY</t>
  </si>
  <si>
    <t>ARIZONA STATE UNIVERSITY-MAIN CAMPUS</t>
  </si>
  <si>
    <t>45221-0127</t>
  </si>
  <si>
    <t>OHIO UNIVERSITY MAIN CAMPUS</t>
  </si>
  <si>
    <t>ARIZONA STATE UNIVERSITY</t>
  </si>
  <si>
    <t>BOWLING GREEN STATE UNIVERSITY MAIN CAMPUS</t>
  </si>
  <si>
    <t>UNIVERSITY OF CINCINNATI MAIN CAMPUS</t>
  </si>
  <si>
    <t>KENT STATE UNIVERSITY MAIN CAMPUS</t>
  </si>
  <si>
    <t>MIAMI UNIVERSITY OXFORD CAMPUS</t>
  </si>
  <si>
    <t>UNIVERSITY OF MICHIGAN ANN ARBOR</t>
  </si>
  <si>
    <t>OHIO STATE UNIVERSITY MAIN CAMPUS</t>
  </si>
  <si>
    <t>Florida</t>
  </si>
  <si>
    <t>University of Central Florida</t>
  </si>
  <si>
    <t>Florida Agricultural and Mechanical University</t>
  </si>
  <si>
    <t>Florida Atlantic University</t>
  </si>
  <si>
    <t>33431-0991</t>
  </si>
  <si>
    <t>Florida International University</t>
  </si>
  <si>
    <t>Florida State University</t>
  </si>
  <si>
    <t>32306-1037</t>
  </si>
  <si>
    <t>University of Florida</t>
  </si>
  <si>
    <t>University of Miami</t>
  </si>
  <si>
    <t>University of North Florida</t>
  </si>
  <si>
    <t>32224-7699</t>
  </si>
  <si>
    <t>University of South Florida-Main Campus</t>
  </si>
  <si>
    <t>33620-9951</t>
  </si>
  <si>
    <t>Texas</t>
  </si>
  <si>
    <t>Angelo State University</t>
  </si>
  <si>
    <t>Baylor University</t>
  </si>
  <si>
    <t>Texas A &amp; M University-Corpus Christi</t>
  </si>
  <si>
    <t>78412-5503</t>
  </si>
  <si>
    <t>University of Houston</t>
  </si>
  <si>
    <t>77204-2018</t>
  </si>
  <si>
    <t>Lamar University</t>
  </si>
  <si>
    <t>University of North Texas</t>
  </si>
  <si>
    <t>76203-1277</t>
  </si>
  <si>
    <t>Prairie View A &amp; M University</t>
  </si>
  <si>
    <t>Sam Houston State University</t>
  </si>
  <si>
    <t>Southern Methodist University</t>
  </si>
  <si>
    <t>75275-0221</t>
  </si>
  <si>
    <t>Stephen F Austin State University</t>
  </si>
  <si>
    <t>Texas State University</t>
  </si>
  <si>
    <t>Tarleton State University</t>
  </si>
  <si>
    <t>76401-0000</t>
  </si>
  <si>
    <t>Texas A &amp; M University-College Station</t>
  </si>
  <si>
    <t>77843-1248</t>
  </si>
  <si>
    <t>The University of Texas at Arlington</t>
  </si>
  <si>
    <t>The University of Texas at Austin</t>
  </si>
  <si>
    <t>Texas Christian University</t>
  </si>
  <si>
    <t>The University of Texas at San Antonio</t>
  </si>
  <si>
    <t>78249-1644</t>
  </si>
  <si>
    <t>Texas Tech University</t>
  </si>
  <si>
    <t>79409-5005</t>
  </si>
  <si>
    <t>76203-5017</t>
  </si>
  <si>
    <t>77843-1244</t>
  </si>
  <si>
    <t>32611-3115</t>
  </si>
  <si>
    <t>Texas State University-San Marcos</t>
  </si>
  <si>
    <t>32224-2645</t>
  </si>
  <si>
    <t>Texas A &amp; M University</t>
  </si>
  <si>
    <t>University of South Florida</t>
  </si>
  <si>
    <t>76402-0000</t>
  </si>
  <si>
    <t>78249-1130</t>
  </si>
  <si>
    <t>UNIVERSITY OF CENTRAL FLORIDA</t>
  </si>
  <si>
    <t>FLORIDA AGRICULTURAL AND MECHANICAL UNIVERSITY</t>
  </si>
  <si>
    <t>FLORIDA ATLANTIC UNIVERSITY-BOCA RATON</t>
  </si>
  <si>
    <t>FLORIDA INTERNATIONAL UNIVERSITY</t>
  </si>
  <si>
    <t>FLORIDA STATE UNIVERSITY</t>
  </si>
  <si>
    <t>UNIVERSITY OF FLORIDA</t>
  </si>
  <si>
    <t>UNIVERSITY OF MIAMI</t>
  </si>
  <si>
    <t>UNIVERSITY OF NORTH FLORIDA</t>
  </si>
  <si>
    <t>UNIVERSITY OF SOUTH FLORIDA</t>
  </si>
  <si>
    <t>ANGELO STATE UNIVERSITY</t>
  </si>
  <si>
    <t>BAYLOR UNIVERSITY</t>
  </si>
  <si>
    <t>TEXAS A &amp; M UNIVERSITY-CORPUS CHRISTI</t>
  </si>
  <si>
    <t>UNIVERSITY OF HOUSTON-UNIVERSITY PARK</t>
  </si>
  <si>
    <t>LAMAR UNIVERSITY</t>
  </si>
  <si>
    <t>UNIVERSITY OF NORTH TEXAS</t>
  </si>
  <si>
    <t>PRAIRIE VIEW A &amp; M UNIVERSITY</t>
  </si>
  <si>
    <t>SAM HOUSTON STATE UNIVERSITY</t>
  </si>
  <si>
    <t>SOUTHERN METHODIST UNIVERSITY</t>
  </si>
  <si>
    <t>STEPHEN F AUSTIN STATE UNIVERSITY</t>
  </si>
  <si>
    <t>TEXAS STATE UNIVERSITY-SAN MARCOS</t>
  </si>
  <si>
    <t>TARLETON STATE UNIVERSITY</t>
  </si>
  <si>
    <t>TEXAS A &amp; M UNIVERSITY</t>
  </si>
  <si>
    <t>THE UNIVERSITY OF TEXAS AT ARLINGTON</t>
  </si>
  <si>
    <t>THE UNIVERSITY OF TEXAS AT AUSTIN</t>
  </si>
  <si>
    <t>TEXAS CHRISTIAN UNIVERSITY</t>
  </si>
  <si>
    <t>THE UNIVERSITY OF TEXAS AT SAN ANTONIO</t>
  </si>
  <si>
    <t>TEXAS TECH UNIVERSITY</t>
  </si>
  <si>
    <t>SOUTHWEST TEXAS STATE UNIVERSITY</t>
  </si>
  <si>
    <t>LAMAR UNIVERSITY-BEAUMONT</t>
  </si>
  <si>
    <t>FLORIDA ATLANTIC UNIVERSITY</t>
  </si>
  <si>
    <t>CORPUS CHRISTI STATE UNIVERSITY</t>
  </si>
  <si>
    <t>UNIVERSITY OF TEXAS AT ARLINGTON</t>
  </si>
  <si>
    <t>UNIVERSITY OF TEXAS AT AUSTIN</t>
  </si>
  <si>
    <t>UNIVERSITY OF TEXAS AT SAN ANTONIO</t>
  </si>
  <si>
    <t>TEXAS A&amp;M UNIVERSITY</t>
  </si>
  <si>
    <t>UNIVERSITY OF TEXAS SAN ANTONIO</t>
  </si>
  <si>
    <t>Indiana</t>
  </si>
  <si>
    <t>Ball State University</t>
  </si>
  <si>
    <t>Indiana University-Purdue University-Fort Wayne</t>
  </si>
  <si>
    <t>46805-1499</t>
  </si>
  <si>
    <t>Indiana University-Purdue University-Indianapolis</t>
  </si>
  <si>
    <t>46202-5143</t>
  </si>
  <si>
    <t>University of Southern Indiana</t>
  </si>
  <si>
    <t>Indiana State University</t>
  </si>
  <si>
    <t>Indiana University-Bloomington</t>
  </si>
  <si>
    <t>47405-7000</t>
  </si>
  <si>
    <t>University of Notre Dame</t>
  </si>
  <si>
    <t>Pennsylvania</t>
  </si>
  <si>
    <t>Bloomsburg University of Pennsylvania</t>
  </si>
  <si>
    <t>Carnegie Mellon University</t>
  </si>
  <si>
    <t>Drexel University</t>
  </si>
  <si>
    <t>Duquesne University</t>
  </si>
  <si>
    <t>East Stroudsburg University of Pennsylvania</t>
  </si>
  <si>
    <t>Indiana University of Pennsylvania-Main Campus</t>
  </si>
  <si>
    <t>Kutztown University of Pennsylvania</t>
  </si>
  <si>
    <t>Lehigh University</t>
  </si>
  <si>
    <t>Millersville University of Pennsylvania</t>
  </si>
  <si>
    <t>Pennsylvania State University-Penn State Altoona</t>
  </si>
  <si>
    <t>Pennsylvania State University-Main Campus</t>
  </si>
  <si>
    <t>University of Pennsylvania</t>
  </si>
  <si>
    <t>University of Pittsburgh-Pittsburgh Campus</t>
  </si>
  <si>
    <t>Saint Joseph's University</t>
  </si>
  <si>
    <t>Shippensburg University of Pennsylvania</t>
  </si>
  <si>
    <t>Slippery Rock University of Pennsylvania</t>
  </si>
  <si>
    <t>Temple University</t>
  </si>
  <si>
    <t>Villanova University</t>
  </si>
  <si>
    <t>West Chester University of Pennsylvania</t>
  </si>
  <si>
    <t>Virginia</t>
  </si>
  <si>
    <t>College of William and Mary</t>
  </si>
  <si>
    <t>23187-8795</t>
  </si>
  <si>
    <t>Christopher Newport University</t>
  </si>
  <si>
    <t>23606-3072</t>
  </si>
  <si>
    <t>George Mason University</t>
  </si>
  <si>
    <t>22030-4444</t>
  </si>
  <si>
    <t>Hampton University</t>
  </si>
  <si>
    <t>23668-0099</t>
  </si>
  <si>
    <t>James Madison University</t>
  </si>
  <si>
    <t>Liberty University</t>
  </si>
  <si>
    <t>Norfolk State University</t>
  </si>
  <si>
    <t>Old Dominion University</t>
  </si>
  <si>
    <t>Radford University</t>
  </si>
  <si>
    <t>Virginia Polytechnic Institute and State University</t>
  </si>
  <si>
    <t>Virginia Commonwealth University</t>
  </si>
  <si>
    <t>University of Virginia-Main Campus</t>
  </si>
  <si>
    <t>Virginia State University</t>
  </si>
  <si>
    <t>Wisconsin</t>
  </si>
  <si>
    <t>Marquette University</t>
  </si>
  <si>
    <t>University of Wisconsin-Whitewater</t>
  </si>
  <si>
    <t>University of Wisconsin-Eau Claire</t>
  </si>
  <si>
    <t>University of Wisconsin-La Crosse</t>
  </si>
  <si>
    <t>University of Wisconsin-Oshkosh</t>
  </si>
  <si>
    <t>University of Wisconsin-Stout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</si>
  <si>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</si>
  <si>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</si>
  <si>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</si>
  <si>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</si>
  <si>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</si>
  <si>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Purdue University-Main Campus</t>
  </si>
  <si>
    <t>47907-2040</t>
  </si>
  <si>
    <t>23504-8000</t>
  </si>
  <si>
    <t>24061-0131</t>
  </si>
  <si>
    <t>23284-2512</t>
  </si>
  <si>
    <t>22903-2628</t>
  </si>
  <si>
    <t>53190-1790</t>
  </si>
  <si>
    <t>54601-9959</t>
  </si>
  <si>
    <t>53706-1380</t>
  </si>
  <si>
    <t>53201-0413</t>
  </si>
  <si>
    <t>53818-3001</t>
  </si>
  <si>
    <t>54022-5001</t>
  </si>
  <si>
    <t>54481-3897</t>
  </si>
  <si>
    <t>54702-4004</t>
  </si>
  <si>
    <t>24141-0672</t>
  </si>
  <si>
    <t>53818-3099</t>
  </si>
  <si>
    <t>15213-3890</t>
  </si>
  <si>
    <t>18301-2999</t>
  </si>
  <si>
    <t>15705-1098</t>
  </si>
  <si>
    <t>19530-0730</t>
  </si>
  <si>
    <t>17551-0302</t>
  </si>
  <si>
    <t>16601-3777</t>
  </si>
  <si>
    <t>16802-1589</t>
  </si>
  <si>
    <t>19104-6303</t>
  </si>
  <si>
    <t>19131-1395</t>
  </si>
  <si>
    <t>17257-2299</t>
  </si>
  <si>
    <t>16057-1383</t>
  </si>
  <si>
    <t>46202-2896</t>
  </si>
  <si>
    <t>19122-6096</t>
  </si>
  <si>
    <t>19085-1699</t>
  </si>
  <si>
    <t>Pennsylvania State University-Penn State Main Campus</t>
  </si>
  <si>
    <t>University of Pittsburgh-Main Campus</t>
  </si>
  <si>
    <t>BALL STATE UNIVERSITY</t>
  </si>
  <si>
    <t>INDIANA UNIVERSITY-PURDUE UNIVERSITY-FORT WAYNE</t>
  </si>
  <si>
    <t>INDIANA UNIVERSITY-PURDUE UNIVERSITY-INDIANAPOLIS</t>
  </si>
  <si>
    <t>UNIVERSITY OF SOUTHERN INDIANA</t>
  </si>
  <si>
    <t>INDIANA STATE UNIVERSITY</t>
  </si>
  <si>
    <t>INDIANA UNIVERSITY-BLOOMINGTON</t>
  </si>
  <si>
    <t>UNIVERSITY OF NOTRE DAME</t>
  </si>
  <si>
    <t>BLOOMSBURG UNIVERSITY OF PENNSYLVANIA</t>
  </si>
  <si>
    <t>CARNEGIE MELLON UNIVERSITY</t>
  </si>
  <si>
    <t>DREXEL UNIVERSITY</t>
  </si>
  <si>
    <t>DUQUESNE UNIVERSITY</t>
  </si>
  <si>
    <t>EAST STROUDSBURG UNIVERSITY OF PENNSYLVANIA</t>
  </si>
  <si>
    <t>INDIANA UNIVERSITY OF PENNSYLVANIA-MAIN CAMPUS</t>
  </si>
  <si>
    <t>KUTZTOWN UNIVERSITY OF PENNSYLVANIA</t>
  </si>
  <si>
    <t>LEHIGH UNIVERSITY</t>
  </si>
  <si>
    <t>MILLERSVILLE UNIVERSITY OF PENNSYLVANIA</t>
  </si>
  <si>
    <t>PENNSYLVANIA STATE UNIVERSITY-PENN STATE ALTOONA</t>
  </si>
  <si>
    <t>PENNSYLVANIA STATE UNIVERSITY-MAIN CAMPUS</t>
  </si>
  <si>
    <t>UNIVERSITY OF PENNSYLVANIA</t>
  </si>
  <si>
    <t>UNIVERSITY OF PITTSBURGH-MAIN CAMPUS</t>
  </si>
  <si>
    <t>SAINT JOSEPHS UNIVERSITY</t>
  </si>
  <si>
    <t>SHIPPENSBURG UNIVERSITY OF PENNSYLVANIA</t>
  </si>
  <si>
    <t>SLIPPERY ROCK UNIVERSITY OF PENNSYLVANIA</t>
  </si>
  <si>
    <t>TEMPLE UNIVERSITY</t>
  </si>
  <si>
    <t>VILLANOVA UNIVERSITY</t>
  </si>
  <si>
    <t>WEST CHESTER UNIVERSITY OF PENNSYLVANIA</t>
  </si>
  <si>
    <t>COLLEGE OF WILLIAM AND MARY</t>
  </si>
  <si>
    <t>CHRISTOPHER NEWPORT UNIVERSITY</t>
  </si>
  <si>
    <t>GEORGE MASON UNIVERSITY</t>
  </si>
  <si>
    <t>HAMPTON UNIVERSITY</t>
  </si>
  <si>
    <t>JAMES MADISON UNIVERSITY</t>
  </si>
  <si>
    <t>LIBERTY UNIVERSITY</t>
  </si>
  <si>
    <t>NORFOLK STATE UNIVERSITY</t>
  </si>
  <si>
    <t>OLD DOMINION UNIVERSITY</t>
  </si>
  <si>
    <t>RADFORD UNIVERSITY</t>
  </si>
  <si>
    <t>VIRGINIA POLYTECHNIC INSTITUTE AND STATE UNIV</t>
  </si>
  <si>
    <t>VIRGINIA COMMONWEALTH UNIVERSITY</t>
  </si>
  <si>
    <t>UNIVERSITY OF VIRGINIA-MAIN CAMPUS</t>
  </si>
  <si>
    <t>VIRGINIA STATE UNIVERSITY</t>
  </si>
  <si>
    <t>MARQUETTE UNIVERSITY</t>
  </si>
  <si>
    <t>UNIVERSITY OF WISCONSIN-WHITEWATER</t>
  </si>
  <si>
    <t>UNIVERSITY OF WISCONSIN-EAU CLAIRE</t>
  </si>
  <si>
    <t>UNIVERSITY OF WISCONSIN-LA CROSSE</t>
  </si>
  <si>
    <t>UNIVERSITY OF WISCONSIN-OSHKOSH</t>
  </si>
  <si>
    <t>UNIVERSITY OF WISCONSIN-STOUT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</si>
  <si>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</si>
  <si>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</si>
  <si>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</si>
  <si>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</si>
  <si>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</si>
  <si>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PURDUE UNIVERSITY-MAIN CAMPUS</t>
  </si>
  <si>
    <t>47907-1088</t>
  </si>
  <si>
    <t>23606-2998</t>
  </si>
  <si>
    <t>16601-3760</t>
  </si>
  <si>
    <t>INDIANA UNIVERSITY OF PENNSYLVANIA</t>
  </si>
  <si>
    <t>PENNSYLVANIA STATE UNIVERSITY-ALTOONA COLLEGE</t>
  </si>
  <si>
    <t>PENNSYLVANIA STATE UNIVERSITY-ALTOONA CAMPUS</t>
  </si>
  <si>
    <t>INDIANA UNIVERSITY-PURDUE UNIVERSITY AT FORT WAYNE</t>
  </si>
  <si>
    <t>INDIANA UNIVERSITY-PURDUE UNIV INDIANAPOLIS</t>
  </si>
  <si>
    <t>INDIANA UNIVERSITY BLOOMINGTON</t>
  </si>
  <si>
    <t>PENNSYLVANIA STATE UNIVERSITY ALTOONA CAMPUS</t>
  </si>
  <si>
    <t>PENNSYLVANIA STATE UNIVERSITY MAIN CAMPUS</t>
  </si>
  <si>
    <t>UNIVERSITY OF PITTSBURGH MAIN CAMPUS</t>
  </si>
  <si>
    <t>SAINT JOSEPH'S UNIVERSITY</t>
  </si>
  <si>
    <t>UNIVERSITY OF VIRGINIA MAIN CAMPUS</t>
  </si>
  <si>
    <t>PURDUE UNIVERSITY MAIN CAMPUS</t>
  </si>
  <si>
    <t>INDIANA UNIVERSITY-PURDUE UNIV AT INDIANAPOLIS</t>
  </si>
  <si>
    <t>CHRISTOPHER NEWPORT COLLEGE</t>
  </si>
  <si>
    <t>UNIVERSITY OF WISCONSIN - LA CROSSE</t>
  </si>
  <si>
    <t>UNIVERSITY OF WISCONSIN - OSHKOSH</t>
  </si>
  <si>
    <t>Column Labels</t>
  </si>
  <si>
    <t>Row Labels</t>
  </si>
  <si>
    <t>(blank)</t>
  </si>
  <si>
    <t>Grand Total</t>
  </si>
  <si>
    <t>(All)</t>
  </si>
  <si>
    <t>Count of number_enrolled_total</t>
  </si>
  <si>
    <t>Has 2017</t>
  </si>
  <si>
    <t>Values</t>
  </si>
  <si>
    <t>Avg # students enrolled (2001-17)</t>
  </si>
  <si>
    <t>Stdev</t>
  </si>
  <si>
    <t>N</t>
  </si>
  <si>
    <t xml:space="preserve">Max </t>
  </si>
  <si>
    <t>Min</t>
  </si>
  <si>
    <t>atLeast1K_enroll</t>
  </si>
  <si>
    <t>metCriteria</t>
  </si>
  <si>
    <t>Has 2002</t>
  </si>
  <si>
    <t>Has at least 5others</t>
  </si>
  <si>
    <t>UNITID</t>
  </si>
  <si>
    <t>Nyrs</t>
  </si>
  <si>
    <t>MetCriteria</t>
  </si>
  <si>
    <t>Number of schools in current data set</t>
  </si>
  <si>
    <t>TOTAL # Students (2017)</t>
  </si>
  <si>
    <t># Institutions</t>
  </si>
  <si>
    <t>Total # students APPLIED</t>
  </si>
  <si>
    <t>Total # students ADMITTED</t>
  </si>
  <si>
    <t>Total # students ENROLLED</t>
  </si>
  <si>
    <t>admission_rate</t>
  </si>
  <si>
    <t>enrollement_rate</t>
  </si>
  <si>
    <t>Average of admission_rate</t>
  </si>
  <si>
    <t/>
  </si>
  <si>
    <t>Average of enrollement_rate</t>
  </si>
  <si>
    <t>StdDev of admission_rate2</t>
  </si>
  <si>
    <t>StdDev of enrollement_rate2</t>
  </si>
  <si>
    <t>SEM admission rate</t>
  </si>
  <si>
    <t>SEM enrollment rate</t>
  </si>
  <si>
    <t>Trendline</t>
  </si>
  <si>
    <t>slope</t>
  </si>
  <si>
    <t>enrollment_rate</t>
  </si>
  <si>
    <t>R2</t>
  </si>
  <si>
    <t>Total Revenue</t>
  </si>
  <si>
    <t>Total Expenditures</t>
  </si>
  <si>
    <t>Sum of Tuition, net</t>
  </si>
  <si>
    <t>Sum of Tuition, gross</t>
  </si>
  <si>
    <t>Sum of exp_instruc_total</t>
  </si>
  <si>
    <t>Sum of exp_total_salaries</t>
  </si>
  <si>
    <t>Sum of exp_total_benefits</t>
  </si>
  <si>
    <t>#blanks in 1990-2001</t>
  </si>
  <si>
    <t>#blanks in 2002-2017</t>
  </si>
  <si>
    <t>Data column</t>
  </si>
  <si>
    <t>Count of unitid</t>
  </si>
  <si>
    <t>Sum of rev_fed_approps_grants</t>
  </si>
  <si>
    <t>Sum of rev_state_local_approps_grants</t>
  </si>
  <si>
    <t>Diff</t>
  </si>
  <si>
    <t>Log-Diff</t>
  </si>
  <si>
    <t>Log</t>
  </si>
  <si>
    <t>Raw</t>
  </si>
  <si>
    <t>ADF_pval</t>
  </si>
  <si>
    <t>ADF_stat</t>
  </si>
  <si>
    <t>variance</t>
  </si>
  <si>
    <t>mean</t>
  </si>
  <si>
    <t>x</t>
  </si>
  <si>
    <r>
      <t>"</t>
    </r>
    <r>
      <rPr>
        <b/>
        <i/>
        <sz val="12"/>
        <color theme="1"/>
        <rFont val="Calibri"/>
        <scheme val="minor"/>
      </rPr>
      <t>x</t>
    </r>
    <r>
      <rPr>
        <i/>
        <sz val="12"/>
        <color theme="1"/>
        <rFont val="Calibri"/>
        <scheme val="minor"/>
      </rPr>
      <t>" if feature tranformation is stationary (based on Aug Dicky Fuller stat)</t>
    </r>
  </si>
  <si>
    <t>MIN Var</t>
  </si>
  <si>
    <t>MAX Var</t>
  </si>
  <si>
    <t>Avg VAR</t>
  </si>
  <si>
    <t>EVALUATING STATIONARITY:</t>
  </si>
  <si>
    <t>EVALUATING MODEL SIGNIFICANCE: Predicting "number_enrolled_total"</t>
  </si>
  <si>
    <t>USING RAW FEATURES (untransformed</t>
  </si>
  <si>
    <t>Significant?</t>
  </si>
  <si>
    <t>Coeff sign</t>
  </si>
  <si>
    <t>Coeff wt</t>
  </si>
  <si>
    <t>FE, entity &amp; time</t>
  </si>
  <si>
    <t>Y</t>
  </si>
  <si>
    <t>To put a "Y" in Significance column, feature had to be significant in RE, FE-ent, FE-tm</t>
  </si>
  <si>
    <t>Neg</t>
  </si>
  <si>
    <t>Pos</t>
  </si>
  <si>
    <t>Y marg</t>
  </si>
  <si>
    <t>Covariance: unadjusted</t>
  </si>
  <si>
    <t>Covariance: clustered by entity, time</t>
  </si>
  <si>
    <t>Robust</t>
  </si>
  <si>
    <t>Entity</t>
  </si>
  <si>
    <t>Entity-Time</t>
  </si>
  <si>
    <t>Dep. Variable</t>
  </si>
  <si>
    <t>Estimator</t>
  </si>
  <si>
    <t>PooledOLS</t>
  </si>
  <si>
    <t>No. Observations</t>
  </si>
  <si>
    <t>Cov. Est.</t>
  </si>
  <si>
    <t>Clustered</t>
  </si>
  <si>
    <t>R-squared</t>
  </si>
  <si>
    <t>R-Squared (Within)</t>
  </si>
  <si>
    <t>R-Squared (Between)</t>
  </si>
  <si>
    <t>R-Squared (Overall)</t>
  </si>
  <si>
    <t>F-statistic</t>
  </si>
  <si>
    <t>P-value (F-stat)</t>
  </si>
  <si>
    <t>================================</t>
  </si>
  <si>
    <t>=======================</t>
  </si>
  <si>
    <t>const</t>
  </si>
  <si>
    <t>(-8.7334)</t>
  </si>
  <si>
    <t>(-4.2864)</t>
  </si>
  <si>
    <t>(-3.5942)</t>
  </si>
  <si>
    <t>(-0.4605)</t>
  </si>
  <si>
    <t>(-0.2152)</t>
  </si>
  <si>
    <t>(-0.2164)</t>
  </si>
  <si>
    <t>(-3.2822)</t>
  </si>
  <si>
    <t>(-1.9036)</t>
  </si>
  <si>
    <t>(-2.0746)</t>
  </si>
  <si>
    <t>(-7.9075)</t>
  </si>
  <si>
    <t>(-3.5384)</t>
  </si>
  <si>
    <t>(-3.5593)</t>
  </si>
  <si>
    <t>(-23.703)</t>
  </si>
  <si>
    <t>(-9.6514)</t>
  </si>
  <si>
    <t>(-10.029)</t>
  </si>
  <si>
    <t>(-5.0895)</t>
  </si>
  <si>
    <t>(-2.1184)</t>
  </si>
  <si>
    <t>(-2.1070)</t>
  </si>
  <si>
    <t>marg</t>
  </si>
  <si>
    <t>QUESTIONS</t>
  </si>
  <si>
    <t>- Why are some features no longer significant when using clustered covariance? (rev_tuition_fees_gross and net)</t>
  </si>
  <si>
    <t>- Conversely, why are some features significant when using clustered covariance but not fixed effects (rev_fed_appropos_grants, exp_res_pub_serv_total)</t>
  </si>
  <si>
    <t>- What causes such large weights on the features that are percentages? (female_pct, married_pct)</t>
  </si>
  <si>
    <t>- Why did the signs on the coeffecients for female_pct and married_pct flip?</t>
  </si>
  <si>
    <t>- Don't include the ones expressing a rate (last 3 on the list)</t>
  </si>
  <si>
    <t>- Don't include the totals for Rev and Expense, since redundant with breakdowns</t>
  </si>
  <si>
    <t>- Use the 7 features that are significant consistently: number_applied, number_admitted, rev_state_local_approps_grants, rev_other, exp_instruc_total, exp_student_serv_total, completers_150pct</t>
  </si>
  <si>
    <t>- Also use the 1 feature I'm interested in, significant in the unadjusted FE model: rev_tuition_fees_net</t>
  </si>
  <si>
    <t>- Also use the 3 features I was surprised to see significant in the Pooled, clustered model: rev_fed_approps_grants, exp_acad_supp_total, exp_res_pub_serv_total</t>
  </si>
  <si>
    <t>***FIRST PASS AT FORECAST MODEL: 11 features</t>
  </si>
  <si>
    <t>- When I transformed the series to be stationary … Some of the feature importances changed. EG Number_Admitted is no longer significant. Rev_Tuition_Fees is very significant. What does this indicate?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</si>
</sst>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&quot;$&quot;#,##0"/>
  </numFmts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scheme val="minor"/>
    </font>
    <font>
      <sz val="12"/>
      <color rgb="FF000000"/>
      <name val="Helvetica Neue"/>
    </font>
    <font>
      <sz val="12"/>
      <color rgb="FF0000FF"/>
      <name val="Calibri"/>
      <scheme val="minor"/>
    </font>
    <font>
      <sz val="12"/>
      <color theme="9" tint="-0.249977111117893"/>
      <name val="Calibri"/>
      <scheme val="minor"/>
    </font>
    <font>
      <b/>
      <sz val="12"/>
      <color rgb="FF000000"/>
      <name val="Helvetica Neue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thin">
        <color auto="1"/>
      </top>
      <bottom style="thin">
        <color theme="0" tint="-0.34998626667073579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n">
        <color auto="1"/>
      </right>
      <top style="thin">
        <color theme="0" tint="-0.34998626667073579"/>
      </top>
      <bottom style="thin">
        <color auto="1"/>
      </bottom>
      <diagonal/>
    </border>
  </borders>
  <cellStyleXfs count="3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4" fillId="0" borderId="0" xfId="0" applyFont="1" applyAlignment="1">
      <alignment horizontal="center"/>
    </xf>
    <xf numFmtId="1" fontId="0" fillId="0" borderId="0" xfId="0" applyNumberFormat="1"/>
    <xf numFmtId="3" fontId="0" fillId="0" borderId="0" xfId="0" applyNumberFormat="1"/>
    <xf numFmtId="3" fontId="0" fillId="2" borderId="0" xfId="0" applyNumberFormat="1" applyFill="1"/>
    <xf numFmtId="0" fontId="0" fillId="2" borderId="0" xfId="0" applyNumberFormat="1" applyFill="1"/>
    <xf numFmtId="0" fontId="4" fillId="0" borderId="0" xfId="0" applyFont="1" applyAlignment="1">
      <alignment horizontal="left"/>
    </xf>
    <xf numFmtId="3" fontId="4" fillId="0" borderId="0" xfId="0" applyNumberFormat="1" applyFont="1"/>
    <xf numFmtId="3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/>
    <xf numFmtId="0" fontId="0" fillId="0" borderId="2" xfId="0" applyBorder="1"/>
    <xf numFmtId="0" fontId="0" fillId="0" borderId="3" xfId="0" applyBorder="1"/>
    <xf numFmtId="0" fontId="1" fillId="0" borderId="1" xfId="0" applyFont="1" applyBorder="1"/>
    <xf numFmtId="0" fontId="0" fillId="2" borderId="2" xfId="0" applyFill="1" applyBorder="1"/>
    <xf numFmtId="0" fontId="0" fillId="0" borderId="0" xfId="0" applyFill="1"/>
    <xf numFmtId="0" fontId="1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11" fontId="0" fillId="0" borderId="0" xfId="0" applyNumberFormat="1" applyBorder="1"/>
    <xf numFmtId="0" fontId="0" fillId="0" borderId="9" xfId="0" applyBorder="1"/>
    <xf numFmtId="0" fontId="0" fillId="0" borderId="10" xfId="0" applyBorder="1"/>
    <xf numFmtId="11" fontId="0" fillId="0" borderId="10" xfId="0" applyNumberFormat="1" applyBorder="1"/>
    <xf numFmtId="0" fontId="0" fillId="0" borderId="11" xfId="0" applyBorder="1"/>
    <xf numFmtId="11" fontId="0" fillId="0" borderId="5" xfId="0" applyNumberFormat="1" applyBorder="1"/>
    <xf numFmtId="11" fontId="0" fillId="0" borderId="8" xfId="0" applyNumberFormat="1" applyBorder="1"/>
    <xf numFmtId="11" fontId="0" fillId="0" borderId="11" xfId="0" applyNumberFormat="1" applyBorder="1"/>
    <xf numFmtId="0" fontId="7" fillId="0" borderId="0" xfId="0" applyFont="1"/>
    <xf numFmtId="0" fontId="0" fillId="0" borderId="0" xfId="0" applyAlignment="1">
      <alignment horizontal="center" vertical="center" wrapText="1"/>
    </xf>
    <xf numFmtId="0" fontId="0" fillId="0" borderId="12" xfId="0" applyFill="1" applyBorder="1"/>
    <xf numFmtId="0" fontId="1" fillId="0" borderId="13" xfId="0" applyFont="1" applyBorder="1"/>
    <xf numFmtId="0" fontId="1" fillId="0" borderId="14" xfId="0" applyFont="1" applyBorder="1"/>
    <xf numFmtId="0" fontId="0" fillId="0" borderId="15" xfId="0" applyFill="1" applyBorder="1"/>
    <xf numFmtId="0" fontId="0" fillId="0" borderId="16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9" fillId="0" borderId="0" xfId="0" applyFont="1"/>
    <xf numFmtId="0" fontId="1" fillId="0" borderId="0" xfId="0" applyFont="1" applyFill="1"/>
    <xf numFmtId="0" fontId="10" fillId="0" borderId="0" xfId="0" applyFont="1"/>
    <xf numFmtId="0" fontId="7" fillId="0" borderId="0" xfId="0" applyFont="1" applyFill="1" applyBorder="1"/>
    <xf numFmtId="0" fontId="0" fillId="0" borderId="16" xfId="0" applyBorder="1" applyAlignment="1">
      <alignment wrapText="1"/>
    </xf>
    <xf numFmtId="11" fontId="0" fillId="0" borderId="16" xfId="0" applyNumberFormat="1" applyBorder="1"/>
    <xf numFmtId="0" fontId="0" fillId="0" borderId="16" xfId="0" applyNumberFormat="1" applyBorder="1"/>
    <xf numFmtId="11" fontId="11" fillId="0" borderId="0" xfId="0" applyNumberFormat="1" applyFont="1"/>
    <xf numFmtId="0" fontId="0" fillId="0" borderId="0" xfId="0" applyFill="1" applyBorder="1"/>
    <xf numFmtId="0" fontId="1" fillId="3" borderId="13" xfId="0" applyFont="1" applyFill="1" applyBorder="1"/>
    <xf numFmtId="0" fontId="1" fillId="3" borderId="14" xfId="0" applyFont="1" applyFill="1" applyBorder="1"/>
    <xf numFmtId="0" fontId="12" fillId="0" borderId="0" xfId="0" applyFont="1"/>
    <xf numFmtId="0" fontId="1" fillId="4" borderId="13" xfId="0" applyFont="1" applyFill="1" applyBorder="1"/>
    <xf numFmtId="0" fontId="1" fillId="4" borderId="14" xfId="0" applyFont="1" applyFill="1" applyBorder="1"/>
    <xf numFmtId="0" fontId="13" fillId="0" borderId="0" xfId="0" applyFont="1"/>
    <xf numFmtId="0" fontId="14" fillId="0" borderId="0" xfId="0" applyFont="1"/>
    <xf numFmtId="0" fontId="11" fillId="0" borderId="0" xfId="0" applyFont="1"/>
    <xf numFmtId="0" fontId="14" fillId="2" borderId="0" xfId="0" applyFont="1" applyFill="1"/>
    <xf numFmtId="0" fontId="11" fillId="2" borderId="0" xfId="0" applyFont="1" applyFill="1"/>
    <xf numFmtId="11" fontId="0" fillId="0" borderId="16" xfId="0" applyNumberFormat="1" applyBorder="1" applyAlignment="1">
      <alignment wrapText="1"/>
    </xf>
    <xf numFmtId="0" fontId="0" fillId="0" borderId="19" xfId="0" applyBorder="1" applyAlignment="1">
      <alignment wrapText="1"/>
    </xf>
    <xf numFmtId="0" fontId="0" fillId="0" borderId="0" xfId="0" quotePrefix="1"/>
    <xf numFmtId="0" fontId="0" fillId="2" borderId="15" xfId="0" applyFill="1" applyBorder="1"/>
    <xf numFmtId="0" fontId="1" fillId="2" borderId="0" xfId="0" applyFont="1" applyFill="1"/>
    <xf numFmtId="0" fontId="6" fillId="0" borderId="0" xfId="0" quotePrefix="1" applyFont="1"/>
  </cellXfs>
  <cellStyles count="3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font>
        <b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alignment horizontal="center"/>
    </dxf>
    <dxf>
      <font>
        <b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Trends in Applications,</a:t>
            </a:r>
            <a:r>
              <a:rPr lang="en-US" baseline="0"/>
              <a:t> Admissions and Enrollment (2002-17)</a:t>
            </a:r>
            <a:endParaRPr lang="en-US"/>
          </a:p>
        </c:rich>
      </c:tx>
      <c:layout>
        <c:manualLayout>
          <c:xMode val="edge"/>
          <c:yMode val="edge"/>
          <c:x val="0.162480795921452"/>
          <c:y val="0.04416403785488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701903403807"/>
          <c:y val="0.126182965299685"/>
          <c:w val="0.704456413912828"/>
          <c:h val="0.724458630368365"/>
        </c:manualLayout>
      </c:layout>
      <c:lineChart>
        <c:grouping val="standard"/>
        <c:varyColors val="0"/>
        <c:ser>
          <c:idx val="0"/>
          <c:order val="0"/>
          <c:tx>
            <c:strRef>
              <c:f>'Pivoted-Admissions'!$A$6</c:f>
              <c:strCache>
                <c:ptCount val="1"/>
                <c:pt idx="0">
                  <c:v>Total # students APPLIED</c:v>
                </c:pt>
              </c:strCache>
            </c:strRef>
          </c:tx>
          <c:marker>
            <c:symbol val="none"/>
          </c:marker>
          <c:cat>
            <c:numRef>
              <c:f>'Pivoted-Admissions'!$B$4:$Q$4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'Pivoted-Admissions'!$B$6:$Q$6</c:f>
              <c:numCache>
                <c:formatCode>#,##0</c:formatCode>
                <c:ptCount val="16"/>
                <c:pt idx="0">
                  <c:v>1.880551E6</c:v>
                </c:pt>
                <c:pt idx="1">
                  <c:v>2.007885E6</c:v>
                </c:pt>
                <c:pt idx="2">
                  <c:v>2.081902E6</c:v>
                </c:pt>
                <c:pt idx="3">
                  <c:v>2.195159E6</c:v>
                </c:pt>
                <c:pt idx="4">
                  <c:v>2.343572E6</c:v>
                </c:pt>
                <c:pt idx="5">
                  <c:v>2.506641E6</c:v>
                </c:pt>
                <c:pt idx="6">
                  <c:v>2.679828E6</c:v>
                </c:pt>
                <c:pt idx="7">
                  <c:v>2.853233E6</c:v>
                </c:pt>
                <c:pt idx="8">
                  <c:v>2.98836E6</c:v>
                </c:pt>
                <c:pt idx="9">
                  <c:v>3.122015E6</c:v>
                </c:pt>
                <c:pt idx="10">
                  <c:v>3.219732E6</c:v>
                </c:pt>
                <c:pt idx="11">
                  <c:v>3.43157E6</c:v>
                </c:pt>
                <c:pt idx="12">
                  <c:v>3.670499E6</c:v>
                </c:pt>
                <c:pt idx="13">
                  <c:v>3.777694E6</c:v>
                </c:pt>
                <c:pt idx="14">
                  <c:v>3.914784E6</c:v>
                </c:pt>
                <c:pt idx="15">
                  <c:v>4.050916E6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'Pivoted-Admissions'!$A$7</c:f>
              <c:strCache>
                <c:ptCount val="1"/>
                <c:pt idx="0">
                  <c:v>Total # students ADMITTED</c:v>
                </c:pt>
              </c:strCache>
            </c:strRef>
          </c:tx>
          <c:marker>
            <c:symbol val="none"/>
          </c:marker>
          <c:cat>
            <c:numRef>
              <c:f>'Pivoted-Admissions'!$B$4:$Q$4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'Pivoted-Admissions'!$B$7:$Q$7</c:f>
              <c:numCache>
                <c:formatCode>#,##0</c:formatCode>
                <c:ptCount val="16"/>
                <c:pt idx="0">
                  <c:v>1.130289E6</c:v>
                </c:pt>
                <c:pt idx="1">
                  <c:v>1.183872E6</c:v>
                </c:pt>
                <c:pt idx="2">
                  <c:v>1.217455E6</c:v>
                </c:pt>
                <c:pt idx="3">
                  <c:v>1.265878E6</c:v>
                </c:pt>
                <c:pt idx="4">
                  <c:v>1.334649E6</c:v>
                </c:pt>
                <c:pt idx="5">
                  <c:v>1.424995E6</c:v>
                </c:pt>
                <c:pt idx="6">
                  <c:v>1.468348E6</c:v>
                </c:pt>
                <c:pt idx="7">
                  <c:v>1.53613E6</c:v>
                </c:pt>
                <c:pt idx="8">
                  <c:v>1.580901E6</c:v>
                </c:pt>
                <c:pt idx="9">
                  <c:v>1.595879E6</c:v>
                </c:pt>
                <c:pt idx="10">
                  <c:v>1.669909E6</c:v>
                </c:pt>
                <c:pt idx="11">
                  <c:v>1.746246E6</c:v>
                </c:pt>
                <c:pt idx="12">
                  <c:v>1.850239E6</c:v>
                </c:pt>
                <c:pt idx="13">
                  <c:v>1.880018E6</c:v>
                </c:pt>
                <c:pt idx="14">
                  <c:v>1.971984E6</c:v>
                </c:pt>
                <c:pt idx="15">
                  <c:v>2.023883E6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'Pivoted-Admissions'!$A$8</c:f>
              <c:strCache>
                <c:ptCount val="1"/>
                <c:pt idx="0">
                  <c:v>Total # students ENROLLED</c:v>
                </c:pt>
              </c:strCache>
            </c:strRef>
          </c:tx>
          <c:marker>
            <c:symbol val="none"/>
          </c:marker>
          <c:cat>
            <c:numRef>
              <c:f>'Pivoted-Admissions'!$B$4:$Q$4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'Pivoted-Admissions'!$B$8:$Q$8</c:f>
              <c:numCache>
                <c:formatCode>#,##0</c:formatCode>
                <c:ptCount val="16"/>
                <c:pt idx="0">
                  <c:v>440275.0</c:v>
                </c:pt>
                <c:pt idx="1">
                  <c:v>448945.0</c:v>
                </c:pt>
                <c:pt idx="2">
                  <c:v>452940.0</c:v>
                </c:pt>
                <c:pt idx="3">
                  <c:v>458031.0</c:v>
                </c:pt>
                <c:pt idx="4">
                  <c:v>473873.0</c:v>
                </c:pt>
                <c:pt idx="5">
                  <c:v>485549.0</c:v>
                </c:pt>
                <c:pt idx="6">
                  <c:v>491082.0</c:v>
                </c:pt>
                <c:pt idx="7">
                  <c:v>501039.0</c:v>
                </c:pt>
                <c:pt idx="8">
                  <c:v>497458.0</c:v>
                </c:pt>
                <c:pt idx="9">
                  <c:v>495682.0</c:v>
                </c:pt>
                <c:pt idx="10">
                  <c:v>502486.0</c:v>
                </c:pt>
                <c:pt idx="11">
                  <c:v>514325.0</c:v>
                </c:pt>
                <c:pt idx="12">
                  <c:v>532405.0</c:v>
                </c:pt>
                <c:pt idx="13">
                  <c:v>540348.0</c:v>
                </c:pt>
                <c:pt idx="14">
                  <c:v>549206.0</c:v>
                </c:pt>
                <c:pt idx="15">
                  <c:v>560921.0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017176"/>
        <c:axId val="-2052020264"/>
      </c:lineChart>
      <c:catAx>
        <c:axId val="-2052017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/>
          <a:lstStyle/>
          <a:p>
            <a:pPr>
              <a:defRPr b="1"/>
            </a:pPr>
            <a:endParaRPr lang="en-US"/>
          </a:p>
        </c:txPr>
        <c:crossAx val="-2052020264"/>
        <c:crosses val="autoZero"/>
        <c:auto val="1"/>
        <c:lblAlgn val="ctr"/>
        <c:lblOffset val="100"/>
        <c:noMultiLvlLbl val="0"/>
      </c:catAx>
      <c:valAx>
        <c:axId val="-205202026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52017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969340938682"/>
          <c:y val="0.133676941801833"/>
          <c:w val="0.156282627565255"/>
          <c:h val="0.461352492610348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Rates of</a:t>
            </a:r>
            <a:r>
              <a:rPr lang="en-US" baseline="0"/>
              <a:t> Admission and Enrollment (2002-17)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85796036647835"/>
          <c:y val="0.16403785488959"/>
          <c:w val="0.734082047829523"/>
          <c:h val="0.714994907970888"/>
        </c:manualLayout>
      </c:layout>
      <c:lineChart>
        <c:grouping val="standard"/>
        <c:varyColors val="0"/>
        <c:ser>
          <c:idx val="0"/>
          <c:order val="0"/>
          <c:tx>
            <c:strRef>
              <c:f>'Pivoted-Admissions'!$A$9</c:f>
              <c:strCache>
                <c:ptCount val="1"/>
                <c:pt idx="0">
                  <c:v>Average of admission_rate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210363258496034"/>
                  <c:y val="0.0724200799821158"/>
                </c:manualLayout>
              </c:layout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'Pivoted-Admissions'!$B$13:$Q$13</c:f>
                <c:numCache>
                  <c:formatCode>General</c:formatCode>
                  <c:ptCount val="16"/>
                  <c:pt idx="0">
                    <c:v>0.0138504679716555</c:v>
                  </c:pt>
                  <c:pt idx="1">
                    <c:v>0.014603177275643</c:v>
                  </c:pt>
                  <c:pt idx="2">
                    <c:v>0.0144466808442981</c:v>
                  </c:pt>
                  <c:pt idx="3">
                    <c:v>0.014553575347971</c:v>
                  </c:pt>
                  <c:pt idx="4">
                    <c:v>0.014432496848174</c:v>
                  </c:pt>
                  <c:pt idx="5">
                    <c:v>0.0147035289751468</c:v>
                  </c:pt>
                  <c:pt idx="6">
                    <c:v>0.0149862664475614</c:v>
                  </c:pt>
                  <c:pt idx="7">
                    <c:v>0.0148431445391726</c:v>
                  </c:pt>
                  <c:pt idx="8">
                    <c:v>0.0148747825002355</c:v>
                  </c:pt>
                  <c:pt idx="9">
                    <c:v>0.0151254924654095</c:v>
                  </c:pt>
                  <c:pt idx="10">
                    <c:v>0.0147699517264305</c:v>
                  </c:pt>
                  <c:pt idx="11">
                    <c:v>0.0149882002966068</c:v>
                  </c:pt>
                  <c:pt idx="12">
                    <c:v>0.0153198371467757</c:v>
                  </c:pt>
                  <c:pt idx="13">
                    <c:v>0.0157195390818912</c:v>
                  </c:pt>
                  <c:pt idx="14">
                    <c:v>0.0155788486960555</c:v>
                  </c:pt>
                  <c:pt idx="15">
                    <c:v>0.0161040274174623</c:v>
                  </c:pt>
                </c:numCache>
              </c:numRef>
            </c:plus>
            <c:minus>
              <c:numRef>
                <c:f>'Pivoted-Admissions'!$B$13:$Q$13</c:f>
                <c:numCache>
                  <c:formatCode>General</c:formatCode>
                  <c:ptCount val="16"/>
                  <c:pt idx="0">
                    <c:v>0.0138504679716555</c:v>
                  </c:pt>
                  <c:pt idx="1">
                    <c:v>0.014603177275643</c:v>
                  </c:pt>
                  <c:pt idx="2">
                    <c:v>0.0144466808442981</c:v>
                  </c:pt>
                  <c:pt idx="3">
                    <c:v>0.014553575347971</c:v>
                  </c:pt>
                  <c:pt idx="4">
                    <c:v>0.014432496848174</c:v>
                  </c:pt>
                  <c:pt idx="5">
                    <c:v>0.0147035289751468</c:v>
                  </c:pt>
                  <c:pt idx="6">
                    <c:v>0.0149862664475614</c:v>
                  </c:pt>
                  <c:pt idx="7">
                    <c:v>0.0148431445391726</c:v>
                  </c:pt>
                  <c:pt idx="8">
                    <c:v>0.0148747825002355</c:v>
                  </c:pt>
                  <c:pt idx="9">
                    <c:v>0.0151254924654095</c:v>
                  </c:pt>
                  <c:pt idx="10">
                    <c:v>0.0147699517264305</c:v>
                  </c:pt>
                  <c:pt idx="11">
                    <c:v>0.0149882002966068</c:v>
                  </c:pt>
                  <c:pt idx="12">
                    <c:v>0.0153198371467757</c:v>
                  </c:pt>
                  <c:pt idx="13">
                    <c:v>0.0157195390818912</c:v>
                  </c:pt>
                  <c:pt idx="14">
                    <c:v>0.0155788486960555</c:v>
                  </c:pt>
                  <c:pt idx="15">
                    <c:v>0.0161040274174623</c:v>
                  </c:pt>
                </c:numCache>
              </c:numRef>
            </c:minus>
          </c:errBars>
          <c:cat>
            <c:numRef>
              <c:f>'Pivoted-Admissions'!$B$4:$Q$4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'Pivoted-Admissions'!$B$9:$Q$9</c:f>
              <c:numCache>
                <c:formatCode>0.000</c:formatCode>
                <c:ptCount val="16"/>
                <c:pt idx="0">
                  <c:v>0.653194429578292</c:v>
                </c:pt>
                <c:pt idx="1">
                  <c:v>0.650170962562837</c:v>
                </c:pt>
                <c:pt idx="2">
                  <c:v>0.6419688510388</c:v>
                </c:pt>
                <c:pt idx="3">
                  <c:v>0.636003359744712</c:v>
                </c:pt>
                <c:pt idx="4">
                  <c:v>0.625165288408927</c:v>
                </c:pt>
                <c:pt idx="5">
                  <c:v>0.624289532861145</c:v>
                </c:pt>
                <c:pt idx="6">
                  <c:v>0.601831254926913</c:v>
                </c:pt>
                <c:pt idx="7">
                  <c:v>0.598583011157435</c:v>
                </c:pt>
                <c:pt idx="8">
                  <c:v>0.589805806562226</c:v>
                </c:pt>
                <c:pt idx="9">
                  <c:v>0.578575190027564</c:v>
                </c:pt>
                <c:pt idx="10">
                  <c:v>0.584790575449845</c:v>
                </c:pt>
                <c:pt idx="11">
                  <c:v>0.583852473595294</c:v>
                </c:pt>
                <c:pt idx="12">
                  <c:v>0.590181529476076</c:v>
                </c:pt>
                <c:pt idx="13">
                  <c:v>0.596621417470569</c:v>
                </c:pt>
                <c:pt idx="14">
                  <c:v>0.596740654863421</c:v>
                </c:pt>
                <c:pt idx="15">
                  <c:v>0.598497747897343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'Pivoted-Admissions'!$A$10</c:f>
              <c:strCache>
                <c:ptCount val="1"/>
                <c:pt idx="0">
                  <c:v>Average of enrollement_rate</c:v>
                </c:pt>
              </c:strCache>
            </c:strRef>
          </c:tx>
          <c:spPr>
            <a:ln w="508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215939466674472"/>
                  <c:y val="-0.0134799672123004"/>
                </c:manualLayout>
              </c:layout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'Pivoted-Admissions'!$B$14:$Q$14</c:f>
                <c:numCache>
                  <c:formatCode>General</c:formatCode>
                  <c:ptCount val="16"/>
                  <c:pt idx="0">
                    <c:v>0.0106962511560517</c:v>
                  </c:pt>
                  <c:pt idx="1">
                    <c:v>0.00947247138047959</c:v>
                  </c:pt>
                  <c:pt idx="2">
                    <c:v>0.0094696760165298</c:v>
                  </c:pt>
                  <c:pt idx="3">
                    <c:v>0.0103033779869098</c:v>
                  </c:pt>
                  <c:pt idx="4">
                    <c:v>0.0103868192896306</c:v>
                  </c:pt>
                  <c:pt idx="5">
                    <c:v>0.00941537828041211</c:v>
                  </c:pt>
                  <c:pt idx="6">
                    <c:v>0.0100452433565843</c:v>
                  </c:pt>
                  <c:pt idx="7">
                    <c:v>0.0105913444174929</c:v>
                  </c:pt>
                  <c:pt idx="8">
                    <c:v>0.00981923945701069</c:v>
                  </c:pt>
                  <c:pt idx="9">
                    <c:v>0.0098835457011549</c:v>
                  </c:pt>
                  <c:pt idx="10">
                    <c:v>0.00922484186154473</c:v>
                  </c:pt>
                  <c:pt idx="11">
                    <c:v>0.00921206609168752</c:v>
                  </c:pt>
                  <c:pt idx="12">
                    <c:v>0.00935122663284218</c:v>
                  </c:pt>
                  <c:pt idx="13">
                    <c:v>0.00916694078841824</c:v>
                  </c:pt>
                  <c:pt idx="14">
                    <c:v>0.00927980922898865</c:v>
                  </c:pt>
                  <c:pt idx="15">
                    <c:v>0.00937013131670294</c:v>
                  </c:pt>
                </c:numCache>
              </c:numRef>
            </c:plus>
            <c:minus>
              <c:numRef>
                <c:f>'Pivoted-Admissions'!$B$14:$Q$14</c:f>
                <c:numCache>
                  <c:formatCode>General</c:formatCode>
                  <c:ptCount val="16"/>
                  <c:pt idx="0">
                    <c:v>0.0106962511560517</c:v>
                  </c:pt>
                  <c:pt idx="1">
                    <c:v>0.00947247138047959</c:v>
                  </c:pt>
                  <c:pt idx="2">
                    <c:v>0.0094696760165298</c:v>
                  </c:pt>
                  <c:pt idx="3">
                    <c:v>0.0103033779869098</c:v>
                  </c:pt>
                  <c:pt idx="4">
                    <c:v>0.0103868192896306</c:v>
                  </c:pt>
                  <c:pt idx="5">
                    <c:v>0.00941537828041211</c:v>
                  </c:pt>
                  <c:pt idx="6">
                    <c:v>0.0100452433565843</c:v>
                  </c:pt>
                  <c:pt idx="7">
                    <c:v>0.0105913444174929</c:v>
                  </c:pt>
                  <c:pt idx="8">
                    <c:v>0.00981923945701069</c:v>
                  </c:pt>
                  <c:pt idx="9">
                    <c:v>0.0098835457011549</c:v>
                  </c:pt>
                  <c:pt idx="10">
                    <c:v>0.00922484186154473</c:v>
                  </c:pt>
                  <c:pt idx="11">
                    <c:v>0.00921206609168752</c:v>
                  </c:pt>
                  <c:pt idx="12">
                    <c:v>0.00935122663284218</c:v>
                  </c:pt>
                  <c:pt idx="13">
                    <c:v>0.00916694078841824</c:v>
                  </c:pt>
                  <c:pt idx="14">
                    <c:v>0.00927980922898865</c:v>
                  </c:pt>
                  <c:pt idx="15">
                    <c:v>0.00937013131670294</c:v>
                  </c:pt>
                </c:numCache>
              </c:numRef>
            </c:minus>
          </c:errBars>
          <c:cat>
            <c:numRef>
              <c:f>'Pivoted-Admissions'!$B$4:$Q$4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'Pivoted-Admissions'!$B$10:$Q$10</c:f>
              <c:numCache>
                <c:formatCode>0.000</c:formatCode>
                <c:ptCount val="16"/>
                <c:pt idx="0">
                  <c:v>0.42313598663369</c:v>
                </c:pt>
                <c:pt idx="1">
                  <c:v>0.409728205729097</c:v>
                </c:pt>
                <c:pt idx="2">
                  <c:v>0.40063324411533</c:v>
                </c:pt>
                <c:pt idx="3">
                  <c:v>0.389302025881272</c:v>
                </c:pt>
                <c:pt idx="4">
                  <c:v>0.382614095488742</c:v>
                </c:pt>
                <c:pt idx="5">
                  <c:v>0.368368772072266</c:v>
                </c:pt>
                <c:pt idx="6">
                  <c:v>0.367891182751787</c:v>
                </c:pt>
                <c:pt idx="7">
                  <c:v>0.359887421311853</c:v>
                </c:pt>
                <c:pt idx="8">
                  <c:v>0.349091342772824</c:v>
                </c:pt>
                <c:pt idx="9">
                  <c:v>0.341598388623296</c:v>
                </c:pt>
                <c:pt idx="10">
                  <c:v>0.331191293416376</c:v>
                </c:pt>
                <c:pt idx="11">
                  <c:v>0.326511353017371</c:v>
                </c:pt>
                <c:pt idx="12">
                  <c:v>0.319848324568904</c:v>
                </c:pt>
                <c:pt idx="13">
                  <c:v>0.314782363105044</c:v>
                </c:pt>
                <c:pt idx="14">
                  <c:v>0.308176773439453</c:v>
                </c:pt>
                <c:pt idx="15">
                  <c:v>0.305995590217834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478936"/>
        <c:axId val="-2050476168"/>
      </c:lineChart>
      <c:catAx>
        <c:axId val="-205047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/>
          <a:lstStyle/>
          <a:p>
            <a:pPr>
              <a:defRPr b="1"/>
            </a:pPr>
            <a:endParaRPr lang="en-US"/>
          </a:p>
        </c:txPr>
        <c:crossAx val="-2050476168"/>
        <c:crosses val="autoZero"/>
        <c:auto val="1"/>
        <c:lblAlgn val="ctr"/>
        <c:lblOffset val="100"/>
        <c:noMultiLvlLbl val="0"/>
      </c:catAx>
      <c:valAx>
        <c:axId val="-205047616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2050478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2661651494307"/>
          <c:y val="0.143271566606225"/>
          <c:w val="0.185479612446214"/>
          <c:h val="0.240270746913734"/>
        </c:manualLayout>
      </c:layout>
      <c:overlay val="0"/>
      <c:txPr>
        <a:bodyPr/>
        <a:lstStyle/>
        <a:p>
          <a:pPr>
            <a:defRPr b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Revenue, Expenses and Tuition, net (2002-17)</a:t>
            </a:r>
          </a:p>
        </c:rich>
      </c:tx>
      <c:layout>
        <c:manualLayout>
          <c:xMode val="edge"/>
          <c:yMode val="edge"/>
          <c:x val="0.162480795921452"/>
          <c:y val="0.04416403785488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701903403807"/>
          <c:y val="0.126182965299685"/>
          <c:w val="0.704456413912828"/>
          <c:h val="0.724458630368365"/>
        </c:manualLayout>
      </c:layout>
      <c:lineChart>
        <c:grouping val="standard"/>
        <c:varyColors val="0"/>
        <c:ser>
          <c:idx val="0"/>
          <c:order val="0"/>
          <c:tx>
            <c:strRef>
              <c:f>'Pivoted-Monies'!$A$6</c:f>
              <c:strCache>
                <c:ptCount val="1"/>
                <c:pt idx="0">
                  <c:v>Total Revenue</c:v>
                </c:pt>
              </c:strCache>
            </c:strRef>
          </c:tx>
          <c:marker>
            <c:symbol val="none"/>
          </c:marker>
          <c:cat>
            <c:numRef>
              <c:f>'Pivoted-Monies'!$B$4:$Q$4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'Pivoted-Monies'!$B$6:$Q$6</c:f>
              <c:numCache>
                <c:formatCode>"$"#,##0</c:formatCode>
                <c:ptCount val="16"/>
                <c:pt idx="0">
                  <c:v>9.580367992E10</c:v>
                </c:pt>
                <c:pt idx="1">
                  <c:v>1.06479963248E11</c:v>
                </c:pt>
                <c:pt idx="2">
                  <c:v>1.14435494296E11</c:v>
                </c:pt>
                <c:pt idx="3">
                  <c:v>1.19722063288E11</c:v>
                </c:pt>
                <c:pt idx="4">
                  <c:v>1.34822995544E11</c:v>
                </c:pt>
                <c:pt idx="5">
                  <c:v>1.28359726176E11</c:v>
                </c:pt>
                <c:pt idx="6">
                  <c:v>1.13976112696E11</c:v>
                </c:pt>
                <c:pt idx="7">
                  <c:v>1.460124014E11</c:v>
                </c:pt>
                <c:pt idx="8">
                  <c:v>1.649446556E11</c:v>
                </c:pt>
                <c:pt idx="9">
                  <c:v>1.52799041632E11</c:v>
                </c:pt>
                <c:pt idx="10">
                  <c:v>1.677102916E11</c:v>
                </c:pt>
                <c:pt idx="11">
                  <c:v>1.85419899296E11</c:v>
                </c:pt>
                <c:pt idx="12">
                  <c:v>1.78507563576E11</c:v>
                </c:pt>
                <c:pt idx="13">
                  <c:v>1.83150821072E11</c:v>
                </c:pt>
                <c:pt idx="14">
                  <c:v>2.10029670152E11</c:v>
                </c:pt>
                <c:pt idx="15">
                  <c:v>2.18812733624E11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'Pivoted-Monies'!$A$7</c:f>
              <c:strCache>
                <c:ptCount val="1"/>
                <c:pt idx="0">
                  <c:v>Total Expenditures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'Pivoted-Monies'!$B$4:$Q$4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'Pivoted-Monies'!$B$7:$Q$7</c:f>
              <c:numCache>
                <c:formatCode>"$"#,##0</c:formatCode>
                <c:ptCount val="16"/>
                <c:pt idx="0">
                  <c:v>8.9163986164E10</c:v>
                </c:pt>
                <c:pt idx="1">
                  <c:v>9.3960049736E10</c:v>
                </c:pt>
                <c:pt idx="2">
                  <c:v>9.9549976888E10</c:v>
                </c:pt>
                <c:pt idx="3">
                  <c:v>1.05798256288E11</c:v>
                </c:pt>
                <c:pt idx="4">
                  <c:v>1.128114906E11</c:v>
                </c:pt>
                <c:pt idx="5">
                  <c:v>1.22676000032E11</c:v>
                </c:pt>
                <c:pt idx="6">
                  <c:v>1.28205191776E11</c:v>
                </c:pt>
                <c:pt idx="7">
                  <c:v>1.31991293656E11</c:v>
                </c:pt>
                <c:pt idx="8">
                  <c:v>1.38680848488E11</c:v>
                </c:pt>
                <c:pt idx="9">
                  <c:v>1.456724408E11</c:v>
                </c:pt>
                <c:pt idx="10">
                  <c:v>1.5123278452E11</c:v>
                </c:pt>
                <c:pt idx="11">
                  <c:v>1.59128465448E11</c:v>
                </c:pt>
                <c:pt idx="12">
                  <c:v>1.66479616544E11</c:v>
                </c:pt>
                <c:pt idx="13">
                  <c:v>1.77812501888E11</c:v>
                </c:pt>
                <c:pt idx="14">
                  <c:v>1.88506403344E11</c:v>
                </c:pt>
                <c:pt idx="15">
                  <c:v>1.98170078336E11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'Pivoted-Monies'!$A$8</c:f>
              <c:strCache>
                <c:ptCount val="1"/>
                <c:pt idx="0">
                  <c:v>Sum of Tuition, net</c:v>
                </c:pt>
              </c:strCache>
            </c:strRef>
          </c:tx>
          <c:marker>
            <c:symbol val="none"/>
          </c:marker>
          <c:cat>
            <c:numRef>
              <c:f>'Pivoted-Monies'!$B$4:$Q$4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'Pivoted-Monies'!$B$8:$Q$8</c:f>
              <c:numCache>
                <c:formatCode>"$"#,##0</c:formatCode>
                <c:ptCount val="16"/>
                <c:pt idx="0">
                  <c:v>1.9186179513E10</c:v>
                </c:pt>
                <c:pt idx="1">
                  <c:v>2.1461826021E10</c:v>
                </c:pt>
                <c:pt idx="2">
                  <c:v>2.3290058152E10</c:v>
                </c:pt>
                <c:pt idx="3">
                  <c:v>2.5049531532E10</c:v>
                </c:pt>
                <c:pt idx="4">
                  <c:v>2.6909577838E10</c:v>
                </c:pt>
                <c:pt idx="5">
                  <c:v>2.8958370364E10</c:v>
                </c:pt>
                <c:pt idx="6">
                  <c:v>3.1083905242E10</c:v>
                </c:pt>
                <c:pt idx="7">
                  <c:v>3.3375510232E10</c:v>
                </c:pt>
                <c:pt idx="8">
                  <c:v>3.6143313084E10</c:v>
                </c:pt>
                <c:pt idx="9">
                  <c:v>3.9347483548E10</c:v>
                </c:pt>
                <c:pt idx="10">
                  <c:v>4.1253148866E10</c:v>
                </c:pt>
                <c:pt idx="11">
                  <c:v>4.3257373602E10</c:v>
                </c:pt>
                <c:pt idx="12">
                  <c:v>4.5265534032E10</c:v>
                </c:pt>
                <c:pt idx="13">
                  <c:v>4.7409966108E10</c:v>
                </c:pt>
                <c:pt idx="14">
                  <c:v>4.9188271088E10</c:v>
                </c:pt>
                <c:pt idx="15">
                  <c:v>5.0829561234E10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'Pivoted-Monies'!$A$9</c:f>
              <c:strCache>
                <c:ptCount val="1"/>
                <c:pt idx="0">
                  <c:v>Sum of Tuition, gross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'Pivoted-Monies'!$B$9:$Q$9</c:f>
              <c:numCache>
                <c:formatCode>"$"#,##0</c:formatCode>
                <c:ptCount val="16"/>
                <c:pt idx="0">
                  <c:v>2.4112201567E10</c:v>
                </c:pt>
                <c:pt idx="1">
                  <c:v>2.7090644833E10</c:v>
                </c:pt>
                <c:pt idx="2">
                  <c:v>2.9683480157E10</c:v>
                </c:pt>
                <c:pt idx="3">
                  <c:v>3.1969048468E10</c:v>
                </c:pt>
                <c:pt idx="4">
                  <c:v>3.4331820862E10</c:v>
                </c:pt>
                <c:pt idx="5">
                  <c:v>3.7094254552E10</c:v>
                </c:pt>
                <c:pt idx="6">
                  <c:v>4.0132927498E10</c:v>
                </c:pt>
                <c:pt idx="7">
                  <c:v>4.3941748578E10</c:v>
                </c:pt>
                <c:pt idx="8">
                  <c:v>4.7875569916E10</c:v>
                </c:pt>
                <c:pt idx="9">
                  <c:v>5.2030949456E10</c:v>
                </c:pt>
                <c:pt idx="10">
                  <c:v>5.4755738092E10</c:v>
                </c:pt>
                <c:pt idx="11">
                  <c:v>5.7583676276E10</c:v>
                </c:pt>
                <c:pt idx="12">
                  <c:v>6.0579118344E10</c:v>
                </c:pt>
                <c:pt idx="13">
                  <c:v>6.3543291004E10</c:v>
                </c:pt>
                <c:pt idx="14">
                  <c:v>6.6298994996E10</c:v>
                </c:pt>
                <c:pt idx="15">
                  <c:v>6.9479869444E10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'Pivoted-Monies'!$A$10</c:f>
              <c:strCache>
                <c:ptCount val="1"/>
                <c:pt idx="0">
                  <c:v>Sum of exp_instruc_total</c:v>
                </c:pt>
              </c:strCache>
            </c:strRef>
          </c:tx>
          <c:marker>
            <c:symbol val="none"/>
          </c:marker>
          <c:val>
            <c:numRef>
              <c:f>'Pivoted-Monies'!$B$10:$Q$10</c:f>
              <c:numCache>
                <c:formatCode>"$"#,##0</c:formatCode>
                <c:ptCount val="16"/>
                <c:pt idx="0">
                  <c:v>2.8093325192E10</c:v>
                </c:pt>
                <c:pt idx="1">
                  <c:v>2.9038449386E10</c:v>
                </c:pt>
                <c:pt idx="2">
                  <c:v>3.1100356028E10</c:v>
                </c:pt>
                <c:pt idx="3">
                  <c:v>3.2955136252E10</c:v>
                </c:pt>
                <c:pt idx="4">
                  <c:v>3.537643487E10</c:v>
                </c:pt>
                <c:pt idx="5">
                  <c:v>3.8235710298E10</c:v>
                </c:pt>
                <c:pt idx="6">
                  <c:v>3.9740230864E10</c:v>
                </c:pt>
                <c:pt idx="7">
                  <c:v>4.0561741212E10</c:v>
                </c:pt>
                <c:pt idx="8">
                  <c:v>4.20572889E10</c:v>
                </c:pt>
                <c:pt idx="9">
                  <c:v>4.3626044492E10</c:v>
                </c:pt>
                <c:pt idx="10">
                  <c:v>4.5218005392E10</c:v>
                </c:pt>
                <c:pt idx="11">
                  <c:v>4.7809819672E10</c:v>
                </c:pt>
                <c:pt idx="12">
                  <c:v>5.016759466E10</c:v>
                </c:pt>
                <c:pt idx="13">
                  <c:v>5.235263262E10</c:v>
                </c:pt>
                <c:pt idx="14">
                  <c:v>5.4163440692E10</c:v>
                </c:pt>
                <c:pt idx="15">
                  <c:v>5.5601428332E10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94248"/>
        <c:axId val="-2053997416"/>
      </c:lineChart>
      <c:catAx>
        <c:axId val="-205399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/>
          <a:lstStyle/>
          <a:p>
            <a:pPr>
              <a:defRPr b="1"/>
            </a:pPr>
            <a:endParaRPr lang="en-US"/>
          </a:p>
        </c:txPr>
        <c:crossAx val="-2053997416"/>
        <c:crosses val="autoZero"/>
        <c:auto val="1"/>
        <c:lblAlgn val="ctr"/>
        <c:lblOffset val="100"/>
        <c:noMultiLvlLbl val="0"/>
      </c:catAx>
      <c:valAx>
        <c:axId val="-205399741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-2053994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1247134041689"/>
          <c:y val="0.133676941801833"/>
          <c:w val="0.138752865958311"/>
          <c:h val="0.616449737946794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Revenue</a:t>
            </a:r>
            <a:r>
              <a:rPr lang="en-US" baseline="0"/>
              <a:t> from Tuition, Gross and Net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85796036647835"/>
          <c:y val="0.16403785488959"/>
          <c:w val="0.734082047829523"/>
          <c:h val="0.714994907970888"/>
        </c:manualLayout>
      </c:layout>
      <c:lineChart>
        <c:grouping val="standard"/>
        <c:varyColors val="0"/>
        <c:ser>
          <c:idx val="0"/>
          <c:order val="0"/>
          <c:tx>
            <c:strRef>
              <c:f>'Pivoted-Monies'!$A$9</c:f>
              <c:strCache>
                <c:ptCount val="1"/>
                <c:pt idx="0">
                  <c:v>Sum of Tuition, gross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54072440944882"/>
                  <c:y val="0.0470632653568146"/>
                </c:manualLayout>
              </c:layout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'Pivoted-Monies'!$B$13:$Q$13</c:f>
                <c:numCache>
                  <c:formatCode>General</c:formatCode>
                  <c:ptCount val="16"/>
                </c:numCache>
              </c:numRef>
            </c:plus>
            <c:minus>
              <c:numRef>
                <c:f>'Pivoted-Monies'!$B$13:$Q$13</c:f>
                <c:numCache>
                  <c:formatCode>General</c:formatCode>
                  <c:ptCount val="16"/>
                </c:numCache>
              </c:numRef>
            </c:minus>
          </c:errBars>
          <c:cat>
            <c:numRef>
              <c:f>'Pivoted-Monies'!$B$4:$Q$4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'Pivoted-Monies'!$B$9:$Q$9</c:f>
              <c:numCache>
                <c:formatCode>"$"#,##0</c:formatCode>
                <c:ptCount val="16"/>
                <c:pt idx="0">
                  <c:v>2.4112201567E10</c:v>
                </c:pt>
                <c:pt idx="1">
                  <c:v>2.7090644833E10</c:v>
                </c:pt>
                <c:pt idx="2">
                  <c:v>2.9683480157E10</c:v>
                </c:pt>
                <c:pt idx="3">
                  <c:v>3.1969048468E10</c:v>
                </c:pt>
                <c:pt idx="4">
                  <c:v>3.4331820862E10</c:v>
                </c:pt>
                <c:pt idx="5">
                  <c:v>3.7094254552E10</c:v>
                </c:pt>
                <c:pt idx="6">
                  <c:v>4.0132927498E10</c:v>
                </c:pt>
                <c:pt idx="7">
                  <c:v>4.3941748578E10</c:v>
                </c:pt>
                <c:pt idx="8">
                  <c:v>4.7875569916E10</c:v>
                </c:pt>
                <c:pt idx="9">
                  <c:v>5.2030949456E10</c:v>
                </c:pt>
                <c:pt idx="10">
                  <c:v>5.4755738092E10</c:v>
                </c:pt>
                <c:pt idx="11">
                  <c:v>5.7583676276E10</c:v>
                </c:pt>
                <c:pt idx="12">
                  <c:v>6.0579118344E10</c:v>
                </c:pt>
                <c:pt idx="13">
                  <c:v>6.3543291004E10</c:v>
                </c:pt>
                <c:pt idx="14">
                  <c:v>6.6298994996E10</c:v>
                </c:pt>
                <c:pt idx="15">
                  <c:v>6.9479869444E10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'Pivoted-Monies'!$A$8</c:f>
              <c:strCache>
                <c:ptCount val="1"/>
                <c:pt idx="0">
                  <c:v>Sum of Tuition, net</c:v>
                </c:pt>
              </c:strCache>
            </c:strRef>
          </c:tx>
          <c:spPr>
            <a:ln w="508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0705941800753167"/>
                  <c:y val="0.144356789786135"/>
                </c:manualLayout>
              </c:layout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'Pivoted-Monies'!$B$14:$Q$14</c:f>
                <c:numCache>
                  <c:formatCode>General</c:formatCode>
                  <c:ptCount val="16"/>
                </c:numCache>
              </c:numRef>
            </c:plus>
            <c:minus>
              <c:numRef>
                <c:f>'Pivoted-Monies'!$B$14:$Q$14</c:f>
                <c:numCache>
                  <c:formatCode>General</c:formatCode>
                  <c:ptCount val="16"/>
                </c:numCache>
              </c:numRef>
            </c:minus>
          </c:errBars>
          <c:cat>
            <c:numRef>
              <c:f>'Pivoted-Monies'!$B$4:$Q$4</c:f>
              <c:numCache>
                <c:formatCode>General</c:formatCode>
                <c:ptCount val="16"/>
                <c:pt idx="0">
                  <c:v>2002.0</c:v>
                </c:pt>
                <c:pt idx="1">
                  <c:v>2003.0</c:v>
                </c:pt>
                <c:pt idx="2">
                  <c:v>2004.0</c:v>
                </c:pt>
                <c:pt idx="3">
                  <c:v>2005.0</c:v>
                </c:pt>
                <c:pt idx="4">
                  <c:v>2006.0</c:v>
                </c:pt>
                <c:pt idx="5">
                  <c:v>2007.0</c:v>
                </c:pt>
                <c:pt idx="6">
                  <c:v>2008.0</c:v>
                </c:pt>
                <c:pt idx="7">
                  <c:v>2009.0</c:v>
                </c:pt>
                <c:pt idx="8">
                  <c:v>2010.0</c:v>
                </c:pt>
                <c:pt idx="9">
                  <c:v>2011.0</c:v>
                </c:pt>
                <c:pt idx="10">
                  <c:v>2012.0</c:v>
                </c:pt>
                <c:pt idx="11">
                  <c:v>2013.0</c:v>
                </c:pt>
                <c:pt idx="12">
                  <c:v>2014.0</c:v>
                </c:pt>
                <c:pt idx="13">
                  <c:v>2015.0</c:v>
                </c:pt>
                <c:pt idx="14">
                  <c:v>2016.0</c:v>
                </c:pt>
                <c:pt idx="15">
                  <c:v>2017.0</c:v>
                </c:pt>
              </c:numCache>
            </c:numRef>
          </c:cat>
          <c:val>
            <c:numRef>
              <c:f>'Pivoted-Monies'!$B$8:$Q$8</c:f>
              <c:numCache>
                <c:formatCode>"$"#,##0</c:formatCode>
                <c:ptCount val="16"/>
                <c:pt idx="0">
                  <c:v>1.9186179513E10</c:v>
                </c:pt>
                <c:pt idx="1">
                  <c:v>2.1461826021E10</c:v>
                </c:pt>
                <c:pt idx="2">
                  <c:v>2.3290058152E10</c:v>
                </c:pt>
                <c:pt idx="3">
                  <c:v>2.5049531532E10</c:v>
                </c:pt>
                <c:pt idx="4">
                  <c:v>2.6909577838E10</c:v>
                </c:pt>
                <c:pt idx="5">
                  <c:v>2.8958370364E10</c:v>
                </c:pt>
                <c:pt idx="6">
                  <c:v>3.1083905242E10</c:v>
                </c:pt>
                <c:pt idx="7">
                  <c:v>3.3375510232E10</c:v>
                </c:pt>
                <c:pt idx="8">
                  <c:v>3.6143313084E10</c:v>
                </c:pt>
                <c:pt idx="9">
                  <c:v>3.9347483548E10</c:v>
                </c:pt>
                <c:pt idx="10">
                  <c:v>4.1253148866E10</c:v>
                </c:pt>
                <c:pt idx="11">
                  <c:v>4.3257373602E10</c:v>
                </c:pt>
                <c:pt idx="12">
                  <c:v>4.5265534032E10</c:v>
                </c:pt>
                <c:pt idx="13">
                  <c:v>4.7409966108E10</c:v>
                </c:pt>
                <c:pt idx="14">
                  <c:v>4.9188271088E10</c:v>
                </c:pt>
                <c:pt idx="15">
                  <c:v>5.0829561234E10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055272"/>
        <c:axId val="-2054058088"/>
      </c:lineChart>
      <c:catAx>
        <c:axId val="-205405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/>
          <a:lstStyle/>
          <a:p>
            <a:pPr>
              <a:defRPr b="1"/>
            </a:pPr>
            <a:endParaRPr lang="en-US"/>
          </a:p>
        </c:txPr>
        <c:crossAx val="-2054058088"/>
        <c:crosses val="autoZero"/>
        <c:auto val="1"/>
        <c:lblAlgn val="ctr"/>
        <c:lblOffset val="100"/>
        <c:noMultiLvlLbl val="0"/>
      </c:catAx>
      <c:valAx>
        <c:axId val="-205405808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-2054055272"/>
        <c:crosses val="autoZero"/>
        <c:crossBetween val="between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73531256419035"/>
          <c:y val="0.234754216448496"/>
          <c:w val="0.124610065046217"/>
          <c:h val="0.315980526093544"/>
        </c:manualLayout>
      </c:layout>
      <c:overlay val="0"/>
      <c:txPr>
        <a:bodyPr/>
        <a:lstStyle/>
        <a:p>
          <a:pPr>
            <a:defRPr b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Revenue, Expenses and Tuition, net (2002-17)</a:t>
            </a:r>
          </a:p>
        </c:rich>
      </c:tx>
      <c:layout>
        <c:manualLayout>
          <c:xMode val="edge"/>
          <c:yMode val="edge"/>
          <c:x val="0.162480795921452"/>
          <c:y val="0.04416403785488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0897912224779"/>
          <c:y val="0.126182965299685"/>
          <c:w val="0.670459669417998"/>
          <c:h val="0.724458630368365"/>
        </c:manualLayout>
      </c:layout>
      <c:lineChart>
        <c:grouping val="standard"/>
        <c:varyColors val="0"/>
        <c:ser>
          <c:idx val="0"/>
          <c:order val="0"/>
          <c:tx>
            <c:strRef>
              <c:f>'Pivoted-MoreMoney'!$A$6</c:f>
              <c:strCache>
                <c:ptCount val="1"/>
                <c:pt idx="0">
                  <c:v>Total Revenue</c:v>
                </c:pt>
              </c:strCache>
            </c:strRef>
          </c:tx>
          <c:marker>
            <c:symbol val="none"/>
          </c:marker>
          <c:cat>
            <c:numRef>
              <c:f>'Pivoted-MoreMoney'!$B$4:$AC$4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cat>
          <c:val>
            <c:numRef>
              <c:f>'Pivoted-MoreMoney'!$B$6:$AC$6</c:f>
              <c:numCache>
                <c:formatCode>"$"#,##0</c:formatCode>
                <c:ptCount val="28"/>
                <c:pt idx="0">
                  <c:v>4.7550774533E10</c:v>
                </c:pt>
                <c:pt idx="1">
                  <c:v>5.0926499246E10</c:v>
                </c:pt>
                <c:pt idx="2">
                  <c:v>5.3111432762E10</c:v>
                </c:pt>
                <c:pt idx="3">
                  <c:v>5.5396126112E10</c:v>
                </c:pt>
                <c:pt idx="4">
                  <c:v>5.8100632004E10</c:v>
                </c:pt>
                <c:pt idx="5">
                  <c:v>6.02300928E10</c:v>
                </c:pt>
                <c:pt idx="6">
                  <c:v>6.6492626252E10</c:v>
                </c:pt>
                <c:pt idx="7">
                  <c:v>6.9169013498E10</c:v>
                </c:pt>
                <c:pt idx="8">
                  <c:v>7.3939255212E10</c:v>
                </c:pt>
                <c:pt idx="9">
                  <c:v>8.3887602976E10</c:v>
                </c:pt>
                <c:pt idx="10">
                  <c:v>8.0049956508E10</c:v>
                </c:pt>
                <c:pt idx="11">
                  <c:v>8.5951109844E10</c:v>
                </c:pt>
                <c:pt idx="12">
                  <c:v>9.580367992E10</c:v>
                </c:pt>
                <c:pt idx="13">
                  <c:v>1.06479963248E11</c:v>
                </c:pt>
                <c:pt idx="14">
                  <c:v>1.14435494296E11</c:v>
                </c:pt>
                <c:pt idx="15">
                  <c:v>1.19722063288E11</c:v>
                </c:pt>
                <c:pt idx="16">
                  <c:v>1.34822995544E11</c:v>
                </c:pt>
                <c:pt idx="17">
                  <c:v>1.28359726176E11</c:v>
                </c:pt>
                <c:pt idx="18">
                  <c:v>1.13976112696E11</c:v>
                </c:pt>
                <c:pt idx="19">
                  <c:v>1.460124014E11</c:v>
                </c:pt>
                <c:pt idx="20">
                  <c:v>1.649446556E11</c:v>
                </c:pt>
                <c:pt idx="21">
                  <c:v>1.52799041632E11</c:v>
                </c:pt>
                <c:pt idx="22">
                  <c:v>1.677102916E11</c:v>
                </c:pt>
                <c:pt idx="23">
                  <c:v>1.85419899296E11</c:v>
                </c:pt>
                <c:pt idx="24">
                  <c:v>1.78507563576E11</c:v>
                </c:pt>
                <c:pt idx="25">
                  <c:v>1.83150821072E11</c:v>
                </c:pt>
                <c:pt idx="26">
                  <c:v>2.10029670152E11</c:v>
                </c:pt>
                <c:pt idx="27">
                  <c:v>2.18812733624E11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'Pivoted-MoreMoney'!$A$7</c:f>
              <c:strCache>
                <c:ptCount val="1"/>
                <c:pt idx="0">
                  <c:v>Total Expenditures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'Pivoted-MoreMoney'!$B$4:$AC$4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cat>
          <c:val>
            <c:numRef>
              <c:f>'Pivoted-MoreMoney'!$B$7:$AC$7</c:f>
              <c:numCache>
                <c:formatCode>"$"#,##0</c:formatCode>
                <c:ptCount val="28"/>
                <c:pt idx="0">
                  <c:v>4.7687858141E10</c:v>
                </c:pt>
                <c:pt idx="1">
                  <c:v>5.064374311E10</c:v>
                </c:pt>
                <c:pt idx="2">
                  <c:v>5.235360353E10</c:v>
                </c:pt>
                <c:pt idx="3">
                  <c:v>5.512706814E10</c:v>
                </c:pt>
                <c:pt idx="4">
                  <c:v>5.7985179564E10</c:v>
                </c:pt>
                <c:pt idx="5">
                  <c:v>5.9903676598E10</c:v>
                </c:pt>
                <c:pt idx="6">
                  <c:v>6.1314714972E10</c:v>
                </c:pt>
                <c:pt idx="7">
                  <c:v>6.4471600298E10</c:v>
                </c:pt>
                <c:pt idx="8">
                  <c:v>6.8995551772E10</c:v>
                </c:pt>
                <c:pt idx="9">
                  <c:v>7.4730009616E10</c:v>
                </c:pt>
                <c:pt idx="10">
                  <c:v>8.0894601132E10</c:v>
                </c:pt>
                <c:pt idx="11">
                  <c:v>8.3970139828E10</c:v>
                </c:pt>
                <c:pt idx="12">
                  <c:v>8.9163986164E10</c:v>
                </c:pt>
                <c:pt idx="13">
                  <c:v>9.3960049736E10</c:v>
                </c:pt>
                <c:pt idx="14">
                  <c:v>9.9549976888E10</c:v>
                </c:pt>
                <c:pt idx="15">
                  <c:v>1.05798256288E11</c:v>
                </c:pt>
                <c:pt idx="16">
                  <c:v>1.128114906E11</c:v>
                </c:pt>
                <c:pt idx="17">
                  <c:v>1.22676000032E11</c:v>
                </c:pt>
                <c:pt idx="18">
                  <c:v>1.28205191776E11</c:v>
                </c:pt>
                <c:pt idx="19">
                  <c:v>1.31991293656E11</c:v>
                </c:pt>
                <c:pt idx="20">
                  <c:v>1.38680848488E11</c:v>
                </c:pt>
                <c:pt idx="21">
                  <c:v>1.456724408E11</c:v>
                </c:pt>
                <c:pt idx="22">
                  <c:v>1.5123278452E11</c:v>
                </c:pt>
                <c:pt idx="23">
                  <c:v>1.59128465448E11</c:v>
                </c:pt>
                <c:pt idx="24">
                  <c:v>1.66479616544E11</c:v>
                </c:pt>
                <c:pt idx="25">
                  <c:v>1.77812501888E11</c:v>
                </c:pt>
                <c:pt idx="26">
                  <c:v>1.88506403344E11</c:v>
                </c:pt>
                <c:pt idx="27">
                  <c:v>1.98170078336E11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'Pivoted-MoreMoney'!$A$8</c:f>
              <c:strCache>
                <c:ptCount val="1"/>
                <c:pt idx="0">
                  <c:v>Sum of Tuition, gross</c:v>
                </c:pt>
              </c:strCache>
            </c:strRef>
          </c:tx>
          <c:marker>
            <c:symbol val="none"/>
          </c:marker>
          <c:cat>
            <c:numRef>
              <c:f>'Pivoted-MoreMoney'!$B$4:$AC$4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cat>
          <c:val>
            <c:numRef>
              <c:f>'Pivoted-MoreMoney'!$B$8:$AC$8</c:f>
              <c:numCache>
                <c:formatCode>"$"#,##0</c:formatCode>
                <c:ptCount val="28"/>
                <c:pt idx="0">
                  <c:v>9.850271535E9</c:v>
                </c:pt>
                <c:pt idx="1">
                  <c:v>1.0884422229E10</c:v>
                </c:pt>
                <c:pt idx="2">
                  <c:v>1.1933611198E10</c:v>
                </c:pt>
                <c:pt idx="3">
                  <c:v>1.2780233089E10</c:v>
                </c:pt>
                <c:pt idx="4">
                  <c:v>1.3532094893E10</c:v>
                </c:pt>
                <c:pt idx="5">
                  <c:v>1.4406192236E10</c:v>
                </c:pt>
                <c:pt idx="6">
                  <c:v>1.5304385787E10</c:v>
                </c:pt>
                <c:pt idx="7">
                  <c:v>1.519550207E10</c:v>
                </c:pt>
                <c:pt idx="8">
                  <c:v>1.5985272055E10</c:v>
                </c:pt>
                <c:pt idx="9">
                  <c:v>1.8511375431E10</c:v>
                </c:pt>
                <c:pt idx="10">
                  <c:v>1.9836388592E10</c:v>
                </c:pt>
                <c:pt idx="11">
                  <c:v>2.1812750216E10</c:v>
                </c:pt>
                <c:pt idx="12">
                  <c:v>2.4112201567E10</c:v>
                </c:pt>
                <c:pt idx="13">
                  <c:v>2.7090644833E10</c:v>
                </c:pt>
                <c:pt idx="14">
                  <c:v>2.9683480157E10</c:v>
                </c:pt>
                <c:pt idx="15">
                  <c:v>3.1969048468E10</c:v>
                </c:pt>
                <c:pt idx="16">
                  <c:v>3.4331820862E10</c:v>
                </c:pt>
                <c:pt idx="17">
                  <c:v>3.7094254552E10</c:v>
                </c:pt>
                <c:pt idx="18">
                  <c:v>4.0132927498E10</c:v>
                </c:pt>
                <c:pt idx="19">
                  <c:v>4.3941748578E10</c:v>
                </c:pt>
                <c:pt idx="20">
                  <c:v>4.7875569916E10</c:v>
                </c:pt>
                <c:pt idx="21">
                  <c:v>5.2030949456E10</c:v>
                </c:pt>
                <c:pt idx="22">
                  <c:v>5.4755738092E10</c:v>
                </c:pt>
                <c:pt idx="23">
                  <c:v>5.7583676276E10</c:v>
                </c:pt>
                <c:pt idx="24">
                  <c:v>6.0579118344E10</c:v>
                </c:pt>
                <c:pt idx="25">
                  <c:v>6.3543291004E10</c:v>
                </c:pt>
                <c:pt idx="26">
                  <c:v>6.6298994996E10</c:v>
                </c:pt>
                <c:pt idx="27">
                  <c:v>6.9479869444E10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'Pivoted-MoreMoney'!$A$9</c:f>
              <c:strCache>
                <c:ptCount val="1"/>
                <c:pt idx="0">
                  <c:v>Sum of exp_instruc_total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'Pivoted-MoreMoney'!$B$4:$AC$4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cat>
          <c:val>
            <c:numRef>
              <c:f>'Pivoted-MoreMoney'!$B$9:$AC$9</c:f>
              <c:numCache>
                <c:formatCode>"$"#,##0</c:formatCode>
                <c:ptCount val="28"/>
                <c:pt idx="0">
                  <c:v>1.3716328152E10</c:v>
                </c:pt>
                <c:pt idx="1">
                  <c:v>1.414195523E10</c:v>
                </c:pt>
                <c:pt idx="2">
                  <c:v>1.4545935978E10</c:v>
                </c:pt>
                <c:pt idx="3">
                  <c:v>1.5017568008E10</c:v>
                </c:pt>
                <c:pt idx="4">
                  <c:v>1.5913437181E10</c:v>
                </c:pt>
                <c:pt idx="5">
                  <c:v>1.6303143579E10</c:v>
                </c:pt>
                <c:pt idx="6">
                  <c:v>1.7606407749E10</c:v>
                </c:pt>
                <c:pt idx="7">
                  <c:v>1.8703416093E10</c:v>
                </c:pt>
                <c:pt idx="8">
                  <c:v>1.9758438957E10</c:v>
                </c:pt>
                <c:pt idx="9">
                  <c:v>2.1074022516E10</c:v>
                </c:pt>
                <c:pt idx="10">
                  <c:v>2.2822450936E10</c:v>
                </c:pt>
                <c:pt idx="11">
                  <c:v>2.6113428704E10</c:v>
                </c:pt>
                <c:pt idx="12">
                  <c:v>2.8093325192E10</c:v>
                </c:pt>
                <c:pt idx="13">
                  <c:v>2.9038449386E10</c:v>
                </c:pt>
                <c:pt idx="14">
                  <c:v>3.1100356028E10</c:v>
                </c:pt>
                <c:pt idx="15">
                  <c:v>3.2955136252E10</c:v>
                </c:pt>
                <c:pt idx="16">
                  <c:v>3.537643487E10</c:v>
                </c:pt>
                <c:pt idx="17">
                  <c:v>3.8235710298E10</c:v>
                </c:pt>
                <c:pt idx="18">
                  <c:v>3.9740230864E10</c:v>
                </c:pt>
                <c:pt idx="19">
                  <c:v>4.0561741212E10</c:v>
                </c:pt>
                <c:pt idx="20">
                  <c:v>4.20572889E10</c:v>
                </c:pt>
                <c:pt idx="21">
                  <c:v>4.3626044492E10</c:v>
                </c:pt>
                <c:pt idx="22">
                  <c:v>4.5218005392E10</c:v>
                </c:pt>
                <c:pt idx="23">
                  <c:v>4.7809819672E10</c:v>
                </c:pt>
                <c:pt idx="24">
                  <c:v>5.016759466E10</c:v>
                </c:pt>
                <c:pt idx="25">
                  <c:v>5.235263262E10</c:v>
                </c:pt>
                <c:pt idx="26">
                  <c:v>5.4163440692E10</c:v>
                </c:pt>
                <c:pt idx="27">
                  <c:v>5.5601428332E10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'Pivoted-MoreMoney'!$A$10</c:f>
              <c:strCache>
                <c:ptCount val="1"/>
                <c:pt idx="0">
                  <c:v>Sum of rev_fed_approps_grants</c:v>
                </c:pt>
              </c:strCache>
            </c:strRef>
          </c:tx>
          <c:marker>
            <c:symbol val="none"/>
          </c:marker>
          <c:cat>
            <c:numRef>
              <c:f>'Pivoted-MoreMoney'!$B$4:$AC$4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cat>
          <c:val>
            <c:numRef>
              <c:f>'Pivoted-MoreMoney'!$B$10:$AC$10</c:f>
              <c:numCache>
                <c:formatCode>"$"#,##0</c:formatCode>
                <c:ptCount val="28"/>
                <c:pt idx="0">
                  <c:v>6.253317883E9</c:v>
                </c:pt>
                <c:pt idx="1">
                  <c:v>6.935369726E9</c:v>
                </c:pt>
                <c:pt idx="2">
                  <c:v>7.424405192E9</c:v>
                </c:pt>
                <c:pt idx="3">
                  <c:v>7.696861067E9</c:v>
                </c:pt>
                <c:pt idx="4">
                  <c:v>8.04965371E9</c:v>
                </c:pt>
                <c:pt idx="5">
                  <c:v>8.152572614E9</c:v>
                </c:pt>
                <c:pt idx="6">
                  <c:v>8.491033559E9</c:v>
                </c:pt>
                <c:pt idx="7">
                  <c:v>8.869022755E9</c:v>
                </c:pt>
                <c:pt idx="8">
                  <c:v>9.538337489E9</c:v>
                </c:pt>
                <c:pt idx="9">
                  <c:v>1.0277405485E10</c:v>
                </c:pt>
                <c:pt idx="10">
                  <c:v>1.1232513646E10</c:v>
                </c:pt>
                <c:pt idx="11">
                  <c:v>1.2562947423E10</c:v>
                </c:pt>
                <c:pt idx="12">
                  <c:v>1.4167544767E10</c:v>
                </c:pt>
                <c:pt idx="13">
                  <c:v>1.5484036036E10</c:v>
                </c:pt>
                <c:pt idx="14">
                  <c:v>1.6522846504E10</c:v>
                </c:pt>
                <c:pt idx="15">
                  <c:v>1.6646613342E10</c:v>
                </c:pt>
                <c:pt idx="16">
                  <c:v>1.6881690363E10</c:v>
                </c:pt>
                <c:pt idx="17">
                  <c:v>1.7476336788E10</c:v>
                </c:pt>
                <c:pt idx="18">
                  <c:v>1.8611360884E10</c:v>
                </c:pt>
                <c:pt idx="19">
                  <c:v>2.112201366E10</c:v>
                </c:pt>
                <c:pt idx="20">
                  <c:v>2.2597100581E10</c:v>
                </c:pt>
                <c:pt idx="21">
                  <c:v>2.2402681673E10</c:v>
                </c:pt>
                <c:pt idx="22">
                  <c:v>2.2091813157E10</c:v>
                </c:pt>
                <c:pt idx="23">
                  <c:v>2.1531432256E10</c:v>
                </c:pt>
                <c:pt idx="24">
                  <c:v>2.172766302E10</c:v>
                </c:pt>
                <c:pt idx="25">
                  <c:v>2.2047472612E10</c:v>
                </c:pt>
                <c:pt idx="26">
                  <c:v>2.2903333561E10</c:v>
                </c:pt>
                <c:pt idx="27">
                  <c:v>2.4038398536E10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'Pivoted-MoreMoney'!$A$11</c:f>
              <c:strCache>
                <c:ptCount val="1"/>
                <c:pt idx="0">
                  <c:v>Sum of rev_state_local_approps_grants</c:v>
                </c:pt>
              </c:strCache>
            </c:strRef>
          </c:tx>
          <c:marker>
            <c:symbol val="none"/>
          </c:marker>
          <c:cat>
            <c:numRef>
              <c:f>'Pivoted-MoreMoney'!$B$4:$AC$4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cat>
          <c:val>
            <c:numRef>
              <c:f>'Pivoted-MoreMoney'!$B$11:$AC$11</c:f>
              <c:numCache>
                <c:formatCode>"$"#,##0</c:formatCode>
                <c:ptCount val="28"/>
                <c:pt idx="0">
                  <c:v>1.396864518E10</c:v>
                </c:pt>
                <c:pt idx="1">
                  <c:v>1.4083690327E10</c:v>
                </c:pt>
                <c:pt idx="2">
                  <c:v>1.3697577377E10</c:v>
                </c:pt>
                <c:pt idx="3">
                  <c:v>1.4082559562E10</c:v>
                </c:pt>
                <c:pt idx="4">
                  <c:v>1.4617164281E10</c:v>
                </c:pt>
                <c:pt idx="5">
                  <c:v>1.4836688597E10</c:v>
                </c:pt>
                <c:pt idx="6">
                  <c:v>1.5432466377E10</c:v>
                </c:pt>
                <c:pt idx="7">
                  <c:v>1.6474166442E10</c:v>
                </c:pt>
                <c:pt idx="8">
                  <c:v>1.7599511955E10</c:v>
                </c:pt>
                <c:pt idx="9">
                  <c:v>1.8820005357E10</c:v>
                </c:pt>
                <c:pt idx="10">
                  <c:v>2.0406944734E10</c:v>
                </c:pt>
                <c:pt idx="11">
                  <c:v>2.3102777863E10</c:v>
                </c:pt>
                <c:pt idx="12">
                  <c:v>2.3359778705E10</c:v>
                </c:pt>
                <c:pt idx="13">
                  <c:v>2.2897525712E10</c:v>
                </c:pt>
                <c:pt idx="14">
                  <c:v>2.3472616434E10</c:v>
                </c:pt>
                <c:pt idx="15">
                  <c:v>2.461326318E10</c:v>
                </c:pt>
                <c:pt idx="16">
                  <c:v>2.6332138084E10</c:v>
                </c:pt>
                <c:pt idx="17">
                  <c:v>2.8343376672E10</c:v>
                </c:pt>
                <c:pt idx="18">
                  <c:v>2.7338827905E10</c:v>
                </c:pt>
                <c:pt idx="19">
                  <c:v>2.6832314625E10</c:v>
                </c:pt>
                <c:pt idx="20">
                  <c:v>2.7084826539E10</c:v>
                </c:pt>
                <c:pt idx="21">
                  <c:v>2.4727905473E10</c:v>
                </c:pt>
                <c:pt idx="22">
                  <c:v>2.5254503958E10</c:v>
                </c:pt>
                <c:pt idx="23">
                  <c:v>2.7136930708E10</c:v>
                </c:pt>
                <c:pt idx="24">
                  <c:v>2.8235516112E10</c:v>
                </c:pt>
                <c:pt idx="25">
                  <c:v>2.954226474E10</c:v>
                </c:pt>
                <c:pt idx="26">
                  <c:v>3.0682351124E10</c:v>
                </c:pt>
                <c:pt idx="27">
                  <c:v>3.3084910237E10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136344"/>
        <c:axId val="-2054139560"/>
      </c:lineChart>
      <c:catAx>
        <c:axId val="-205413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/>
          <a:lstStyle/>
          <a:p>
            <a:pPr>
              <a:defRPr b="1"/>
            </a:pPr>
            <a:endParaRPr lang="en-US"/>
          </a:p>
        </c:txPr>
        <c:crossAx val="-2054139560"/>
        <c:crosses val="autoZero"/>
        <c:auto val="1"/>
        <c:lblAlgn val="ctr"/>
        <c:lblOffset val="100"/>
        <c:noMultiLvlLbl val="0"/>
      </c:catAx>
      <c:valAx>
        <c:axId val="-205413956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-2054136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9897933334741"/>
          <c:y val="0.0588857402440079"/>
          <c:w val="0.177421101517806"/>
          <c:h val="0.83753148364340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15</xdr:row>
      <xdr:rowOff>139700</xdr:rowOff>
    </xdr:from>
    <xdr:to>
      <xdr:col>8</xdr:col>
      <xdr:colOff>177800</xdr:colOff>
      <xdr:row>36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406400</xdr:colOff>
      <xdr:row>15</xdr:row>
      <xdr:rowOff>127000</xdr:rowOff>
    </xdr:from>
    <xdr:to>
      <xdr:col>18</xdr:col>
      <xdr:colOff>12700</xdr:colOff>
      <xdr:row>36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15</xdr:row>
      <xdr:rowOff>139700</xdr:rowOff>
    </xdr:from>
    <xdr:to>
      <xdr:col>6</xdr:col>
      <xdr:colOff>101600</xdr:colOff>
      <xdr:row>36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330200</xdr:colOff>
      <xdr:row>15</xdr:row>
      <xdr:rowOff>165100</xdr:rowOff>
    </xdr:from>
    <xdr:to>
      <xdr:col>12</xdr:col>
      <xdr:colOff>317500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12</xdr:row>
      <xdr:rowOff>12700</xdr:rowOff>
    </xdr:from>
    <xdr:to>
      <xdr:col>7</xdr:col>
      <xdr:colOff>546100</xdr:colOff>
      <xdr:row>36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rbara Hidalgo-Sotelo" refreshedDate="42581.675776851851" createdVersion="4" refreshedVersion="4" minRefreshableVersion="3" recordCount="4844">
  <cacheSource type="worksheet">
    <worksheetSource ref="A1:AZ4845" sheet="EducationDataPortal_institution"/>
  </cacheSource>
  <cacheFields count="52"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unitid" numFmtId="0">
      <sharedItems containsSemiMixedTypes="0" containsString="0" containsNumber="1" containsInteger="1" minValue="103617" maxValue="491437" count="8000">
        <n v="104151"/>
        <n v="104179"/>
        <n v="105330"/>
        <n v="110422"/>
        <n v="110510"/>
        <n v="110529"/>
        <n v="110538"/>
        <n v="110556"/>
        <n v="110565"/>
        <n v="110583"/>
        <n v="110592"/>
        <n v="110608"/>
        <n v="110617"/>
        <n v="110635"/>
        <n v="110644"/>
        <n v="110653"/>
        <n v="110662"/>
        <n v="110671"/>
        <n v="110680"/>
        <n v="110705"/>
        <n v="110714"/>
        <n v="117946"/>
        <n v="122409"/>
        <n v="122436"/>
        <n v="122597"/>
        <n v="122755"/>
        <n v="122931"/>
        <n v="123572"/>
        <n v="123961"/>
        <n v="243744"/>
        <n v="132903"/>
        <n v="133650"/>
        <n v="133669"/>
        <n v="133951"/>
        <n v="134097"/>
        <n v="134130"/>
        <n v="135726"/>
        <n v="136172"/>
        <n v="137351"/>
        <n v="139658"/>
        <n v="139755"/>
        <n v="139931"/>
        <n v="139940"/>
        <n v="139959"/>
        <n v="140951"/>
        <n v="141264"/>
        <n v="141334"/>
        <n v="150136"/>
        <n v="151102"/>
        <n v="151111"/>
        <n v="151306"/>
        <n v="151324"/>
        <n v="151351"/>
        <n v="152080"/>
        <n v="243780"/>
        <n v="169248"/>
        <n v="169798"/>
        <n v="169910"/>
        <n v="170082"/>
        <n v="170976"/>
        <n v="171100"/>
        <n v="171128"/>
        <n v="171456"/>
        <n v="171571"/>
        <n v="172051"/>
        <n v="172644"/>
        <n v="172699"/>
        <n v="173920"/>
        <n v="174066"/>
        <n v="174233"/>
        <n v="174783"/>
        <n v="174914"/>
        <n v="175272"/>
        <n v="190150"/>
        <n v="190415"/>
        <n v="190512"/>
        <n v="190549"/>
        <n v="190594"/>
        <n v="190600"/>
        <n v="190664"/>
        <n v="191241"/>
        <n v="191649"/>
        <n v="191968"/>
        <n v="193900"/>
        <n v="194310"/>
        <n v="194824"/>
        <n v="195003"/>
        <n v="195030"/>
        <n v="195809"/>
        <n v="196060"/>
        <n v="196079"/>
        <n v="196088"/>
        <n v="196097"/>
        <n v="196121"/>
        <n v="196130"/>
        <n v="196149"/>
        <n v="196158"/>
        <n v="196167"/>
        <n v="196185"/>
        <n v="196194"/>
        <n v="196413"/>
        <n v="197036"/>
        <n v="201441"/>
        <n v="201885"/>
        <n v="202480"/>
        <n v="203517"/>
        <n v="204024"/>
        <n v="204796"/>
        <n v="204857"/>
        <n v="209542"/>
        <n v="209551"/>
        <n v="209807"/>
        <n v="211158"/>
        <n v="211440"/>
        <n v="212054"/>
        <n v="212106"/>
        <n v="212115"/>
        <n v="213020"/>
        <n v="213349"/>
        <n v="213543"/>
        <n v="214041"/>
        <n v="214689"/>
        <n v="214777"/>
        <n v="215062"/>
        <n v="215293"/>
        <n v="215770"/>
        <n v="216010"/>
        <n v="216038"/>
        <n v="216339"/>
        <n v="216597"/>
        <n v="216764"/>
        <n v="222831"/>
        <n v="223232"/>
        <n v="224147"/>
        <n v="225511"/>
        <n v="226091"/>
        <n v="227216"/>
        <n v="227526"/>
        <n v="227881"/>
        <n v="228246"/>
        <n v="228431"/>
        <n v="228459"/>
        <n v="228529"/>
        <n v="228723"/>
        <n v="228769"/>
        <n v="228778"/>
        <n v="228875"/>
        <n v="229027"/>
        <n v="229115"/>
        <n v="231624"/>
        <n v="231712"/>
        <n v="232186"/>
        <n v="232265"/>
        <n v="232423"/>
        <n v="232557"/>
        <n v="232937"/>
        <n v="232982"/>
        <n v="233277"/>
        <n v="233921"/>
        <n v="234030"/>
        <n v="234076"/>
        <n v="234155"/>
        <n v="239105"/>
        <n v="240189"/>
        <n v="240268"/>
        <n v="240329"/>
        <n v="240365"/>
        <n v="240417"/>
        <n v="240444"/>
        <n v="240453"/>
        <n v="240462"/>
        <n v="240471"/>
        <n v="240480"/>
        <n v="139171" u="1"/>
        <n v="385309" u="1"/>
        <n v="401445" u="1"/>
        <n v="468006" u="1"/>
        <n v="103732" u="1"/>
        <n v="195395" u="1"/>
        <n v="233718" u="1"/>
        <n v="431196" u="1"/>
        <n v="443298" u="1"/>
        <n v="483638" u="1"/>
        <n v="444811" u="1"/>
        <n v="456913" u="1"/>
        <n v="138415" u="1"/>
        <n v="209010" u="1"/>
        <n v="420103" u="1"/>
        <n v="432205" u="1"/>
        <n v="444307" u="1"/>
        <n v="170435" u="1"/>
        <n v="194639" u="1"/>
        <n v="210775" u="1"/>
        <n v="222877" u="1"/>
        <n v="121381" u="1"/>
        <n v="172200" u="1"/>
        <n v="196404" u="1"/>
        <n v="224642" u="1"/>
        <n v="248846" u="1"/>
        <n v="364636" u="1"/>
        <n v="376738" u="1"/>
        <n v="447333" u="1"/>
        <n v="489690" u="1"/>
        <n v="139676" u="1"/>
        <n v="394387" u="1"/>
        <n v="420608" u="1"/>
        <n v="450863" u="1"/>
        <n v="104993" u="1"/>
        <n v="212036" u="1"/>
        <n v="367662" u="1"/>
        <n v="395900" u="1"/>
        <n v="110918" u="1"/>
        <n v="125037" u="1"/>
        <n v="173461" u="1"/>
        <n v="367158" u="1"/>
        <n v="407498" u="1"/>
        <n v="411028" u="1"/>
        <n v="441283" u="1"/>
        <n v="481623" u="1"/>
        <n v="108649" u="1"/>
        <n v="201195" u="1"/>
        <n v="213297" u="1"/>
        <n v="225399" u="1"/>
        <n v="386320" u="1"/>
        <n v="438762" u="1"/>
        <n v="172705" u="1"/>
        <n v="200943" u="1"/>
        <n v="239266" u="1"/>
        <n v="414054" u="1"/>
        <n v="438258" u="1"/>
        <n v="214810" u="1"/>
        <n v="226912" u="1"/>
        <n v="441788" u="1"/>
        <n v="484145" u="1"/>
        <n v="118356" u="1"/>
        <n v="398927" u="1"/>
        <n v="417080" u="1"/>
        <n v="457420" u="1"/>
        <n v="114196" u="1"/>
        <n v="173966" u="1"/>
        <n v="202204" u="1"/>
        <n v="214306" u="1"/>
        <n v="226408" u="1"/>
        <n v="135391" u="1"/>
        <n v="460446" u="1"/>
        <n v="113944" u="1"/>
        <n v="365143" u="1"/>
        <n v="377245" u="1"/>
        <n v="457925" u="1"/>
        <n v="490197" u="1"/>
        <n v="121886" u="1"/>
        <n v="151023" u="1"/>
        <n v="175227" u="1"/>
        <n v="193380" u="1"/>
        <n v="203465" u="1"/>
        <n v="215567" u="1"/>
        <n v="231703" u="1"/>
        <n v="243805" u="1"/>
        <n v="445319" u="1"/>
        <n v="475574" u="1"/>
        <n v="134635" u="1"/>
        <n v="205230" u="1"/>
        <n v="229434" u="1"/>
        <n v="491206" u="1"/>
        <n v="123651" u="1"/>
        <n v="136400" u="1"/>
        <n v="261454" u="1"/>
        <n v="424141" u="1"/>
        <n v="448345" u="1"/>
        <n v="140182" u="1"/>
        <n v="152284" u="1"/>
        <n v="192624" u="1"/>
        <n v="202709" u="1"/>
        <n v="232964" u="1"/>
        <n v="371195" u="1"/>
        <n v="383297" u="1"/>
        <n v="451875" u="1"/>
        <n v="206491" u="1"/>
        <n v="246831" u="1"/>
        <n v="368674" u="1"/>
        <n v="409014" u="1"/>
        <n v="115205" u="1"/>
        <n v="372204" u="1"/>
        <n v="384306" u="1"/>
        <n v="412544" u="1"/>
        <n v="111045" u="1"/>
        <n v="222123" u="1"/>
        <n v="234225" u="1"/>
        <n v="246327" u="1"/>
        <n v="430193" u="1"/>
        <n v="442295" u="1"/>
        <n v="454397" u="1"/>
        <n v="482635" u="1"/>
        <n v="116970" u="1"/>
        <n v="195650" u="1"/>
        <n v="229939" u="1"/>
        <n v="375230" u="1"/>
        <n v="387332" u="1"/>
        <n v="399434" u="1"/>
        <n v="439774" u="1"/>
        <n v="136905" u="1"/>
        <n v="261959" u="1"/>
        <n v="427168" u="1"/>
        <n v="431202" u="1"/>
        <n v="467508" u="1"/>
        <n v="195146" u="1"/>
        <n v="390358" u="1"/>
        <n v="387837" u="1"/>
        <n v="403973" u="1"/>
        <n v="446330" u="1"/>
        <n v="458432" u="1"/>
        <n v="104364" u="1"/>
        <n v="116466" u="1"/>
        <n v="251118" u="1"/>
        <n v="381282" u="1"/>
        <n v="443809" u="1"/>
        <n v="222628" u="1"/>
        <n v="208257" u="1"/>
        <n v="406495" u="1"/>
        <n v="418597" u="1"/>
        <n v="422631" u="1"/>
        <n v="446835" u="1"/>
        <n v="114071" u="1"/>
        <n v="240277" u="1"/>
        <n v="393889" u="1"/>
        <n v="410025" u="1"/>
        <n v="434229" u="1"/>
        <n v="452382" u="1"/>
        <n v="171447" u="1"/>
        <n v="262280" u="1"/>
        <n v="369181" u="1"/>
        <n v="407504" u="1"/>
        <n v="419606" u="1"/>
        <n v="449861" u="1"/>
        <n v="109785" u="1"/>
        <n v="201450" u="1"/>
        <n v="213552" u="1"/>
        <n v="425153" u="1"/>
        <n v="449357" u="1"/>
        <n v="239521" u="1"/>
        <n v="452887" u="1"/>
        <n v="213048" u="1"/>
        <n v="369686" u="1"/>
        <n v="119492" u="1"/>
        <n v="174473" u="1"/>
        <n v="239017" u="1"/>
        <n v="468015" u="1"/>
        <n v="125417" u="1"/>
        <n v="133881" u="1"/>
        <n v="188340" u="1"/>
        <n v="228680" u="1"/>
        <n v="483647" u="1"/>
        <n v="121257" u="1"/>
        <n v="444820" u="1"/>
        <n v="456922" u="1"/>
        <n v="173717" u="1"/>
        <n v="191870" u="1"/>
        <n v="201955" u="1"/>
        <n v="216074" u="1"/>
        <n v="244312" u="1"/>
        <n v="420112" u="1"/>
        <n v="432214" u="1"/>
        <n v="104869" u="1"/>
        <n v="123022" u="1"/>
        <n v="135142" u="1"/>
        <n v="203720" u="1"/>
        <n v="215822" u="1"/>
        <n v="227924" u="1"/>
        <n v="191366" u="1"/>
        <n v="435240" u="1"/>
        <n v="447342" u="1"/>
        <n v="118736" u="1"/>
        <n v="150774" u="1"/>
        <n v="174978" u="1"/>
        <n v="189097" u="1"/>
        <n v="203216" u="1"/>
        <n v="382294" u="1"/>
        <n v="450872" u="1"/>
        <n v="204981" u="1"/>
        <n v="367671" u="1"/>
        <n v="367167" u="1"/>
        <n v="383303" u="1"/>
        <n v="423643" u="1"/>
        <n v="447847" u="1"/>
        <n v="459949" u="1"/>
        <n v="194392" u="1"/>
        <n v="204477" u="1"/>
        <n v="216579" u="1"/>
        <n v="232715" u="1"/>
        <n v="411037" u="1"/>
        <n v="423139" u="1"/>
        <n v="441292" u="1"/>
        <n v="453394" u="1"/>
        <n v="481632" u="1"/>
        <n v="112181" u="1"/>
        <n v="124283" u="1"/>
        <n v="135647" u="1"/>
        <n v="438771" u="1"/>
        <n v="481128" u="1"/>
        <n v="137412" u="1"/>
        <n v="438267" u="1"/>
        <n v="442301" u="1"/>
        <n v="454403" u="1"/>
        <n v="233976" u="1"/>
        <n v="441797" u="1"/>
        <n v="484154" u="1"/>
        <n v="140942" u="1"/>
        <n v="429191" u="1"/>
        <n v="138673" u="1"/>
        <n v="430704" u="1"/>
        <n v="442806" u="1"/>
        <n v="454908" u="1"/>
        <n v="140438" u="1"/>
        <n v="170693" u="1"/>
        <n v="194897" u="1"/>
        <n v="389860" u="1"/>
        <n v="460455" u="1"/>
        <n v="111425" u="1"/>
        <n v="123527" u="1"/>
        <n v="196662" u="1"/>
        <n v="206747" u="1"/>
        <n v="377254" u="1"/>
        <n v="417594" u="1"/>
        <n v="457934" u="1"/>
        <n v="208512" u="1"/>
        <n v="250869" u="1"/>
        <n v="380784" u="1"/>
        <n v="392886" u="1"/>
        <n v="445328" u="1"/>
        <n v="212294" u="1"/>
        <n v="418603" u="1"/>
        <n v="226161" u="1"/>
        <n v="238263" u="1"/>
        <n v="377759" u="1"/>
        <n v="424150" u="1"/>
        <n v="436252" u="1"/>
        <n v="421629" u="1"/>
        <n v="116846" u="1"/>
        <n v="368683" u="1"/>
        <n v="409023" u="1"/>
        <n v="112686" u="1"/>
        <n v="172963" u="1"/>
        <n v="213303" u="1"/>
        <n v="249609" u="1"/>
        <n v="372213" u="1"/>
        <n v="384315" u="1"/>
        <n v="396417" u="1"/>
        <n v="400451" u="1"/>
        <n v="436757" u="1"/>
        <n v="448859" u="1"/>
        <n v="118611" u="1"/>
        <n v="114451" u="1"/>
        <n v="172459" u="1"/>
        <n v="200697" u="1"/>
        <n v="212799" u="1"/>
        <n v="399443" u="1"/>
        <n v="427681" u="1"/>
        <n v="439783" u="1"/>
        <n v="470038" u="1"/>
        <n v="150020" u="1"/>
        <n v="174224" u="1"/>
        <n v="214564" u="1"/>
        <n v="238768" u="1"/>
        <n v="372718" u="1"/>
        <n v="455415" u="1"/>
        <n v="479619" u="1"/>
        <n v="169938" u="1"/>
        <n v="390367" u="1"/>
        <n v="485166" u="1"/>
        <n v="106005" u="1"/>
        <n v="399948" u="1"/>
        <n v="403982" u="1"/>
        <n v="458441" u="1"/>
        <n v="126049" u="1"/>
        <n v="133128" u="1"/>
        <n v="151281" u="1"/>
        <n v="191621" u="1"/>
        <n v="213808" u="1"/>
        <n v="231961" u="1"/>
        <n v="246080" u="1"/>
        <n v="363138" u="1"/>
        <n v="381291" u="1"/>
        <n v="443818" u="1"/>
        <n v="461971" u="1"/>
        <n v="488192" u="1"/>
        <n v="189352" u="1"/>
        <n v="229692" u="1"/>
        <n v="378770" u="1"/>
        <n v="461467" u="1"/>
        <n v="366164" u="1"/>
        <n v="378266" u="1"/>
        <n v="382300" u="1"/>
        <n v="422640" u="1"/>
        <n v="434742" u="1"/>
        <n v="446844" u="1"/>
        <n v="489201" u="1"/>
        <n v="121637" u="1"/>
        <n v="134389" u="1"/>
        <n v="150525" u="1"/>
        <n v="174729" u="1"/>
        <n v="192882" u="1"/>
        <n v="202967" u="1"/>
        <n v="217086" u="1"/>
        <n v="233222" u="1"/>
        <n v="410034" u="1"/>
        <n v="434238" u="1"/>
        <n v="476595" u="1"/>
        <n v="136154" u="1"/>
        <n v="204732" u="1"/>
        <n v="216834" u="1"/>
        <n v="228936" u="1"/>
        <n v="369190" u="1"/>
        <n v="407513" u="1"/>
        <n v="449870" u="1"/>
        <n v="480125" u="1"/>
        <n v="111300" u="1"/>
        <n v="119368" u="1"/>
        <n v="135902" u="1"/>
        <n v="366669" u="1"/>
        <n v="382805" u="1"/>
        <n v="394907" u="1"/>
        <n v="407009" u="1"/>
        <n v="425162" u="1"/>
        <n v="437264" u="1"/>
        <n v="449366" u="1"/>
        <n v="453400" u="1"/>
        <n v="489706" u="1"/>
        <n v="151786" u="1"/>
        <n v="204228" u="1"/>
        <n v="222381" u="1"/>
        <n v="189857" u="1"/>
        <n v="205993" u="1"/>
        <n v="369695" u="1"/>
        <n v="114956" u="1"/>
        <n v="139180" u="1"/>
        <n v="385327" u="1"/>
        <n v="397429" u="1"/>
        <n v="437769" u="1"/>
        <n v="441803" u="1"/>
        <n v="468024" u="1"/>
        <n v="205489" u="1"/>
        <n v="233727" u="1"/>
        <n v="136659" u="1"/>
        <n v="456931" u="1"/>
        <n v="112561" u="1"/>
        <n v="428189" u="1"/>
        <n v="444325" u="1"/>
        <n v="456427" u="1"/>
        <n v="170444" u="1"/>
        <n v="194648" u="1"/>
        <n v="210784" u="1"/>
        <n v="222886" u="1"/>
        <n v="391379" u="1"/>
        <n v="417600" u="1"/>
        <n v="490212" u="1"/>
        <n v="404994" u="1"/>
        <n v="447351" u="1"/>
        <n v="104115" u="1"/>
        <n v="116217" u="1"/>
        <n v="212045" u="1"/>
        <n v="367680" u="1"/>
        <n v="379782" u="1"/>
        <n v="105880" u="1"/>
        <n v="117982" u="1"/>
        <n v="173470" u="1"/>
        <n v="197674" u="1"/>
        <n v="367176" u="1"/>
        <n v="383312" u="1"/>
        <n v="411550" u="1"/>
        <n v="423652" u="1"/>
        <n v="447856" u="1"/>
        <n v="459958" u="1"/>
        <n v="111805" u="1"/>
        <n v="123907" u="1"/>
        <n v="138929" u="1"/>
        <n v="209524" u="1"/>
        <n v="170949" u="1"/>
        <n v="398440" u="1"/>
        <n v="481137" u="1"/>
        <n v="109536" u="1"/>
        <n v="132374" u="1"/>
        <n v="172714" u="1"/>
        <n v="227173" u="1"/>
        <n v="371715" u="1"/>
        <n v="383817" u="1"/>
        <n v="438276" u="1"/>
        <n v="442310" u="1"/>
        <n v="454412" u="1"/>
        <n v="466514" u="1"/>
        <n v="105376" u="1"/>
        <n v="117478" u="1"/>
        <n v="484163" u="1"/>
        <n v="173975" u="1"/>
        <n v="214315" u="1"/>
        <n v="226417" u="1"/>
        <n v="386339" u="1"/>
        <n v="426679" u="1"/>
        <n v="430713" u="1"/>
        <n v="454917" u="1"/>
        <n v="115083" u="1"/>
        <n v="460464" u="1"/>
        <n v="484668" u="1"/>
        <n v="121008" u="1"/>
        <n v="244066" u="1"/>
        <n v="457943" u="1"/>
        <n v="114831" u="1"/>
        <n v="132879" u="1"/>
        <n v="151032" u="1"/>
        <n v="175236" u="1"/>
        <n v="203474" u="1"/>
        <n v="215576" u="1"/>
        <n v="243814" u="1"/>
        <n v="380793" u="1"/>
        <n v="445337" u="1"/>
        <n v="457439" u="1"/>
        <n v="122773" u="1"/>
        <n v="189103" u="1"/>
        <n v="418612" u="1"/>
        <n v="460969" u="1"/>
        <n v="475088" u="1"/>
        <n v="491224" u="1"/>
        <n v="406006" u="1"/>
        <n v="448363" u="1"/>
        <n v="140191" u="1"/>
        <n v="202718" u="1"/>
        <n v="421638" u="1"/>
        <n v="451893" u="1"/>
        <n v="368692" u="1"/>
        <n v="409032" u="1"/>
        <n v="122269" u="1"/>
        <n v="192129" u="1"/>
        <n v="232469" u="1"/>
        <n v="260707" u="1"/>
        <n v="372222" u="1"/>
        <n v="384324" u="1"/>
        <n v="400460" u="1"/>
        <n v="424664" u="1"/>
        <n v="436766" u="1"/>
        <n v="440800" u="1"/>
        <n v="479123" u="1"/>
        <n v="151537" u="1"/>
        <n v="193894" u="1"/>
        <n v="234234" u="1"/>
        <n v="246336" u="1"/>
        <n v="482653" u="1"/>
        <n v="189608" u="1"/>
        <n v="205744" u="1"/>
        <n v="387350" u="1"/>
        <n v="399452" u="1"/>
        <n v="409537" u="1"/>
        <n v="439792" u="1"/>
        <n v="482149" u="1"/>
        <n v="136914" u="1"/>
        <n v="372727" u="1"/>
        <n v="390880" u="1"/>
        <n v="415084" u="1"/>
        <n v="443322" u="1"/>
        <n v="455424" u="1"/>
        <n v="479628" u="1"/>
        <n v="140696" u="1"/>
        <n v="195155" u="1"/>
        <n v="211291" u="1"/>
        <n v="223393" u="1"/>
        <n v="390376" u="1"/>
        <n v="115588" u="1"/>
        <n v="399957" u="1"/>
        <n v="458450" u="1"/>
        <n v="109411" u="1"/>
        <n v="363147" u="1"/>
        <n v="443827" u="1"/>
        <n v="461980" u="1"/>
        <n v="117353" u="1"/>
        <n v="113193" u="1"/>
        <n v="125295" u="1"/>
        <n v="208266" u="1"/>
        <n v="212300" u="1"/>
        <n v="224402" u="1"/>
        <n v="434751" u="1"/>
        <n v="446853" u="1"/>
        <n v="489210" u="1"/>
        <n v="139436" u="1"/>
        <n v="410043" u="1"/>
        <n v="434247" u="1"/>
        <n v="211796" u="1"/>
        <n v="223898" u="1"/>
        <n v="407522" u="1"/>
        <n v="480134" u="1"/>
        <n v="120883" u="1"/>
        <n v="169187" u="1"/>
        <n v="249867" u="1"/>
        <n v="366678" u="1"/>
        <n v="394916" u="1"/>
        <n v="407018" u="1"/>
        <n v="425171" u="1"/>
        <n v="437273" u="1"/>
        <n v="449375" u="1"/>
        <n v="168935" u="1"/>
        <n v="239530" u="1"/>
        <n v="410548" u="1"/>
        <n v="213057" u="1"/>
        <n v="397942" u="1"/>
        <n v="440299" u="1"/>
        <n v="124539" u="1"/>
        <n v="132125" u="1"/>
        <n v="174482" u="1"/>
        <n v="212805" u="1"/>
        <n v="224907" u="1"/>
        <n v="239026" u="1"/>
        <n v="262299" u="1"/>
        <n v="397438" u="1"/>
        <n v="437778" u="1"/>
        <n v="441812" u="1"/>
        <n v="114202" u="1"/>
        <n v="190114" u="1"/>
        <n v="110042" u="1"/>
        <n v="122144" u="1"/>
        <n v="133386" u="1"/>
        <n v="173726" u="1"/>
        <n v="201964" u="1"/>
        <n v="216083" u="1"/>
        <n v="228185" u="1"/>
        <n v="244321" u="1"/>
        <n v="416096" u="1"/>
        <n v="432232" u="1"/>
        <n v="444334" u="1"/>
        <n v="456436" u="1"/>
        <n v="486691" u="1"/>
        <n v="109916" u="1"/>
        <n v="135151" u="1"/>
        <n v="215831" u="1"/>
        <n v="486187" u="1"/>
        <n v="490221" u="1"/>
        <n v="117858" u="1"/>
        <n v="191375" u="1"/>
        <n v="376765" u="1"/>
        <n v="405003" u="1"/>
        <n v="417105" u="1"/>
        <n v="429207" u="1"/>
        <n v="447360" u="1"/>
        <n v="459462" u="1"/>
        <n v="487700" u="1"/>
        <n v="113698" u="1"/>
        <n v="174987" u="1"/>
        <n v="203225" u="1"/>
        <n v="227429" u="1"/>
        <n v="233480" u="1"/>
        <n v="404499" u="1"/>
        <n v="188854" u="1"/>
        <n v="204990" u="1"/>
        <n v="379791" u="1"/>
        <n v="450386" u="1"/>
        <n v="190619" u="1"/>
        <n v="367185" u="1"/>
        <n v="383321" u="1"/>
        <n v="395423" u="1"/>
        <n v="423661" u="1"/>
        <n v="447865" u="1"/>
        <n v="459967" u="1"/>
        <n v="152044" u="1"/>
        <n v="204486" u="1"/>
        <n v="232724" u="1"/>
        <n v="411055" u="1"/>
        <n v="135656" u="1"/>
        <n v="206251" u="1"/>
        <n v="408534" u="1"/>
        <n v="481146" u="1"/>
        <n v="119119" u="1"/>
        <n v="125170" u="1"/>
        <n v="137421" u="1"/>
        <n v="371724" u="1"/>
        <n v="383826" u="1"/>
        <n v="438285" u="1"/>
        <n v="454421" u="1"/>
        <n v="478625" u="1"/>
        <n v="193645" u="1"/>
        <n v="233985" u="1"/>
        <n v="484172" u="1"/>
        <n v="195410" u="1"/>
        <n v="114707" u="1"/>
        <n v="138682" u="1"/>
        <n v="261719" u="1"/>
        <n v="402484" u="1"/>
        <n v="426688" u="1"/>
        <n v="430722" u="1"/>
        <n v="442824" u="1"/>
        <n v="454926" u="1"/>
        <n v="110547" u="1"/>
        <n v="122649" u="1"/>
        <n v="140447" u="1"/>
        <n v="211042" u="1"/>
        <n v="223144" u="1"/>
        <n v="247348" u="1"/>
        <n v="484677" u="1"/>
        <n v="196671" u="1"/>
        <n v="377272" u="1"/>
        <n v="389374" u="1"/>
        <n v="457952" u="1"/>
        <n v="108278" u="1"/>
        <n v="112312" u="1"/>
        <n v="124414" u="1"/>
        <n v="445346" u="1"/>
        <n v="457448" u="1"/>
        <n v="120254" u="1"/>
        <n v="460978" u="1"/>
        <n v="475097" u="1"/>
        <n v="487199" u="1"/>
        <n v="226170" u="1"/>
        <n v="238272" u="1"/>
        <n v="406015" u="1"/>
        <n v="418117" u="1"/>
        <n v="448372" u="1"/>
        <n v="476610" u="1"/>
        <n v="103866" u="1"/>
        <n v="169442" u="1"/>
        <n v="240037" u="1"/>
        <n v="381307" u="1"/>
        <n v="421647" u="1"/>
        <n v="476106" u="1"/>
        <n v="171207" u="1"/>
        <n v="211547" u="1"/>
        <n v="105631" u="1"/>
        <n v="117733" u="1"/>
        <n v="172972" u="1"/>
        <n v="213312" u="1"/>
        <n v="225414" u="1"/>
        <n v="384333" u="1"/>
        <n v="396435" u="1"/>
        <n v="436775" u="1"/>
        <n v="452911" u="1"/>
        <n v="113573" u="1"/>
        <n v="125675" u="1"/>
        <n v="369710" u="1"/>
        <n v="412067" u="1"/>
        <n v="424169" u="1"/>
        <n v="452407" u="1"/>
        <n v="172468" u="1"/>
        <n v="262305" u="1"/>
        <n v="369206" u="1"/>
        <n v="399461" u="1"/>
        <n v="482158" u="1"/>
        <n v="214573" u="1"/>
        <n v="226675" u="1"/>
        <n v="238777" u="1"/>
        <n v="415093" u="1"/>
        <n v="427195" u="1"/>
        <n v="439297" u="1"/>
        <n v="443331" u="1"/>
        <n v="455433" u="1"/>
        <n v="467535" u="1"/>
        <n v="479637" u="1"/>
        <n v="105127" u="1"/>
        <n v="123280" u="1"/>
        <n v="169947" u="1"/>
        <n v="485184" u="1"/>
        <n v="113069" u="1"/>
        <n v="214069" u="1"/>
        <n v="387864" u="1"/>
        <n v="118994" u="1"/>
        <n v="151290" u="1"/>
        <n v="191630" u="1"/>
        <n v="201715" u="1"/>
        <n v="231970" u="1"/>
        <n v="363156" u="1"/>
        <n v="375258" u="1"/>
        <n v="403496" u="1"/>
        <n v="443836" u="1"/>
        <n v="455938" u="1"/>
        <n v="112817" u="1"/>
        <n v="124919" u="1"/>
        <n v="191126" u="1"/>
        <n v="366182" u="1"/>
        <n v="394420" u="1"/>
        <n v="404505" u="1"/>
        <n v="416607" u="1"/>
        <n v="134398" u="1"/>
        <n v="150534" u="1"/>
        <n v="174738" u="1"/>
        <n v="192891" u="1"/>
        <n v="434256" u="1"/>
        <n v="446358" u="1"/>
        <n v="204741" u="1"/>
        <n v="228945" u="1"/>
        <n v="407531" u="1"/>
        <n v="419633" u="1"/>
        <n v="480143" u="1"/>
        <n v="135911" u="1"/>
        <n v="366687" u="1"/>
        <n v="378789" u="1"/>
        <n v="394925" u="1"/>
        <n v="407027" u="1"/>
        <n v="437282" u="1"/>
        <n v="449384" u="1"/>
        <n v="151795" u="1"/>
        <n v="194152" u="1"/>
        <n v="222390" u="1"/>
        <n v="246594" u="1"/>
        <n v="410557" u="1"/>
        <n v="116095" u="1"/>
        <n v="135407" u="1"/>
        <n v="189866" u="1"/>
        <n v="206002" u="1"/>
        <n v="397951" u="1"/>
        <n v="250124" u="1"/>
        <n v="413583" u="1"/>
        <n v="441821" u="1"/>
        <n v="449889" u="1"/>
        <n v="453923" u="1"/>
        <n v="103741" u="1"/>
        <n v="115843" u="1"/>
        <n v="245838" u="1"/>
        <n v="453419" u="1"/>
        <n v="483674" u="1"/>
        <n v="111683" u="1"/>
        <n v="123785" u="1"/>
        <n v="136668" u="1"/>
        <n v="140702" u="1"/>
        <n v="432241" u="1"/>
        <n v="444343" u="1"/>
        <n v="125550" u="1"/>
        <n v="194657" u="1"/>
        <n v="391397" u="1"/>
        <n v="486196" u="1"/>
        <n v="490230" u="1"/>
        <n v="196422" u="1"/>
        <n v="206507" u="1"/>
        <n v="224660" u="1"/>
        <n v="364672" u="1"/>
        <n v="405012" u="1"/>
        <n v="417114" u="1"/>
        <n v="429216" u="1"/>
        <n v="459471" u="1"/>
        <n v="111179" u="1"/>
        <n v="139694" u="1"/>
        <n v="210289" u="1"/>
        <n v="364168" u="1"/>
        <n v="392406" u="1"/>
        <n v="420644" u="1"/>
        <n v="444848" u="1"/>
        <n v="487205" u="1"/>
        <n v="105002" u="1"/>
        <n v="117104" u="1"/>
        <n v="224156" u="1"/>
        <n v="450395" u="1"/>
        <n v="490735" u="1"/>
        <n v="110927" u="1"/>
        <n v="197683" u="1"/>
        <n v="211802" u="1"/>
        <n v="367194" u="1"/>
        <n v="383330" u="1"/>
        <n v="395432" u="1"/>
        <n v="417619" u="1"/>
        <n v="423670" u="1"/>
        <n v="447874" u="1"/>
        <n v="459976" u="1"/>
        <n v="138938" u="1"/>
        <n v="209533" u="1"/>
        <n v="423166" u="1"/>
        <n v="435268" u="1"/>
        <n v="451404" u="1"/>
        <n v="475608" u="1"/>
        <n v="108658" u="1"/>
        <n v="481155" u="1"/>
        <n v="168689" u="1"/>
        <n v="209029" u="1"/>
        <n v="227182" u="1"/>
        <n v="367699" u="1"/>
        <n v="371733" u="1"/>
        <n v="383835" u="1"/>
        <n v="395937" u="1"/>
        <n v="408039" u="1"/>
        <n v="414090" u="1"/>
        <n v="438294" u="1"/>
        <n v="454430" u="1"/>
        <n v="478634" u="1"/>
        <n v="226930" u="1"/>
        <n v="484181" u="1"/>
        <n v="118365" u="1"/>
        <n v="172219" u="1"/>
        <n v="190372" u="1"/>
        <n v="439303" u="1"/>
        <n v="173984" u="1"/>
        <n v="202222" u="1"/>
        <n v="414595" u="1"/>
        <n v="469054" u="1"/>
        <n v="430227" u="1"/>
        <n v="442329" u="1"/>
        <n v="460482" u="1"/>
        <n v="113953" u="1"/>
        <n v="260211" u="1"/>
        <n v="377281" u="1"/>
        <n v="389383" u="1"/>
        <n v="403502" u="1"/>
        <n v="439808" u="1"/>
        <n v="457961" u="1"/>
        <n v="121895" u="1"/>
        <n v="151041" u="1"/>
        <n v="175245" u="1"/>
        <n v="203483" u="1"/>
        <n v="215585" u="1"/>
        <n v="227687" u="1"/>
        <n v="231721" u="1"/>
        <n v="243823" u="1"/>
        <n v="445355" u="1"/>
        <n v="457457" u="1"/>
        <n v="134653" u="1"/>
        <n v="189112" u="1"/>
        <n v="229452" u="1"/>
        <n v="418630" u="1"/>
        <n v="491242" u="1"/>
        <n v="117609" u="1"/>
        <n v="123660" u="1"/>
        <n v="261472" u="1"/>
        <n v="377786" u="1"/>
        <n v="393922" u="1"/>
        <n v="406024" u="1"/>
        <n v="418126" u="1"/>
        <n v="448381" u="1"/>
        <n v="113449" u="1"/>
        <n v="134149" u="1"/>
        <n v="202727" u="1"/>
        <n v="214829" u="1"/>
        <n v="393418" u="1"/>
        <n v="476115" u="1"/>
        <n v="115214" u="1"/>
        <n v="232478" u="1"/>
        <n v="260716" u="1"/>
        <n v="372240" u="1"/>
        <n v="448886" u="1"/>
        <n v="111054" u="1"/>
        <n v="123156" u="1"/>
        <n v="151546" u="1"/>
        <n v="222141" u="1"/>
        <n v="234243" u="1"/>
        <n v="246345" u="1"/>
        <n v="440314" u="1"/>
        <n v="452416" u="1"/>
        <n v="482671" u="1"/>
        <n v="205753" u="1"/>
        <n v="262314" u="1"/>
        <n v="369215" u="1"/>
        <n v="399470" u="1"/>
        <n v="122904" u="1"/>
        <n v="193399" u="1"/>
        <n v="400983" u="1"/>
        <n v="455442" u="1"/>
        <n v="467544" u="1"/>
        <n v="195164" u="1"/>
        <n v="390394" u="1"/>
        <n v="440819" u="1"/>
        <n v="485193" u="1"/>
        <n v="194912" u="1"/>
        <n v="399975" u="1"/>
        <n v="116475" u="1"/>
        <n v="387369" u="1"/>
        <n v="431743" u="1"/>
        <n v="443845" u="1"/>
        <n v="455947" u="1"/>
        <n v="170204" u="1"/>
        <n v="222646" u="1"/>
        <n v="208275" u="1"/>
        <n v="404514" u="1"/>
        <n v="446871" u="1"/>
        <n v="458973" u="1"/>
        <n v="114080" u="1"/>
        <n v="446367" u="1"/>
        <n v="171465" u="1"/>
        <n v="195669" u="1"/>
        <n v="367200" u="1"/>
        <n v="407540" u="1"/>
        <n v="461999" u="1"/>
        <n v="480152" u="1"/>
        <n v="169196" u="1"/>
        <n v="213570" u="1"/>
        <n v="366696" u="1"/>
        <n v="378798" u="1"/>
        <n v="382832" u="1"/>
        <n v="394934" u="1"/>
        <n v="437291" u="1"/>
        <n v="449393" u="1"/>
        <n v="489733" u="1"/>
        <n v="103617" u="1"/>
        <n v="168944" u="1"/>
        <n v="422668" u="1"/>
        <n v="489229" u="1"/>
        <n v="111559" u="1"/>
        <n v="170709" u="1"/>
        <n v="213066" u="1"/>
        <n v="367705" u="1"/>
        <n v="379807" u="1"/>
        <n v="397960" u="1"/>
        <n v="174491" u="1"/>
        <n v="200712" u="1"/>
        <n v="239035" u="1"/>
        <n v="373252" u="1"/>
        <n v="385354" u="1"/>
        <n v="397456" u="1"/>
        <n v="449898" u="1"/>
        <n v="453932" u="1"/>
        <n v="483683" u="1"/>
        <n v="190123" u="1"/>
        <n v="388380" u="1"/>
        <n v="426703" u="1"/>
        <n v="133395" u="1"/>
        <n v="173735" u="1"/>
        <n v="201973" u="1"/>
        <n v="216092" u="1"/>
        <n v="228194" u="1"/>
        <n v="244330" u="1"/>
        <n v="123031" u="1"/>
        <n v="135160" u="1"/>
        <n v="191384" u="1"/>
        <n v="201469" u="1"/>
        <n v="364681" u="1"/>
        <n v="405021" u="1"/>
        <n v="417123" u="1"/>
        <n v="459480" u="1"/>
        <n v="132639" u="1"/>
        <n v="150792" u="1"/>
        <n v="203234" u="1"/>
        <n v="215336" u="1"/>
        <n v="392415" u="1"/>
        <n v="456959" u="1"/>
        <n v="114585" u="1"/>
        <n v="134404" u="1"/>
        <n v="150288" u="1"/>
        <n v="190628" u="1"/>
        <n v="447883" u="1"/>
        <n v="459985" u="1"/>
        <n v="116350" u="1"/>
        <n v="152053" u="1"/>
        <n v="188359" u="1"/>
        <n v="228699" u="1"/>
        <n v="232733" u="1"/>
        <n v="423175" u="1"/>
        <n v="435277" u="1"/>
        <n v="451413" u="1"/>
        <n v="487719" u="1"/>
        <n v="106139" u="1"/>
        <n v="112190" u="1"/>
        <n v="124292" u="1"/>
        <n v="151801" u="1"/>
        <n v="206260" u="1"/>
        <n v="481164" u="1"/>
        <n v="232229" u="1"/>
        <n v="250382" u="1"/>
        <n v="395946" u="1"/>
        <n v="193654" u="1"/>
        <n v="203739" u="1"/>
        <n v="371238" u="1"/>
        <n v="411578" u="1"/>
        <n v="113829" u="1"/>
        <n v="134909" u="1"/>
        <n v="140960" u="1"/>
        <n v="229708" u="1"/>
        <n v="368717" u="1"/>
        <n v="427210" u="1"/>
        <n v="439312" u="1"/>
        <n v="138691" u="1"/>
        <n v="261728" u="1"/>
        <n v="211051" u="1"/>
        <n v="223153" u="1"/>
        <n v="442338" u="1"/>
        <n v="484695" u="1"/>
        <n v="111434" u="1"/>
        <n v="123536" u="1"/>
        <n v="138187" u="1"/>
        <n v="196680" u="1"/>
        <n v="439817" u="1"/>
        <n v="137935" u="1"/>
        <n v="250887" u="1"/>
        <n v="390905" u="1"/>
        <n v="403007" u="1"/>
        <n v="445364" u="1"/>
        <n v="457466" u="1"/>
        <n v="461500" u="1"/>
        <n v="125301" u="1"/>
        <n v="139700" u="1"/>
        <n v="196176" u="1"/>
        <n v="491251" u="1"/>
        <n v="121141" u="1"/>
        <n v="195924" u="1"/>
        <n v="389897" u="1"/>
        <n v="406033" u="1"/>
        <n v="488730" u="1"/>
        <n v="108913" u="1"/>
        <n v="169451" u="1"/>
        <n v="209791" u="1"/>
        <n v="240046" u="1"/>
        <n v="381325" u="1"/>
        <n v="421665" u="1"/>
        <n v="445869" u="1"/>
        <n v="476124" u="1"/>
        <n v="488226" u="1"/>
        <n v="211556" u="1"/>
        <n v="223658" u="1"/>
        <n v="366702" u="1"/>
        <n v="378804" u="1"/>
        <n v="172981" u="1"/>
        <n v="209287" u="1"/>
        <n v="213321" u="1"/>
        <n v="225423" u="1"/>
        <n v="249627" u="1"/>
        <n v="384351" u="1"/>
        <n v="396453" u="1"/>
        <n v="424691" u="1"/>
        <n v="436793" u="1"/>
        <n v="448895" u="1"/>
        <n v="118620" u="1"/>
        <n v="440323" u="1"/>
        <n v="476629" u="1"/>
        <n v="482680" u="1"/>
        <n v="114460" u="1"/>
        <n v="172477" u="1"/>
        <n v="369224" u="1"/>
        <n v="409564" u="1"/>
        <n v="449904" u="1"/>
        <n v="104249" u="1"/>
        <n v="174242" u="1"/>
        <n v="214582" u="1"/>
        <n v="238786" u="1"/>
        <n v="455451" u="1"/>
        <n v="169956" u="1"/>
        <n v="400488" u="1"/>
        <n v="440828" u="1"/>
        <n v="118116" u="1"/>
        <n v="214078" u="1"/>
        <n v="428222" u="1"/>
        <n v="111939" u="1"/>
        <n v="126058" u="1"/>
        <n v="133146" u="1"/>
        <n v="213826" u="1"/>
        <n v="225928" u="1"/>
        <n v="363174" u="1"/>
        <n v="375276" u="1"/>
        <n v="387378" u="1"/>
        <n v="443854" u="1"/>
        <n v="119881" u="1"/>
        <n v="113704" u="1"/>
        <n v="125806" u="1"/>
        <n v="191135" u="1"/>
        <n v="231475" u="1"/>
        <n v="404523" u="1"/>
        <n v="416625" u="1"/>
        <n v="458982" u="1"/>
        <n v="174747" u="1"/>
        <n v="202985" u="1"/>
        <n v="391917" u="1"/>
        <n v="434274" u="1"/>
        <n v="446376" u="1"/>
        <n v="450410" u="1"/>
        <n v="458478" u="1"/>
        <n v="188614" u="1"/>
        <n v="204750" u="1"/>
        <n v="216852" u="1"/>
        <n v="119377" u="1"/>
        <n v="135920" u="1"/>
        <n v="192396" u="1"/>
        <n v="382841" u="1"/>
        <n v="489742" u="1"/>
        <n v="194161" u="1"/>
        <n v="204246" u="1"/>
        <n v="216348" u="1"/>
        <n v="394439" u="1"/>
        <n v="434779" u="1"/>
        <n v="489238" u="1"/>
        <n v="109040" u="1"/>
        <n v="135416" u="1"/>
        <n v="206011" u="1"/>
        <n v="114965" u="1"/>
        <n v="373261" u="1"/>
        <n v="385363" u="1"/>
        <n v="453941" u="1"/>
        <n v="193405" u="1"/>
        <n v="245847" u="1"/>
        <n v="453437" u="1"/>
        <n v="483692" u="1"/>
        <n v="136677" u="1"/>
        <n v="140711" u="1"/>
        <n v="247612" u="1"/>
        <n v="426712" u="1"/>
        <n v="438814" u="1"/>
        <n v="112570" u="1"/>
        <n v="444361" u="1"/>
        <n v="152309" u="1"/>
        <n v="170462" u="1"/>
        <n v="194666" u="1"/>
        <n v="196431" u="1"/>
        <n v="206516" u="1"/>
        <n v="417132" u="1"/>
        <n v="116226" u="1"/>
        <n v="392424" u="1"/>
        <n v="402509" u="1"/>
        <n v="475121" u="1"/>
        <n v="112066" u="1"/>
        <n v="212063" u="1"/>
        <n v="224165" u="1"/>
        <n v="420158" u="1"/>
        <n v="117991" u="1"/>
        <n v="139199" u="1"/>
        <n v="143233" u="1"/>
        <n v="197692" u="1"/>
        <n v="223913" u="1"/>
        <n v="447892" u="1"/>
        <n v="111814" u="1"/>
        <n v="123916" u="1"/>
        <n v="138947" u="1"/>
        <n v="447388" u="1"/>
        <n v="451422" u="1"/>
        <n v="487728" u="1"/>
        <n v="170967" u="1"/>
        <n v="197188" u="1"/>
        <n v="211307" u="1"/>
        <n v="223409" u="1"/>
        <n v="481173" u="1"/>
        <n v="132392" u="1"/>
        <n v="200970" u="1"/>
        <n v="209038" u="1"/>
        <n v="227191" u="1"/>
        <n v="239293" u="1"/>
        <n v="371751" u="1"/>
        <n v="383853" u="1"/>
        <n v="105385" u="1"/>
        <n v="117487" u="1"/>
        <n v="423689" u="1"/>
        <n v="451927" u="1"/>
        <n v="190381" u="1"/>
        <n v="212568" u="1"/>
        <n v="368726" u="1"/>
        <n v="398981" u="1"/>
        <n v="439321" u="1"/>
        <n v="481678" u="1"/>
        <n v="119252" u="1"/>
        <n v="173993" u="1"/>
        <n v="214333" u="1"/>
        <n v="226435" u="1"/>
        <n v="238537" u="1"/>
        <n v="398477" u="1"/>
        <n v="442851" u="1"/>
        <n v="115092" u="1"/>
        <n v="228200" u="1"/>
        <n v="430245" u="1"/>
        <n v="442347" u="1"/>
        <n v="454449" u="1"/>
        <n v="121017" u="1"/>
        <n v="173489" u="1"/>
        <n v="403520" u="1"/>
        <n v="415622" u="1"/>
        <n v="439826" u="1"/>
        <n v="114840" u="1"/>
        <n v="132897" u="1"/>
        <n v="151050" u="1"/>
        <n v="175254" u="1"/>
        <n v="203492" u="1"/>
        <n v="215594" u="1"/>
        <n v="239798" u="1"/>
        <n v="457475" u="1"/>
        <n v="104629" u="1"/>
        <n v="122782" u="1"/>
        <n v="229461" u="1"/>
        <n v="461005" u="1"/>
        <n v="190886" u="1"/>
        <n v="393940" u="1"/>
        <n v="202736" u="1"/>
        <n v="214838" u="1"/>
        <n v="381334" u="1"/>
        <n v="393436" u="1"/>
        <n v="476133" u="1"/>
        <n v="114336" u="1"/>
        <n v="204501" u="1"/>
        <n v="228705" u="1"/>
        <n v="366711" u="1"/>
        <n v="110176" u="1"/>
        <n v="122278" u="1"/>
        <n v="192147" u="1"/>
        <n v="260725" u="1"/>
        <n v="384360" u="1"/>
        <n v="406547" u="1"/>
        <n v="418649" u="1"/>
        <n v="151555" u="1"/>
        <n v="203997" u="1"/>
        <n v="246354" u="1"/>
        <n v="424196" u="1"/>
        <n v="440332" u="1"/>
        <n v="262332" u="1"/>
        <n v="369233" u="1"/>
        <n v="409573" u="1"/>
        <n v="372763" u="1"/>
        <n v="401001" u="1"/>
        <n v="409069" u="1"/>
        <n v="425205" u="1"/>
        <n v="437307" u="1"/>
        <n v="449409" u="1"/>
        <n v="479664" u="1"/>
        <n v="195173" u="1"/>
        <n v="440837" u="1"/>
        <n v="452939" u="1"/>
        <n v="467058" u="1"/>
        <n v="115597" u="1"/>
        <n v="369738" u="1"/>
        <n v="109420" u="1"/>
        <n v="375285" u="1"/>
        <n v="387387" u="1"/>
        <n v="431761" u="1"/>
        <n v="443863" u="1"/>
        <n v="194417" u="1"/>
        <n v="208284" u="1"/>
        <n v="224420" u="1"/>
        <n v="248624" u="1"/>
        <n v="404532" u="1"/>
        <n v="458991" u="1"/>
        <n v="139454" u="1"/>
        <n v="422181" u="1"/>
        <n v="434283" u="1"/>
        <n v="446385" u="1"/>
        <n v="171474" u="1"/>
        <n v="419660" u="1"/>
        <n v="462017" u="1"/>
        <n v="480170" u="1"/>
        <n v="120892" u="1"/>
        <n v="249885" u="1"/>
        <n v="382850" u="1"/>
        <n v="394952" u="1"/>
        <n v="419156" u="1"/>
        <n v="489751" u="1"/>
        <n v="422686" u="1"/>
        <n v="434788" u="1"/>
        <n v="104504" u="1"/>
        <n v="116606" u="1"/>
        <n v="367723" u="1"/>
        <n v="112446" u="1"/>
        <n v="124548" u="1"/>
        <n v="200721" u="1"/>
        <n v="208789" u="1"/>
        <n v="407559" u="1"/>
        <n v="120388" u="1"/>
        <n v="171979" u="1"/>
        <n v="212319" u="1"/>
        <n v="110051" u="1"/>
        <n v="122153" u="1"/>
        <n v="173744" u="1"/>
        <n v="201982" u="1"/>
        <n v="414115" u="1"/>
        <n v="444370" u="1"/>
        <n v="441849" u="1"/>
        <n v="484206" u="1"/>
        <n v="117867" u="1"/>
        <n v="121901" u="1"/>
        <n v="191393" u="1"/>
        <n v="201478" u="1"/>
        <n v="175005" u="1"/>
        <n v="215345" u="1"/>
        <n v="227447" u="1"/>
        <n v="380331" u="1"/>
        <n v="402518" u="1"/>
        <n v="420671" u="1"/>
        <n v="456977" u="1"/>
        <n v="487232" u="1"/>
        <n v="432269" u="1"/>
        <n v="115472" u="1"/>
        <n v="190637" u="1"/>
        <n v="365204" u="1"/>
        <n v="377306" u="1"/>
        <n v="389408" u="1"/>
        <n v="490258" u="1"/>
        <n v="152062" u="1"/>
        <n v="447397" u="1"/>
        <n v="451431" u="1"/>
        <n v="459499" u="1"/>
        <n v="475635" u="1"/>
        <n v="135674" u="1"/>
        <n v="151810" u="1"/>
        <n v="408570" u="1"/>
        <n v="481182" u="1"/>
        <n v="119128" u="1"/>
        <n v="191898" u="1"/>
        <n v="232238" u="1"/>
        <n v="365709" u="1"/>
        <n v="371760" u="1"/>
        <n v="412100" u="1"/>
        <n v="424202" u="1"/>
        <n v="203748" u="1"/>
        <n v="234003" u="1"/>
        <n v="371256" u="1"/>
        <n v="383358" u="1"/>
        <n v="205513" u="1"/>
        <n v="229717" u="1"/>
        <n v="368735" u="1"/>
        <n v="398990" u="1"/>
        <n v="114716" u="1"/>
        <n v="233499" u="1"/>
        <n v="261737" u="1"/>
        <n v="412605" u="1"/>
        <n v="436809" u="1"/>
        <n v="122658" u="1"/>
        <n v="152567" u="1"/>
        <n v="205009" u="1"/>
        <n v="211060" u="1"/>
        <n v="430254" u="1"/>
        <n v="442356" u="1"/>
        <n v="415631" u="1"/>
        <n v="439835" u="1"/>
        <n v="108287" u="1"/>
        <n v="124423" u="1"/>
        <n v="403025" u="1"/>
        <n v="427229" u="1"/>
        <n v="445382" u="1"/>
        <n v="469586" u="1"/>
        <n v="210304" u="1"/>
        <n v="222406" u="1"/>
        <n v="430759" u="1"/>
        <n v="461014" u="1"/>
        <n v="195933" u="1"/>
        <n v="238290" u="1"/>
        <n v="406051" u="1"/>
        <n v="418153" u="1"/>
        <n v="103875" u="1"/>
        <n v="139205" u="1"/>
        <n v="169460" u="1"/>
        <n v="240055" u="1"/>
        <n v="393445" u="1"/>
        <n v="421683" u="1"/>
        <n v="476142" u="1"/>
        <n v="171225" u="1"/>
        <n v="195429" u="1"/>
        <n v="211565" u="1"/>
        <n v="223667" u="1"/>
        <n v="378822" u="1"/>
        <n v="461519" u="1"/>
        <n v="117742" u="1"/>
        <n v="172990" u="1"/>
        <n v="209296" u="1"/>
        <n v="213330" u="1"/>
        <n v="225432" u="1"/>
        <n v="249636" u="1"/>
        <n v="406556" u="1"/>
        <n v="418658" u="1"/>
        <n v="113582" u="1"/>
        <n v="168704" u="1"/>
        <n v="381848" u="1"/>
        <n v="440341" u="1"/>
        <n v="172486" u="1"/>
        <n v="210809" u="1"/>
        <n v="262341" u="1"/>
        <n v="409582" u="1"/>
        <n v="449922" u="1"/>
        <n v="470092" u="1"/>
        <n v="482194" u="1"/>
        <n v="174251" u="1"/>
        <n v="214591" u="1"/>
        <n v="372772" u="1"/>
        <n v="401010" u="1"/>
        <n v="437316" u="1"/>
        <n v="449418" u="1"/>
        <n v="467571" u="1"/>
        <n v="105136" u="1"/>
        <n v="117238" u="1"/>
        <n v="169965" u="1"/>
        <n v="452948" u="1"/>
        <n v="369747" u="1"/>
        <n v="482699" u="1"/>
        <n v="119003" u="1"/>
        <n v="133155" u="1"/>
        <n v="201733" u="1"/>
        <n v="375294" u="1"/>
        <n v="399498" u="1"/>
        <n v="413617" u="1"/>
        <n v="431770" u="1"/>
        <n v="455974" u="1"/>
        <n v="112826" u="1"/>
        <n v="227702" u="1"/>
        <n v="431266" u="1"/>
        <n v="483708" u="1"/>
        <n v="120768" u="1"/>
        <n v="201229" u="1"/>
        <n v="231484" u="1"/>
        <n v="404541" u="1"/>
        <n v="174756" u="1"/>
        <n v="363697" u="1"/>
        <n v="391935" u="1"/>
        <n v="404037" u="1"/>
        <n v="416139" u="1"/>
        <n v="422190" u="1"/>
        <n v="458496" u="1"/>
        <n v="110431" u="1"/>
        <n v="118499" u="1"/>
        <n v="122533" u="1"/>
        <n v="188623" u="1"/>
        <n v="150048" u="1"/>
        <n v="364706" u="1"/>
        <n v="407063" u="1"/>
        <n v="459505" u="1"/>
        <n v="489760" u="1"/>
        <n v="204255" u="1"/>
        <n v="216357" u="1"/>
        <n v="422695" u="1"/>
        <n v="135425" u="1"/>
        <n v="189884" u="1"/>
        <n v="260479" u="1"/>
        <n v="367732" u="1"/>
        <n v="480684" u="1"/>
        <n v="231989" u="1"/>
        <n v="407568" u="1"/>
        <n v="447908" u="1"/>
        <n v="233754" u="1"/>
        <n v="453455" u="1"/>
        <n v="111692" u="1"/>
        <n v="140720" u="1"/>
        <n v="426730" u="1"/>
        <n v="397988" u="1"/>
        <n v="456481" u="1"/>
        <n v="119508" u="1"/>
        <n v="140216" u="1"/>
        <n v="152318" u="1"/>
        <n v="170471" u="1"/>
        <n v="194675" u="1"/>
        <n v="441858" u="1"/>
        <n v="196440" u="1"/>
        <n v="206525" u="1"/>
        <n v="111188" u="1"/>
        <n v="392442" u="1"/>
        <n v="414629" u="1"/>
        <n v="444884" u="1"/>
        <n v="105011" u="1"/>
        <n v="117113" u="1"/>
        <n v="212072" u="1"/>
        <n v="389921" u="1"/>
        <n v="460516" u="1"/>
        <n v="110936" u="1"/>
        <n v="211820" u="1"/>
        <n v="223922" u="1"/>
        <n v="377315" u="1"/>
        <n v="138956" u="1"/>
        <n v="169211" u="1"/>
        <n v="451440" u="1"/>
        <n v="487746" u="1"/>
        <n v="108667" u="1"/>
        <n v="112701" u="1"/>
        <n v="197197" u="1"/>
        <n v="211316" u="1"/>
        <n v="481191" u="1"/>
        <n v="120643" u="1"/>
        <n v="395973" u="1"/>
        <n v="436313" u="1"/>
        <n v="448415" u="1"/>
        <n v="371265" u="1"/>
        <n v="383367" u="1"/>
        <n v="395469" u="1"/>
        <n v="482200" u="1"/>
        <n v="118374" u="1"/>
        <n v="212577" u="1"/>
        <n v="224679" u="1"/>
        <n v="368744" u="1"/>
        <n v="174002" u="1"/>
        <n v="214342" u="1"/>
        <n v="226444" u="1"/>
        <n v="238546" u="1"/>
        <n v="400512" u="1"/>
        <n v="133410" u="1"/>
        <n v="169716" u="1"/>
        <n v="400008" u="1"/>
        <n v="430263" u="1"/>
        <n v="454467" u="1"/>
        <n v="244093" u="1"/>
        <n v="375300" u="1"/>
        <n v="175263" u="1"/>
        <n v="362694" u="1"/>
        <n v="390932" u="1"/>
        <n v="415136" u="1"/>
        <n v="390428" u="1"/>
        <n v="430768" u="1"/>
        <n v="461023" u="1"/>
        <n v="105516" u="1"/>
        <n v="215099" u="1"/>
        <n v="231235" u="1"/>
        <n v="261490" u="1"/>
        <n v="406060" u="1"/>
        <n v="418162" u="1"/>
        <n v="446400" u="1"/>
        <n v="458502" u="1"/>
        <n v="134167" u="1"/>
        <n v="150303" u="1"/>
        <n v="174507" u="1"/>
        <n v="192660" u="1"/>
        <n v="233000" u="1"/>
        <n v="393454" u="1"/>
        <n v="403539" u="1"/>
        <n v="476151" u="1"/>
        <n v="488253" u="1"/>
        <n v="228714" u="1"/>
        <n v="192156" u="1"/>
        <n v="232496" u="1"/>
        <n v="378327" u="1"/>
        <n v="396480" u="1"/>
        <n v="406565" u="1"/>
        <n v="434803" u="1"/>
        <n v="446905" u="1"/>
        <n v="123165" u="1"/>
        <n v="151564" u="1"/>
        <n v="204006" u="1"/>
        <n v="216108" u="1"/>
        <n v="393959" u="1"/>
        <n v="440350" u="1"/>
        <n v="476656" u="1"/>
        <n v="137193" u="1"/>
        <n v="205771" u="1"/>
        <n v="369251" u="1"/>
        <n v="409591" u="1"/>
        <n v="449931" u="1"/>
        <n v="118879" u="1"/>
        <n v="122913" u="1"/>
        <n v="136941" u="1"/>
        <n v="396985" u="1"/>
        <n v="409087" u="1"/>
        <n v="437325" u="1"/>
        <n v="449427" u="1"/>
        <n v="467580" u="1"/>
        <n v="150808" u="1"/>
        <n v="195182" u="1"/>
        <n v="233505" u="1"/>
        <n v="372277" u="1"/>
        <n v="384379" u="1"/>
        <n v="440855" u="1"/>
        <n v="452957" u="1"/>
        <n v="108542" u="1"/>
        <n v="369756" u="1"/>
        <n v="104382" u="1"/>
        <n v="116484" u="1"/>
        <n v="128586" u="1"/>
        <n v="413626" u="1"/>
        <n v="443881" u="1"/>
        <n v="455983" u="1"/>
        <n v="110307" u="1"/>
        <n v="194426" u="1"/>
        <n v="210562" u="1"/>
        <n v="246868" u="1"/>
        <n v="250902" u="1"/>
        <n v="431275" u="1"/>
        <n v="443377" u="1"/>
        <n v="455479" u="1"/>
        <n v="137698" u="1"/>
        <n v="208293" u="1"/>
        <n v="248633" u="1"/>
        <n v="388414" u="1"/>
        <n v="416652" u="1"/>
        <n v="139463" u="1"/>
        <n v="391944" u="1"/>
        <n v="404046" u="1"/>
        <n v="141228" u="1"/>
        <n v="171483" u="1"/>
        <n v="195687" u="1"/>
        <n v="462035" u="1"/>
        <n v="486239" u="1"/>
        <n v="364715" u="1"/>
        <n v="407072" u="1"/>
        <n v="419174" u="1"/>
        <n v="459514" u="1"/>
        <n v="115728" u="1"/>
        <n v="138707" u="1"/>
        <n v="209302" u="1"/>
        <n v="382364" u="1"/>
        <n v="450942" u="1"/>
        <n v="489265" u="1"/>
        <n v="170727" u="1"/>
        <n v="367741" u="1"/>
        <n v="410098" u="1"/>
        <n v="450438" u="1"/>
        <n v="132152" u="1"/>
        <n v="208798" u="1"/>
        <n v="212832" u="1"/>
        <n v="379339" u="1"/>
        <n v="385390" u="1"/>
        <n v="397492" u="1"/>
        <n v="407577" u="1"/>
        <n v="419679" u="1"/>
        <n v="423713" u="1"/>
        <n v="447917" u="1"/>
        <n v="480189" u="1"/>
        <n v="113333" u="1"/>
        <n v="125435" u="1"/>
        <n v="139968" u="1"/>
        <n v="382869" u="1"/>
        <n v="453464" u="1"/>
        <n v="121275" u="1"/>
        <n v="171988" u="1"/>
        <n v="190141" u="1"/>
        <n v="212328" u="1"/>
        <n v="173753" u="1"/>
        <n v="201991" u="1"/>
        <n v="397997" u="1"/>
        <n v="414133" u="1"/>
        <n v="456490" u="1"/>
        <n v="104887" u="1"/>
        <n v="123040" u="1"/>
        <n v="227960" u="1"/>
        <n v="373289" u="1"/>
        <n v="441867" u="1"/>
        <n v="173249" u="1"/>
        <n v="201487" u="1"/>
        <n v="213589" u="1"/>
        <n v="362700" u="1"/>
        <n v="386904" u="1"/>
        <n v="132657" u="1"/>
        <n v="175014" u="1"/>
        <n v="203252" u="1"/>
        <n v="215354" u="1"/>
        <n v="239558" u="1"/>
        <n v="414638" u="1"/>
        <n v="487250" u="1"/>
        <n v="114594" u="1"/>
        <n v="134422" u="1"/>
        <n v="188881" u="1"/>
        <n v="389930" u="1"/>
        <n v="444389" u="1"/>
        <n v="190646" u="1"/>
        <n v="365222" u="1"/>
        <n v="377324" u="1"/>
        <n v="490276" u="1"/>
        <n v="392956" u="1"/>
        <n v="405058" u="1"/>
        <n v="106148" u="1"/>
        <n v="135683" u="1"/>
        <n v="244349" u="1"/>
        <n v="383880" u="1"/>
        <n v="395982" u="1"/>
        <n v="424220" u="1"/>
        <n v="436322" u="1"/>
        <n v="135179" u="1"/>
        <n v="193672" u="1"/>
        <n v="203757" u="1"/>
        <n v="246114" u="1"/>
        <n v="371274" u="1"/>
        <n v="383376" u="1"/>
        <n v="395478" u="1"/>
        <n v="205522" u="1"/>
        <n v="368753" u="1"/>
        <n v="261746" u="1"/>
        <n v="400521" u="1"/>
        <n v="408589" u="1"/>
        <n v="115603" u="1"/>
        <n v="140474" u="1"/>
        <n v="192916" u="1"/>
        <n v="205018" u="1"/>
        <n v="247375" u="1"/>
        <n v="371779" u="1"/>
        <n v="400017" u="1"/>
        <n v="442374" u="1"/>
        <n v="454476" u="1"/>
        <n v="111443" u="1"/>
        <n v="123545" u="1"/>
        <n v="399513" u="1"/>
        <n v="427751" u="1"/>
        <n v="439853" u="1"/>
        <n v="137953" u="1"/>
        <n v="390941" u="1"/>
        <n v="403043" u="1"/>
        <n v="415145" u="1"/>
        <n v="109174" u="1"/>
        <n v="125310" u="1"/>
        <n v="206279" u="1"/>
        <n v="210313" u="1"/>
        <n v="222415" u="1"/>
        <n v="442879" u="1"/>
        <n v="485236" u="1"/>
        <n v="121150" u="1"/>
        <n v="195942" u="1"/>
        <n v="363712" u="1"/>
        <n v="387916" u="1"/>
        <n v="418171" u="1"/>
        <n v="458511" u="1"/>
        <n v="108922" u="1"/>
        <n v="139214" u="1"/>
        <n v="403548" u="1"/>
        <n v="476160" u="1"/>
        <n v="104762" u="1"/>
        <n v="116864" u="1"/>
        <n v="171234" u="1"/>
        <n v="195438" u="1"/>
        <n v="211574" u="1"/>
        <n v="433299" u="1"/>
        <n v="197203" u="1"/>
        <n v="249645" u="1"/>
        <n v="378336" u="1"/>
        <n v="406574" u="1"/>
        <n v="422710" u="1"/>
        <n v="491288" u="1"/>
        <n v="168713" u="1"/>
        <n v="393968" u="1"/>
        <n v="422206" u="1"/>
        <n v="452461" u="1"/>
        <n v="108418" u="1"/>
        <n v="172495" u="1"/>
        <n v="196699" u="1"/>
        <n v="449940" u="1"/>
        <n v="174260" u="1"/>
        <n v="366739" u="1"/>
        <n v="372790" u="1"/>
        <n v="437334" u="1"/>
        <n v="449436" u="1"/>
        <n v="139719" u="1"/>
        <n v="169974" u="1"/>
        <n v="372286" u="1"/>
        <n v="384388" u="1"/>
        <n v="440864" u="1"/>
        <n v="452966" u="1"/>
        <n v="483221" u="1"/>
        <n v="106023" u="1"/>
        <n v="118125" u="1"/>
        <n v="171739" u="1"/>
        <n v="214096" u="1"/>
        <n v="369765" u="1"/>
        <n v="111948" u="1"/>
        <n v="126067" u="1"/>
        <n v="197708" u="1"/>
        <n v="201742" u="1"/>
        <n v="225946" u="1"/>
        <n v="413635" u="1"/>
        <n v="227711" u="1"/>
        <n v="239813" u="1"/>
        <n v="431284" u="1"/>
        <n v="443386" u="1"/>
        <n v="483726" u="1"/>
        <n v="109679" u="1"/>
        <n v="113713" u="1"/>
        <n v="125815" u="1"/>
        <n v="191153" u="1"/>
        <n v="231493" u="1"/>
        <n v="388423" u="1"/>
        <n v="416661" u="1"/>
        <n v="132408" u="1"/>
        <n v="150561" u="1"/>
        <n v="174765" u="1"/>
        <n v="190901" u="1"/>
        <n v="203003" u="1"/>
        <n v="215105" u="1"/>
        <n v="227207" u="1"/>
        <n v="239309" u="1"/>
        <n v="404055" u="1"/>
        <n v="428259" u="1"/>
        <n v="486752" u="1"/>
        <n v="136190" u="1"/>
        <n v="188632" u="1"/>
        <n v="486248" u="1"/>
        <n v="123420" u="1"/>
        <n v="150057" u="1"/>
        <n v="202499" u="1"/>
        <n v="419183" u="1"/>
        <n v="459523" u="1"/>
        <n v="113209" u="1"/>
        <n v="204264" u="1"/>
        <n v="216366" u="1"/>
        <n v="228468" u="1"/>
        <n v="232502" u="1"/>
        <n v="450951" u="1"/>
        <n v="135434" u="1"/>
        <n v="189893" u="1"/>
        <n v="260488" u="1"/>
        <n v="367750" u="1"/>
        <n v="450447" u="1"/>
        <n v="191658" u="1"/>
        <n v="231998" u="1"/>
        <n v="407586" u="1"/>
        <n v="411620" u="1"/>
        <n v="419688" u="1"/>
        <n v="480198" u="1"/>
        <n v="189389" u="1"/>
        <n v="411116" u="1"/>
        <n v="441371" u="1"/>
        <n v="453473" u="1"/>
        <n v="489779" u="1"/>
        <n v="136695" u="1"/>
        <n v="398510" u="1"/>
        <n v="438850" u="1"/>
        <n v="124681" u="1"/>
        <n v="233259" u="1"/>
        <n v="398006" u="1"/>
        <n v="414142" u="1"/>
        <n v="152327" u="1"/>
        <n v="170480" u="1"/>
        <n v="194684" u="1"/>
        <n v="204769" u="1"/>
        <n v="247126" u="1"/>
        <n v="373298" u="1"/>
        <n v="441876" u="1"/>
        <n v="484233" u="1"/>
        <n v="135939" u="1"/>
        <n v="248891" u="1"/>
        <n v="469610" u="1"/>
        <n v="116235" u="1"/>
        <n v="250656" u="1"/>
        <n v="386409" u="1"/>
        <n v="457004" u="1"/>
        <n v="112075" u="1"/>
        <n v="124177" u="1"/>
        <n v="193928" u="1"/>
        <n v="224183" u="1"/>
        <n v="420194" u="1"/>
        <n v="432296" u="1"/>
        <n v="444398" u="1"/>
        <n v="460534" u="1"/>
        <n v="118000" u="1"/>
        <n v="223931" u="1"/>
        <n v="365231" u="1"/>
        <n v="377333" u="1"/>
        <n v="405571" u="1"/>
        <n v="490285" u="1"/>
        <n v="111823" u="1"/>
        <n v="123925" u="1"/>
        <n v="138965" u="1"/>
        <n v="169220" u="1"/>
        <n v="380863" u="1"/>
        <n v="445407" u="1"/>
        <n v="475662" u="1"/>
        <n v="170985" u="1"/>
        <n v="211325" u="1"/>
        <n v="223427" u="1"/>
        <n v="380359" u="1"/>
        <n v="420699" u="1"/>
        <n v="109554" u="1"/>
        <n v="172750" u="1"/>
        <n v="209056" u="1"/>
        <n v="377838" u="1"/>
        <n v="395991" u="1"/>
        <n v="436331" u="1"/>
        <n v="448433" u="1"/>
        <n v="105394" u="1"/>
        <n v="383385" u="1"/>
        <n v="421708" u="1"/>
        <n v="451963" u="1"/>
        <n v="172246" u="1"/>
        <n v="212586" u="1"/>
        <n v="368762" u="1"/>
        <n v="409102" u="1"/>
        <n v="451459" u="1"/>
        <n v="226453" u="1"/>
        <n v="400530" u="1"/>
        <n v="408598" u="1"/>
        <n v="371788" u="1"/>
        <n v="400026" u="1"/>
        <n v="412128" u="1"/>
        <n v="409607" u="1"/>
        <n v="427760" u="1"/>
        <n v="399018" u="1"/>
        <n v="403052" u="1"/>
        <n v="104638" u="1"/>
        <n v="122791" u="1"/>
        <n v="134680" u="1"/>
        <n v="430786" u="1"/>
        <n v="442888" u="1"/>
        <n v="461041" u="1"/>
        <n v="231244" u="1"/>
        <n v="387925" u="1"/>
        <n v="458520" u="1"/>
        <n v="174516" u="1"/>
        <n v="202754" u="1"/>
        <n v="363217" u="1"/>
        <n v="375319" u="1"/>
        <n v="381370" u="1"/>
        <n v="403557" u="1"/>
        <n v="415659" u="1"/>
        <n v="458016" u="1"/>
        <n v="114345" u="1"/>
        <n v="461546" u="1"/>
        <n v="110185" u="1"/>
        <n v="122287" u="1"/>
        <n v="192165" u="1"/>
        <n v="378345" u="1"/>
        <n v="406583" u="1"/>
        <n v="446923" u="1"/>
        <n v="491297" u="1"/>
        <n v="116110" u="1"/>
        <n v="191913" u="1"/>
        <n v="204015" u="1"/>
        <n v="216117" u="1"/>
        <n v="228219" u="1"/>
        <n v="246372" u="1"/>
        <n v="393977" u="1"/>
        <n v="406079" u="1"/>
        <n v="410113" u="1"/>
        <n v="434317" u="1"/>
        <n v="446419" u="1"/>
        <n v="452470" u="1"/>
        <n v="488776" u="1"/>
        <n v="105899" u="1"/>
        <n v="124052" u="1"/>
        <n v="205780" u="1"/>
        <n v="260239" u="1"/>
        <n v="480204" u="1"/>
        <n v="136950" u="1"/>
        <n v="151069" u="1"/>
        <n v="191409" u="1"/>
        <n v="397003" u="1"/>
        <n v="437343" u="1"/>
        <n v="449445" u="1"/>
        <n v="123800" u="1"/>
        <n v="195191" u="1"/>
        <n v="205276" u="1"/>
        <n v="384397" u="1"/>
        <n v="396499" u="1"/>
        <n v="452975" u="1"/>
        <n v="467094" u="1"/>
        <n v="483230" u="1"/>
        <n v="136446" u="1"/>
        <n v="369774" u="1"/>
        <n v="440369" u="1"/>
        <n v="480709" u="1"/>
        <n v="138211" u="1"/>
        <n v="262369" u="1"/>
        <n v="373304" u="1"/>
        <n v="397508" u="1"/>
        <n v="437848" u="1"/>
        <n v="170231" u="1"/>
        <n v="194435" u="1"/>
        <n v="210571" u="1"/>
        <n v="222673" u="1"/>
        <n v="443395" u="1"/>
        <n v="483735" u="1"/>
        <n v="196200" u="1"/>
        <n v="248642" u="1"/>
        <n v="139472" u="1"/>
        <n v="210067" u="1"/>
        <n v="222169" u="1"/>
        <n v="250407" u="1"/>
        <n v="391962" u="1"/>
        <n v="404064" u="1"/>
        <n v="416166" u="1"/>
        <n v="428268" u="1"/>
        <n v="432302" u="1"/>
        <n v="444404" u="1"/>
        <n v="456506" u="1"/>
        <n v="486761" u="1"/>
        <n v="141237" u="1"/>
        <n v="171492" u="1"/>
        <n v="486257" u="1"/>
        <n v="197461" u="1"/>
        <n v="364733" u="1"/>
        <n v="376835" u="1"/>
        <n v="447430" u="1"/>
        <n v="459532" u="1"/>
        <n v="138716" u="1"/>
        <n v="209311" u="1"/>
        <n v="364229" u="1"/>
        <n v="394484" u="1"/>
        <n v="420705" u="1"/>
        <n v="450960" u="1"/>
        <n v="489283" u="1"/>
        <n v="116615" u="1"/>
        <n v="170736" u="1"/>
        <n v="112455" u="1"/>
        <n v="124557" u="1"/>
        <n v="132161" u="1"/>
        <n v="212841" u="1"/>
        <n v="239062" u="1"/>
        <n v="379357" u="1"/>
        <n v="407595" u="1"/>
        <n v="423731" u="1"/>
        <n v="139977" u="1"/>
        <n v="238810" u="1"/>
        <n v="411125" u="1"/>
        <n v="441380" u="1"/>
        <n v="453482" u="1"/>
        <n v="489788" u="1"/>
        <n v="114220" u="1"/>
        <n v="171997" u="1"/>
        <n v="212337" u="1"/>
        <n v="224439" u="1"/>
        <n v="408604" u="1"/>
        <n v="104009" u="1"/>
        <n v="110060" u="1"/>
        <n v="122162" u="1"/>
        <n v="202000" u="1"/>
        <n v="226204" u="1"/>
        <n v="414151" u="1"/>
        <n v="109934" u="1"/>
        <n v="209816" u="1"/>
        <n v="441885" u="1"/>
        <n v="484242" u="1"/>
        <n v="173258" u="1"/>
        <n v="201496" u="1"/>
        <n v="213598" u="1"/>
        <n v="132666" u="1"/>
        <n v="175023" u="1"/>
        <n v="426758" u="1"/>
        <n v="188890" u="1"/>
        <n v="460543" u="1"/>
        <n v="115481" u="1"/>
        <n v="190655" u="1"/>
        <n v="365240" u="1"/>
        <n v="377342" u="1"/>
        <n v="389444" u="1"/>
        <n v="445920" u="1"/>
        <n v="121406" u="1"/>
        <n v="192420" u="1"/>
        <n v="214607" u="1"/>
        <n v="226709" u="1"/>
        <n v="232760" u="1"/>
        <n v="405076" u="1"/>
        <n v="487773" u="1"/>
        <n v="135692" u="1"/>
        <n v="380368" u="1"/>
        <n v="491303" u="1"/>
        <n v="119137" u="1"/>
        <n v="232256" u="1"/>
        <n v="377847" u="1"/>
        <n v="396000" u="1"/>
        <n v="436340" u="1"/>
        <n v="135188" u="1"/>
        <n v="203766" u="1"/>
        <n v="215868" u="1"/>
        <n v="246123" u="1"/>
        <n v="421717" u="1"/>
        <n v="451972" u="1"/>
        <n v="134936" u="1"/>
        <n v="205531" u="1"/>
        <n v="368771" u="1"/>
        <n v="451468" u="1"/>
        <n v="114725" u="1"/>
        <n v="136701" u="1"/>
        <n v="193177" u="1"/>
        <n v="261755" u="1"/>
        <n v="140483" u="1"/>
        <n v="192925" u="1"/>
        <n v="205027" u="1"/>
        <n v="223180" u="1"/>
        <n v="247384" u="1"/>
        <n v="383899" u="1"/>
        <n v="412137" u="1"/>
        <n v="424239" u="1"/>
        <n v="442392" u="1"/>
        <n v="439871" u="1"/>
        <n v="482228" u="1"/>
        <n v="108296" u="1"/>
        <n v="124432" u="1"/>
        <n v="137962" u="1"/>
        <n v="372806" u="1"/>
        <n v="399027" u="1"/>
        <n v="403061" u="1"/>
        <n v="427265" u="1"/>
        <n v="439367" u="1"/>
        <n v="455503" u="1"/>
        <n v="467605" u="1"/>
        <n v="120272" u="1"/>
        <n v="151829" u="1"/>
        <n v="206288" u="1"/>
        <n v="210322" u="1"/>
        <n v="222424" u="1"/>
        <n v="390455" u="1"/>
        <n v="442897" u="1"/>
        <n v="461050" u="1"/>
        <n v="485254" u="1"/>
        <n v="195951" u="1"/>
        <n v="363730" u="1"/>
        <n v="375832" u="1"/>
        <n v="387934" u="1"/>
        <n v="115986" u="1"/>
        <n v="240073" u="1"/>
        <n v="393481" u="1"/>
        <n v="415668" u="1"/>
        <n v="443906" u="1"/>
        <n v="458025" u="1"/>
        <n v="488280" u="1"/>
        <n v="140988" u="1"/>
        <n v="211583" u="1"/>
        <n v="117751" u="1"/>
        <n v="197212" u="1"/>
        <n v="366252" u="1"/>
        <n v="378354" u="1"/>
        <n v="406592" u="1"/>
        <n v="434830" u="1"/>
        <n v="446932" u="1"/>
        <n v="168722" u="1"/>
        <n v="211079" u="1"/>
        <n v="393986" u="1"/>
        <n v="410122" u="1"/>
        <n v="434326" u="1"/>
        <n v="476683" u="1"/>
        <n v="488785" u="1"/>
        <n v="476179" u="1"/>
        <n v="109305" u="1"/>
        <n v="208558" u="1"/>
        <n v="425250" u="1"/>
        <n v="105145" u="1"/>
        <n v="117247" u="1"/>
        <n v="169983" u="1"/>
        <n v="422729" u="1"/>
        <n v="452984" u="1"/>
        <n v="171748" u="1"/>
        <n v="369783" u="1"/>
        <n v="440378" u="1"/>
        <n v="480718" u="1"/>
        <n v="119012" u="1"/>
        <n v="169479" u="1"/>
        <n v="173513" u="1"/>
        <n v="201751" u="1"/>
        <n v="262378" u="1"/>
        <n v="369279" u="1"/>
        <n v="373313" u="1"/>
        <n v="397517" u="1"/>
        <n v="437857" u="1"/>
        <n v="449959" u="1"/>
        <n v="456010" u="1"/>
        <n v="124937" u="1"/>
        <n v="239822" u="1"/>
        <n v="173009" u="1"/>
        <n v="114600" u="1"/>
        <n v="150570" u="1"/>
        <n v="174774" u="1"/>
        <n v="190910" u="1"/>
        <n v="215114" u="1"/>
        <n v="239318" u="1"/>
        <n v="404073" u="1"/>
        <n v="432311" u="1"/>
        <n v="444413" u="1"/>
        <n v="456515" u="1"/>
        <n v="486770" u="1"/>
        <n v="110440" u="1"/>
        <n v="188641" u="1"/>
        <n v="228981" u="1"/>
        <n v="462062" u="1"/>
        <n v="150066" u="1"/>
        <n v="364742" u="1"/>
        <n v="376844" u="1"/>
        <n v="388946" u="1"/>
        <n v="216375" u="1"/>
        <n v="228477" u="1"/>
        <n v="232511" u="1"/>
        <n v="444918" u="1"/>
        <n v="450465" u="1"/>
        <n v="490805" u="1"/>
        <n v="191667" u="1"/>
        <n v="244109" u="1"/>
        <n v="250160" u="1"/>
        <n v="383400" u="1"/>
        <n v="423740" u="1"/>
        <n v="115861" u="1"/>
        <n v="189398" u="1"/>
        <n v="215619" u="1"/>
        <n v="233772" u="1"/>
        <n v="382896" u="1"/>
        <n v="435338" u="1"/>
        <n v="408613" u="1"/>
        <n v="367769" u="1"/>
        <n v="414160" u="1"/>
        <n v="454500" u="1"/>
        <n v="119517" u="1"/>
        <n v="140234" u="1"/>
        <n v="152336" u="1"/>
        <n v="194693" u="1"/>
        <n v="204778" u="1"/>
        <n v="115357" u="1"/>
        <n v="386931" u="1"/>
        <n v="111197" u="1"/>
        <n v="123299" u="1"/>
        <n v="137713" u="1"/>
        <n v="194189" u="1"/>
        <n v="386427" u="1"/>
        <n v="398529" u="1"/>
        <n v="442903" u="1"/>
        <n v="457022" u="1"/>
        <n v="105020" u="1"/>
        <n v="117122" u="1"/>
        <n v="206039" u="1"/>
        <n v="212090" u="1"/>
        <n v="460552" u="1"/>
        <n v="484756" u="1"/>
        <n v="110945" u="1"/>
        <n v="137209" u="1"/>
        <n v="195702" u="1"/>
        <n v="138974" u="1"/>
        <n v="392983" u="1"/>
        <n v="429289" u="1"/>
        <n v="475680" u="1"/>
        <n v="108676" u="1"/>
        <n v="112710" u="1"/>
        <n v="140739" u="1"/>
        <n v="170994" u="1"/>
        <n v="211334" u="1"/>
        <n v="475176" u="1"/>
        <n v="491312" u="1"/>
        <n v="120652" u="1"/>
        <n v="209065" u="1"/>
        <n v="225201" u="1"/>
        <n v="448451" u="1"/>
        <n v="421726" u="1"/>
        <n v="451981" u="1"/>
        <n v="118383" u="1"/>
        <n v="172255" u="1"/>
        <n v="196459" u="1"/>
        <n v="212595" u="1"/>
        <n v="368780" u="1"/>
        <n v="451477" u="1"/>
        <n v="124308" u="1"/>
        <n v="174020" u="1"/>
        <n v="208309" u="1"/>
        <n v="214360" u="1"/>
        <n v="424752" u="1"/>
        <n v="169734" u="1"/>
        <n v="399540" u="1"/>
        <n v="409625" u="1"/>
        <n v="439880" u="1"/>
        <n v="175281" u="1"/>
        <n v="201502" u="1"/>
        <n v="213604" u="1"/>
        <n v="225706" u="1"/>
        <n v="403070" u="1"/>
        <n v="439376" u="1"/>
        <n v="455512" u="1"/>
        <n v="467614" u="1"/>
        <n v="485263" u="1"/>
        <n v="105525" u="1"/>
        <n v="117627" u="1"/>
        <n v="375841" u="1"/>
        <n v="125569" u="1"/>
        <n v="150321" u="1"/>
        <n v="174525" u="1"/>
        <n v="202763" u="1"/>
        <n v="363235" u="1"/>
        <n v="375337" u="1"/>
        <n v="403575" u="1"/>
        <n v="458034" u="1"/>
        <n v="216630" u="1"/>
        <n v="228732" u="1"/>
        <n v="485768" u="1"/>
        <n v="202259" u="1"/>
        <n v="366261" u="1"/>
        <n v="123174" u="1"/>
        <n v="216126" u="1"/>
        <n v="228228" u="1"/>
        <n v="393995" u="1"/>
        <n v="418199" u="1"/>
        <n v="446437" u="1"/>
        <n v="189653" u="1"/>
        <n v="381389" u="1"/>
        <n v="407610" u="1"/>
        <n v="118888" u="1"/>
        <n v="151078" u="1"/>
        <n v="191418" u="1"/>
        <n v="231758" u="1"/>
        <n v="262013" u="1"/>
        <n v="382902" u="1"/>
        <n v="437361" u="1"/>
        <n v="150826" u="1"/>
        <n v="189149" u="1"/>
        <n v="205285" u="1"/>
        <n v="229489" u="1"/>
        <n v="233523" u="1"/>
        <n v="452993" u="1"/>
        <n v="136455" u="1"/>
        <n v="480727" u="1"/>
        <n v="104391" u="1"/>
        <n v="233019" u="1"/>
        <n v="262387" u="1"/>
        <n v="369288" u="1"/>
        <n v="373322" u="1"/>
        <n v="449968" u="1"/>
        <n v="110316" u="1"/>
        <n v="170240" u="1"/>
        <n v="194444" u="1"/>
        <n v="210580" u="1"/>
        <n v="222682" u="1"/>
        <n v="250920" u="1"/>
        <n v="483753" u="1"/>
        <n v="210076" u="1"/>
        <n v="222178" u="1"/>
        <n v="250416" u="1"/>
        <n v="385929" u="1"/>
        <n v="404082" u="1"/>
        <n v="120023" u="1"/>
        <n v="376853" u="1"/>
        <n v="103635" u="1"/>
        <n v="138725" u="1"/>
        <n v="168980" u="1"/>
        <n v="364247" u="1"/>
        <n v="420723" u="1"/>
        <n v="444927" u="1"/>
        <n v="123679" u="1"/>
        <n v="170745" u="1"/>
        <n v="450474" u="1"/>
        <n v="490814" u="1"/>
        <n v="224952" u="1"/>
        <n v="239071" u="1"/>
        <n v="379375" u="1"/>
        <n v="447953" u="1"/>
        <n v="139986" u="1"/>
        <n v="411143" u="1"/>
        <n v="447449" u="1"/>
        <n v="121284" u="1"/>
        <n v="172006" u="1"/>
        <n v="212346" u="1"/>
        <n v="450979" u="1"/>
        <n v="481234" u="1"/>
        <n v="173771" u="1"/>
        <n v="214111" u="1"/>
        <n v="238315" u="1"/>
        <n v="367778" u="1"/>
        <n v="371812" u="1"/>
        <n v="398033" u="1"/>
        <n v="408118" u="1"/>
        <n v="209825" u="1"/>
        <n v="411648" u="1"/>
        <n v="454005" u="1"/>
        <n v="173267" u="1"/>
        <n v="441399" u="1"/>
        <n v="132675" u="1"/>
        <n v="203270" u="1"/>
        <n v="215372" u="1"/>
        <n v="227474" u="1"/>
        <n v="239576" u="1"/>
        <n v="386436" u="1"/>
        <n v="398538" u="1"/>
        <n v="438878" u="1"/>
        <n v="442912" u="1"/>
        <n v="469133" u="1"/>
        <n v="134440" u="1"/>
        <n v="430306" u="1"/>
        <n v="442408" u="1"/>
        <n v="460561" u="1"/>
        <n v="484765" u="1"/>
        <n v="200749" u="1"/>
        <n v="389462" u="1"/>
        <n v="460057" u="1"/>
        <n v="202514" u="1"/>
        <n v="214616" u="1"/>
        <n v="226718" u="1"/>
        <n v="445434" u="1"/>
        <n v="106157" u="1"/>
        <n v="118259" u="1"/>
        <n v="475185" u="1"/>
        <n v="491321" u="1"/>
        <n v="114099" u="1"/>
        <n v="260503" u="1"/>
        <n v="418205" u="1"/>
        <n v="448460" u="1"/>
        <n v="488800" u="1"/>
        <n v="135197" u="1"/>
        <n v="151333" u="1"/>
        <n v="193690" u="1"/>
        <n v="203775" u="1"/>
        <n v="227979" u="1"/>
        <n v="421735" u="1"/>
        <n v="445939" u="1"/>
        <n v="113847" u="1"/>
        <n v="125949" u="1"/>
        <n v="134945" u="1"/>
        <n v="189404" u="1"/>
        <n v="451486" u="1"/>
        <n v="136710" u="1"/>
        <n v="193186" u="1"/>
        <n v="406608" u="1"/>
        <n v="140492" u="1"/>
        <n v="152594" u="1"/>
        <n v="247393" u="1"/>
        <n v="400053" u="1"/>
        <n v="412155" u="1"/>
        <n v="424257" u="1"/>
        <n v="436359" u="1"/>
        <n v="111452" u="1"/>
        <n v="123554" u="1"/>
        <n v="136206" u="1"/>
        <n v="409634" u="1"/>
        <n v="415181" u="1"/>
        <n v="439385" u="1"/>
        <n v="455521" u="1"/>
        <n v="109183" u="1"/>
        <n v="206297" u="1"/>
        <n v="210331" u="1"/>
        <n v="222433" u="1"/>
        <n v="400558" u="1"/>
        <n v="485272" u="1"/>
        <n v="189909" u="1"/>
        <n v="195960" u="1"/>
        <n v="208062" u="1"/>
        <n v="375850" u="1"/>
        <n v="139232" u="1"/>
        <n v="363244" u="1"/>
        <n v="375346" u="1"/>
        <n v="387448" u="1"/>
        <n v="427788" u="1"/>
        <n v="431822" u="1"/>
        <n v="458043" u="1"/>
        <n v="140997" u="1"/>
        <n v="431318" u="1"/>
        <n v="197221" u="1"/>
        <n v="249663" u="1"/>
        <n v="378372" u="1"/>
        <n v="461069" u="1"/>
        <n v="211088" u="1"/>
        <n v="394004" u="1"/>
        <n v="446446" u="1"/>
        <n v="458548" u="1"/>
        <n v="108427" u="1"/>
        <n v="210836" u="1"/>
        <n v="222938" u="1"/>
        <n v="249159" u="1"/>
        <n v="488299" u="1"/>
        <n v="104267" u="1"/>
        <n v="116369" u="1"/>
        <n v="120403" u="1"/>
        <n v="208567" u="1"/>
        <n v="212601" u="1"/>
        <n v="366775" u="1"/>
        <n v="378877" u="1"/>
        <n v="382911" u="1"/>
        <n v="397030" u="1"/>
        <n v="407115" u="1"/>
        <n v="419217" u="1"/>
        <n v="169992" u="1"/>
        <n v="422747" u="1"/>
        <n v="434849" u="1"/>
        <n v="118134" u="1"/>
        <n v="126076" u="1"/>
        <n v="169488" u="1"/>
        <n v="173522" u="1"/>
        <n v="262396" u="1"/>
        <n v="369297" u="1"/>
        <n v="413671" u="1"/>
        <n v="449977" u="1"/>
        <n v="413167" u="1"/>
        <n v="425269" u="1"/>
        <n v="441405" u="1"/>
        <n v="453507" u="1"/>
        <n v="483762" u="1"/>
        <n v="109688" u="1"/>
        <n v="125824" u="1"/>
        <n v="173018" u="1"/>
        <n v="213358" u="1"/>
        <n v="215123" u="1"/>
        <n v="227225" u="1"/>
        <n v="239327" u="1"/>
        <n v="404091" u="1"/>
        <n v="444431" u="1"/>
        <n v="188650" u="1"/>
        <n v="486284" u="1"/>
        <n v="119395" u="1"/>
        <n v="150075" u="1"/>
        <n v="174279" u="1"/>
        <n v="376862" u="1"/>
        <n v="113218" u="1"/>
        <n v="216384" u="1"/>
        <n v="228486" u="1"/>
        <n v="232520" u="1"/>
        <n v="420732" u="1"/>
        <n v="444936" u="1"/>
        <n v="459055" u="1"/>
        <n v="135452" u="1"/>
        <n v="191676" u="1"/>
        <n v="232016" u="1"/>
        <n v="193441" u="1"/>
        <n v="203526" u="1"/>
        <n v="215628" u="1"/>
        <n v="233781" u="1"/>
        <n v="395016" u="1"/>
        <n v="447458" u="1"/>
        <n v="450988" u="1"/>
        <n v="481243" u="1"/>
        <n v="124690" u="1"/>
        <n v="261515" u="1"/>
        <n v="367787" u="1"/>
        <n v="379889" u="1"/>
        <n v="398042" u="1"/>
        <n v="114479" u="1"/>
        <n v="140243" u="1"/>
        <n v="152345" u="1"/>
        <n v="204787" u="1"/>
        <n v="247144" u="1"/>
        <n v="371317" u="1"/>
        <n v="383419" u="1"/>
        <n v="411657" u="1"/>
        <n v="423759" u="1"/>
        <n v="108302" u="1"/>
        <n v="135957" u="1"/>
        <n v="116244" u="1"/>
        <n v="426785" u="1"/>
        <n v="438887" u="1"/>
        <n v="469142" u="1"/>
        <n v="112084" u="1"/>
        <n v="193946" u="1"/>
        <n v="206048" u="1"/>
        <n v="414179" u="1"/>
        <n v="430315" u="1"/>
        <n v="454519" u="1"/>
        <n v="137218" u="1"/>
        <n v="195711" u="1"/>
        <n v="111832" u="1"/>
        <n v="138983" u="1"/>
        <n v="445443" u="1"/>
        <n v="171003" u="1"/>
        <n v="211343" u="1"/>
        <n v="380395" u="1"/>
        <n v="475194" u="1"/>
        <n v="487296" u="1"/>
        <n v="491330" u="1"/>
        <n v="109563" u="1"/>
        <n v="138479" u="1"/>
        <n v="209074" u="1"/>
        <n v="225210" u="1"/>
        <n v="249414" u="1"/>
        <n v="418214" u="1"/>
        <n v="170499" u="1"/>
        <n v="208822" u="1"/>
        <n v="381404" u="1"/>
        <n v="393506" u="1"/>
        <n v="421744" u="1"/>
        <n v="476203" u="1"/>
        <n v="488305" u="1"/>
        <n v="111328" u="1"/>
        <n v="172264" u="1"/>
        <n v="196468" u="1"/>
        <n v="451495" u="1"/>
        <n v="475699" u="1"/>
        <n v="119270" u="1"/>
        <n v="208318" u="1"/>
        <n v="226471" u="1"/>
        <n v="238573" u="1"/>
        <n v="406617" u="1"/>
        <n v="424770" u="1"/>
        <n v="448974" u="1"/>
        <n v="240338" u="1"/>
        <n v="381909" u="1"/>
        <n v="396028" u="1"/>
        <n v="400062" u="1"/>
        <n v="412164" u="1"/>
        <n v="424266" u="1"/>
        <n v="452504" u="1"/>
        <n v="262402" u="1"/>
        <n v="369303" u="1"/>
        <n v="409643" u="1"/>
        <n v="108807" u="1"/>
        <n v="213613" u="1"/>
        <n v="225715" u="1"/>
        <n v="249919" u="1"/>
        <n v="368799" u="1"/>
        <n v="372833" u="1"/>
        <n v="399054" u="1"/>
        <n v="409139" u="1"/>
        <n v="415190" u="1"/>
        <n v="439394" u="1"/>
        <n v="467632" u="1"/>
        <n v="104647" u="1"/>
        <n v="116749" u="1"/>
        <n v="485281" u="1"/>
        <n v="112589" u="1"/>
        <n v="201007" u="1"/>
        <n v="387961" u="1"/>
        <n v="118514" u="1"/>
        <n v="150330" u="1"/>
        <n v="174534" u="1"/>
        <n v="202772" u="1"/>
        <n v="214874" u="1"/>
        <n v="363253" u="1"/>
        <n v="375355" u="1"/>
        <n v="427797" u="1"/>
        <n v="431831" u="1"/>
        <n v="439899" u="1"/>
        <n v="443933" u="1"/>
        <n v="458052" u="1"/>
        <n v="114354" u="1"/>
        <n v="133942" u="1"/>
        <n v="403089" u="1"/>
        <n v="443429" u="1"/>
        <n v="110194" u="1"/>
        <n v="122296" u="1"/>
        <n v="202268" u="1"/>
        <n v="260761" u="1"/>
        <n v="378381" u="1"/>
        <n v="151591" u="1"/>
        <n v="191931" u="1"/>
        <n v="228237" u="1"/>
        <n v="246390" u="1"/>
        <n v="394013" u="1"/>
        <n v="434353" u="1"/>
        <n v="446455" u="1"/>
        <n v="124061" u="1"/>
        <n v="135203" u="1"/>
        <n v="151087" u="1"/>
        <n v="191427" u="1"/>
        <n v="231767" u="1"/>
        <n v="262022" u="1"/>
        <n v="378886" u="1"/>
        <n v="382920" u="1"/>
        <n v="419226" u="1"/>
        <n v="449481" u="1"/>
        <n v="489821" u="1"/>
        <n v="119775" u="1"/>
        <n v="134699" u="1"/>
        <n v="189158" u="1"/>
        <n v="233532" u="1"/>
        <n v="422756" u="1"/>
        <n v="489317" u="1"/>
        <n v="152600" u="1"/>
        <n v="192688" u="1"/>
        <n v="385442" u="1"/>
        <n v="407629" u="1"/>
        <n v="413680" u="1"/>
        <n v="437884" u="1"/>
        <n v="449986" u="1"/>
        <n v="194453" u="1"/>
        <n v="222691" u="1"/>
        <n v="246895" u="1"/>
        <n v="401074" u="1"/>
        <n v="441414" u="1"/>
        <n v="453516" u="1"/>
        <n v="111203" u="1"/>
        <n v="123305" u="1"/>
        <n v="135708" u="1"/>
        <n v="206303" u="1"/>
        <n v="139490" u="1"/>
        <n v="210085" u="1"/>
        <n v="234289" u="1"/>
        <n v="250425" u="1"/>
        <n v="373845" u="1"/>
        <n v="385947" u="1"/>
        <n v="456542" u="1"/>
        <n v="141255" u="1"/>
        <n v="391494" u="1"/>
        <n v="456038" u="1"/>
        <n v="486293" u="1"/>
        <n v="114859" u="1"/>
        <n v="136969" u="1"/>
        <n v="247904" u="1"/>
        <n v="376871" u="1"/>
        <n v="388973" u="1"/>
        <n v="110699" u="1"/>
        <n v="420741" u="1"/>
        <n v="487302" u="1"/>
        <n v="104522" u="1"/>
        <n v="116624" u="1"/>
        <n v="170754" u="1"/>
        <n v="194958" u="1"/>
        <n v="420237" u="1"/>
        <n v="432339" u="1"/>
        <n v="486798" u="1"/>
        <n v="490832" u="1"/>
        <n v="124566" u="1"/>
        <n v="224961" u="1"/>
        <n v="239080" u="1"/>
        <n v="490328" u="1"/>
        <n v="139995" u="1"/>
        <n v="380906" u="1"/>
        <n v="395025" u="1"/>
        <n v="475705" u="1"/>
        <n v="172015" u="1"/>
        <n v="196219" u="1"/>
        <n v="212355" u="1"/>
        <n v="408640" u="1"/>
        <n v="450997" u="1"/>
        <n v="481252" u="1"/>
        <n v="104018" u="1"/>
        <n v="214120" u="1"/>
        <n v="238324" u="1"/>
        <n v="367796" u="1"/>
        <n v="371830" u="1"/>
        <n v="379898" u="1"/>
        <n v="398051" u="1"/>
        <n v="438391" u="1"/>
        <n v="411666" u="1"/>
        <n v="423768" u="1"/>
        <n v="454023" u="1"/>
        <n v="117885" u="1"/>
        <n v="368805" u="1"/>
        <n v="111708" u="1"/>
        <n v="132684" u="1"/>
        <n v="175041" u="1"/>
        <n v="215381" u="1"/>
        <n v="239585" u="1"/>
        <n v="386454" u="1"/>
        <n v="402590" u="1"/>
        <n v="426794" u="1"/>
        <n v="438896" u="1"/>
        <n v="442930" u="1"/>
        <n v="414188" u="1"/>
        <n v="484783" u="1"/>
        <n v="109439" u="1"/>
        <n v="115490" u="1"/>
        <n v="190673" u="1"/>
        <n v="200758" u="1"/>
        <n v="415701" u="1"/>
        <n v="427803" u="1"/>
        <n v="439905" u="1"/>
        <n v="460075" u="1"/>
        <n v="121415" u="1"/>
        <n v="202523" u="1"/>
        <n v="214625" u="1"/>
        <n v="226727" u="1"/>
        <n v="386959" u="1"/>
        <n v="433350" u="1"/>
        <n v="445452" u="1"/>
        <n v="190169" u="1"/>
        <n v="430829" u="1"/>
        <n v="119146" u="1"/>
        <n v="202019" u="1"/>
        <n v="377883" u="1"/>
        <n v="406121" u="1"/>
        <n v="418223" u="1"/>
        <n v="112969" u="1"/>
        <n v="151342" u="1"/>
        <n v="175546" u="1"/>
        <n v="215886" u="1"/>
        <n v="227988" u="1"/>
        <n v="381413" u="1"/>
        <n v="393515" u="1"/>
        <n v="189413" u="1"/>
        <n v="114734" u="1"/>
        <n v="193195" u="1"/>
        <n v="110574" u="1"/>
        <n v="122676" u="1"/>
        <n v="192943" u="1"/>
        <n v="205045" u="1"/>
        <n v="412173" u="1"/>
        <n v="436377" u="1"/>
        <n v="448479" u="1"/>
        <n v="476717" u="1"/>
        <n v="488819" u="1"/>
        <n v="136215" u="1"/>
        <n v="262411" u="1"/>
        <n v="369312" u="1"/>
        <n v="124441" u="1"/>
        <n v="152099" u="1"/>
        <n v="192439" u="1"/>
        <n v="232779" u="1"/>
        <n v="409148" u="1"/>
        <n v="467641" u="1"/>
        <n v="170000" u="1"/>
        <n v="194204" u="1"/>
        <n v="210340" u="1"/>
        <n v="222442" u="1"/>
        <n v="455035" u="1"/>
        <n v="485290" u="1"/>
        <n v="137476" u="1"/>
        <n v="189918" u="1"/>
        <n v="369817" u="1"/>
        <n v="103893" u="1"/>
        <n v="139241" u="1"/>
        <n v="363262" u="1"/>
        <n v="375364" u="1"/>
        <n v="387466" u="1"/>
        <n v="399568" u="1"/>
        <n v="458061" u="1"/>
        <n v="141006" u="1"/>
        <n v="171261" u="1"/>
        <n v="195465" u="1"/>
        <n v="390996" u="1"/>
        <n v="403098" u="1"/>
        <n v="443438" u="1"/>
        <n v="197230" u="1"/>
        <n v="249672" u="1"/>
        <n v="404611" u="1"/>
        <n v="168740" u="1"/>
        <n v="394022" u="1"/>
        <n v="170505" u="1"/>
        <n v="182607" u="1"/>
        <n v="194709" u="1"/>
        <n v="224712" u="1"/>
        <n v="366793" u="1"/>
        <n v="419235" u="1"/>
        <n v="449490" u="1"/>
        <n v="105154" u="1"/>
        <n v="117256" u="1"/>
        <n v="139746" u="1"/>
        <n v="366289" u="1"/>
        <n v="382425" u="1"/>
        <n v="422765" u="1"/>
        <n v="434867" u="1"/>
        <n v="453020" u="1"/>
        <n v="489326" u="1"/>
        <n v="113096" u="1"/>
        <n v="224208" u="1"/>
        <n v="367802" u="1"/>
        <n v="480754" u="1"/>
        <n v="104902" u="1"/>
        <n v="119021" u="1"/>
        <n v="169497" u="1"/>
        <n v="173531" u="1"/>
        <n v="197735" u="1"/>
        <n v="213871" u="1"/>
        <n v="225973" u="1"/>
        <n v="397553" u="1"/>
        <n v="407638" u="1"/>
        <n v="449995" u="1"/>
        <n v="112844" u="1"/>
        <n v="124946" u="1"/>
        <n v="239840" u="1"/>
        <n v="397049" u="1"/>
        <n v="401083" u="1"/>
        <n v="441423" u="1"/>
        <n v="453525" u="1"/>
        <n v="483780" u="1"/>
        <n v="120786" u="1"/>
        <n v="173027" u="1"/>
        <n v="213367" u="1"/>
        <n v="225469" u="1"/>
        <n v="426800" u="1"/>
        <n v="438902" u="1"/>
        <n v="174792" u="1"/>
        <n v="203030" u="1"/>
        <n v="215132" u="1"/>
        <n v="373854" u="1"/>
        <n v="385956" u="1"/>
        <n v="122551" u="1"/>
        <n v="441928" u="1"/>
        <n v="150084" u="1"/>
        <n v="174288" u="1"/>
        <n v="190424" u="1"/>
        <n v="204291" u="1"/>
        <n v="216393" u="1"/>
        <n v="364274" u="1"/>
        <n v="420750" u="1"/>
        <n v="487311" u="1"/>
        <n v="420246" u="1"/>
        <n v="432348" u="1"/>
        <n v="490841" u="1"/>
        <n v="232025" u="1"/>
        <n v="405623" u="1"/>
        <n v="447980" u="1"/>
        <n v="490337" u="1"/>
        <n v="109819" u="1"/>
        <n v="193450" u="1"/>
        <n v="203535" u="1"/>
        <n v="215637" u="1"/>
        <n v="227739" u="1"/>
        <n v="233790" u="1"/>
        <n v="245892" u="1"/>
        <n v="459578" u="1"/>
        <n v="475714" u="1"/>
        <n v="105659" u="1"/>
        <n v="229504" u="1"/>
        <n v="451006" u="1"/>
        <n v="190929" u="1"/>
        <n v="233286" u="1"/>
        <n v="119526" u="1"/>
        <n v="140252" u="1"/>
        <n v="247153" u="1"/>
        <n v="371335" u="1"/>
        <n v="411675" u="1"/>
        <n v="206561" u="1"/>
        <n v="246901" u="1"/>
        <n v="368814" u="1"/>
        <n v="149833" u="1"/>
        <n v="206057" u="1"/>
        <n v="414197" u="1"/>
        <n v="430333" u="1"/>
        <n v="442435" u="1"/>
        <n v="454537" u="1"/>
        <n v="195720" u="1"/>
        <n v="427812" u="1"/>
        <n v="484288" u="1"/>
        <n v="403104" u="1"/>
        <n v="427308" u="1"/>
        <n v="445461" u="1"/>
        <n v="457563" u="1"/>
        <n v="485801" u="1"/>
        <n v="108685" u="1"/>
        <n v="140757" u="1"/>
        <n v="171012" u="1"/>
        <n v="195216" u="1"/>
        <n v="211352" u="1"/>
        <n v="223454" u="1"/>
        <n v="247658" u="1"/>
        <n v="120661" u="1"/>
        <n v="138488" u="1"/>
        <n v="209083" u="1"/>
        <n v="365790" u="1"/>
        <n v="377892" u="1"/>
        <n v="377388" u="1"/>
        <n v="393524" u="1"/>
        <n v="403609" u="1"/>
        <n v="445966" u="1"/>
        <n v="118392" u="1"/>
        <n v="196477" u="1"/>
        <n v="378901" u="1"/>
        <n v="124317" u="1"/>
        <n v="208327" u="1"/>
        <n v="226480" u="1"/>
        <n v="238582" u="1"/>
        <n v="491349" u="1"/>
        <n v="120157" u="1"/>
        <n v="240347" u="1"/>
        <n v="400080" u="1"/>
        <n v="412182" u="1"/>
        <n v="452522" u="1"/>
        <n v="476726" u="1"/>
        <n v="113980" u="1"/>
        <n v="211857" u="1"/>
        <n v="223959" u="1"/>
        <n v="369321" u="1"/>
        <n v="409661" u="1"/>
        <n v="103769" u="1"/>
        <n v="213622" u="1"/>
        <n v="225724" u="1"/>
        <n v="249928" u="1"/>
        <n v="409157" u="1"/>
        <n v="467650" u="1"/>
        <n v="424789" u="1"/>
        <n v="440925" u="1"/>
        <n v="455044" u="1"/>
        <n v="479248" u="1"/>
        <n v="105534" u="1"/>
        <n v="117636" u="1"/>
        <n v="172778" u="1"/>
        <n v="201016" u="1"/>
        <n v="231271" u="1"/>
        <n v="369826" u="1"/>
        <n v="214883" u="1"/>
        <n v="363271" u="1"/>
        <n v="375373" u="1"/>
        <n v="399577" u="1"/>
        <n v="458070" u="1"/>
        <n v="119401" u="1"/>
        <n v="391005" u="1"/>
        <n v="443447" u="1"/>
        <n v="455549" u="1"/>
        <n v="192192" u="1"/>
        <n v="202277" u="1"/>
        <n v="214379" u="1"/>
        <n v="111081" u="1"/>
        <n v="191940" u="1"/>
        <n v="375878" u="1"/>
        <n v="394031" u="1"/>
        <n v="434371" u="1"/>
        <n v="458575" u="1"/>
        <n v="486813" u="1"/>
        <n v="450003" u="1"/>
        <n v="462105" u="1"/>
        <n v="486309" u="1"/>
        <n v="118897" u="1"/>
        <n v="151096" u="1"/>
        <n v="419244" u="1"/>
        <n v="193201" u="1"/>
        <n v="233541" u="1"/>
        <n v="366298" u="1"/>
        <n v="394536" u="1"/>
        <n v="410672" u="1"/>
        <n v="422774" u="1"/>
        <n v="434876" u="1"/>
        <n v="108560" u="1"/>
        <n v="136473" u="1"/>
        <n v="188915" u="1"/>
        <n v="450508" u="1"/>
        <n v="233037" u="1"/>
        <n v="407647" u="1"/>
        <n v="110325" u="1"/>
        <n v="122427" u="1"/>
        <n v="140003" u="1"/>
        <n v="152105" u="1"/>
        <n v="204547" u="1"/>
        <n v="216649" u="1"/>
        <n v="401092" u="1"/>
        <n v="425296" u="1"/>
        <n v="437398" u="1"/>
        <n v="441432" u="1"/>
        <n v="453534" u="1"/>
        <n v="135717" u="1"/>
        <n v="210094" u="1"/>
        <n v="222196" u="1"/>
        <n v="234298" u="1"/>
        <n v="414203" u="1"/>
        <n v="120032" u="1"/>
        <n v="193706" u="1"/>
        <n v="441937" u="1"/>
        <n v="119906" u="1"/>
        <n v="136978" u="1"/>
        <n v="207573" u="1"/>
        <n v="103644" u="1"/>
        <n v="115746" u="1"/>
        <n v="364283" u="1"/>
        <n v="392521" u="1"/>
        <n v="402606" u="1"/>
        <n v="414708" u="1"/>
        <n v="459082" u="1"/>
        <n v="487320" u="1"/>
        <n v="111586" u="1"/>
        <n v="123688" u="1"/>
        <n v="170763" u="1"/>
        <n v="194967" u="1"/>
        <n v="223205" u="1"/>
        <n v="247409" u="1"/>
        <n v="432357" u="1"/>
        <n v="490850" u="1"/>
        <n v="168494" u="1"/>
        <n v="490346" u="1"/>
        <n v="170259" u="1"/>
        <n v="210599" u="1"/>
        <n v="364788" u="1"/>
        <n v="395043" u="1"/>
        <n v="405128" u="1"/>
        <n v="459587" u="1"/>
        <n v="463621" u="1"/>
        <n v="196228" u="1"/>
        <n v="212364" u="1"/>
        <n v="224466" u="1"/>
        <n v="451015" u="1"/>
        <n v="226231" u="1"/>
        <n v="238333" u="1"/>
        <n v="169503" u="1"/>
        <n v="209843" u="1"/>
        <n v="395548" u="1"/>
        <n v="411684" u="1"/>
        <n v="423786" u="1"/>
        <n v="454041" u="1"/>
        <n v="173285" u="1"/>
        <n v="211608" u="1"/>
        <n v="368823" u="1"/>
        <n v="481775" u="1"/>
        <n v="118772" u="1"/>
        <n v="132693" u="1"/>
        <n v="175050" u="1"/>
        <n v="215390" u="1"/>
        <n v="239594" u="1"/>
        <n v="386472" u="1"/>
        <n v="398574" u="1"/>
        <n v="408659" u="1"/>
        <n v="390002" u="1"/>
        <n v="430342" u="1"/>
        <n v="442444" u="1"/>
        <n v="454546" u="1"/>
        <n v="120537" u="1"/>
        <n v="132189" u="1"/>
        <n v="190682" u="1"/>
        <n v="212869" u="1"/>
        <n v="460093" u="1"/>
        <n v="214634" u="1"/>
        <n v="226736" u="1"/>
        <n v="439419" u="1"/>
        <n v="445470" u="1"/>
        <n v="457572" u="1"/>
        <n v="485810" u="1"/>
        <n v="122302" u="1"/>
        <n v="133702" u="1"/>
        <n v="228501" u="1"/>
        <n v="442949" u="1"/>
        <n v="457068" u="1"/>
        <n v="485306" u="1"/>
        <n v="202028" u="1"/>
        <n v="244385" u="1"/>
        <n v="460598" u="1"/>
        <n v="203793" u="1"/>
        <n v="215895" u="1"/>
        <n v="227997" u="1"/>
        <n v="365295" u="1"/>
        <n v="377397" u="1"/>
        <n v="389499" u="1"/>
        <n v="445975" u="1"/>
        <n v="488332" u="1"/>
        <n v="113856" u="1"/>
        <n v="189422" u="1"/>
        <n v="229762" u="1"/>
        <n v="461607" u="1"/>
        <n v="121798" u="1"/>
        <n v="203289" u="1"/>
        <n v="366304" u="1"/>
        <n v="378406" u="1"/>
        <n v="449001" u="1"/>
        <n v="491358" u="1"/>
        <n v="134459" u="1"/>
        <n v="205054" u="1"/>
        <n v="229258" u="1"/>
        <n v="412191" u="1"/>
        <n v="448497" u="1"/>
        <n v="488837" u="1"/>
        <n v="111461" u="1"/>
        <n v="123563" u="1"/>
        <n v="204802" u="1"/>
        <n v="369330" u="1"/>
        <n v="409670" u="1"/>
        <n v="192448" u="1"/>
        <n v="232788" u="1"/>
        <n v="425302" u="1"/>
        <n v="449506" u="1"/>
        <n v="222451" u="1"/>
        <n v="400594" u="1"/>
        <n v="440934" u="1"/>
        <n v="455053" u="1"/>
        <n v="115117" u="1"/>
        <n v="189927" u="1"/>
        <n v="208080" u="1"/>
        <n v="369835" u="1"/>
        <n v="123059" u="1"/>
        <n v="139250" u="1"/>
        <n v="234049" u="1"/>
        <n v="387484" u="1"/>
        <n v="399586" u="1"/>
        <n v="141015" u="1"/>
        <n v="195474" u="1"/>
        <n v="205559" u="1"/>
        <n v="391014" u="1"/>
        <n v="443456" u="1"/>
        <n v="455558" u="1"/>
        <n v="122807" u="1"/>
        <n v="249681" u="1"/>
        <n v="394040" u="1"/>
        <n v="428329" u="1"/>
        <n v="434380" u="1"/>
        <n v="446482" u="1"/>
        <n v="486822" u="1"/>
        <n v="170514" u="1"/>
        <n v="194718" u="1"/>
        <n v="222956" u="1"/>
        <n v="249177" u="1"/>
        <n v="431859" u="1"/>
        <n v="450012" u="1"/>
        <n v="462114" u="1"/>
        <n v="104276" u="1"/>
        <n v="116378" u="1"/>
        <n v="120412" u="1"/>
        <n v="224721" u="1"/>
        <n v="394545" u="1"/>
        <n v="410681" u="1"/>
        <n v="422783" u="1"/>
        <n v="434885" u="1"/>
        <n v="446987" u="1"/>
        <n v="106041" u="1"/>
        <n v="118143" u="1"/>
        <n v="171775" u="1"/>
        <n v="195979" u="1"/>
        <n v="111966" u="1"/>
        <n v="126085" u="1"/>
        <n v="173540" u="1"/>
        <n v="197744" u="1"/>
        <n v="367316" u="1"/>
        <n v="397571" u="1"/>
        <n v="407656" u="1"/>
        <n v="382948" u="1"/>
        <n v="441441" u="1"/>
        <n v="453543" u="1"/>
        <n v="113731" u="1"/>
        <n v="125833" u="1"/>
        <n v="213376" u="1"/>
        <n v="225478" u="1"/>
        <n v="483294" u="1"/>
        <n v="227243" u="1"/>
        <n v="239345" u="1"/>
        <n v="373872" u="1"/>
        <n v="414212" u="1"/>
        <n v="426314" u="1"/>
        <n v="438416" u="1"/>
        <n v="441946" u="1"/>
        <n v="456065" u="1"/>
        <n v="174297" u="1"/>
        <n v="190433" u="1"/>
        <n v="483799" u="1"/>
        <n v="113227" u="1"/>
        <n v="125329" u="1"/>
        <n v="364292" u="1"/>
        <n v="426819" u="1"/>
        <n v="432366" u="1"/>
        <n v="201779" u="1"/>
        <n v="232034" u="1"/>
        <n v="377403" u="1"/>
        <n v="389505" u="1"/>
        <n v="490355" u="1"/>
        <n v="120917" u="1"/>
        <n v="175306" u="1"/>
        <n v="203544" u="1"/>
        <n v="215646" u="1"/>
        <n v="227748" u="1"/>
        <n v="380933" u="1"/>
        <n v="395052" u="1"/>
        <n v="405137" u="1"/>
        <n v="459596" u="1"/>
        <n v="475732" u="1"/>
        <n v="487834" u="1"/>
        <n v="134714" u="1"/>
        <n v="451024" u="1"/>
        <n v="475228" u="1"/>
        <n v="150598" u="1"/>
        <n v="190938" u="1"/>
        <n v="233295" u="1"/>
        <n v="365806" u="1"/>
        <n v="377908" u="1"/>
        <n v="436401" u="1"/>
        <n v="114488" u="1"/>
        <n v="140261" u="1"/>
        <n v="152363" u="1"/>
        <n v="188669" u="1"/>
        <n v="192703" u="1"/>
        <n v="247162" u="1"/>
        <n v="371353" u="1"/>
        <n v="423795" u="1"/>
        <n v="135975" u="1"/>
        <n v="206570" u="1"/>
        <n v="368832" u="1"/>
        <n v="481784" u="1"/>
        <n v="400600" u="1"/>
        <n v="424804" u="1"/>
        <n v="112093" u="1"/>
        <n v="124195" u="1"/>
        <n v="151607" u="1"/>
        <n v="210100" u="1"/>
        <n v="246406" u="1"/>
        <n v="390011" u="1"/>
        <n v="430351" u="1"/>
        <n v="250188" u="1"/>
        <n v="111841" u="1"/>
        <n v="123943" u="1"/>
        <n v="427326" u="1"/>
        <n v="439428" u="1"/>
        <n v="140766" u="1"/>
        <n v="171021" u="1"/>
        <n v="211361" u="1"/>
        <n v="223463" u="1"/>
        <n v="247667" u="1"/>
        <n v="390516" u="1"/>
        <n v="430856" u="1"/>
        <n v="442958" u="1"/>
        <n v="457077" u="1"/>
        <n v="461111" u="1"/>
        <n v="109572" u="1"/>
        <n v="138497" u="1"/>
        <n v="249432" u="1"/>
        <n v="418250" u="1"/>
        <n v="381440" u="1"/>
        <n v="403627" u="1"/>
        <n v="415729" u="1"/>
        <n v="488341" u="1"/>
        <n v="111337" u="1"/>
        <n v="172282" u="1"/>
        <n v="210605" u="1"/>
        <n v="222707" u="1"/>
        <n v="433378" u="1"/>
        <n v="208336" u="1"/>
        <n v="238591" u="1"/>
        <n v="491367" u="1"/>
        <n v="109068" u="1"/>
        <n v="113102" u="1"/>
        <n v="139506" u="1"/>
        <n v="169761" u="1"/>
        <n v="240356" u="1"/>
        <n v="381945" u="1"/>
        <n v="406149" u="1"/>
        <n v="452540" u="1"/>
        <n v="476744" u="1"/>
        <n v="488846" u="1"/>
        <n v="121044" u="1"/>
        <n v="452036" u="1"/>
        <n v="482291" u="1"/>
        <n v="169257" u="1"/>
        <n v="213631" u="1"/>
        <n v="225733" u="1"/>
        <n v="409175" u="1"/>
        <n v="425311" u="1"/>
        <n v="437413" u="1"/>
        <n v="449515" u="1"/>
        <n v="479770" u="1"/>
        <n v="104656" u="1"/>
        <n v="116758" u="1"/>
        <n v="239600" u="1"/>
        <n v="396569" u="1"/>
        <n v="455062" u="1"/>
        <n v="112598" u="1"/>
        <n v="172787" u="1"/>
        <n v="213127" u="1"/>
        <n v="231280" u="1"/>
        <n v="369844" u="1"/>
        <n v="440439" u="1"/>
        <n v="118523" u="1"/>
        <n v="174552" u="1"/>
        <n v="202790" u="1"/>
        <n v="214892" u="1"/>
        <n v="262439" u="1"/>
        <n v="114363" u="1"/>
        <n v="133960" u="1"/>
        <n v="467669" u="1"/>
        <n v="483805" u="1"/>
        <n v="214388" u="1"/>
        <n v="416740" u="1"/>
        <n v="133456" u="1"/>
        <n v="228255" u="1"/>
        <n v="375896" u="1"/>
        <n v="486831" u="1"/>
        <n v="118019" u="1"/>
        <n v="124070" u="1"/>
        <n v="458089" u="1"/>
        <n v="462123" u="1"/>
        <n v="486327" u="1"/>
        <n v="231785" u="1"/>
        <n v="262040" u="1"/>
        <n v="419262" u="1"/>
        <n v="459602" u="1"/>
        <n v="150853" u="1"/>
        <n v="189176" u="1"/>
        <n v="233550" u="1"/>
        <n v="394554" u="1"/>
        <n v="404639" u="1"/>
        <n v="422792" u="1"/>
        <n v="446996" u="1"/>
        <n v="489353" u="1"/>
        <n v="113607" u="1"/>
        <n v="188924" u="1"/>
        <n v="410186" u="1"/>
        <n v="450526" u="1"/>
        <n v="480781" u="1"/>
        <n v="121549" u="1"/>
        <n v="233046" u="1"/>
        <n v="397580" u="1"/>
        <n v="423801" u="1"/>
        <n v="140012" u="1"/>
        <n v="152114" u="1"/>
        <n v="216658" u="1"/>
        <n v="382957" u="1"/>
        <n v="441450" u="1"/>
        <n v="489858" u="1"/>
        <n v="123314" u="1"/>
        <n v="206321" u="1"/>
        <n v="373881" u="1"/>
        <n v="385983" u="1"/>
        <n v="141273" u="1"/>
        <n v="441955" u="1"/>
        <n v="456074" u="1"/>
        <n v="136987" u="1"/>
        <n v="138752" u="1"/>
        <n v="104531" u="1"/>
        <n v="116633" u="1"/>
        <n v="140517" u="1"/>
        <n v="152619" u="1"/>
        <n v="170772" u="1"/>
        <n v="211112" u="1"/>
        <n v="223214" u="1"/>
        <n v="247418" u="1"/>
        <n v="432375" u="1"/>
        <n v="444477" u="1"/>
        <n v="456579" u="1"/>
        <n v="460613" u="1"/>
        <n v="484817" u="1"/>
        <n v="377412" u="1"/>
        <n v="405650" u="1"/>
        <n v="417752" u="1"/>
        <n v="460109" u="1"/>
        <n v="170268" u="1"/>
        <n v="250948" u="1"/>
        <n v="380942" u="1"/>
        <n v="395061" u="1"/>
        <n v="475741" u="1"/>
        <n v="487843" u="1"/>
        <n v="172033" u="1"/>
        <n v="196237" u="1"/>
        <n v="212373" u="1"/>
        <n v="248679" u="1"/>
        <n v="475237" u="1"/>
        <n v="487339" u="1"/>
        <n v="116129" u="1"/>
        <n v="122180" u="1"/>
        <n v="365815" u="1"/>
        <n v="377917" u="1"/>
        <n v="169512" u="1"/>
        <n v="209852" u="1"/>
        <n v="240107" u="1"/>
        <n v="371362" u="1"/>
        <n v="383464" u="1"/>
        <n v="105792" u="1"/>
        <n v="117894" u="1"/>
        <n v="197498" u="1"/>
        <n v="211617" u="1"/>
        <n v="368841" u="1"/>
        <n v="411198" u="1"/>
        <n v="111717" u="1"/>
        <n v="209348" u="1"/>
        <n v="368337" u="1"/>
        <n v="386490" u="1"/>
        <n v="408677" u="1"/>
        <n v="481289" u="1"/>
        <n v="412207" u="1"/>
        <n v="430360" u="1"/>
        <n v="454564" u="1"/>
        <n v="190691" u="1"/>
        <n v="212878" u="1"/>
        <n v="399601" u="1"/>
        <n v="121424" u="1"/>
        <n v="202541" u="1"/>
        <n v="214643" u="1"/>
        <n v="226745" u="1"/>
        <n v="415233" u="1"/>
        <n v="427335" u="1"/>
        <n v="439437" u="1"/>
        <n v="133711" u="1"/>
        <n v="190187" u="1"/>
        <n v="457086" u="1"/>
        <n v="469188" u="1"/>
        <n v="119155" u="1"/>
        <n v="173799" u="1"/>
        <n v="202037" u="1"/>
        <n v="214139" u="1"/>
        <n v="232292" u="1"/>
        <n v="260530" u="1"/>
        <n v="363800" u="1"/>
        <n v="375902" u="1"/>
        <n v="112978" u="1"/>
        <n v="133207" u="1"/>
        <n v="151360" u="1"/>
        <n v="228006" u="1"/>
        <n v="393551" u="1"/>
        <n v="403636" u="1"/>
        <n v="415738" u="1"/>
        <n v="118903" u="1"/>
        <n v="229771" u="1"/>
        <n v="203298" u="1"/>
        <n v="231536" u="1"/>
        <n v="122685" u="1"/>
        <n v="134468" u="1"/>
        <n v="150604" u="1"/>
        <n v="192961" u="1"/>
        <n v="229267" u="1"/>
        <n v="233301" u="1"/>
        <n v="381954" u="1"/>
        <n v="476753" u="1"/>
        <n v="488855" u="1"/>
        <n v="136233" u="1"/>
        <n v="204811" u="1"/>
        <n v="124450" u="1"/>
        <n v="192457" u="1"/>
        <n v="232797" u="1"/>
        <n v="449524" u="1"/>
        <n v="114239" u="1"/>
        <n v="120290" u="1"/>
        <n v="151865" u="1"/>
        <n v="194222" u="1"/>
        <n v="204307" u="1"/>
        <n v="216409" u="1"/>
        <n v="222460" u="1"/>
        <n v="396578" u="1"/>
        <n v="369853" u="1"/>
        <n v="440448" u="1"/>
        <n v="234058" u="1"/>
        <n v="262448" u="1"/>
        <n v="369349" u="1"/>
        <n v="413723" u="1"/>
        <n v="437927" u="1"/>
        <n v="141024" u="1"/>
        <n v="195483" u="1"/>
        <n v="205568" u="1"/>
        <n v="372879" u="1"/>
        <n v="391032" u="1"/>
        <n v="401117" u="1"/>
        <n v="455576" u="1"/>
        <n v="467678" u="1"/>
        <n v="483814" u="1"/>
        <n v="136738" u="1"/>
        <n v="388511" u="1"/>
        <n v="138503" u="1"/>
        <n v="486840" u="1"/>
        <n v="194727" u="1"/>
        <n v="222965" u="1"/>
        <n v="249186" u="1"/>
        <n v="431877" u="1"/>
        <n v="443979" u="1"/>
        <n v="458098" u="1"/>
        <n v="109323" u="1"/>
        <n v="137999" u="1"/>
        <n v="208594" u="1"/>
        <n v="224730" u="1"/>
        <n v="248934" u="1"/>
        <n v="459611" u="1"/>
        <n v="105163" u="1"/>
        <n v="117265" u="1"/>
        <n v="139764" u="1"/>
        <n v="210359" u="1"/>
        <n v="394563" u="1"/>
        <n v="404648" u="1"/>
        <n v="459107" u="1"/>
        <n v="489362" u="1"/>
        <n v="171784" u="1"/>
        <n v="195988" u="1"/>
        <n v="212124" u="1"/>
        <n v="224226" u="1"/>
        <n v="394059" u="1"/>
        <n v="410195" u="1"/>
        <n v="104911" u="1"/>
        <n v="119030" u="1"/>
        <n v="197753" u="1"/>
        <n v="225991" u="1"/>
        <n v="367334" u="1"/>
        <n v="407674" u="1"/>
        <n v="423810" u="1"/>
        <n v="209603" u="1"/>
        <n v="382966" u="1"/>
        <n v="411204" u="1"/>
        <n v="489867" u="1"/>
        <n v="120795" u="1"/>
        <n v="173045" u="1"/>
        <n v="201283" u="1"/>
        <n v="213385" u="1"/>
        <n v="132453" u="1"/>
        <n v="227252" u="1"/>
        <n v="373890" u="1"/>
        <n v="122560" u="1"/>
        <n v="385488" u="1"/>
        <n v="441964" u="1"/>
        <n v="456083" u="1"/>
        <n v="190442" u="1"/>
        <n v="212629" u="1"/>
        <n v="402633" u="1"/>
        <n v="444990" u="1"/>
        <n v="114114" u="1"/>
        <n v="420282" u="1"/>
        <n v="432384" u="1"/>
        <n v="456588" u="1"/>
        <n v="201788" u="1"/>
        <n v="232043" u="1"/>
        <n v="377421" u="1"/>
        <n v="460118" u="1"/>
        <n v="490373" u="1"/>
        <n v="132958" u="1"/>
        <n v="175315" u="1"/>
        <n v="215655" u="1"/>
        <n v="227757" u="1"/>
        <n v="395070" u="1"/>
        <n v="475750" u="1"/>
        <n v="105668" u="1"/>
        <n v="121804" u="1"/>
        <n v="134723" u="1"/>
        <n v="191199" u="1"/>
        <n v="229522" u="1"/>
        <n v="475246" u="1"/>
        <n v="203049" u="1"/>
        <n v="365824" u="1"/>
        <n v="490878" u="1"/>
        <n v="188678" u="1"/>
        <n v="192712" u="1"/>
        <n v="229018" u="1"/>
        <n v="371371" u="1"/>
        <n v="451547" u="1"/>
        <n v="192208" u="1"/>
        <n v="368346" u="1"/>
        <n v="481298" u="1"/>
        <n v="117140" u="1"/>
        <n v="151616" u="1"/>
        <n v="193973" u="1"/>
        <n v="234313" u="1"/>
        <n v="246415" u="1"/>
        <n v="400114" u="1"/>
        <n v="424318" u="1"/>
        <n v="442471" u="1"/>
        <n v="454573" u="1"/>
        <n v="125082" u="1"/>
        <n v="137245" u="1"/>
        <n v="205823" u="1"/>
        <n v="399610" u="1"/>
        <n v="439950" u="1"/>
        <n v="454069" u="1"/>
        <n v="482307" u="1"/>
        <n v="139010" u="1"/>
        <n v="399106" u="1"/>
        <n v="415242" u="1"/>
        <n v="427344" u="1"/>
        <n v="439446" u="1"/>
        <n v="108694" u="1"/>
        <n v="140775" u="1"/>
        <n v="195234" u="1"/>
        <n v="205319" u="1"/>
        <n v="211370" u="1"/>
        <n v="223472" u="1"/>
        <n v="400619" u="1"/>
        <n v="457095" u="1"/>
        <n v="469197" u="1"/>
        <n v="114619" u="1"/>
        <n v="110459" u="1"/>
        <n v="375407" u="1"/>
        <n v="387509" u="1"/>
        <n v="403645" u="1"/>
        <n v="427849" u="1"/>
        <n v="446002" u="1"/>
        <n v="172291" u="1"/>
        <n v="196495" u="1"/>
        <n v="222716" u="1"/>
        <n v="433396" u="1"/>
        <n v="461634" u="1"/>
        <n v="112224" u="1"/>
        <n v="491385" u="1"/>
        <n v="120166" u="1"/>
        <n v="139515" u="1"/>
        <n v="381963" u="1"/>
        <n v="396082" u="1"/>
        <n v="410201" u="1"/>
        <n v="418269" u="1"/>
        <n v="434405" u="1"/>
        <n v="458609" u="1"/>
        <n v="171535" u="1"/>
        <n v="211875" u="1"/>
        <n v="381459" u="1"/>
        <n v="103778" u="1"/>
        <n v="173300" u="1"/>
        <n v="197504" u="1"/>
        <n v="213640" u="1"/>
        <n v="225742" u="1"/>
        <n v="249946" u="1"/>
        <n v="378938" u="1"/>
        <n v="437431" u="1"/>
        <n v="449533" u="1"/>
        <n v="440961" u="1"/>
        <n v="117645" u="1"/>
        <n v="172796" u="1"/>
        <n v="201034" u="1"/>
        <n v="213136" u="1"/>
        <n v="225238" u="1"/>
        <n v="369862" u="1"/>
        <n v="440457" u="1"/>
        <n v="452559" u="1"/>
        <n v="125587" u="1"/>
        <n v="174561" u="1"/>
        <n v="227003" u="1"/>
        <n v="262457" u="1"/>
        <n v="369358" u="1"/>
        <n v="409698" u="1"/>
        <n v="437936" u="1"/>
        <n v="401126" u="1"/>
        <n v="413228" u="1"/>
        <n v="455585" u="1"/>
        <n v="483823" u="1"/>
        <n v="115250" u="1"/>
        <n v="174057" u="1"/>
        <n v="214397" u="1"/>
        <n v="226499" u="1"/>
        <n v="388520" u="1"/>
        <n v="483319" u="1"/>
        <n v="105039" u="1"/>
        <n v="133465" u="1"/>
        <n v="173805" u="1"/>
        <n v="204060" u="1"/>
        <n v="216162" u="1"/>
        <n v="228264" u="1"/>
        <n v="416254" u="1"/>
        <n v="135230" u="1"/>
        <n v="391546" u="1"/>
        <n v="431886" u="1"/>
        <n v="443988" u="1"/>
        <n v="122940" u="1"/>
        <n v="191454" u="1"/>
        <n v="201539" u="1"/>
        <n v="231794" u="1"/>
        <n v="112729" u="1"/>
        <n v="132709" u="1"/>
        <n v="150862" u="1"/>
        <n v="215406" u="1"/>
        <n v="227508" u="1"/>
        <n v="404657" u="1"/>
        <n v="447014" u="1"/>
        <n v="459116" u="1"/>
        <n v="489371" u="1"/>
        <n v="136491" u="1"/>
        <n v="188933" u="1"/>
        <n v="394068" u="1"/>
        <n v="450544" u="1"/>
        <n v="150358" u="1"/>
        <n v="367343" u="1"/>
        <n v="379445" u="1"/>
        <n v="407683" u="1"/>
        <n v="110334" u="1"/>
        <n v="188429" u="1"/>
        <n v="216667" u="1"/>
        <n v="397094" u="1"/>
        <n v="411213" u="1"/>
        <n v="453570" u="1"/>
        <n v="489876" u="1"/>
        <n v="135735" u="1"/>
        <n v="206330" u="1"/>
        <n v="260789" u="1"/>
        <n v="481304" u="1"/>
        <n v="124201" u="1"/>
        <n v="191959" u="1"/>
        <n v="398103" u="1"/>
        <n v="438443" u="1"/>
        <n v="120041" u="1"/>
        <n v="141282" u="1"/>
        <n v="203809" u="1"/>
        <n v="397599" u="1"/>
        <n v="441973" u="1"/>
        <n v="456092" u="1"/>
        <n v="119915" u="1"/>
        <n v="136996" u="1"/>
        <n v="103653" u="1"/>
        <n v="115755" u="1"/>
        <n v="138761" u="1"/>
        <n v="386506" u="1"/>
        <n v="438948" u="1"/>
        <n v="111595" u="1"/>
        <n v="123697" u="1"/>
        <n v="140526" u="1"/>
        <n v="152628" u="1"/>
        <n v="170781" u="1"/>
        <n v="211121" u="1"/>
        <n v="223223" u="1"/>
        <n v="420291" u="1"/>
        <n v="432393" u="1"/>
        <n v="456597" u="1"/>
        <n v="460631" u="1"/>
        <n v="117520" u="1"/>
        <n v="138257" u="1"/>
        <n v="377430" u="1"/>
        <n v="460127" u="1"/>
        <n v="125462" u="1"/>
        <n v="170277" u="1"/>
        <n v="208600" u="1"/>
        <n v="374909" u="1"/>
        <n v="380960" u="1"/>
        <n v="433402" u="1"/>
        <n v="445504" u="1"/>
        <n v="487861" u="1"/>
        <n v="172042" u="1"/>
        <n v="196246" u="1"/>
        <n v="212382" u="1"/>
        <n v="224484" u="1"/>
        <n v="248688" u="1"/>
        <n v="487357" u="1"/>
        <n v="238351" u="1"/>
        <n v="365833" u="1"/>
        <n v="169521" u="1"/>
        <n v="209861" u="1"/>
        <n v="240116" u="1"/>
        <n v="365329" u="1"/>
        <n v="371380" u="1"/>
        <n v="110839" u="1"/>
        <n v="211626" u="1"/>
        <n v="223728" u="1"/>
        <n v="451556" u="1"/>
        <n v="169017" u="1"/>
        <n v="424831" u="1"/>
        <n v="124706" u="1"/>
        <n v="371885" u="1"/>
        <n v="383987" u="1"/>
        <n v="412225" u="1"/>
        <n v="436429" u="1"/>
        <n v="442480" u="1"/>
        <n v="200785" u="1"/>
        <n v="454078" u="1"/>
        <n v="482316" u="1"/>
        <n v="146074" u="1"/>
        <n v="214652" u="1"/>
        <n v="226754" u="1"/>
        <n v="238856" u="1"/>
        <n v="439455" u="1"/>
        <n v="118277" u="1"/>
        <n v="122311" u="1"/>
        <n v="133720" u="1"/>
        <n v="400628" u="1"/>
        <n v="430883" u="1"/>
        <n v="442985" u="1"/>
        <n v="485342" u="1"/>
        <n v="202046" u="1"/>
        <n v="214148" u="1"/>
        <n v="430379" u="1"/>
        <n v="105923" u="1"/>
        <n v="133216" u="1"/>
        <n v="375416" u="1"/>
        <n v="403654" u="1"/>
        <n v="446011" u="1"/>
        <n v="458113" u="1"/>
        <n v="113865" u="1"/>
        <n v="125967" u="1"/>
        <n v="229780" u="1"/>
        <n v="393065" u="1"/>
        <n v="461643" u="1"/>
        <n v="175069" u="1"/>
        <n v="191205" u="1"/>
        <n v="231545" u="1"/>
        <n v="378442" u="1"/>
        <n v="491394" u="1"/>
        <n v="134477" u="1"/>
        <n v="174817" u="1"/>
        <n v="192970" u="1"/>
        <n v="205072" u="1"/>
        <n v="233310" u="1"/>
        <n v="381972" u="1"/>
        <n v="396091" u="1"/>
        <n v="410210" u="1"/>
        <n v="418278" u="1"/>
        <n v="434414" u="1"/>
        <n v="458618" u="1"/>
        <n v="476771" u="1"/>
        <n v="105419" u="1"/>
        <n v="204820" u="1"/>
        <n v="216922" u="1"/>
        <n v="452063" u="1"/>
        <n v="480301" u="1"/>
        <n v="488369" u="1"/>
        <n v="150109" u="1"/>
        <n v="192466" u="1"/>
        <n v="449542" u="1"/>
        <n v="151874" u="1"/>
        <n v="194231" u="1"/>
        <n v="204316" u="1"/>
        <n v="216418" u="1"/>
        <n v="410715" u="1"/>
        <n v="422817" u="1"/>
        <n v="449038" u="1"/>
        <n v="115126" u="1"/>
        <n v="189945" u="1"/>
        <n v="369871" u="1"/>
        <n v="123068" u="1"/>
        <n v="234067" u="1"/>
        <n v="250203" u="1"/>
        <n v="385503" u="1"/>
        <n v="413741" u="1"/>
        <n v="437945" u="1"/>
        <n v="195492" u="1"/>
        <n v="245917" u="1"/>
        <n v="391050" u="1"/>
        <n v="455594" u="1"/>
        <n v="483832" u="1"/>
        <n v="122816" u="1"/>
        <n v="136747" u="1"/>
        <n v="373906" u="1"/>
        <n v="170532" u="1"/>
        <n v="194736" u="1"/>
        <n v="249195" u="1"/>
        <n v="391555" u="1"/>
        <n v="462150" u="1"/>
        <n v="486354" u="1"/>
        <n v="116387" u="1"/>
        <n v="120421" u="1"/>
        <n v="138008" u="1"/>
        <n v="248943" u="1"/>
        <n v="139773" u="1"/>
        <n v="210368" u="1"/>
        <n v="364326" u="1"/>
        <n v="420802" u="1"/>
        <n v="459125" u="1"/>
        <n v="106050" u="1"/>
        <n v="212133" u="1"/>
        <n v="394077" u="1"/>
        <n v="450553" u="1"/>
        <n v="139269" u="1"/>
        <n v="197762" u="1"/>
        <n v="226000" u="1"/>
        <n v="379454" u="1"/>
        <n v="117900" u="1"/>
        <n v="171289" u="1"/>
        <n v="209612" u="1"/>
        <n v="411222" u="1"/>
        <n v="423324" u="1"/>
        <n v="489885" u="1"/>
        <n v="113740" u="1"/>
        <n v="125842" u="1"/>
        <n v="173054" u="1"/>
        <n v="201292" u="1"/>
        <n v="213394" u="1"/>
        <n v="225496" u="1"/>
        <n v="408701" u="1"/>
        <n v="453075" u="1"/>
        <n v="481313" u="1"/>
        <n v="121682" u="1"/>
        <n v="168768" u="1"/>
        <n v="172802" u="1"/>
        <n v="209108" u="1"/>
        <n v="367857" u="1"/>
        <n v="438452" u="1"/>
        <n v="423829" u="1"/>
        <n v="190451" u="1"/>
        <n v="212638" u="1"/>
        <n v="113236" u="1"/>
        <n v="125338" u="1"/>
        <n v="202301" u="1"/>
        <n v="226505" u="1"/>
        <n v="121178" u="1"/>
        <n v="392062" u="1"/>
        <n v="484844" u="1"/>
        <n v="115001" u="1"/>
        <n v="173559" u="1"/>
        <n v="213899" u="1"/>
        <n v="232052" u="1"/>
        <n v="460136" u="1"/>
        <n v="490391" u="1"/>
        <n v="120926" u="1"/>
        <n v="151120" u="1"/>
        <n v="227766" u="1"/>
        <n v="239868" u="1"/>
        <n v="389037" u="1"/>
        <n v="433411" u="1"/>
        <n v="134732" u="1"/>
        <n v="445009" u="1"/>
        <n v="451060" u="1"/>
        <n v="487366" u="1"/>
        <n v="190956" u="1"/>
        <n v="365842" u="1"/>
        <n v="377944" u="1"/>
        <n v="134228" u="1"/>
        <n v="152381" u="1"/>
        <n v="188687" u="1"/>
        <n v="202806" u="1"/>
        <n v="214908" u="1"/>
        <n v="247180" u="1"/>
        <n v="365338" u="1"/>
        <n v="108320" u="1"/>
        <n v="395089" u="1"/>
        <n v="451565" u="1"/>
        <n v="104160" u="1"/>
        <n v="116262" u="1"/>
        <n v="135489" u="1"/>
        <n v="151625" u="1"/>
        <n v="193982" u="1"/>
        <n v="206084" u="1"/>
        <n v="222220" u="1"/>
        <n v="234322" u="1"/>
        <n v="400132" u="1"/>
        <n v="424336" u="1"/>
        <n v="436438" u="1"/>
        <n v="205832" u="1"/>
        <n v="470223" u="1"/>
        <n v="482325" u="1"/>
        <n v="123952" u="1"/>
        <n v="193478" u="1"/>
        <n v="439464" u="1"/>
        <n v="140784" u="1"/>
        <n v="195243" u="1"/>
        <n v="223481" u="1"/>
        <n v="247685" u="1"/>
        <n v="400637" u="1"/>
        <n v="442994" u="1"/>
        <n v="485351" u="1"/>
        <n v="430388" u="1"/>
        <n v="399629" u="1"/>
        <n v="415765" u="1"/>
        <n v="439969" u="1"/>
        <n v="446020" u="1"/>
        <n v="458122" u="1"/>
        <n v="111346" u="1"/>
        <n v="123448" u="1"/>
        <n v="206589" u="1"/>
        <n v="210623" u="1"/>
        <n v="485856" u="1"/>
        <n v="137759" u="1"/>
        <n v="461148" u="1"/>
        <n v="113111" u="1"/>
        <n v="210119" u="1"/>
        <n v="240374" u="1"/>
        <n v="381981" u="1"/>
        <n v="458627" u="1"/>
        <n v="476780" u="1"/>
        <n v="121053" u="1"/>
        <n v="393579" u="1"/>
        <n v="452072" u="1"/>
        <n v="108825" u="1"/>
        <n v="169275" u="1"/>
        <n v="225751" u="1"/>
        <n v="249955" u="1"/>
        <n v="378956" u="1"/>
        <n v="449551" u="1"/>
        <n v="104665" u="1"/>
        <n v="116767" u="1"/>
        <n v="120801" u="1"/>
        <n v="410724" u="1"/>
        <n v="422826" u="1"/>
        <n v="434928" u="1"/>
        <n v="197009" u="1"/>
        <n v="213145" u="1"/>
        <n v="225247" u="1"/>
        <n v="369880" u="1"/>
        <n v="168519" u="1"/>
        <n v="174570" u="1"/>
        <n v="208859" u="1"/>
        <n v="227012" u="1"/>
        <n v="369376" u="1"/>
        <n v="397614" u="1"/>
        <n v="413750" u="1"/>
        <n v="437954" u="1"/>
        <n v="114372" u="1"/>
        <n v="385008" u="1"/>
        <n v="401144" u="1"/>
        <n v="483841" u="1"/>
        <n v="173814" u="1"/>
        <n v="404170" u="1"/>
        <n v="416272" u="1"/>
        <n v="428374" u="1"/>
        <n v="444510" u="1"/>
        <n v="456612" u="1"/>
        <n v="103909" u="1"/>
        <n v="118028" u="1"/>
        <n v="260293" u="1"/>
        <n v="191463" u="1"/>
        <n v="201548" u="1"/>
        <n v="150871" u="1"/>
        <n v="203313" u="1"/>
        <n v="215415" u="1"/>
        <n v="364335" u="1"/>
        <n v="404675" u="1"/>
        <n v="416777" u="1"/>
        <n v="420811" u="1"/>
        <n v="459134" u="1"/>
        <n v="125718" u="1"/>
        <n v="188942" u="1"/>
        <n v="394086" u="1"/>
        <n v="432409" u="1"/>
        <n v="450562" u="1"/>
        <n v="486868" u="1"/>
        <n v="121558" u="1"/>
        <n v="150367" u="1"/>
        <n v="190707" u="1"/>
        <n v="367361" u="1"/>
        <n v="379463" u="1"/>
        <n v="450058" u="1"/>
        <n v="133979" u="1"/>
        <n v="140030" u="1"/>
        <n v="152132" u="1"/>
        <n v="188438" u="1"/>
        <n v="216676" u="1"/>
        <n v="459639" u="1"/>
        <n v="111221" u="1"/>
        <n v="119289" u="1"/>
        <n v="260798" u="1"/>
        <n v="408710" u="1"/>
        <n v="481322" u="1"/>
        <n v="232308" u="1"/>
        <n v="250461" u="1"/>
        <n v="367866" u="1"/>
        <n v="379968" u="1"/>
        <n v="438461" u="1"/>
        <n v="203818" u="1"/>
        <n v="481827" u="1"/>
        <n v="138770" u="1"/>
        <n v="193229" u="1"/>
        <n v="233569" u="1"/>
        <n v="414762" u="1"/>
        <n v="438966" u="1"/>
        <n v="152637" u="1"/>
        <n v="170790" u="1"/>
        <n v="194994" u="1"/>
        <n v="211130" u="1"/>
        <n v="247436" u="1"/>
        <n v="392071" u="1"/>
        <n v="112482" u="1"/>
        <n v="124584" u="1"/>
        <n v="484349" u="1"/>
        <n v="170286" u="1"/>
        <n v="374927" u="1"/>
        <n v="389046" u="1"/>
        <n v="433420" u="1"/>
        <n v="196255" u="1"/>
        <n v="212391" u="1"/>
        <n v="224493" u="1"/>
        <n v="116138" u="1"/>
        <n v="377953" u="1"/>
        <n v="169530" u="1"/>
        <n v="209870" u="1"/>
        <n v="240125" u="1"/>
        <n v="365347" u="1"/>
        <n v="377449" u="1"/>
        <n v="211635" u="1"/>
        <n v="395098" u="1"/>
        <n v="111726" u="1"/>
        <n v="209366" u="1"/>
        <n v="213400" u="1"/>
        <n v="225502" u="1"/>
        <n v="368373" u="1"/>
        <n v="396107" u="1"/>
        <n v="400141" u="1"/>
        <n v="424345" u="1"/>
        <n v="448549" u="1"/>
        <n v="172556" u="1"/>
        <n v="200794" u="1"/>
        <n v="224998" u="1"/>
        <n v="371399" u="1"/>
        <n v="482334" u="1"/>
        <n v="105297" u="1"/>
        <n v="121433" u="1"/>
        <n v="174321" u="1"/>
        <n v="214661" u="1"/>
        <n v="368878" u="1"/>
        <n v="427371" u="1"/>
        <n v="443003" u="1"/>
        <n v="485360" u="1"/>
        <n v="119164" u="1"/>
        <n v="202055" u="1"/>
        <n v="214157" u="1"/>
        <n v="430397" u="1"/>
        <n v="442499" u="1"/>
        <n v="163480" u="1"/>
        <n v="201803" u="1"/>
        <n v="363332" u="1"/>
        <n v="399638" u="1"/>
        <n v="403672" u="1"/>
        <n v="415774" u="1"/>
        <n v="427876" u="1"/>
        <n v="118912" u="1"/>
        <n v="393083" u="1"/>
        <n v="443508" u="1"/>
        <n v="461661" u="1"/>
        <n v="175078" u="1"/>
        <n v="191214" u="1"/>
        <n v="231554" u="1"/>
        <n v="461157" u="1"/>
        <n v="122694" u="1"/>
        <n v="134486" u="1"/>
        <n v="174826" u="1"/>
        <n v="205081" u="1"/>
        <n v="375939" u="1"/>
        <n v="381990" u="1"/>
        <n v="488891" u="1"/>
        <n v="136251" u="1"/>
        <n v="216931" u="1"/>
        <n v="393588" u="1"/>
        <n v="452081" u="1"/>
        <n v="488387" u="1"/>
        <n v="118408" u="1"/>
        <n v="192475" u="1"/>
        <n v="449560" u="1"/>
        <n v="489900" u="1"/>
        <n v="194240" u="1"/>
        <n v="204325" u="1"/>
        <n v="216427" u="1"/>
        <n v="422835" u="1"/>
        <n v="189954" u="1"/>
        <n v="260549" u="1"/>
        <n v="440484" u="1"/>
        <n v="480824" u="1"/>
        <n v="116013" u="1"/>
        <n v="151379" u="1"/>
        <n v="191719" u="1"/>
        <n v="385521" u="1"/>
        <n v="437963" u="1"/>
        <n v="121938" u="1"/>
        <n v="233824" u="1"/>
        <n v="483850" u="1"/>
        <n v="136756" u="1"/>
        <n v="440989" u="1"/>
        <n v="483346" u="1"/>
        <n v="111601" u="1"/>
        <n v="119669" u="1"/>
        <n v="123703" u="1"/>
        <n v="428383" u="1"/>
        <n v="170541" u="1"/>
        <n v="194745" u="1"/>
        <n v="222983" u="1"/>
        <n v="456117" u="1"/>
        <n v="486372" u="1"/>
        <n v="109332" u="1"/>
        <n v="248952" u="1"/>
        <n v="376950" u="1"/>
        <n v="105172" u="1"/>
        <n v="117274" u="1"/>
        <n v="170037" u="1"/>
        <n v="222479" u="1"/>
        <n v="447041" u="1"/>
        <n v="459143" u="1"/>
        <n v="196006" u="1"/>
        <n v="224244" u="1"/>
        <n v="432418" u="1"/>
        <n v="450571" u="1"/>
        <n v="486877" u="1"/>
        <n v="104920" u="1"/>
        <n v="139278" u="1"/>
        <n v="450067" u="1"/>
        <n v="490407" u="1"/>
        <n v="112862" u="1"/>
        <n v="124964" u="1"/>
        <n v="171298" u="1"/>
        <n v="209621" u="1"/>
        <n v="364849" u="1"/>
        <n v="395104" u="1"/>
        <n v="173063" u="1"/>
        <n v="453093" u="1"/>
        <n v="481331" u="1"/>
        <n v="132471" u="1"/>
        <n v="168777" u="1"/>
        <n v="239372" u="1"/>
        <n v="367875" u="1"/>
        <n v="379977" u="1"/>
        <n v="398130" u="1"/>
        <n v="104416" u="1"/>
        <n v="371405" u="1"/>
        <n v="383507" u="1"/>
        <n v="454102" u="1"/>
        <n v="112358" u="1"/>
        <n v="172307" u="1"/>
        <n v="224749" u="1"/>
        <n v="453598" u="1"/>
        <n v="214412" u="1"/>
        <n v="226514" u="1"/>
        <n v="238616" u="1"/>
        <n v="398635" u="1"/>
        <n v="414771" u="1"/>
        <n v="114123" u="1"/>
        <n v="386029" u="1"/>
        <n v="442505" u="1"/>
        <n v="454607" u="1"/>
        <n v="484862" u="1"/>
        <n v="122065" u="1"/>
        <n v="109837" u="1"/>
        <n v="132976" u="1"/>
        <n v="203571" u="1"/>
        <n v="239877" u="1"/>
        <n v="389055" u="1"/>
        <n v="457633" u="1"/>
        <n v="105677" u="1"/>
        <n v="121813" u="1"/>
        <n v="229540" u="1"/>
        <n v="392585" u="1"/>
        <n v="430908" u="1"/>
        <n v="457129" u="1"/>
        <n v="475282" u="1"/>
        <n v="487384" u="1"/>
        <n v="203067" u="1"/>
        <n v="261560" u="1"/>
        <n v="377962" u="1"/>
        <n v="460659" u="1"/>
        <n v="119544" u="1"/>
        <n v="134237" u="1"/>
        <n v="152390" u="1"/>
        <n v="188696" u="1"/>
        <n v="192730" u="1"/>
        <n v="214917" u="1"/>
        <n v="229036" u="1"/>
        <n v="365356" u="1"/>
        <n v="377458" u="1"/>
        <n v="448053" u="1"/>
        <n v="115384" u="1"/>
        <n v="380988" u="1"/>
        <n v="475787" u="1"/>
        <n v="487889" u="1"/>
        <n v="121309" u="1"/>
        <n v="192226" u="1"/>
        <n v="232566" u="1"/>
        <n v="260804" u="1"/>
        <n v="368382" u="1"/>
        <n v="396620" u="1"/>
        <n v="451079" u="1"/>
        <n v="491419" u="1"/>
        <n v="135498" u="1"/>
        <n v="151634" u="1"/>
        <n v="193991" u="1"/>
        <n v="206093" u="1"/>
        <n v="384014" u="1"/>
        <n v="396116" u="1"/>
        <n v="424354" u="1"/>
        <n v="448558" u="1"/>
        <n v="110972" u="1"/>
        <n v="125091" u="1"/>
        <n v="189705" u="1"/>
        <n v="205841" u="1"/>
        <n v="482343" u="1"/>
        <n v="368887" u="1"/>
        <n v="372921" u="1"/>
        <n v="399142" u="1"/>
        <n v="409227" u="1"/>
        <n v="427380" u="1"/>
        <n v="205337" u="1"/>
        <n v="223490" u="1"/>
        <n v="247694" u="1"/>
        <n v="412757" u="1"/>
        <n v="443012" u="1"/>
        <n v="114628" u="1"/>
        <n v="110468" u="1"/>
        <n v="140289" u="1"/>
        <n v="375443" u="1"/>
        <n v="403681" u="1"/>
        <n v="427885" u="1"/>
        <n v="166258" u="1"/>
        <n v="206598" u="1"/>
        <n v="393092" u="1"/>
        <n v="415279" u="1"/>
        <n v="443517" u="1"/>
        <n v="461670" u="1"/>
        <n v="485874" u="1"/>
        <n v="108199" u="1"/>
        <n v="112233" u="1"/>
        <n v="248703" u="1"/>
        <n v="461166" u="1"/>
        <n v="139533" u="1"/>
        <n v="240383" u="1"/>
        <n v="375948" u="1"/>
        <n v="434441" u="1"/>
        <n v="126100" u="1"/>
        <n v="211893" u="1"/>
        <n v="446039" u="1"/>
        <n v="103787" u="1"/>
        <n v="115889" u="1"/>
        <n v="139029" u="1"/>
        <n v="169284" u="1"/>
        <n v="197522" u="1"/>
        <n v="225760" u="1"/>
        <n v="378974" u="1"/>
        <n v="419314" u="1"/>
        <n v="109712" u="1"/>
        <n v="171049" u="1"/>
        <n v="366368" u="1"/>
        <n v="410742" u="1"/>
        <n v="422844" u="1"/>
        <n v="434946" u="1"/>
        <n v="489405" u="1"/>
        <n v="117654" u="1"/>
        <n v="197018" u="1"/>
        <n v="201052" u="1"/>
        <n v="225256" u="1"/>
        <n v="410238" u="1"/>
        <n v="440493" u="1"/>
        <n v="476799" u="1"/>
        <n v="480833" u="1"/>
        <n v="113494" u="1"/>
        <n v="132222" u="1"/>
        <n v="168528" u="1"/>
        <n v="200800" u="1"/>
        <n v="212902" u="1"/>
        <n v="239123" u="1"/>
        <n v="369394" u="1"/>
        <n v="385530" u="1"/>
        <n v="397632" u="1"/>
        <n v="437972" u="1"/>
        <n v="480329" u="1"/>
        <n v="385026" u="1"/>
        <n v="413264" u="1"/>
        <n v="109208" u="1"/>
        <n v="174075" u="1"/>
        <n v="440998" u="1"/>
        <n v="105048" u="1"/>
        <n v="133483" u="1"/>
        <n v="169789" u="1"/>
        <n v="216180" u="1"/>
        <n v="228282" u="1"/>
        <n v="369899" u="1"/>
        <n v="428392" u="1"/>
        <n v="468732" u="1"/>
        <n v="456126" u="1"/>
        <n v="486381" u="1"/>
        <n v="173319" u="1"/>
        <n v="191472" u="1"/>
        <n v="201557" u="1"/>
        <n v="213659" u="1"/>
        <n v="150880" u="1"/>
        <n v="215424" u="1"/>
        <n v="239628" u="1"/>
        <n v="364353" u="1"/>
        <n v="404693" u="1"/>
        <n v="447050" u="1"/>
        <n v="459152" u="1"/>
        <n v="188951" u="1"/>
        <n v="420325" u="1"/>
        <n v="444529" u="1"/>
        <n v="486886" u="1"/>
        <n v="490920" u="1"/>
        <n v="114503" u="1"/>
        <n v="150376" u="1"/>
        <n v="190716" u="1"/>
        <n v="233073" u="1"/>
        <n v="379481" u="1"/>
        <n v="405702" u="1"/>
        <n v="216685" u="1"/>
        <n v="228787" u="1"/>
        <n v="232821" u="1"/>
        <n v="459657" u="1"/>
        <n v="135753" u="1"/>
        <n v="191977" u="1"/>
        <n v="204079" u="1"/>
        <n v="232317" u="1"/>
        <n v="367884" u="1"/>
        <n v="379986" u="1"/>
        <n v="113999" u="1"/>
        <n v="135249" u="1"/>
        <n v="193742" u="1"/>
        <n v="215929" u="1"/>
        <n v="371414" u="1"/>
        <n v="395618" u="1"/>
        <n v="411754" u="1"/>
        <n v="423856" u="1"/>
        <n v="119924" u="1"/>
        <n v="262068" u="1"/>
        <n v="481845" u="1"/>
        <n v="193238" u="1"/>
        <n v="386542" u="1"/>
        <n v="398644" u="1"/>
        <n v="408729" u="1"/>
        <n v="247445" u="1"/>
        <n v="386038" u="1"/>
        <n v="454616" u="1"/>
        <n v="484871" u="1"/>
        <n v="138275" u="1"/>
        <n v="484367" u="1"/>
        <n v="125471" u="1"/>
        <n v="170295" u="1"/>
        <n v="194499" u="1"/>
        <n v="374945" u="1"/>
        <n v="457642" u="1"/>
        <n v="172060" u="1"/>
        <n v="196264" u="1"/>
        <n v="206349" u="1"/>
        <n v="430917" u="1"/>
        <n v="475291" u="1"/>
        <n v="487393" u="1"/>
        <n v="208114" u="1"/>
        <n v="460668" u="1"/>
        <n v="117025" u="1"/>
        <n v="365365" u="1"/>
        <n v="389569" u="1"/>
        <n v="393603" u="1"/>
        <n v="421841" u="1"/>
        <n v="448062" u="1"/>
        <n v="476300" u="1"/>
        <n v="171304" u="1"/>
        <n v="211644" u="1"/>
        <n v="223746" u="1"/>
        <n v="451592" u="1"/>
        <n v="169035" u="1"/>
        <n v="249715" u="1"/>
        <n v="368391" u="1"/>
        <n v="451088" u="1"/>
        <n v="124715" u="1"/>
        <n v="384023" u="1"/>
        <n v="424363" u="1"/>
        <n v="172565" u="1"/>
        <n v="196769" u="1"/>
        <n v="369400" u="1"/>
        <n v="174330" u="1"/>
        <n v="208619" u="1"/>
        <n v="214670" u="1"/>
        <n v="226772" u="1"/>
        <n v="368896" u="1"/>
        <n v="372930" u="1"/>
        <n v="409236" u="1"/>
        <n v="118286" u="1"/>
        <n v="122320" u="1"/>
        <n v="400664" u="1"/>
        <n v="412766" u="1"/>
        <n v="443021" u="1"/>
        <n v="455123" u="1"/>
        <n v="112109" u="1"/>
        <n v="202064" u="1"/>
        <n v="214166" u="1"/>
        <n v="369905" u="1"/>
        <n v="482857" u="1"/>
        <n v="201812" u="1"/>
        <n v="213914" u="1"/>
        <n v="375452" u="1"/>
        <n v="399656" u="1"/>
        <n v="403690" u="1"/>
        <n v="427894" u="1"/>
        <n v="113874" u="1"/>
        <n v="443526" u="1"/>
        <n v="201308" u="1"/>
        <n v="231563" u="1"/>
        <n v="416801" u="1"/>
        <n v="461175" u="1"/>
        <n v="485379" u="1"/>
        <n v="134495" u="1"/>
        <n v="174835" u="1"/>
        <n v="205090" u="1"/>
        <n v="229294" u="1"/>
        <n v="375957" u="1"/>
        <n v="446552" u="1"/>
        <n v="458654" u="1"/>
        <n v="105428" u="1"/>
        <n v="123581" u="1"/>
        <n v="136260" u="1"/>
        <n v="188702" u="1"/>
        <n v="216940" u="1"/>
        <n v="446048" u="1"/>
        <n v="150127" u="1"/>
        <n v="192484" u="1"/>
        <n v="378983" u="1"/>
        <n v="133739" u="1"/>
        <n v="204334" u="1"/>
        <n v="216436" u="1"/>
        <n v="378479" u="1"/>
        <n v="394615" u="1"/>
        <n v="434955" u="1"/>
        <n v="135504" u="1"/>
        <n v="260558" u="1"/>
        <n v="382009" u="1"/>
        <n v="410247" u="1"/>
        <n v="480842" u="1"/>
        <n v="151388" u="1"/>
        <n v="191728" u="1"/>
        <n v="234085" u="1"/>
        <n v="397641" u="1"/>
        <n v="407726" u="1"/>
        <n v="437981" u="1"/>
        <n v="189459" u="1"/>
        <n v="229799" u="1"/>
        <n v="233833" u="1"/>
        <n v="385035" u="1"/>
        <n v="453613" u="1"/>
        <n v="110723" u="1"/>
        <n v="122825" u="1"/>
        <n v="136765" u="1"/>
        <n v="441007" u="1"/>
        <n v="138530" u="1"/>
        <n v="192989" u="1"/>
        <n v="233329" u="1"/>
        <n v="388061" u="1"/>
        <n v="108454" u="1"/>
        <n v="170550" u="1"/>
        <n v="194754" u="1"/>
        <n v="204839" u="1"/>
        <n v="210890" u="1"/>
        <n v="222992" u="1"/>
        <n v="391591" u="1"/>
        <n v="444033" u="1"/>
        <n v="456135" u="1"/>
        <n v="486390" u="1"/>
        <n v="104294" u="1"/>
        <n v="116396" u="1"/>
        <n v="120430" u="1"/>
        <n v="206604" u="1"/>
        <n v="483869" u="1"/>
        <n v="110219" u="1"/>
        <n v="170046" u="1"/>
        <n v="222488" u="1"/>
        <n v="364362" u="1"/>
        <n v="388566" u="1"/>
        <n v="459161" u="1"/>
        <n v="118161" u="1"/>
        <n v="196015" u="1"/>
        <n v="224253" u="1"/>
        <n v="404198" u="1"/>
        <n v="420334" u="1"/>
        <n v="432436" u="1"/>
        <n v="444538" u="1"/>
        <n v="139287" u="1"/>
        <n v="197780" u="1"/>
        <n v="238120" u="1"/>
        <n v="490425" u="1"/>
        <n v="364867" u="1"/>
        <n v="383020" u="1"/>
        <n v="417309" u="1"/>
        <n v="125851" u="1"/>
        <n v="121691" u="1"/>
        <n v="132480" u="1"/>
        <n v="168786" u="1"/>
        <n v="172820" u="1"/>
        <n v="209126" u="1"/>
        <n v="367893" u="1"/>
        <n v="379995" u="1"/>
        <n v="383525" u="1"/>
        <n v="105303" u="1"/>
        <n v="172316" u="1"/>
        <n v="212656" u="1"/>
        <n v="224758" u="1"/>
        <n v="368902" u="1"/>
        <n v="411259" u="1"/>
        <n v="481854" u="1"/>
        <n v="113245" u="1"/>
        <n v="125347" u="1"/>
        <n v="214421" u="1"/>
        <n v="226523" u="1"/>
        <n v="371928" u="1"/>
        <n v="430421" u="1"/>
        <n v="484880" u="1"/>
        <n v="115010" u="1"/>
        <n v="173577" u="1"/>
        <n v="226019" u="1"/>
        <n v="232070" u="1"/>
        <n v="427900" u="1"/>
        <n v="442019" u="1"/>
        <n v="460172" u="1"/>
        <n v="484376" u="1"/>
        <n v="132985" u="1"/>
        <n v="203580" u="1"/>
        <n v="215682" u="1"/>
        <n v="227784" u="1"/>
        <n v="457651" u="1"/>
        <n v="190974" u="1"/>
        <n v="203076" u="1"/>
        <n v="392099" u="1"/>
        <n v="214926" u="1"/>
        <n v="377476" u="1"/>
        <n v="389578" u="1"/>
        <n v="393612" u="1"/>
        <n v="421850" u="1"/>
        <n v="448071" u="1"/>
        <n v="488411" u="1"/>
        <n v="136011" u="1"/>
        <n v="393108" u="1"/>
        <n v="232575" u="1"/>
        <n v="451097" u="1"/>
        <n v="491437" u="1"/>
        <n v="234340" u="1"/>
        <n v="365879" u="1"/>
        <n v="436474" u="1"/>
        <n v="448576" u="1"/>
        <n v="452610" u="1"/>
        <n v="476814" u="1"/>
        <n v="137272" u="1"/>
        <n v="189714" u="1"/>
        <n v="205850" u="1"/>
        <n v="260309" u="1"/>
        <n v="105808" u="1"/>
        <n v="151139" u="1"/>
        <n v="193496" u="1"/>
        <n v="231819" u="1"/>
        <n v="399160" u="1"/>
        <n v="409245" u="1"/>
        <n v="195261" u="1"/>
        <n v="205346" u="1"/>
        <n v="412775" u="1"/>
        <n v="455132" u="1"/>
        <n v="109590" u="1"/>
        <n v="136516" u="1"/>
        <n v="369914" u="1"/>
        <n v="390084" u="1"/>
        <n v="440509" u="1"/>
        <n v="115515" u="1"/>
        <n v="140298" u="1"/>
        <n v="247199" u="1"/>
        <n v="375461" u="1"/>
        <n v="123457" u="1"/>
        <n v="170301" u="1"/>
        <n v="194505" u="1"/>
        <n v="415297" u="1"/>
        <n v="443535" u="1"/>
        <n v="137777" u="1"/>
        <n v="390589" u="1"/>
        <n v="485388" u="1"/>
        <n v="109086" u="1"/>
        <n v="125222" u="1"/>
        <n v="139542" u="1"/>
        <n v="240392" u="1"/>
        <n v="375966" u="1"/>
        <n v="446561" u="1"/>
        <n v="458663" u="1"/>
        <n v="141307" u="1"/>
        <n v="171562" u="1"/>
        <n v="224004" u="1"/>
        <n v="446057" u="1"/>
        <n v="139038" u="1"/>
        <n v="197531" u="1"/>
        <n v="366890" u="1"/>
        <n v="419332" u="1"/>
        <n v="116776" u="1"/>
        <n v="120810" u="1"/>
        <n v="171058" u="1"/>
        <n v="211398" u="1"/>
        <n v="404709" u="1"/>
        <n v="422862" u="1"/>
        <n v="434964" u="1"/>
        <n v="449083" u="1"/>
        <n v="170806" u="1"/>
        <n v="197027" u="1"/>
        <n v="201061" u="1"/>
        <n v="213163" u="1"/>
        <n v="410256" u="1"/>
        <n v="480851" u="1"/>
        <n v="118541" u="1"/>
        <n v="212911" u="1"/>
        <n v="227030" u="1"/>
        <n v="239132" u="1"/>
        <n v="407735" u="1"/>
        <n v="437990" u="1"/>
        <n v="480347" u="1"/>
        <n v="385044" u="1"/>
        <n v="449588" u="1"/>
        <n v="489928" u="1"/>
        <n v="120306" u="1"/>
        <n v="174084" u="1"/>
        <n v="212407" u="1"/>
        <n v="224509" u="1"/>
        <n v="441016" u="1"/>
        <n v="483373" u="1"/>
        <n v="133492" u="1"/>
        <n v="228291" u="1"/>
        <n v="373951" u="1"/>
        <n v="385549" u="1"/>
        <n v="456144" u="1"/>
        <n v="468246" u="1"/>
        <n v="173328" u="1"/>
        <n v="191481" u="1"/>
        <n v="201566" u="1"/>
        <n v="213668" u="1"/>
        <n v="391096" u="1"/>
        <n v="483878" u="1"/>
        <n v="203331" u="1"/>
        <n v="215433" u="1"/>
        <n v="227535" u="1"/>
        <n v="239637" u="1"/>
        <n v="459170" u="1"/>
        <n v="125727" u="1"/>
        <n v="188960" u="1"/>
        <n v="229300" u="1"/>
        <n v="380003" u="1"/>
        <n v="432445" u="1"/>
        <n v="121567" u="1"/>
        <n v="174589" u="1"/>
        <n v="190725" u="1"/>
        <n v="233082" u="1"/>
        <n v="450094" u="1"/>
        <n v="462196" u="1"/>
        <n v="490434" u="1"/>
        <n v="133997" u="1"/>
        <n v="152150" u="1"/>
        <n v="188456" u="1"/>
        <n v="204592" u="1"/>
        <n v="216694" u="1"/>
        <n v="228796" u="1"/>
        <n v="364876" u="1"/>
        <n v="376978" u="1"/>
        <n v="417318" u="1"/>
        <n v="111230" u="1"/>
        <n v="119298" u="1"/>
        <n v="447069" u="1"/>
        <n v="451103" u="1"/>
        <n v="487409" u="1"/>
        <n v="191986" u="1"/>
        <n v="204088" u="1"/>
        <n v="220224" u="1"/>
        <n v="232326" u="1"/>
        <n v="244428" u="1"/>
        <n v="450599" u="1"/>
        <n v="193751" u="1"/>
        <n v="203836" u="1"/>
        <n v="371432" u="1"/>
        <n v="383534" u="1"/>
        <n v="114886" u="1"/>
        <n v="137023" u="1"/>
        <n v="229805" u="1"/>
        <n v="368911" u="1"/>
        <n v="451608" u="1"/>
        <n v="481863" u="1"/>
        <n v="193247" u="1"/>
        <n v="368407" u="1"/>
        <n v="386560" u="1"/>
        <n v="408747" u="1"/>
        <n v="439002" u="1"/>
        <n v="116651" u="1"/>
        <n v="140553" u="1"/>
        <n v="152655" u="1"/>
        <n v="371937" u="1"/>
        <n v="430430" u="1"/>
        <n v="438498" u="1"/>
        <n v="442532" u="1"/>
        <n v="454634" u="1"/>
        <n v="112491" u="1"/>
        <n v="138284" u="1"/>
        <n v="460181" u="1"/>
        <n v="484385" u="1"/>
        <n v="374963" u="1"/>
        <n v="427405" u="1"/>
        <n v="439507" u="1"/>
        <n v="457660" u="1"/>
        <n v="206358" u="1"/>
        <n v="402697" u="1"/>
        <n v="414799" u="1"/>
        <n v="208123" u="1"/>
        <n v="460686" u="1"/>
        <n v="365383" u="1"/>
        <n v="377485" u="1"/>
        <n v="403706" u="1"/>
        <n v="488420" u="1"/>
        <n v="171313" u="1"/>
        <n v="195517" u="1"/>
        <n v="223755" u="1"/>
        <n v="381015" u="1"/>
        <n v="393117" u="1"/>
        <n v="138789" u="1"/>
        <n v="209384" u="1"/>
        <n v="225520" u="1"/>
        <n v="249724" u="1"/>
        <n v="211149" u="1"/>
        <n v="365888" u="1"/>
        <n v="424381" u="1"/>
        <n v="436483" u="1"/>
        <n v="113500" u="1"/>
        <n v="125602" u="1"/>
        <n v="172574" u="1"/>
        <n v="225016" u="1"/>
        <n v="482370" u="1"/>
        <n v="208628" u="1"/>
        <n v="238883" u="1"/>
        <n v="412784" u="1"/>
        <n v="424886" u="1"/>
        <n v="119173" u="1"/>
        <n v="171818" u="1"/>
        <n v="202073" u="1"/>
        <n v="214175" u="1"/>
        <n v="226277" u="1"/>
        <n v="238379" u="1"/>
        <n v="369923" u="1"/>
        <n v="400178" u="1"/>
        <n v="169549" u="1"/>
        <n v="201821" u="1"/>
        <n v="209889" u="1"/>
        <n v="213923" u="1"/>
        <n v="228042" u="1"/>
        <n v="369419" u="1"/>
        <n v="375470" u="1"/>
        <n v="470269" u="1"/>
        <n v="118921" u="1"/>
        <n v="372949" u="1"/>
        <n v="443544" u="1"/>
        <n v="114761" u="1"/>
        <n v="175096" u="1"/>
        <n v="191232" u="1"/>
        <n v="201317" u="1"/>
        <n v="231572" u="1"/>
        <n v="390598" u="1"/>
        <n v="461193" u="1"/>
        <n v="485397" u="1"/>
        <n v="150640" u="1"/>
        <n v="174844" u="1"/>
        <n v="363873" u="1"/>
        <n v="404213" u="1"/>
        <n v="428417" u="1"/>
        <n v="363369" u="1"/>
        <n v="431947" u="1"/>
        <n v="458168" u="1"/>
        <n v="118417" u="1"/>
        <n v="192493" u="1"/>
        <n v="379001" u="1"/>
        <n v="419341" u="1"/>
        <n v="461698" u="1"/>
        <n v="216445" u="1"/>
        <n v="228547" u="1"/>
        <n v="366395" u="1"/>
        <n v="394633" u="1"/>
        <n v="404718" u="1"/>
        <n v="449092" u="1"/>
        <n v="489432" u="1"/>
        <n v="110097" u="1"/>
        <n v="135513" u="1"/>
        <n v="260567" u="1"/>
        <n v="394129" u="1"/>
        <n v="410265" u="1"/>
        <n v="434469" u="1"/>
        <n v="450605" u="1"/>
        <n v="116022" u="1"/>
        <n v="234094" u="1"/>
        <n v="250230" u="1"/>
        <n v="135009" u="1"/>
        <n v="141060" u="1"/>
        <n v="189468" u="1"/>
        <n v="193502" u="1"/>
        <n v="233842" u="1"/>
        <n v="245944" u="1"/>
        <n v="385053" u="1"/>
        <n v="449597" u="1"/>
        <n v="453631" u="1"/>
        <n v="136774" u="1"/>
        <n v="483382" u="1"/>
        <n v="119678" u="1"/>
        <n v="123712" u="1"/>
        <n v="192998" u="1"/>
        <n v="233338" u="1"/>
        <n v="367909" u="1"/>
        <n v="438504" u="1"/>
        <n v="140304" u="1"/>
        <n v="152406" u="1"/>
        <n v="194763" u="1"/>
        <n v="204848" u="1"/>
        <n v="223001" u="1"/>
        <n v="247205" u="1"/>
        <n v="444051" u="1"/>
        <n v="456153" u="1"/>
        <n v="468255" u="1"/>
        <n v="109341" u="1"/>
        <n v="206613" u="1"/>
        <n v="248970" u="1"/>
        <n v="117283" u="1"/>
        <n v="170055" u="1"/>
        <n v="194259" u="1"/>
        <n v="222497" u="1"/>
        <n v="250735" u="1"/>
        <n v="123208" u="1"/>
        <n v="196024" u="1"/>
        <n v="212160" u="1"/>
        <n v="380012" u="1"/>
        <n v="420352" u="1"/>
        <n v="444556" u="1"/>
        <n v="139296" u="1"/>
        <n v="490443" u="1"/>
        <n v="364885" u="1"/>
        <n v="376987" u="1"/>
        <n v="405225" u="1"/>
        <n v="417327" u="1"/>
        <n v="459684" u="1"/>
        <n v="140809" u="1"/>
        <n v="173081" u="1"/>
        <n v="197285" u="1"/>
        <n v="223506" u="1"/>
        <n v="420857" u="1"/>
        <n v="451112" u="1"/>
        <n v="487418" u="1"/>
        <n v="239390" u="1"/>
        <n v="104425" u="1"/>
        <n v="116527" u="1"/>
        <n v="112367" u="1"/>
        <n v="172325" u="1"/>
        <n v="196529" u="1"/>
        <n v="212665" u="1"/>
        <n v="224767" u="1"/>
        <n v="411277" u="1"/>
        <n v="451617" u="1"/>
        <n v="398671" u="1"/>
        <n v="439011" u="1"/>
        <n v="481368" u="1"/>
        <n v="169804" u="1"/>
        <n v="386065" u="1"/>
        <n v="398167" u="1"/>
        <n v="442541" u="1"/>
        <n v="122074" u="1"/>
        <n v="211909" u="1"/>
        <n v="226028" u="1"/>
        <n v="442037" u="1"/>
        <n v="454139" u="1"/>
        <n v="460190" u="1"/>
        <n v="109846" u="1"/>
        <n v="215691" u="1"/>
        <n v="374972" u="1"/>
        <n v="389091" u="1"/>
        <n v="439516" u="1"/>
        <n v="105686" u="1"/>
        <n v="117788" u="1"/>
        <n v="121822" u="1"/>
        <n v="390604" u="1"/>
        <n v="485403" u="1"/>
        <n v="190983" u="1"/>
        <n v="203085" u="1"/>
        <n v="227289" u="1"/>
        <n v="484899" u="1"/>
        <n v="119553" u="1"/>
        <n v="214935" u="1"/>
        <n v="229054" u="1"/>
        <n v="365392" u="1"/>
        <n v="393630" u="1"/>
        <n v="403715" u="1"/>
        <n v="115393" u="1"/>
        <n v="136020" u="1"/>
        <n v="216700" u="1"/>
        <n v="228802" u="1"/>
        <n v="381024" u="1"/>
        <n v="433466" u="1"/>
        <n v="445568" u="1"/>
        <n v="485908" u="1"/>
        <n v="121318" u="1"/>
        <n v="192244" u="1"/>
        <n v="202329" u="1"/>
        <n v="366401" u="1"/>
        <n v="151652" u="1"/>
        <n v="365897" u="1"/>
        <n v="396152" u="1"/>
        <n v="448594" u="1"/>
        <n v="110981" u="1"/>
        <n v="119049" u="1"/>
        <n v="137281" u="1"/>
        <n v="440022" u="1"/>
        <n v="476328" u="1"/>
        <n v="151148" u="1"/>
        <n v="231828" u="1"/>
        <n v="366906" u="1"/>
        <n v="449603" u="1"/>
        <n v="189219" u="1"/>
        <n v="195270" u="1"/>
        <n v="205355" u="1"/>
        <n v="217457" u="1"/>
        <n v="372453" u="1"/>
        <n v="412793" u="1"/>
        <n v="114637" u="1"/>
        <n v="261579" u="1"/>
        <n v="369932" u="1"/>
        <n v="400187" u="1"/>
        <n v="440527" u="1"/>
        <n v="452629" u="1"/>
        <n v="110477" u="1"/>
        <n v="122579" u="1"/>
        <n v="192749" u="1"/>
        <n v="251242" u="1"/>
        <n v="369428" u="1"/>
        <n v="409768" u="1"/>
        <n v="413802" u="1"/>
        <n v="104300" u="1"/>
        <n v="116402" u="1"/>
        <n v="170310" u="1"/>
        <n v="194514" u="1"/>
        <n v="222752" u="1"/>
        <n v="246956" u="1"/>
        <n v="443553" u="1"/>
        <n v="124344" u="1"/>
        <n v="248721" u="1"/>
        <n v="120184" u="1"/>
        <n v="210146" u="1"/>
        <n v="222248" u="1"/>
        <n v="363882" u="1"/>
        <n v="375984" u="1"/>
        <n v="428426" u="1"/>
        <n v="458681" u="1"/>
        <n v="195775" u="1"/>
        <n v="224013" u="1"/>
        <n v="391616" u="1"/>
        <n v="431956" u="1"/>
        <n v="458177" u="1"/>
        <n v="486415" u="1"/>
        <n v="103796" u="1"/>
        <n v="197540" u="1"/>
        <n v="249982" u="1"/>
        <n v="109721" u="1"/>
        <n v="171067" u="1"/>
        <n v="394642" u="1"/>
        <n v="404727" u="1"/>
        <n v="416829" u="1"/>
        <n v="170815" u="1"/>
        <n v="201070" u="1"/>
        <n v="213172" u="1"/>
        <n v="394138" u="1"/>
        <n v="168546" u="1"/>
        <n v="212920" u="1"/>
        <n v="239141" u="1"/>
        <n v="367413" u="1"/>
        <n v="407753" u="1"/>
        <n v="385062" u="1"/>
        <n v="397164" u="1"/>
        <n v="407249" u="1"/>
        <n v="453640" u="1"/>
        <n v="489946" u="1"/>
        <n v="174093" u="1"/>
        <n v="212416" u="1"/>
        <n v="105057" u="1"/>
        <n v="117159" u="1"/>
        <n v="173841" u="1"/>
        <n v="367918" u="1"/>
        <n v="438513" u="1"/>
        <n v="397669" u="1"/>
        <n v="444060" u="1"/>
        <n v="456162" u="1"/>
        <n v="104805" u="1"/>
        <n v="213677" u="1"/>
        <n v="225779" u="1"/>
        <n v="483896" u="1"/>
        <n v="112747" u="1"/>
        <n v="175102" u="1"/>
        <n v="215442" u="1"/>
        <n v="120689" u="1"/>
        <n v="134510" u="1"/>
        <n v="380021" u="1"/>
        <n v="388089" u="1"/>
        <n v="392123" u="1"/>
        <n v="432463" u="1"/>
        <n v="444565" u="1"/>
        <n v="456667" u="1"/>
        <n v="460701" u="1"/>
        <n v="468769" u="1"/>
        <n v="484905" u="1"/>
        <n v="114512" u="1"/>
        <n v="150394" u="1"/>
        <n v="190734" u="1"/>
        <n v="233091" u="1"/>
        <n v="245193" u="1"/>
        <n v="417840" u="1"/>
        <n v="490452" u="1"/>
        <n v="122454" u="1"/>
        <n v="188465" u="1"/>
        <n v="376996" u="1"/>
        <n v="417336" u="1"/>
        <n v="447591" u="1"/>
        <n v="459693" u="1"/>
        <n v="135771" u="1"/>
        <n v="451121" u="1"/>
        <n v="459189" u="1"/>
        <n v="487427" u="1"/>
        <n v="191995" u="1"/>
        <n v="204097" u="1"/>
        <n v="216199" u="1"/>
        <n v="232335" u="1"/>
        <n v="244437" u="1"/>
        <n v="408260" u="1"/>
        <n v="448600" u="1"/>
        <n v="114008" u="1"/>
        <n v="135267" u="1"/>
        <n v="193760" u="1"/>
        <n v="203845" u="1"/>
        <n v="215947" u="1"/>
        <n v="234100" u="1"/>
        <n v="371450" u="1"/>
        <n v="411790" u="1"/>
        <n v="423892" u="1"/>
        <n v="137032" u="1"/>
        <n v="205610" u="1"/>
        <n v="229814" u="1"/>
        <n v="262086" u="1"/>
        <n v="115773" u="1"/>
        <n v="150899" u="1"/>
        <n v="233596" u="1"/>
        <n v="261834" u="1"/>
        <n v="140562" u="1"/>
        <n v="152664" u="1"/>
        <n v="195021" u="1"/>
        <n v="205106" u="1"/>
        <n v="386074" u="1"/>
        <n v="398176" u="1"/>
        <n v="138293" u="1"/>
        <n v="442046" u="1"/>
        <n v="125480" u="1"/>
        <n v="140058" u="1"/>
        <n v="415321" u="1"/>
        <n v="427423" u="1"/>
        <n v="439525" u="1"/>
        <n v="151908" u="1"/>
        <n v="210401" u="1"/>
        <n v="386579" u="1"/>
        <n v="430953" u="1"/>
        <n v="445072" u="1"/>
        <n v="485412" u="1"/>
        <n v="137537" u="1"/>
        <n v="250489" u="1"/>
        <n v="403724" u="1"/>
        <n v="110857" u="1"/>
        <n v="171322" u="1"/>
        <n v="195526" u="1"/>
        <n v="211662" u="1"/>
        <n v="393135" u="1"/>
        <n v="457679" u="1"/>
        <n v="461713" u="1"/>
        <n v="249733" u="1"/>
        <n v="461209" u="1"/>
        <n v="488943" u="1"/>
        <n v="172583" u="1"/>
        <n v="196787" u="1"/>
        <n v="210906" u="1"/>
        <n v="440031" u="1"/>
        <n v="476337" u="1"/>
        <n v="488439" u="1"/>
        <n v="131991" u="1"/>
        <n v="208637" u="1"/>
        <n v="226790" u="1"/>
        <n v="238892" u="1"/>
        <n v="366915" u="1"/>
        <n v="437510" u="1"/>
        <n v="139807" u="1"/>
        <n v="372462" u="1"/>
        <n v="171827" u="1"/>
        <n v="202082" u="1"/>
        <n v="226286" u="1"/>
        <n v="369941" u="1"/>
        <n v="412298" u="1"/>
        <n v="440536" u="1"/>
        <n v="452638" u="1"/>
        <n v="105941" u="1"/>
        <n v="169558" u="1"/>
        <n v="201830" u="1"/>
        <n v="209898" u="1"/>
        <n v="213932" u="1"/>
        <n v="387590" u="1"/>
        <n v="409777" u="1"/>
        <n v="413811" u="1"/>
        <n v="482389" u="1"/>
        <n v="113883" u="1"/>
        <n v="125985" u="1"/>
        <n v="239901" u="1"/>
        <n v="391120" u="1"/>
        <n v="399188" u="1"/>
        <n v="455664" u="1"/>
        <n v="483902" u="1"/>
        <n v="213428" u="1"/>
        <n v="231581" u="1"/>
        <n v="428435" u="1"/>
        <n v="458690" u="1"/>
        <n v="105437" u="1"/>
        <n v="188720" u="1"/>
        <n v="363387" u="1"/>
        <n v="375489" u="1"/>
        <n v="391625" u="1"/>
        <n v="431965" u="1"/>
        <n v="458186" u="1"/>
        <n v="462220" u="1"/>
        <n v="486424" u="1"/>
        <n v="150145" u="1"/>
        <n v="174349" u="1"/>
        <n v="364900" u="1"/>
        <n v="119304" u="1"/>
        <n v="133757" u="1"/>
        <n v="204352" u="1"/>
        <n v="216454" u="1"/>
        <n v="394651" u="1"/>
        <n v="489450" u="1"/>
        <n v="135522" u="1"/>
        <n v="189981" u="1"/>
        <n v="260576" u="1"/>
        <n v="394147" u="1"/>
        <n v="410283" u="1"/>
        <n v="434487" u="1"/>
        <n v="446589" u="1"/>
        <n v="407762" u="1"/>
        <n v="135018" u="1"/>
        <n v="189477" u="1"/>
        <n v="193511" u="1"/>
        <n v="407258" u="1"/>
        <n v="110732" u="1"/>
        <n v="122834" u="1"/>
        <n v="136783" u="1"/>
        <n v="441043" u="1"/>
        <n v="193007" u="1"/>
        <n v="233347" u="1"/>
        <n v="367927" u="1"/>
        <n v="140313" u="1"/>
        <n v="152415" u="1"/>
        <n v="194772" u="1"/>
        <n v="385576" u="1"/>
        <n v="206622" u="1"/>
        <n v="170064" u="1"/>
        <n v="194268" u="1"/>
        <n v="250744" u="1"/>
        <n v="414823" u="1"/>
        <n v="196033" u="1"/>
        <n v="206118" u="1"/>
        <n v="224271" u="1"/>
        <n v="373979" u="1"/>
        <n v="380030" u="1"/>
        <n v="388098" u="1"/>
        <n v="444574" u="1"/>
        <n v="111993" u="1"/>
        <n v="460206" u="1"/>
        <n v="377005" u="1"/>
        <n v="417345" u="1"/>
        <n v="140818" u="1"/>
        <n v="197294" u="1"/>
        <n v="211413" u="1"/>
        <n v="247719" u="1"/>
        <n v="420875" u="1"/>
        <n v="447096" u="1"/>
        <n v="451130" u="1"/>
        <n v="459198" u="1"/>
        <n v="487436" u="1"/>
        <n v="111489" u="1"/>
        <n v="170569" u="1"/>
        <n v="365408" u="1"/>
        <n v="383561" u="1"/>
        <n v="448105" u="1"/>
        <n v="105312" u="1"/>
        <n v="117414" u="1"/>
        <n v="172334" u="1"/>
        <n v="212674" u="1"/>
        <n v="224776" u="1"/>
        <n v="475839" u="1"/>
        <n v="113254" u="1"/>
        <n v="125356" u="1"/>
        <n v="131742" u="1"/>
        <n v="408774" u="1"/>
        <n v="481386" u="1"/>
        <n v="169813" u="1"/>
        <n v="240408" u="1"/>
        <n v="371964" u="1"/>
        <n v="400202" u="1"/>
        <n v="412304" u="1"/>
        <n v="424406" u="1"/>
        <n v="436508" u="1"/>
        <n v="454661" u="1"/>
        <n v="108968" u="1"/>
        <n v="238139" u="1"/>
        <n v="442055" u="1"/>
        <n v="454157" u="1"/>
        <n v="120944" u="1"/>
        <n v="209649" u="1"/>
        <n v="374990" u="1"/>
        <n v="415330" u="1"/>
        <n v="427432" u="1"/>
        <n v="390622" u="1"/>
        <n v="412809" u="1"/>
        <n v="445081" u="1"/>
        <n v="457183" u="1"/>
        <n v="190992" u="1"/>
        <n v="215196" u="1"/>
        <n v="227298" u="1"/>
        <n v="150400" u="1"/>
        <n v="174604" u="1"/>
        <n v="214944" u="1"/>
        <n v="229063" u="1"/>
        <n v="403733" u="1"/>
        <n v="427937" u="1"/>
        <n v="228811" u="1"/>
        <n v="393144" u="1"/>
        <n v="116280" u="1"/>
        <n v="232593" u="1"/>
        <n v="378521" u="1"/>
        <n v="461218" u="1"/>
        <n v="110103" u="1"/>
        <n v="122205" u="1"/>
        <n v="133508" u="1"/>
        <n v="151661" u="1"/>
        <n v="216205" u="1"/>
        <n v="228307" u="1"/>
        <n v="246460" u="1"/>
        <n v="488952" u="1"/>
        <n v="137290" u="1"/>
        <n v="189732" u="1"/>
        <n v="232089" u="1"/>
        <n v="393649" u="1"/>
        <n v="452142" u="1"/>
        <n v="476346" u="1"/>
        <n v="105817" u="1"/>
        <n v="123970" u="1"/>
        <n v="151157" u="1"/>
        <n v="203599" u="1"/>
        <n v="231837" u="1"/>
        <n v="366924" u="1"/>
        <n v="409281" u="1"/>
        <n v="150905" u="1"/>
        <n v="189228" u="1"/>
        <n v="205364" u="1"/>
        <n v="372471" u="1"/>
        <n v="396675" u="1"/>
        <n v="369950" u="1"/>
        <n v="452647" u="1"/>
        <n v="192758" u="1"/>
        <n v="251251" u="1"/>
        <n v="470296" u="1"/>
        <n v="111364" u="1"/>
        <n v="204608" u="1"/>
        <n v="222761" u="1"/>
        <n v="246965" u="1"/>
        <n v="399197" u="1"/>
        <n v="443571" u="1"/>
        <n v="137795" u="1"/>
        <n v="208390" u="1"/>
        <n v="109095" u="1"/>
        <n v="125231" u="1"/>
        <n v="139560" u="1"/>
        <n v="194019" u="1"/>
        <n v="210155" u="1"/>
        <n v="222257" u="1"/>
        <n v="234359" u="1"/>
        <n v="376002" u="1"/>
        <n v="416342" u="1"/>
        <n v="428444" u="1"/>
        <n v="121071" u="1"/>
        <n v="141325" u="1"/>
        <n v="171580" u="1"/>
        <n v="195784" u="1"/>
        <n v="363396" u="1"/>
        <n v="446093" u="1"/>
        <n v="458195" u="1"/>
        <n v="486433" u="1"/>
        <n v="249991" u="1"/>
        <n v="104683" u="1"/>
        <n v="171076" u="1"/>
        <n v="388609" u="1"/>
        <n v="394660" u="1"/>
        <n v="416847" u="1"/>
        <n v="447102" u="1"/>
        <n v="459204" u="1"/>
        <n v="170824" u="1"/>
        <n v="197045" u="1"/>
        <n v="213181" u="1"/>
        <n v="382054" u="1"/>
        <n v="394156" u="1"/>
        <n v="168555" u="1"/>
        <n v="239150" u="1"/>
        <n v="367431" u="1"/>
        <n v="379533" u="1"/>
        <n v="407771" u="1"/>
        <n v="114390" u="1"/>
        <n v="379029" u="1"/>
        <n v="385080" u="1"/>
        <n v="407267" u="1"/>
        <n v="447607" u="1"/>
        <n v="459709" u="1"/>
        <n v="212425" u="1"/>
        <n v="224527" u="1"/>
        <n v="410797" u="1"/>
        <n v="422899" u="1"/>
        <n v="441052" u="1"/>
        <n v="173850" u="1"/>
        <n v="367936" u="1"/>
        <n v="480888" u="1"/>
        <n v="103927" u="1"/>
        <n v="118046" u="1"/>
        <n v="385585" u="1"/>
        <n v="397687" u="1"/>
        <n v="423908" u="1"/>
        <n v="438027" u="1"/>
        <n v="456180" u="1"/>
        <n v="173346" u="1"/>
        <n v="201584" u="1"/>
        <n v="213686" u="1"/>
        <n v="225788" u="1"/>
        <n v="453659" u="1"/>
        <n v="414832" u="1"/>
        <n v="113634" u="1"/>
        <n v="484923" u="1"/>
        <n v="121576" u="1"/>
        <n v="200828" u="1"/>
        <n v="227049" u="1"/>
        <n v="444079" u="1"/>
        <n v="134015" u="1"/>
        <n v="417354" u="1"/>
        <n v="123341" u="1"/>
        <n v="135780" u="1"/>
        <n v="147882" u="1"/>
        <n v="190239" u="1"/>
        <n v="487445" u="1"/>
        <n v="192004" u="1"/>
        <n v="244446" u="1"/>
        <n v="490975" u="1"/>
        <n v="135276" u="1"/>
        <n v="203854" u="1"/>
        <n v="215956" u="1"/>
        <n v="395672" u="1"/>
        <n v="405757" u="1"/>
        <n v="417859" u="1"/>
        <n v="436012" u="1"/>
        <n v="448114" u="1"/>
        <n v="114895" u="1"/>
        <n v="262095" u="1"/>
        <n v="383066" u="1"/>
        <n v="395168" u="1"/>
        <n v="193265" u="1"/>
        <n v="261843" u="1"/>
        <n v="408783" u="1"/>
        <n v="481395" u="1"/>
        <n v="116660" u="1"/>
        <n v="140571" u="1"/>
        <n v="152673" u="1"/>
        <n v="188979" u="1"/>
        <n v="205115" u="1"/>
        <n v="229319" u="1"/>
        <n v="247472" u="1"/>
        <n v="371973" u="1"/>
        <n v="408279" u="1"/>
        <n v="412313" u="1"/>
        <n v="424415" u="1"/>
        <n v="436517" u="1"/>
        <n v="261339" u="1"/>
        <n v="442064" u="1"/>
        <n v="454166" u="1"/>
        <n v="470302" u="1"/>
        <n v="140067" u="1"/>
        <n v="152169" u="1"/>
        <n v="192509" u="1"/>
        <n v="251002" u="1"/>
        <n v="108214" u="1"/>
        <n v="151917" u="1"/>
        <n v="196291" u="1"/>
        <n v="210410" u="1"/>
        <n v="222512" u="1"/>
        <n v="390631" u="1"/>
        <n v="430971" u="1"/>
        <n v="116156" u="1"/>
        <n v="137546" u="1"/>
        <n v="250498" u="1"/>
        <n v="390127" u="1"/>
        <n v="430467" u="1"/>
        <n v="124098" u="1"/>
        <n v="139311" u="1"/>
        <n v="240161" u="1"/>
        <n v="363402" u="1"/>
        <n v="387606" u="1"/>
        <n v="399708" u="1"/>
        <n v="403742" u="1"/>
        <n v="427946" u="1"/>
        <n v="458201" u="1"/>
        <n v="103802" u="1"/>
        <n v="171331" u="1"/>
        <n v="211671" u="1"/>
        <n v="223773" u="1"/>
        <n v="445595" u="1"/>
        <n v="111744" u="1"/>
        <n v="169062" u="1"/>
        <n v="249742" u="1"/>
        <n v="378530" u="1"/>
        <n v="461227" u="1"/>
        <n v="168810" u="1"/>
        <n v="211167" u="1"/>
        <n v="434502" u="1"/>
        <n v="446604" u="1"/>
        <n v="488961" u="1"/>
        <n v="109475" u="1"/>
        <n v="125611" u="1"/>
        <n v="210915" u="1"/>
        <n v="249238" u="1"/>
        <n v="393658" u="1"/>
        <n v="452151" u="1"/>
        <n v="476355" u="1"/>
        <n v="121451" u="1"/>
        <n v="132000" u="1"/>
        <n v="208646" u="1"/>
        <n v="366933" u="1"/>
        <n v="409290" u="1"/>
        <n v="139816" u="1"/>
        <n v="172088" u="1"/>
        <n v="372480" u="1"/>
        <n v="396684" u="1"/>
        <n v="449126" u="1"/>
        <n v="171836" u="1"/>
        <n v="214193" u="1"/>
        <n v="226295" u="1"/>
        <n v="238397" u="1"/>
        <n v="440554" u="1"/>
        <n v="452656" u="1"/>
        <n v="113005" u="1"/>
        <n v="125107" u="1"/>
        <n v="133261" u="1"/>
        <n v="169567" u="1"/>
        <n v="173601" u="1"/>
        <n v="228060" u="1"/>
        <n v="409795" u="1"/>
        <n v="118930" u="1"/>
        <n v="239910" u="1"/>
        <n v="401223" u="1"/>
        <n v="437529" u="1"/>
        <n v="443580" u="1"/>
        <n v="455682" u="1"/>
        <n v="467784" u="1"/>
        <n v="483920" u="1"/>
        <n v="114770" u="1"/>
        <n v="201335" u="1"/>
        <n v="213437" u="1"/>
        <n v="104559" u="1"/>
        <n v="132505" u="1"/>
        <n v="174862" u="1"/>
        <n v="215202" u="1"/>
        <n v="227304" u="1"/>
        <n v="239406" u="1"/>
        <n v="376011" u="1"/>
        <n v="428453" u="1"/>
        <n v="431983" u="1"/>
        <n v="118426" u="1"/>
        <n v="174358" u="1"/>
        <n v="214698" u="1"/>
        <n v="114266" u="1"/>
        <n v="133766" u="1"/>
        <n v="204361" u="1"/>
        <n v="216463" u="1"/>
        <n v="388618" u="1"/>
        <n v="404754" u="1"/>
        <n v="447111" u="1"/>
        <n v="459213" u="1"/>
        <n v="189990" u="1"/>
        <n v="260585" u="1"/>
        <n v="394165" u="1"/>
        <n v="486947" u="1"/>
        <n v="116031" u="1"/>
        <n v="121956" u="1"/>
        <n v="135027" u="1"/>
        <n v="215707" u="1"/>
        <n v="227809" u="1"/>
        <n v="379038" u="1"/>
        <n v="407276" u="1"/>
        <n v="411310" u="1"/>
        <n v="423412" u="1"/>
        <n v="447616" u="1"/>
        <n v="441061" u="1"/>
        <n v="481401" u="1"/>
        <n v="489469" u="1"/>
        <n v="150659" u="1"/>
        <n v="193016" u="1"/>
        <n v="233356" u="1"/>
        <n v="480897" u="1"/>
        <n v="136288" u="1"/>
        <n v="140322" u="1"/>
        <n v="152424" u="1"/>
        <n v="194781" u="1"/>
        <n v="204866" u="1"/>
        <n v="216968" u="1"/>
        <n v="411815" u="1"/>
        <n v="109350" u="1"/>
        <n v="206631" u="1"/>
        <n v="453668" u="1"/>
        <n v="105190" u="1"/>
        <n v="117292" u="1"/>
        <n v="137801" u="1"/>
        <n v="170073" u="1"/>
        <n v="194277" u="1"/>
        <n v="414841" u="1"/>
        <n v="111115" u="1"/>
        <n v="123217" u="1"/>
        <n v="196042" u="1"/>
        <n v="250249" u="1"/>
        <n v="112880" u="1"/>
        <n v="377023" u="1"/>
        <n v="389125" u="1"/>
        <n v="140827" u="1"/>
        <n v="211422" u="1"/>
        <n v="223524" u="1"/>
        <n v="392655" u="1"/>
        <n v="475352" u="1"/>
        <n v="487454" u="1"/>
        <n v="138558" u="1"/>
        <n v="209153" u="1"/>
        <n v="365930" u="1"/>
        <n v="380049" u="1"/>
        <n v="420389" u="1"/>
        <n v="460729" u="1"/>
        <n v="490984" u="1"/>
        <n v="104434" u="1"/>
        <n v="365426" u="1"/>
        <n v="395681" u="1"/>
        <n v="417868" u="1"/>
        <n v="436021" u="1"/>
        <n v="112376" u="1"/>
        <n v="172343" u="1"/>
        <n v="196547" u="1"/>
        <n v="212683" u="1"/>
        <n v="383075" u="1"/>
        <n v="451653" u="1"/>
        <n v="475857" u="1"/>
        <n v="487959" u="1"/>
        <n v="118301" u="1"/>
        <n v="238652" u="1"/>
        <n v="408792" u="1"/>
        <n v="451149" u="1"/>
        <n v="114141" u="1"/>
        <n v="169822" u="1"/>
        <n v="212179" u="1"/>
        <n v="371982" u="1"/>
        <n v="400220" u="1"/>
        <n v="408288" u="1"/>
        <n v="412322" u="1"/>
        <n v="424424" u="1"/>
        <n v="436526" u="1"/>
        <n v="448628" u="1"/>
        <n v="122083" u="1"/>
        <n v="211927" u="1"/>
        <n v="226046" u="1"/>
        <n v="238148" u="1"/>
        <n v="409801" u="1"/>
        <n v="454175" u="1"/>
        <n v="482413" u="1"/>
        <n v="109855" u="1"/>
        <n v="399212" u="1"/>
        <n v="439552" u="1"/>
        <n v="105695" u="1"/>
        <n v="117797" u="1"/>
        <n v="121831" u="1"/>
        <n v="412827" u="1"/>
        <n v="430980" u="1"/>
        <n v="231341" u="1"/>
        <n v="430476" u="1"/>
        <n v="442578" u="1"/>
        <n v="134273" u="1"/>
        <n v="174613" u="1"/>
        <n v="229072" u="1"/>
        <n v="363411" u="1"/>
        <n v="387615" u="1"/>
        <n v="458210" u="1"/>
        <n v="228820" u="1"/>
        <n v="375009" u="1"/>
        <n v="461740" u="1"/>
        <n v="192262" u="1"/>
        <n v="461236" u="1"/>
        <n v="133517" u="1"/>
        <n v="151670" u="1"/>
        <n v="204112" u="1"/>
        <n v="216214" u="1"/>
        <n v="228316" u="1"/>
        <n v="378035" u="1"/>
        <n v="434511" u="1"/>
        <n v="458715" u="1"/>
        <n v="488970" u="1"/>
        <n v="104939" u="1"/>
        <n v="110990" u="1"/>
        <n v="119058" u="1"/>
        <n v="189741" u="1"/>
        <n v="232098" u="1"/>
        <n v="446109" u="1"/>
        <n v="151166" u="1"/>
        <n v="191506" u="1"/>
        <n v="231846" u="1"/>
        <n v="262101" u="1"/>
        <n v="366942" u="1"/>
        <n v="134778" u="1"/>
        <n v="205373" u="1"/>
        <n v="229577" u="1"/>
        <n v="233611" u="1"/>
        <n v="245713" u="1"/>
        <n v="396693" u="1"/>
        <n v="136543" u="1"/>
        <n v="261597" u="1"/>
        <n v="410308" u="1"/>
        <n v="440563" u="1"/>
        <n v="452665" u="1"/>
        <n v="110486" u="1"/>
        <n v="122588" u="1"/>
        <n v="233107" u="1"/>
        <n v="245209" u="1"/>
        <n v="369464" u="1"/>
        <n v="397702" u="1"/>
        <n v="440059" u="1"/>
        <n v="136039" u="1"/>
        <n v="194532" u="1"/>
        <n v="204617" u="1"/>
        <n v="222770" u="1"/>
        <n v="246974" u="1"/>
        <n v="401232" u="1"/>
        <n v="413334" u="1"/>
        <n v="437538" u="1"/>
        <n v="455691" u="1"/>
        <n v="112251" u="1"/>
        <n v="124353" u="1"/>
        <n v="194028" u="1"/>
        <n v="210164" u="1"/>
        <n v="234368" u="1"/>
        <n v="250504" u="1"/>
        <n v="369969" u="1"/>
        <n v="195793" u="1"/>
        <n v="391652" u="1"/>
        <n v="431992" u="1"/>
        <n v="109730" u="1"/>
        <n v="138813" u="1"/>
        <n v="195289" u="1"/>
        <n v="404763" u="1"/>
        <n v="447120" u="1"/>
        <n v="459222" u="1"/>
        <n v="105570" u="1"/>
        <n v="117672" u="1"/>
        <n v="197054" u="1"/>
        <n v="382072" u="1"/>
        <n v="394174" u="1"/>
        <n v="450650" u="1"/>
        <n v="138309" u="1"/>
        <n v="168564" u="1"/>
        <n v="210669" u="1"/>
        <n v="407285" u="1"/>
        <n v="459727" u="1"/>
        <n v="212434" u="1"/>
        <n v="224536" u="1"/>
        <n v="394679" u="1"/>
        <n v="441070" u="1"/>
        <n v="481410" u="1"/>
        <n v="105066" u="1"/>
        <n v="117168" u="1"/>
        <n v="367954" u="1"/>
        <n v="411824" u="1"/>
        <n v="423926" u="1"/>
        <n v="438045" u="1"/>
        <n v="104814" u="1"/>
        <n v="197559" u="1"/>
        <n v="201593" u="1"/>
        <n v="385099" u="1"/>
        <n v="441575" u="1"/>
        <n v="453677" u="1"/>
        <n v="112756" u="1"/>
        <n v="124858" u="1"/>
        <n v="175120" u="1"/>
        <n v="209409" u="1"/>
        <n v="227562" u="1"/>
        <n v="414850" u="1"/>
        <n v="120698" u="1"/>
        <n v="201089" u="1"/>
        <n v="114521" u="1"/>
        <n v="132259" u="1"/>
        <n v="190752" u="1"/>
        <n v="200837" u="1"/>
        <n v="212939" u="1"/>
        <n v="227058" u="1"/>
        <n v="444097" u="1"/>
        <n v="456199" u="1"/>
        <n v="110361" u="1"/>
        <n v="122463" u="1"/>
        <n v="134024" u="1"/>
        <n v="176381" u="1"/>
        <n v="214704" u="1"/>
        <n v="226806" u="1"/>
        <n v="238908" u="1"/>
        <n v="417372" u="1"/>
        <n v="190248" u="1"/>
        <n v="402749" u="1"/>
        <n v="433004" u="1"/>
        <n v="445106" u="1"/>
        <n v="457208" u="1"/>
        <n v="487463" u="1"/>
        <n v="192013" u="1"/>
        <n v="232353" u="1"/>
        <n v="420398" u="1"/>
        <n v="126119" u="1"/>
        <n v="135285" u="1"/>
        <n v="215965" u="1"/>
        <n v="395690" u="1"/>
        <n v="405775" u="1"/>
        <n v="417877" u="1"/>
        <n v="421911" u="1"/>
        <n v="490489" u="1"/>
        <n v="119942" u="1"/>
        <n v="229832" u="1"/>
        <n v="383084" u="1"/>
        <n v="451662" u="1"/>
        <n v="115782" u="1"/>
        <n v="193274" u="1"/>
        <n v="368461" u="1"/>
        <n v="451158" u="1"/>
        <n v="121707" u="1"/>
        <n v="134529" u="1"/>
        <n v="188988" u="1"/>
        <n v="205124" u="1"/>
        <n v="229328" u="1"/>
        <n v="408297" u="1"/>
        <n v="436535" u="1"/>
        <n v="448637" u="1"/>
        <n v="371487" u="1"/>
        <n v="454184" u="1"/>
        <n v="482422" u="1"/>
        <n v="119438" u="1"/>
        <n v="140076" u="1"/>
        <n v="152178" u="1"/>
        <n v="232858" u="1"/>
        <n v="368966" u="1"/>
        <n v="409306" u="1"/>
        <n v="439561" u="1"/>
        <n v="151926" u="1"/>
        <n v="206385" u="1"/>
        <n v="222521" u="1"/>
        <n v="400734" u="1"/>
        <n v="412836" u="1"/>
        <n v="137555" u="1"/>
        <n v="442587" u="1"/>
        <n v="454689" u="1"/>
        <n v="482927" u="1"/>
        <n v="193779" u="1"/>
        <n v="234119" u="1"/>
        <n v="240170" u="1"/>
        <n v="415862" u="1"/>
        <n v="427964" u="1"/>
        <n v="122968" u="1"/>
        <n v="171340" u="1"/>
        <n v="195544" u="1"/>
        <n v="205629" u="1"/>
        <n v="211680" u="1"/>
        <n v="415358" u="1"/>
        <n v="485953" u="1"/>
        <n v="169071" u="1"/>
        <n v="461245" u="1"/>
        <n v="124733" u="1"/>
        <n v="211176" u="1"/>
        <n v="378044" u="1"/>
        <n v="446622" u="1"/>
        <n v="458724" u="1"/>
        <n v="120573" u="1"/>
        <n v="210924" u="1"/>
        <n v="225043" u="1"/>
        <n v="249247" u="1"/>
        <n v="446118" u="1"/>
        <n v="208655" u="1"/>
        <n v="366951" u="1"/>
        <n v="139825" u="1"/>
        <n v="366447" u="1"/>
        <n v="378549" u="1"/>
        <n v="410821" u="1"/>
        <n v="112127" u="1"/>
        <n v="410317" u="1"/>
        <n v="422419" u="1"/>
        <n v="440572" u="1"/>
        <n v="476878" u="1"/>
        <n v="480912" u="1"/>
        <n v="105950" u="1"/>
        <n v="120069" u="1"/>
        <n v="169576" u="1"/>
        <n v="173610" u="1"/>
        <n v="397711" u="1"/>
        <n v="440068" u="1"/>
        <n v="125994" u="1"/>
        <n v="201344" u="1"/>
        <n v="213446" u="1"/>
        <n v="225548" u="1"/>
        <n v="372499" u="1"/>
        <n v="443094" u="1"/>
        <n v="174871" u="1"/>
        <n v="227313" u="1"/>
        <n v="369978" u="1"/>
        <n v="388131" u="1"/>
        <n v="105446" u="1"/>
        <n v="117548" u="1"/>
        <n v="391661" u="1"/>
        <n v="413848" u="1"/>
        <n v="444103" u="1"/>
        <n v="486460" u="1"/>
        <n v="150163" u="1"/>
        <n v="190503" u="1"/>
        <n v="443599" u="1"/>
        <n v="133775" u="1"/>
        <n v="204370" u="1"/>
        <n v="404772" u="1"/>
        <n v="459231" u="1"/>
        <n v="394183" u="1"/>
        <n v="420404" u="1"/>
        <n v="444608" u="1"/>
        <n v="474863" u="1"/>
        <n v="486965" u="1"/>
        <n v="123095" u="1"/>
        <n v="191764" u="1"/>
        <n v="201849" u="1"/>
        <n v="232104" u="1"/>
        <n v="450155" u="1"/>
        <n v="462257" u="1"/>
        <n v="114901" u="1"/>
        <n v="203614" u="1"/>
        <n v="215716" u="1"/>
        <n v="227818" u="1"/>
        <n v="379056" u="1"/>
        <n v="423430" u="1"/>
        <n v="447634" u="1"/>
        <n v="459736" u="1"/>
        <n v="122843" u="1"/>
        <n v="382586" u="1"/>
        <n v="150668" u="1"/>
        <n v="193025" u="1"/>
        <n v="233365" u="1"/>
        <n v="261603" u="1"/>
        <n v="367963" u="1"/>
        <n v="408303" u="1"/>
        <n v="140331" u="1"/>
        <n v="247232" u="1"/>
        <n v="411833" u="1"/>
        <n v="423935" u="1"/>
        <n v="138062" u="1"/>
        <n v="441584" u="1"/>
        <n v="453686" u="1"/>
        <n v="122339" u="1"/>
        <n v="137810" u="1"/>
        <n v="194286" u="1"/>
        <n v="232609" u="1"/>
        <n v="386621" u="1"/>
        <n v="196051" u="1"/>
        <n v="206136" u="1"/>
        <n v="398219" u="1"/>
        <n v="414355" u="1"/>
        <n v="484950" u="1"/>
        <n v="112002" u="1"/>
        <n v="124104" u="1"/>
        <n v="137306" u="1"/>
        <n v="250258" u="1"/>
        <n v="141088" u="1"/>
        <n v="377041" u="1"/>
        <n v="417381" u="1"/>
        <n v="140836" u="1"/>
        <n v="211431" u="1"/>
        <n v="433013" u="1"/>
        <n v="457217" u="1"/>
        <n v="475370" u="1"/>
        <n v="487472" u="1"/>
        <n v="115658" u="1"/>
        <n v="209162" u="1"/>
        <n v="380067" u="1"/>
        <n v="491002" u="1"/>
        <n v="111498" u="1"/>
        <n v="170587" u="1"/>
        <n v="208910" u="1"/>
        <n v="365444" u="1"/>
        <n v="389648" u="1"/>
        <n v="405784" u="1"/>
        <n v="417886" u="1"/>
        <n v="421920" u="1"/>
        <n v="429988" u="1"/>
        <n v="105321" u="1"/>
        <n v="117423" u="1"/>
        <n v="196556" u="1"/>
        <n v="200590" u="1"/>
        <n v="224794" u="1"/>
        <n v="383093" u="1"/>
        <n v="395195" u="1"/>
        <n v="433518" u="1"/>
        <n v="451671" u="1"/>
        <n v="475875" u="1"/>
        <n v="125365" u="1"/>
        <n v="208406" u="1"/>
        <n v="238661" u="1"/>
        <n v="368470" u="1"/>
        <n v="451167" u="1"/>
        <n v="169831" u="1"/>
        <n v="212188" u="1"/>
        <n v="240426" u="1"/>
        <n v="365949" u="1"/>
        <n v="372000" u="1"/>
        <n v="396204" u="1"/>
        <n v="412340" u="1"/>
        <n v="108977" u="1"/>
        <n v="211936" u="1"/>
        <n v="238157" u="1"/>
        <n v="371496" u="1"/>
        <n v="482431" u="1"/>
        <n v="120953" u="1"/>
        <n v="133021" u="1"/>
        <n v="169327" u="1"/>
        <n v="209667" u="1"/>
        <n v="225803" u="1"/>
        <n v="409315" u="1"/>
        <n v="372505" u="1"/>
        <n v="396709" u="1"/>
        <n v="118684" u="1"/>
        <n v="191010" u="1"/>
        <n v="231350" u="1"/>
        <n v="400239" u="1"/>
        <n v="454698" u="1"/>
        <n v="482936" u="1"/>
        <n v="112507" u="1"/>
        <n v="134282" u="1"/>
        <n v="174622" u="1"/>
        <n v="214962" u="1"/>
        <n v="427973" u="1"/>
        <n v="120449" u="1"/>
        <n v="427469" u="1"/>
        <n v="443605" u="1"/>
        <n v="467809" u="1"/>
        <n v="174118" u="1"/>
        <n v="192271" u="1"/>
        <n v="202356" u="1"/>
        <n v="390659" u="1"/>
        <n v="461254" u="1"/>
        <n v="485458" u="1"/>
        <n v="106078" u="1"/>
        <n v="133526" u="1"/>
        <n v="204121" u="1"/>
        <n v="216223" u="1"/>
        <n v="228325" u="1"/>
        <n v="363934" u="1"/>
        <n v="418393" u="1"/>
        <n v="458733" u="1"/>
        <n v="381583" u="1"/>
        <n v="393685" u="1"/>
        <n v="434025" u="1"/>
        <n v="446127" u="1"/>
        <n v="458229" u="1"/>
        <n v="476382" u="1"/>
        <n v="117928" u="1"/>
        <n v="191515" u="1"/>
        <n v="231855" u="1"/>
        <n v="262110" u="1"/>
        <n v="366960" u="1"/>
        <n v="419402" u="1"/>
        <n v="134787" u="1"/>
        <n v="150923" u="1"/>
        <n v="189246" u="1"/>
        <n v="229586" u="1"/>
        <n v="233620" u="1"/>
        <n v="245722" u="1"/>
        <n v="366456" u="1"/>
        <n v="378558" u="1"/>
        <n v="418898" u="1"/>
        <n v="437051" u="1"/>
        <n v="440581" u="1"/>
        <n v="476887" u="1"/>
        <n v="488989" u="1"/>
        <n v="115533" u="1"/>
        <n v="150419" u="1"/>
        <n v="233116" u="1"/>
        <n v="262581" u="1"/>
        <n v="440077" u="1"/>
        <n v="111373" u="1"/>
        <n v="136048" u="1"/>
        <n v="194541" u="1"/>
        <n v="204626" u="1"/>
        <n v="216728" u="1"/>
        <n v="385114" u="1"/>
        <n v="401250" u="1"/>
        <n v="413352" u="1"/>
        <n v="483443" u="1"/>
        <n v="125240" u="1"/>
        <n v="194037" u="1"/>
        <n v="234377" u="1"/>
        <n v="369987" u="1"/>
        <n v="388140" u="1"/>
        <n v="115029" u="1"/>
        <n v="141343" u="1"/>
        <n v="205887" u="1"/>
        <n v="224040" u="1"/>
        <n v="385619" u="1"/>
        <n v="391670" u="1"/>
        <n v="456214" u="1"/>
        <n v="108852" u="1"/>
        <n v="139074" u="1"/>
        <n v="250009" u="1"/>
        <n v="391166" u="1"/>
        <n v="116794" u="1"/>
        <n v="138822" u="1"/>
        <n v="171094" u="1"/>
        <n v="195298" u="1"/>
        <n v="404781" u="1"/>
        <n v="122719" u="1"/>
        <n v="170842" u="1"/>
        <n v="197063" u="1"/>
        <n v="376039" u="1"/>
        <n v="382090" u="1"/>
        <n v="394192" u="1"/>
        <n v="432515" u="1"/>
        <n v="444617" u="1"/>
        <n v="474872" u="1"/>
        <n v="486974" u="1"/>
        <n v="168573" u="1"/>
        <n v="450164" u="1"/>
        <n v="462266" u="1"/>
        <n v="490504" u="1"/>
        <n v="108348" u="1"/>
        <n v="170338" u="1"/>
        <n v="210678" u="1"/>
        <n v="447643" u="1"/>
        <n v="104188" u="1"/>
        <n v="196307" u="1"/>
        <n v="212443" u="1"/>
        <n v="224545" u="1"/>
        <n v="382595" u="1"/>
        <n v="139579" u="1"/>
        <n v="408312" u="1"/>
        <n v="450669" u="1"/>
        <n v="118055" u="1"/>
        <n v="171599" u="1"/>
        <n v="209922" u="1"/>
        <n v="367468" u="1"/>
        <n v="371502" u="1"/>
        <n v="411842" u="1"/>
        <n v="423944" u="1"/>
        <n v="438063" u="1"/>
        <n v="111878" u="1"/>
        <n v="173364" u="1"/>
        <n v="197568" u="1"/>
        <n v="411338" u="1"/>
        <n v="441593" u="1"/>
        <n v="453695" u="1"/>
        <n v="105701" u="1"/>
        <n v="117803" u="1"/>
        <n v="132772" u="1"/>
        <n v="398732" u="1"/>
        <n v="408817" u="1"/>
        <n v="441089" u="1"/>
        <n v="201098" u="1"/>
        <n v="374024" u="1"/>
        <n v="454704" u="1"/>
        <n v="121585" u="1"/>
        <n v="132268" u="1"/>
        <n v="172608" u="1"/>
        <n v="190761" u="1"/>
        <n v="200846" u="1"/>
        <n v="212948" u="1"/>
        <n v="227067" u="1"/>
        <n v="239169" u="1"/>
        <n v="134033" u="1"/>
        <n v="202611" u="1"/>
        <n v="214713" u="1"/>
        <n v="226815" u="1"/>
        <n v="417390" u="1"/>
        <n v="457730" u="1"/>
        <n v="123350" u="1"/>
        <n v="414869" u="1"/>
        <n v="445124" u="1"/>
        <n v="457226" u="1"/>
        <n v="487481" u="1"/>
        <n v="173869" u="1"/>
        <n v="192022" u="1"/>
        <n v="232362" u="1"/>
        <n v="380076" u="1"/>
        <n v="491011" u="1"/>
        <n v="135294" u="1"/>
        <n v="203872" u="1"/>
        <n v="215974" u="1"/>
        <n v="389657" u="1"/>
        <n v="405793" u="1"/>
        <n v="417895" u="1"/>
        <n v="189501" u="1"/>
        <n v="229841" u="1"/>
        <n v="433527" u="1"/>
        <n v="451680" u="1"/>
        <n v="475884" u="1"/>
        <n v="120829" u="1"/>
        <n v="193283" u="1"/>
        <n v="203368" u="1"/>
        <n v="261861" u="1"/>
        <n v="418904" u="1"/>
        <n v="451176" u="1"/>
        <n v="205133" u="1"/>
        <n v="229337" u="1"/>
        <n v="396213" u="1"/>
        <n v="448655" u="1"/>
        <n v="136303" u="1"/>
        <n v="140085" u="1"/>
        <n v="152187" u="1"/>
        <n v="232867" u="1"/>
        <n v="409324" u="1"/>
        <n v="206394" u="1"/>
        <n v="222530" u="1"/>
        <n v="396718" u="1"/>
        <n v="116165" u="1"/>
        <n v="137564" u="1"/>
        <n v="193788" u="1"/>
        <n v="234128" u="1"/>
        <n v="375540" u="1"/>
        <n v="399744" u="1"/>
        <n v="427982" u="1"/>
        <n v="103811" u="1"/>
        <n v="195553" u="1"/>
        <n v="205638" u="1"/>
        <n v="223791" u="1"/>
        <n v="375036" u="1"/>
        <n v="387138" u="1"/>
        <n v="403274" u="1"/>
        <n v="415376" u="1"/>
        <n v="455716" u="1"/>
        <n v="111753" u="1"/>
        <n v="123855" u="1"/>
        <n v="169080" u="1"/>
        <n v="390668" u="1"/>
        <n v="461263" u="1"/>
        <n v="485467" u="1"/>
        <n v="195049" u="1"/>
        <n v="211185" u="1"/>
        <n v="223287" u="1"/>
        <n v="378062" u="1"/>
        <n v="446640" u="1"/>
        <n v="458742" u="1"/>
        <n v="210933" u="1"/>
        <n v="225052" u="1"/>
        <n v="381592" u="1"/>
        <n v="393694" u="1"/>
        <n v="446136" u="1"/>
        <n v="458238" u="1"/>
        <n v="476391" u="1"/>
        <n v="115409" u="1"/>
        <n v="121460" u="1"/>
        <n v="208664" u="1"/>
        <n v="224800" u="1"/>
        <n v="461768" u="1"/>
        <n v="210429" u="1"/>
        <n v="366465" u="1"/>
        <n v="382601" u="1"/>
        <n v="394703" u="1"/>
        <n v="119191" u="1"/>
        <n v="171854" u="1"/>
        <n v="410335" u="1"/>
        <n v="434539" u="1"/>
        <n v="452692" u="1"/>
        <n v="476896" u="1"/>
        <n v="480930" u="1"/>
        <n v="113014" u="1"/>
        <n v="262590" u="1"/>
        <n v="452188" u="1"/>
        <n v="449667" u="1"/>
        <n v="453701" u="1"/>
        <n v="173115" u="1"/>
        <n v="197319" u="1"/>
        <n v="213455" u="1"/>
        <n v="104568" u="1"/>
        <n v="120704" u="1"/>
        <n v="132523" u="1"/>
        <n v="215220" u="1"/>
        <n v="227322" u="1"/>
        <n v="239424" u="1"/>
        <n v="369996" u="1"/>
        <n v="444121" u="1"/>
        <n v="118435" u="1"/>
        <n v="150172" u="1"/>
        <n v="174376" u="1"/>
        <n v="391175" u="1"/>
        <n v="483957" u="1"/>
        <n v="114275" u="1"/>
        <n v="216481" u="1"/>
        <n v="228583" u="1"/>
        <n v="388654" u="1"/>
        <n v="416892" u="1"/>
        <n v="190008" u="1"/>
        <n v="376048" u="1"/>
        <n v="404286" u="1"/>
        <n v="420422" u="1"/>
        <n v="474881" u="1"/>
        <n v="486983" u="1"/>
        <n v="116040" u="1"/>
        <n v="191773" u="1"/>
        <n v="201858" u="1"/>
        <n v="228079" u="1"/>
        <n v="232113" u="1"/>
        <n v="417901" u="1"/>
        <n v="450173" u="1"/>
        <n v="486479" u="1"/>
        <n v="135045" u="1"/>
        <n v="203623" u="1"/>
        <n v="215725" u="1"/>
        <n v="239929" u="1"/>
        <n v="364955" u="1"/>
        <n v="395210" u="1"/>
        <n v="447652" u="1"/>
        <n v="447148" u="1"/>
        <n v="119696" u="1"/>
        <n v="150677" u="1"/>
        <n v="193034" u="1"/>
        <n v="203119" u="1"/>
        <n v="233374" u="1"/>
        <n v="261612" u="1"/>
        <n v="408321" u="1"/>
        <n v="450678" u="1"/>
        <n v="140340" u="1"/>
        <n v="204884" u="1"/>
        <n v="216986" u="1"/>
        <n v="367477" u="1"/>
        <n v="371511" u="1"/>
        <n v="411851" u="1"/>
        <n v="138071" u="1"/>
        <n v="383109" u="1"/>
        <n v="411347" u="1"/>
        <n v="481942" u="1"/>
        <n v="170091" u="1"/>
        <n v="194295" u="1"/>
        <n v="232618" u="1"/>
        <n v="398741" u="1"/>
        <n v="123226" u="1"/>
        <n v="374033" u="1"/>
        <n v="386135" u="1"/>
        <n v="438577" u="1"/>
        <n v="454713" u="1"/>
        <n v="137315" u="1"/>
        <n v="430005" u="1"/>
        <n v="124991" u="1"/>
        <n v="141097" u="1"/>
        <n v="193539" u="1"/>
        <n v="362940" u="1"/>
        <n v="140845" u="1"/>
        <n v="195304" u="1"/>
        <n v="392691" u="1"/>
        <n v="414878" u="1"/>
        <n v="445133" u="1"/>
        <n v="457235" u="1"/>
        <n v="487490" u="1"/>
        <n v="108603" u="1"/>
        <n v="209171" u="1"/>
        <n v="491020" u="1"/>
        <n v="104443" u="1"/>
        <n v="116545" u="1"/>
        <n v="170596" u="1"/>
        <n v="223038" u="1"/>
        <n v="365462" u="1"/>
        <n v="393700" u="1"/>
        <n v="112385" u="1"/>
        <n v="124487" u="1"/>
        <n v="172361" u="1"/>
        <n v="196565" u="1"/>
        <n v="487995" u="1"/>
        <n v="118310" u="1"/>
        <n v="208415" u="1"/>
        <n v="418913" u="1"/>
        <n v="451185" u="1"/>
        <n v="169840" u="1"/>
        <n v="212197" u="1"/>
        <n v="224299" u="1"/>
        <n v="240435" u="1"/>
        <n v="406307" u="1"/>
        <n v="418409" u="1"/>
        <n v="122092" u="1"/>
        <n v="171605" u="1"/>
        <n v="238166" u="1"/>
        <n v="436058" u="1"/>
        <n v="109864" u="1"/>
        <n v="169336" u="1"/>
        <n v="209676" u="1"/>
        <n v="225812" u="1"/>
        <n v="121840" u="1"/>
        <n v="368489" u="1"/>
        <n v="372523" u="1"/>
        <n v="439084" u="1"/>
        <n v="455220" u="1"/>
        <n v="479424" u="1"/>
        <n v="111629" u="1"/>
        <n v="172866" u="1"/>
        <n v="201104" u="1"/>
        <n v="225308" u="1"/>
        <n v="400257" u="1"/>
        <n v="412359" u="1"/>
        <n v="470852" u="1"/>
        <n v="482954" u="1"/>
        <n v="134291" u="1"/>
        <n v="174631" u="1"/>
        <n v="214971" u="1"/>
        <n v="229090" u="1"/>
        <n v="427991" u="1"/>
        <n v="375045" u="1"/>
        <n v="399249" u="1"/>
        <n v="415385" u="1"/>
        <n v="427487" u="1"/>
        <n v="443623" u="1"/>
        <n v="455725" u="1"/>
        <n v="174127" u="1"/>
        <n v="214467" u="1"/>
        <n v="204130" u="1"/>
        <n v="228334" u="1"/>
        <n v="458751" u="1"/>
        <n v="104948" u="1"/>
        <n v="119067" u="1"/>
        <n v="260354" u="1"/>
        <n v="434043" u="1"/>
        <n v="458247" u="1"/>
        <n v="151184" u="1"/>
        <n v="191524" u="1"/>
        <n v="201609" u="1"/>
        <n v="231864" u="1"/>
        <n v="393199" u="1"/>
        <n v="461777" u="1"/>
        <n v="150932" u="1"/>
        <n v="189255" u="1"/>
        <n v="205391" u="1"/>
        <n v="229595" u="1"/>
        <n v="245731" u="1"/>
        <n v="378576" u="1"/>
        <n v="114655" u="1"/>
        <n v="370004" u="1"/>
        <n v="394208" u="1"/>
        <n v="110495" u="1"/>
        <n v="150428" u="1"/>
        <n v="192785" u="1"/>
        <n v="440095" u="1"/>
        <n v="452197" u="1"/>
        <n v="480435" u="1"/>
        <n v="116420" u="1"/>
        <n v="204635" u="1"/>
        <n v="228839" u="1"/>
        <n v="366979" u="1"/>
        <n v="373030" u="1"/>
        <n v="385132" u="1"/>
        <n v="437574" u="1"/>
        <n v="449676" u="1"/>
        <n v="453710" u="1"/>
        <n v="112260" u="1"/>
        <n v="135805" u="1"/>
        <n v="206400" u="1"/>
        <n v="410849" u="1"/>
        <n v="210182" u="1"/>
        <n v="234386" u="1"/>
        <n v="250522" u="1"/>
        <n v="205896" u="1"/>
        <n v="413875" u="1"/>
        <n v="444130" u="1"/>
        <n v="401269" u="1"/>
        <n v="441609" u="1"/>
        <n v="388663" u="1"/>
        <n v="117681" u="1"/>
        <n v="197072" u="1"/>
        <n v="420431" u="1"/>
        <n v="432533" u="1"/>
        <n v="444635" u="1"/>
        <n v="456737" u="1"/>
        <n v="474890" u="1"/>
        <n v="138327" u="1"/>
        <n v="196820" u="1"/>
        <n v="417910" u="1"/>
        <n v="432029" u="1"/>
        <n v="450182" u="1"/>
        <n v="486488" u="1"/>
        <n v="490522" u="1"/>
        <n v="222789" u="1"/>
        <n v="364964" u="1"/>
        <n v="417406" u="1"/>
        <n v="490018" u="1"/>
        <n v="109235" u="1"/>
        <n v="172112" u="1"/>
        <n v="212452" u="1"/>
        <n v="224554" u="1"/>
        <n v="435055" u="1"/>
        <n v="447157" u="1"/>
        <n v="459259" u="1"/>
        <n v="105075" u="1"/>
        <n v="121211" u="1"/>
        <n v="139588" u="1"/>
        <n v="238421" u="1"/>
        <n v="450687" u="1"/>
        <n v="367486" u="1"/>
        <n v="371520" u="1"/>
        <n v="405809" u="1"/>
        <n v="411860" u="1"/>
        <n v="104823" u="1"/>
        <n v="173373" u="1"/>
        <n v="197577" u="1"/>
        <n v="383118" u="1"/>
        <n v="374042" u="1"/>
        <n v="398246" u="1"/>
        <n v="414382" u="1"/>
        <n v="438586" u="1"/>
        <n v="442620" u="1"/>
        <n v="454722" u="1"/>
        <n v="114530" u="1"/>
        <n v="132277" u="1"/>
        <n v="172617" u="1"/>
        <n v="190770" u="1"/>
        <n v="200855" u="1"/>
        <n v="212957" u="1"/>
        <n v="227076" u="1"/>
        <n v="239178" u="1"/>
        <n v="484473" u="1"/>
        <n v="104319" u="1"/>
        <n v="110370" u="1"/>
        <n v="134042" u="1"/>
        <n v="202620" u="1"/>
        <n v="214722" u="1"/>
        <n v="226824" u="1"/>
        <n v="238926" u="1"/>
        <n v="386649" u="1"/>
        <n v="414887" u="1"/>
        <n v="445142" u="1"/>
        <n v="457244" u="1"/>
        <n v="380094" u="1"/>
        <n v="484978" u="1"/>
        <n v="126128" u="1"/>
        <n v="203881" u="1"/>
        <n v="215983" u="1"/>
        <n v="365471" u="1"/>
        <n v="389675" u="1"/>
        <n v="119951" u="1"/>
        <n v="377069" u="1"/>
        <n v="488004" u="1"/>
        <n v="115791" u="1"/>
        <n v="175139" u="1"/>
        <n v="193292" u="1"/>
        <n v="215479" u="1"/>
        <n v="475398" u="1"/>
        <n v="121716" u="1"/>
        <n v="189006" u="1"/>
        <n v="205142" u="1"/>
        <n v="229346" u="1"/>
        <n v="418418" u="1"/>
        <n v="476911" u="1"/>
        <n v="421948" u="1"/>
        <n v="440101" u="1"/>
        <n v="452203" u="1"/>
        <n v="140094" u="1"/>
        <n v="152196" u="1"/>
        <n v="192536" u="1"/>
        <n v="451699" u="1"/>
        <n v="115287" u="1"/>
        <n v="151944" u="1"/>
        <n v="194301" u="1"/>
        <n v="246743" u="1"/>
        <n v="368498" u="1"/>
        <n v="396736" u="1"/>
        <n v="439093" u="1"/>
        <n v="109110" u="1"/>
        <n v="137573" u="1"/>
        <n v="372028" u="1"/>
        <n v="412368" u="1"/>
        <n v="452708" u="1"/>
        <n v="470861" u="1"/>
        <n v="117052" u="1"/>
        <n v="193797" u="1"/>
        <n v="234137" u="1"/>
        <n v="262606" u="1"/>
        <n v="399762" u="1"/>
        <n v="428000" u="1"/>
        <n v="482459" u="1"/>
        <n v="110875" u="1"/>
        <n v="122977" u="1"/>
        <n v="195562" u="1"/>
        <n v="205647" u="1"/>
        <n v="375054" u="1"/>
        <n v="415394" u="1"/>
        <n v="439598" u="1"/>
        <n v="455734" u="1"/>
        <n v="116800" u="1"/>
        <n v="443128" u="1"/>
        <n v="461281" u="1"/>
        <n v="485485" u="1"/>
        <n v="140599" u="1"/>
        <n v="195058" u="1"/>
        <n v="363961" u="1"/>
        <n v="404301" u="1"/>
        <n v="458760" u="1"/>
        <n v="210942" u="1"/>
        <n v="249265" u="1"/>
        <n v="363457" u="1"/>
        <n v="375559" u="1"/>
        <n v="403797" u="1"/>
        <n v="415899" u="1"/>
        <n v="434052" u="1"/>
        <n v="446154" u="1"/>
        <n v="458256" u="1"/>
        <n v="208673" u="1"/>
        <n v="461786" u="1"/>
        <n v="139843" u="1"/>
        <n v="210438" u="1"/>
        <n v="378585" u="1"/>
        <n v="124238" u="1"/>
        <n v="171863" u="1"/>
        <n v="208169" u="1"/>
        <n v="224305" u="1"/>
        <n v="370013" u="1"/>
        <n v="489016" u="1"/>
        <n v="120078" u="1"/>
        <n v="169594" u="1"/>
        <n v="407832" u="1"/>
        <n v="480444" u="1"/>
        <n v="126003" u="1"/>
        <n v="171359" u="1"/>
        <n v="366988" u="1"/>
        <n v="397243" u="1"/>
        <n v="449685" u="1"/>
        <n v="173124" u="1"/>
        <n v="201362" u="1"/>
        <n v="213464" u="1"/>
        <n v="225566" u="1"/>
        <n v="437079" u="1"/>
        <n v="441113" u="1"/>
        <n v="483470" u="1"/>
        <n v="109615" u="1"/>
        <n v="168838" u="1"/>
        <n v="227331" u="1"/>
        <n v="105455" u="1"/>
        <n v="117557" u="1"/>
        <n v="385646" u="1"/>
        <n v="397748" u="1"/>
        <n v="113397" u="1"/>
        <n v="125499" u="1"/>
        <n v="174385" u="1"/>
        <n v="190521" u="1"/>
        <n v="212708" u="1"/>
        <n v="441618" u="1"/>
        <n v="119322" u="1"/>
        <n v="133793" u="1"/>
        <n v="388672" u="1"/>
        <n v="429012" u="1"/>
        <n v="376066" u="1"/>
        <n v="388168" u="1"/>
        <n v="392202" u="1"/>
        <n v="456746" u="1"/>
        <n v="468848" u="1"/>
        <n v="133289" u="1"/>
        <n v="173629" u="1"/>
        <n v="191782" u="1"/>
        <n v="201867" u="1"/>
        <n v="228088" u="1"/>
        <n v="232122" u="1"/>
        <n v="432038" u="1"/>
        <n v="486497" u="1"/>
        <n v="114910" u="1"/>
        <n v="203632" u="1"/>
        <n v="215734" u="1"/>
        <n v="227836" u="1"/>
        <n v="239938" u="1"/>
        <n v="364973" u="1"/>
        <n v="417415" u="1"/>
        <n v="447670" u="1"/>
        <n v="122852" u="1"/>
        <n v="229601" u="1"/>
        <n v="392707" u="1"/>
        <n v="459268" u="1"/>
        <n v="475404" u="1"/>
        <n v="487506" u="1"/>
        <n v="150686" u="1"/>
        <n v="193043" u="1"/>
        <n v="203128" u="1"/>
        <n v="233383" u="1"/>
        <n v="261621" u="1"/>
        <n v="450696" u="1"/>
        <n v="152451" u="1"/>
        <n v="188757" u="1"/>
        <n v="204893" u="1"/>
        <n v="247250" u="1"/>
        <n v="395733" u="1"/>
        <n v="383127" u="1"/>
        <n v="395229" u="1"/>
        <n v="411365" u="1"/>
        <n v="481960" u="1"/>
        <n v="110246" u="1"/>
        <n v="122348" u="1"/>
        <n v="204389" u="1"/>
        <n v="232627" u="1"/>
        <n v="250780" u="1"/>
        <n v="368504" u="1"/>
        <n v="408844" u="1"/>
        <n v="135559" u="1"/>
        <n v="206154" u="1"/>
        <n v="386153" u="1"/>
        <n v="438595" u="1"/>
        <n v="454731" u="1"/>
        <n v="112011" u="1"/>
        <n v="124113" u="1"/>
        <n v="137324" u="1"/>
        <n v="205902" u="1"/>
        <n v="430023" u="1"/>
        <n v="439604" u="1"/>
        <n v="119827" u="1"/>
        <n v="140854" u="1"/>
        <n v="457253" u="1"/>
        <n v="115667" u="1"/>
        <n v="209180" u="1"/>
        <n v="460783" u="1"/>
        <n v="223047" u="1"/>
        <n v="117432" u="1"/>
        <n v="172370" u="1"/>
        <n v="206659" u="1"/>
        <n v="362959" u="1"/>
        <n v="393214" u="1"/>
        <n v="113272" u="1"/>
        <n v="125374" u="1"/>
        <n v="406325" u="1"/>
        <n v="418427" u="1"/>
        <n v="448682" u="1"/>
        <n v="491039" u="1"/>
        <n v="108986" u="1"/>
        <n v="171614" u="1"/>
        <n v="195818" u="1"/>
        <n v="211954" u="1"/>
        <n v="226073" u="1"/>
        <n v="238175" u="1"/>
        <n v="381617" u="1"/>
        <n v="393719" u="1"/>
        <n v="421957" u="1"/>
        <n v="436076" u="1"/>
        <n v="452212" u="1"/>
        <n v="120962" u="1"/>
        <n v="169345" u="1"/>
        <n v="209685" u="1"/>
        <n v="372541" u="1"/>
        <n v="467340" u="1"/>
        <n v="118693" u="1"/>
        <n v="213215" u="1"/>
        <n v="372037" u="1"/>
        <n v="424479" u="1"/>
        <n v="440615" u="1"/>
        <n v="452717" u="1"/>
        <n v="470870" u="1"/>
        <n v="482972" u="1"/>
        <n v="112516" u="1"/>
        <n v="482468" u="1"/>
        <n v="375063" u="1"/>
        <n v="455743" u="1"/>
        <n v="174136" u="1"/>
        <n v="214476" u="1"/>
        <n v="226578" u="1"/>
        <n v="390695" u="1"/>
        <n v="431035" u="1"/>
        <n v="443137" u="1"/>
        <n v="455239" u="1"/>
        <n v="485494" u="1"/>
        <n v="106087" u="1"/>
        <n v="118189" u="1"/>
        <n v="122223" u="1"/>
        <n v="133544" u="1"/>
        <n v="216241" u="1"/>
        <n v="228343" u="1"/>
        <n v="363970" u="1"/>
        <n v="260363" u="1"/>
        <n v="375568" u="1"/>
        <n v="446163" u="1"/>
        <n v="486503" u="1"/>
        <n v="117937" u="1"/>
        <n v="151193" u="1"/>
        <n v="191533" u="1"/>
        <n v="201618" u="1"/>
        <n v="231873" u="1"/>
        <n v="243975" u="1"/>
        <n v="461795" u="1"/>
        <n v="485999" u="1"/>
        <n v="113777" u="1"/>
        <n v="150941" u="1"/>
        <n v="189264" u="1"/>
        <n v="245740" u="1"/>
        <n v="404815" u="1"/>
        <n v="119702" u="1"/>
        <n v="191029" u="1"/>
        <n v="370022" u="1"/>
        <n v="434566" u="1"/>
        <n v="446668" u="1"/>
        <n v="450702" u="1"/>
        <n v="115542" u="1"/>
        <n v="150437" u="1"/>
        <n v="245236" u="1"/>
        <n v="367501" u="1"/>
        <n v="407841" u="1"/>
        <n v="123484" u="1"/>
        <n v="136066" u="1"/>
        <n v="140100" u="1"/>
        <n v="204644" u="1"/>
        <n v="216746" u="1"/>
        <n v="228848" u="1"/>
        <n v="366997" u="1"/>
        <n v="437592" u="1"/>
        <n v="449694" u="1"/>
        <n v="437088" u="1"/>
        <n v="151698" u="1"/>
        <n v="222293" u="1"/>
        <n v="246497" u="1"/>
        <n v="438601" u="1"/>
        <n v="115038" u="1"/>
        <n v="141361" u="1"/>
        <n v="189769" u="1"/>
        <n v="385655" u="1"/>
        <n v="397757" u="1"/>
        <n v="413893" u="1"/>
        <n v="108861" u="1"/>
        <n v="139092" u="1"/>
        <n v="250027" u="1"/>
        <n v="262129" u="1"/>
        <n v="413389" u="1"/>
        <n v="441627" u="1"/>
        <n v="138840" u="1"/>
        <n v="233639" u="1"/>
        <n v="388681" u="1"/>
        <n v="402800" u="1"/>
        <n v="429021" u="1"/>
        <n v="110626" u="1"/>
        <n v="122728" u="1"/>
        <n v="152707" u="1"/>
        <n v="197081" u="1"/>
        <n v="211200" u="1"/>
        <n v="376075" u="1"/>
        <n v="388177" u="1"/>
        <n v="392211" u="1"/>
        <n v="444653" u="1"/>
        <n v="456755" u="1"/>
        <n v="138336" u="1"/>
        <n v="168591" u="1"/>
        <n v="432047" u="1"/>
        <n v="444149" u="1"/>
        <n v="170356" u="1"/>
        <n v="364982" u="1"/>
        <n v="116299" u="1"/>
        <n v="120333" u="1"/>
        <n v="172121" u="1"/>
        <n v="212461" u="1"/>
        <n v="224563" u="1"/>
        <n v="420954" u="1"/>
        <n v="475413" u="1"/>
        <n v="238430" u="1"/>
        <n v="103945" u="1"/>
        <n v="118064" u="1"/>
        <n v="169600" u="1"/>
        <n v="209940" u="1"/>
        <n v="395742" u="1"/>
        <n v="417929" u="1"/>
        <n v="423980" u="1"/>
        <n v="111887" u="1"/>
        <n v="123989" u="1"/>
        <n v="173382" u="1"/>
        <n v="197586" u="1"/>
        <n v="383136" u="1"/>
        <n v="395238" u="1"/>
        <n v="423476" u="1"/>
        <n v="451714" u="1"/>
        <n v="105710" u="1"/>
        <n v="117812" u="1"/>
        <n v="132790" u="1"/>
        <n v="239691" u="1"/>
        <n v="368513" u="1"/>
        <n v="408853" u="1"/>
        <n v="113652" u="1"/>
        <n v="125754" u="1"/>
        <n v="454740" u="1"/>
        <n v="132286" u="1"/>
        <n v="200864" u="1"/>
        <n v="239187" u="1"/>
        <n v="430032" u="1"/>
        <n v="454236" u="1"/>
        <n v="134051" u="1"/>
        <n v="214731" u="1"/>
        <n v="226833" u="1"/>
        <n v="238935" u="1"/>
        <n v="439613" u="1"/>
        <n v="105206" u="1"/>
        <n v="117308" u="1"/>
        <n v="190275" u="1"/>
        <n v="390701" u="1"/>
        <n v="439109" u="1"/>
        <n v="445160" u="1"/>
        <n v="457262" u="1"/>
        <n v="485500" u="1"/>
        <n v="173887" u="1"/>
        <n v="192040" u="1"/>
        <n v="214227" u="1"/>
        <n v="226329" u="1"/>
        <n v="232380" u="1"/>
        <n v="430537" u="1"/>
        <n v="442639" u="1"/>
        <n v="484996" u="1"/>
        <n v="203890" u="1"/>
        <n v="215992" u="1"/>
        <n v="377087" u="1"/>
        <n v="381121" u="1"/>
        <n v="445665" u="1"/>
        <n v="120838" u="1"/>
        <n v="175148" u="1"/>
        <n v="203386" u="1"/>
        <n v="215488" u="1"/>
        <n v="418940" u="1"/>
        <n v="189015" u="1"/>
        <n v="205151" u="1"/>
        <n v="229355" u="1"/>
        <n v="448691" u="1"/>
        <n v="110501" u="1"/>
        <n v="118569" u="1"/>
        <n v="122603" u="1"/>
        <n v="393728" u="1"/>
        <n v="421966" u="1"/>
        <n v="448187" u="1"/>
        <n v="452221" u="1"/>
        <n v="232885" u="1"/>
        <n v="244987" u="1"/>
        <n v="449700" u="1"/>
        <n v="108232" u="1"/>
        <n v="151953" u="1"/>
        <n v="372550" u="1"/>
        <n v="396754" u="1"/>
        <n v="104072" u="1"/>
        <n v="116174" u="1"/>
        <n v="372046" u="1"/>
        <n v="424488" u="1"/>
        <n v="452726" u="1"/>
        <n v="482981" u="1"/>
        <n v="151449" u="1"/>
        <n v="262624" u="1"/>
        <n v="409865" u="1"/>
        <n v="103820" u="1"/>
        <n v="115922" u="1"/>
        <n v="137078" u="1"/>
        <n v="195571" u="1"/>
        <n v="455752" u="1"/>
        <n v="479956" u="1"/>
        <n v="111762" u="1"/>
        <n v="136826" u="1"/>
        <n v="400789" u="1"/>
        <n v="431044" u="1"/>
        <n v="443146" u="1"/>
        <n v="455248" u="1"/>
        <n v="195067" u="1"/>
        <n v="109493" u="1"/>
        <n v="170611" u="1"/>
        <n v="194815" u="1"/>
        <n v="210951" u="1"/>
        <n v="225070" u="1"/>
        <n v="249274" u="1"/>
        <n v="363475" u="1"/>
        <n v="434070" u="1"/>
        <n v="446172" u="1"/>
        <n v="486512" u="1"/>
        <n v="115418" u="1"/>
        <n v="208682" u="1"/>
        <n v="391209" u="1"/>
        <n v="111258" u="1"/>
        <n v="210447" u="1"/>
        <n v="222549" u="1"/>
        <n v="404824" u="1"/>
        <n v="208178" u="1"/>
        <n v="212212" u="1"/>
        <n v="370031" u="1"/>
        <n v="378099" u="1"/>
        <n v="434575" u="1"/>
        <n v="450711" u="1"/>
        <n v="458779" u="1"/>
        <n v="474915" u="1"/>
        <n v="113023" u="1"/>
        <n v="139348" u="1"/>
        <n v="240198" u="1"/>
        <n v="379612" u="1"/>
        <n v="450207" u="1"/>
        <n v="171368" u="1"/>
        <n v="367006" u="1"/>
        <n v="419448" u="1"/>
        <n v="169099" u="1"/>
        <n v="173133" u="1"/>
        <n v="197337" u="1"/>
        <n v="201371" u="1"/>
        <n v="213473" u="1"/>
        <n v="225575" u="1"/>
        <n v="249779" u="1"/>
        <n v="382638" u="1"/>
        <n v="437097" u="1"/>
        <n v="449199" u="1"/>
        <n v="489539" u="1"/>
        <n v="104577" u="1"/>
        <n v="132541" u="1"/>
        <n v="168847" u="1"/>
        <n v="227340" u="1"/>
        <n v="239442" u="1"/>
        <n v="438610" u="1"/>
        <n v="118444" u="1"/>
        <n v="132037" u="1"/>
        <n v="150190" u="1"/>
        <n v="174394" u="1"/>
        <n v="190530" u="1"/>
        <n v="212717" u="1"/>
        <n v="224819" u="1"/>
        <n v="413398" u="1"/>
        <n v="441636" u="1"/>
        <n v="453738" u="1"/>
        <n v="114284" u="1"/>
        <n v="388690" u="1"/>
        <n v="414911" u="1"/>
        <n v="429030" u="1"/>
        <n v="190026" u="1"/>
        <n v="456764" u="1"/>
        <n v="468866" u="1"/>
        <n v="173638" u="1"/>
        <n v="191791" u="1"/>
        <n v="201876" u="1"/>
        <n v="232131" u="1"/>
        <n v="244233" u="1"/>
        <n v="121974" u="1"/>
        <n v="135063" u="1"/>
        <n v="215743" u="1"/>
        <n v="227845" u="1"/>
        <n v="490045" u="1"/>
        <n v="134811" u="1"/>
        <n v="191287" u="1"/>
        <n v="229610" u="1"/>
        <n v="420963" u="1"/>
        <n v="475422" u="1"/>
        <n v="150695" u="1"/>
        <n v="174899" u="1"/>
        <n v="193052" u="1"/>
        <n v="203137" u="1"/>
        <n v="215239" u="1"/>
        <n v="245494" u="1"/>
        <n v="380119" u="1"/>
        <n v="113528" u="1"/>
        <n v="134307" u="1"/>
        <n v="192800" u="1"/>
        <n v="217004" u="1"/>
        <n v="383145" u="1"/>
        <n v="411383" u="1"/>
        <n v="447689" u="1"/>
        <n v="451723" u="1"/>
        <n v="368522" u="1"/>
        <n v="408862" u="1"/>
        <n v="481474" u="1"/>
        <n v="123235" u="1"/>
        <n v="246503" u="1"/>
        <n v="398273" u="1"/>
        <n v="250285" u="1"/>
        <n v="371548" u="1"/>
        <n v="430041" u="1"/>
        <n v="454245" u="1"/>
        <n v="118949" u="1"/>
        <n v="125000" u="1"/>
        <n v="193557" u="1"/>
        <n v="233897" u="1"/>
        <n v="427520" u="1"/>
        <n v="439622" u="1"/>
        <n v="114789" u="1"/>
        <n v="195322" u="1"/>
        <n v="247764" u="1"/>
        <n v="386676" u="1"/>
        <n v="398778" u="1"/>
        <n v="457271" u="1"/>
        <n v="138594" u="1"/>
        <n v="140359" u="1"/>
        <n v="223056" u="1"/>
        <n v="112394" u="1"/>
        <n v="124496" u="1"/>
        <n v="196583" u="1"/>
        <n v="362977" u="1"/>
        <n v="488031" u="1"/>
        <n v="137838" u="1"/>
        <n v="208433" u="1"/>
        <n v="433068" u="1"/>
        <n v="461306" u="1"/>
        <n v="366003" u="1"/>
        <n v="378105" u="1"/>
        <n v="418445" u="1"/>
        <n v="491057" u="1"/>
        <n v="171623" u="1"/>
        <n v="195827" u="1"/>
        <n v="365499" u="1"/>
        <n v="393737" u="1"/>
        <n v="436094" u="1"/>
        <n v="448196" u="1"/>
        <n v="452230" u="1"/>
        <n v="209694" u="1"/>
        <n v="111638" u="1"/>
        <n v="172884" u="1"/>
        <n v="213224" u="1"/>
        <n v="225326" u="1"/>
        <n v="384157" u="1"/>
        <n v="396259" u="1"/>
        <n v="400293" u="1"/>
        <n v="440633" u="1"/>
        <n v="452735" u="1"/>
        <n v="476939" u="1"/>
        <n v="482990" u="1"/>
        <n v="409874" u="1"/>
        <n v="440129" u="1"/>
        <n v="482486" u="1"/>
        <n v="109369" u="1"/>
        <n v="125505" u="1"/>
        <n v="401302" u="1"/>
        <n v="413404" u="1"/>
        <n v="437608" u="1"/>
        <n v="455761" u="1"/>
        <n v="121345" u="1"/>
        <n v="226587" u="1"/>
        <n v="238689" u="1"/>
        <n v="400798" u="1"/>
        <n v="431053" u="1"/>
        <n v="443155" u="1"/>
        <n v="455257" u="1"/>
        <n v="133553" u="1"/>
        <n v="470889" u="1"/>
        <n v="104957" u="1"/>
        <n v="119076" u="1"/>
        <n v="123110" u="1"/>
        <n v="260372" u="1"/>
        <n v="428028" u="1"/>
        <n v="446181" u="1"/>
        <n v="458283" u="1"/>
        <n v="486521" u="1"/>
        <n v="201627" u="1"/>
        <n v="213729" u="1"/>
        <n v="231882" u="1"/>
        <n v="243984" u="1"/>
        <n v="391218" u="1"/>
        <n v="431558" u="1"/>
        <n v="486017" u="1"/>
        <n v="118824" u="1"/>
        <n v="189273" u="1"/>
        <n v="114664" u="1"/>
        <n v="231378" u="1"/>
        <n v="363989" u="1"/>
        <n v="370040" u="1"/>
        <n v="404329" u="1"/>
        <n v="446686" u="1"/>
        <n v="489043" u="1"/>
        <n v="150446" u="1"/>
        <n v="202888" u="1"/>
        <n v="245245" u="1"/>
        <n v="379621" u="1"/>
        <n v="480471" u="1"/>
        <n v="136075" u="1"/>
        <n v="152211" u="1"/>
        <n v="188517" u="1"/>
        <n v="228857" u="1"/>
        <n v="367015" u="1"/>
        <n v="397270" u="1"/>
        <n v="419457" u="1"/>
        <n v="382647" u="1"/>
        <n v="410885" u="1"/>
        <n v="441140" u="1"/>
        <n v="204149" u="1"/>
        <n v="189778" u="1"/>
        <n v="385673" u="1"/>
        <n v="113908" u="1"/>
        <n v="441645" u="1"/>
        <n v="453747" u="1"/>
        <n v="484002" u="1"/>
        <n v="193308" u="1"/>
        <n v="233648" u="1"/>
        <n v="414920" u="1"/>
        <n v="117690" u="1"/>
        <n v="140614" u="1"/>
        <n v="197090" u="1"/>
        <n v="376093" u="1"/>
        <n v="388195" u="1"/>
        <n v="468875" u="1"/>
        <n v="111513" u="1"/>
        <n v="444167" u="1"/>
        <n v="456269" u="1"/>
        <n v="194569" u="1"/>
        <n v="365000" u="1"/>
        <n v="389204" u="1"/>
        <n v="490054" u="1"/>
        <n v="109244" u="1"/>
        <n v="206419" u="1"/>
        <n v="224572" u="1"/>
        <n v="248776" u="1"/>
        <n v="402819" u="1"/>
        <n v="420972" u="1"/>
        <n v="117186" u="1"/>
        <n v="380128" u="1"/>
        <n v="420468" u="1"/>
        <n v="111009" u="1"/>
        <n v="405845" u="1"/>
        <n v="417947" u="1"/>
        <n v="448202" u="1"/>
        <n v="490559" u="1"/>
        <n v="116934" u="1"/>
        <n v="173391" u="1"/>
        <n v="197595" u="1"/>
        <n v="211714" u="1"/>
        <n v="223816" u="1"/>
        <n v="395256" u="1"/>
        <n v="411392" u="1"/>
        <n v="447698" u="1"/>
        <n v="112774" u="1"/>
        <n v="124876" u="1"/>
        <n v="209445" u="1"/>
        <n v="368531" u="1"/>
        <n v="451228" u="1"/>
        <n v="481483" u="1"/>
        <n v="368027" u="1"/>
        <n v="398282" u="1"/>
        <n v="408367" u="1"/>
        <n v="412401" u="1"/>
        <n v="436605" u="1"/>
        <n v="172635" u="1"/>
        <n v="200873" u="1"/>
        <n v="212975" u="1"/>
        <n v="371557" u="1"/>
        <n v="430050" u="1"/>
        <n v="442152" u="1"/>
        <n v="104328" u="1"/>
        <n v="174400" u="1"/>
        <n v="214740" u="1"/>
        <n v="238944" u="1"/>
        <n v="439631" u="1"/>
        <n v="190284" u="1"/>
        <n v="386685" u="1"/>
        <n v="439127" u="1"/>
        <n v="457280" u="1"/>
        <n v="173896" u="1"/>
        <n v="202134" u="1"/>
        <n v="214236" u="1"/>
        <n v="226338" u="1"/>
        <n v="442657" u="1"/>
        <n v="454759" u="1"/>
        <n v="485014" u="1"/>
        <n v="216001" u="1"/>
        <n v="445683" u="1"/>
        <n v="109749" u="1"/>
        <n v="175157" u="1"/>
        <n v="215497" u="1"/>
        <n v="231633" u="1"/>
        <n v="445179" u="1"/>
        <n v="461315" u="1"/>
        <n v="485519" u="1"/>
        <n v="105589" u="1"/>
        <n v="150701" u="1"/>
        <n v="205160" u="1"/>
        <n v="229364" u="1"/>
        <n v="366012" u="1"/>
        <n v="378114" u="1"/>
        <n v="418454" u="1"/>
        <n v="136330" u="1"/>
        <n v="190789" u="1"/>
        <n v="119456" u="1"/>
        <n v="192554" u="1"/>
        <n v="202639" u="1"/>
        <n v="115296" u="1"/>
        <n v="133809" u="1"/>
        <n v="151962" u="1"/>
        <n v="216506" u="1"/>
        <n v="228608" u="1"/>
        <n v="418959" u="1"/>
        <n v="437112" u="1"/>
        <n v="449214" u="1"/>
        <n v="137591" u="1"/>
        <n v="260628" u="1"/>
        <n v="396268" u="1"/>
        <n v="440642" u="1"/>
        <n v="452744" u="1"/>
        <n v="476948" u="1"/>
        <n v="117061" u="1"/>
        <n v="151458" u="1"/>
        <n v="440138" u="1"/>
        <n v="137087" u="1"/>
        <n v="141121" u="1"/>
        <n v="189529" u="1"/>
        <n v="195580" u="1"/>
        <n v="205665" u="1"/>
        <n v="233903" u="1"/>
        <n v="387192" u="1"/>
        <n v="399294" u="1"/>
        <n v="413413" u="1"/>
        <n v="437617" u="1"/>
        <n v="449719" u="1"/>
        <n v="455770" u="1"/>
        <n v="479974" u="1"/>
        <n v="372569" u="1"/>
        <n v="443164" u="1"/>
        <n v="455266" u="1"/>
        <n v="467368" u="1"/>
        <n v="483504" u="1"/>
        <n v="138600" u="1"/>
        <n v="195076" u="1"/>
        <n v="388201" u="1"/>
        <n v="470898" u="1"/>
        <n v="170620" u="1"/>
        <n v="204909" u="1"/>
        <n v="210960" u="1"/>
        <n v="249283" u="1"/>
        <n v="363493" u="1"/>
        <n v="399799" u="1"/>
        <n v="413918" u="1"/>
        <n v="458292" u="1"/>
        <n v="208691" u="1"/>
        <n v="251048" u="1"/>
        <n v="431567" u="1"/>
        <n v="486026" u="1"/>
        <n v="139861" u="1"/>
        <n v="210456" u="1"/>
        <n v="222558" u="1"/>
        <n v="404842" u="1"/>
        <n v="112145" u="1"/>
        <n v="171881" u="1"/>
        <n v="208187" u="1"/>
        <n v="224323" u="1"/>
        <n v="363998" u="1"/>
        <n v="382151" u="1"/>
        <n v="404338" u="1"/>
        <n v="434593" u="1"/>
        <n v="446695" u="1"/>
        <n v="458797" u="1"/>
        <n v="474933" u="1"/>
        <n v="120087" u="1"/>
        <n v="139357" u="1"/>
        <n v="434089" u="1"/>
        <n v="480480" u="1"/>
        <n v="126012" u="1"/>
        <n v="171377" u="1"/>
        <n v="209700" u="1"/>
        <n v="419466" u="1"/>
        <n v="447704" u="1"/>
        <n v="173142" u="1"/>
        <n v="197346" u="1"/>
        <n v="201380" u="1"/>
        <n v="213482" u="1"/>
        <n v="394758" u="1"/>
        <n v="168856" u="1"/>
        <n v="121600" u="1"/>
        <n v="397784" u="1"/>
        <n v="438124" u="1"/>
        <n v="200624" u="1"/>
        <n v="212726" u="1"/>
        <n v="224828" u="1"/>
        <n v="441654" u="1"/>
        <n v="453756" u="1"/>
        <n v="484011" u="1"/>
        <n v="119331" u="1"/>
        <n v="115171" u="1"/>
        <n v="190035" u="1"/>
        <n v="438629" u="1"/>
        <n v="456782" u="1"/>
        <n v="173647" u="1"/>
        <n v="213987" u="1"/>
        <n v="232140" u="1"/>
        <n v="456278" u="1"/>
        <n v="135072" u="1"/>
        <n v="215752" u="1"/>
        <n v="227854" u="1"/>
        <n v="239956" u="1"/>
        <n v="377111" u="1"/>
        <n v="417451" u="1"/>
        <n v="490063" u="1"/>
        <n v="104708" u="1"/>
        <n v="122861" u="1"/>
        <n v="191296" u="1"/>
        <n v="402828" u="1"/>
        <n v="420981" u="1"/>
        <n v="193061" u="1"/>
        <n v="203146" u="1"/>
        <n v="380137" u="1"/>
        <n v="217013" u="1"/>
        <n v="365514" u="1"/>
        <n v="377616" u="1"/>
        <n v="405854" u="1"/>
        <n v="448211" u="1"/>
        <n v="490568" u="1"/>
        <n v="114415" u="1"/>
        <n v="383163" u="1"/>
        <n v="395265" u="1"/>
        <n v="122357" u="1"/>
        <n v="192305" u="1"/>
        <n v="232645" u="1"/>
        <n v="368540" u="1"/>
        <n v="481492" u="1"/>
        <n v="151713" u="1"/>
        <n v="206172" u="1"/>
        <n v="368036" u="1"/>
        <n v="398291" u="1"/>
        <n v="408376" u="1"/>
        <n v="424512" u="1"/>
        <n v="436614" u="1"/>
        <n v="112020" u="1"/>
        <n v="124122" u="1"/>
        <n v="137342" u="1"/>
        <n v="205920" u="1"/>
        <n v="424008" u="1"/>
        <n v="454263" u="1"/>
        <n v="151209" u="1"/>
        <n v="193566" u="1"/>
        <n v="399300" u="1"/>
        <n v="439640" u="1"/>
        <n v="119836" u="1"/>
        <n v="140872" u="1"/>
        <n v="247773" u="1"/>
        <n v="430564" u="1"/>
        <n v="442666" u="1"/>
        <n v="454768" u="1"/>
        <n v="140368" u="1"/>
        <n v="247269" u="1"/>
        <n v="399805" u="1"/>
        <n v="117441" u="1"/>
        <n v="196592" u="1"/>
        <n v="210711" u="1"/>
        <n v="222813" u="1"/>
        <n v="362995" u="1"/>
        <n v="457794" u="1"/>
        <n v="113281" u="1"/>
        <n v="137847" u="1"/>
        <n v="208442" u="1"/>
        <n v="390729" u="1"/>
        <n v="445188" u="1"/>
        <n v="485528" u="1"/>
        <n v="222309" u="1"/>
        <n v="406361" u="1"/>
        <n v="418463" u="1"/>
        <n v="108995" u="1"/>
        <n v="171632" u="1"/>
        <n v="195836" u="1"/>
        <n v="238193" u="1"/>
        <n v="381653" u="1"/>
        <n v="393755" u="1"/>
        <n v="120971" u="1"/>
        <n v="139108" u="1"/>
        <n v="169363" u="1"/>
        <n v="197601" u="1"/>
        <n v="381149" u="1"/>
        <n v="461829" u="1"/>
        <n v="211468" u="1"/>
        <n v="418968" u="1"/>
        <n v="201131" u="1"/>
        <n v="209199" u="1"/>
        <n v="213233" u="1"/>
        <n v="249539" u="1"/>
        <n v="372073" u="1"/>
        <n v="112525" u="1"/>
        <n v="124627" u="1"/>
        <n v="168607" u="1"/>
        <n v="227100" u="1"/>
        <n v="239202" u="1"/>
        <n v="120467" u="1"/>
        <n v="413422" u="1"/>
        <n v="437626" u="1"/>
        <n v="174154" u="1"/>
        <n v="372578" u="1"/>
        <n v="431071" u="1"/>
        <n v="455275" u="1"/>
        <n v="483513" u="1"/>
        <n v="110130" u="1"/>
        <n v="118198" u="1"/>
        <n v="122232" u="1"/>
        <n v="169868" u="1"/>
        <n v="173902" u="1"/>
        <n v="228361" u="1"/>
        <n v="483009" u="1"/>
        <n v="260381" u="1"/>
        <n v="391740" u="1"/>
        <n v="201636" u="1"/>
        <n v="213738" u="1"/>
        <n v="231891" u="1"/>
        <n v="243993" u="1"/>
        <n v="391236" u="1"/>
        <n v="132806" u="1"/>
        <n v="189282" u="1"/>
        <n v="203401" u="1"/>
        <n v="239707" u="1"/>
        <n v="404851" u="1"/>
        <n v="459310" u="1"/>
        <n v="119711" u="1"/>
        <n v="191047" u="1"/>
        <n v="231387" u="1"/>
        <n v="364007" u="1"/>
        <n v="376109" u="1"/>
        <n v="394262" u="1"/>
        <n v="474942" u="1"/>
        <n v="489061" u="1"/>
        <n v="150455" u="1"/>
        <n v="174659" u="1"/>
        <n v="202897" u="1"/>
        <n v="233152" u="1"/>
        <n v="462336" u="1"/>
        <n v="111391" u="1"/>
        <n v="123493" u="1"/>
        <n v="152220" u="1"/>
        <n v="188526" u="1"/>
        <n v="204662" u="1"/>
        <n v="228866" u="1"/>
        <n v="447713" u="1"/>
        <n v="135832" u="1"/>
        <n v="260886" u="1"/>
        <n v="382665" u="1"/>
        <n v="447209" u="1"/>
        <n v="194073" u="1"/>
        <n v="204158" u="1"/>
        <n v="370059" u="1"/>
        <n v="115047" u="1"/>
        <n v="189787" u="1"/>
        <n v="193821" u="1"/>
        <n v="203906" u="1"/>
        <n v="397793" u="1"/>
        <n v="407878" u="1"/>
        <n v="411912" u="1"/>
        <n v="426031" u="1"/>
        <n v="108870" u="1"/>
        <n v="385187" u="1"/>
        <n v="411408" u="1"/>
        <n v="441663" u="1"/>
        <n v="193317" u="1"/>
        <n v="233657" u="1"/>
        <n v="122737" u="1"/>
        <n v="140623" u="1"/>
        <n v="152725" u="1"/>
        <n v="223320" u="1"/>
        <n v="414434" u="1"/>
        <n v="438638" u="1"/>
        <n v="138354" u="1"/>
        <n v="444185" u="1"/>
        <n v="124502" u="1"/>
        <n v="170374" u="1"/>
        <n v="194578" u="1"/>
        <n v="417460" u="1"/>
        <n v="457800" u="1"/>
        <n v="490072" u="1"/>
        <n v="120342" u="1"/>
        <n v="206428" u="1"/>
        <n v="420990" u="1"/>
        <n v="420486" u="1"/>
        <n v="460826" u="1"/>
        <n v="103954" u="1"/>
        <n v="118073" u="1"/>
        <n v="240213" u="1"/>
        <n v="377625" u="1"/>
        <n v="389727" u="1"/>
        <n v="490577" u="1"/>
        <n v="111896" u="1"/>
        <n v="123998" u="1"/>
        <n v="211723" u="1"/>
        <n v="223825" u="1"/>
        <n v="383172" u="1"/>
        <n v="451750" u="1"/>
        <n v="169114" u="1"/>
        <n v="209454" u="1"/>
        <n v="113661" u="1"/>
        <n v="125763" u="1"/>
        <n v="408385" u="1"/>
        <n v="448725" u="1"/>
        <n v="200882" u="1"/>
        <n v="212984" u="1"/>
        <n v="482510" u="1"/>
        <n v="226851" u="1"/>
        <n v="105215" u="1"/>
        <n v="190293" u="1"/>
        <n v="214245" u="1"/>
        <n v="226347" u="1"/>
        <n v="390233" u="1"/>
        <n v="430573" u="1"/>
        <n v="442675" u="1"/>
        <n v="454777" u="1"/>
        <n v="485032" u="1"/>
        <n v="169619" u="1"/>
        <n v="228112" u="1"/>
        <n v="430069" u="1"/>
        <n v="363004" u="1"/>
        <n v="375106" u="1"/>
        <n v="387208" u="1"/>
        <n v="403344" u="1"/>
        <n v="175166" u="1"/>
        <n v="191302" u="1"/>
        <n v="231642" u="1"/>
        <n v="445197" u="1"/>
        <n v="457299" u="1"/>
        <n v="485537" u="1"/>
        <n v="134574" u="1"/>
        <n v="150710" u="1"/>
        <n v="229373" u="1"/>
        <n v="418472" u="1"/>
        <n v="118578" u="1"/>
        <n v="122612" u="1"/>
        <n v="190798" u="1"/>
        <n v="403849" u="1"/>
        <n v="446206" u="1"/>
        <n v="192563" u="1"/>
        <n v="202648" u="1"/>
        <n v="461838" u="1"/>
        <n v="488059" u="1"/>
        <n v="151971" u="1"/>
        <n v="216515" u="1"/>
        <n v="378637" u="1"/>
        <n v="418977" u="1"/>
        <n v="437130" u="1"/>
        <n v="116183" u="1"/>
        <n v="372082" u="1"/>
        <n v="384184" u="1"/>
        <n v="410405" u="1"/>
        <n v="476966" u="1"/>
        <n v="122108" u="1"/>
        <n v="151467" u="1"/>
        <n v="234164" u="1"/>
        <n v="246266" u="1"/>
        <n v="369561" u="1"/>
        <n v="440156" u="1"/>
        <n v="452258" u="1"/>
        <n v="115931" u="1"/>
        <n v="137096" u="1"/>
        <n v="233912" u="1"/>
        <n v="262156" u="1"/>
        <n v="413431" u="1"/>
        <n v="437635" u="1"/>
        <n v="449737" u="1"/>
        <n v="479992" u="1"/>
        <n v="111771" u="1"/>
        <n v="123873" u="1"/>
        <n v="136844" u="1"/>
        <n v="372587" u="1"/>
        <n v="431080" u="1"/>
        <n v="443182" u="1"/>
        <n v="455284" u="1"/>
        <n v="195085" u="1"/>
        <n v="233408" u="1"/>
        <n v="483018" u="1"/>
        <n v="194833" u="1"/>
        <n v="204918" u="1"/>
        <n v="413936" u="1"/>
        <n v="115427" u="1"/>
        <n v="138105" u="1"/>
        <n v="251057" u="1"/>
        <n v="139870" u="1"/>
        <n v="210465" u="1"/>
        <n v="222567" u="1"/>
        <n v="404860" u="1"/>
        <n v="212230" u="1"/>
        <n v="364016" u="1"/>
        <n v="376118" u="1"/>
        <n v="416458" u="1"/>
        <n v="125134" u="1"/>
        <n v="139366" u="1"/>
        <n v="450243" u="1"/>
        <n v="419484" u="1"/>
        <n v="447722" u="1"/>
        <n v="213491" u="1"/>
        <n v="104586" u="1"/>
        <n v="116688" u="1"/>
        <n v="168865" u="1"/>
        <n v="209205" u="1"/>
        <n v="239460" u="1"/>
        <n v="370068" u="1"/>
        <n v="481003" u="1"/>
        <n v="407887" u="1"/>
        <n v="411921" u="1"/>
        <n v="118453" u="1"/>
        <n v="200633" u="1"/>
        <n v="212735" u="1"/>
        <n v="224837" u="1"/>
        <n v="397298" u="1"/>
        <n v="411417" u="1"/>
        <n v="441672" u="1"/>
        <n v="453774" u="1"/>
        <n v="226602" u="1"/>
        <n v="441168" u="1"/>
        <n v="120218" u="1"/>
        <n v="190044" u="1"/>
        <n v="414443" u="1"/>
        <n v="426545" u="1"/>
        <n v="438647" u="1"/>
        <n v="201894" u="1"/>
        <n v="213996" u="1"/>
        <n v="456296" u="1"/>
        <n v="460330" u="1"/>
        <n v="121983" u="1"/>
        <n v="135081" u="1"/>
        <n v="227863" u="1"/>
        <n v="239965" u="1"/>
        <n v="490081" u="1"/>
        <n v="392761" u="1"/>
        <n v="414948" u="1"/>
        <n v="445203" u="1"/>
        <n v="457305" u="1"/>
        <n v="193070" u="1"/>
        <n v="203155" u="1"/>
        <n v="215257" u="1"/>
        <n v="392257" u="1"/>
        <n v="420495" u="1"/>
        <n v="487056" u="1"/>
        <n v="113537" u="1"/>
        <n v="134325" u="1"/>
        <n v="202903" u="1"/>
        <n v="217022" u="1"/>
        <n v="377634" u="1"/>
        <n v="389736" u="1"/>
        <n v="417974" u="1"/>
        <n v="490586" u="1"/>
        <n v="395283" u="1"/>
        <n v="232654" u="1"/>
        <n v="111142" u="1"/>
        <n v="151722" u="1"/>
        <n v="206181" u="1"/>
        <n v="368054" u="1"/>
        <n v="408394" u="1"/>
        <n v="424530" u="1"/>
        <n v="383686" u="1"/>
        <n v="424026" u="1"/>
        <n v="454281" u="1"/>
        <n v="118958" u="1"/>
        <n v="193575" u="1"/>
        <n v="482015" u="1"/>
        <n v="114798" u="1"/>
        <n v="140881" u="1"/>
        <n v="195340" u="1"/>
        <n v="229629" u="1"/>
        <n v="368559" u="1"/>
        <n v="412933" u="1"/>
        <n v="427052" u="1"/>
        <n v="439154" u="1"/>
        <n v="400327" u="1"/>
        <n v="430582" u="1"/>
        <n v="442684" u="1"/>
        <n v="454786" u="1"/>
        <n v="485041" u="1"/>
        <n v="116563" u="1"/>
        <n v="140377" u="1"/>
        <n v="192819" u="1"/>
        <n v="430078" u="1"/>
        <n v="222822" u="1"/>
        <n v="363013" u="1"/>
        <n v="375115" u="1"/>
        <n v="403353" u="1"/>
        <n v="427557" u="1"/>
        <n v="439659" u="1"/>
        <n v="137856" u="1"/>
        <n v="149958" u="1"/>
        <n v="208451" u="1"/>
        <n v="485546" u="1"/>
        <n v="139621" u="1"/>
        <n v="222318" u="1"/>
        <n v="378141" u="1"/>
        <n v="418481" u="1"/>
        <n v="195845" u="1"/>
        <n v="211981" u="1"/>
        <n v="476470" u="1"/>
        <n v="488572" u="1"/>
        <n v="139117" u="1"/>
        <n v="197610" u="1"/>
        <n v="480000" u="1"/>
        <n v="171137" u="1"/>
        <n v="211477" u="1"/>
        <n v="223579" u="1"/>
        <n v="418986" u="1"/>
        <n v="111647" u="1"/>
        <n v="197106" u="1"/>
        <n v="201140" u="1"/>
        <n v="213242" u="1"/>
        <n v="384193" u="1"/>
        <n v="396295" u="1"/>
        <n v="422516" u="1"/>
        <n v="452771" u="1"/>
        <n v="168616" u="1"/>
        <n v="208956" u="1"/>
        <n v="239211" u="1"/>
        <n v="369570" u="1"/>
        <n v="440165" u="1"/>
        <n v="452267" u="1"/>
        <n v="480505" u="1"/>
        <n v="172398" u="1"/>
        <n v="385202" u="1"/>
        <n v="397304" u="1"/>
        <n v="413440" u="1"/>
        <n v="437644" u="1"/>
        <n v="174163" u="1"/>
        <n v="425038" u="1"/>
        <n v="169877" u="1"/>
        <n v="173911" u="1"/>
        <n v="104966" u="1"/>
        <n v="119085" u="1"/>
        <n v="413945" u="1"/>
        <n v="133067" u="1"/>
        <n v="191560" u="1"/>
        <n v="201645" u="1"/>
        <n v="225849" u="1"/>
        <n v="244002" u="1"/>
        <n v="401339" u="1"/>
        <n v="443696" u="1"/>
        <n v="486053" u="1"/>
        <n v="118833" u="1"/>
        <n v="189291" u="1"/>
        <n v="227614" u="1"/>
        <n v="239716" u="1"/>
        <n v="388733" u="1"/>
        <n v="416971" u="1"/>
        <n v="191056" u="1"/>
        <n v="231396" u="1"/>
        <n v="364025" u="1"/>
        <n v="376127" u="1"/>
        <n v="388229" u="1"/>
        <n v="394280" u="1"/>
        <n v="420501" u="1"/>
        <n v="468909" u="1"/>
        <n v="174668" u="1"/>
        <n v="190804" u="1"/>
        <n v="215008" u="1"/>
        <n v="233161" u="1"/>
        <n v="245263" u="1"/>
        <n v="391759" u="1"/>
        <n v="462354" u="1"/>
        <n v="486558" u="1"/>
        <n v="188535" u="1"/>
        <n v="204671" u="1"/>
        <n v="216773" u="1"/>
        <n v="419493" u="1"/>
        <n v="447731" u="1"/>
        <n v="459833" u="1"/>
        <n v="135841" u="1"/>
        <n v="260895" u="1"/>
        <n v="459329" u="1"/>
        <n v="194082" u="1"/>
        <n v="204167" u="1"/>
        <n v="408400" u="1"/>
        <n v="135337" u="1"/>
        <n v="193830" u="1"/>
        <n v="367556" u="1"/>
        <n v="379658" u="1"/>
        <n v="411930" u="1"/>
        <n v="113917" u="1"/>
        <n v="453783" u="1"/>
        <n v="121859" u="1"/>
        <n v="150969" u="1"/>
        <n v="193326" u="1"/>
        <n v="233666" u="1"/>
        <n v="136598" u="1"/>
        <n v="140632" u="1"/>
        <n v="152734" u="1"/>
        <n v="386214" u="1"/>
        <n v="398316" u="1"/>
        <n v="414452" u="1"/>
        <n v="438656" u="1"/>
        <n v="138363" u="1"/>
        <n v="140128" u="1"/>
        <n v="170383" u="1"/>
        <n v="484039" u="1"/>
        <n v="490090" u="1"/>
        <n v="109253" u="1"/>
        <n v="196352" u="1"/>
        <n v="206437" u="1"/>
        <n v="248794" u="1"/>
        <n v="386719" u="1"/>
        <n v="402855" u="1"/>
        <n v="414957" u="1"/>
        <n v="429076" u="1"/>
        <n v="445212" u="1"/>
        <n v="457314" u="1"/>
        <n v="105093" u="1"/>
        <n v="117195" u="1"/>
        <n v="208202" u="1"/>
        <n v="460844" u="1"/>
        <n v="487065" u="1"/>
        <n v="111018" u="1"/>
        <n v="224086" u="1"/>
      </sharedItems>
    </cacheField>
    <cacheField name="inst_name" numFmtId="0">
      <sharedItems/>
    </cacheField>
    <cacheField name="state_name" numFmtId="0">
      <sharedItems/>
    </cacheField>
    <cacheField name="atLeast1K_enroll" numFmtId="0">
      <sharedItems containsSemiMixedTypes="0" containsString="0" containsNumber="1" containsInteger="1" minValue="0" maxValue="1" count="2">
        <n v="0"/>
        <n v="1"/>
      </sharedItems>
    </cacheField>
    <cacheField name="metCriteria" numFmtId="0">
      <sharedItems containsSemiMixedTypes="0" containsString="0" containsNumber="1" containsInteger="1" minValue="0" maxValue="1" count="2">
        <n v="1"/>
        <n v="0" u="1"/>
      </sharedItems>
    </cacheField>
    <cacheField name="admission_rate" numFmtId="0">
      <sharedItems containsMixedTypes="1" containsNumber="1" minValue="4.7307875570076915E-2" maxValue="0.99640287769784175"/>
    </cacheField>
    <cacheField name="enrollement_rate" numFmtId="0">
      <sharedItems containsMixedTypes="1" containsNumber="1" minValue="8.1135003325205055E-2" maxValue="1"/>
    </cacheField>
    <cacheField name="number_applied" numFmtId="0">
      <sharedItems containsString="0" containsBlank="1" containsNumber="1" containsInteger="1" minValue="1681" maxValue="102225"/>
    </cacheField>
    <cacheField name="number_admitted" numFmtId="0">
      <sharedItems containsString="0" containsBlank="1" containsNumber="1" containsInteger="1" minValue="1190" maxValue="36088"/>
    </cacheField>
    <cacheField name="number_enrolled_ft" numFmtId="0">
      <sharedItems containsString="0" containsBlank="1" containsNumber="1" containsInteger="1" minValue="0" maxValue="10099"/>
    </cacheField>
    <cacheField name="number_enrolled_pt" numFmtId="0">
      <sharedItems containsString="0" containsBlank="1" containsNumber="1" containsInteger="1" minValue="0" maxValue="3957"/>
    </cacheField>
    <cacheField name="number_enrolled_total" numFmtId="0">
      <sharedItems containsString="0" containsBlank="1" containsNumber="1" containsInteger="1" minValue="0" maxValue="11639"/>
    </cacheField>
    <cacheField name="zip" numFmtId="0">
      <sharedItems containsBlank="1" containsMixedTypes="1" containsNumber="1" containsInteger="1" minValue="7628" maxValue="972070751"/>
    </cacheField>
    <cacheField name="region" numFmtId="0">
      <sharedItems containsBlank="1"/>
    </cacheField>
    <cacheField name="inst_category" numFmtId="0">
      <sharedItems containsBlank="1" count="9">
        <m/>
        <s v="Degree-granting, primarily baccalaureate or above"/>
        <s v="Degree-granting, associate's and certificates" u="1"/>
        <s v="Not applicable" u="1"/>
        <s v="Nondegree-granting, above the baccalaureate" u="1"/>
        <s v="Degree-granting, graduate with no undergraduate degrees" u="1"/>
        <s v="Degree-granting, not primarily baccalaureate or above" u="1"/>
        <s v="Nondegree-granting, sub-baccalaureate" u="1"/>
        <s v="Missing/not reported" u="1"/>
      </sharedItems>
    </cacheField>
    <cacheField name="inst_size" numFmtId="0">
      <sharedItems containsBlank="1" count="8">
        <m/>
        <s v="20,000 and above"/>
        <s v="10,000-19,999"/>
        <s v="5,000-9,999"/>
        <s v="1,000-4,999"/>
        <s v="Not applicable" u="1"/>
        <s v="Under 1,000" u="1"/>
        <s v="Missing/not reported" u="1"/>
      </sharedItems>
    </cacheField>
    <cacheField name="longitude" numFmtId="0">
      <sharedItems containsString="0" containsBlank="1" containsNumber="1" minValue="-123.28100000000001" maxValue="-73.120500000000007"/>
    </cacheField>
    <cacheField name="latitude" numFmtId="0">
      <sharedItems containsString="0" containsBlank="1" containsNumber="1" minValue="25.720400000000001" maxValue="47.120100000000001"/>
    </cacheField>
    <cacheField name="default_rate" numFmtId="0">
      <sharedItems containsString="0" containsBlank="1" containsNumber="1" minValue="4.0000000000000001E-3" maxValue="0.245"/>
    </cacheField>
    <cacheField name="default_rate_denom" numFmtId="0">
      <sharedItems containsString="0" containsBlank="1" containsNumber="1" containsInteger="1" minValue="707" maxValue="32938"/>
    </cacheField>
    <cacheField name="rev_tuition_fees_gross" numFmtId="0">
      <sharedItems containsString="0" containsBlank="1" containsNumber="1" containsInteger="1" minValue="3346946" maxValue="2537999872"/>
    </cacheField>
    <cacheField name="rev_tuition_fees_net" numFmtId="0">
      <sharedItems containsString="0" containsBlank="1" containsNumber="1" containsInteger="1" minValue="3778738" maxValue="1851954048"/>
    </cacheField>
    <cacheField name="rev_appropriations_local" numFmtId="0">
      <sharedItems containsString="0" containsBlank="1" containsNumber="1" containsInteger="1" minValue="675" maxValue="36285344"/>
    </cacheField>
    <cacheField name="rev_grants_contracts_local" numFmtId="0">
      <sharedItems containsString="0" containsBlank="1" containsNumber="1" containsInteger="1" minValue="94" maxValue="845441984"/>
    </cacheField>
    <cacheField name="rev_fed_approps_grants" numFmtId="0">
      <sharedItems containsString="0" containsBlank="1" containsNumber="1" containsInteger="1" minValue="20765" maxValue="1321019008"/>
    </cacheField>
    <cacheField name="rev_state_local_approps_grants" numFmtId="0">
      <sharedItems containsString="0" containsBlank="1" containsNumber="1" containsInteger="1" minValue="1601" maxValue="1796905984"/>
    </cacheField>
    <cacheField name="rev_gifts_grants_contracts" numFmtId="0">
      <sharedItems containsString="0" containsBlank="1" containsNumber="1" containsInteger="1" minValue="5" maxValue="1888566016"/>
    </cacheField>
    <cacheField name="rev_other" numFmtId="0">
      <sharedItems containsString="0" containsBlank="1" containsNumber="1" containsInteger="1" minValue="-127432000" maxValue="2874972928"/>
    </cacheField>
    <cacheField name="rev_operating" numFmtId="0">
      <sharedItems containsString="0" containsBlank="1" containsNumber="1" containsInteger="1" minValue="19053600" maxValue="7280400896"/>
    </cacheField>
    <cacheField name="rev_nonoperating" numFmtId="0">
      <sharedItems containsString="0" containsBlank="1" containsNumber="1" containsInteger="1" minValue="-1399229056" maxValue="2196507904"/>
    </cacheField>
    <cacheField name="rev_total_current" numFmtId="0">
      <sharedItems containsString="0" containsBlank="1" containsNumber="1" containsInteger="1" minValue="-757244032" maxValue="11685713920" count="4827">
        <n v="466264800"/>
        <n v="472641984"/>
        <n v="448894016"/>
        <n v="474236992"/>
        <n v="508419008"/>
        <n v="547308032"/>
        <n v="572110976"/>
        <n v="619580032"/>
        <n v="666182976"/>
        <n v="695986112"/>
        <n v="737134016"/>
        <n v="757889024"/>
        <n v="760470976"/>
        <n v="838414016"/>
        <n v="939787008"/>
        <n v="1043545984"/>
        <n v="1139879040"/>
        <n v="1470974976"/>
        <n v="1523190016"/>
        <n v="1607184000"/>
        <n v="1705041024"/>
        <n v="1736054016"/>
        <n v="1799206016"/>
        <n v="1962434048"/>
        <n v="2117289984"/>
        <n v="2289028096"/>
        <n v="2441842944"/>
        <n v="2583781120"/>
        <n v="662717760"/>
        <n v="690315904"/>
        <n v="704591040"/>
        <n v="763434176"/>
        <n v="761048064"/>
        <n v="772224320"/>
        <n v="786528256"/>
        <n v="833209792"/>
        <n v="900381184"/>
        <n v="938501568"/>
        <n v="989402560"/>
        <n v="997153024"/>
        <n v="1082631040"/>
        <n v="1148708992"/>
        <n v="1203643008"/>
        <n v="1294798976"/>
        <n v="1385436032"/>
        <n v="1459059968"/>
        <n v="1456588032"/>
        <n v="1558880000"/>
        <n v="1651233024"/>
        <n v="1684755968"/>
        <n v="1791604992"/>
        <n v="1832304000"/>
        <n v="2042135040"/>
        <n v="2040877952"/>
        <n v="2109787008"/>
        <n v="2123032960"/>
        <n v="148182240"/>
        <n v="160556992"/>
        <n v="170560800"/>
        <n v="183446752"/>
        <n v="197037936"/>
        <n v="213332192"/>
        <n v="218703248"/>
        <n v="229236048"/>
        <n v="238289248"/>
        <n v="251779520"/>
        <n v="264097184"/>
        <n v="263806688"/>
        <n v="271448896"/>
        <n v="293859072"/>
        <n v="310585472"/>
        <n v="331613184"/>
        <n v="367026656"/>
        <n v="400443552"/>
        <n v="407891552"/>
        <n v="426232672"/>
        <n v="455594208"/>
        <n v="442628096"/>
        <n v="460081248"/>
        <n v="490278272"/>
        <n v="523673344"/>
        <n v="531675392"/>
        <n v="578132288"/>
        <n v="590295232"/>
        <n v="160468688"/>
        <n v="161893312"/>
        <n v="157161840"/>
        <n v="156342256"/>
        <n v="165056432"/>
        <n v="169393776"/>
        <n v="179589408"/>
        <n v="182886240"/>
        <n v="200535616"/>
        <n v="263676240"/>
        <n v="284974272"/>
        <n v="237076144"/>
        <n v="332886144"/>
        <n v="237073280"/>
        <n v="271652928"/>
        <n v="281322112"/>
        <n v="308395680"/>
        <n v="305242048"/>
        <n v="287995488"/>
        <n v="329425760"/>
        <n v="444730464"/>
        <n v="323700288"/>
        <n v="348599808"/>
        <n v="389007040"/>
        <n v="403697248"/>
        <n v="444138688"/>
        <n v="465100064"/>
        <n v="583277632"/>
        <n v="70514592"/>
        <n v="71757856"/>
        <n v="86547920"/>
        <n v="93255720"/>
        <n v="93433872"/>
        <n v="93343832"/>
        <n v="97930384"/>
        <n v="105148088"/>
        <n v="151688960"/>
        <n v="154327216"/>
        <n v="173599872"/>
        <n v="192021168"/>
        <n v="149156784"/>
        <n v="180085488"/>
        <n v="211140560"/>
        <n v="169207264"/>
        <n v="198744560"/>
        <n v="214629664"/>
        <n v="218207024"/>
        <n v="270656160"/>
        <n v="245814624"/>
        <n v="250452208"/>
        <n v="251405184"/>
        <n v="245136416"/>
        <n v="268320960"/>
        <n v="285602400"/>
        <n v="315927296"/>
        <n v="382772896"/>
        <n v="135849968"/>
        <n v="137089600"/>
        <n v="139481024"/>
        <n v="137931584"/>
        <n v="141692928"/>
        <n v="147213664"/>
        <n v="158231216"/>
        <n v="169140016"/>
        <n v="184456496"/>
        <n v="234230384"/>
        <n v="273006368"/>
        <n v="228768560"/>
        <n v="261609376"/>
        <n v="223509552"/>
        <n v="246313392"/>
        <n v="316480480"/>
        <n v="260047664"/>
        <n v="289614560"/>
        <n v="266030128"/>
        <n v="326880128"/>
        <n v="293680128"/>
        <n v="276582240"/>
        <n v="283791008"/>
        <n v="307299232"/>
        <n v="342136896"/>
        <n v="383474112"/>
        <n v="389278688"/>
        <n v="515831744"/>
        <n v="126339088"/>
        <n v="129109768"/>
        <n v="130918440"/>
        <n v="129680528"/>
        <n v="131826752"/>
        <n v="132023616"/>
        <n v="134795104"/>
        <n v="142734528"/>
        <n v="152995536"/>
        <n v="207826192"/>
        <n v="232239568"/>
        <n v="174514432"/>
        <n v="204986736"/>
        <n v="212296960"/>
        <n v="192149264"/>
        <n v="186813104"/>
        <n v="210790080"/>
        <n v="220198048"/>
        <n v="205760480"/>
        <n v="235174944"/>
        <n v="238191872"/>
        <n v="228427184"/>
        <n v="233731312"/>
        <n v="300170144"/>
        <n v="268652832"/>
        <n v="276844160"/>
        <n v="297052864"/>
        <n v="358406080"/>
        <n v="147449744"/>
        <n v="151144528"/>
        <n v="149812384"/>
        <n v="153991392"/>
        <n v="153764272"/>
        <n v="157545024"/>
        <n v="162177168"/>
        <n v="167517376"/>
        <n v="191332480"/>
        <n v="269348736"/>
        <n v="274716992"/>
        <n v="238667104"/>
        <n v="219784288"/>
        <n v="234186544"/>
        <n v="227496400"/>
        <n v="329718816"/>
        <n v="271523392"/>
        <n v="307232576"/>
        <n v="259202160"/>
        <n v="316879968"/>
        <n v="290842176"/>
        <n v="277011104"/>
        <n v="281295520"/>
        <n v="311305184"/>
        <n v="347409120"/>
        <n v="361848416"/>
        <n v="365630176"/>
        <n v="453214944"/>
        <n v="136713104"/>
        <n v="140635136"/>
        <n v="143585520"/>
        <n v="142848256"/>
        <n v="148117488"/>
        <n v="158709968"/>
        <n v="175550976"/>
        <n v="183282224"/>
        <n v="243222000"/>
        <n v="258913920"/>
        <n v="282709344"/>
        <n v="334888000"/>
        <n v="308213568"/>
        <n v="289552896"/>
        <n v="346821248"/>
        <n v="314220992"/>
        <n v="350399360"/>
        <n v="396752960"/>
        <n v="343722144"/>
        <n v="410717120"/>
        <n v="446151968"/>
        <n v="431965056"/>
        <n v="452284128"/>
        <n v="491412800"/>
        <n v="515088256"/>
        <n v="531052384"/>
        <n v="578548928"/>
        <n v="693084736"/>
        <n v="191689856"/>
        <n v="193201600"/>
        <n v="190143072"/>
        <n v="190769312"/>
        <n v="202043664"/>
        <n v="208190016"/>
        <n v="211718496"/>
        <n v="231624416"/>
        <n v="247396496"/>
        <n v="345572160"/>
        <n v="374453728"/>
        <n v="320473664"/>
        <n v="339369472"/>
        <n v="323398624"/>
        <n v="330158208"/>
        <n v="350954304"/>
        <n v="372863456"/>
        <n v="488337888"/>
        <n v="398931968"/>
        <n v="391424928"/>
        <n v="438395840"/>
        <n v="419187104"/>
        <n v="437883072"/>
        <n v="469712160"/>
        <n v="501588576"/>
        <n v="525106784"/>
        <n v="556089728"/>
        <n v="687496128"/>
        <n v="145182320"/>
        <n v="147600912"/>
        <n v="142167008"/>
        <n v="138288144"/>
        <n v="142807456"/>
        <n v="146014080"/>
        <n v="146658688"/>
        <n v="169688064"/>
        <n v="173345584"/>
        <n v="218210560"/>
        <n v="232652832"/>
        <n v="222408864"/>
        <n v="222069248"/>
        <n v="218566432"/>
        <n v="244895856"/>
        <n v="271139648"/>
        <n v="212078624"/>
        <n v="320653312"/>
        <n v="238102128"/>
        <n v="261492608"/>
        <n v="268725472"/>
        <n v="259985520"/>
        <n v="271073920"/>
        <n v="302059968"/>
        <n v="348124672"/>
        <n v="377632288"/>
        <n v="392239904"/>
        <n v="481303488"/>
        <n v="183050736"/>
        <n v="186115344"/>
        <n v="194304832"/>
        <n v="227207664"/>
        <n v="231561056"/>
        <n v="234452064"/>
        <n v="274840352"/>
        <n v="263481728"/>
        <n v="319448192"/>
        <n v="338223808"/>
        <n v="370418656"/>
        <n v="281814880"/>
        <n v="297629952"/>
        <n v="304112928"/>
        <n v="377398880"/>
        <n v="342693600"/>
        <n v="430963008"/>
        <n v="402124000"/>
        <n v="381918208"/>
        <n v="451094432"/>
        <n v="472008128"/>
        <n v="457698944"/>
        <n v="462454816"/>
        <n v="526006528"/>
        <n v="549404864"/>
        <n v="577252736"/>
        <n v="591466560"/>
        <n v="742705152"/>
        <n v="161319504"/>
        <n v="163600896"/>
        <n v="167329120"/>
        <n v="167923904"/>
        <n v="177574112"/>
        <n v="179347632"/>
        <n v="190234176"/>
        <n v="206848560"/>
        <n v="220599984"/>
        <n v="301528064"/>
        <n v="336997632"/>
        <n v="290175360"/>
        <n v="299009248"/>
        <n v="302911840"/>
        <n v="288560256"/>
        <n v="286572000"/>
        <n v="329333984"/>
        <n v="350152800"/>
        <n v="323451520"/>
        <n v="372189920"/>
        <n v="375735552"/>
        <n v="359125312"/>
        <n v="362950144"/>
        <n v="391235776"/>
        <n v="418801664"/>
        <n v="451836576"/>
        <n v="481212960"/>
        <n v="596005696"/>
        <n v="815302976"/>
        <n v="849120000"/>
        <n v="842412992"/>
        <n v="851180032"/>
        <n v="903891008"/>
        <n v="953620992"/>
        <n v="1030556032"/>
        <n v="1092848000"/>
        <n v="1204024064"/>
        <n v="1303632000"/>
        <n v="1429318016"/>
        <n v="1437038976"/>
        <n v="1566509056"/>
        <n v="1656935936"/>
        <n v="1679384960"/>
        <n v="1711175936"/>
        <n v="1773044992"/>
        <n v="2029417984"/>
        <n v="2061548032"/>
        <n v="2198283264"/>
        <n v="2654381056"/>
        <n v="2577583104"/>
        <n v="2363062016"/>
        <n v="2695502080"/>
        <n v="2845716992"/>
        <n v="2659304960"/>
        <n v="2726006016"/>
        <n v="3057545984"/>
        <n v="951859008"/>
        <n v="1038849984"/>
        <n v="1079906048"/>
        <n v="1089148032"/>
        <n v="1145266944"/>
        <n v="1196814976"/>
        <n v="1328227968"/>
        <n v="1465616000"/>
        <n v="1562466048"/>
        <n v="1670768000"/>
        <n v="1873202944"/>
        <n v="1993091968"/>
        <n v="2193649920"/>
        <n v="2246010112"/>
        <n v="2342874112"/>
        <n v="2385751040"/>
        <n v="2550598912"/>
        <n v="2901019904"/>
        <n v="2929714944"/>
        <n v="3066633216"/>
        <n v="3382947072"/>
        <n v="3439480064"/>
        <n v="3641391104"/>
        <n v="3831100928"/>
        <n v="4081221888"/>
        <n v="4416743936"/>
        <n v="4697235968"/>
        <n v="4868045824"/>
        <n v="611004992"/>
        <n v="637945024"/>
        <n v="640097024"/>
        <n v="638064000"/>
        <n v="651102976"/>
        <m/>
        <n v="687326016"/>
        <n v="731425024"/>
        <n v="828540992"/>
        <n v="853582976"/>
        <n v="1011683968"/>
        <n v="1241159040"/>
        <n v="1263689984"/>
        <n v="1363905024"/>
        <n v="1539085056"/>
        <n v="1611021056"/>
        <n v="1621427968"/>
        <n v="1897649024"/>
        <n v="1950072960"/>
        <n v="1963044608"/>
        <n v="2188304896"/>
        <n v="2241588992"/>
        <n v="2360369920"/>
        <n v="2833361920"/>
        <n v="2562417920"/>
        <n v="2917042944"/>
        <n v="3028244992"/>
        <n v="3383961088"/>
        <n v="1608796032"/>
        <n v="1676139008"/>
        <n v="1698161024"/>
        <n v="1721483008"/>
        <n v="1812087040"/>
        <n v="1977490048"/>
        <n v="2169746944"/>
        <n v="2314636032"/>
        <n v="2499036928"/>
        <n v="2692943872"/>
        <n v="2840619008"/>
        <n v="3196267008"/>
        <n v="3421434880"/>
        <n v="3669839872"/>
        <n v="3648114944"/>
        <n v="3787312128"/>
        <n v="4086235904"/>
        <n v="4416265216"/>
        <n v="4531283968"/>
        <n v="4939154432"/>
        <n v="5362258944"/>
        <n v="5822294016"/>
        <n v="5828264960"/>
        <n v="6121487872"/>
        <n v="6630991872"/>
        <n v="6952146944"/>
        <n v="7501415936"/>
        <n v="7721696256"/>
        <n v="182383008"/>
        <n v="189486000"/>
        <n v="183463008"/>
        <n v="191556992"/>
        <n v="206024992"/>
        <n v="215886000"/>
        <n v="230343008"/>
        <n v="246952000"/>
        <n v="269332992"/>
        <n v="290796992"/>
        <n v="344814016"/>
        <n v="457841984"/>
        <n v="464246016"/>
        <n v="532195008"/>
        <n v="524216992"/>
        <n v="517769984"/>
        <n v="640804992"/>
        <n v="628134016"/>
        <n v="632670976"/>
        <n v="639684928"/>
        <n v="712020992"/>
        <n v="698574016"/>
        <n v="731574016"/>
        <n v="879033984"/>
        <n v="872158976"/>
        <n v="858076992"/>
        <n v="949625024"/>
        <n v="1006705024"/>
        <n v="908214976"/>
        <n v="963939008"/>
        <n v="1010588032"/>
        <n v="1042656000"/>
        <n v="1107579008"/>
        <n v="1135419008"/>
        <n v="1133918976"/>
        <n v="1185630976"/>
        <n v="1346708992"/>
        <n v="1459275008"/>
        <n v="1601467008"/>
        <n v="1777065984"/>
        <n v="1891079040"/>
        <n v="2016955008"/>
        <n v="2184413952"/>
        <n v="2280025088"/>
        <n v="2478215936"/>
        <n v="2756016896"/>
        <n v="2774626048"/>
        <n v="3047899904"/>
        <n v="3516077056"/>
        <n v="3616765952"/>
        <n v="3751681024"/>
        <n v="3817786112"/>
        <n v="4442592256"/>
        <n v="4314108928"/>
        <n v="4905726976"/>
        <n v="5394019840"/>
        <n v="314073984"/>
        <n v="333507008"/>
        <n v="326531008"/>
        <n v="337720992"/>
        <n v="350975008"/>
        <n v="365993984"/>
        <n v="382568000"/>
        <n v="401423008"/>
        <n v="437260000"/>
        <n v="467971008"/>
        <n v="506043008"/>
        <n v="633710976"/>
        <n v="686118976"/>
        <n v="669979008"/>
        <n v="665292992"/>
        <n v="719667008"/>
        <n v="798264000"/>
        <n v="899251008"/>
        <n v="785859008"/>
        <n v="851279680"/>
        <n v="862793984"/>
        <n v="868164992"/>
        <n v="892009984"/>
        <n v="1016051968"/>
        <n v="998908992"/>
        <n v="1120834048"/>
        <n v="1195922944"/>
        <n v="1139739008"/>
        <n v="178572000"/>
        <n v="192380000"/>
        <n v="192678000"/>
        <n v="202911008"/>
        <n v="210948000"/>
        <n v="219411008"/>
        <n v="234376992"/>
        <n v="252996992"/>
        <n v="273380992"/>
        <n v="292513984"/>
        <n v="334857984"/>
        <n v="442143008"/>
        <n v="441856000"/>
        <n v="478720000"/>
        <n v="503654016"/>
        <n v="481676000"/>
        <n v="532099008"/>
        <n v="631416000"/>
        <n v="639084032"/>
        <n v="625740224"/>
        <n v="688398976"/>
        <n v="657371008"/>
        <n v="630182976"/>
        <n v="712038976"/>
        <n v="752032000"/>
        <n v="821537984"/>
        <n v="831438976"/>
        <n v="934222016"/>
        <n v="90661848"/>
        <n v="97579656"/>
        <n v="103209424"/>
        <n v="110687560"/>
        <n v="116249024"/>
        <n v="125875320"/>
        <n v="149503088"/>
        <n v="175707424"/>
        <n v="139740752"/>
        <n v="188716992"/>
        <n v="168110672"/>
        <n v="169595808"/>
        <n v="213626064"/>
        <n v="248242224"/>
        <n v="244815584"/>
        <n v="275209472"/>
        <n v="331883904"/>
        <n v="298321184"/>
        <n v="186100960"/>
        <n v="325253216"/>
        <n v="370012000"/>
        <n v="288115008"/>
        <n v="376507008"/>
        <n v="390590016"/>
        <n v="351796992"/>
        <n v="326883008"/>
        <n v="403855008"/>
        <n v="420838016"/>
        <n v="230012208"/>
        <n v="233130192"/>
        <n v="226589424"/>
        <n v="225991392"/>
        <n v="240529936"/>
        <n v="254782656"/>
        <n v="256359744"/>
        <n v="276018336"/>
        <n v="500989728"/>
        <n v="527875584"/>
        <n v="567881088"/>
        <n v="378577344"/>
        <n v="379456896"/>
        <n v="405589024"/>
        <n v="401088448"/>
        <n v="447617344"/>
        <n v="450165952"/>
        <n v="490389216"/>
        <n v="440467008"/>
        <n v="501735680"/>
        <n v="503352448"/>
        <n v="523390432"/>
        <n v="485581504"/>
        <n v="523225312"/>
        <n v="567654656"/>
        <n v="624411136"/>
        <n v="624373760"/>
        <n v="747119808"/>
        <n v="88075352"/>
        <n v="95931320"/>
        <n v="102061312"/>
        <n v="107850152"/>
        <n v="113888024"/>
        <n v="122748824"/>
        <n v="156110768"/>
        <n v="144113552"/>
        <n v="145753712"/>
        <n v="167831504"/>
        <n v="145261488"/>
        <n v="157697296"/>
        <n v="199787520"/>
        <n v="263935584"/>
        <n v="242698736"/>
        <n v="270314656"/>
        <n v="308373056"/>
        <n v="255108240"/>
        <n v="185894000"/>
        <n v="296460992"/>
        <n v="347044000"/>
        <n v="285007008"/>
        <n v="360523008"/>
        <n v="386935008"/>
        <n v="315742016"/>
        <n v="299569984"/>
        <n v="413775008"/>
        <n v="430505984"/>
        <n v="172933776"/>
        <n v="177896928"/>
        <n v="182493280"/>
        <n v="196832752"/>
        <n v="208105888"/>
        <n v="221308144"/>
        <n v="261321824"/>
        <n v="263988688"/>
        <n v="271860992"/>
        <n v="326067648"/>
        <n v="332761344"/>
        <n v="324736064"/>
        <n v="359396064"/>
        <n v="357888896"/>
        <n v="363354784"/>
        <n v="375174528"/>
        <n v="396132416"/>
        <n v="545885504"/>
        <n v="407877600"/>
        <n v="464821120"/>
        <n v="480913504"/>
        <n v="466242208"/>
        <n v="455637824"/>
        <n v="449454624"/>
        <n v="454346368"/>
        <n v="488051424"/>
        <n v="490573312"/>
        <n v="616832640"/>
        <n v="184422800"/>
        <n v="193966800"/>
        <n v="203309648"/>
        <n v="196188352"/>
        <n v="209472016"/>
        <n v="214185168"/>
        <n v="227256912"/>
        <n v="231444160"/>
        <n v="257606240"/>
        <n v="356229184"/>
        <n v="363377888"/>
        <n v="280590752"/>
        <n v="282397280"/>
        <n v="312635072"/>
        <n v="294122848"/>
        <n v="317812480"/>
        <n v="344031808"/>
        <n v="387787520"/>
        <n v="360625184"/>
        <n v="392927616"/>
        <n v="397359616"/>
        <n v="393937504"/>
        <n v="386789152"/>
        <n v="503974912"/>
        <n v="487709280"/>
        <n v="518236288"/>
        <n v="551674240"/>
        <n v="638189568"/>
        <n v="100171000"/>
        <n v="110682000"/>
        <n v="116179000"/>
        <n v="122444000"/>
        <n v="127914000"/>
        <n v="135427008"/>
        <n v="179451008"/>
        <n v="191656000"/>
        <n v="170729104"/>
        <n v="227591008"/>
        <n v="190742000"/>
        <n v="146691008"/>
        <n v="177088992"/>
        <n v="246180992"/>
        <n v="294928000"/>
        <n v="333024000"/>
        <n v="361054016"/>
        <n v="254660000"/>
        <n v="127793000"/>
        <n v="347804992"/>
        <n v="389808000"/>
        <n v="272052992"/>
        <n v="389715008"/>
        <n v="458182016"/>
        <n v="380454016"/>
        <n v="327120000"/>
        <n v="478161984"/>
        <n v="474803008"/>
        <n v="59165984"/>
        <n v="60502120"/>
        <n v="59724612"/>
        <n v="59213604"/>
        <n v="62113056"/>
        <n v="69245808"/>
        <n v="70028136"/>
        <n v="76586152"/>
        <n v="87024256"/>
        <n v="113471720"/>
        <n v="133499760"/>
        <n v="130529264"/>
        <n v="141796176"/>
        <n v="163867904"/>
        <n v="149928688"/>
        <n v="162732800"/>
        <n v="160541472"/>
        <n v="172722464"/>
        <n v="149365664"/>
        <n v="162200624"/>
        <n v="159581888"/>
        <n v="166246672"/>
        <n v="168806368"/>
        <n v="178136736"/>
        <n v="186559488"/>
        <n v="198055360"/>
        <n v="203310656"/>
        <n v="254859296"/>
        <n v="888358336"/>
        <n v="927334016"/>
        <n v="930688640"/>
        <n v="961669952"/>
        <n v="1028755008"/>
        <n v="1068910016"/>
        <n v="803152960"/>
        <n v="1312919040"/>
        <n v="1387440000"/>
        <n v="1750491008"/>
        <n v="1393090048"/>
        <n v="1488536960"/>
        <n v="1580616960"/>
        <n v="1942985984"/>
        <n v="2129319936"/>
        <n v="2259329024"/>
        <n v="2509102080"/>
        <n v="1896993024"/>
        <n v="1304632960"/>
        <n v="3139911936"/>
        <n v="3939163904"/>
        <n v="3236259072"/>
        <n v="3869381888"/>
        <n v="4767297024"/>
        <n v="4244709888"/>
        <n v="4327562752"/>
        <n v="5272360960"/>
        <n v="5507865088"/>
        <n v="1418708864"/>
        <n v="1495939072"/>
        <n v="1624423808"/>
        <n v="1656264704"/>
        <n v="1785346688"/>
        <n v="1975939200"/>
        <n v="3181857024"/>
        <n v="1716877056"/>
        <n v="3271981056"/>
        <n v="4996120064"/>
        <n v="1388283008"/>
        <n v="1580082944"/>
        <n v="3323010048"/>
        <n v="3861105920"/>
        <n v="5176786944"/>
        <n v="2875721984"/>
        <n v="3155079936"/>
        <n v="3475456000"/>
        <n v="3491995904"/>
        <n v="3500697088"/>
        <n v="6291432960"/>
        <n v="4867211776"/>
        <n v="6035604992"/>
        <n v="7760028160"/>
        <n v="5913488896"/>
        <n v="5999714816"/>
        <n v="8326850048"/>
        <n v="7706785792"/>
        <n v="150386096"/>
        <n v="149507856"/>
        <n v="164622048"/>
        <n v="176772912"/>
        <n v="192397472"/>
        <n v="210813168"/>
        <n v="221500752"/>
        <n v="256314080"/>
        <n v="289742784"/>
        <n v="320728032"/>
        <n v="359163008"/>
        <n v="423510752"/>
        <n v="505513536"/>
        <n v="482375040"/>
        <n v="574930816"/>
        <n v="602619648"/>
        <n v="717506368"/>
        <n v="786762304"/>
        <n v="812986624"/>
        <n v="778537344"/>
        <n v="859633664"/>
        <n v="826287808"/>
        <n v="796438464"/>
        <n v="909980992"/>
        <n v="956124672"/>
        <n v="1003157760"/>
        <n v="1115422976"/>
        <n v="1178866176"/>
        <n v="95276592"/>
        <n v="102466040"/>
        <n v="110916720"/>
        <n v="123591144"/>
        <n v="138282080"/>
        <n v="150193856"/>
        <n v="190181600"/>
        <n v="169805216"/>
        <n v="195231728"/>
        <n v="203363568"/>
        <n v="221865152"/>
        <n v="232461344"/>
        <n v="238502000"/>
        <n v="287464992"/>
        <n v="296707168"/>
        <n v="298757024"/>
        <n v="288725792"/>
        <n v="334876256"/>
        <n v="289010272"/>
        <n v="319409056"/>
        <n v="366106208"/>
        <n v="289113216"/>
        <n v="252104784"/>
        <n v="267551984"/>
        <n v="296580768"/>
        <n v="289574176"/>
        <n v="279405632"/>
        <n v="276374336"/>
        <n v="112104920"/>
        <n v="115603592"/>
        <n v="124025392"/>
        <n v="137957920"/>
        <n v="143396016"/>
        <n v="164883216"/>
        <n v="185765184"/>
        <n v="214984240"/>
        <n v="239053648"/>
        <n v="252171808"/>
        <n v="272991872"/>
        <n v="329704064"/>
        <n v="355323136"/>
        <n v="358184704"/>
        <n v="415810016"/>
        <n v="396754592"/>
        <n v="441913184"/>
        <n v="558185088"/>
        <n v="481798304"/>
        <n v="444023488"/>
        <n v="497878080"/>
        <n v="463777152"/>
        <n v="428010240"/>
        <n v="473453536"/>
        <n v="490462048"/>
        <n v="538677568"/>
        <n v="556358784"/>
        <n v="604182848"/>
        <n v="144492416"/>
        <n v="150010304"/>
        <n v="165410384"/>
        <n v="177301392"/>
        <n v="197715296"/>
        <n v="218652912"/>
        <n v="245916736"/>
        <n v="272526720"/>
        <n v="305835648"/>
        <n v="327950656"/>
        <n v="370286272"/>
        <n v="386350944"/>
        <n v="410400640"/>
        <n v="449738752"/>
        <n v="516166688"/>
        <n v="551290816"/>
        <n v="603436928"/>
        <n v="623944960"/>
        <n v="644086080"/>
        <n v="714363392"/>
        <n v="773531136"/>
        <n v="783954560"/>
        <n v="831655296"/>
        <n v="915069632"/>
        <n v="891899776"/>
        <n v="940019968"/>
        <n v="967070464"/>
        <n v="1052518336"/>
        <n v="323676736"/>
        <n v="339904576"/>
        <n v="352733408"/>
        <n v="391024736"/>
        <n v="401894848"/>
        <n v="410450496"/>
        <n v="431793312"/>
        <n v="464889184"/>
        <n v="507137408"/>
        <n v="552724480"/>
        <n v="595112768"/>
        <n v="674192640"/>
        <n v="732595008"/>
        <n v="779436928"/>
        <n v="859090560"/>
        <n v="846610816"/>
        <n v="1062253824"/>
        <n v="1031973120"/>
        <n v="973763712"/>
        <n v="997046720"/>
        <n v="1074684416"/>
        <n v="1013993408"/>
        <n v="985313792"/>
        <n v="1107091072"/>
        <n v="1128649088"/>
        <n v="1183798528"/>
        <n v="1172488832"/>
        <n v="1319631232"/>
        <n v="774604480"/>
        <n v="798299328"/>
        <n v="816134464"/>
        <n v="858735744"/>
        <n v="887787072"/>
        <n v="931084352"/>
        <n v="978700480"/>
        <n v="1054590976"/>
        <n v="1148144768"/>
        <n v="1200345984"/>
        <n v="1294749056"/>
        <n v="1373865984"/>
        <n v="1491549056"/>
        <n v="1522653952"/>
        <n v="1801447936"/>
        <n v="1807517952"/>
        <n v="2046409984"/>
        <n v="2054343040"/>
        <n v="2247696896"/>
        <n v="2306843904"/>
        <n v="2409541888"/>
        <n v="2333401088"/>
        <n v="2349417984"/>
        <n v="2592990976"/>
        <n v="2865955072"/>
        <n v="2792244992"/>
        <n v="2973562880"/>
        <n v="3212675072"/>
        <n v="611107712"/>
        <n v="672080768"/>
        <n v="729460864"/>
        <n v="756261696"/>
        <n v="803011520"/>
        <n v="844955200"/>
        <n v="859284608"/>
        <n v="961968896"/>
        <n v="897928512"/>
        <n v="996663040"/>
        <n v="1020699904"/>
        <n v="1056996224"/>
        <n v="1121266816"/>
        <n v="1349894144"/>
        <n v="1486992896"/>
        <n v="1575218176"/>
        <n v="1788588288"/>
        <n v="1825893632"/>
        <n v="1801979648"/>
        <n v="2303272192"/>
        <n v="2464758784"/>
        <n v="2357493760"/>
        <n v="2656387328"/>
        <n v="2694438144"/>
        <n v="2806366208"/>
        <n v="2849608448"/>
        <n v="3215474432"/>
        <n v="3351552768"/>
        <n v="49264108"/>
        <n v="49867696"/>
        <n v="52002136"/>
        <n v="57114796"/>
        <n v="64765876"/>
        <n v="68959544"/>
        <n v="78188200"/>
        <n v="87710240"/>
        <n v="100754320"/>
        <n v="111201248"/>
        <n v="119750880"/>
        <n v="142723360"/>
        <n v="145453984"/>
        <n v="146955168"/>
        <n v="161185920"/>
        <n v="190523968"/>
        <n v="225495728"/>
        <n v="243597712"/>
        <n v="226694928"/>
        <n v="224909792"/>
        <n v="243847840"/>
        <n v="219664800"/>
        <n v="222475984"/>
        <n v="248724544"/>
        <n v="273486816"/>
        <n v="269580480"/>
        <n v="278519328"/>
        <n v="287190816"/>
        <n v="351344160"/>
        <n v="373307616"/>
        <n v="397073472"/>
        <n v="400612352"/>
        <n v="430731936"/>
        <n v="455841888"/>
        <n v="478634848"/>
        <n v="501165632"/>
        <n v="553544832"/>
        <n v="579945216"/>
        <n v="674891456"/>
        <n v="670440384"/>
        <n v="807426688"/>
        <n v="825462336"/>
        <n v="904947264"/>
        <n v="912679680"/>
        <n v="1106992384"/>
        <n v="1112080000"/>
        <n v="981114176"/>
        <n v="1022274880"/>
        <n v="1006089536"/>
        <n v="1046530816"/>
        <n v="1003560960"/>
        <n v="1140318336"/>
        <n v="1181960832"/>
        <n v="1240978048"/>
        <n v="1303116544"/>
        <n v="1389027328"/>
        <n v="781146496"/>
        <n v="880199488"/>
        <n v="962111040"/>
        <n v="990612608"/>
        <n v="1109776640"/>
        <n v="1156543104"/>
        <n v="1740013056"/>
        <n v="2015753984"/>
        <n v="1673656960"/>
        <n v="1928127104"/>
        <n v="1145582976"/>
        <n v="1714433664"/>
        <n v="1849774976"/>
        <n v="2483030016"/>
        <n v="3018867968"/>
        <n v="3015472128"/>
        <n v="3621223936"/>
        <n v="2566256128"/>
        <n v="2000936960"/>
        <n v="3217923072"/>
        <n v="4028099072"/>
        <n v="4200850944"/>
        <n v="4629508096"/>
        <n v="5035234816"/>
        <n v="4059500032"/>
        <n v="4726164992"/>
        <n v="5621919744"/>
        <n v="6137350144"/>
        <n v="315556512"/>
        <n v="326221984"/>
        <n v="347535296"/>
        <n v="370329984"/>
        <n v="408285280"/>
        <n v="453300608"/>
        <n v="498574432"/>
        <n v="530454912"/>
        <n v="577873600"/>
        <n v="636847488"/>
        <n v="710910080"/>
        <n v="708941248"/>
        <n v="739934848"/>
        <n v="910261120"/>
        <n v="805530176"/>
        <n v="877206848"/>
        <n v="996789248"/>
        <n v="1051894400"/>
        <n v="1131130880"/>
        <n v="1158535552"/>
        <n v="1287275648"/>
        <n v="1338211456"/>
        <n v="1450345344"/>
        <n v="1422078720"/>
        <n v="1563387392"/>
        <n v="1533252736"/>
        <n v="1620668416"/>
        <n v="1748050304"/>
        <n v="79912264"/>
        <n v="87492000"/>
        <n v="102790592"/>
        <n v="110957440"/>
        <n v="122107440"/>
        <n v="131213680"/>
        <n v="168138496"/>
        <n v="148185424"/>
        <n v="155963088"/>
        <n v="163259904"/>
        <n v="167780432"/>
        <n v="174649920"/>
        <n v="179879376"/>
        <n v="166686064"/>
        <n v="177863840"/>
        <n v="193145376"/>
        <n v="212128752"/>
        <n v="227411040"/>
        <n v="263256272"/>
        <n v="270898240"/>
        <n v="294963776"/>
        <n v="293212352"/>
        <n v="352860704"/>
        <n v="336473536"/>
        <n v="344175968"/>
        <n v="364693280"/>
        <n v="371135680"/>
        <n v="475020000"/>
        <n v="149114544"/>
        <n v="152963280"/>
        <n v="170880336"/>
        <n v="192683072"/>
        <n v="208661280"/>
        <n v="223987552"/>
        <n v="251476800"/>
        <n v="301826208"/>
        <n v="323001024"/>
        <n v="343606560"/>
        <n v="367759296"/>
        <n v="380691104"/>
        <n v="415033248"/>
        <n v="406531584"/>
        <n v="423649376"/>
        <n v="460930976"/>
        <n v="459546688"/>
        <n v="526295328"/>
        <n v="534880928"/>
        <n v="614415424"/>
        <n v="611405440"/>
        <n v="612219328"/>
        <n v="658095296"/>
        <n v="661898304"/>
        <n v="782713024"/>
        <n v="724054144"/>
        <n v="769897600"/>
        <n v="794494592"/>
        <n v="505426912"/>
        <n v="499104992"/>
        <n v="540870080"/>
        <n v="597362432"/>
        <n v="658114368"/>
        <n v="701706368"/>
        <n v="749553728"/>
        <n v="779362880"/>
        <n v="837044416"/>
        <n v="897659264"/>
        <n v="940650112"/>
        <n v="921575104"/>
        <n v="968043968"/>
        <n v="1070935744"/>
        <n v="970085056"/>
        <n v="1044940736"/>
        <n v="1119324544"/>
        <n v="1216900480"/>
        <n v="1201549952"/>
        <n v="1258612992"/>
        <n v="1245450496"/>
        <n v="1287209856"/>
        <n v="1359025408"/>
        <n v="1346314368"/>
        <n v="1475768192"/>
        <n v="1520378368"/>
        <n v="1653226880"/>
        <n v="1687583232"/>
        <n v="8792341"/>
        <n v="24337326"/>
        <n v="26380208"/>
        <n v="30005834"/>
        <n v="33788200"/>
        <n v="39083304"/>
        <n v="45762716"/>
        <n v="51070708"/>
        <n v="61965636"/>
        <n v="83205392"/>
        <n v="99516880"/>
        <n v="117654704"/>
        <n v="131154168"/>
        <n v="129090224"/>
        <n v="150273616"/>
        <n v="174333408"/>
        <n v="204519792"/>
        <n v="210775184"/>
        <n v="233658400"/>
        <n v="254164496"/>
        <n v="273886752"/>
        <n v="296346304"/>
        <n v="308177856"/>
        <n v="321920448"/>
        <n v="340910496"/>
        <n v="362041856"/>
        <n v="393086080"/>
        <n v="441505248"/>
        <n v="42784528"/>
        <n v="44986292"/>
        <n v="53151116"/>
        <n v="61010264"/>
        <n v="70999304"/>
        <n v="83066000"/>
        <n v="88740032"/>
        <n v="93876880"/>
        <n v="100814768"/>
        <n v="99860120"/>
        <n v="103306272"/>
        <n v="105576976"/>
        <n v="101056816"/>
        <n v="113036680"/>
        <n v="109721488"/>
        <n v="114266240"/>
        <n v="126154784"/>
        <n v="137479632"/>
        <n v="146070400"/>
        <n v="171149568"/>
        <n v="180183552"/>
        <n v="177080720"/>
        <n v="178809664"/>
        <n v="213150576"/>
        <n v="181078816"/>
        <n v="175884704"/>
        <n v="177590560"/>
        <n v="178503904"/>
        <n v="38554920"/>
        <n v="40683416"/>
        <n v="45242964"/>
        <n v="48371052"/>
        <n v="54809780"/>
        <n v="61725300"/>
        <n v="66656008"/>
        <n v="72360160"/>
        <n v="78026768"/>
        <n v="83302304"/>
        <n v="90603080"/>
        <n v="100761368"/>
        <n v="100748608"/>
        <n v="110684904"/>
        <n v="96323672"/>
        <n v="100506736"/>
        <n v="109724736"/>
        <n v="122311360"/>
        <n v="165962800"/>
        <n v="147260064"/>
        <n v="157607728"/>
        <n v="158950256"/>
        <n v="181933248"/>
        <n v="179606352"/>
        <n v="205066288"/>
        <n v="202865968"/>
        <n v="209739680"/>
        <n v="219657568"/>
        <n v="219322048"/>
        <n v="230844784"/>
        <n v="234813296"/>
        <n v="242765168"/>
        <n v="248132320"/>
        <n v="255967088"/>
        <n v="268128944"/>
        <n v="278745504"/>
        <n v="280877664"/>
        <n v="291165216"/>
        <n v="307804256"/>
        <n v="311635456"/>
        <n v="325485952"/>
        <n v="338689120"/>
        <n v="351627328"/>
        <n v="366254848"/>
        <n v="399638048"/>
        <n v="421539328"/>
        <n v="431898880"/>
        <n v="437646016"/>
        <n v="451076064"/>
        <n v="455815328"/>
        <n v="449299392"/>
        <n v="471361472"/>
        <n v="490203648"/>
        <n v="501469248"/>
        <n v="505180096"/>
        <n v="525882432"/>
        <n v="46709116"/>
        <n v="51561208"/>
        <n v="52550912"/>
        <n v="54874468"/>
        <n v="55437380"/>
        <n v="57591728"/>
        <n v="59980944"/>
        <n v="63822788"/>
        <n v="67252704"/>
        <n v="71254992"/>
        <n v="75830648"/>
        <n v="78407824"/>
        <n v="90501136"/>
        <n v="97720352"/>
        <n v="109798192"/>
        <n v="108895656"/>
        <n v="125950808"/>
        <n v="129569968"/>
        <n v="132417248"/>
        <n v="152321072"/>
        <n v="159060752"/>
        <n v="161672016"/>
        <n v="156462704"/>
        <n v="146632688"/>
        <n v="155927888"/>
        <n v="159625728"/>
        <n v="152819808"/>
        <n v="138283616"/>
        <n v="637631296"/>
        <n v="740696192"/>
        <n v="788210816"/>
        <n v="834328256"/>
        <n v="834373824"/>
        <n v="532489312"/>
        <n v="583545472"/>
        <n v="645856832"/>
        <n v="672991424"/>
        <n v="710365760"/>
        <n v="777529792"/>
        <n v="801643520"/>
        <n v="865489664"/>
        <n v="901286272"/>
        <n v="976214912"/>
        <n v="1029511232"/>
        <n v="1043918208"/>
        <n v="1086804480"/>
        <n v="1137656192"/>
        <n v="1145095936"/>
        <n v="1182636544"/>
        <n v="1188217344"/>
        <n v="1195021952"/>
        <n v="1256657152"/>
        <n v="1237405184"/>
        <n v="1260971520"/>
        <n v="1341246976"/>
        <n v="1405459712"/>
        <n v="31091444"/>
        <n v="34988516"/>
        <n v="36526632"/>
        <n v="38982464"/>
        <n v="45405320"/>
        <n v="49786680"/>
        <n v="55843552"/>
        <n v="64201132"/>
        <n v="69022888"/>
        <n v="79317032"/>
        <n v="82010624"/>
        <n v="85606480"/>
        <n v="92659632"/>
        <n v="102075920"/>
        <n v="107818384"/>
        <n v="113354880"/>
        <n v="119089032"/>
        <n v="128121760"/>
        <n v="136021824"/>
        <n v="143946800"/>
        <n v="148012384"/>
        <n v="151656640"/>
        <n v="152840592"/>
        <n v="157685456"/>
        <n v="157989152"/>
        <n v="167908336"/>
        <n v="166508864"/>
        <n v="182893488"/>
        <n v="132399952"/>
        <n v="142791600"/>
        <n v="140223552"/>
        <n v="141579024"/>
        <n v="143474064"/>
        <n v="147876704"/>
        <n v="157096368"/>
        <n v="171510032"/>
        <n v="181030704"/>
        <n v="180281312"/>
        <n v="184213952"/>
        <n v="176167168"/>
        <n v="182188848"/>
        <n v="183597472"/>
        <n v="188352576"/>
        <n v="190656176"/>
        <n v="194325568"/>
        <n v="206296448"/>
        <n v="207460640"/>
        <n v="216867088"/>
        <n v="229098304"/>
        <n v="233409904"/>
        <n v="231027776"/>
        <n v="250998368"/>
        <n v="264774896"/>
        <n v="269560992"/>
        <n v="258527008"/>
        <n v="269168992"/>
        <n v="536893888"/>
        <n v="616224960"/>
        <n v="648645568"/>
        <n v="658172992"/>
        <n v="686069184"/>
        <n v="707145216"/>
        <n v="737760448"/>
        <n v="937840128"/>
        <n v="949899072"/>
        <n v="1031838784"/>
        <n v="1086020992"/>
        <n v="886666048"/>
        <n v="933190144"/>
        <n v="1002240320"/>
        <n v="1013925312"/>
        <n v="1059025600"/>
        <n v="1199875456"/>
        <n v="1167273344"/>
        <n v="1252013568"/>
        <n v="1371960448"/>
        <n v="1438451968"/>
        <n v="1451211520"/>
        <n v="1478126720"/>
        <n v="1530585088"/>
        <n v="1511178368"/>
        <n v="1544686976"/>
        <n v="1627310080"/>
        <n v="1627433984"/>
        <n v="285236832"/>
        <n v="306187136"/>
        <n v="324967680"/>
        <n v="347124736"/>
        <n v="376949856"/>
        <n v="401906624"/>
        <n v="753923968"/>
        <n v="729214016"/>
        <n v="653620992"/>
        <n v="1759048960"/>
        <n v="187660000"/>
        <n v="166484000"/>
        <n v="549195008"/>
        <n v="1167624960"/>
        <n v="1227865984"/>
        <n v="1567528960"/>
        <n v="2081830016"/>
        <n v="1190386944"/>
        <n v="-757244032"/>
        <n v="1343014016"/>
        <n v="2074188032"/>
        <n v="970497984"/>
        <n v="1678914944"/>
        <n v="2567438080"/>
        <n v="1917816960"/>
        <n v="1135750016"/>
        <n v="2313862912"/>
        <n v="2560740096"/>
        <n v="587680960"/>
        <n v="636775936"/>
        <n v="651306624"/>
        <n v="679252352"/>
        <n v="698680704"/>
        <n v="718251072"/>
        <n v="761753152"/>
        <n v="803028480"/>
        <n v="863787584"/>
        <n v="920096320"/>
        <n v="1021422912"/>
        <n v="1049645056"/>
        <n v="1110017536"/>
        <n v="1300800384"/>
        <n v="1355074048"/>
        <n v="1376847872"/>
        <n v="1543346944"/>
        <n v="1486823808"/>
        <n v="1288139904"/>
        <n v="1745212416"/>
        <n v="1878477824"/>
        <n v="1696652288"/>
        <n v="1837678720"/>
        <n v="2014341760"/>
        <n v="1814728320"/>
        <n v="1781110144"/>
        <n v="1999883008"/>
        <n v="2036439552"/>
        <n v="152349936"/>
        <n v="175758224"/>
        <n v="173670448"/>
        <n v="176007936"/>
        <n v="184736608"/>
        <n v="236603808"/>
        <n v="259889552"/>
        <n v="280041184"/>
        <n v="298396576"/>
        <n v="252247824"/>
        <n v="270786720"/>
        <n v="285951008"/>
        <n v="320689664"/>
        <n v="320382976"/>
        <n v="326232192"/>
        <n v="343721824"/>
        <n v="373517632"/>
        <n v="374256352"/>
        <n v="395710656"/>
        <n v="434311552"/>
        <n v="477369248"/>
        <n v="433529760"/>
        <n v="455454752"/>
        <n v="465446400"/>
        <n v="458726720"/>
        <n v="457497952"/>
        <n v="532467168"/>
        <n v="488597632"/>
        <n v="156449664"/>
        <n v="160182736"/>
        <n v="168219408"/>
        <n v="174914624"/>
        <n v="183656816"/>
        <n v="191929168"/>
        <n v="198996352"/>
        <n v="209178672"/>
        <n v="215205504"/>
        <n v="227699728"/>
        <n v="243549968"/>
        <n v="257957328"/>
        <n v="272324864"/>
        <n v="269566560"/>
        <n v="276828192"/>
        <n v="289519392"/>
        <n v="284856096"/>
        <n v="308951104"/>
        <n v="318898208"/>
        <n v="337164160"/>
        <n v="367606240"/>
        <n v="344858144"/>
        <n v="338907040"/>
        <n v="344121760"/>
        <n v="344973728"/>
        <n v="331743360"/>
        <n v="373563072"/>
        <n v="360679552"/>
        <n v="110505376"/>
        <n v="130913384"/>
        <n v="126983288"/>
        <n v="126837888"/>
        <n v="125958432"/>
        <n v="124569048"/>
        <n v="128562624"/>
        <n v="136021904"/>
        <n v="145736384"/>
        <n v="160771584"/>
        <n v="171378368"/>
        <n v="179163504"/>
        <n v="179189872"/>
        <n v="186635904"/>
        <n v="186691472"/>
        <n v="197521376"/>
        <n v="204724496"/>
        <n v="212748064"/>
        <n v="204381776"/>
        <n v="239141376"/>
        <n v="266848992"/>
        <n v="233053424"/>
        <n v="246032576"/>
        <n v="256383696"/>
        <n v="252506784"/>
        <n v="251371824"/>
        <n v="262255712"/>
        <n v="275659872"/>
        <n v="75046488"/>
        <n v="82303696"/>
        <n v="88113728"/>
        <n v="93488104"/>
        <n v="105583008"/>
        <n v="113663840"/>
        <n v="122982056"/>
        <n v="136977424"/>
        <n v="153417920"/>
        <n v="189885792"/>
        <n v="211401552"/>
        <n v="209776448"/>
        <n v="249233552"/>
        <n v="255829360"/>
        <n v="263825088"/>
        <n v="282806272"/>
        <n v="314750240"/>
        <n v="347041088"/>
        <n v="341231456"/>
        <n v="398046208"/>
        <n v="417571936"/>
        <n v="403208512"/>
        <n v="428091264"/>
        <n v="452500288"/>
        <n v="466020384"/>
        <n v="471614976"/>
        <n v="510500128"/>
        <n v="517156544"/>
        <n v="1760877184"/>
        <n v="1956609792"/>
        <n v="2073573248"/>
        <n v="2159618304"/>
        <n v="2249867264"/>
        <n v="2338618368"/>
        <n v="2533013248"/>
        <n v="2763513600"/>
        <n v="2765287936"/>
        <n v="3265089024"/>
        <n v="3345650432"/>
        <n v="3638688256"/>
        <n v="3834285056"/>
        <n v="4491598848"/>
        <n v="4956890112"/>
        <n v="5182755840"/>
        <n v="5879699968"/>
        <n v="5232407040"/>
        <n v="2853935104"/>
        <n v="5786349056"/>
        <n v="6793500160"/>
        <n v="5485099008"/>
        <n v="6672772096"/>
        <n v="7766344192"/>
        <n v="6713333248"/>
        <n v="6635637760"/>
        <n v="8981661696"/>
        <n v="9270711296"/>
        <n v="777458432"/>
        <n v="819771008"/>
        <n v="849583360"/>
        <n v="869174592"/>
        <n v="901739712"/>
        <n v="946049472"/>
        <n v="972659968"/>
        <n v="1033769344"/>
        <n v="1087625984"/>
        <n v="1150166400"/>
        <n v="1261303040"/>
        <n v="1301701248"/>
        <n v="1376250368"/>
        <n v="1478483200"/>
        <n v="1578638720"/>
        <n v="1695684480"/>
        <n v="1823846656"/>
        <n v="1778502656"/>
        <n v="1498132352"/>
        <n v="2006353152"/>
        <n v="2153808896"/>
        <n v="1918265088"/>
        <n v="2208876544"/>
        <n v="2457490176"/>
        <n v="2409680640"/>
        <n v="2406401280"/>
        <n v="2954520064"/>
        <n v="2898553344"/>
        <n v="93412000"/>
        <n v="102090000"/>
        <n v="110981000"/>
        <n v="113303000"/>
        <n v="119444000"/>
        <n v="124801000"/>
        <n v="131640000"/>
        <n v="134052000"/>
        <n v="139874000"/>
        <n v="150399008"/>
        <n v="145788992"/>
        <n v="158844000"/>
        <n v="158443008"/>
        <n v="162644000"/>
        <n v="171175008"/>
        <n v="164767008"/>
        <n v="192492992"/>
        <n v="193182000"/>
        <n v="204670000"/>
        <n v="213646000"/>
        <n v="220044000"/>
        <n v="233235008"/>
        <n v="232869984"/>
        <n v="238580368"/>
        <n v="239961552"/>
        <n v="245694336"/>
        <n v="258661584"/>
        <n v="267808352"/>
        <n v="76738144"/>
        <n v="93601696"/>
        <n v="88344984"/>
        <n v="90135736"/>
        <n v="90811168"/>
        <n v="92777192"/>
        <n v="96990840"/>
        <n v="101841632"/>
        <n v="106593760"/>
        <n v="111385424"/>
        <n v="121773792"/>
        <n v="124079784"/>
        <n v="128014784"/>
        <n v="144401440"/>
        <n v="147683296"/>
        <n v="144192704"/>
        <n v="148100880"/>
        <n v="157750272"/>
        <n v="154540000"/>
        <n v="159273888"/>
        <n v="164364672"/>
        <n v="158661088"/>
        <n v="160922176"/>
        <n v="184447872"/>
        <n v="166404384"/>
        <n v="164574688"/>
        <n v="161892480"/>
        <n v="165838560"/>
        <n v="89263000"/>
        <n v="102967000"/>
        <n v="94662000"/>
        <n v="97492000"/>
        <n v="104638000"/>
        <n v="111995512"/>
        <n v="118396000"/>
        <n v="124657000"/>
        <n v="131549000"/>
        <n v="144255008"/>
        <n v="158958000"/>
        <n v="173952096"/>
        <n v="169313504"/>
        <n v="179539808"/>
        <n v="179078560"/>
        <n v="200988128"/>
        <n v="210471664"/>
        <n v="224194544"/>
        <n v="243269104"/>
        <n v="262653264"/>
        <n v="282704960"/>
        <n v="301571968"/>
        <n v="307837440"/>
        <n v="326549248"/>
        <n v="327972960"/>
        <n v="335454656"/>
        <n v="357390752"/>
        <n v="357569088"/>
        <n v="40382892"/>
        <n v="47611280"/>
        <n v="43052620"/>
        <n v="43081560"/>
        <n v="45170992"/>
        <n v="48007756"/>
        <n v="51737436"/>
        <n v="55649648"/>
        <n v="59013172"/>
        <n v="66442272"/>
        <n v="74697392"/>
        <n v="85973400"/>
        <n v="108319264"/>
        <n v="93363600"/>
        <n v="90907960"/>
        <n v="98668416"/>
        <n v="112162648"/>
        <n v="117708920"/>
        <n v="119252464"/>
        <n v="148061136"/>
        <n v="143257024"/>
        <n v="141504096"/>
        <n v="145011072"/>
        <n v="145476272"/>
        <n v="151906736"/>
        <n v="153294016"/>
        <n v="148547856"/>
        <n v="149290208"/>
        <n v="379437792"/>
        <n v="408202784"/>
        <n v="425823616"/>
        <n v="443667456"/>
        <n v="466168640"/>
        <n v="489173472"/>
        <n v="506505280"/>
        <n v="537998272"/>
        <n v="562898816"/>
        <n v="604913152"/>
        <n v="634237120"/>
        <n v="688913024"/>
        <n v="709110976"/>
        <n v="699901120"/>
        <n v="749173760"/>
        <n v="758246592"/>
        <n v="776852800"/>
        <n v="797394944"/>
        <n v="783740160"/>
        <n v="819727040"/>
        <n v="824315840"/>
        <n v="836697664"/>
        <n v="818485824"/>
        <n v="809049856"/>
        <n v="863099456"/>
        <n v="875806016"/>
        <n v="915526976"/>
        <n v="882302976"/>
        <n v="209015008"/>
        <n v="249753712"/>
        <n v="247884592"/>
        <n v="250956992"/>
        <n v="265578128"/>
        <n v="275350592"/>
        <n v="298414560"/>
        <n v="313637952"/>
        <n v="334168224"/>
        <n v="353710752"/>
        <n v="380885376"/>
        <n v="402860192"/>
        <n v="463651424"/>
        <n v="466071328"/>
        <n v="460007008"/>
        <n v="452606080"/>
        <n v="447048832"/>
        <n v="463512768"/>
        <n v="476652256"/>
        <n v="501666720"/>
        <n v="536945216"/>
        <n v="563659648"/>
        <n v="580193600"/>
        <n v="575961920"/>
        <n v="549062656"/>
        <n v="573276224"/>
        <n v="590189760"/>
        <n v="588669184"/>
        <n v="98447416"/>
        <n v="100929744"/>
        <n v="104786480"/>
        <n v="101686840"/>
        <n v="105475584"/>
        <n v="104335008"/>
        <n v="109035968"/>
        <n v="111400152"/>
        <n v="118374400"/>
        <n v="121480520"/>
        <n v="131142664"/>
        <n v="144058704"/>
        <n v="143903712"/>
        <n v="143492832"/>
        <n v="150008992"/>
        <n v="161074000"/>
        <n v="174516992"/>
        <n v="189444000"/>
        <n v="199348992"/>
        <n v="205707008"/>
        <n v="202404992"/>
        <n v="198019008"/>
        <n v="202711008"/>
        <n v="207691008"/>
        <n v="217256000"/>
        <n v="234016000"/>
        <n v="231522000"/>
        <n v="241260000"/>
        <n v="1349372800"/>
        <n v="1421756160"/>
        <n v="1453846144"/>
        <n v="1480860416"/>
        <n v="1626974592"/>
        <n v="1707362176"/>
        <n v="1563543680"/>
        <n v="1516007424"/>
        <n v="1573983360"/>
        <n v="1671619584"/>
        <n v="1757663872"/>
        <n v="1824875264"/>
        <n v="1948933888"/>
        <n v="2142928256"/>
        <n v="2242396416"/>
        <n v="2297056768"/>
        <n v="2633592320"/>
        <n v="2607186176"/>
        <n v="2346361600"/>
        <n v="2852532224"/>
        <n v="2974160896"/>
        <n v="2859791872"/>
        <n v="3017117440"/>
        <n v="3194809856"/>
        <n v="3093036288"/>
        <n v="3186612224"/>
        <n v="3271766784"/>
        <n v="3400736000"/>
        <n v="84241312"/>
        <n v="79183768"/>
        <n v="95674304"/>
        <n v="86670216"/>
        <n v="89279712"/>
        <n v="97663856"/>
        <n v="100937800"/>
        <n v="107940688"/>
        <n v="116941296"/>
        <n v="117861096"/>
        <n v="130420432"/>
        <n v="163756160"/>
        <n v="159592304"/>
        <n v="179635184"/>
        <n v="177421472"/>
        <n v="191609376"/>
        <n v="228039264"/>
        <n v="219308288"/>
        <n v="221936784"/>
        <n v="248104528"/>
        <n v="219480496"/>
        <n v="217949824"/>
        <n v="216838416"/>
        <n v="243838816"/>
        <n v="228195456"/>
        <n v="235902032"/>
        <n v="239369952"/>
        <n v="279447872"/>
        <n v="97763184"/>
        <n v="102408032"/>
        <n v="102419768"/>
        <n v="100728400"/>
        <n v="103571680"/>
        <n v="106514480"/>
        <n v="125281120"/>
        <n v="112294208"/>
        <n v="122359408"/>
        <n v="124770840"/>
        <n v="135494992"/>
        <n v="148006304"/>
        <n v="149512016"/>
        <n v="154616496"/>
        <n v="158406000"/>
        <n v="160472992"/>
        <n v="178270000"/>
        <n v="195256992"/>
        <n v="204858000"/>
        <n v="215216000"/>
        <n v="213254000"/>
        <n v="210598000"/>
        <n v="215004992"/>
        <n v="198142000"/>
        <n v="196607008"/>
        <n v="199756000"/>
        <n v="200690000"/>
        <n v="203502000"/>
        <n v="98129136"/>
        <n v="106533088"/>
        <n v="111495328"/>
        <n v="116353696"/>
        <n v="119965072"/>
        <n v="178618304"/>
        <n v="178360720"/>
        <n v="162315408"/>
        <n v="160780816"/>
        <n v="227532704"/>
        <n v="168033264"/>
        <n v="152553504"/>
        <n v="187177664"/>
        <n v="219547024"/>
        <n v="189968192"/>
        <n v="250936640"/>
        <n v="262729264"/>
        <n v="215079216"/>
        <n v="142865328"/>
        <n v="262203920"/>
        <n v="307379072"/>
        <n v="234790160"/>
        <n v="315038528"/>
        <n v="321048256"/>
        <n v="251739328"/>
        <n v="241058608"/>
        <n v="334300320"/>
        <n v="304269920"/>
        <n v="48093532"/>
        <n v="51089512"/>
        <n v="52146760"/>
        <n v="53897828"/>
        <n v="55476032"/>
        <n v="60499708"/>
        <n v="62216276"/>
        <n v="61594536"/>
        <n v="69188416"/>
        <n v="73550488"/>
        <n v="81015064"/>
        <n v="87298976"/>
        <n v="100484224"/>
        <n v="101320392"/>
        <n v="99020000"/>
        <n v="110920000"/>
        <n v="118300000"/>
        <n v="125769000"/>
        <n v="130847000"/>
        <n v="135884992"/>
        <n v="138180992"/>
        <n v="140132992"/>
        <n v="139284992"/>
        <n v="139967008"/>
        <n v="141368992"/>
        <n v="148512992"/>
        <n v="143635008"/>
        <n v="155427008"/>
        <n v="898510976"/>
        <n v="956254016"/>
        <n v="1036494976"/>
        <n v="1102865024"/>
        <n v="1159570944"/>
        <n v="1216311040"/>
        <n v="1833726976"/>
        <n v="1807138048"/>
        <n v="1740285056"/>
        <n v="2408881920"/>
        <n v="1937166976"/>
        <n v="1839824000"/>
        <n v="2197458944"/>
        <n v="2620638976"/>
        <n v="3150040064"/>
        <n v="3485741056"/>
        <n v="4035315968"/>
        <n v="2931787008"/>
        <n v="1710740992"/>
        <n v="3943437056"/>
        <n v="5370501120"/>
        <n v="3494117888"/>
        <n v="4456796160"/>
        <n v="4953687040"/>
        <n v="4398721024"/>
        <n v="3716139008"/>
        <n v="5773139968"/>
        <n v="5623515136"/>
        <n v="510934016"/>
        <n v="542449024"/>
        <n v="546481984"/>
        <n v="561593024"/>
        <n v="635728000"/>
        <n v="677466752"/>
        <n v="879226048"/>
        <n v="955887360"/>
        <n v="950007936"/>
        <n v="1268411904"/>
        <n v="552337536"/>
        <n v="577035904"/>
        <n v="1277377536"/>
        <n v="1737583232"/>
        <n v="1726348800"/>
        <n v="2118466944"/>
        <n v="2530286592"/>
        <n v="1739250304"/>
        <n v="119146568"/>
        <n v="2074506624"/>
        <n v="2399703040"/>
        <n v="1871410304"/>
        <n v="2157799424"/>
        <n v="2657764864"/>
        <n v="2374898688"/>
        <n v="2082458112"/>
        <n v="3021206272"/>
        <n v="2782414848"/>
        <n v="95677000"/>
        <n v="105320000"/>
        <n v="110844000"/>
        <n v="113122000"/>
        <n v="119764000"/>
        <n v="123448000"/>
        <n v="126958000"/>
        <n v="128450000"/>
        <n v="134864992"/>
        <n v="137364992"/>
        <n v="148626672"/>
        <n v="129131744"/>
        <n v="137545808"/>
        <n v="141634272"/>
        <n v="154755664"/>
        <n v="164959760"/>
        <n v="180462960"/>
        <n v="183922864"/>
        <n v="221044960"/>
        <n v="242141536"/>
        <n v="254450240"/>
        <n v="266521872"/>
        <n v="232565904"/>
        <n v="257972528"/>
        <n v="253592080"/>
        <n v="283811552"/>
        <n v="286089536"/>
        <n v="305992704"/>
        <n v="100262000"/>
        <n v="108526000"/>
        <n v="113918000"/>
        <n v="118639000"/>
        <n v="122884000"/>
        <n v="125240000"/>
        <n v="121704000"/>
        <n v="125699000"/>
        <n v="131709000"/>
        <n v="131891000"/>
        <n v="144543424"/>
        <n v="144804992"/>
        <n v="145385472"/>
        <n v="151339696"/>
        <n v="154352640"/>
        <n v="173614128"/>
        <n v="185162704"/>
        <n v="195621360"/>
        <n v="218474128"/>
        <n v="231185920"/>
        <n v="292877696"/>
        <n v="267508768"/>
        <n v="251032496"/>
        <n v="250907072"/>
        <n v="278292288"/>
        <n v="306724480"/>
        <n v="305116160"/>
        <n v="286809696"/>
        <n v="125505000"/>
        <n v="126199000"/>
        <n v="139255008"/>
        <n v="143032000"/>
        <n v="144919008"/>
        <n v="142636000"/>
        <n v="131105000"/>
        <n v="144707008"/>
        <n v="148014000"/>
        <n v="148951008"/>
        <n v="171437168"/>
        <n v="182248128"/>
        <n v="189977440"/>
        <n v="206164800"/>
        <n v="210490320"/>
        <n v="238776384"/>
        <n v="240821904"/>
        <n v="255887792"/>
        <n v="311329344"/>
        <n v="346194976"/>
        <n v="355455200"/>
        <n v="355601184"/>
        <n v="359427008"/>
        <n v="352916960"/>
        <n v="494704800"/>
        <n v="407138368"/>
        <n v="422830464"/>
        <n v="399641088"/>
        <n v="47235000"/>
        <n v="52546000"/>
        <n v="60149000"/>
        <n v="67530000"/>
        <n v="72541000"/>
        <n v="77019000"/>
        <n v="82999000"/>
        <n v="83692000"/>
        <n v="82664000"/>
        <n v="85550000"/>
        <n v="89391744"/>
        <n v="96602168"/>
        <n v="95177944"/>
        <n v="103095088"/>
        <n v="107919576"/>
        <n v="138377856"/>
        <n v="155541600"/>
        <n v="170305264"/>
        <n v="204059536"/>
        <n v="209493152"/>
        <n v="254337344"/>
        <n v="279823744"/>
        <n v="242417360"/>
        <n v="245638160"/>
        <n v="251082832"/>
        <n v="279327488"/>
        <n v="257588560"/>
        <n v="238545440"/>
        <n v="111059000"/>
        <n v="116907000"/>
        <n v="129138000"/>
        <n v="131128000"/>
        <n v="138080992"/>
        <n v="131025000"/>
        <n v="126467000"/>
        <n v="133928000"/>
        <n v="137540992"/>
        <n v="141966000"/>
        <n v="141351200"/>
        <n v="160634976"/>
        <n v="161397056"/>
        <n v="168440752"/>
        <n v="177420832"/>
        <n v="191232640"/>
        <n v="201885632"/>
        <n v="214502992"/>
        <n v="253009424"/>
        <n v="284668864"/>
        <n v="312247552"/>
        <n v="311007776"/>
        <n v="258770976"/>
        <n v="271463616"/>
        <n v="282414208"/>
        <n v="321765472"/>
        <n v="301097536"/>
        <n v="292043264"/>
        <n v="149932992"/>
        <n v="160252992"/>
        <n v="164866000"/>
        <n v="179396992"/>
        <n v="186659008"/>
        <n v="206734128"/>
        <n v="215695232"/>
        <n v="222099104"/>
        <n v="227881792"/>
        <n v="231507312"/>
        <n v="256099024"/>
        <n v="243627104"/>
        <n v="311816672"/>
        <n v="373113248"/>
        <n v="372752384"/>
        <n v="428506144"/>
        <n v="482389824"/>
        <n v="406881184"/>
        <n v="333510432"/>
        <n v="494041152"/>
        <n v="747765632"/>
        <n v="576127168"/>
        <n v="591554432"/>
        <n v="637830976"/>
        <n v="557892544"/>
        <n v="545550016"/>
        <n v="697520000"/>
        <n v="670270016"/>
        <n v="157144000"/>
        <n v="162586000"/>
        <n v="168822000"/>
        <n v="172908992"/>
        <n v="181680992"/>
        <n v="194027600"/>
        <n v="204575056"/>
        <n v="206160864"/>
        <n v="233466512"/>
        <n v="235459744"/>
        <n v="227968320"/>
        <n v="224024848"/>
        <n v="248417808"/>
        <n v="286483424"/>
        <n v="297165856"/>
        <n v="316962944"/>
        <n v="341449024"/>
        <n v="324470272"/>
        <n v="340178208"/>
        <n v="370439136"/>
        <n v="389987808"/>
        <n v="381680480"/>
        <n v="397438752"/>
        <n v="420841216"/>
        <n v="377323360"/>
        <n v="407982240"/>
        <n v="465160544"/>
        <n v="460647392"/>
        <n v="108136000"/>
        <n v="117193000"/>
        <n v="121539000"/>
        <n v="122394000"/>
        <n v="123328000"/>
        <n v="130897000"/>
        <n v="129064000"/>
        <n v="136004000"/>
        <n v="112851000"/>
        <n v="124596000"/>
        <n v="125086128"/>
        <n v="124581592"/>
        <n v="168862720"/>
        <n v="180073104"/>
        <n v="173562560"/>
        <n v="199026352"/>
        <n v="213758400"/>
        <n v="187581200"/>
        <n v="117454504"/>
        <n v="225143008"/>
        <n v="263440560"/>
        <n v="203698912"/>
        <n v="266381872"/>
        <n v="267328544"/>
        <n v="249486272"/>
        <n v="226348208"/>
        <n v="276656960"/>
        <n v="257583808"/>
        <n v="1175857024"/>
        <n v="1277671040"/>
        <n v="1339250048"/>
        <n v="1423969024"/>
        <n v="1539075968"/>
        <n v="1637867008"/>
        <n v="1646396032"/>
        <n v="1310547968"/>
        <n v="1574604032"/>
        <n v="1793776000"/>
        <n v="1763197056"/>
        <n v="1885753984"/>
        <n v="2074621056"/>
        <n v="2245120000"/>
        <n v="2432164096"/>
        <n v="2687336960"/>
        <n v="3771447040"/>
        <n v="2831789056"/>
        <n v="2646038016"/>
        <n v="3396101888"/>
        <n v="3736890880"/>
        <n v="3887697920"/>
        <n v="4376953856"/>
        <n v="5262554112"/>
        <n v="4927960064"/>
        <n v="5608125952"/>
        <n v="6461849088"/>
        <n v="6910292992"/>
        <n v="142124992"/>
        <n v="153303008"/>
        <n v="156098000"/>
        <n v="165432992"/>
        <n v="179794880"/>
        <n v="194915472"/>
        <n v="76731368"/>
        <n v="162682240"/>
        <n v="207559632"/>
        <n v="192493392"/>
        <n v="192340336"/>
        <n v="199588096"/>
        <n v="225651792"/>
        <n v="257944016"/>
        <n v="260600000"/>
        <n v="288894464"/>
        <n v="286481408"/>
        <n v="263579376"/>
        <n v="246590128"/>
        <n v="280025024"/>
        <n v="319427360"/>
        <n v="300909632"/>
        <n v="341661888"/>
        <n v="355149312"/>
        <n v="350024320"/>
        <n v="382468832"/>
        <n v="391649568"/>
        <n v="392553824"/>
        <n v="174686000"/>
        <n v="182979008"/>
        <n v="186796992"/>
        <n v="182807008"/>
        <n v="188768000"/>
        <n v="196355008"/>
        <n v="182936992"/>
        <n v="187534000"/>
        <n v="206722000"/>
        <n v="229380000"/>
        <n v="140324000"/>
        <n v="179870000"/>
        <n v="272148000"/>
        <n v="376049984"/>
        <n v="373851008"/>
        <n v="342888000"/>
        <n v="469512992"/>
        <n v="311804992"/>
        <n v="313244000"/>
        <n v="349966016"/>
        <n v="384440000"/>
        <n v="340408000"/>
        <n v="434963008"/>
        <n v="464579008"/>
        <n v="433880992"/>
        <n v="374711008"/>
        <n v="469529984"/>
        <n v="486840992"/>
        <n v="205904992"/>
        <n v="220066000"/>
        <n v="227527008"/>
        <n v="230700000"/>
        <n v="240215008"/>
        <n v="253770000"/>
        <n v="305399008"/>
        <n v="295417984"/>
        <n v="323800992"/>
        <n v="385950016"/>
        <n v="231627008"/>
        <n v="450785984"/>
        <n v="349057984"/>
        <n v="395632000"/>
        <n v="386696992"/>
        <n v="436660000"/>
        <n v="498419008"/>
        <n v="430089984"/>
        <n v="295676992"/>
        <n v="492776992"/>
        <n v="575406016"/>
        <n v="504144992"/>
        <n v="556225984"/>
        <n v="601150016"/>
        <n v="530896000"/>
        <n v="538316992"/>
        <n v="647233984"/>
        <n v="685798016"/>
        <n v="637491008"/>
        <n v="681961024"/>
        <n v="767385984"/>
        <n v="807374016"/>
        <n v="874750976"/>
        <n v="957779008"/>
        <n v="1002233984"/>
        <n v="1192946944"/>
        <n v="1231776000"/>
        <n v="1467529984"/>
        <n v="1368918016"/>
        <n v="1450632960"/>
        <n v="1638061056"/>
        <n v="1915186048"/>
        <n v="2044833024"/>
        <n v="2271258112"/>
        <n v="2535270912"/>
        <n v="2312371968"/>
        <n v="2004870016"/>
        <n v="2694878976"/>
        <n v="2945974016"/>
        <n v="2755034112"/>
        <n v="3160755968"/>
        <n v="3467350016"/>
        <n v="3416519936"/>
        <n v="3487752960"/>
        <n v="4181702912"/>
        <n v="4518222848"/>
        <n v="146795008"/>
        <n v="179972992"/>
        <n v="186936640"/>
        <n v="203540992"/>
        <n v="212388000"/>
        <n v="207633648"/>
        <n v="208850112"/>
        <n v="252744432"/>
        <n v="215129360"/>
        <n v="241865056"/>
        <n v="261105792"/>
        <n v="259002464"/>
        <n v="273146400"/>
        <n v="347065024"/>
        <n v="344985216"/>
        <n v="387646240"/>
        <n v="427161792"/>
        <n v="391909472"/>
        <n v="311655264"/>
        <n v="466651392"/>
        <n v="499118464"/>
        <n v="439975808"/>
        <n v="526859968"/>
        <n v="704234368"/>
        <n v="509106784"/>
        <n v="438326016"/>
        <n v="562356992"/>
        <n v="545900992"/>
        <n v="212366480"/>
        <n v="224278224"/>
        <n v="234188400"/>
        <n v="234374608"/>
        <n v="242599296"/>
        <n v="244334976"/>
        <n v="233866256"/>
        <n v="258016160"/>
        <n v="276717856"/>
        <n v="286010688"/>
        <n v="319602368"/>
        <n v="339482272"/>
        <n v="319445120"/>
        <n v="410828608"/>
        <n v="441521824"/>
        <n v="469983296"/>
        <n v="538414144"/>
        <n v="588489408"/>
        <n v="642404160"/>
        <n v="674224192"/>
        <n v="735821248"/>
        <n v="719350016"/>
        <n v="863695872"/>
        <n v="813365056"/>
        <n v="509436192"/>
        <n v="526349056"/>
        <n v="568237120"/>
        <n v="576826368"/>
        <n v="134422832"/>
        <n v="144853184"/>
        <n v="159618496"/>
        <n v="163735488"/>
        <n v="174835088"/>
        <n v="177557984"/>
        <n v="180310448"/>
        <n v="189757536"/>
        <n v="198699424"/>
        <n v="212464080"/>
        <n v="231262432"/>
        <n v="257739520"/>
        <n v="224633664"/>
        <n v="266909872"/>
        <n v="283746272"/>
        <n v="329953312"/>
        <n v="340914656"/>
        <n v="344494400"/>
        <n v="365728128"/>
        <n v="396571424"/>
        <n v="389325664"/>
        <n v="399458272"/>
        <n v="423539904"/>
        <n v="468234464"/>
        <n v="490066624"/>
        <n v="505866080"/>
        <n v="544568448"/>
        <n v="577325312"/>
        <n v="378976672"/>
        <n v="383451008"/>
        <n v="416802080"/>
        <n v="469907648"/>
        <n v="500097568"/>
        <n v="495467968"/>
        <n v="489188896"/>
        <n v="511875520"/>
        <n v="524718176"/>
        <n v="556603712"/>
        <n v="608638080"/>
        <n v="665116032"/>
        <n v="683655936"/>
        <n v="742776064"/>
        <n v="754523776"/>
        <n v="804832576"/>
        <n v="929217344"/>
        <n v="915302528"/>
        <n v="891569600"/>
        <n v="882748608"/>
        <n v="928413440"/>
        <n v="942772544"/>
        <n v="932167744"/>
        <n v="999742976"/>
        <n v="1004776576"/>
        <n v="1062086144"/>
        <n v="1107678592"/>
        <n v="1133630336"/>
        <n v="587984000"/>
        <n v="584364608"/>
        <n v="644430400"/>
        <n v="767265664"/>
        <n v="801094848"/>
        <n v="799046848"/>
        <n v="838066624"/>
        <n v="896972160"/>
        <n v="904341568"/>
        <n v="1003227840"/>
        <n v="1030027712"/>
        <n v="1194780032"/>
        <n v="1143369472"/>
        <n v="1282245120"/>
        <n v="1250114048"/>
        <n v="1448952832"/>
        <n v="1648308864"/>
        <n v="1659572992"/>
        <n v="1772699264"/>
        <n v="1860703360"/>
        <n v="1911155072"/>
        <n v="1933338752"/>
        <n v="1923829760"/>
        <n v="2114150656"/>
        <n v="2241080064"/>
        <n v="2279776000"/>
        <n v="2454842880"/>
        <n v="2841071104"/>
        <n v="77096080"/>
        <n v="84860192"/>
        <n v="90891072"/>
        <n v="87946720"/>
        <n v="93360664"/>
        <n v="95134200"/>
        <n v="93972848"/>
        <n v="97468952"/>
        <n v="100241280"/>
        <n v="102991976"/>
        <n v="111762696"/>
        <n v="118295480"/>
        <n v="107579664"/>
        <n v="118613824"/>
        <n v="120211424"/>
        <n v="129868016"/>
        <n v="137729808"/>
        <n v="147001264"/>
        <n v="151302400"/>
        <n v="153166288"/>
        <n v="164549104"/>
        <n v="180383888"/>
        <n v="153298032"/>
        <n v="165121472"/>
        <n v="171113312"/>
        <n v="174681680"/>
        <n v="178480864"/>
        <n v="188686512"/>
        <n v="108865168"/>
        <n v="118717464"/>
        <n v="133075408"/>
        <n v="128424408"/>
        <n v="137656352"/>
        <n v="134715008"/>
        <n v="144736736"/>
        <n v="140944448"/>
        <n v="140007488"/>
        <n v="143834240"/>
        <n v="154649808"/>
        <n v="160374288"/>
        <n v="144256304"/>
        <n v="153675984"/>
        <n v="167504064"/>
        <n v="180230976"/>
        <n v="214716400"/>
        <n v="220694688"/>
        <n v="230080432"/>
        <n v="233786544"/>
        <n v="236935712"/>
        <n v="230173392"/>
        <n v="232579248"/>
        <n v="234455280"/>
        <n v="227339712"/>
        <n v="231703600"/>
        <n v="237185488"/>
        <n v="238459680"/>
        <n v="61282508"/>
        <n v="69928664"/>
        <n v="73110944"/>
        <n v="68034000"/>
        <n v="72430688"/>
        <n v="72743824"/>
        <n v="72691096"/>
        <n v="79412848"/>
        <n v="79018568"/>
        <n v="85847000"/>
        <n v="92879184"/>
        <n v="99111096"/>
        <n v="88805872"/>
        <n v="98384872"/>
        <n v="105124240"/>
        <n v="113840824"/>
        <n v="125304352"/>
        <n v="133757808"/>
        <n v="136191824"/>
        <n v="140268976"/>
        <n v="148638144"/>
        <n v="152263376"/>
        <n v="141207600"/>
        <n v="148862208"/>
        <n v="152086432"/>
        <n v="156671712"/>
        <n v="160493856"/>
        <n v="170036192"/>
        <n v="51451008"/>
        <n v="56937736"/>
        <n v="61030672"/>
        <n v="60524188"/>
        <n v="65385548"/>
        <n v="64527068"/>
        <n v="63147152"/>
        <n v="68122008"/>
        <n v="69902152"/>
        <n v="75073944"/>
        <n v="81085824"/>
        <n v="87057024"/>
        <n v="76374896"/>
        <n v="87372800"/>
        <n v="93350776"/>
        <n v="100367840"/>
        <n v="109468984"/>
        <n v="113108344"/>
        <n v="129891904"/>
        <n v="124545960"/>
        <n v="126307368"/>
        <n v="133852096"/>
        <n v="115120064"/>
        <n v="122491072"/>
        <n v="119870784"/>
        <n v="120879960"/>
        <n v="115879232"/>
        <n v="119673696"/>
        <n v="55113080"/>
        <n v="60870652"/>
        <n v="67169064"/>
        <n v="63214876"/>
        <n v="67062976"/>
        <n v="68713024"/>
        <n v="68065072"/>
        <n v="71334536"/>
        <n v="69601728"/>
        <n v="70594920"/>
        <n v="75141720"/>
        <n v="80635760"/>
        <n v="76638528"/>
        <n v="83520776"/>
        <n v="88868848"/>
        <n v="93720568"/>
        <n v="103603192"/>
        <n v="109632848"/>
        <n v="113096512"/>
        <n v="115350384"/>
        <n v="119629600"/>
        <n v="122822800"/>
        <n v="110153312"/>
        <n v="120535392"/>
        <n v="123975032"/>
        <n v="129077824"/>
        <n v="133760000"/>
        <n v="136815792"/>
        <n v="58220676"/>
        <n v="63977176"/>
        <n v="67619272"/>
        <n v="63830056"/>
        <n v="69508128"/>
        <n v="68887064"/>
        <n v="70498736"/>
        <n v="73980952"/>
        <n v="76663584"/>
        <n v="79522288"/>
        <n v="88802448"/>
        <n v="96876104"/>
        <n v="86213112"/>
        <n v="98238248"/>
        <n v="103920480"/>
        <n v="113680568"/>
        <n v="122647000"/>
        <n v="129432248"/>
        <n v="129983576"/>
        <n v="135370304"/>
        <n v="139391248"/>
        <n v="137189360"/>
        <n v="125568240"/>
        <n v="131891448"/>
        <n v="135316512"/>
        <n v="147618432"/>
        <n v="146977120"/>
        <n v="156797712"/>
        <n v="77521896"/>
        <n v="87587640"/>
        <n v="94970688"/>
        <n v="91654752"/>
        <n v="97595136"/>
        <n v="98152560"/>
        <n v="98481136"/>
        <n v="101074544"/>
        <n v="98414496"/>
        <n v="100545120"/>
        <n v="109446352"/>
        <n v="120102488"/>
        <n v="110151104"/>
        <n v="120483880"/>
        <n v="123816160"/>
        <n v="144696880"/>
        <n v="146795296"/>
        <n v="153264672"/>
        <n v="156487920"/>
        <n v="162782448"/>
        <n v="173451008"/>
        <n v="175787664"/>
        <n v="159871600"/>
        <n v="177123024"/>
        <n v="180892112"/>
        <n v="185432976"/>
        <n v="192677632"/>
        <n v="198987536"/>
        <n v="382679008"/>
        <n v="376276992"/>
        <n v="393435008"/>
        <n v="406854016"/>
        <n v="413684000"/>
        <n v="431965280"/>
        <n v="451136736"/>
        <n v="503420864"/>
        <n v="482577344"/>
        <n v="526180544"/>
        <n v="400047136"/>
        <n v="412523392"/>
        <n v="542238656"/>
        <n v="654123648"/>
        <n v="628387840"/>
        <n v="765743104"/>
        <n v="815702848"/>
        <n v="616271296"/>
        <n v="449114464"/>
        <n v="814827584"/>
        <n v="905366272"/>
        <n v="730857472"/>
        <n v="942050560"/>
        <n v="1008324480"/>
        <n v="882608640"/>
        <n v="896631936"/>
        <n v="1132217600"/>
        <n v="1161691136"/>
        <n v="314614784"/>
        <n v="327596480"/>
        <n v="343196160"/>
        <n v="345890944"/>
        <n v="333940672"/>
        <n v="341108512"/>
        <n v="358399936"/>
        <n v="352408640"/>
        <n v="363285824"/>
        <n v="379704576"/>
        <n v="398337344"/>
        <n v="411236224"/>
        <n v="432885792"/>
        <n v="456410912"/>
        <n v="523928192"/>
        <n v="559133184"/>
        <n v="581329728"/>
        <n v="598789952"/>
        <n v="597714880"/>
        <n v="359335616"/>
        <n v="346678912"/>
        <n v="390398848"/>
        <n v="368832352"/>
        <n v="382591776"/>
        <n v="455654784"/>
        <n v="463080832"/>
        <n v="481940608"/>
        <n v="525999936"/>
        <n v="184969264"/>
        <n v="190223152"/>
        <n v="193036160"/>
        <n v="204194592"/>
        <n v="209503616"/>
        <n v="220477792"/>
        <n v="229661664"/>
        <n v="241073920"/>
        <n v="256661312"/>
        <n v="274296864"/>
        <n v="293618112"/>
        <n v="310947648"/>
        <n v="311389728"/>
        <n v="323586880"/>
        <n v="348761888"/>
        <n v="360103232"/>
        <n v="387236352"/>
        <n v="361817728"/>
        <n v="328675104"/>
        <n v="386071712"/>
        <n v="418230240"/>
        <n v="360833632"/>
        <n v="368148544"/>
        <n v="374813504"/>
        <n v="349122240"/>
        <n v="380994528"/>
        <n v="401663264"/>
        <n v="390448640"/>
        <n v="686540736"/>
        <n v="761546624"/>
        <n v="782429952"/>
        <n v="789009408"/>
        <n v="702309184"/>
        <n v="582474240"/>
        <n v="533284288"/>
        <n v="565903232"/>
        <n v="576352448"/>
        <n v="615611776"/>
        <n v="659644800"/>
        <n v="690626176"/>
        <n v="709295040"/>
        <n v="902007936"/>
        <n v="905888896"/>
        <n v="962336512"/>
        <n v="1031010880"/>
        <n v="881281216"/>
        <n v="638819712"/>
        <n v="1013824192"/>
        <n v="1236658176"/>
        <n v="990173248"/>
        <n v="1101559680"/>
        <n v="1118155392"/>
        <n v="1098958592"/>
        <n v="1105090944"/>
        <n v="1219303936"/>
        <n v="1248653440"/>
        <n v="157815072"/>
        <n v="169361472"/>
        <n v="180702800"/>
        <n v="190156880"/>
        <n v="203657888"/>
        <n v="208083728"/>
        <n v="234861456"/>
        <n v="262619760"/>
        <n v="256974832"/>
        <n v="278510976"/>
        <n v="190922016"/>
        <n v="195876992"/>
        <n v="256880000"/>
        <n v="333224000"/>
        <n v="317315008"/>
        <n v="355184992"/>
        <n v="418812992"/>
        <n v="288524000"/>
        <n v="256452992"/>
        <n v="427284000"/>
        <n v="470360000"/>
        <n v="381414016"/>
        <n v="484620000"/>
        <n v="533476000"/>
        <n v="469465984"/>
        <n v="467728992"/>
        <n v="610830016"/>
        <n v="600518976"/>
        <n v="216099024"/>
        <n v="225019776"/>
        <n v="225398928"/>
        <n v="226992880"/>
        <n v="230629376"/>
        <n v="242817200"/>
        <n v="252699792"/>
        <n v="263327104"/>
        <n v="276550304"/>
        <n v="294851680"/>
        <n v="320558528"/>
        <n v="350072000"/>
        <n v="378434080"/>
        <n v="414224928"/>
        <n v="431892640"/>
        <n v="458808640"/>
        <n v="497415424"/>
        <n v="469053088"/>
        <n v="400698624"/>
        <n v="523220672"/>
        <n v="572626368"/>
        <n v="492400000"/>
        <n v="574132864"/>
        <n v="611620352"/>
        <n v="579521280"/>
        <n v="578854080"/>
        <n v="650397312"/>
        <n v="574236672"/>
        <n v="185237696"/>
        <n v="197017888"/>
        <n v="201743392"/>
        <n v="210300960"/>
        <n v="217251504"/>
        <n v="233698976"/>
        <n v="250311984"/>
        <n v="268808160"/>
        <n v="282190208"/>
        <n v="306710400"/>
        <n v="328531520"/>
        <n v="376821024"/>
        <n v="403605024"/>
        <n v="438478240"/>
        <n v="448216352"/>
        <n v="498537952"/>
        <n v="555365568"/>
        <n v="455827872"/>
        <n v="432327808"/>
        <n v="526676960"/>
        <n v="541492800"/>
        <n v="512731296"/>
        <n v="556850496"/>
        <n v="617165760"/>
        <n v="614654400"/>
        <n v="594161152"/>
        <n v="660381824"/>
        <n v="682335168"/>
        <n v="1190588800"/>
        <n v="1286860032"/>
        <n v="1342476288"/>
        <n v="1435452928"/>
        <n v="1500723456"/>
        <n v="1473855744"/>
        <n v="1561262976"/>
        <n v="1704872448"/>
        <n v="1790876800"/>
        <n v="1952825344"/>
        <n v="2136774144"/>
        <n v="2174961920"/>
        <n v="2667329792"/>
        <n v="3117953792"/>
        <n v="3337052928"/>
        <n v="3674931968"/>
        <n v="4100643584"/>
        <n v="3796924160"/>
        <n v="3660074496"/>
        <n v="4647037952"/>
        <n v="4970895872"/>
        <n v="4790075904"/>
        <n v="5358428160"/>
        <n v="5706164736"/>
        <n v="5627192320"/>
        <n v="5832027136"/>
        <n v="6932388864"/>
        <n v="7087187456"/>
        <n v="213806960"/>
        <n v="227266720"/>
        <n v="234224688"/>
        <n v="249749424"/>
        <n v="269107232"/>
        <n v="287118848"/>
        <n v="302038048"/>
        <n v="320546240"/>
        <n v="334695456"/>
        <n v="356462592"/>
        <n v="383581120"/>
        <n v="404140320"/>
        <n v="419593952"/>
        <n v="438133312"/>
        <n v="451092384"/>
        <n v="466588096"/>
        <n v="503552480"/>
        <n v="489674624"/>
        <n v="520957088"/>
        <n v="569073664"/>
        <n v="629482176"/>
        <n v="591643904"/>
        <n v="631074176"/>
        <n v="678227328"/>
        <n v="703333504"/>
        <n v="698676224"/>
        <n v="762648704"/>
        <n v="723729920"/>
        <n v="292262240"/>
        <n v="307538400"/>
        <n v="324989888"/>
        <n v="335153344"/>
        <n v="348778432"/>
        <n v="346571200"/>
        <n v="356744128"/>
        <n v="368888544"/>
        <n v="397388608"/>
        <n v="424647168"/>
        <n v="458263168"/>
        <n v="555060352"/>
        <n v="499735680"/>
        <n v="526633792"/>
        <n v="567711872"/>
        <n v="607327360"/>
        <n v="622955712"/>
        <n v="690336704"/>
        <n v="715615936"/>
        <n v="749060864"/>
        <n v="791822464"/>
        <n v="819971840"/>
        <n v="878793600"/>
        <n v="936324416"/>
        <n v="1056203776"/>
        <n v="1096487424"/>
        <n v="1133887232"/>
        <n v="1198965888"/>
        <n v="201693856"/>
        <n v="218266784"/>
        <n v="235960528"/>
        <n v="237326720"/>
        <n v="264999888"/>
        <n v="273911136"/>
        <n v="286549248"/>
        <n v="286789888"/>
        <n v="308153888"/>
        <n v="329356064"/>
        <n v="350884320"/>
        <n v="444519584"/>
        <n v="473775168"/>
        <n v="432686880"/>
        <n v="462990656"/>
        <n v="498167616"/>
        <n v="550807872"/>
        <n v="558433472"/>
        <n v="612479424"/>
        <n v="759583104"/>
        <n v="777241664"/>
        <n v="776092608"/>
        <n v="831580544"/>
        <n v="934990976"/>
        <n v="871529664"/>
        <n v="902049152"/>
        <n v="977177920"/>
        <n v="985561472"/>
        <n v="99334688"/>
        <n v="108234568"/>
        <n v="114941624"/>
        <n v="119103104"/>
        <n v="127004960"/>
        <n v="128143448"/>
        <n v="141730048"/>
        <n v="151642368"/>
        <n v="161923520"/>
        <n v="189881776"/>
        <n v="206692864"/>
        <n v="239059200"/>
        <n v="250114688"/>
        <n v="256447536"/>
        <n v="274639744"/>
        <n v="297766688"/>
        <n v="328720864"/>
        <n v="359166400"/>
        <n v="407084992"/>
        <n v="428343424"/>
        <n v="457769920"/>
        <n v="460497088"/>
        <n v="462899264"/>
        <n v="485724576"/>
        <n v="643283584"/>
        <n v="544847360"/>
        <n v="564545792"/>
        <n v="543556224"/>
        <n v="60566676"/>
        <n v="68213976"/>
        <n v="69626840"/>
        <n v="73888472"/>
        <n v="76125680"/>
        <n v="79208248"/>
        <n v="83371520"/>
        <n v="89506368"/>
        <n v="91440152"/>
        <n v="94463072"/>
        <n v="101104384"/>
        <n v="103265352"/>
        <n v="106928880"/>
        <n v="112672352"/>
        <n v="121498280"/>
        <n v="127263192"/>
        <n v="133610896"/>
        <n v="138784272"/>
        <n v="142429280"/>
        <n v="157548480"/>
        <n v="166569648"/>
        <n v="173173360"/>
        <n v="170400528"/>
        <n v="177941728"/>
        <n v="182298256"/>
        <n v="189694160"/>
        <n v="193819776"/>
        <n v="192293056"/>
        <n v="304060992"/>
        <n v="321214016"/>
        <n v="331132000"/>
        <n v="351108992"/>
        <n v="370432000"/>
        <n v="406788000"/>
        <n v="492441824"/>
        <n v="479504736"/>
        <n v="488416704"/>
        <n v="542675328"/>
        <n v="423812608"/>
        <n v="467403968"/>
        <n v="562141696"/>
        <n v="781474368"/>
        <n v="787918784"/>
        <n v="856031936"/>
        <n v="986854592"/>
        <n v="754340160"/>
        <n v="500830656"/>
        <n v="987480384"/>
        <n v="1193110528"/>
        <n v="1019412096"/>
        <n v="1210412288"/>
        <n v="1313287168"/>
        <n v="1247003392"/>
        <n v="1210715392"/>
        <n v="1690681600"/>
        <n v="1495151104"/>
        <n v="130977584"/>
        <n v="137138768"/>
        <n v="134463504"/>
        <n v="134767168"/>
        <n v="136841392"/>
        <n v="148658032"/>
        <n v="159547008"/>
        <n v="190408992"/>
        <n v="260534000"/>
        <n v="224011008"/>
        <n v="216660000"/>
        <n v="470425984"/>
        <n v="598136000"/>
        <n v="619368000"/>
        <n v="612332992"/>
        <n v="650990016"/>
        <n v="754836992"/>
        <n v="632476032"/>
        <n v="631459968"/>
        <n v="794656000"/>
        <n v="987876992"/>
        <n v="961916032"/>
        <n v="999379968"/>
        <n v="1070177984"/>
        <n v="1054721024"/>
        <n v="1027688000"/>
        <n v="1042372992"/>
        <n v="1102256000"/>
        <n v="79055384"/>
        <n v="89205952"/>
        <n v="98865608"/>
        <n v="108266512"/>
        <n v="120427224"/>
        <n v="137387280"/>
        <n v="133508264"/>
        <n v="144108512"/>
        <n v="153578192"/>
        <n v="165153168"/>
        <n v="151708672"/>
        <n v="149252416"/>
        <n v="172222560"/>
        <n v="202194688"/>
        <n v="210055008"/>
        <n v="226083008"/>
        <n v="259648000"/>
        <n v="215071008"/>
        <n v="194410000"/>
        <n v="268622016"/>
        <n v="292644992"/>
        <n v="261363008"/>
        <n v="290988992"/>
        <n v="318987008"/>
        <n v="278468992"/>
        <n v="268144000"/>
        <n v="316439008"/>
        <n v="325641984"/>
        <n v="45315048"/>
        <n v="49803044"/>
        <n v="51214136"/>
        <n v="54816800"/>
        <n v="56943172"/>
        <n v="59987064"/>
        <n v="61483708"/>
        <n v="65427936"/>
        <n v="68309192"/>
        <n v="70829320"/>
        <n v="76548560"/>
        <n v="77166544"/>
        <n v="81050904"/>
        <n v="83188864"/>
        <n v="87542368"/>
        <n v="92750384"/>
        <n v="103984448"/>
        <n v="106721504"/>
        <n v="112071024"/>
        <n v="119005512"/>
        <n v="119376144"/>
        <n v="123171824"/>
        <n v="117411784"/>
        <n v="121652784"/>
        <n v="121297216"/>
        <n v="125879184"/>
        <n v="126261488"/>
        <n v="127236848"/>
        <n v="128002768"/>
        <n v="141521536"/>
        <n v="147140224"/>
        <n v="154263312"/>
        <n v="157602272"/>
        <n v="162465904"/>
        <n v="166026416"/>
        <n v="174449328"/>
        <n v="179882816"/>
        <n v="180698096"/>
        <n v="192951824"/>
        <n v="187012704"/>
        <n v="189588928"/>
        <n v="195143648"/>
        <n v="205887472"/>
        <n v="211978528"/>
        <n v="220689968"/>
        <n v="218163984"/>
        <n v="225914240"/>
        <n v="235261584"/>
        <n v="245385120"/>
        <n v="247060416"/>
        <n v="257283456"/>
        <n v="259955584"/>
        <n v="254363328"/>
        <n v="254624816"/>
        <n v="256525888"/>
        <n v="265067488"/>
        <n v="57174576"/>
        <n v="64755872"/>
        <n v="65840128"/>
        <n v="71384152"/>
        <n v="75642688"/>
        <n v="77648272"/>
        <n v="79666336"/>
        <n v="84801072"/>
        <n v="87811376"/>
        <n v="93247392"/>
        <n v="100688216"/>
        <n v="100343064"/>
        <n v="107178688"/>
        <n v="112476736"/>
        <n v="128330056"/>
        <n v="137043568"/>
        <n v="150450016"/>
        <n v="159624384"/>
        <n v="162724736"/>
        <n v="170609392"/>
        <n v="176256976"/>
        <n v="175911424"/>
        <n v="179788736"/>
        <n v="172924864"/>
        <n v="170060864"/>
        <n v="171875632"/>
        <n v="171073312"/>
        <n v="171131488"/>
        <n v="171660992"/>
        <n v="183150000"/>
        <n v="183140992"/>
        <n v="187958000"/>
        <n v="201424000"/>
        <n v="207708992"/>
        <n v="292444992"/>
        <n v="322863008"/>
        <n v="279596000"/>
        <n v="344881984"/>
        <n v="167624992"/>
        <n v="169462000"/>
        <n v="293801984"/>
        <n v="354278016"/>
        <n v="340607008"/>
        <n v="390311008"/>
        <n v="466036992"/>
        <n v="314528992"/>
        <n v="57883000"/>
        <n v="390243008"/>
        <n v="518902016"/>
        <n v="270788000"/>
        <n v="447912992"/>
        <n v="507552000"/>
        <n v="361276000"/>
        <n v="285102016"/>
        <n v="567953024"/>
        <n v="515059008"/>
        <n v="64669984"/>
        <n v="70936784"/>
        <n v="74593864"/>
        <n v="78976984"/>
        <n v="84651720"/>
        <n v="89315824"/>
        <n v="89633816"/>
        <n v="93594752"/>
        <n v="95219216"/>
        <n v="97323792"/>
        <n v="108076608"/>
        <n v="103885376"/>
        <n v="108704360"/>
        <n v="113316560"/>
        <n v="121271800"/>
        <n v="124572512"/>
        <n v="134018472"/>
        <n v="137043328"/>
        <n v="136432880"/>
        <n v="140750960"/>
        <n v="148936096"/>
        <n v="150052320"/>
        <n v="151338832"/>
        <n v="152864080"/>
        <n v="151948256"/>
        <n v="164601456"/>
        <n v="160513104"/>
        <n v="163026016"/>
        <n v="18376424"/>
        <n v="18866308"/>
        <n v="21237656"/>
        <n v="18817014"/>
        <n v="20464628"/>
        <n v="22354676"/>
        <n v="27793996"/>
        <n v="32331678"/>
        <n v="36749072"/>
        <n v="37087792"/>
        <n v="38480020"/>
        <n v="718021184"/>
        <n v="757690240"/>
        <n v="786885312"/>
        <n v="808824064"/>
        <n v="867419392"/>
        <n v="924889728"/>
        <n v="971154752"/>
        <n v="984526016"/>
        <n v="1076871552"/>
        <n v="1164757504"/>
        <n v="1263401216"/>
        <n v="2353382912"/>
        <n v="2634608896"/>
        <n v="2871930112"/>
        <n v="3163998976"/>
        <n v="3282659072"/>
        <n v="3765829120"/>
        <n v="3554233088"/>
        <n v="3446568960"/>
        <n v="4457133056"/>
        <n v="4811666944"/>
        <n v="4510614016"/>
        <n v="5177726976"/>
        <n v="5548984832"/>
        <n v="5148116992"/>
        <n v="5547304960"/>
        <n v="6224047104"/>
        <n v="6655060992"/>
        <n v="1253399040"/>
        <n v="1458246016"/>
        <n v="1557188992"/>
        <n v="1670038016"/>
        <n v="1732987008"/>
        <n v="2036637056"/>
        <n v="2689544960"/>
        <n v="3038796032"/>
        <n v="3201200896"/>
        <n v="3019336960"/>
        <n v="3386861056"/>
        <n v="3436500992"/>
        <n v="3739924992"/>
        <n v="4270232064"/>
        <n v="4480871936"/>
        <n v="5105949184"/>
        <n v="5880335872"/>
        <n v="4934602752"/>
        <n v="4054959104"/>
        <n v="6059198976"/>
        <n v="7050452992"/>
        <n v="6147869184"/>
        <n v="7186781184"/>
        <n v="8066364928"/>
        <n v="7581923840"/>
        <n v="9487790080"/>
        <n v="10410408960"/>
        <n v="11685713920"/>
        <n v="604341376"/>
        <n v="717527104"/>
        <n v="669186432"/>
        <n v="690615744"/>
        <n v="712490432"/>
        <n v="818009856"/>
        <n v="807836800"/>
        <n v="840535808"/>
        <n v="883609536"/>
        <n v="953263616"/>
        <n v="1031353664"/>
        <n v="1113958912"/>
        <n v="1223930112"/>
        <n v="1395981184"/>
        <n v="1485476608"/>
        <n v="1636917120"/>
        <n v="1870295168"/>
        <n v="1517004160"/>
        <n v="1025350528"/>
        <n v="1935918976"/>
        <n v="2313867520"/>
        <n v="1795921920"/>
        <n v="2114198656"/>
        <n v="2350046976"/>
        <n v="1895331456"/>
        <n v="1773326336"/>
        <n v="2431980032"/>
        <n v="2411257600"/>
        <n v="51669036"/>
        <n v="55095592"/>
        <n v="58588132"/>
        <n v="63879164"/>
        <n v="67926584"/>
        <n v="74219168"/>
        <n v="81236992"/>
        <n v="82851248"/>
        <n v="91410000"/>
        <n v="96285968"/>
        <n v="100315656"/>
        <n v="106167264"/>
        <n v="117893328"/>
        <n v="131441072"/>
        <n v="175327616"/>
        <n v="171696592"/>
        <n v="208706544"/>
        <n v="190050368"/>
        <n v="147802752"/>
        <n v="206358064"/>
        <n v="228898656"/>
        <n v="199284160"/>
        <n v="235607872"/>
        <n v="247495904"/>
        <n v="236704512"/>
        <n v="216783392"/>
        <n v="283954016"/>
        <n v="268450816"/>
        <n v="53174880"/>
        <n v="60772816"/>
        <n v="65097008"/>
        <n v="69315848"/>
        <n v="72891040"/>
        <n v="75351576"/>
        <n v="77105872"/>
        <n v="79812872"/>
        <n v="83539200"/>
        <n v="88773520"/>
        <n v="97385712"/>
        <n v="93305960"/>
        <n v="99496872"/>
        <n v="103598784"/>
        <n v="112795800"/>
        <n v="110195656"/>
        <n v="114325384"/>
        <n v="120154008"/>
        <n v="120655392"/>
        <n v="129547032"/>
        <n v="135442208"/>
        <n v="136935920"/>
        <n v="132561776"/>
        <n v="134106112"/>
        <n v="135873424"/>
        <n v="132881176"/>
        <n v="139960160"/>
        <n v="133762912"/>
        <n v="67127984"/>
        <n v="73672320"/>
        <n v="74916224"/>
        <n v="78976824"/>
        <n v="82481344"/>
        <n v="84465552"/>
        <n v="84537984"/>
        <n v="86941056"/>
        <n v="88693816"/>
        <n v="91264736"/>
        <n v="98420696"/>
        <n v="95049728"/>
        <n v="97773392"/>
        <n v="100693272"/>
        <n v="108508536"/>
        <n v="115611224"/>
        <n v="124801704"/>
        <n v="128487680"/>
        <n v="131717184"/>
        <n v="140834944"/>
        <n v="143004000"/>
        <n v="142764128"/>
        <n v="140424544"/>
        <n v="142390304"/>
        <n v="146986624"/>
        <n v="155015248"/>
        <n v="163803168"/>
        <n v="169282160"/>
        <n v="643838912"/>
        <n v="728883968"/>
        <n v="786065984"/>
        <n v="820465024"/>
        <n v="895043968"/>
        <n v="995852992"/>
        <n v="1002352000"/>
        <n v="1147289984"/>
        <n v="1256544000"/>
        <n v="1443860992"/>
        <n v="1491234048"/>
        <n v="1598782976"/>
        <n v="1734206976"/>
        <n v="1717154048"/>
        <n v="1873968000"/>
        <n v="1806535936"/>
        <n v="1984043008"/>
        <n v="2133789952"/>
        <n v="2077527040"/>
        <n v="2181010944"/>
        <n v="2273043968"/>
        <n v="2253424896"/>
        <n v="2681238016"/>
        <n v="2859143936"/>
        <n v="2888994048"/>
        <n v="3072421120"/>
        <n v="3353714944"/>
        <n v="3480916992"/>
        <n v="138491456"/>
        <n v="148595424"/>
        <n v="155188256"/>
        <n v="164625376"/>
        <n v="180254208"/>
        <n v="191983312"/>
        <n v="193109888"/>
        <n v="201348544"/>
        <n v="213628528"/>
        <n v="217187616"/>
        <n v="222899488"/>
        <n v="233051664"/>
        <n v="241899088"/>
        <n v="295002528"/>
        <n v="327313952"/>
        <n v="347310240"/>
        <n v="386845760"/>
        <n v="361290720"/>
        <n v="241274096"/>
        <n v="383823872"/>
        <n v="443664384"/>
        <n v="346441056"/>
        <n v="480381984"/>
        <n v="527349664"/>
        <n v="443713664"/>
        <n v="423281152"/>
        <n v="550730688"/>
        <n v="578138560"/>
        <n v="85573752"/>
        <n v="93821696"/>
        <n v="95461000"/>
        <n v="102782152"/>
        <n v="105716176"/>
        <n v="109956968"/>
        <n v="112616280"/>
        <n v="119148120"/>
        <n v="124696192"/>
        <n v="134291984"/>
        <n v="147409808"/>
        <n v="148711392"/>
        <n v="156250208"/>
        <n v="162004512"/>
        <n v="184364576"/>
        <n v="183385344"/>
        <n v="192495344"/>
        <n v="199167552"/>
        <n v="200254688"/>
        <n v="220076368"/>
        <n v="229634896"/>
        <n v="239197104"/>
        <n v="251929504"/>
        <n v="267547344"/>
        <n v="267967568"/>
        <n v="281243840"/>
        <n v="297131392"/>
        <n v="311016640"/>
        <n v="40470664"/>
        <n v="41431456"/>
        <n v="43035960"/>
        <n v="44581476"/>
        <n v="45895908"/>
        <n v="49216448"/>
        <n v="54114704"/>
        <n v="59429644"/>
        <n v="60992240"/>
        <n v="66462484"/>
        <n v="68161872"/>
        <n v="69284432"/>
        <n v="90565968"/>
        <n v="72284328"/>
        <n v="74315728"/>
        <n v="91757016"/>
        <n v="87289056"/>
        <n v="93385808"/>
        <n v="88398904"/>
        <n v="112083584"/>
        <n v="153338928"/>
        <n v="131672752"/>
        <n v="116702224"/>
        <n v="121996104"/>
        <n v="199574464"/>
        <n v="142246224"/>
        <n v="159627376"/>
        <n v="164840480"/>
        <n v="126076704"/>
        <n v="135977248"/>
        <n v="141771360"/>
        <n v="149187376"/>
        <n v="155587360"/>
        <n v="170919536"/>
        <n v="261303248"/>
        <n v="257967008"/>
        <n v="257620992"/>
        <n v="285316992"/>
        <n v="225303008"/>
        <n v="199004000"/>
        <n v="226226000"/>
        <n v="425639008"/>
        <n v="370246016"/>
        <n v="487475008"/>
        <n v="524681984"/>
        <n v="433099008"/>
        <n v="213030000"/>
        <n v="416308000"/>
        <n v="589139008"/>
        <n v="476083008"/>
        <n v="703852992"/>
        <n v="673395008"/>
        <n v="626641984"/>
        <n v="608622976"/>
        <n v="754193984"/>
        <n v="757123008"/>
        <n v="21545732"/>
        <n v="24237028"/>
        <n v="27037120"/>
        <n v="38454528"/>
        <n v="42852768"/>
        <n v="50805536"/>
        <n v="58137664"/>
        <n v="61567492"/>
        <n v="64271968"/>
        <n v="77470760"/>
        <n v="84842568"/>
        <n v="101337968"/>
        <n v="94329200"/>
        <n v="101040264"/>
        <n v="118923648"/>
        <n v="171579200"/>
        <n v="132789136"/>
        <n v="142269104"/>
        <n v="152252736"/>
        <n v="198572912"/>
        <n v="221101056"/>
        <n v="219755808"/>
        <n v="192510096"/>
        <n v="200309184"/>
        <n v="220770864"/>
        <n v="211466560"/>
        <n v="246361296"/>
        <n v="239174176"/>
        <n v="270616000"/>
        <n v="296657760"/>
        <n v="300430560"/>
        <n v="307371328"/>
        <n v="303953344"/>
        <n v="313776672"/>
        <n v="331570656"/>
        <n v="351203136"/>
        <n v="356046720"/>
        <n v="397836544"/>
        <n v="440215424"/>
        <n v="601249472"/>
        <n v="630023936"/>
        <n v="585552064"/>
        <n v="688877248"/>
        <n v="719078976"/>
        <n v="695363328"/>
        <n v="795716288"/>
        <n v="752197248"/>
        <n v="818972608"/>
        <n v="907048448"/>
        <n v="967005888"/>
        <n v="971843392"/>
        <n v="1020492800"/>
        <n v="1014192640"/>
        <n v="1094644096"/>
        <n v="1178800640"/>
        <n v="1183013760"/>
        <n v="65776988"/>
        <n v="66659596"/>
        <n v="78348664"/>
        <n v="78029360"/>
        <n v="76307200"/>
        <n v="73845424"/>
        <n v="70695568"/>
        <n v="72303344"/>
        <n v="76614192"/>
        <n v="82868584"/>
        <n v="90509512"/>
        <n v="93496864"/>
        <n v="114683360"/>
        <n v="103060616"/>
        <n v="131272640"/>
        <n v="182398864"/>
        <n v="159565744"/>
        <n v="155601936"/>
        <n v="209388640"/>
        <n v="207761296"/>
        <n v="197788912"/>
        <n v="204608608"/>
        <n v="213104560"/>
        <n v="211505264"/>
        <n v="227817696"/>
        <n v="245479424"/>
        <n v="332487072"/>
        <n v="234366736"/>
        <n v="176095472"/>
        <n v="187919872"/>
        <n v="199070896"/>
        <n v="199220256"/>
        <n v="201672480"/>
        <n v="216786640"/>
        <n v="225309120"/>
        <n v="238617984"/>
        <n v="256628112"/>
        <n v="287704320"/>
        <n v="308785280"/>
        <n v="339927392"/>
        <n v="332815616"/>
        <n v="379438208"/>
        <n v="401248768"/>
        <n v="424012448"/>
        <n v="444302048"/>
        <n v="487424064"/>
        <n v="511992896"/>
        <n v="549131264"/>
        <n v="569500608"/>
        <n v="581694272"/>
        <n v="585327488"/>
        <n v="631866048"/>
        <n v="614754688"/>
        <n v="670815872"/>
        <n v="723005184"/>
        <n v="1186247424"/>
        <n v="50695368"/>
        <n v="57850352"/>
        <n v="61693368"/>
        <n v="66017420"/>
        <n v="66594264"/>
        <n v="80427784"/>
        <n v="83290672"/>
        <n v="87149048"/>
        <n v="90068560"/>
        <n v="97372536"/>
        <n v="102914336"/>
        <n v="111742600"/>
        <n v="114463712"/>
        <n v="121024856"/>
        <n v="154889488"/>
        <n v="173080384"/>
        <n v="270536448"/>
        <n v="172839792"/>
        <n v="164810768"/>
        <n v="192033680"/>
        <n v="196784752"/>
        <n v="198874000"/>
        <n v="206797392"/>
        <n v="229217088"/>
        <n v="241613856"/>
        <n v="261704352"/>
        <n v="295260000"/>
        <n v="289999456"/>
        <n v="69666848"/>
        <n v="73733464"/>
        <n v="76983440"/>
        <n v="83224536"/>
        <n v="86117376"/>
        <n v="89692832"/>
        <n v="91528192"/>
        <n v="99061000"/>
        <n v="103270856"/>
        <n v="115100576"/>
        <n v="122307216"/>
        <n v="134632944"/>
        <n v="146682048"/>
        <n v="162811248"/>
        <n v="164215568"/>
        <n v="205594816"/>
        <n v="202116528"/>
        <n v="265577728"/>
        <n v="232511824"/>
        <n v="274938272"/>
        <n v="284142016"/>
        <n v="272536032"/>
        <n v="297521952"/>
        <n v="314670784"/>
        <n v="396067776"/>
        <n v="347525920"/>
        <n v="448077696"/>
        <n v="442233760"/>
        <n v="152700000"/>
        <n v="157722000"/>
        <n v="167318000"/>
        <n v="172758000"/>
        <n v="181708000"/>
        <n v="191016000"/>
        <n v="279712000"/>
        <n v="365335008"/>
        <n v="279887008"/>
        <n v="324736992"/>
        <n v="292865984"/>
        <n v="241548992"/>
        <n v="237092992"/>
        <n v="391084000"/>
        <n v="386851008"/>
        <n v="400302016"/>
        <n v="498846016"/>
        <n v="474740992"/>
        <n v="236319008"/>
        <n v="442339008"/>
        <n v="518385984"/>
        <n v="471782016"/>
        <n v="563276992"/>
        <n v="571913984"/>
        <n v="589027968"/>
        <n v="620924992"/>
        <n v="580636992"/>
        <n v="652203008"/>
        <n v="80980208"/>
        <n v="83644696"/>
        <n v="91370288"/>
        <n v="95114832"/>
        <n v="98841088"/>
        <n v="104157088"/>
        <n v="104247160"/>
        <n v="115308272"/>
        <n v="119832552"/>
        <n v="129011216"/>
        <n v="130632992"/>
        <n v="136454800"/>
        <n v="137439920"/>
        <n v="138021152"/>
        <n v="140178928"/>
        <n v="153816960"/>
        <n v="165532256"/>
        <n v="182325232"/>
        <n v="193658096"/>
        <n v="205180608"/>
        <n v="209615072"/>
        <n v="205832208"/>
        <n v="207570576"/>
        <n v="221134576"/>
        <n v="220407920"/>
        <n v="229559200"/>
        <n v="241862816"/>
        <n v="235826336"/>
        <n v="130725600"/>
        <n v="140766464"/>
        <n v="147980784"/>
        <n v="154082096"/>
        <n v="158483856"/>
        <n v="166222672"/>
        <n v="177536160"/>
        <n v="197901888"/>
        <n v="210237408"/>
        <n v="231577408"/>
        <n v="250162336"/>
        <n v="265383936"/>
        <n v="334239616"/>
        <n v="321604256"/>
        <n v="319886560"/>
        <n v="395884864"/>
        <n v="403633536"/>
        <n v="563415296"/>
        <n v="496928096"/>
        <n v="520860672"/>
        <n v="571708480"/>
        <n v="520411008"/>
        <n v="576432576"/>
        <n v="637175616"/>
        <n v="639785344"/>
        <n v="670825152"/>
        <n v="946251776"/>
        <n v="724029952"/>
        <n v="34143504"/>
        <n v="38684420"/>
        <n v="40759804"/>
        <n v="41524452"/>
        <n v="41558128"/>
        <n v="45814288"/>
        <n v="48437360"/>
        <n v="53681500"/>
        <n v="61018396"/>
        <n v="70490216"/>
        <n v="72938864"/>
        <n v="109042568"/>
        <n v="88732016"/>
        <n v="96756712"/>
        <n v="107249136"/>
        <n v="109555616"/>
        <n v="129454760"/>
        <n v="136735808"/>
        <n v="126439960"/>
        <n v="151920784"/>
        <n v="221251440"/>
        <n v="231439360"/>
        <n v="172914768"/>
        <n v="193804080"/>
        <n v="190915648"/>
        <n v="195641248"/>
        <n v="224060288"/>
        <n v="230041824"/>
        <n v="696564416"/>
        <n v="750191488"/>
        <n v="769317504"/>
        <n v="812550848"/>
        <n v="811388032"/>
        <n v="880419456"/>
        <n v="909280832"/>
        <n v="988587264"/>
        <n v="1055041280"/>
        <n v="1144344960"/>
        <n v="1118138880"/>
        <n v="1375154176"/>
        <n v="1506217728"/>
        <n v="1550585600"/>
        <n v="1638936192"/>
        <n v="1639359488"/>
        <n v="1770612096"/>
        <n v="1839071104"/>
        <n v="1977820544"/>
        <n v="2193709568"/>
        <n v="2339580672"/>
        <n v="2423872256"/>
        <n v="2446435840"/>
        <n v="3528496384"/>
        <n v="3106852096"/>
        <n v="3448016384"/>
        <n v="3491298048"/>
        <n v="3555016192"/>
        <n v="136174144"/>
        <n v="148961808"/>
        <n v="151548784"/>
        <n v="163693184"/>
        <n v="166651664"/>
        <n v="185433904"/>
        <n v="185856320"/>
        <n v="191289872"/>
        <n v="188604480"/>
        <n v="205916144"/>
        <n v="221733552"/>
        <n v="262547232"/>
        <n v="294646336"/>
        <n v="324777728"/>
        <n v="316699136"/>
        <n v="330030720"/>
        <n v="387206176"/>
        <n v="429994368"/>
        <n v="448962624"/>
        <n v="459515232"/>
        <n v="555980352"/>
        <n v="524830624"/>
        <n v="558501568"/>
        <n v="580200128"/>
        <n v="560941824"/>
        <n v="783952960"/>
        <n v="803354880"/>
        <n v="790751424"/>
        <n v="659791872"/>
        <n v="780332288"/>
        <n v="832760704"/>
        <n v="883467456"/>
        <n v="875697600"/>
        <n v="940555776"/>
        <n v="971580992"/>
        <n v="1036416384"/>
        <n v="1058103808"/>
        <n v="1165493888"/>
        <n v="1334079104"/>
        <n v="1373432448"/>
        <n v="1819143936"/>
        <n v="1866653824"/>
        <n v="1973170944"/>
        <n v="2207602432"/>
        <n v="2603166976"/>
        <n v="2222357760"/>
        <n v="1938286336"/>
        <n v="2874206720"/>
        <n v="2864185344"/>
        <n v="2513749504"/>
        <n v="2799524096"/>
        <n v="3520675072"/>
        <n v="2763545600"/>
        <n v="3219605760"/>
        <n v="3560660224"/>
        <n v="3643902720"/>
        <n v="99386448"/>
        <n v="104891368"/>
        <n v="109407536"/>
        <n v="109935432"/>
        <n v="116108000"/>
        <n v="155948992"/>
        <n v="131165000"/>
        <n v="141212992"/>
        <n v="150132000"/>
        <n v="169208992"/>
        <n v="185855008"/>
        <n v="207115008"/>
        <n v="223715008"/>
        <n v="243984000"/>
        <n v="299964992"/>
        <n v="368992992"/>
        <n v="435415008"/>
        <n v="349854016"/>
        <n v="-8076000"/>
        <n v="387681984"/>
        <n v="574979008"/>
        <n v="285568992"/>
        <n v="561689984"/>
        <n v="591496000"/>
        <n v="549692992"/>
        <n v="411761984"/>
        <n v="595478976"/>
        <n v="683996992"/>
        <n v="71272792"/>
        <n v="80331272"/>
        <n v="90342024"/>
        <n v="100669384"/>
        <n v="102710136"/>
        <n v="112755448"/>
        <n v="119015768"/>
        <n v="141231248"/>
        <n v="147760576"/>
        <n v="172398480"/>
        <n v="179208352"/>
        <n v="295543328"/>
        <n v="254319872"/>
        <n v="293452160"/>
        <n v="372798848"/>
        <n v="380138880"/>
        <n v="462957184"/>
        <n v="488059584"/>
        <n v="435832448"/>
        <n v="502630272"/>
        <n v="582240128"/>
        <n v="554045056"/>
        <n v="558088256"/>
        <n v="548765568"/>
        <n v="515329504"/>
        <n v="518960032"/>
        <n v="649708608"/>
        <n v="589836352"/>
        <n v="255835776"/>
        <n v="237864160"/>
        <n v="250886272"/>
        <n v="262325120"/>
        <n v="263821088"/>
        <n v="295003072"/>
        <n v="307586752"/>
        <n v="335198880"/>
        <n v="346207104"/>
        <n v="376948064"/>
        <n v="404391552"/>
        <n v="477353760"/>
        <n v="502336384"/>
        <n v="493710880"/>
        <n v="531575360"/>
        <n v="551121216"/>
        <n v="589396928"/>
        <n v="603775552"/>
        <n v="612159936"/>
        <n v="752674752"/>
        <n v="780256256"/>
        <n v="776376320"/>
        <n v="781947456"/>
        <n v="853174784"/>
        <n v="1281754368"/>
        <n v="992772032"/>
        <n v="1057498496"/>
        <n v="997278528"/>
        <n v="110556176"/>
        <n v="113791808"/>
        <n v="119022704"/>
        <n v="125446864"/>
        <n v="130117608"/>
        <n v="137063168"/>
        <n v="145268576"/>
        <n v="153827584"/>
        <n v="165431120"/>
        <n v="177224944"/>
        <n v="188362720"/>
        <n v="202183504"/>
        <n v="190904864"/>
        <n v="214272304"/>
        <n v="221711312"/>
        <n v="247047152"/>
        <n v="304140640"/>
        <n v="303983360"/>
        <n v="304521376"/>
        <n v="323703680"/>
        <n v="375534816"/>
        <n v="370177504"/>
        <n v="390338464"/>
        <n v="409642208"/>
        <n v="442217728"/>
        <n v="478735008"/>
        <n v="490341120"/>
        <n v="476357184"/>
        <n v="21720120"/>
        <n v="22038304"/>
        <n v="25067946"/>
        <n v="27983080"/>
        <n v="30355648"/>
        <n v="32035516"/>
        <n v="36418224"/>
        <n v="40202912"/>
        <n v="46000032"/>
        <n v="47445088"/>
        <n v="56377156"/>
        <n v="60414904"/>
        <n v="85725592"/>
        <n v="86808192"/>
        <n v="103212672"/>
        <n v="97850328"/>
        <n v="127034840"/>
        <n v="111925712"/>
        <n v="113905360"/>
        <n v="138740672"/>
        <n v="150189872"/>
        <n v="166494176"/>
        <n v="163233776"/>
        <n v="157918784"/>
        <n v="168840928"/>
        <n v="157690656"/>
        <n v="167045056"/>
        <n v="181921824"/>
        <n v="160310880"/>
        <n v="168786496"/>
        <n v="175526720"/>
        <n v="195356368"/>
        <n v="209359552"/>
        <n v="217235600"/>
        <n v="268310432"/>
        <n v="242915392"/>
        <n v="262675024"/>
        <n v="290438080"/>
        <n v="314281216"/>
        <n v="351928832"/>
        <n v="373870784"/>
        <n v="390888416"/>
        <n v="426001952"/>
        <n v="457163040"/>
        <n v="550882432"/>
        <n v="572778304"/>
        <n v="605762560"/>
        <n v="659817472"/>
        <n v="672639680"/>
        <n v="718814656"/>
        <n v="779985600"/>
        <n v="810999424"/>
        <n v="840250496"/>
        <n v="883933184"/>
        <n v="925328640"/>
        <n v="958918528"/>
        <n v="64977324"/>
        <n v="67818792"/>
        <n v="68145816"/>
        <n v="77347808"/>
        <n v="86994480"/>
        <n v="91053048"/>
        <n v="104934280"/>
        <n v="108417040"/>
        <n v="110942952"/>
        <n v="115179072"/>
        <n v="105389096"/>
        <n v="109657456"/>
        <n v="116098496"/>
        <n v="171005104"/>
        <n v="177800624"/>
        <n v="171985840"/>
        <n v="189142528"/>
        <n v="122986808"/>
        <n v="112186448"/>
        <n v="167575936"/>
        <n v="184011824"/>
        <n v="170775216"/>
        <n v="183767120"/>
        <n v="191747888"/>
        <n v="160249120"/>
        <n v="158913632"/>
        <n v="222286432"/>
        <n v="218412704"/>
        <n v="108423912"/>
        <n v="113685048"/>
        <n v="116906672"/>
        <n v="123456008"/>
        <n v="133509136"/>
        <n v="142645680"/>
        <n v="160524496"/>
        <n v="176345952"/>
        <n v="198815392"/>
        <n v="203835408"/>
        <n v="223700320"/>
        <n v="230235584"/>
        <n v="245943360"/>
        <n v="270941600"/>
        <n v="302355584"/>
        <n v="310659872"/>
        <n v="375222432"/>
        <n v="405677888"/>
        <n v="416915456"/>
        <n v="410113856"/>
        <n v="445959200"/>
        <n v="459632416"/>
        <n v="512543552"/>
        <n v="508087296"/>
        <n v="531069536"/>
        <n v="577690688"/>
        <n v="546641856"/>
        <n v="566645696"/>
        <n v="73577360"/>
        <n v="66943752"/>
        <n v="59352160"/>
        <n v="84185760"/>
        <n v="100074016"/>
        <n v="75052560"/>
        <n v="65141408"/>
        <n v="65599520"/>
        <n v="47422048"/>
        <n v="53359572"/>
        <n v="64160788"/>
        <n v="58801332"/>
        <n v="70036984"/>
        <n v="97391016"/>
        <n v="120350528"/>
        <n v="147002912"/>
        <n v="231813056"/>
        <n v="260983040"/>
        <n v="303154720"/>
        <n v="417319968"/>
        <n v="525334592"/>
        <n v="630885120"/>
        <n v="724146816"/>
        <n v="860626688"/>
        <n v="790280192"/>
        <n v="826707648"/>
        <n v="961294720"/>
        <n v="954739136"/>
        <n v="66692656"/>
        <n v="65999528"/>
        <n v="70521344"/>
        <n v="72127904"/>
        <n v="72857032"/>
        <n v="77643664"/>
        <n v="80045848"/>
        <n v="85421104"/>
        <n v="97150768"/>
        <n v="97189696"/>
        <n v="107624368"/>
        <n v="99093808"/>
        <n v="106320128"/>
        <n v="122779504"/>
        <n v="132446880"/>
        <n v="141402048"/>
        <n v="149495200"/>
        <n v="141180144"/>
        <n v="131881552"/>
        <n v="146703200"/>
        <n v="162697888"/>
        <n v="167344944"/>
        <n v="160828208"/>
        <n v="178470112"/>
        <n v="158628992"/>
        <n v="148239536"/>
        <n v="180862416"/>
        <n v="152092688"/>
        <n v="121196664"/>
        <n v="126522488"/>
        <n v="135110384"/>
        <n v="136234688"/>
        <n v="154594000"/>
        <n v="153683568"/>
        <n v="162607792"/>
        <n v="177662848"/>
        <n v="191598016"/>
        <n v="196520640"/>
        <n v="205635808"/>
        <n v="204624592"/>
        <n v="197636400"/>
        <n v="214076016"/>
        <n v="240246336"/>
        <n v="268199648"/>
        <n v="309806592"/>
        <n v="345846368"/>
        <n v="344947648"/>
        <n v="355381408"/>
        <n v="395158368"/>
        <n v="386855680"/>
        <n v="411212256"/>
        <n v="452857440"/>
        <n v="456653504"/>
        <n v="492893344"/>
        <n v="499860672"/>
        <n v="512695200"/>
        <n v="70947432"/>
        <n v="75366408"/>
        <n v="79170200"/>
        <n v="81840504"/>
        <n v="83564928"/>
        <n v="81119128"/>
        <n v="81882288"/>
        <n v="89855800"/>
        <n v="95089456"/>
        <n v="100702152"/>
        <n v="106057384"/>
        <n v="110904016"/>
        <n v="110072696"/>
        <n v="116906776"/>
        <n v="124338160"/>
        <n v="140718272"/>
        <n v="162401664"/>
        <n v="163144848"/>
        <n v="158329888"/>
        <n v="168974816"/>
        <n v="176554352"/>
        <n v="193929760"/>
        <n v="188883520"/>
        <n v="206436416"/>
        <n v="230961392"/>
        <n v="243525216"/>
        <n v="218282064"/>
        <n v="222902624"/>
        <n v="460848960"/>
        <n v="468178656"/>
        <n v="471864256"/>
        <n v="494565952"/>
        <n v="513402912"/>
        <n v="522564448"/>
        <n v="554573376"/>
        <n v="587726592"/>
        <n v="629393216"/>
        <n v="676671424"/>
        <n v="715185472"/>
        <n v="713567744"/>
        <n v="760775296"/>
        <n v="768547840"/>
        <n v="809494528"/>
        <n v="897468928"/>
        <n v="1045085440"/>
        <n v="997792128"/>
        <n v="1042696256"/>
        <n v="1112486656"/>
        <n v="1168783616"/>
        <n v="1206088960"/>
        <n v="1321133824"/>
        <n v="1350457344"/>
        <n v="1352244992"/>
        <n v="1460122368"/>
        <n v="1446123008"/>
        <n v="1531589248"/>
        <n v="624504640"/>
        <n v="671929600"/>
        <n v="704321728"/>
        <n v="714125312"/>
        <n v="730791552"/>
        <n v="767115136"/>
        <n v="825349056"/>
        <n v="437466848"/>
        <n v="476275712"/>
        <n v="484294976"/>
        <n v="515422688"/>
        <n v="521313344"/>
        <n v="519016352"/>
        <n v="565940736"/>
        <n v="628256000"/>
        <n v="696749760"/>
        <n v="769793280"/>
        <n v="806099840"/>
        <n v="824318848"/>
        <n v="841889216"/>
        <n v="911306176"/>
        <n v="964979712"/>
        <n v="967674944"/>
        <n v="1013962880"/>
        <n v="1043850496"/>
        <n v="1076472832"/>
        <n v="1155116544"/>
        <n v="1149614464"/>
        <n v="746459072"/>
        <n v="798599488"/>
        <n v="835351104"/>
        <n v="879161664"/>
        <n v="921360704"/>
        <n v="971525312"/>
        <n v="1034026880"/>
        <n v="1115935360"/>
        <n v="1150708992"/>
        <n v="1214996608"/>
        <n v="1345420928"/>
        <n v="1465783552"/>
        <n v="1694865408"/>
        <n v="1871630848"/>
        <n v="2104028160"/>
        <n v="2211722496"/>
        <n v="2788976128"/>
        <n v="2356987904"/>
        <n v="1341869824"/>
        <n v="2751674624"/>
        <n v="3118639872"/>
        <n v="2605961984"/>
        <n v="3007819264"/>
        <n v="3378173696"/>
        <n v="3201054464"/>
        <n v="2775223296"/>
        <n v="3765514752"/>
        <n v="3962424832"/>
        <n v="50624204"/>
        <n v="50431220"/>
        <n v="50915316"/>
        <n v="49380880"/>
        <n v="56772848"/>
        <n v="53041556"/>
        <n v="54993236"/>
        <n v="63407948"/>
        <n v="65197472"/>
        <n v="72406792"/>
        <n v="95507696"/>
        <n v="99256080"/>
        <n v="109366192"/>
        <n v="84833272"/>
        <n v="97676840"/>
        <n v="102638472"/>
        <n v="134721488"/>
        <n v="110125656"/>
        <n v="103996496"/>
        <n v="131758040"/>
        <n v="158416224"/>
        <n v="153636736"/>
        <n v="153897200"/>
        <n v="154560752"/>
        <n v="175440400"/>
        <n v="158777472"/>
        <n v="154366016"/>
        <n v="149589120"/>
        <n v="135745168"/>
        <n v="146898560"/>
        <n v="152924048"/>
        <n v="165824256"/>
        <n v="179999008"/>
        <n v="204516000"/>
        <n v="170706000"/>
        <n v="202052992"/>
        <n v="205672000"/>
        <n v="223259008"/>
        <n v="217794000"/>
        <n v="224316992"/>
        <n v="235051008"/>
        <n v="311060000"/>
        <n v="297063008"/>
        <n v="308556000"/>
        <n v="401055008"/>
        <n v="348163008"/>
        <n v="246387008"/>
        <n v="395451008"/>
        <n v="436359008"/>
        <n v="367692000"/>
        <n v="405643008"/>
        <n v="461975008"/>
        <n v="419128992"/>
        <n v="387660000"/>
        <n v="470983008"/>
        <n v="468479008"/>
        <n v="70345928"/>
        <n v="72019040"/>
        <n v="77026896"/>
        <n v="80378032"/>
        <n v="82151600"/>
        <n v="88733912"/>
        <n v="89909048"/>
        <n v="97113360"/>
        <n v="100500880"/>
        <n v="105698776"/>
        <n v="114520000"/>
        <n v="112053616"/>
        <n v="115695192"/>
        <n v="117111664"/>
        <n v="124424744"/>
        <n v="133474064"/>
        <n v="147356768"/>
        <n v="148813872"/>
        <n v="156993312"/>
        <n v="156009328"/>
        <n v="167804880"/>
        <n v="182153008"/>
        <n v="187424672"/>
        <n v="171144848"/>
        <n v="172896720"/>
        <n v="176450720"/>
        <n v="181567632"/>
        <n v="181629568"/>
        <n v="83052744"/>
        <n v="88435288"/>
        <n v="88130944"/>
        <n v="91473408"/>
        <n v="97523824"/>
        <n v="100935600"/>
        <n v="103786864"/>
        <n v="110678496"/>
        <n v="117321136"/>
        <n v="123260272"/>
        <n v="132976952"/>
        <n v="116429960"/>
        <n v="124966056"/>
        <n v="122542408"/>
        <n v="126629416"/>
        <n v="133778504"/>
        <n v="144409152"/>
        <n v="137394864"/>
        <n v="155783488"/>
        <n v="156356880"/>
        <n v="177936000"/>
        <n v="179662144"/>
        <n v="191041664"/>
        <n v="182374944"/>
        <n v="170035184"/>
        <n v="169344192"/>
        <n v="174133920"/>
        <n v="177217328"/>
        <n v="66361988"/>
        <n v="70436816"/>
        <n v="71003504"/>
        <n v="75073456"/>
        <n v="79329576"/>
        <n v="86580432"/>
        <n v="91370424"/>
        <n v="97753328"/>
        <n v="93788392"/>
        <n v="108794104"/>
        <n v="116861168"/>
        <n v="105547088"/>
        <n v="106809224"/>
        <n v="96570328"/>
        <n v="114777200"/>
        <n v="116211296"/>
        <n v="130069576"/>
        <n v="133378296"/>
        <n v="146477824"/>
        <n v="168529680"/>
        <n v="160581392"/>
        <n v="158896864"/>
        <n v="157085168"/>
        <n v="157996016"/>
        <n v="162869056"/>
        <n v="170267648"/>
        <n v="169823360"/>
        <n v="210929088"/>
        <n v="77421536"/>
        <n v="80182440"/>
        <n v="82208336"/>
        <n v="86002352"/>
        <n v="89674352"/>
        <n v="91148288"/>
        <n v="94835064"/>
        <n v="99477344"/>
        <n v="105863824"/>
        <n v="110977720"/>
        <n v="116961360"/>
        <n v="115534704"/>
        <n v="129962656"/>
        <n v="132628680"/>
        <n v="132138224"/>
        <n v="138357664"/>
        <n v="152451072"/>
        <n v="151320208"/>
        <n v="175091248"/>
        <n v="191977088"/>
        <n v="191486368"/>
        <n v="177362144"/>
        <n v="195889712"/>
        <n v="199998272"/>
        <n v="195066432"/>
        <n v="175376848"/>
        <n v="173811776"/>
        <n v="174881088"/>
        <n v="70847016"/>
        <n v="74043032"/>
        <n v="73090288"/>
        <n v="77495496"/>
        <n v="79063720"/>
        <n v="78739664"/>
        <n v="81005848"/>
        <n v="89006672"/>
        <n v="94382944"/>
        <n v="106204472"/>
        <n v="104303496"/>
        <n v="94547544"/>
        <n v="106734736"/>
        <n v="99537040"/>
        <n v="100783824"/>
        <n v="113041168"/>
        <n v="124363408"/>
        <n v="128251128"/>
        <n v="150105792"/>
        <n v="141861472"/>
        <n v="161738784"/>
        <n v="141699840"/>
        <n v="146420704"/>
        <n v="149270224"/>
        <n v="165897696"/>
        <n v="160940256"/>
        <n v="146432016"/>
        <n v="154271072"/>
        <n v="1204868736"/>
        <n v="1276020224"/>
        <n v="1362517376"/>
        <n v="1452399360"/>
        <n v="1454316672"/>
        <n v="1484706304"/>
        <n v="1215887872"/>
        <n v="1297002752"/>
        <n v="1346592256"/>
        <n v="1496697344"/>
        <n v="1619580544"/>
        <n v="1565522048"/>
        <n v="1750777600"/>
        <n v="1813220992"/>
        <n v="1974605824"/>
        <n v="2025697920"/>
        <n v="2214790400"/>
        <n v="2167485440"/>
        <n v="2459438080"/>
        <n v="2472729344"/>
        <n v="2566490624"/>
        <n v="2634956032"/>
        <n v="2694995712"/>
        <n v="2591882752"/>
        <n v="2546274560"/>
        <n v="2635219968"/>
        <n v="2802738944"/>
        <n v="2895613440"/>
        <n v="209568336"/>
        <n v="215649280"/>
        <n v="227835504"/>
        <n v="235885888"/>
        <n v="236915808"/>
        <n v="235025296"/>
        <n v="243169744"/>
        <n v="271742944"/>
        <n v="279865824"/>
        <n v="295889504"/>
        <n v="321382688"/>
        <n v="326588832"/>
        <n v="353245824"/>
        <n v="358233664"/>
        <n v="388542144"/>
        <n v="401071072"/>
        <n v="431603200"/>
        <n v="457174432"/>
        <n v="470257632"/>
        <n v="510321056"/>
        <n v="528362944"/>
        <n v="514623520"/>
        <n v="588521600"/>
        <n v="559101696"/>
        <n v="591795904"/>
        <n v="533279360"/>
        <n v="523758624"/>
        <n v="516349664"/>
        <n v="46612136"/>
        <n v="50006320"/>
        <n v="50118844"/>
        <n v="53092676"/>
        <n v="54513056"/>
        <n v="55897252"/>
        <n v="57277044"/>
        <n v="59870200"/>
        <n v="62710048"/>
        <n v="66179440"/>
        <n v="72554792"/>
        <n v="70423176"/>
        <n v="85222440"/>
        <n v="75947400"/>
        <n v="82188376"/>
        <n v="82268672"/>
        <n v="105021408"/>
        <n v="97558184"/>
        <n v="109907344"/>
        <n v="107499432"/>
        <n v="110961872"/>
        <n v="114380712"/>
        <n v="129979168"/>
        <n v="132338384"/>
        <n v="135065376"/>
        <n v="138276896"/>
        <n v="132523640"/>
        <n v="128023248"/>
        <n v="50798248"/>
        <n v="55889156"/>
        <n v="57508984"/>
        <n v="59655400"/>
        <n v="61707360"/>
        <n v="62573408"/>
        <n v="65333544"/>
        <n v="70113288"/>
        <n v="74780480"/>
        <n v="79588288"/>
        <n v="87576344"/>
        <n v="68170760"/>
        <n v="70586920"/>
        <n v="74520656"/>
        <n v="73709408"/>
        <n v="81333728"/>
        <n v="89974648"/>
        <n v="96749696"/>
        <n v="100075752"/>
        <n v="97932544"/>
        <n v="105940360"/>
        <n v="103139464"/>
        <n v="101598488"/>
        <n v="98882784"/>
        <n v="110707584"/>
        <n v="117599584"/>
        <n v="115738320"/>
        <n v="106808360"/>
        <n v="78145064"/>
        <n v="81873320"/>
        <n v="83091800"/>
        <n v="88245984"/>
        <n v="90829960"/>
        <n v="92976792"/>
        <n v="96463056"/>
        <n v="97637560"/>
        <n v="102824864"/>
        <n v="107691920"/>
        <n v="115952376"/>
        <n v="115057544"/>
        <n v="122238704"/>
        <n v="126347840"/>
        <n v="135516128"/>
        <n v="134679776"/>
        <n v="139449920"/>
        <n v="140142144"/>
        <n v="145279648"/>
        <n v="155970944"/>
        <n v="170601648"/>
        <n v="163395920"/>
        <n v="166423280"/>
        <n v="164617008"/>
        <n v="164280656"/>
        <n v="164808256"/>
        <n v="170861984"/>
        <n v="189107344"/>
      </sharedItems>
    </cacheField>
    <cacheField name="exp_instruc_total" numFmtId="0">
      <sharedItems containsString="0" containsBlank="1" containsNumber="1" containsInteger="1" minValue="2309125" maxValue="2739126016"/>
    </cacheField>
    <cacheField name="exp_research_total" numFmtId="0">
      <sharedItems containsString="0" containsBlank="1" containsNumber="1" minValue="213" maxValue="1432985984"/>
    </cacheField>
    <cacheField name="exp_pub_serv_total" numFmtId="0">
      <sharedItems containsString="0" containsBlank="1" containsNumber="1" minValue="4472.7299999999996" maxValue="758451008"/>
    </cacheField>
    <cacheField name="exp_res_pub_serv_total" numFmtId="0">
      <sharedItems containsString="0" containsBlank="1" containsNumber="1" minValue="213" maxValue="1501714944"/>
    </cacheField>
    <cacheField name="exp_acad_supp_total" numFmtId="0">
      <sharedItems containsString="0" containsBlank="1" containsNumber="1" minValue="577370" maxValue="917958976"/>
    </cacheField>
    <cacheField name="exp_student_serv_total" numFmtId="0">
      <sharedItems containsString="0" containsBlank="1" containsNumber="1" minValue="14000" maxValue="290339008"/>
    </cacheField>
    <cacheField name="exp_total_current" numFmtId="0">
      <sharedItems containsString="0" containsBlank="1" containsNumber="1" containsInteger="1" minValue="8864977" maxValue="9561019392"/>
    </cacheField>
    <cacheField name="exp_total_salaries" numFmtId="0">
      <sharedItems containsString="0" containsBlank="1" containsNumber="1" containsInteger="1" minValue="3697818" maxValue="4262275072"/>
    </cacheField>
    <cacheField name="exp_total_benefits" numFmtId="0">
      <sharedItems containsString="0" containsBlank="1" containsNumber="1" minValue="-10074552" maxValue="1270026752"/>
    </cacheField>
    <cacheField name="endowment_beg" numFmtId="0">
      <sharedItems containsString="0" containsBlank="1" containsNumber="1" containsInteger="1" minValue="16465" maxValue="24784943104"/>
    </cacheField>
    <cacheField name="endowment_end" numFmtId="0">
      <sharedItems containsString="0" containsBlank="1" containsNumber="1" containsInteger="1" minValue="664" maxValue="26464911360"/>
    </cacheField>
    <cacheField name="total_revenues_additions" numFmtId="0">
      <sharedItems containsString="0" containsBlank="1" containsNumber="1" containsInteger="1" minValue="-757244032" maxValue="11685713920"/>
    </cacheField>
    <cacheField name="total_expenses_deductions" numFmtId="0">
      <sharedItems containsString="0" containsBlank="1" containsNumber="1" containsInteger="1" minValue="40683388" maxValue="9561019392"/>
    </cacheField>
    <cacheField name="completers_150pct" numFmtId="0">
      <sharedItems containsString="0" containsBlank="1" containsNumber="1" containsInteger="1" minValue="121" maxValue="6859"/>
    </cacheField>
    <cacheField name="completion_rate_150pct" numFmtId="0">
      <sharedItems containsString="0" containsBlank="1" containsNumber="1" minValue="0.185" maxValue="1"/>
    </cacheField>
    <cacheField name="room_board_charge" numFmtId="0">
      <sharedItems containsString="0" containsBlank="1" containsNumber="1" containsInteger="1" minValue="0" maxValue="18280"/>
    </cacheField>
    <cacheField name="independent_pct" numFmtId="0">
      <sharedItems containsBlank="1" containsMixedTypes="1" containsNumber="1" minValue="6.93241E-3" maxValue="0.78833399999999998"/>
    </cacheField>
    <cacheField name="female_pct" numFmtId="0">
      <sharedItems containsBlank="1" containsMixedTypes="1" containsNumber="1" minValue="0.20960100000000001" maxValue="0.725935"/>
    </cacheField>
    <cacheField name="married_pct" numFmtId="0">
      <sharedItems containsBlank="1" containsMixedTypes="1" containsNumber="1" minValue="3.9285700000000002E-3" maxValue="0.41793200000000003"/>
    </cacheField>
    <cacheField name="faminc_med" numFmtId="0">
      <sharedItems containsBlank="1" containsMixedTypes="1" containsNumber="1" minValue="9594" maxValue="1170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44">
  <r>
    <x v="0"/>
    <x v="0"/>
    <s v="ARIZONA STATE UNIVERSITY"/>
    <s v="Arizona"/>
    <x v="0"/>
    <x v="0"/>
    <s v=""/>
    <s v=""/>
    <m/>
    <m/>
    <m/>
    <m/>
    <m/>
    <n v="85287"/>
    <s v="Southwest: AZ, NM, OK, and TX"/>
    <x v="0"/>
    <x v="0"/>
    <m/>
    <m/>
    <m/>
    <m/>
    <n v="112588008"/>
    <m/>
    <m/>
    <n v="1307622"/>
    <n v="51397564"/>
    <n v="213981168"/>
    <n v="18313128"/>
    <n v="16936858"/>
    <m/>
    <m/>
    <x v="0"/>
    <n v="146537456"/>
    <n v="40467628"/>
    <n v="18508308"/>
    <n v="58975936"/>
    <n v="56955532"/>
    <n v="20889168"/>
    <n v="473977888"/>
    <n v="211306896"/>
    <n v="36749832"/>
    <m/>
    <m/>
    <m/>
    <m/>
    <m/>
    <m/>
    <m/>
    <m/>
    <m/>
    <m/>
    <m/>
  </r>
  <r>
    <x v="1"/>
    <x v="0"/>
    <s v="ARIZONA STATE UNIVERSITY"/>
    <s v="Arizona"/>
    <x v="0"/>
    <x v="0"/>
    <s v=""/>
    <s v=""/>
    <m/>
    <m/>
    <m/>
    <m/>
    <m/>
    <m/>
    <m/>
    <x v="0"/>
    <x v="0"/>
    <m/>
    <m/>
    <m/>
    <m/>
    <n v="113817000"/>
    <m/>
    <m/>
    <n v="1149000"/>
    <n v="56720000"/>
    <n v="212274976"/>
    <n v="20520000"/>
    <n v="18225000"/>
    <m/>
    <m/>
    <x v="1"/>
    <n v="143163008"/>
    <n v="46498000"/>
    <n v="18842000"/>
    <n v="65340000"/>
    <n v="58438000"/>
    <n v="20434000"/>
    <n v="473750016"/>
    <n v="212072992"/>
    <n v="39324000"/>
    <m/>
    <m/>
    <m/>
    <m/>
    <m/>
    <m/>
    <m/>
    <m/>
    <m/>
    <m/>
    <m/>
  </r>
  <r>
    <x v="2"/>
    <x v="0"/>
    <s v="ARIZONA STATE UNIVERSITY"/>
    <s v="Arizona"/>
    <x v="0"/>
    <x v="0"/>
    <s v=""/>
    <s v=""/>
    <m/>
    <m/>
    <m/>
    <m/>
    <m/>
    <n v="85287"/>
    <s v="Southwest: AZ, NM, OK, and TX"/>
    <x v="0"/>
    <x v="0"/>
    <m/>
    <m/>
    <m/>
    <m/>
    <n v="110166000"/>
    <m/>
    <m/>
    <n v="1265000"/>
    <n v="57107000"/>
    <n v="188756000"/>
    <n v="22079000"/>
    <n v="19668000"/>
    <m/>
    <m/>
    <x v="2"/>
    <n v="130284000"/>
    <n v="43669000"/>
    <n v="18755000"/>
    <n v="62424000"/>
    <n v="52912000"/>
    <n v="18224000"/>
    <n v="441428544"/>
    <n v="197100000"/>
    <n v="34748000"/>
    <m/>
    <m/>
    <m/>
    <m/>
    <m/>
    <m/>
    <m/>
    <m/>
    <m/>
    <m/>
    <m/>
  </r>
  <r>
    <x v="3"/>
    <x v="0"/>
    <s v="ARIZONA STATE UNIVERSITY-MAIN CAMPUS"/>
    <s v="Arizona"/>
    <x v="0"/>
    <x v="0"/>
    <s v=""/>
    <s v=""/>
    <m/>
    <m/>
    <m/>
    <m/>
    <m/>
    <n v="85287"/>
    <s v="Southwest: AZ, NM, OK, and TX"/>
    <x v="0"/>
    <x v="0"/>
    <m/>
    <m/>
    <m/>
    <m/>
    <n v="123180000"/>
    <m/>
    <m/>
    <n v="1003000"/>
    <n v="57864000"/>
    <n v="190708992"/>
    <n v="23025000"/>
    <n v="22683000"/>
    <m/>
    <m/>
    <x v="3"/>
    <n v="136344000"/>
    <n v="42441000"/>
    <n v="19840000"/>
    <n v="62281000"/>
    <n v="53676000"/>
    <n v="19499000"/>
    <n v="463808992"/>
    <n v="201222000"/>
    <n v="35548000"/>
    <m/>
    <m/>
    <m/>
    <m/>
    <m/>
    <m/>
    <n v="4600"/>
    <m/>
    <m/>
    <m/>
    <m/>
  </r>
  <r>
    <x v="4"/>
    <x v="0"/>
    <s v="ARIZONA STATE UNIVERSITY-MAIN CAMPUS"/>
    <s v="Arizona"/>
    <x v="0"/>
    <x v="0"/>
    <s v=""/>
    <s v=""/>
    <m/>
    <m/>
    <m/>
    <m/>
    <m/>
    <n v="85287"/>
    <s v="Southwest: AZ, NM, OK, and TX"/>
    <x v="0"/>
    <x v="0"/>
    <m/>
    <m/>
    <m/>
    <m/>
    <n v="132915000"/>
    <m/>
    <m/>
    <n v="1251000"/>
    <n v="67621000"/>
    <n v="204476992"/>
    <n v="22441000"/>
    <n v="14568000"/>
    <m/>
    <m/>
    <x v="4"/>
    <n v="155595008"/>
    <n v="48418000"/>
    <n v="21239000"/>
    <n v="69657000"/>
    <n v="57732000"/>
    <n v="20020000"/>
    <n v="500596000"/>
    <n v="221119008"/>
    <n v="43222000"/>
    <m/>
    <m/>
    <m/>
    <m/>
    <m/>
    <m/>
    <n v="4690"/>
    <m/>
    <m/>
    <m/>
    <m/>
  </r>
  <r>
    <x v="5"/>
    <x v="0"/>
    <s v="ARIZONA STATE UNIVERSITY-MAIN CAMPUS"/>
    <s v="Arizona"/>
    <x v="0"/>
    <x v="0"/>
    <s v=""/>
    <s v=""/>
    <m/>
    <m/>
    <m/>
    <m/>
    <m/>
    <n v="85287"/>
    <s v="Southwest: AZ, NM, OK, and TX"/>
    <x v="0"/>
    <x v="0"/>
    <m/>
    <m/>
    <m/>
    <m/>
    <n v="142662000"/>
    <m/>
    <m/>
    <n v="1291000"/>
    <n v="75647000"/>
    <n v="214739008"/>
    <n v="26096000"/>
    <n v="14965000"/>
    <m/>
    <m/>
    <x v="5"/>
    <n v="168816992"/>
    <n v="52990000"/>
    <n v="26276000"/>
    <n v="79266000"/>
    <n v="66365000"/>
    <n v="20028000"/>
    <n v="555281024"/>
    <n v="236916000"/>
    <n v="41954000"/>
    <m/>
    <m/>
    <m/>
    <m/>
    <m/>
    <m/>
    <m/>
    <m/>
    <m/>
    <m/>
    <m/>
  </r>
  <r>
    <x v="6"/>
    <x v="0"/>
    <s v="ARIZONA STATE UNIVERSITY-MAIN CAMPUS"/>
    <s v="Arizona"/>
    <x v="0"/>
    <x v="0"/>
    <s v=""/>
    <s v=""/>
    <m/>
    <m/>
    <m/>
    <m/>
    <m/>
    <n v="85287"/>
    <s v="Southwest: AZ, NM, OK, and TX"/>
    <x v="0"/>
    <x v="0"/>
    <m/>
    <m/>
    <m/>
    <m/>
    <n v="152776992"/>
    <m/>
    <m/>
    <n v="2000000"/>
    <n v="71471000"/>
    <n v="223148000"/>
    <n v="28183000"/>
    <n v="17267000"/>
    <m/>
    <m/>
    <x v="6"/>
    <n v="177686000"/>
    <n v="49900000"/>
    <n v="24317000"/>
    <n v="74217000"/>
    <n v="66783000"/>
    <n v="22146000"/>
    <n v="561256000"/>
    <n v="252386000"/>
    <n v="43074000"/>
    <n v="35418000"/>
    <n v="43798000"/>
    <m/>
    <m/>
    <n v="1185"/>
    <n v="0.48399999999999999"/>
    <m/>
    <m/>
    <m/>
    <m/>
    <m/>
  </r>
  <r>
    <x v="7"/>
    <x v="0"/>
    <s v="ARIZONA STATE UNIVERSITY-MAIN CAMPUS"/>
    <s v="Arizona"/>
    <x v="0"/>
    <x v="0"/>
    <s v=""/>
    <s v=""/>
    <m/>
    <m/>
    <m/>
    <m/>
    <m/>
    <n v="85287"/>
    <s v="Southwest: AZ, NM, OK, and TX"/>
    <x v="0"/>
    <x v="0"/>
    <m/>
    <m/>
    <m/>
    <m/>
    <n v="166622000"/>
    <m/>
    <m/>
    <n v="1550000"/>
    <n v="78151000"/>
    <n v="243976000"/>
    <n v="30679000"/>
    <n v="16400000"/>
    <m/>
    <m/>
    <x v="7"/>
    <n v="192624992"/>
    <n v="56063000"/>
    <n v="25634000"/>
    <n v="81697000"/>
    <n v="70214000"/>
    <n v="25298000"/>
    <n v="620425024"/>
    <n v="279753984"/>
    <n v="46757000"/>
    <n v="43798000"/>
    <n v="52509000"/>
    <m/>
    <m/>
    <n v="1355"/>
    <n v="0.46700000000000003"/>
    <m/>
    <n v="0.401675"/>
    <n v="0.56991099999999995"/>
    <n v="0.14388100000000001"/>
    <n v="26192"/>
  </r>
  <r>
    <x v="8"/>
    <x v="0"/>
    <s v="ARIZONA STATE UNIVERSITY-MAIN CAMPUS"/>
    <s v="Arizona"/>
    <x v="0"/>
    <x v="0"/>
    <s v=""/>
    <s v=""/>
    <m/>
    <m/>
    <m/>
    <m/>
    <m/>
    <m/>
    <m/>
    <x v="0"/>
    <x v="0"/>
    <m/>
    <m/>
    <m/>
    <m/>
    <n v="171195008"/>
    <m/>
    <m/>
    <n v="2067000"/>
    <n v="89755000"/>
    <n v="266746016"/>
    <n v="32841000"/>
    <n v="17123000"/>
    <m/>
    <m/>
    <x v="8"/>
    <n v="209234000"/>
    <n v="70039000"/>
    <n v="26181000"/>
    <n v="96220000"/>
    <n v="72070000"/>
    <n v="26523000"/>
    <n v="645966976"/>
    <n v="301945984"/>
    <n v="50691000"/>
    <n v="52509000"/>
    <n v="60005000"/>
    <m/>
    <m/>
    <n v="1556"/>
    <n v="0.47199999999999998"/>
    <m/>
    <n v="0.39521200000000001"/>
    <n v="0.57099100000000003"/>
    <n v="0.140739"/>
    <n v="26859.5"/>
  </r>
  <r>
    <x v="9"/>
    <x v="0"/>
    <s v="ARIZONA STATE UNIVERSITY-MAIN CAMPUS"/>
    <s v="Arizona"/>
    <x v="0"/>
    <x v="0"/>
    <s v=""/>
    <s v=""/>
    <m/>
    <m/>
    <m/>
    <m/>
    <m/>
    <n v="85287"/>
    <s v="Southwest: AZ, NM, OK, and TX"/>
    <x v="0"/>
    <x v="0"/>
    <m/>
    <m/>
    <m/>
    <m/>
    <n v="179747696"/>
    <m/>
    <m/>
    <n v="4129200"/>
    <n v="83580896"/>
    <n v="279632128"/>
    <n v="39681300"/>
    <n v="18560800"/>
    <m/>
    <m/>
    <x v="9"/>
    <n v="218655808"/>
    <n v="68928400"/>
    <n v="27676300"/>
    <n v="96604704"/>
    <n v="76095296"/>
    <n v="27901400"/>
    <n v="672878016"/>
    <n v="313496192"/>
    <n v="52527600"/>
    <n v="60005000"/>
    <n v="63859000"/>
    <m/>
    <m/>
    <n v="1811"/>
    <n v="0.47199999999999998"/>
    <m/>
    <n v="0.39758199999999999"/>
    <n v="0.57179899999999995"/>
    <n v="0.143126"/>
    <n v="28107"/>
  </r>
  <r>
    <x v="10"/>
    <x v="0"/>
    <s v="ARIZONA STATE UNIVERSITY-MAIN CAMPUS"/>
    <s v="Arizona"/>
    <x v="0"/>
    <x v="0"/>
    <s v=""/>
    <s v=""/>
    <m/>
    <m/>
    <m/>
    <m/>
    <m/>
    <m/>
    <m/>
    <x v="0"/>
    <x v="0"/>
    <m/>
    <m/>
    <m/>
    <m/>
    <n v="193330000"/>
    <m/>
    <m/>
    <n v="3554000"/>
    <n v="98901000"/>
    <n v="285396992"/>
    <n v="42653000"/>
    <n v="21110000"/>
    <m/>
    <m/>
    <x v="10"/>
    <n v="230900992"/>
    <n v="75474000"/>
    <n v="27861000"/>
    <n v="103335000"/>
    <n v="90148000"/>
    <n v="30206000"/>
    <n v="725091968"/>
    <n v="334560000"/>
    <n v="57172000"/>
    <n v="63859000"/>
    <n v="60371000"/>
    <m/>
    <m/>
    <n v="1941"/>
    <n v="0.49199999999999999"/>
    <n v="5240"/>
    <n v="0.38398900000000002"/>
    <n v="0.56847300000000001"/>
    <n v="0.13992199999999999"/>
    <n v="30157"/>
  </r>
  <r>
    <x v="11"/>
    <x v="0"/>
    <s v="ARIZONA STATE UNIVERSITY-MAIN CAMPUS"/>
    <s v="Arizona"/>
    <x v="1"/>
    <x v="0"/>
    <n v="0.75269641915536167"/>
    <n v="0.3950452171697873"/>
    <n v="20861"/>
    <n v="15702"/>
    <n v="5983"/>
    <n v="220"/>
    <n v="6203"/>
    <n v="85287"/>
    <s v="Southwest: AZ, NM, OK, and TX"/>
    <x v="0"/>
    <x v="0"/>
    <m/>
    <m/>
    <m/>
    <m/>
    <n v="213935008"/>
    <n v="169168000"/>
    <m/>
    <n v="3696000"/>
    <n v="109173000"/>
    <n v="277620000"/>
    <n v="42571000"/>
    <n v="39471000"/>
    <n v="395672000"/>
    <n v="328179008"/>
    <x v="11"/>
    <n v="281203328"/>
    <n v="85078200"/>
    <n v="29016660"/>
    <n v="114094864"/>
    <n v="90315456"/>
    <n v="32206918"/>
    <n v="724043008"/>
    <n v="364753376"/>
    <n v="62431928"/>
    <m/>
    <m/>
    <n v="757889024"/>
    <n v="724043008"/>
    <n v="2077"/>
    <n v="0.51900000000000002"/>
    <n v="5240"/>
    <n v="0.38670199999999999"/>
    <n v="0.56043799999999999"/>
    <n v="0.14552300000000001"/>
    <n v="32000"/>
  </r>
  <r>
    <x v="12"/>
    <x v="0"/>
    <s v="ARIZONA STATE UNIVERSITY-MAIN CAMPUS"/>
    <s v="Arizona"/>
    <x v="1"/>
    <x v="0"/>
    <n v="0.84742495180391075"/>
    <n v="0.41260968475788107"/>
    <n v="18155"/>
    <n v="15385"/>
    <n v="6128"/>
    <n v="220"/>
    <n v="6348"/>
    <n v="85287"/>
    <s v="Southwest: AZ, NM, OK, and TX"/>
    <x v="0"/>
    <x v="0"/>
    <m/>
    <m/>
    <m/>
    <m/>
    <n v="221455008"/>
    <n v="183556000"/>
    <m/>
    <n v="21996000"/>
    <n v="121279000"/>
    <n v="305301984"/>
    <n v="21619000"/>
    <n v="25524000"/>
    <n v="444124000"/>
    <n v="307872000"/>
    <x v="12"/>
    <n v="288129696"/>
    <n v="106446064"/>
    <n v="32172258"/>
    <n v="138618320"/>
    <n v="91586424"/>
    <n v="32810496"/>
    <n v="754534016"/>
    <n v="379853024"/>
    <n v="72190048"/>
    <n v="56921000"/>
    <n v="61750000"/>
    <n v="760470976"/>
    <n v="754534016"/>
    <n v="2568"/>
    <n v="0.52"/>
    <m/>
    <n v="0.38674799999999998"/>
    <n v="0.56304200000000004"/>
    <n v="0.14879899999999999"/>
    <n v="33217"/>
  </r>
  <r>
    <x v="13"/>
    <x v="0"/>
    <s v="ARIZONA STATE UNIVERSITY-MAIN CAMPUS"/>
    <s v="Arizona"/>
    <x v="1"/>
    <x v="0"/>
    <n v="0.88400303260045487"/>
    <n v="0.40743281875357346"/>
    <n v="19785"/>
    <n v="17490"/>
    <n v="6906"/>
    <n v="220"/>
    <n v="7126"/>
    <n v="85287"/>
    <s v="Southwest: AZ, NM, OK, and TX"/>
    <x v="0"/>
    <x v="0"/>
    <m/>
    <m/>
    <m/>
    <m/>
    <n v="275820000"/>
    <n v="221039008"/>
    <m/>
    <n v="22005000"/>
    <n v="132400000"/>
    <n v="306804000"/>
    <n v="26408000"/>
    <n v="42755000"/>
    <n v="501952000"/>
    <n v="321544992"/>
    <x v="13"/>
    <n v="307579232"/>
    <n v="110767400"/>
    <n v="31118944"/>
    <n v="141886336"/>
    <n v="110302928"/>
    <n v="33253956"/>
    <n v="836313024"/>
    <n v="399468096"/>
    <n v="87264456"/>
    <n v="61750000"/>
    <n v="69682000"/>
    <n v="838414016"/>
    <n v="836313024"/>
    <n v="2594"/>
    <n v="0.54600000000000004"/>
    <m/>
    <n v="0.37587700000000002"/>
    <n v="0.56698700000000002"/>
    <n v="0.143571"/>
    <n v="33130"/>
  </r>
  <r>
    <x v="14"/>
    <x v="0"/>
    <s v="ARIZONA STATE UNIVERSITY AT THE TEMPE CAMPUS"/>
    <s v="Arizona"/>
    <x v="1"/>
    <x v="0"/>
    <n v="0.86098417432295926"/>
    <n v="0.39929605005866248"/>
    <n v="20789"/>
    <n v="17899"/>
    <n v="6917"/>
    <n v="230"/>
    <n v="7147"/>
    <n v="85287"/>
    <s v="Southwest: AZ, NM, OK, and TX"/>
    <x v="1"/>
    <x v="0"/>
    <m/>
    <m/>
    <m/>
    <m/>
    <n v="331756000"/>
    <n v="267239008"/>
    <m/>
    <n v="23279000"/>
    <n v="155626000"/>
    <n v="325827008"/>
    <n v="31351000"/>
    <n v="35658000"/>
    <n v="578102016"/>
    <n v="350510016"/>
    <x v="14"/>
    <n v="364841728"/>
    <n v="123734736"/>
    <n v="39114364"/>
    <n v="162849104"/>
    <n v="126081992"/>
    <n v="40742620"/>
    <n v="941476992"/>
    <n v="444252096"/>
    <n v="102594240"/>
    <n v="68027000"/>
    <n v="74776000"/>
    <n v="939787008"/>
    <n v="941476992"/>
    <n v="3090"/>
    <n v="0.54900000000000004"/>
    <m/>
    <n v="0.36523099999999997"/>
    <n v="0.56110300000000002"/>
    <n v="0.135377"/>
    <n v="32763"/>
  </r>
  <r>
    <x v="15"/>
    <x v="0"/>
    <s v="ARIZONA STATE UNIVERSITY AT THE TEMPE CAMPUS"/>
    <s v="Arizona"/>
    <x v="1"/>
    <x v="0"/>
    <n v="0.91021391985537814"/>
    <n v="0.42513516495641618"/>
    <n v="19914"/>
    <n v="18126"/>
    <n v="7396"/>
    <n v="310"/>
    <n v="7706"/>
    <n v="85287"/>
    <s v="Southwest: AZ, NM, OK, and TX"/>
    <x v="1"/>
    <x v="1"/>
    <m/>
    <m/>
    <m/>
    <m/>
    <n v="369411008"/>
    <n v="298472000"/>
    <m/>
    <n v="27847000"/>
    <n v="166731008"/>
    <n v="360796992"/>
    <n v="39907000"/>
    <n v="45530000"/>
    <n v="647040000"/>
    <n v="389623008"/>
    <x v="15"/>
    <n v="374654016"/>
    <n v="144557840"/>
    <n v="42782552"/>
    <n v="187340384"/>
    <n v="140387840"/>
    <n v="45985048"/>
    <n v="1032345024"/>
    <n v="483057664"/>
    <n v="117347312"/>
    <n v="275128224"/>
    <n v="392082816"/>
    <n v="1043545984"/>
    <n v="1032345024"/>
    <n v="3249"/>
    <n v="0.56399999999999995"/>
    <m/>
    <n v="0.34768500000000002"/>
    <n v="0.55259999999999998"/>
    <n v="0.12560299999999999"/>
    <n v="34494"/>
  </r>
  <r>
    <x v="16"/>
    <x v="0"/>
    <s v="ARIZONA STATE UNIVERSITY AT THE TEMPE CAMPUS"/>
    <s v="Arizona"/>
    <x v="1"/>
    <x v="0"/>
    <n v="0.92421022123466334"/>
    <n v="0.41258558511472326"/>
    <n v="20702"/>
    <n v="19133"/>
    <n v="7076"/>
    <n v="818"/>
    <n v="7894"/>
    <n v="85287"/>
    <s v="Southwest: AZ, NM, OK, and TX"/>
    <x v="1"/>
    <x v="1"/>
    <m/>
    <m/>
    <m/>
    <m/>
    <n v="400718016"/>
    <n v="324804992"/>
    <m/>
    <n v="23846000"/>
    <n v="169972000"/>
    <n v="375287008"/>
    <n v="38449000"/>
    <n v="77219000"/>
    <n v="683174016"/>
    <n v="420838016"/>
    <x v="16"/>
    <n v="387951136"/>
    <n v="164392944"/>
    <n v="41548716"/>
    <n v="205941664"/>
    <n v="146113600"/>
    <n v="48654248"/>
    <n v="1105217024"/>
    <n v="480597408"/>
    <n v="138391152"/>
    <n v="392083008"/>
    <n v="474356000"/>
    <n v="1139879040"/>
    <n v="1105217024"/>
    <n v="3305"/>
    <n v="0.55500000000000005"/>
    <m/>
    <n v="0.33420100000000003"/>
    <n v="0.54763700000000004"/>
    <n v="0.120446"/>
    <n v="36306"/>
  </r>
  <r>
    <x v="17"/>
    <x v="0"/>
    <s v="ARIZONA STATE UNIVERSITY AT THE TEMPE CAMPUS"/>
    <s v="Arizona"/>
    <x v="1"/>
    <x v="0"/>
    <n v="0.92421022123466334"/>
    <n v="0.41258558511472326"/>
    <n v="20702"/>
    <n v="19133"/>
    <n v="7076"/>
    <n v="818"/>
    <n v="7894"/>
    <n v="85287"/>
    <s v="Southwest: AZ, NM, OK, and TX"/>
    <x v="1"/>
    <x v="1"/>
    <m/>
    <m/>
    <m/>
    <m/>
    <n v="526304992"/>
    <n v="436656992"/>
    <m/>
    <n v="42400000"/>
    <n v="188956000"/>
    <n v="546892032"/>
    <n v="42620000"/>
    <n v="83807000"/>
    <n v="794076992"/>
    <n v="636356992"/>
    <x v="17"/>
    <n v="544786816"/>
    <n v="196455840"/>
    <n v="50890112"/>
    <n v="247345952"/>
    <n v="197054880"/>
    <n v="63754720"/>
    <n v="1467051008"/>
    <n v="626572480"/>
    <n v="180657744"/>
    <n v="478384992"/>
    <n v="493585984"/>
    <n v="1470974976"/>
    <n v="1467051008"/>
    <n v="3412"/>
    <n v="0.56000000000000005"/>
    <m/>
    <n v="0.32710499999999998"/>
    <n v="0.54701"/>
    <n v="0.117771"/>
    <n v="38053.5"/>
  </r>
  <r>
    <x v="18"/>
    <x v="0"/>
    <s v="ARIZONA STATE UNIVERSITY"/>
    <s v="Arizona"/>
    <x v="1"/>
    <x v="0"/>
    <n v="0.94310247973677874"/>
    <n v="0.394571136827774"/>
    <n v="24922"/>
    <n v="23504"/>
    <n v="8664"/>
    <n v="610"/>
    <n v="9274"/>
    <n v="85287"/>
    <s v="Southwest: AZ, NM, OK, and TX"/>
    <x v="1"/>
    <x v="1"/>
    <m/>
    <m/>
    <m/>
    <m/>
    <n v="608446976"/>
    <n v="499467008"/>
    <m/>
    <n v="58004000"/>
    <n v="200272000"/>
    <n v="495332992"/>
    <n v="49211000"/>
    <n v="137914000"/>
    <n v="848353984"/>
    <n v="643963008"/>
    <x v="18"/>
    <n v="541765760"/>
    <n v="215431344"/>
    <n v="51351924"/>
    <n v="266783264"/>
    <n v="204290656"/>
    <n v="61225508"/>
    <n v="1465565952"/>
    <n v="626352128"/>
    <n v="192930656"/>
    <n v="493585984"/>
    <n v="407888992"/>
    <n v="1523190016"/>
    <n v="1465565952"/>
    <n v="3800"/>
    <n v="0.55800000000000005"/>
    <m/>
    <n v="0.32122400000000001"/>
    <n v="0.54505800000000004"/>
    <n v="0.11587500000000001"/>
    <n v="39709.5"/>
  </r>
  <r>
    <x v="19"/>
    <x v="0"/>
    <s v="ARIZONA STATE UNIVERSITY"/>
    <s v="Arizona"/>
    <x v="1"/>
    <x v="0"/>
    <n v="0.90342943630255823"/>
    <n v="0.39664119642054507"/>
    <n v="27089"/>
    <n v="24473"/>
    <n v="8458"/>
    <n v="1249"/>
    <n v="9707"/>
    <n v="85287"/>
    <s v="Southwest: AZ, NM, OK, and TX"/>
    <x v="1"/>
    <x v="1"/>
    <n v="-111.932"/>
    <n v="33.417499999999997"/>
    <m/>
    <m/>
    <n v="711137984"/>
    <n v="566318976"/>
    <m/>
    <n v="48006000"/>
    <n v="274483008"/>
    <n v="461023008"/>
    <n v="45847000"/>
    <n v="59126000"/>
    <n v="949038976"/>
    <n v="630713024"/>
    <x v="19"/>
    <n v="581243008"/>
    <n v="222786000"/>
    <n v="47163000"/>
    <n v="269948992"/>
    <n v="207676992"/>
    <n v="58236000"/>
    <n v="1522401024"/>
    <n v="644092992"/>
    <n v="209404000"/>
    <n v="407888992"/>
    <n v="441257984"/>
    <n v="1607184000"/>
    <n v="1522401024"/>
    <n v="4279"/>
    <n v="0.58699999999999997"/>
    <m/>
    <n v="0.32158399999999998"/>
    <n v="0.53899699999999995"/>
    <n v="0.112706"/>
    <n v="39771.5"/>
  </r>
  <r>
    <x v="20"/>
    <x v="0"/>
    <s v="ARIZONA STATE UNIVERSITY"/>
    <s v="Arizona"/>
    <x v="1"/>
    <x v="0"/>
    <n v="0.90503109101187107"/>
    <n v="0.36477201748906934"/>
    <n v="28304"/>
    <n v="25616"/>
    <n v="8261"/>
    <n v="1083"/>
    <n v="9344"/>
    <n v="85287"/>
    <s v="Southwest: AZ, NM, OK, and TX"/>
    <x v="1"/>
    <x v="1"/>
    <n v="-111.932"/>
    <n v="33.417499999999997"/>
    <m/>
    <m/>
    <n v="811454976"/>
    <n v="639324032"/>
    <m/>
    <n v="42496000"/>
    <n v="322761984"/>
    <n v="451564992"/>
    <n v="50584000"/>
    <n v="23123000"/>
    <n v="1045483008"/>
    <n v="635174976"/>
    <x v="20"/>
    <n v="614468992"/>
    <n v="239311008"/>
    <n v="50710000"/>
    <n v="290020992"/>
    <n v="219962000"/>
    <n v="62651000"/>
    <n v="1611395968"/>
    <n v="670328000"/>
    <n v="219196992"/>
    <n v="441257984"/>
    <n v="514724000"/>
    <n v="1705041024"/>
    <n v="1611395968"/>
    <n v="4556"/>
    <n v="0.57499999999999996"/>
    <m/>
    <n v="0.33005000000000001"/>
    <n v="0.53771199999999997"/>
    <n v="0.11468100000000001"/>
    <n v="38752"/>
  </r>
  <r>
    <x v="21"/>
    <x v="0"/>
    <s v="ARIZONA STATE UNIVERSITY"/>
    <s v="Arizona"/>
    <x v="1"/>
    <x v="0"/>
    <n v="0.8664472137314837"/>
    <n v="0.36999418491955804"/>
    <n v="29771"/>
    <n v="25795"/>
    <n v="7544"/>
    <n v="2000"/>
    <n v="9544"/>
    <n v="85287"/>
    <s v="Southwest: AZ, NM, OK, and TX"/>
    <x v="1"/>
    <x v="1"/>
    <n v="-111.94"/>
    <n v="33.421900000000001"/>
    <n v="5.8999999999999997E-2"/>
    <n v="9936"/>
    <n v="952563008"/>
    <n v="757217024"/>
    <m/>
    <n v="39598000"/>
    <n v="340524992"/>
    <n v="380299008"/>
    <n v="55329000"/>
    <n v="19974000"/>
    <n v="1155341056"/>
    <n v="555750016"/>
    <x v="21"/>
    <n v="588643968"/>
    <n v="242031008"/>
    <n v="51398000"/>
    <n v="293428992"/>
    <n v="222516000"/>
    <n v="75163000"/>
    <n v="1614925952"/>
    <n v="662160000"/>
    <n v="224663008"/>
    <n v="514724000"/>
    <n v="500667008"/>
    <n v="1736054016"/>
    <n v="1614925952"/>
    <n v="4849"/>
    <n v="0.56799999999999995"/>
    <m/>
    <n v="0.35791299999999998"/>
    <n v="0.53765700000000005"/>
    <n v="0.12553400000000001"/>
    <n v="37477.5"/>
  </r>
  <r>
    <x v="22"/>
    <x v="0"/>
    <s v="ARIZONA STATE UNIVERSITY"/>
    <s v="Arizona"/>
    <x v="1"/>
    <x v="0"/>
    <n v="0.88907206782854453"/>
    <n v="0.35019867549668876"/>
    <n v="29722"/>
    <n v="26425"/>
    <n v="9082"/>
    <n v="172"/>
    <n v="9254"/>
    <n v="85287"/>
    <s v="Southwest: AZ, NM, OK, and TX"/>
    <x v="1"/>
    <x v="1"/>
    <n v="-111.94"/>
    <n v="33.421900000000001"/>
    <n v="0.08"/>
    <n v="11015"/>
    <n v="1005772032"/>
    <n v="802964992"/>
    <m/>
    <n v="53759000"/>
    <n v="328567008"/>
    <n v="378700992"/>
    <n v="59807000"/>
    <n v="19132000"/>
    <n v="1227473024"/>
    <n v="549651968"/>
    <x v="22"/>
    <n v="622907008"/>
    <n v="258647008"/>
    <n v="49314000"/>
    <n v="307961024"/>
    <n v="246406000"/>
    <n v="81620000"/>
    <n v="1714157056"/>
    <n v="696233984"/>
    <n v="230266000"/>
    <n v="500667008"/>
    <n v="552788992"/>
    <n v="1799206016"/>
    <n v="1714157056"/>
    <n v="4346"/>
    <n v="0.59499999999999997"/>
    <m/>
    <n v="0.39041999999999999"/>
    <n v="0.53439000000000003"/>
    <n v="0.13624900000000001"/>
    <n v="36682"/>
  </r>
  <r>
    <x v="23"/>
    <x v="0"/>
    <s v="Arizona State University-Tempe"/>
    <s v="Arizona"/>
    <x v="1"/>
    <x v="0"/>
    <n v="0.80225080385852088"/>
    <n v="0.41059261379902662"/>
    <n v="21770"/>
    <n v="17465"/>
    <n v="7114"/>
    <n v="57"/>
    <n v="7171"/>
    <n v="85287"/>
    <s v="Southwest: AZ, NM, OK, and TX"/>
    <x v="1"/>
    <x v="1"/>
    <n v="-111.94"/>
    <n v="33.421900000000001"/>
    <n v="8.5000000000000006E-2"/>
    <n v="12563"/>
    <n v="1117857024"/>
    <n v="896921024"/>
    <m/>
    <n v="30581000"/>
    <n v="353375008"/>
    <n v="375913984"/>
    <n v="64928000"/>
    <n v="24740000"/>
    <n v="1348644992"/>
    <n v="582579968"/>
    <x v="23"/>
    <n v="696208000"/>
    <n v="269688000"/>
    <n v="44291000"/>
    <n v="313979008"/>
    <n v="269188000"/>
    <n v="89034000"/>
    <n v="1859121024"/>
    <n v="744364032"/>
    <n v="261416992"/>
    <n v="552788992"/>
    <n v="625833024"/>
    <n v="1962434048"/>
    <n v="1859121024"/>
    <n v="4277"/>
    <n v="0.63400000000000001"/>
    <m/>
    <n v="0.40472200000000003"/>
    <n v="0.53395700000000001"/>
    <n v="0.14735200000000001"/>
    <n v="37522"/>
  </r>
  <r>
    <x v="24"/>
    <x v="0"/>
    <s v="Arizona State University-Tempe"/>
    <s v="Arizona"/>
    <x v="1"/>
    <x v="0"/>
    <n v="0.84327531995925775"/>
    <n v="0.40158596786051887"/>
    <n v="22581"/>
    <n v="19042"/>
    <n v="7594"/>
    <n v="53"/>
    <n v="7647"/>
    <n v="85287"/>
    <s v="Southwest: AZ, NM, OK, and TX"/>
    <x v="1"/>
    <x v="1"/>
    <n v="-111.94"/>
    <n v="33.421900000000001"/>
    <n v="7.2999999999999995E-2"/>
    <n v="14964"/>
    <n v="1277960960"/>
    <n v="1021014016"/>
    <m/>
    <n v="50006000"/>
    <n v="344740992"/>
    <n v="421422016"/>
    <n v="57651000"/>
    <n v="25617000"/>
    <n v="1482742016"/>
    <n v="605073984"/>
    <x v="24"/>
    <n v="767624000"/>
    <n v="278535008"/>
    <n v="39770000"/>
    <n v="318305024"/>
    <n v="291534016"/>
    <n v="116540000"/>
    <n v="2025049984"/>
    <n v="812017984"/>
    <n v="282896992"/>
    <n v="625833024"/>
    <n v="643187968"/>
    <n v="2117289984"/>
    <n v="2025049984"/>
    <n v="4421"/>
    <n v="0.65500000000000003"/>
    <m/>
    <n v="0.416935"/>
    <n v="0.53471400000000002"/>
    <n v="0.152003"/>
    <n v="37849"/>
  </r>
  <r>
    <x v="25"/>
    <x v="0"/>
    <s v="Arizona State University-Tempe"/>
    <s v="Arizona"/>
    <x v="1"/>
    <x v="0"/>
    <n v="0.82907801418439719"/>
    <n v="0.39673034882615721"/>
    <n v="25380"/>
    <n v="21042"/>
    <n v="8278"/>
    <n v="70"/>
    <n v="8348"/>
    <n v="85287"/>
    <s v="Southwest: AZ, NM, OK, and TX"/>
    <x v="1"/>
    <x v="1"/>
    <n v="-111.935"/>
    <n v="33.422199999999997"/>
    <n v="6.9000000000000006E-2"/>
    <n v="16222"/>
    <n v="1453852032"/>
    <n v="1157534976"/>
    <m/>
    <n v="59310000"/>
    <n v="366244000"/>
    <n v="380304960"/>
    <n v="99612000"/>
    <n v="29220000"/>
    <n v="1644337024"/>
    <n v="617217984"/>
    <x v="25"/>
    <n v="749721984"/>
    <n v="261055008"/>
    <n v="36807000"/>
    <n v="297862016"/>
    <n v="265540000"/>
    <n v="111018000"/>
    <n v="2180524032"/>
    <n v="867537024"/>
    <n v="318272992"/>
    <n v="643187968"/>
    <n v="612590016"/>
    <n v="2289028096"/>
    <n v="2180524032"/>
    <n v="4183"/>
    <n v="0.67400000000000004"/>
    <m/>
    <n v="0.43102200000000002"/>
    <n v="0.54167399999999999"/>
    <n v="0.153006"/>
    <n v="36646"/>
  </r>
  <r>
    <x v="26"/>
    <x v="0"/>
    <s v="Arizona State University-Tempe"/>
    <s v="Arizona"/>
    <x v="1"/>
    <x v="0"/>
    <n v="0.8250282668389598"/>
    <n v="0.40281924526454899"/>
    <n v="24764"/>
    <n v="20431"/>
    <n v="8185"/>
    <n v="45"/>
    <n v="8230"/>
    <n v="85287"/>
    <s v="Southwest: AZ, NM, OK, and TX"/>
    <x v="1"/>
    <x v="1"/>
    <n v="-111.934"/>
    <n v="33.417700000000004"/>
    <n v="6.7000000000000004E-2"/>
    <n v="17420"/>
    <n v="1585451008"/>
    <n v="1250828032"/>
    <m/>
    <n v="77609000"/>
    <n v="366500000"/>
    <n v="418176000"/>
    <n v="74282000"/>
    <n v="32345000"/>
    <n v="1782224000"/>
    <n v="626284992"/>
    <x v="26"/>
    <n v="810656000"/>
    <n v="267303008"/>
    <n v="35378000"/>
    <n v="302681024"/>
    <n v="294705984"/>
    <n v="123377000"/>
    <n v="2342469888"/>
    <n v="931190976"/>
    <n v="335473984"/>
    <n v="612590016"/>
    <n v="665488000"/>
    <n v="2441842944"/>
    <n v="2342469888"/>
    <n v="4602"/>
    <n v="0.63400000000000001"/>
    <m/>
    <n v="0.43042999999999998"/>
    <n v="0.55683099999999996"/>
    <n v="0.15078"/>
    <n v="35851.5"/>
  </r>
  <r>
    <x v="27"/>
    <x v="0"/>
    <s v="Arizona State University-Tempe"/>
    <s v="Arizona"/>
    <x v="1"/>
    <x v="0"/>
    <n v="0.84146392008952631"/>
    <n v="0.38784356221061966"/>
    <n v="24127"/>
    <n v="20302"/>
    <n v="7822"/>
    <n v="52"/>
    <n v="7874"/>
    <n v="85287"/>
    <s v="Southwest: AZ, NM, OK, and TX"/>
    <x v="1"/>
    <x v="1"/>
    <n v="-111.934"/>
    <n v="33.417700000000004"/>
    <n v="6.5000000000000002E-2"/>
    <n v="18571"/>
    <n v="1697363968"/>
    <n v="1323267968"/>
    <m/>
    <n v="98796000"/>
    <n v="414244992"/>
    <n v="449754976"/>
    <n v="75791000"/>
    <n v="18745000"/>
    <n v="1915785984"/>
    <n v="639011008"/>
    <x v="27"/>
    <n v="973372032"/>
    <n v="333019008"/>
    <n v="41293000"/>
    <n v="374312000"/>
    <n v="352486016"/>
    <n v="158819008"/>
    <n v="2520707072"/>
    <n v="999116992"/>
    <n v="335326016"/>
    <n v="665488000"/>
    <n v="720564992"/>
    <n v="2583781120"/>
    <n v="2520707072"/>
    <m/>
    <m/>
    <m/>
    <m/>
    <m/>
    <m/>
    <m/>
  </r>
  <r>
    <x v="0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05123376"/>
    <m/>
    <m/>
    <n v="1714365"/>
    <n v="139391024"/>
    <n v="248494304"/>
    <n v="45173416"/>
    <n v="4193295"/>
    <m/>
    <m/>
    <x v="28"/>
    <n v="178260560"/>
    <n v="149293856"/>
    <n v="22476648"/>
    <n v="171770496"/>
    <n v="53589608"/>
    <n v="15655924"/>
    <n v="653920640"/>
    <n v="302617856"/>
    <n v="51362312"/>
    <m/>
    <m/>
    <m/>
    <m/>
    <m/>
    <m/>
    <m/>
    <m/>
    <m/>
    <m/>
    <m/>
  </r>
  <r>
    <x v="1"/>
    <x v="1"/>
    <s v="UNIVERSITY OF ARIZONA"/>
    <s v="Arizona"/>
    <x v="0"/>
    <x v="0"/>
    <s v=""/>
    <s v=""/>
    <m/>
    <m/>
    <m/>
    <m/>
    <m/>
    <m/>
    <m/>
    <x v="0"/>
    <x v="0"/>
    <m/>
    <m/>
    <m/>
    <m/>
    <n v="110765848"/>
    <m/>
    <m/>
    <n v="1403764"/>
    <n v="148159344"/>
    <n v="249530192"/>
    <n v="44220176"/>
    <n v="5035666"/>
    <m/>
    <m/>
    <x v="29"/>
    <n v="182130816"/>
    <n v="154811440"/>
    <n v="24986768"/>
    <n v="179798208"/>
    <n v="51768052"/>
    <n v="15008240"/>
    <n v="659330368"/>
    <n v="307188704"/>
    <n v="55272420"/>
    <m/>
    <m/>
    <m/>
    <m/>
    <m/>
    <m/>
    <m/>
    <m/>
    <m/>
    <m/>
    <m/>
  </r>
  <r>
    <x v="2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11544288"/>
    <m/>
    <m/>
    <n v="1490127"/>
    <n v="158173088"/>
    <n v="253160384"/>
    <n v="47706972"/>
    <n v="7331005"/>
    <m/>
    <m/>
    <x v="30"/>
    <n v="182731328"/>
    <n v="162502512"/>
    <n v="25932736"/>
    <n v="188435248"/>
    <n v="51232284"/>
    <n v="12793252"/>
    <n v="697957632"/>
    <n v="308048352"/>
    <n v="58435380"/>
    <m/>
    <m/>
    <m/>
    <m/>
    <m/>
    <m/>
    <m/>
    <m/>
    <m/>
    <m/>
    <m/>
  </r>
  <r>
    <x v="3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24156536"/>
    <m/>
    <m/>
    <n v="1656345"/>
    <n v="190691024"/>
    <n v="253326656"/>
    <n v="48461740"/>
    <n v="14429714"/>
    <m/>
    <m/>
    <x v="31"/>
    <n v="188693744"/>
    <n v="192730944"/>
    <n v="27833116"/>
    <n v="220564064"/>
    <n v="50641352"/>
    <n v="12550444"/>
    <n v="757185664"/>
    <n v="321143904"/>
    <n v="60482808"/>
    <m/>
    <m/>
    <m/>
    <m/>
    <m/>
    <m/>
    <m/>
    <m/>
    <m/>
    <m/>
    <m/>
  </r>
  <r>
    <x v="4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29197176"/>
    <m/>
    <m/>
    <n v="1545854"/>
    <n v="203218208"/>
    <n v="270995328"/>
    <n v="52437500"/>
    <n v="17871614"/>
    <m/>
    <m/>
    <x v="32"/>
    <n v="197639840"/>
    <n v="207921616"/>
    <n v="27735312"/>
    <n v="235656928"/>
    <n v="53877400"/>
    <n v="12700076"/>
    <n v="756377920"/>
    <n v="339023520"/>
    <n v="58661780"/>
    <m/>
    <m/>
    <m/>
    <m/>
    <m/>
    <m/>
    <m/>
    <m/>
    <m/>
    <m/>
    <m/>
  </r>
  <r>
    <x v="5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33825864"/>
    <m/>
    <m/>
    <n v="1912092"/>
    <n v="187203056"/>
    <n v="282852992"/>
    <n v="53990240"/>
    <n v="16513480"/>
    <m/>
    <m/>
    <x v="33"/>
    <n v="204419552"/>
    <n v="193650576"/>
    <n v="30407654"/>
    <n v="224058224"/>
    <n v="57330980"/>
    <n v="12883638"/>
    <n v="757527104"/>
    <n v="349269696"/>
    <n v="63899788"/>
    <m/>
    <m/>
    <m/>
    <m/>
    <m/>
    <m/>
    <m/>
    <m/>
    <m/>
    <m/>
    <m/>
  </r>
  <r>
    <x v="6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34326848"/>
    <m/>
    <m/>
    <n v="3021991"/>
    <n v="182683888"/>
    <n v="296315744"/>
    <n v="56801992"/>
    <n v="17138920"/>
    <m/>
    <m/>
    <x v="34"/>
    <n v="210998000"/>
    <n v="194947008"/>
    <n v="33175732"/>
    <n v="228122736"/>
    <n v="58257744"/>
    <n v="18975776"/>
    <n v="788321088"/>
    <n v="363214560"/>
    <n v="69230880"/>
    <n v="92056744"/>
    <n v="107001280"/>
    <m/>
    <m/>
    <n v="2051"/>
    <n v="0.51700000000000002"/>
    <m/>
    <m/>
    <m/>
    <m/>
    <m/>
  </r>
  <r>
    <x v="7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40600128"/>
    <m/>
    <m/>
    <n v="3795132"/>
    <n v="195476432"/>
    <n v="315431552"/>
    <n v="62140904"/>
    <n v="19182428"/>
    <m/>
    <m/>
    <x v="35"/>
    <n v="223202304"/>
    <n v="207212528"/>
    <n v="36846776"/>
    <n v="244059296"/>
    <n v="60545328"/>
    <n v="20228322"/>
    <n v="823883968"/>
    <n v="388220064"/>
    <n v="72494352"/>
    <n v="107001280"/>
    <n v="129577440"/>
    <m/>
    <m/>
    <n v="2041"/>
    <n v="0.53700000000000003"/>
    <m/>
    <n v="0.28930400000000001"/>
    <n v="0.56073600000000001"/>
    <n v="9.7420099999999996E-2"/>
    <n v="27958.5"/>
  </r>
  <r>
    <x v="8"/>
    <x v="1"/>
    <s v="UNIVERSITY OF ARIZONA"/>
    <s v="Arizona"/>
    <x v="0"/>
    <x v="0"/>
    <s v=""/>
    <s v=""/>
    <m/>
    <m/>
    <m/>
    <m/>
    <m/>
    <m/>
    <m/>
    <x v="0"/>
    <x v="0"/>
    <m/>
    <m/>
    <m/>
    <m/>
    <n v="150165216"/>
    <m/>
    <m/>
    <n v="3407009"/>
    <n v="214008400"/>
    <n v="332615232"/>
    <n v="75089872"/>
    <n v="20333904"/>
    <m/>
    <m/>
    <x v="36"/>
    <n v="237676304"/>
    <n v="221513872"/>
    <n v="41715980"/>
    <n v="263229856"/>
    <n v="63821972"/>
    <n v="20477634"/>
    <n v="874441216"/>
    <n v="409441568"/>
    <n v="75654800"/>
    <n v="129577440"/>
    <n v="149953168"/>
    <m/>
    <m/>
    <n v="2221"/>
    <n v="0.51800000000000002"/>
    <m/>
    <n v="0.27596199999999999"/>
    <n v="0.57110399999999995"/>
    <n v="9.3375399999999997E-2"/>
    <n v="28682"/>
  </r>
  <r>
    <x v="9"/>
    <x v="1"/>
    <s v="UNIVERSITY OF ARIZONA"/>
    <s v="Arizona"/>
    <x v="0"/>
    <x v="0"/>
    <s v=""/>
    <s v=""/>
    <m/>
    <m/>
    <m/>
    <m/>
    <m/>
    <n v="85721"/>
    <s v="Southwest: AZ, NM, OK, and TX"/>
    <x v="0"/>
    <x v="0"/>
    <m/>
    <m/>
    <m/>
    <m/>
    <n v="160650656"/>
    <m/>
    <m/>
    <n v="3642923"/>
    <n v="225867408"/>
    <n v="341868448"/>
    <n v="75610808"/>
    <n v="21525132"/>
    <m/>
    <m/>
    <x v="37"/>
    <n v="254832928"/>
    <n v="235742672"/>
    <n v="42012048"/>
    <n v="277754720"/>
    <n v="68397504"/>
    <n v="23732676"/>
    <n v="931689088"/>
    <n v="435115040"/>
    <n v="79974304"/>
    <n v="149953168"/>
    <n v="151506496"/>
    <m/>
    <m/>
    <n v="2333"/>
    <n v="0.54300000000000004"/>
    <m/>
    <n v="0.27481899999999998"/>
    <n v="0.56033999999999995"/>
    <n v="9.3738500000000002E-2"/>
    <n v="30000"/>
  </r>
  <r>
    <x v="10"/>
    <x v="1"/>
    <s v="UNIVERSITY OF ARIZONA"/>
    <s v="Arizona"/>
    <x v="0"/>
    <x v="0"/>
    <s v=""/>
    <s v=""/>
    <m/>
    <m/>
    <m/>
    <m/>
    <m/>
    <m/>
    <m/>
    <x v="0"/>
    <x v="0"/>
    <m/>
    <m/>
    <m/>
    <m/>
    <n v="170152448"/>
    <m/>
    <m/>
    <n v="3750535"/>
    <n v="241980064"/>
    <n v="348773344"/>
    <n v="81457808"/>
    <n v="25019902"/>
    <m/>
    <m/>
    <x v="38"/>
    <n v="272946144"/>
    <n v="248055792"/>
    <n v="41624036"/>
    <n v="289679840"/>
    <n v="70269496"/>
    <n v="27236360"/>
    <n v="982115328"/>
    <n v="462053120"/>
    <n v="85742296"/>
    <n v="151506496"/>
    <n v="157819776"/>
    <m/>
    <m/>
    <n v="2412"/>
    <n v="0.55200000000000005"/>
    <m/>
    <n v="0.27393899999999999"/>
    <n v="0.54981800000000003"/>
    <n v="9.8545499999999994E-2"/>
    <n v="31931.5"/>
  </r>
  <r>
    <x v="11"/>
    <x v="1"/>
    <s v="UNIVERSITY OF ARIZONA"/>
    <s v="Arizona"/>
    <x v="1"/>
    <x v="0"/>
    <n v="0.84248694152847503"/>
    <n v="0.35809305965207971"/>
    <n v="19719"/>
    <n v="16613"/>
    <n v="5727"/>
    <n v="222"/>
    <n v="5949"/>
    <n v="857210066"/>
    <s v="Southwest: AZ, NM, OK, and TX"/>
    <x v="0"/>
    <x v="0"/>
    <m/>
    <m/>
    <m/>
    <m/>
    <n v="189368000"/>
    <n v="140096000"/>
    <m/>
    <n v="54757000"/>
    <n v="260386000"/>
    <n v="399016992"/>
    <n v="35407000"/>
    <n v="43903000"/>
    <n v="585985024"/>
    <n v="392156000"/>
    <x v="39"/>
    <n v="327585088"/>
    <n v="297381440"/>
    <n v="49400936"/>
    <n v="346782368"/>
    <n v="72576784"/>
    <n v="25849298"/>
    <n v="978144000"/>
    <n v="500663808"/>
    <n v="93635272"/>
    <m/>
    <m/>
    <n v="997153024"/>
    <n v="978144000"/>
    <n v="2186"/>
    <n v="0.54600000000000004"/>
    <m/>
    <n v="0.252079"/>
    <n v="0.54886800000000002"/>
    <n v="9.0457499999999996E-2"/>
    <n v="34207.5"/>
  </r>
  <r>
    <x v="12"/>
    <x v="1"/>
    <s v="UNIVERSITY OF ARIZONA"/>
    <s v="Arizona"/>
    <x v="1"/>
    <x v="0"/>
    <n v="0.85583904800322708"/>
    <n v="0.34219053791315618"/>
    <n v="19832"/>
    <n v="16973"/>
    <n v="5613"/>
    <n v="195"/>
    <n v="5808"/>
    <s v="85721-0066"/>
    <s v="Southwest: AZ, NM, OK, and TX"/>
    <x v="0"/>
    <x v="0"/>
    <m/>
    <m/>
    <m/>
    <m/>
    <n v="188828992"/>
    <n v="149532992"/>
    <m/>
    <n v="61734000"/>
    <n v="315215008"/>
    <n v="415315968"/>
    <n v="40572000"/>
    <n v="28309000"/>
    <n v="670262976"/>
    <n v="396596000"/>
    <x v="40"/>
    <n v="331883296"/>
    <n v="357703136"/>
    <n v="48553480"/>
    <n v="406256608"/>
    <n v="71089824"/>
    <n v="24200718"/>
    <n v="1048993984"/>
    <n v="523426208"/>
    <n v="105368864"/>
    <n v="292380000"/>
    <n v="297744992"/>
    <n v="1082631040"/>
    <n v="1048993984"/>
    <n v="2424"/>
    <n v="0.54700000000000004"/>
    <m/>
    <n v="0.23953199999999999"/>
    <n v="0.55187299999999995"/>
    <n v="8.4189600000000003E-2"/>
    <n v="35639"/>
  </r>
  <r>
    <x v="13"/>
    <x v="1"/>
    <s v="UNIVERSITY OF ARIZONA"/>
    <s v="Arizona"/>
    <x v="1"/>
    <x v="0"/>
    <n v="0.8506490441350012"/>
    <n v="0.33061428333610787"/>
    <n v="21185"/>
    <n v="18021"/>
    <n v="5780"/>
    <n v="178"/>
    <n v="5958"/>
    <s v="85721-0066"/>
    <s v="Southwest: AZ, NM, OK, and TX"/>
    <x v="0"/>
    <x v="0"/>
    <m/>
    <m/>
    <m/>
    <m/>
    <n v="227084000"/>
    <n v="172528992"/>
    <m/>
    <n v="61206000"/>
    <n v="346281984"/>
    <n v="409299040"/>
    <n v="41717000"/>
    <n v="32966000"/>
    <n v="729870016"/>
    <n v="405720992"/>
    <x v="41"/>
    <n v="348744736"/>
    <n v="380932128"/>
    <n v="64316416"/>
    <n v="445248544"/>
    <n v="78031976"/>
    <n v="27690234"/>
    <n v="1133915008"/>
    <n v="541252736"/>
    <n v="134621040"/>
    <n v="297744992"/>
    <n v="348343008"/>
    <n v="1148708992"/>
    <n v="1133915008"/>
    <n v="2903"/>
    <n v="0.57099999999999995"/>
    <m/>
    <n v="0.245977"/>
    <n v="0.56267100000000003"/>
    <n v="8.7794200000000003E-2"/>
    <n v="36953"/>
  </r>
  <r>
    <x v="14"/>
    <x v="1"/>
    <s v="UNIVERSITY OF ARIZONA"/>
    <s v="Arizona"/>
    <x v="1"/>
    <x v="0"/>
    <n v="0.83405690200210747"/>
    <n v="0.28931675763088743"/>
    <n v="23725"/>
    <n v="19788"/>
    <n v="5566"/>
    <n v="159"/>
    <n v="5725"/>
    <s v="85721-0066"/>
    <s v="Southwest: AZ, NM, OK, and TX"/>
    <x v="1"/>
    <x v="0"/>
    <m/>
    <m/>
    <m/>
    <m/>
    <n v="247918000"/>
    <n v="181776000"/>
    <m/>
    <n v="66442000"/>
    <n v="359880992"/>
    <n v="433128992"/>
    <n v="42156000"/>
    <n v="32598000"/>
    <n v="769953024"/>
    <n v="423881984"/>
    <x v="42"/>
    <n v="323854816"/>
    <n v="417344960"/>
    <n v="67757264"/>
    <n v="485102208"/>
    <n v="92119688"/>
    <n v="30199498"/>
    <n v="1190178944"/>
    <n v="566007936"/>
    <n v="131080976"/>
    <n v="348343008"/>
    <n v="393400000"/>
    <n v="1203643008"/>
    <n v="1190178944"/>
    <n v="3020"/>
    <n v="0.58899999999999997"/>
    <m/>
    <n v="0.24391599999999999"/>
    <n v="0.55873899999999999"/>
    <n v="8.3960199999999999E-2"/>
    <n v="37290.5"/>
  </r>
  <r>
    <x v="15"/>
    <x v="1"/>
    <s v="UNIVERSITY OF ARIZONA"/>
    <s v="Arizona"/>
    <x v="1"/>
    <x v="0"/>
    <n v="0.87695487042001785"/>
    <n v="0.38048531940640723"/>
    <n v="17904"/>
    <n v="15701"/>
    <n v="5785"/>
    <n v="189"/>
    <n v="5974"/>
    <s v="85721-0066"/>
    <s v="Southwest: AZ, NM, OK, and TX"/>
    <x v="1"/>
    <x v="1"/>
    <m/>
    <m/>
    <m/>
    <m/>
    <n v="269688000"/>
    <n v="193498000"/>
    <m/>
    <n v="66391000"/>
    <n v="346275008"/>
    <n v="457536032"/>
    <n v="51111000"/>
    <n v="62781000"/>
    <n v="784692992"/>
    <n v="484432992"/>
    <x v="43"/>
    <n v="363398624"/>
    <n v="414728832"/>
    <n v="74994096"/>
    <n v="489722944"/>
    <n v="105591920"/>
    <n v="29438640"/>
    <n v="1262364032"/>
    <n v="586604288"/>
    <n v="170941488"/>
    <n v="393400000"/>
    <n v="466652000"/>
    <n v="1294798976"/>
    <n v="1262364032"/>
    <n v="3072"/>
    <n v="0.56399999999999995"/>
    <m/>
    <n v="0.236514"/>
    <n v="0.55190300000000003"/>
    <n v="7.9757300000000003E-2"/>
    <n v="37137"/>
  </r>
  <r>
    <x v="16"/>
    <x v="1"/>
    <s v="UNIVERSITY OF ARIZONA"/>
    <s v="Arizona"/>
    <x v="1"/>
    <x v="0"/>
    <n v="0.86055752905051475"/>
    <n v="0.42041558805009444"/>
    <n v="16609"/>
    <n v="14293"/>
    <n v="5788"/>
    <n v="221"/>
    <n v="6009"/>
    <s v="85721-0066"/>
    <s v="Southwest: AZ, NM, OK, and TX"/>
    <x v="1"/>
    <x v="1"/>
    <m/>
    <m/>
    <m/>
    <m/>
    <n v="295313984"/>
    <n v="209520992"/>
    <m/>
    <n v="66802000"/>
    <n v="339721984"/>
    <n v="503068000"/>
    <n v="58083000"/>
    <n v="61828000"/>
    <n v="812284992"/>
    <n v="546009984"/>
    <x v="44"/>
    <n v="388850400"/>
    <n v="420517408"/>
    <n v="78157552"/>
    <n v="498674944"/>
    <n v="114481160"/>
    <n v="32749444"/>
    <n v="1323213056"/>
    <n v="609765440"/>
    <n v="173515632"/>
    <n v="466652000"/>
    <n v="532351008"/>
    <n v="1385436032"/>
    <n v="1323213056"/>
    <n v="3212"/>
    <n v="0.56100000000000005"/>
    <m/>
    <n v="0.24143999999999999"/>
    <n v="0.54455699999999996"/>
    <n v="7.9345899999999997E-2"/>
    <n v="37903.5"/>
  </r>
  <r>
    <x v="17"/>
    <x v="1"/>
    <s v="UNIVERSITY OF ARIZONA"/>
    <s v="Arizona"/>
    <x v="1"/>
    <x v="0"/>
    <n v="0.77421509686038747"/>
    <n v="0.43049281835253517"/>
    <n v="25449"/>
    <n v="19703"/>
    <n v="7698"/>
    <n v="784"/>
    <n v="8482"/>
    <s v="85721-0066"/>
    <s v="Southwest: AZ, NM, OK, and TX"/>
    <x v="1"/>
    <x v="1"/>
    <m/>
    <m/>
    <m/>
    <m/>
    <n v="327051008"/>
    <n v="231536000"/>
    <m/>
    <n v="67555000"/>
    <n v="355004992"/>
    <n v="536532000"/>
    <n v="71348000"/>
    <n v="64383000"/>
    <n v="806801024"/>
    <n v="610291008"/>
    <x v="45"/>
    <n v="412687776"/>
    <n v="446995744"/>
    <n v="85482440"/>
    <n v="532478176"/>
    <n v="123635872"/>
    <n v="34839904"/>
    <n v="1416180992"/>
    <n v="640415872"/>
    <n v="196275728"/>
    <n v="532351008"/>
    <n v="518708992"/>
    <n v="1459059968"/>
    <n v="1416180992"/>
    <n v="3209"/>
    <n v="0.57199999999999995"/>
    <m/>
    <n v="0.23191800000000001"/>
    <n v="0.54457500000000003"/>
    <n v="7.0437299999999994E-2"/>
    <n v="40104"/>
  </r>
  <r>
    <x v="18"/>
    <x v="1"/>
    <s v="UNIVERSITY OF ARIZONA"/>
    <s v="Arizona"/>
    <x v="1"/>
    <x v="0"/>
    <n v="0.80544712562100784"/>
    <n v="0.36947901751294193"/>
    <n v="22544"/>
    <n v="18158"/>
    <n v="6331"/>
    <n v="378"/>
    <n v="6709"/>
    <m/>
    <m/>
    <x v="0"/>
    <x v="0"/>
    <m/>
    <m/>
    <m/>
    <m/>
    <n v="377353984"/>
    <n v="269447008"/>
    <m/>
    <n v="70305000"/>
    <n v="366287008"/>
    <n v="471341984"/>
    <n v="78156000"/>
    <n v="111291000"/>
    <n v="860049024"/>
    <n v="571422976"/>
    <x v="46"/>
    <n v="425482496"/>
    <n v="458748480"/>
    <n v="83120912"/>
    <n v="541869376"/>
    <n v="125468632"/>
    <n v="33588500"/>
    <n v="1446772992"/>
    <n v="651767232"/>
    <n v="201933008"/>
    <n v="518708992"/>
    <n v="436603008"/>
    <n v="1456588032"/>
    <n v="1446772992"/>
    <n v="3375"/>
    <n v="0.58399999999999996"/>
    <m/>
    <n v="0.20452999999999999"/>
    <n v="0.54748699999999995"/>
    <n v="6.2311699999999998E-2"/>
    <n v="43599"/>
  </r>
  <r>
    <x v="19"/>
    <x v="1"/>
    <s v="UNIVERSITY OF ARIZONA"/>
    <s v="Arizona"/>
    <x v="1"/>
    <x v="0"/>
    <n v="0.78001292615931495"/>
    <n v="0.36074572760227863"/>
    <n v="24756"/>
    <n v="19310"/>
    <n v="6768"/>
    <n v="198"/>
    <n v="6966"/>
    <s v="85721-0066"/>
    <s v="Southwest: AZ, NM, OK, and TX"/>
    <x v="1"/>
    <x v="1"/>
    <n v="-110.95099999999999"/>
    <n v="32.232100000000003"/>
    <m/>
    <m/>
    <n v="469086016"/>
    <n v="329585984"/>
    <m/>
    <n v="77929000"/>
    <n v="399227008"/>
    <n v="456998016"/>
    <n v="83106000"/>
    <n v="54180000"/>
    <n v="961960000"/>
    <n v="573737024"/>
    <x v="47"/>
    <n v="399980992"/>
    <n v="440467008"/>
    <n v="77444000"/>
    <n v="517911008"/>
    <n v="128262000"/>
    <n v="30969000"/>
    <n v="1466454016"/>
    <n v="671513984"/>
    <n v="202034000"/>
    <n v="436603008"/>
    <n v="480239008"/>
    <n v="1558880000"/>
    <n v="1466454016"/>
    <n v="3325"/>
    <n v="0.59699999999999998"/>
    <m/>
    <n v="0.18815799999999999"/>
    <n v="0.55109699999999995"/>
    <n v="5.5109699999999998E-2"/>
    <n v="43180"/>
  </r>
  <r>
    <x v="20"/>
    <x v="1"/>
    <s v="UNIVERSITY OF ARIZONA"/>
    <s v="Arizona"/>
    <x v="1"/>
    <x v="0"/>
    <n v="0.75361448045364077"/>
    <n v="0.35040861072353996"/>
    <n v="26629"/>
    <n v="20068"/>
    <n v="6804"/>
    <n v="228"/>
    <n v="7032"/>
    <s v="85721-0066"/>
    <s v="Southwest: AZ, NM, OK, and TX"/>
    <x v="1"/>
    <x v="1"/>
    <n v="-110.95099999999999"/>
    <n v="32.232100000000003"/>
    <m/>
    <m/>
    <n v="537436032"/>
    <n v="379199008"/>
    <n v="1141000"/>
    <n v="85490000"/>
    <n v="433790016"/>
    <n v="461568000"/>
    <n v="87355000"/>
    <n v="28274000"/>
    <n v="1052944000"/>
    <n v="574030976"/>
    <x v="48"/>
    <n v="411528000"/>
    <n v="450844992"/>
    <n v="81132000"/>
    <n v="531976992"/>
    <n v="151936000"/>
    <n v="35685000"/>
    <n v="1555748992"/>
    <n v="685206016"/>
    <n v="227446000"/>
    <n v="480239008"/>
    <n v="552350976"/>
    <n v="1651233024"/>
    <n v="1555748992"/>
    <n v="3550"/>
    <n v="0.61399999999999999"/>
    <m/>
    <n v="0.18203900000000001"/>
    <n v="0.54344000000000003"/>
    <n v="5.1174799999999999E-2"/>
    <n v="40494"/>
  </r>
  <r>
    <x v="21"/>
    <x v="1"/>
    <s v="UNIVERSITY OF ARIZONA"/>
    <s v="Arizona"/>
    <x v="1"/>
    <x v="0"/>
    <n v="0.75361448045364077"/>
    <n v="0.35040861072353996"/>
    <n v="26629"/>
    <n v="20068"/>
    <n v="6804"/>
    <n v="228"/>
    <n v="7032"/>
    <s v="85721-0066"/>
    <s v="Southwest: AZ, NM, OK, and TX"/>
    <x v="1"/>
    <x v="1"/>
    <n v="-110.95099999999999"/>
    <n v="32.232100000000003"/>
    <n v="0.06"/>
    <n v="4841"/>
    <n v="586932992"/>
    <n v="410507008"/>
    <n v="1036000"/>
    <n v="105647000"/>
    <n v="439753984"/>
    <n v="409349984"/>
    <n v="96201000"/>
    <n v="42789000"/>
    <n v="1123271936"/>
    <n v="500452992"/>
    <x v="49"/>
    <n v="430475008"/>
    <n v="467099008"/>
    <n v="84170000"/>
    <n v="551268992"/>
    <n v="183374000"/>
    <n v="42093000"/>
    <n v="1627782016"/>
    <n v="706566976"/>
    <n v="232138000"/>
    <n v="552350976"/>
    <n v="563654976"/>
    <n v="1684755968"/>
    <n v="1627782016"/>
    <n v="3547"/>
    <n v="0.61299999999999999"/>
    <m/>
    <n v="0.17729400000000001"/>
    <n v="0.54539499999999996"/>
    <n v="5.0420199999999998E-2"/>
    <n v="40299"/>
  </r>
  <r>
    <x v="22"/>
    <x v="1"/>
    <s v="UNIVERSITY OF ARIZONA"/>
    <s v="Arizona"/>
    <x v="1"/>
    <x v="0"/>
    <n v="0.71393460936918152"/>
    <n v="0.38076361360317129"/>
    <n v="26854"/>
    <n v="19172"/>
    <n v="6874"/>
    <n v="426"/>
    <n v="7300"/>
    <s v="85721-0066"/>
    <s v="Southwest: AZ, NM, OK, and TX"/>
    <x v="1"/>
    <x v="1"/>
    <n v="-110.95099999999999"/>
    <n v="32.232100000000003"/>
    <n v="6.8000000000000005E-2"/>
    <n v="5157"/>
    <n v="644755968"/>
    <n v="461580000"/>
    <n v="1155000"/>
    <n v="111266000"/>
    <n v="449427008"/>
    <n v="399673984"/>
    <n v="74530000"/>
    <n v="133444000"/>
    <n v="1174256000"/>
    <n v="584697984"/>
    <x v="50"/>
    <n v="435944000"/>
    <n v="486270016"/>
    <n v="98155000"/>
    <n v="584425024"/>
    <n v="198552000"/>
    <n v="45701000"/>
    <n v="1698968064"/>
    <n v="718145024"/>
    <n v="248264000"/>
    <n v="563654976"/>
    <n v="611745984"/>
    <n v="1791604992"/>
    <n v="1698968064"/>
    <n v="3825"/>
    <n v="0.61399999999999999"/>
    <m/>
    <n v="0.176783"/>
    <n v="0.55506599999999995"/>
    <n v="4.9681799999999998E-2"/>
    <n v="41067"/>
  </r>
  <r>
    <x v="23"/>
    <x v="1"/>
    <s v="UNIVERSITY OF ARIZONA"/>
    <s v="Arizona"/>
    <x v="1"/>
    <x v="0"/>
    <n v="0.7691518857533518"/>
    <n v="0.36546343390449854"/>
    <n v="26329"/>
    <n v="20251"/>
    <n v="6955"/>
    <n v="446"/>
    <n v="7401"/>
    <s v="85721-0066"/>
    <s v="Southwest: AZ, NM, OK, and TX"/>
    <x v="1"/>
    <x v="1"/>
    <n v="-110.95099999999999"/>
    <n v="32.232100000000003"/>
    <n v="7.0000000000000007E-2"/>
    <n v="5682"/>
    <n v="670321984"/>
    <n v="484808992"/>
    <n v="1121000"/>
    <n v="113283000"/>
    <n v="387577984"/>
    <n v="413963008"/>
    <n v="78287000"/>
    <n v="137884992"/>
    <n v="1153097984"/>
    <n v="618537984"/>
    <x v="51"/>
    <n v="470404992"/>
    <n v="451265984"/>
    <n v="91656000"/>
    <n v="542921984"/>
    <n v="228915008"/>
    <n v="49597000"/>
    <n v="1753336960"/>
    <n v="756310016"/>
    <n v="252171008"/>
    <n v="611745984"/>
    <n v="760678976"/>
    <n v="1832304000"/>
    <n v="1753336960"/>
    <n v="3815"/>
    <n v="0.60299999999999998"/>
    <m/>
    <n v="0.18564600000000001"/>
    <n v="0.54627000000000003"/>
    <n v="5.2291299999999999E-2"/>
    <n v="41632"/>
  </r>
  <r>
    <x v="24"/>
    <x v="1"/>
    <s v="UNIVERSITY OF ARIZONA"/>
    <s v="Arizona"/>
    <x v="1"/>
    <x v="0"/>
    <n v="0.7461724169544357"/>
    <n v="0.31715607978048083"/>
    <n v="32723"/>
    <n v="24417"/>
    <n v="7052"/>
    <n v="692"/>
    <n v="7744"/>
    <s v="85721-0066"/>
    <s v="Southwest: AZ, NM, OK, and TX"/>
    <x v="1"/>
    <x v="1"/>
    <n v="-110.95099999999999"/>
    <n v="32.232100000000003"/>
    <n v="0.06"/>
    <n v="6390"/>
    <n v="749414016"/>
    <n v="554768000"/>
    <n v="1027000"/>
    <n v="187618000"/>
    <n v="370283008"/>
    <n v="494071008"/>
    <n v="89975000"/>
    <n v="220737984"/>
    <n v="1314205056"/>
    <n v="665840000"/>
    <x v="52"/>
    <n v="461590016"/>
    <n v="476544992"/>
    <n v="84997000"/>
    <n v="561542016"/>
    <n v="290126016"/>
    <n v="50323000"/>
    <n v="1847923968"/>
    <n v="814185024"/>
    <n v="284638016"/>
    <n v="760678976"/>
    <n v="767939968"/>
    <n v="2042135040"/>
    <n v="1847923968"/>
    <n v="4127"/>
    <n v="0.60899999999999999"/>
    <m/>
    <n v="0.177394"/>
    <n v="0.54608699999999999"/>
    <n v="4.88986E-2"/>
    <n v="43588"/>
  </r>
  <r>
    <x v="25"/>
    <x v="1"/>
    <s v="UNIVERSITY OF ARIZONA"/>
    <s v="Arizona"/>
    <x v="1"/>
    <x v="0"/>
    <n v="0.76426231360144603"/>
    <n v="0.29699567643472158"/>
    <n v="35408"/>
    <n v="27061"/>
    <n v="6973"/>
    <n v="1064"/>
    <n v="8037"/>
    <s v="85721-0066"/>
    <s v="Southwest: AZ, NM, OK, and TX"/>
    <x v="1"/>
    <x v="1"/>
    <n v="-110.95099999999999"/>
    <n v="32.232100000000003"/>
    <n v="5.6000000000000001E-2"/>
    <n v="6122"/>
    <n v="805144000"/>
    <n v="608678976"/>
    <n v="972000"/>
    <n v="247788992"/>
    <n v="360505984"/>
    <n v="531082976"/>
    <n v="80890000"/>
    <n v="173932000"/>
    <n v="1423814016"/>
    <n v="578796992"/>
    <x v="53"/>
    <n v="503319008"/>
    <n v="452399008"/>
    <n v="85244000"/>
    <n v="537643008"/>
    <n v="370140992"/>
    <n v="56347000"/>
    <n v="1932260992"/>
    <n v="894489984"/>
    <n v="318923008"/>
    <n v="767939968"/>
    <n v="754651008"/>
    <n v="2040877952"/>
    <n v="1932260992"/>
    <n v="4073"/>
    <n v="0.59899999999999998"/>
    <m/>
    <n v="0.16108700000000001"/>
    <n v="0.54908599999999996"/>
    <n v="4.3263799999999998E-2"/>
    <n v="44116.5"/>
  </r>
  <r>
    <x v="26"/>
    <x v="1"/>
    <s v="UNIVERSITY OF ARIZONA"/>
    <s v="Arizona"/>
    <x v="1"/>
    <x v="0"/>
    <n v="0.78618039042194321"/>
    <n v="0.27267611578095874"/>
    <n v="36166"/>
    <n v="28433"/>
    <n v="5997"/>
    <n v="1756"/>
    <n v="7753"/>
    <s v="85721-0066"/>
    <s v="Southwest: AZ, NM, OK, and TX"/>
    <x v="1"/>
    <x v="1"/>
    <n v="-110.95099999999999"/>
    <n v="32.232700000000001"/>
    <n v="6.7000000000000004E-2"/>
    <n v="6686"/>
    <n v="854292992"/>
    <n v="653724992"/>
    <n v="1002000"/>
    <n v="218772000"/>
    <n v="362536992"/>
    <n v="511059968"/>
    <n v="80060000"/>
    <n v="174555008"/>
    <n v="1447480064"/>
    <n v="607148032"/>
    <x v="54"/>
    <n v="506363008"/>
    <n v="457572992"/>
    <n v="96417000"/>
    <n v="553990016"/>
    <n v="341960992"/>
    <n v="59420000"/>
    <n v="1954104064"/>
    <n v="888510976"/>
    <n v="305008000"/>
    <n v="754651008"/>
    <n v="843529024"/>
    <n v="2109787008"/>
    <n v="1954104064"/>
    <n v="4356"/>
    <n v="0.63600000000000001"/>
    <m/>
    <n v="0.162471"/>
    <n v="0.56285399999999997"/>
    <n v="4.4080500000000002E-2"/>
    <n v="43043"/>
  </r>
  <r>
    <x v="27"/>
    <x v="1"/>
    <s v="UNIVERSITY OF ARIZONA"/>
    <s v="Arizona"/>
    <x v="1"/>
    <x v="0"/>
    <n v="0.83578314686979294"/>
    <n v="0.26202427996724698"/>
    <n v="33608"/>
    <n v="28089"/>
    <n v="5902"/>
    <n v="1458"/>
    <n v="7360"/>
    <s v="85721-0066"/>
    <s v="Southwest: AZ, NM, OK, and TX"/>
    <x v="1"/>
    <x v="1"/>
    <n v="-110.95099999999999"/>
    <n v="32.232700000000001"/>
    <n v="5.8000000000000003E-2"/>
    <n v="7084"/>
    <n v="867561984"/>
    <n v="653518976"/>
    <n v="1018000"/>
    <n v="205347008"/>
    <n v="383134016"/>
    <n v="505203008"/>
    <n v="81746000"/>
    <n v="178429984"/>
    <n v="1430611968"/>
    <n v="640768000"/>
    <x v="55"/>
    <n v="568622976"/>
    <n v="497692000"/>
    <n v="90519000"/>
    <n v="588211008"/>
    <n v="341176992"/>
    <n v="79313000"/>
    <n v="2060678016"/>
    <n v="955622016"/>
    <n v="323291008"/>
    <n v="843529024"/>
    <n v="959631680"/>
    <n v="2123032960"/>
    <n v="2060678016"/>
    <m/>
    <m/>
    <m/>
    <m/>
    <m/>
    <m/>
    <m/>
  </r>
  <r>
    <x v="0"/>
    <x v="2"/>
    <s v="NORTHERN ARIZONA UNIVERSITY"/>
    <s v="Arizona"/>
    <x v="0"/>
    <x v="0"/>
    <s v=""/>
    <s v=""/>
    <m/>
    <m/>
    <m/>
    <m/>
    <m/>
    <n v="86011"/>
    <s v="Southwest: AZ, NM, OK, and TX"/>
    <x v="0"/>
    <x v="0"/>
    <m/>
    <m/>
    <m/>
    <m/>
    <n v="36430704"/>
    <m/>
    <m/>
    <n v="1642585"/>
    <n v="13298932"/>
    <n v="72415072"/>
    <n v="2921666"/>
    <n v="5280374"/>
    <m/>
    <m/>
    <x v="56"/>
    <n v="50465016"/>
    <n v="6754322"/>
    <n v="5323973"/>
    <n v="12078295"/>
    <n v="9755653"/>
    <n v="9329410"/>
    <n v="148950752"/>
    <n v="66724448"/>
    <n v="15538767"/>
    <m/>
    <m/>
    <m/>
    <m/>
    <m/>
    <m/>
    <m/>
    <m/>
    <m/>
    <m/>
    <m/>
  </r>
  <r>
    <x v="1"/>
    <x v="2"/>
    <s v="NORTHERN ARIZONA UNIVERSITY"/>
    <s v="Arizona"/>
    <x v="0"/>
    <x v="0"/>
    <s v=""/>
    <s v=""/>
    <m/>
    <m/>
    <m/>
    <m/>
    <m/>
    <m/>
    <m/>
    <x v="0"/>
    <x v="0"/>
    <m/>
    <m/>
    <m/>
    <m/>
    <n v="39691156"/>
    <m/>
    <m/>
    <n v="2194188"/>
    <n v="15588957"/>
    <n v="75329200"/>
    <n v="4568958"/>
    <n v="5626127"/>
    <m/>
    <m/>
    <x v="57"/>
    <n v="52039264"/>
    <n v="7912667"/>
    <n v="6074585"/>
    <n v="13987252"/>
    <n v="10784764"/>
    <n v="9466874"/>
    <n v="155940768"/>
    <n v="67908672"/>
    <n v="16619350"/>
    <m/>
    <m/>
    <m/>
    <m/>
    <m/>
    <m/>
    <m/>
    <m/>
    <m/>
    <m/>
    <m/>
  </r>
  <r>
    <x v="2"/>
    <x v="2"/>
    <s v="NORTHERN ARIZONA UNIVERSITY"/>
    <s v="Arizona"/>
    <x v="0"/>
    <x v="0"/>
    <s v=""/>
    <s v=""/>
    <m/>
    <m/>
    <m/>
    <m/>
    <m/>
    <m/>
    <m/>
    <x v="0"/>
    <x v="0"/>
    <m/>
    <m/>
    <m/>
    <m/>
    <n v="41496864"/>
    <m/>
    <m/>
    <n v="2336616"/>
    <n v="18977740"/>
    <n v="78085328"/>
    <n v="4431385"/>
    <n v="7241468"/>
    <m/>
    <m/>
    <x v="58"/>
    <n v="52742368"/>
    <n v="9298526"/>
    <n v="6587108"/>
    <n v="15885634"/>
    <n v="12234136"/>
    <n v="10160418"/>
    <n v="162427344"/>
    <n v="68509624"/>
    <n v="16089403"/>
    <m/>
    <m/>
    <m/>
    <m/>
    <m/>
    <m/>
    <m/>
    <m/>
    <m/>
    <m/>
    <m/>
  </r>
  <r>
    <x v="3"/>
    <x v="2"/>
    <s v="NORTHERN ARIZONA UNIVERSITY"/>
    <s v="Arizona"/>
    <x v="0"/>
    <x v="0"/>
    <s v=""/>
    <s v=""/>
    <m/>
    <m/>
    <m/>
    <m/>
    <m/>
    <m/>
    <m/>
    <x v="0"/>
    <x v="0"/>
    <m/>
    <m/>
    <m/>
    <m/>
    <n v="47143776"/>
    <m/>
    <m/>
    <n v="2933078"/>
    <n v="18063648"/>
    <n v="81215792"/>
    <n v="5509846"/>
    <n v="8628986"/>
    <m/>
    <m/>
    <x v="59"/>
    <n v="57847080"/>
    <n v="9134198"/>
    <n v="7869370"/>
    <n v="17003568"/>
    <n v="13185079"/>
    <n v="10998514"/>
    <n v="176215248"/>
    <n v="72814560"/>
    <n v="17156650"/>
    <m/>
    <m/>
    <m/>
    <m/>
    <m/>
    <m/>
    <m/>
    <m/>
    <m/>
    <m/>
    <m/>
  </r>
  <r>
    <x v="4"/>
    <x v="2"/>
    <s v="NORTHERN ARIZONA UNIVERSITY"/>
    <s v="Arizona"/>
    <x v="0"/>
    <x v="0"/>
    <s v=""/>
    <s v=""/>
    <m/>
    <m/>
    <m/>
    <m/>
    <m/>
    <n v="86011"/>
    <s v="Southwest: AZ, NM, OK, and TX"/>
    <x v="0"/>
    <x v="0"/>
    <m/>
    <m/>
    <m/>
    <m/>
    <n v="50875624"/>
    <m/>
    <m/>
    <n v="3920412"/>
    <n v="19424584"/>
    <n v="88240576"/>
    <n v="6331404"/>
    <n v="9295758"/>
    <m/>
    <m/>
    <x v="60"/>
    <n v="62937912"/>
    <n v="10078606"/>
    <n v="8591953"/>
    <n v="18670560"/>
    <n v="14206929"/>
    <n v="11529684"/>
    <n v="192500576"/>
    <n v="80441328"/>
    <n v="18559312"/>
    <m/>
    <m/>
    <m/>
    <m/>
    <m/>
    <m/>
    <m/>
    <m/>
    <m/>
    <m/>
    <m/>
  </r>
  <r>
    <x v="5"/>
    <x v="2"/>
    <s v="NORTHERN ARIZONA UNIVERSITY"/>
    <s v="Arizona"/>
    <x v="0"/>
    <x v="0"/>
    <s v=""/>
    <s v=""/>
    <m/>
    <m/>
    <m/>
    <m/>
    <m/>
    <m/>
    <m/>
    <x v="0"/>
    <x v="0"/>
    <m/>
    <m/>
    <m/>
    <m/>
    <n v="56530476"/>
    <m/>
    <m/>
    <n v="4572401"/>
    <n v="19508530"/>
    <n v="94344120"/>
    <n v="7603518"/>
    <n v="10419030"/>
    <m/>
    <m/>
    <x v="61"/>
    <n v="66180408"/>
    <n v="10895541"/>
    <n v="10027482"/>
    <n v="20923024"/>
    <n v="15886035"/>
    <n v="12418111"/>
    <n v="205629328"/>
    <n v="86216784"/>
    <n v="19764012"/>
    <m/>
    <m/>
    <m/>
    <m/>
    <m/>
    <m/>
    <m/>
    <m/>
    <m/>
    <m/>
    <m/>
  </r>
  <r>
    <x v="6"/>
    <x v="2"/>
    <s v="NORTHERN ARIZONA UNIVERSITY"/>
    <s v="Arizona"/>
    <x v="0"/>
    <x v="0"/>
    <s v=""/>
    <s v=""/>
    <m/>
    <m/>
    <m/>
    <m/>
    <m/>
    <m/>
    <m/>
    <x v="0"/>
    <x v="0"/>
    <m/>
    <m/>
    <m/>
    <m/>
    <n v="58654700"/>
    <m/>
    <m/>
    <n v="4853275"/>
    <n v="19487460"/>
    <n v="98163432"/>
    <n v="6403997"/>
    <n v="11174904"/>
    <m/>
    <m/>
    <x v="62"/>
    <n v="71798640"/>
    <n v="10780548"/>
    <n v="10283619"/>
    <n v="21064168"/>
    <n v="17103804"/>
    <n v="13212363"/>
    <n v="219898832"/>
    <n v="92074688"/>
    <n v="20377124"/>
    <n v="6087971"/>
    <n v="6766248"/>
    <m/>
    <m/>
    <n v="773"/>
    <n v="0.41099999999999998"/>
    <m/>
    <m/>
    <m/>
    <m/>
    <m/>
  </r>
  <r>
    <x v="7"/>
    <x v="2"/>
    <s v="NORTHERN ARIZONA UNIVERSITY"/>
    <s v="Arizona"/>
    <x v="0"/>
    <x v="0"/>
    <s v=""/>
    <s v=""/>
    <m/>
    <m/>
    <m/>
    <m/>
    <m/>
    <m/>
    <m/>
    <x v="0"/>
    <x v="0"/>
    <m/>
    <m/>
    <m/>
    <m/>
    <n v="60703288"/>
    <m/>
    <m/>
    <n v="4286674"/>
    <n v="20452538"/>
    <n v="105085920"/>
    <n v="6804539"/>
    <n v="11066149"/>
    <m/>
    <m/>
    <x v="63"/>
    <n v="77355232"/>
    <n v="11318298"/>
    <n v="14659754"/>
    <n v="25978052"/>
    <n v="18909044"/>
    <n v="14930473"/>
    <n v="234670800"/>
    <n v="96710552"/>
    <n v="21439234"/>
    <n v="6766248"/>
    <n v="8116583"/>
    <m/>
    <m/>
    <n v="855"/>
    <n v="0.40799999999999997"/>
    <m/>
    <n v="0.34854800000000002"/>
    <n v="0.59714999999999996"/>
    <n v="0.13638800000000001"/>
    <n v="28384"/>
  </r>
  <r>
    <x v="8"/>
    <x v="2"/>
    <s v="NORTHERN ARIZONA UNIVERSITY"/>
    <s v="Arizona"/>
    <x v="0"/>
    <x v="0"/>
    <s v=""/>
    <s v=""/>
    <m/>
    <m/>
    <m/>
    <m/>
    <m/>
    <m/>
    <m/>
    <x v="0"/>
    <x v="0"/>
    <m/>
    <m/>
    <m/>
    <m/>
    <n v="62754516"/>
    <m/>
    <m/>
    <n v="4392661"/>
    <n v="22558180"/>
    <n v="110542512"/>
    <n v="6703797"/>
    <n v="9740585"/>
    <m/>
    <m/>
    <x v="64"/>
    <n v="79892280"/>
    <n v="12361654"/>
    <n v="12199929"/>
    <n v="24561584"/>
    <n v="21656014"/>
    <n v="15101156"/>
    <n v="240092864"/>
    <n v="107358040"/>
    <n v="20943760"/>
    <n v="8116583"/>
    <n v="9095047"/>
    <m/>
    <m/>
    <n v="857"/>
    <n v="0.44400000000000001"/>
    <m/>
    <n v="0.35692499999999999"/>
    <n v="0.60150499999999996"/>
    <n v="0.135101"/>
    <n v="29728"/>
  </r>
  <r>
    <x v="9"/>
    <x v="2"/>
    <s v="NORTHERN ARIZONA UNIVERSITY"/>
    <s v="Arizona"/>
    <x v="0"/>
    <x v="0"/>
    <s v=""/>
    <s v=""/>
    <m/>
    <m/>
    <m/>
    <m/>
    <m/>
    <m/>
    <m/>
    <x v="0"/>
    <x v="0"/>
    <m/>
    <m/>
    <m/>
    <m/>
    <n v="65628812"/>
    <m/>
    <m/>
    <n v="5065133"/>
    <n v="24321556"/>
    <n v="116274176"/>
    <n v="8134101"/>
    <n v="10170114"/>
    <m/>
    <m/>
    <x v="65"/>
    <n v="84297400"/>
    <n v="13089341"/>
    <n v="10596962"/>
    <n v="23686304"/>
    <n v="19708780"/>
    <n v="15079617"/>
    <n v="248330768"/>
    <n v="121469552"/>
    <n v="23206320"/>
    <n v="9095047"/>
    <n v="9105490"/>
    <m/>
    <m/>
    <n v="724"/>
    <n v="0.42499999999999999"/>
    <m/>
    <n v="0.36743500000000001"/>
    <n v="0.60625899999999999"/>
    <n v="0.14649200000000001"/>
    <n v="30123.5"/>
  </r>
  <r>
    <x v="10"/>
    <x v="2"/>
    <s v="NORTHERN ARIZONA UNIVERSITY"/>
    <s v="Arizona"/>
    <x v="0"/>
    <x v="0"/>
    <s v=""/>
    <s v=""/>
    <m/>
    <m/>
    <m/>
    <m/>
    <m/>
    <m/>
    <m/>
    <x v="0"/>
    <x v="0"/>
    <m/>
    <m/>
    <m/>
    <m/>
    <n v="65901128"/>
    <m/>
    <m/>
    <n v="5023435"/>
    <n v="29730170"/>
    <n v="120533472"/>
    <n v="9018539"/>
    <n v="11029959"/>
    <m/>
    <m/>
    <x v="66"/>
    <n v="87053376"/>
    <n v="14963074"/>
    <n v="12446021"/>
    <n v="27409096"/>
    <n v="22469488"/>
    <n v="17082528"/>
    <n v="260664240"/>
    <n v="125888352"/>
    <n v="24567068"/>
    <n v="9105490"/>
    <n v="9907873"/>
    <m/>
    <m/>
    <n v="847"/>
    <n v="0.42"/>
    <m/>
    <n v="0.36828100000000003"/>
    <n v="0.61197699999999999"/>
    <n v="0.148142"/>
    <n v="30705.5"/>
  </r>
  <r>
    <x v="11"/>
    <x v="2"/>
    <s v="NORTHERN ARIZONA UNIVERSITY"/>
    <s v="Arizona"/>
    <x v="1"/>
    <x v="0"/>
    <n v="0.80414536157779404"/>
    <n v="0.45883955944135346"/>
    <n v="10952"/>
    <n v="8807"/>
    <n v="3432"/>
    <n v="609"/>
    <n v="4041"/>
    <m/>
    <m/>
    <x v="0"/>
    <x v="0"/>
    <m/>
    <m/>
    <m/>
    <m/>
    <n v="70826400"/>
    <n v="51196904"/>
    <n v="7850834"/>
    <n v="5689408"/>
    <n v="38390400"/>
    <n v="129491048"/>
    <n v="3906839"/>
    <n v="11098468"/>
    <n v="136876576"/>
    <n v="126276400"/>
    <x v="67"/>
    <n v="104859344"/>
    <n v="19575658"/>
    <n v="22470198"/>
    <n v="42045856"/>
    <n v="22332012"/>
    <n v="21967764"/>
    <n v="267076992"/>
    <n v="124507768"/>
    <n v="30647322"/>
    <m/>
    <m/>
    <n v="263806688"/>
    <n v="267076992"/>
    <n v="1035"/>
    <n v="0.45700000000000002"/>
    <m/>
    <n v="0.364927"/>
    <n v="0.61337699999999995"/>
    <n v="0.14730799999999999"/>
    <n v="32504.5"/>
  </r>
  <r>
    <x v="12"/>
    <x v="2"/>
    <s v="NORTHERN ARIZONA UNIVERSITY"/>
    <s v="Arizona"/>
    <x v="1"/>
    <x v="0"/>
    <n v="0.81483822042467136"/>
    <n v="0.37164572669458662"/>
    <n v="7912"/>
    <n v="6447"/>
    <n v="2153"/>
    <n v="243"/>
    <n v="2396"/>
    <m/>
    <m/>
    <x v="0"/>
    <x v="0"/>
    <m/>
    <m/>
    <m/>
    <m/>
    <n v="72496128"/>
    <n v="53271744"/>
    <n v="8519908"/>
    <n v="5093434"/>
    <n v="39577424"/>
    <n v="128584960"/>
    <n v="4119763"/>
    <n v="13669454"/>
    <n v="143508816"/>
    <n v="127029496"/>
    <x v="68"/>
    <n v="105004768"/>
    <n v="21028418"/>
    <n v="22727220"/>
    <n v="43755640"/>
    <n v="22821576"/>
    <n v="20133320"/>
    <n v="269094816"/>
    <n v="126316496"/>
    <n v="32983804"/>
    <n v="42019120"/>
    <n v="45075152"/>
    <n v="271448896"/>
    <n v="269094816"/>
    <n v="1028"/>
    <n v="0.51800000000000002"/>
    <m/>
    <n v="0.37243100000000001"/>
    <n v="0.61566100000000001"/>
    <n v="0.15595400000000001"/>
    <n v="33577.5"/>
  </r>
  <r>
    <x v="13"/>
    <x v="2"/>
    <s v="NORTHERN ARIZONA UNIVERSITY"/>
    <s v="Arizona"/>
    <x v="1"/>
    <x v="0"/>
    <n v="0.81293541705893424"/>
    <n v="0.27434858135495077"/>
    <n v="10622"/>
    <n v="8635"/>
    <n v="2107"/>
    <n v="262"/>
    <n v="2369"/>
    <s v="86011-4132"/>
    <s v="Southwest: AZ, NM, OK, and TX"/>
    <x v="0"/>
    <x v="0"/>
    <m/>
    <m/>
    <m/>
    <m/>
    <n v="94065160"/>
    <n v="70820904"/>
    <n v="9564155"/>
    <n v="5107354"/>
    <n v="43252844"/>
    <n v="130071360"/>
    <n v="3601661"/>
    <n v="9889163"/>
    <n v="165155104"/>
    <n v="127915040"/>
    <x v="69"/>
    <n v="109435168"/>
    <n v="21662162"/>
    <n v="25222662"/>
    <n v="46884824"/>
    <n v="23198506"/>
    <n v="22013284"/>
    <n v="279236032"/>
    <n v="125712344"/>
    <n v="37774444"/>
    <n v="45075152"/>
    <n v="52729856"/>
    <n v="293859072"/>
    <n v="279236032"/>
    <n v="1040"/>
    <n v="0.502"/>
    <m/>
    <n v="0.37863000000000002"/>
    <n v="0.62185999999999997"/>
    <n v="0.154976"/>
    <n v="33963"/>
  </r>
  <r>
    <x v="14"/>
    <x v="2"/>
    <s v="NORTHERN ARIZONA UNIVERSITY"/>
    <s v="Arizona"/>
    <x v="1"/>
    <x v="0"/>
    <n v="0.85453845166260112"/>
    <n v="0.37980769230769229"/>
    <n v="7789"/>
    <n v="6656"/>
    <n v="2278"/>
    <n v="250"/>
    <n v="2528"/>
    <m/>
    <m/>
    <x v="0"/>
    <x v="0"/>
    <m/>
    <m/>
    <m/>
    <m/>
    <n v="100301016"/>
    <n v="74121392"/>
    <n v="13475254"/>
    <n v="5303050"/>
    <n v="44382912"/>
    <n v="141135520"/>
    <n v="3347860"/>
    <n v="9440665"/>
    <n v="171535792"/>
    <n v="138389968"/>
    <x v="70"/>
    <n v="114706560"/>
    <n v="22927140"/>
    <n v="25930272"/>
    <n v="48857412"/>
    <n v="24036074"/>
    <n v="23413500"/>
    <n v="287261632"/>
    <n v="130404624"/>
    <n v="40472876"/>
    <n v="52729856"/>
    <n v="57862524"/>
    <n v="310585472"/>
    <n v="287261632"/>
    <n v="1041"/>
    <n v="0.48099999999999998"/>
    <m/>
    <n v="0.373859"/>
    <n v="0.621336"/>
    <n v="0.155054"/>
    <n v="34000"/>
  </r>
  <r>
    <x v="15"/>
    <x v="2"/>
    <s v="NORTHERN ARIZONA UNIVERSITY"/>
    <s v="Arizona"/>
    <x v="1"/>
    <x v="0"/>
    <n v="0.86351813826146473"/>
    <n v="0.36128725428027902"/>
    <n v="7305"/>
    <n v="6308"/>
    <n v="2105"/>
    <n v="174"/>
    <n v="2279"/>
    <m/>
    <m/>
    <x v="0"/>
    <x v="0"/>
    <m/>
    <m/>
    <m/>
    <m/>
    <n v="108510888"/>
    <n v="82011312"/>
    <n v="11861133"/>
    <n v="6427344"/>
    <n v="38297452"/>
    <n v="149693888"/>
    <n v="5174927"/>
    <n v="9963703"/>
    <n v="181567744"/>
    <n v="148829440"/>
    <x v="71"/>
    <n v="119796568"/>
    <n v="24589692"/>
    <n v="30071632"/>
    <n v="54661324"/>
    <n v="29990058"/>
    <n v="24770136"/>
    <n v="321198528"/>
    <n v="138440048"/>
    <n v="43497564"/>
    <n v="57862524"/>
    <n v="63097148"/>
    <n v="331613184"/>
    <n v="321198528"/>
    <n v="1070"/>
    <n v="0.47099999999999997"/>
    <m/>
    <n v="0.38635700000000001"/>
    <n v="0.62832699999999997"/>
    <n v="0.158917"/>
    <n v="34177"/>
  </r>
  <r>
    <x v="16"/>
    <x v="2"/>
    <s v="NORTHERN ARIZONA UNIVERSITY"/>
    <s v="Arizona"/>
    <x v="1"/>
    <x v="0"/>
    <n v="0.3227938746281811"/>
    <n v="0.97133105802047781"/>
    <n v="9077"/>
    <n v="2930"/>
    <n v="2607"/>
    <n v="239"/>
    <n v="2846"/>
    <m/>
    <m/>
    <x v="0"/>
    <x v="0"/>
    <m/>
    <m/>
    <m/>
    <m/>
    <n v="115588696"/>
    <n v="89162408"/>
    <n v="16912964"/>
    <n v="6321502"/>
    <n v="42000040"/>
    <n v="167492880"/>
    <n v="5274697"/>
    <n v="12320244"/>
    <n v="194576320"/>
    <n v="169218352"/>
    <x v="72"/>
    <n v="135668464"/>
    <n v="24855646"/>
    <n v="32021616"/>
    <n v="56877264"/>
    <n v="31042828"/>
    <n v="27829140"/>
    <n v="341173696"/>
    <n v="150978496"/>
    <n v="50911676"/>
    <n v="63097148"/>
    <n v="74803992"/>
    <n v="367026656"/>
    <n v="341173696"/>
    <n v="1034"/>
    <n v="0.48199999999999998"/>
    <m/>
    <n v="0.40218599999999999"/>
    <n v="0.625"/>
    <n v="0.160242"/>
    <n v="35228.5"/>
  </r>
  <r>
    <x v="17"/>
    <x v="2"/>
    <s v="NORTHERN ARIZONA UNIVERSITY"/>
    <s v="Arizona"/>
    <x v="1"/>
    <x v="0"/>
    <n v="0.75093632958801493"/>
    <n v="0.27268036804540374"/>
    <n v="15486"/>
    <n v="11629"/>
    <n v="2931"/>
    <n v="240"/>
    <n v="3171"/>
    <s v="86011-4132"/>
    <s v="Southwest: AZ, NM, OK, and TX"/>
    <x v="1"/>
    <x v="1"/>
    <m/>
    <m/>
    <m/>
    <m/>
    <n v="128920720"/>
    <n v="99150792"/>
    <m/>
    <n v="6142081"/>
    <n v="42140376"/>
    <n v="185324848"/>
    <n v="10469265"/>
    <n v="13257359"/>
    <n v="162342608"/>
    <n v="228554688"/>
    <x v="73"/>
    <n v="149656832"/>
    <n v="25241928"/>
    <n v="34546556"/>
    <n v="59788484"/>
    <n v="34372252"/>
    <n v="32783134"/>
    <n v="369979872"/>
    <n v="160428096"/>
    <n v="54879672"/>
    <n v="74803992"/>
    <n v="77641928"/>
    <n v="400443552"/>
    <n v="369979872"/>
    <n v="1132"/>
    <n v="0.52600000000000002"/>
    <m/>
    <n v="0.37041299999999999"/>
    <n v="0.61560199999999998"/>
    <n v="0.14677999999999999"/>
    <n v="39790.5"/>
  </r>
  <r>
    <x v="18"/>
    <x v="2"/>
    <s v="NORTHERN ARIZONA UNIVERSITY"/>
    <s v="Arizona"/>
    <x v="1"/>
    <x v="0"/>
    <n v="0.74329902033915163"/>
    <n v="0.2410517160634241"/>
    <n v="20109"/>
    <n v="14947"/>
    <n v="3319"/>
    <n v="284"/>
    <n v="3603"/>
    <m/>
    <m/>
    <x v="0"/>
    <x v="0"/>
    <m/>
    <m/>
    <m/>
    <m/>
    <n v="146365152"/>
    <n v="112074712"/>
    <m/>
    <n v="6254996"/>
    <n v="70876512"/>
    <n v="158619520"/>
    <n v="8880179"/>
    <n v="12344946"/>
    <n v="178077232"/>
    <n v="222493696"/>
    <x v="74"/>
    <n v="150788256"/>
    <n v="25339620"/>
    <n v="33995460"/>
    <n v="59335080"/>
    <n v="31953102"/>
    <n v="33327328"/>
    <n v="368342784"/>
    <n v="163520640"/>
    <n v="56880372"/>
    <n v="77641928"/>
    <n v="59236380"/>
    <n v="407891552"/>
    <n v="368342784"/>
    <n v="1058"/>
    <n v="0.5"/>
    <m/>
    <n v="0.33995799999999998"/>
    <n v="0.61315200000000003"/>
    <n v="0.13486699999999999"/>
    <n v="43462"/>
  </r>
  <r>
    <x v="19"/>
    <x v="2"/>
    <s v="NORTHERN ARIZONA UNIVERSITY"/>
    <s v="Arizona"/>
    <x v="1"/>
    <x v="0"/>
    <n v="0.72909546593757124"/>
    <n v="0.1928125"/>
    <n v="26334"/>
    <n v="19200"/>
    <n v="3454"/>
    <n v="248"/>
    <n v="3702"/>
    <m/>
    <m/>
    <x v="0"/>
    <x v="0"/>
    <m/>
    <m/>
    <m/>
    <m/>
    <n v="173312864"/>
    <n v="126413648"/>
    <m/>
    <n v="9120519"/>
    <n v="71216368"/>
    <n v="141365008"/>
    <n v="10873023"/>
    <n v="22769558"/>
    <n v="198965392"/>
    <n v="220594992"/>
    <x v="75"/>
    <n v="147933504"/>
    <n v="25914348"/>
    <n v="29972532"/>
    <n v="55886880"/>
    <n v="33182200"/>
    <n v="29506234"/>
    <n v="369372064"/>
    <n v="168831088"/>
    <n v="54927060"/>
    <n v="59236380"/>
    <n v="77726976"/>
    <n v="426232672"/>
    <n v="369372064"/>
    <n v="1119"/>
    <n v="0.49199999999999999"/>
    <m/>
    <n v="0.339173"/>
    <n v="0.61047200000000001"/>
    <n v="0.13755100000000001"/>
    <n v="43534"/>
  </r>
  <r>
    <x v="20"/>
    <x v="2"/>
    <s v="NORTHERN ARIZONA UNIVERSITY"/>
    <s v="Arizona"/>
    <x v="1"/>
    <x v="0"/>
    <n v="0.65225191200075539"/>
    <n v="0.19938235861802742"/>
    <n v="31773"/>
    <n v="20724"/>
    <n v="3789"/>
    <n v="343"/>
    <n v="4132"/>
    <s v="86011-4132"/>
    <s v="Southwest: AZ, NM, OK, and TX"/>
    <x v="1"/>
    <x v="1"/>
    <n v="-111.65600000000001"/>
    <n v="35.194000000000003"/>
    <m/>
    <m/>
    <n v="204345872"/>
    <n v="147223808"/>
    <m/>
    <n v="8837084"/>
    <n v="71694856"/>
    <n v="141070784"/>
    <n v="8003120"/>
    <n v="28131936"/>
    <n v="232620512"/>
    <n v="213660112"/>
    <x v="76"/>
    <n v="155703296"/>
    <n v="26684652"/>
    <n v="30186512"/>
    <n v="56871164"/>
    <n v="36027612"/>
    <n v="37001296"/>
    <n v="406527744"/>
    <n v="178985104"/>
    <n v="61081320"/>
    <n v="77726976"/>
    <n v="109995864"/>
    <n v="455594208"/>
    <n v="406527744"/>
    <n v="1088"/>
    <n v="0.51800000000000002"/>
    <m/>
    <n v="0.32957700000000001"/>
    <n v="0.61208499999999999"/>
    <n v="0.133303"/>
    <n v="42870"/>
  </r>
  <r>
    <x v="21"/>
    <x v="2"/>
    <s v="NORTHERN ARIZONA UNIVERSITY"/>
    <s v="Arizona"/>
    <x v="1"/>
    <x v="0"/>
    <n v="0.6478199718706048"/>
    <n v="0.18680947556327496"/>
    <n v="31995"/>
    <n v="20727"/>
    <n v="3225"/>
    <n v="647"/>
    <n v="3872"/>
    <m/>
    <m/>
    <x v="0"/>
    <x v="0"/>
    <m/>
    <m/>
    <n v="7.3999999999999996E-2"/>
    <n v="4567"/>
    <n v="221500816"/>
    <n v="157864528"/>
    <m/>
    <n v="7800077"/>
    <n v="69076520"/>
    <n v="115373376"/>
    <n v="10366967"/>
    <n v="34256232"/>
    <n v="241440192"/>
    <n v="193980928"/>
    <x v="77"/>
    <n v="163152256"/>
    <n v="26273520"/>
    <n v="32771962"/>
    <n v="59045480"/>
    <n v="36177896"/>
    <n v="43688712"/>
    <n v="427495008"/>
    <n v="185141136"/>
    <n v="61490632"/>
    <n v="109995864"/>
    <n v="112921056"/>
    <n v="442628096"/>
    <n v="427495008"/>
    <n v="1242"/>
    <n v="0.49099999999999999"/>
    <m/>
    <n v="0.34059200000000001"/>
    <n v="0.62028300000000003"/>
    <n v="0.13464000000000001"/>
    <n v="39981"/>
  </r>
  <r>
    <x v="22"/>
    <x v="2"/>
    <s v="NORTHERN ARIZONA UNIVERSITY"/>
    <s v="Arizona"/>
    <x v="1"/>
    <x v="0"/>
    <n v="0.76315254925858211"/>
    <n v="0.16175519981748354"/>
    <n v="34461"/>
    <n v="26299"/>
    <n v="4118"/>
    <n v="136"/>
    <n v="4254"/>
    <s v="86011-4132"/>
    <s v="Southwest: AZ, NM, OK, and TX"/>
    <x v="1"/>
    <x v="1"/>
    <n v="-111.658"/>
    <n v="35.180100000000003"/>
    <n v="9.2999999999999999E-2"/>
    <n v="4732"/>
    <n v="242037088"/>
    <n v="172564640"/>
    <m/>
    <n v="6508731"/>
    <n v="68450648"/>
    <n v="113625936"/>
    <n v="9925288"/>
    <n v="34859316"/>
    <n v="263650912"/>
    <n v="189585552"/>
    <x v="78"/>
    <n v="177617216"/>
    <n v="24044098"/>
    <n v="30732672"/>
    <n v="54776768"/>
    <n v="39787144"/>
    <n v="49729200"/>
    <n v="457630944"/>
    <n v="199813552"/>
    <n v="61676788"/>
    <n v="112921056"/>
    <n v="107274944"/>
    <n v="460081248"/>
    <n v="457630944"/>
    <n v="1418"/>
    <n v="0.49199999999999999"/>
    <m/>
    <n v="0.35142299999999999"/>
    <n v="0.61418300000000003"/>
    <n v="0.13554099999999999"/>
    <n v="38795"/>
  </r>
  <r>
    <x v="23"/>
    <x v="2"/>
    <s v="NORTHERN ARIZONA UNIVERSITY"/>
    <s v="Arizona"/>
    <x v="1"/>
    <x v="0"/>
    <n v="0.91373679719909384"/>
    <n v="0.15365296068519174"/>
    <n v="33989"/>
    <n v="31057"/>
    <n v="4364"/>
    <n v="408"/>
    <n v="4772"/>
    <s v="86011-4132"/>
    <s v="Southwest: AZ, NM, OK, and TX"/>
    <x v="1"/>
    <x v="1"/>
    <n v="-111.658"/>
    <n v="35.180100000000003"/>
    <n v="0.10199999999999999"/>
    <n v="5513"/>
    <n v="265475712"/>
    <n v="188816080"/>
    <m/>
    <n v="5766394"/>
    <n v="69637920"/>
    <n v="114823504"/>
    <n v="10919359"/>
    <n v="42296032"/>
    <n v="282815072"/>
    <n v="200673456"/>
    <x v="79"/>
    <n v="193435328"/>
    <n v="28494228"/>
    <n v="29230846"/>
    <n v="57725072"/>
    <n v="41886120"/>
    <n v="59683936"/>
    <n v="485957984"/>
    <n v="217098688"/>
    <n v="69005480"/>
    <n v="107274944"/>
    <n v="136074000"/>
    <n v="490278272"/>
    <n v="485957984"/>
    <n v="1675"/>
    <n v="0.51600000000000001"/>
    <m/>
    <n v="0.33599000000000001"/>
    <n v="0.60991700000000004"/>
    <n v="0.12637799999999999"/>
    <n v="40227"/>
  </r>
  <r>
    <x v="24"/>
    <x v="2"/>
    <s v="NORTHERN ARIZONA UNIVERSITY"/>
    <s v="Arizona"/>
    <x v="1"/>
    <x v="0"/>
    <n v="0.80994976502997895"/>
    <n v="0.19931175223080308"/>
    <n v="30855"/>
    <n v="24991"/>
    <n v="4472"/>
    <n v="509"/>
    <n v="4981"/>
    <s v="86011-4132"/>
    <s v="Southwest: AZ, NM, OK, and TX"/>
    <x v="1"/>
    <x v="1"/>
    <n v="-111.658"/>
    <n v="35.180100000000003"/>
    <n v="7.2999999999999995E-2"/>
    <n v="6336"/>
    <n v="293915744"/>
    <n v="205550112"/>
    <m/>
    <n v="6073092"/>
    <n v="75202240"/>
    <n v="121562848"/>
    <n v="13031881"/>
    <n v="44765440"/>
    <n v="308890912"/>
    <n v="208036992"/>
    <x v="80"/>
    <n v="204609712"/>
    <n v="30587644"/>
    <n v="30260200"/>
    <n v="60847844"/>
    <n v="44129336"/>
    <n v="59300588"/>
    <n v="513619040"/>
    <n v="227125600"/>
    <n v="77895344"/>
    <n v="136074000"/>
    <n v="144211008"/>
    <n v="523673344"/>
    <n v="513619040"/>
    <n v="1755"/>
    <n v="0.52"/>
    <m/>
    <n v="0.33532699999999999"/>
    <n v="0.61085500000000004"/>
    <n v="0.12671299999999999"/>
    <n v="40960"/>
  </r>
  <r>
    <x v="25"/>
    <x v="2"/>
    <s v="NORTHERN ARIZONA UNIVERSITY"/>
    <s v="Arizona"/>
    <x v="1"/>
    <x v="0"/>
    <n v="0.76865091437650002"/>
    <n v="0.22947359162672062"/>
    <n v="29583"/>
    <n v="22739"/>
    <n v="4663"/>
    <n v="555"/>
    <n v="5218"/>
    <s v="86011-4092"/>
    <s v="Southwest: AZ, NM, OK, and TX"/>
    <x v="1"/>
    <x v="1"/>
    <n v="-111.658"/>
    <n v="35.180100000000003"/>
    <n v="6.7000000000000004E-2"/>
    <n v="6708"/>
    <n v="318866624"/>
    <n v="217047104"/>
    <m/>
    <n v="7400836"/>
    <n v="81341720"/>
    <n v="105643112"/>
    <n v="13092747"/>
    <n v="47339632"/>
    <n v="321719808"/>
    <n v="200589056"/>
    <x v="81"/>
    <n v="211084256"/>
    <n v="36637784"/>
    <n v="31688492"/>
    <n v="68326272"/>
    <n v="49946276"/>
    <n v="63121088"/>
    <n v="540331520"/>
    <n v="233542816"/>
    <n v="89613064"/>
    <n v="144211008"/>
    <n v="143908992"/>
    <n v="531675392"/>
    <n v="540331520"/>
    <n v="1993"/>
    <n v="0.53300000000000003"/>
    <m/>
    <n v="0.34853600000000001"/>
    <n v="0.61955300000000002"/>
    <n v="0.130579"/>
    <n v="40270"/>
  </r>
  <r>
    <x v="26"/>
    <x v="2"/>
    <s v="NORTHERN ARIZONA UNIVERSITY"/>
    <s v="Arizona"/>
    <x v="1"/>
    <x v="0"/>
    <n v="0.78044972747938979"/>
    <n v="0.1967713633970872"/>
    <n v="36511"/>
    <n v="28495"/>
    <n v="5010"/>
    <n v="597"/>
    <n v="5607"/>
    <s v="86011-4092"/>
    <s v="Southwest: AZ, NM, OK, and TX"/>
    <x v="1"/>
    <x v="1"/>
    <n v="-111.654"/>
    <n v="35.188400000000001"/>
    <n v="7.1999999999999995E-2"/>
    <n v="6999"/>
    <n v="351071872"/>
    <n v="237929536"/>
    <m/>
    <n v="7642928"/>
    <n v="84388872"/>
    <n v="114423288"/>
    <n v="14050519"/>
    <n v="52403232"/>
    <n v="351660672"/>
    <n v="215844608"/>
    <x v="82"/>
    <n v="219729152"/>
    <n v="43969088"/>
    <n v="32567608"/>
    <n v="76536696"/>
    <n v="50317360"/>
    <n v="63906368"/>
    <n v="572920064"/>
    <n v="243537264"/>
    <n v="93913768"/>
    <n v="143908992"/>
    <n v="170870000"/>
    <n v="578132288"/>
    <n v="572920064"/>
    <n v="1766"/>
    <n v="0.55300000000000005"/>
    <m/>
    <n v="0.34185500000000002"/>
    <n v="0.63858099999999995"/>
    <n v="0.12665599999999999"/>
    <n v="41212"/>
  </r>
  <r>
    <x v="27"/>
    <x v="2"/>
    <s v="NORTHERN ARIZONA UNIVERSITY"/>
    <s v="Arizona"/>
    <x v="1"/>
    <x v="0"/>
    <n v="0.80846101694915251"/>
    <n v="0.19790688313430832"/>
    <n v="36875"/>
    <n v="29812"/>
    <n v="5261"/>
    <n v="639"/>
    <n v="5900"/>
    <s v="86011-4092"/>
    <s v="Southwest: AZ, NM, OK, and TX"/>
    <x v="1"/>
    <x v="1"/>
    <n v="-111.654"/>
    <n v="35.188400000000001"/>
    <n v="7.3999999999999996E-2"/>
    <n v="7067"/>
    <n v="364804928"/>
    <n v="236789632"/>
    <m/>
    <n v="8233431"/>
    <n v="91260336"/>
    <n v="114012056"/>
    <n v="14460359"/>
    <n v="52856020"/>
    <n v="359575616"/>
    <n v="220579856"/>
    <x v="83"/>
    <n v="214907440"/>
    <n v="50136824"/>
    <n v="35199668"/>
    <n v="85336496"/>
    <n v="47469700"/>
    <n v="64084384"/>
    <n v="584857216"/>
    <n v="254688304"/>
    <n v="84028520"/>
    <n v="170870000"/>
    <n v="186219008"/>
    <n v="590295232"/>
    <n v="584857216"/>
    <m/>
    <m/>
    <m/>
    <m/>
    <m/>
    <m/>
    <m/>
  </r>
  <r>
    <x v="0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20754736"/>
    <m/>
    <m/>
    <m/>
    <n v="7034201"/>
    <n v="117061616"/>
    <n v="1687954"/>
    <m/>
    <m/>
    <m/>
    <x v="84"/>
    <n v="83350784"/>
    <m/>
    <m/>
    <m/>
    <n v="12610116"/>
    <n v="8464875"/>
    <n v="156565360"/>
    <n v="87505984"/>
    <n v="21516252"/>
    <m/>
    <m/>
    <m/>
    <m/>
    <m/>
    <m/>
    <m/>
    <m/>
    <m/>
    <m/>
    <m/>
  </r>
  <r>
    <x v="1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23496560"/>
    <m/>
    <m/>
    <m/>
    <n v="8561191"/>
    <n v="115169624"/>
    <n v="1858159"/>
    <m/>
    <m/>
    <m/>
    <x v="85"/>
    <n v="80794528"/>
    <m/>
    <m/>
    <m/>
    <n v="11021468"/>
    <n v="11082732"/>
    <n v="162440416"/>
    <n v="84705656"/>
    <n v="23870360"/>
    <m/>
    <m/>
    <m/>
    <m/>
    <m/>
    <m/>
    <m/>
    <m/>
    <m/>
    <m/>
    <m/>
  </r>
  <r>
    <x v="2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0027372"/>
    <m/>
    <m/>
    <m/>
    <n v="9496354"/>
    <n v="100683728"/>
    <n v="1723060"/>
    <n v="2387484"/>
    <m/>
    <m/>
    <x v="86"/>
    <n v="73319000"/>
    <m/>
    <m/>
    <m/>
    <n v="12831482"/>
    <n v="24518472"/>
    <n v="157148080"/>
    <n v="72022184"/>
    <n v="21051024"/>
    <m/>
    <m/>
    <m/>
    <m/>
    <m/>
    <m/>
    <n v="4575"/>
    <m/>
    <m/>
    <m/>
    <m/>
  </r>
  <r>
    <x v="3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1808120"/>
    <m/>
    <m/>
    <n v="29801"/>
    <n v="8171039"/>
    <n v="100299912"/>
    <n v="1874186"/>
    <n v="544"/>
    <m/>
    <m/>
    <x v="87"/>
    <n v="72180760"/>
    <m/>
    <m/>
    <m/>
    <n v="12174811"/>
    <n v="13378459"/>
    <n v="154013328"/>
    <n v="76066816"/>
    <n v="20511616"/>
    <m/>
    <m/>
    <m/>
    <m/>
    <m/>
    <m/>
    <m/>
    <m/>
    <m/>
    <m/>
    <m/>
  </r>
  <r>
    <x v="4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3806136"/>
    <m/>
    <m/>
    <n v="39018"/>
    <n v="8099332"/>
    <n v="101199768"/>
    <n v="1516086"/>
    <n v="99442"/>
    <m/>
    <m/>
    <x v="88"/>
    <n v="71961992"/>
    <m/>
    <m/>
    <m/>
    <n v="13931166"/>
    <n v="13435763"/>
    <n v="161389088"/>
    <n v="76796576"/>
    <n v="20916608"/>
    <m/>
    <m/>
    <m/>
    <m/>
    <m/>
    <m/>
    <m/>
    <m/>
    <m/>
    <m/>
    <m/>
  </r>
  <r>
    <x v="5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7750240"/>
    <m/>
    <m/>
    <m/>
    <n v="8487104"/>
    <n v="104345360"/>
    <n v="1372145"/>
    <n v="5131665"/>
    <m/>
    <m/>
    <x v="89"/>
    <n v="77962040"/>
    <m/>
    <m/>
    <m/>
    <n v="14912801"/>
    <n v="9091012"/>
    <n v="165611152"/>
    <n v="82232480"/>
    <n v="22286526"/>
    <m/>
    <m/>
    <m/>
    <m/>
    <m/>
    <m/>
    <m/>
    <m/>
    <m/>
    <m/>
    <m/>
  </r>
  <r>
    <x v="6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5646392"/>
    <m/>
    <m/>
    <m/>
    <n v="9207352"/>
    <n v="111041248"/>
    <n v="2157190"/>
    <n v="9417402"/>
    <m/>
    <m/>
    <x v="90"/>
    <n v="85828368"/>
    <m/>
    <n v="295827"/>
    <n v="295827"/>
    <n v="15682846"/>
    <n v="13255185"/>
    <n v="176103824"/>
    <n v="91465592"/>
    <n v="26872420"/>
    <m/>
    <m/>
    <m/>
    <m/>
    <n v="841"/>
    <n v="0.55100000000000005"/>
    <m/>
    <m/>
    <m/>
    <m/>
    <m/>
  </r>
  <r>
    <x v="7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8970032"/>
    <m/>
    <m/>
    <m/>
    <n v="9193727"/>
    <n v="115493672"/>
    <n v="2761954"/>
    <n v="3746761"/>
    <m/>
    <m/>
    <x v="91"/>
    <n v="82053496"/>
    <m/>
    <n v="394362"/>
    <n v="394362"/>
    <n v="14922743"/>
    <n v="16652392"/>
    <n v="180395600"/>
    <n v="93575712"/>
    <n v="25589270"/>
    <m/>
    <m/>
    <m/>
    <m/>
    <n v="764"/>
    <n v="0.59"/>
    <m/>
    <n v="0.20310500000000001"/>
    <n v="0.46851799999999999"/>
    <n v="4.8535200000000001E-2"/>
    <n v="39568"/>
  </r>
  <r>
    <x v="8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36800260"/>
    <m/>
    <m/>
    <m/>
    <n v="9409849"/>
    <n v="125064744"/>
    <n v="2642779"/>
    <n v="12209992"/>
    <m/>
    <m/>
    <x v="92"/>
    <n v="79048544"/>
    <m/>
    <n v="501989"/>
    <n v="501989"/>
    <n v="20255914"/>
    <n v="17510672"/>
    <n v="189779584"/>
    <n v="98678040"/>
    <n v="22188232"/>
    <m/>
    <m/>
    <m/>
    <m/>
    <n v="1024"/>
    <n v="0.64"/>
    <m/>
    <n v="0.206264"/>
    <n v="0.45986100000000002"/>
    <n v="4.8723900000000001E-2"/>
    <n v="38000"/>
  </r>
  <r>
    <x v="9"/>
    <x v="3"/>
    <s v="CALIFORNIA POLYTECHNIC STATE UNIV-SAN LUIS OBISPO"/>
    <s v="California"/>
    <x v="0"/>
    <x v="0"/>
    <s v=""/>
    <s v=""/>
    <m/>
    <m/>
    <m/>
    <m/>
    <m/>
    <n v="93407"/>
    <s v="Far West: AK, CA, HI, NV, OR, and WA"/>
    <x v="0"/>
    <x v="0"/>
    <m/>
    <m/>
    <m/>
    <m/>
    <n v="40702684"/>
    <m/>
    <m/>
    <m/>
    <n v="17440200"/>
    <n v="125432640"/>
    <n v="17129436"/>
    <n v="16746339"/>
    <m/>
    <m/>
    <x v="93"/>
    <n v="81148024"/>
    <n v="12334558"/>
    <n v="4188529"/>
    <n v="16523087"/>
    <n v="26016308"/>
    <n v="25045418"/>
    <n v="267056528"/>
    <n v="134769296"/>
    <n v="23184952"/>
    <m/>
    <n v="80959208"/>
    <m/>
    <m/>
    <n v="1310"/>
    <n v="0.64400000000000002"/>
    <m/>
    <n v="0.18695000000000001"/>
    <n v="0.47048699999999999"/>
    <n v="4.65765E-2"/>
    <n v="39744"/>
  </r>
  <r>
    <x v="10"/>
    <x v="3"/>
    <s v="CALIFORNIA POLYTECHNIC STATE UNIV-SAN LUIS OBISPO"/>
    <s v="California"/>
    <x v="0"/>
    <x v="0"/>
    <s v=""/>
    <s v=""/>
    <m/>
    <m/>
    <m/>
    <m/>
    <m/>
    <m/>
    <m/>
    <x v="0"/>
    <x v="0"/>
    <m/>
    <m/>
    <m/>
    <m/>
    <n v="43511780"/>
    <m/>
    <m/>
    <m/>
    <n v="17118480"/>
    <n v="140367024"/>
    <n v="21649856"/>
    <n v="13041300"/>
    <m/>
    <m/>
    <x v="94"/>
    <n v="90506856"/>
    <n v="13487763"/>
    <n v="3859754"/>
    <n v="17347516"/>
    <n v="29359132"/>
    <n v="27438198"/>
    <n v="281470400"/>
    <n v="133273248"/>
    <n v="19745532"/>
    <n v="80959208"/>
    <n v="93590136"/>
    <m/>
    <m/>
    <n v="1593"/>
    <n v="0.65900000000000003"/>
    <m/>
    <n v="0.17403299999999999"/>
    <n v="0.468474"/>
    <n v="4.0070700000000001E-2"/>
    <n v="42120"/>
  </r>
  <r>
    <x v="11"/>
    <x v="3"/>
    <s v="CALIFORNIA POLYTECHNIC STATE UNIV-SAN LUIS OBISPO"/>
    <s v="California"/>
    <x v="1"/>
    <x v="0"/>
    <n v="0.21174079387852701"/>
    <n v="0.87831733483907393"/>
    <n v="16728"/>
    <n v="3542"/>
    <n v="3053"/>
    <n v="58"/>
    <n v="3111"/>
    <n v="93407"/>
    <s v="Far West: AK, CA, HI, NV, OR, and WA"/>
    <x v="0"/>
    <x v="0"/>
    <m/>
    <m/>
    <m/>
    <m/>
    <n v="40997768"/>
    <n v="34122356"/>
    <m/>
    <m/>
    <n v="10785964"/>
    <n v="141723440"/>
    <n v="3419919"/>
    <n v="3839101"/>
    <n v="70565136"/>
    <n v="146047504"/>
    <x v="95"/>
    <n v="99450480"/>
    <m/>
    <n v="688272.88"/>
    <n v="688272.88"/>
    <n v="26598630"/>
    <n v="24664304"/>
    <n v="225242112"/>
    <n v="111719880"/>
    <n v="20851168"/>
    <m/>
    <m/>
    <n v="237076144"/>
    <n v="225242112"/>
    <n v="1777"/>
    <n v="0.64500000000000002"/>
    <m/>
    <n v="0.166798"/>
    <n v="0.44958599999999999"/>
    <n v="4.19456E-2"/>
    <n v="46215"/>
  </r>
  <r>
    <x v="12"/>
    <x v="3"/>
    <s v="CALIFORNIA POLYTECHNIC STATE UNIV-SAN LUIS OBISPO"/>
    <s v="California"/>
    <x v="1"/>
    <x v="0"/>
    <n v="0.1941120406650429"/>
    <n v="0.81914893617021278"/>
    <n v="18886"/>
    <n v="3666"/>
    <n v="2957"/>
    <n v="46"/>
    <n v="3003"/>
    <n v="93407"/>
    <s v="Far West: AK, CA, HI, NV, OR, and WA"/>
    <x v="0"/>
    <x v="0"/>
    <m/>
    <m/>
    <m/>
    <m/>
    <n v="54789248"/>
    <n v="46716580"/>
    <m/>
    <m/>
    <n v="10944968"/>
    <n v="143497472"/>
    <n v="3091282"/>
    <n v="55372832"/>
    <n v="136664512"/>
    <n v="146939952"/>
    <x v="96"/>
    <n v="118054352"/>
    <m/>
    <n v="646480.88"/>
    <n v="646480.88"/>
    <n v="26325230"/>
    <n v="24652964"/>
    <n v="235995504"/>
    <n v="119966568"/>
    <n v="26810154"/>
    <n v="97811864"/>
    <n v="101940600"/>
    <n v="332886144"/>
    <n v="235995504"/>
    <n v="1365"/>
    <n v="0.64600000000000002"/>
    <m/>
    <n v="0.16525400000000001"/>
    <n v="0.44639800000000002"/>
    <n v="4.4703399999999997E-2"/>
    <n v="49989"/>
  </r>
  <r>
    <x v="13"/>
    <x v="3"/>
    <s v="CALIFORNIA POLYTECHNIC STATE UNIV-SAN LUIS OBISPO"/>
    <s v="California"/>
    <x v="1"/>
    <x v="0"/>
    <n v="0.15260677914576684"/>
    <n v="0.86354581673306774"/>
    <n v="19737"/>
    <n v="3012"/>
    <n v="2565"/>
    <n v="36"/>
    <n v="2601"/>
    <n v="93407"/>
    <s v="Far West: AK, CA, HI, NV, OR, and WA"/>
    <x v="0"/>
    <x v="0"/>
    <m/>
    <m/>
    <m/>
    <m/>
    <n v="70086960"/>
    <n v="60557480"/>
    <m/>
    <m/>
    <n v="10172539"/>
    <n v="135169568"/>
    <n v="3997314"/>
    <n v="7404650"/>
    <n v="88724432"/>
    <n v="142668640"/>
    <x v="97"/>
    <n v="117810400"/>
    <m/>
    <n v="108874.76"/>
    <n v="108874.76"/>
    <n v="28123220"/>
    <n v="24141040"/>
    <n v="236590352"/>
    <n v="114793568"/>
    <n v="37739432"/>
    <n v="101940600"/>
    <n v="123744480"/>
    <n v="237073280"/>
    <n v="236590352"/>
    <n v="1553"/>
    <n v="0.68700000000000006"/>
    <m/>
    <n v="0.17167499999999999"/>
    <n v="0.44584200000000002"/>
    <n v="4.3559300000000002E-2"/>
    <n v="52523"/>
  </r>
  <r>
    <x v="14"/>
    <x v="3"/>
    <s v="CALIFORNIA POLYTECHNIC STATE UNIVERSITY-SAN LUIS OBISPO"/>
    <s v="California"/>
    <x v="1"/>
    <x v="0"/>
    <n v="0.15898871248967605"/>
    <n v="0.88051948051948048"/>
    <n v="21794"/>
    <n v="3465"/>
    <n v="2831"/>
    <n v="220"/>
    <n v="3051"/>
    <n v="93407"/>
    <s v="Far West: AK, CA, HI, NV, OR, and WA"/>
    <x v="1"/>
    <x v="0"/>
    <m/>
    <m/>
    <m/>
    <m/>
    <n v="72650152"/>
    <n v="61565512"/>
    <m/>
    <m/>
    <n v="9569693"/>
    <n v="131103128"/>
    <n v="3446778"/>
    <n v="7869789"/>
    <n v="100900008"/>
    <n v="136478000"/>
    <x v="98"/>
    <n v="117190096"/>
    <m/>
    <n v="112181.11"/>
    <n v="112181.11"/>
    <n v="27266494"/>
    <n v="26367814"/>
    <n v="232341248"/>
    <n v="110648360"/>
    <n v="37045504"/>
    <n v="123744480"/>
    <n v="142242480"/>
    <n v="271652928"/>
    <n v="232341248"/>
    <n v="1839"/>
    <n v="0.68799999999999994"/>
    <m/>
    <n v="0.16609199999999999"/>
    <n v="0.43754300000000002"/>
    <n v="3.9797600000000002E-2"/>
    <n v="53915"/>
  </r>
  <r>
    <x v="15"/>
    <x v="3"/>
    <s v="CALIFORNIA POLYTECHNIC STATE UNIVERSITY-SAN LUIS OBISPO"/>
    <s v="California"/>
    <x v="1"/>
    <x v="0"/>
    <n v="0.14375027712499447"/>
    <n v="0.90407156076495987"/>
    <n v="22553"/>
    <n v="3242"/>
    <n v="2900"/>
    <n v="31"/>
    <n v="2931"/>
    <n v="93407"/>
    <s v="Far West: AK, CA, HI, NV, OR, and WA"/>
    <x v="1"/>
    <x v="2"/>
    <m/>
    <m/>
    <m/>
    <m/>
    <n v="83852184"/>
    <n v="73179008"/>
    <m/>
    <m/>
    <n v="9280886"/>
    <n v="136194976"/>
    <n v="3998150"/>
    <n v="6119489"/>
    <n v="115266832"/>
    <n v="149414336"/>
    <x v="99"/>
    <n v="134626160"/>
    <m/>
    <n v="99560.23"/>
    <n v="99560.23"/>
    <n v="33332676"/>
    <n v="31013092"/>
    <n v="272325792"/>
    <n v="115013696"/>
    <n v="37718028"/>
    <n v="142242480"/>
    <n v="164740896"/>
    <n v="281322112"/>
    <n v="272325792"/>
    <n v="2043"/>
    <n v="0.66900000000000004"/>
    <m/>
    <n v="0.14879400000000001"/>
    <n v="0.436693"/>
    <n v="3.2299700000000001E-2"/>
    <n v="57200"/>
  </r>
  <r>
    <x v="16"/>
    <x v="3"/>
    <s v="CALIFORNIA POLYTECHNIC STATE UNIVERSITY-SAN LUIS OBISPO"/>
    <s v="California"/>
    <x v="1"/>
    <x v="0"/>
    <n v="0.17332399934112996"/>
    <n v="0.86433832264195776"/>
    <n v="24284"/>
    <n v="4209"/>
    <n v="3388"/>
    <n v="250"/>
    <n v="3638"/>
    <n v="93407"/>
    <s v="Far West: AK, CA, HI, NV, OR, and WA"/>
    <x v="1"/>
    <x v="2"/>
    <m/>
    <m/>
    <m/>
    <m/>
    <n v="88962392"/>
    <n v="71521256"/>
    <m/>
    <m/>
    <n v="9885396"/>
    <n v="149072160"/>
    <n v="8419650"/>
    <n v="12151676"/>
    <n v="117295624"/>
    <n v="159665232"/>
    <x v="100"/>
    <n v="139411024"/>
    <m/>
    <n v="114472.19"/>
    <n v="114472.19"/>
    <n v="33967908"/>
    <n v="31954580"/>
    <n v="276305376"/>
    <n v="129911408"/>
    <n v="45473836"/>
    <n v="164740896"/>
    <n v="186734016"/>
    <n v="308395680"/>
    <n v="276305376"/>
    <n v="1955"/>
    <n v="0.66100000000000003"/>
    <m/>
    <n v="0.14092299999999999"/>
    <n v="0.437861"/>
    <n v="3.17355E-2"/>
    <n v="57695.5"/>
  </r>
  <r>
    <x v="17"/>
    <x v="3"/>
    <s v="CALIFORNIA POLYTECHNIC STATE UNIVERSITY-SAN LUIS OBISPO"/>
    <s v="California"/>
    <x v="1"/>
    <x v="0"/>
    <n v="0.46598563089357881"/>
    <n v="0.29454749859471613"/>
    <n v="26724"/>
    <n v="12453"/>
    <n v="3610"/>
    <n v="58"/>
    <n v="3668"/>
    <n v="93407"/>
    <s v="Far West: AK, CA, HI, NV, OR, and WA"/>
    <x v="1"/>
    <x v="2"/>
    <m/>
    <m/>
    <m/>
    <m/>
    <n v="98095816"/>
    <n v="80246224"/>
    <m/>
    <m/>
    <n v="11374800"/>
    <n v="157837392"/>
    <n v="10945122"/>
    <n v="7343561"/>
    <n v="110026816"/>
    <n v="186374752"/>
    <x v="101"/>
    <n v="151990208"/>
    <m/>
    <n v="114552"/>
    <n v="114552"/>
    <n v="33847240"/>
    <n v="34285320"/>
    <n v="305112544"/>
    <n v="141144928"/>
    <n v="49110300"/>
    <n v="186734016"/>
    <n v="170825216"/>
    <n v="305242048"/>
    <n v="305112544"/>
    <n v="1780"/>
    <n v="0.69399999999999995"/>
    <m/>
    <n v="0.12836900000000001"/>
    <n v="0.43201000000000001"/>
    <n v="3.10636E-2"/>
    <n v="60000"/>
  </r>
  <r>
    <x v="18"/>
    <x v="3"/>
    <s v="CALIFORNIA POLYTECHNIC STATE UNIVERSITY-SAN LUIS OBISPO"/>
    <s v="California"/>
    <x v="1"/>
    <x v="0"/>
    <n v="0.44803817603393425"/>
    <n v="0.32315088757396448"/>
    <n v="30176"/>
    <n v="13520"/>
    <n v="4286"/>
    <n v="83"/>
    <n v="4369"/>
    <n v="93407"/>
    <s v="Far West: AK, CA, HI, NV, OR, and WA"/>
    <x v="1"/>
    <x v="2"/>
    <m/>
    <m/>
    <m/>
    <m/>
    <n v="107020176"/>
    <n v="87825104"/>
    <m/>
    <m/>
    <n v="12207440"/>
    <n v="113632800"/>
    <n v="12165650"/>
    <n v="25857508"/>
    <n v="129121856"/>
    <n v="157638720"/>
    <x v="102"/>
    <n v="160464512"/>
    <m/>
    <n v="76168"/>
    <n v="76168"/>
    <n v="34472872"/>
    <n v="37092372"/>
    <n v="314893920"/>
    <n v="146664704"/>
    <n v="54618304"/>
    <n v="170825216"/>
    <n v="134691600"/>
    <n v="287995488"/>
    <n v="314893920"/>
    <n v="2005"/>
    <n v="0.71699999999999997"/>
    <m/>
    <n v="0.120603"/>
    <n v="0.43879400000000002"/>
    <n v="2.5929600000000001E-2"/>
    <n v="65000"/>
  </r>
  <r>
    <x v="19"/>
    <x v="3"/>
    <s v="CALIFORNIA POLYTECHNIC STATE UNIVERSITY-SAN LUIS OBISPO"/>
    <s v="California"/>
    <x v="1"/>
    <x v="0"/>
    <n v="0.33336339044183949"/>
    <n v="0.30998106572896944"/>
    <n v="33270"/>
    <n v="11091"/>
    <n v="3386"/>
    <n v="52"/>
    <n v="3438"/>
    <n v="93407"/>
    <s v="Far West: AK, CA, HI, NV, OR, and WA"/>
    <x v="1"/>
    <x v="2"/>
    <n v="-120.65300000000001"/>
    <n v="35.296900000000001"/>
    <m/>
    <m/>
    <n v="130886424"/>
    <n v="106427728"/>
    <m/>
    <m/>
    <n v="16295245"/>
    <n v="119222688"/>
    <n v="11321177"/>
    <n v="34707008"/>
    <n v="154108672"/>
    <n v="171187648"/>
    <x v="103"/>
    <n v="150462816"/>
    <n v="2271505"/>
    <n v="654715"/>
    <n v="2926220"/>
    <n v="32516008"/>
    <n v="42950456"/>
    <n v="318335168"/>
    <n v="130101136"/>
    <n v="50159384"/>
    <n v="134691600"/>
    <n v="149892624"/>
    <n v="329425760"/>
    <n v="318335168"/>
    <n v="2115"/>
    <n v="0.72899999999999998"/>
    <m/>
    <n v="0.10709"/>
    <n v="0.45135199999999998"/>
    <n v="1.9587E-2"/>
    <n v="69720"/>
  </r>
  <r>
    <x v="20"/>
    <x v="3"/>
    <s v="CALIFORNIA POLYTECHNIC STATE UNIVERSITY-SAN LUIS OBISPO"/>
    <s v="California"/>
    <x v="1"/>
    <x v="0"/>
    <n v="0.37273333545047477"/>
    <n v="0.32776689102837181"/>
    <n v="31489"/>
    <n v="11737"/>
    <n v="3820"/>
    <n v="27"/>
    <n v="3847"/>
    <n v="93407"/>
    <s v="Far West: AK, CA, HI, NV, OR, and WA"/>
    <x v="1"/>
    <x v="2"/>
    <n v="-120.65900000000001"/>
    <n v="35.298900000000003"/>
    <m/>
    <m/>
    <n v="137457872"/>
    <n v="112451656"/>
    <m/>
    <m/>
    <n v="17439534"/>
    <n v="130554064"/>
    <n v="5203150"/>
    <n v="37805428"/>
    <n v="171060624"/>
    <n v="172199696"/>
    <x v="104"/>
    <n v="168358560"/>
    <n v="1051356"/>
    <n v="682852"/>
    <n v="1734208"/>
    <n v="36086472"/>
    <n v="47140800"/>
    <n v="348148768"/>
    <n v="139789520"/>
    <n v="55093428"/>
    <n v="149892624"/>
    <n v="176636176"/>
    <n v="444730464"/>
    <n v="348148768"/>
    <n v="2475"/>
    <n v="0.746"/>
    <m/>
    <n v="9.3166399999999996E-2"/>
    <n v="0.46434599999999998"/>
    <n v="1.6553499999999999E-2"/>
    <n v="71726.5"/>
  </r>
  <r>
    <x v="21"/>
    <x v="3"/>
    <s v="CALIFORNIA POLYTECHNIC STATE UNIVERSITY-SAN LUIS OBISPO"/>
    <s v="California"/>
    <x v="1"/>
    <x v="0"/>
    <n v="0.32539328515776011"/>
    <n v="0.31648693109120818"/>
    <n v="33627"/>
    <n v="10942"/>
    <n v="3459"/>
    <n v="4"/>
    <n v="3463"/>
    <n v="93407"/>
    <s v="Far West: AK, CA, HI, NV, OR, and WA"/>
    <x v="1"/>
    <x v="2"/>
    <n v="-120.65900000000001"/>
    <n v="35.298900000000003"/>
    <n v="2.8000000000000001E-2"/>
    <n v="2300"/>
    <n v="161433536"/>
    <n v="128794184"/>
    <m/>
    <m/>
    <n v="16360407"/>
    <n v="96106912"/>
    <n v="12560091"/>
    <n v="20333064"/>
    <n v="192030704"/>
    <n v="127676264"/>
    <x v="105"/>
    <n v="164073616"/>
    <n v="2283762"/>
    <n v="1378135"/>
    <n v="3661897"/>
    <n v="36651960"/>
    <n v="48952464"/>
    <n v="352190368"/>
    <n v="140709424"/>
    <n v="58750576"/>
    <n v="176636176"/>
    <n v="171357248"/>
    <n v="323700288"/>
    <n v="352190368"/>
    <n v="2716"/>
    <n v="0.72199999999999998"/>
    <m/>
    <n v="9.62446E-2"/>
    <n v="0.47137299999999999"/>
    <n v="1.4570100000000001E-2"/>
    <n v="67941"/>
  </r>
  <r>
    <x v="22"/>
    <x v="3"/>
    <s v="CALIFORNIA POLYTECHNIC STATE UNIVERSITY-SAN LUIS OBISPO"/>
    <s v="California"/>
    <x v="1"/>
    <x v="0"/>
    <n v="0.37396600309062811"/>
    <n v="0.34467671366067087"/>
    <n v="33003"/>
    <n v="12342"/>
    <n v="4243"/>
    <n v="11"/>
    <n v="4254"/>
    <n v="93407"/>
    <s v="Far West: AK, CA, HI, NV, OR, and WA"/>
    <x v="1"/>
    <x v="2"/>
    <n v="-120.65900000000001"/>
    <n v="35.298900000000003"/>
    <n v="3.7999999999999999E-2"/>
    <n v="2620"/>
    <n v="176214592"/>
    <n v="137159040"/>
    <m/>
    <m/>
    <n v="16540934"/>
    <n v="100369040"/>
    <n v="13879977"/>
    <n v="26953520"/>
    <n v="199245424"/>
    <n v="141697936"/>
    <x v="106"/>
    <n v="171844192"/>
    <n v="1655606"/>
    <n v="923083"/>
    <n v="2578689"/>
    <n v="40831968"/>
    <n v="52760700"/>
    <n v="358598720"/>
    <n v="139706288"/>
    <n v="61013984"/>
    <n v="171357248"/>
    <n v="184355088"/>
    <n v="348599808"/>
    <n v="358598720"/>
    <n v="3081"/>
    <n v="0.69699999999999995"/>
    <m/>
    <n v="0.10065399999999999"/>
    <n v="0.46146199999999998"/>
    <n v="1.3869599999999999E-2"/>
    <n v="65215"/>
  </r>
  <r>
    <x v="23"/>
    <x v="3"/>
    <s v="CALIFORNIA POLYTECHNIC STATE UNIVERSITY-SAN LUIS OBISPO"/>
    <s v="California"/>
    <x v="1"/>
    <x v="0"/>
    <n v="0.31230881676186351"/>
    <n v="0.31507324261073072"/>
    <n v="36941"/>
    <n v="11537"/>
    <n v="3620"/>
    <n v="15"/>
    <n v="3635"/>
    <n v="93407"/>
    <s v="Far West: AK, CA, HI, NV, OR, and WA"/>
    <x v="1"/>
    <x v="2"/>
    <n v="-120.65900000000001"/>
    <n v="35.298900000000003"/>
    <n v="3.1E-2"/>
    <n v="2468"/>
    <n v="193126752"/>
    <n v="151929248"/>
    <m/>
    <m/>
    <n v="17790520"/>
    <n v="117063032"/>
    <n v="16452544"/>
    <n v="19602632"/>
    <n v="219342768"/>
    <n v="155895184"/>
    <x v="107"/>
    <n v="175267088"/>
    <n v="2731159"/>
    <n v="729309"/>
    <n v="3460468"/>
    <n v="45439716"/>
    <n v="65344260"/>
    <n v="389215264"/>
    <n v="148592080"/>
    <n v="66424712"/>
    <n v="184355088"/>
    <n v="207485856"/>
    <n v="389007040"/>
    <n v="389215264"/>
    <n v="2586"/>
    <n v="0.75"/>
    <m/>
    <n v="9.62446E-2"/>
    <n v="0.46423900000000001"/>
    <n v="1.20778E-2"/>
    <n v="64571"/>
  </r>
  <r>
    <x v="24"/>
    <x v="3"/>
    <s v="CALIFORNIA POLYTECHNIC STATE UNIVERSITY-SAN LUIS OBISPO"/>
    <s v="California"/>
    <x v="1"/>
    <x v="0"/>
    <n v="0.3088879758970145"/>
    <n v="0.34449124362669031"/>
    <n v="43812"/>
    <n v="13533"/>
    <n v="4648"/>
    <n v="14"/>
    <n v="4662"/>
    <n v="93407"/>
    <s v="Far West: AK, CA, HI, NV, OR, and WA"/>
    <x v="1"/>
    <x v="1"/>
    <n v="-120.65900000000001"/>
    <n v="35.298900000000003"/>
    <n v="1.6E-2"/>
    <n v="2554"/>
    <n v="206737408"/>
    <n v="161722080"/>
    <m/>
    <m/>
    <n v="17948050"/>
    <n v="129727728"/>
    <n v="19004314"/>
    <n v="16404679"/>
    <n v="229645984"/>
    <n v="170202176"/>
    <x v="108"/>
    <n v="189305344"/>
    <n v="2758478"/>
    <n v="680793"/>
    <n v="3439271"/>
    <n v="50257340"/>
    <n v="64559168"/>
    <n v="411224384"/>
    <n v="162321648"/>
    <n v="66672552"/>
    <n v="207485856"/>
    <n v="198699696"/>
    <n v="403697248"/>
    <n v="411224384"/>
    <n v="2938"/>
    <n v="0.75800000000000001"/>
    <m/>
    <n v="8.8099499999999997E-2"/>
    <n v="0.48117199999999999"/>
    <n v="1.29663E-2"/>
    <n v="69038.5"/>
  </r>
  <r>
    <x v="25"/>
    <x v="3"/>
    <s v="CALIFORNIA POLYTECHNIC STATE UNIVERSITY-SAN LUIS OBISPO"/>
    <s v="California"/>
    <x v="1"/>
    <x v="0"/>
    <n v="0.31292182827851345"/>
    <n v="0.3373831137806293"/>
    <n v="46820"/>
    <n v="14651"/>
    <n v="4928"/>
    <n v="15"/>
    <n v="4943"/>
    <m/>
    <m/>
    <x v="0"/>
    <x v="0"/>
    <m/>
    <m/>
    <n v="1.7999999999999999E-2"/>
    <n v="2887"/>
    <n v="221384048"/>
    <n v="173927584"/>
    <m/>
    <m/>
    <n v="18548124"/>
    <n v="135773024"/>
    <n v="29959836"/>
    <n v="17492792"/>
    <n v="245132416"/>
    <n v="190850704"/>
    <x v="109"/>
    <n v="195387728"/>
    <n v="3571271"/>
    <n v="89082"/>
    <n v="3660353"/>
    <n v="50214408"/>
    <n v="70924600"/>
    <n v="424176384"/>
    <n v="173955504"/>
    <n v="80044976"/>
    <n v="198699696"/>
    <n v="190396832"/>
    <n v="444138688"/>
    <n v="424176384"/>
    <n v="2758"/>
    <n v="0.79700000000000004"/>
    <m/>
    <n v="7.6759499999999994E-2"/>
    <n v="0.49458600000000003"/>
    <n v="1.4307800000000001E-2"/>
    <n v="74281.5"/>
  </r>
  <r>
    <x v="26"/>
    <x v="3"/>
    <s v="CALIFORNIA POLYTECHNIC STATE UNIVERSITY-SAN LUIS OBISPO"/>
    <s v="California"/>
    <x v="1"/>
    <x v="0"/>
    <n v="0.29487978074000248"/>
    <n v="0.30566117448246727"/>
    <n v="48162"/>
    <n v="14202"/>
    <n v="4333"/>
    <n v="8"/>
    <n v="4341"/>
    <m/>
    <m/>
    <x v="0"/>
    <x v="0"/>
    <m/>
    <m/>
    <n v="1.6E-2"/>
    <n v="2684"/>
    <n v="228518624"/>
    <n v="179222944"/>
    <m/>
    <m/>
    <n v="17609608"/>
    <n v="151447728"/>
    <n v="22354708"/>
    <n v="26809788"/>
    <n v="254516864"/>
    <n v="202680256"/>
    <x v="110"/>
    <n v="196720288"/>
    <n v="2594971"/>
    <n v="724105"/>
    <n v="3319076"/>
    <n v="49116392"/>
    <n v="68652360"/>
    <n v="477430528"/>
    <n v="185694528"/>
    <n v="104695792"/>
    <n v="190396832"/>
    <n v="209804288"/>
    <n v="465100064"/>
    <n v="477430528"/>
    <n v="3406"/>
    <n v="0.79100000000000004"/>
    <m/>
    <n v="6.9963499999999998E-2"/>
    <n v="0.50296300000000005"/>
    <n v="1.2306299999999999E-2"/>
    <n v="74513"/>
  </r>
  <r>
    <x v="27"/>
    <x v="3"/>
    <s v="CALIFORNIA POLYTECHNIC STATE UNIVERSITY-SAN LUIS OBISPO"/>
    <s v="California"/>
    <x v="1"/>
    <x v="0"/>
    <n v="0.34611426689717628"/>
    <n v="0.31236249033715885"/>
    <n v="48588"/>
    <n v="16817"/>
    <n v="5241"/>
    <n v="12"/>
    <n v="5253"/>
    <n v="93407"/>
    <s v="Far West: AK, CA, HI, NV, OR, and WA"/>
    <x v="1"/>
    <x v="1"/>
    <n v="-120.657"/>
    <n v="35.299500000000002"/>
    <n v="1.4999999999999999E-2"/>
    <n v="2989"/>
    <n v="248144176"/>
    <n v="193404288"/>
    <m/>
    <m/>
    <n v="19387800"/>
    <n v="242793376"/>
    <n v="24693864"/>
    <n v="24595656"/>
    <n v="264676064"/>
    <n v="300129792"/>
    <x v="111"/>
    <n v="206795248"/>
    <n v="1586015"/>
    <n v="288272"/>
    <n v="1874287"/>
    <n v="49556612"/>
    <n v="67215600"/>
    <n v="583200832"/>
    <n v="207186736"/>
    <n v="172135872"/>
    <n v="209804288"/>
    <n v="220572768"/>
    <n v="583277632"/>
    <n v="583200832"/>
    <m/>
    <m/>
    <m/>
    <m/>
    <m/>
    <m/>
    <m/>
  </r>
  <r>
    <x v="0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14265806"/>
    <m/>
    <m/>
    <m/>
    <n v="2708659"/>
    <n v="48743496"/>
    <n v="56402"/>
    <n v="1066"/>
    <m/>
    <m/>
    <x v="112"/>
    <n v="36347396"/>
    <m/>
    <m/>
    <m/>
    <n v="5929776"/>
    <n v="5296840"/>
    <n v="70793584"/>
    <n v="41680468"/>
    <n v="10275978"/>
    <m/>
    <m/>
    <m/>
    <m/>
    <m/>
    <m/>
    <m/>
    <m/>
    <m/>
    <m/>
    <m/>
  </r>
  <r>
    <x v="1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13909043"/>
    <m/>
    <m/>
    <m/>
    <n v="3334377"/>
    <n v="49426676"/>
    <n v="70778"/>
    <n v="765"/>
    <m/>
    <m/>
    <x v="113"/>
    <n v="38871184"/>
    <m/>
    <m/>
    <m/>
    <n v="6066713"/>
    <n v="5802304"/>
    <n v="77999888"/>
    <n v="43076712"/>
    <n v="11746911"/>
    <m/>
    <m/>
    <m/>
    <m/>
    <m/>
    <m/>
    <m/>
    <m/>
    <m/>
    <m/>
    <m/>
  </r>
  <r>
    <x v="2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22427048"/>
    <m/>
    <m/>
    <m/>
    <n v="4364486"/>
    <n v="52027288"/>
    <n v="85743"/>
    <n v="2577022"/>
    <m/>
    <m/>
    <x v="114"/>
    <n v="39310772"/>
    <m/>
    <m/>
    <m/>
    <n v="6381794"/>
    <n v="10386480"/>
    <n v="82994656"/>
    <n v="43102096"/>
    <n v="11117993"/>
    <m/>
    <m/>
    <m/>
    <m/>
    <m/>
    <m/>
    <n v="4941"/>
    <m/>
    <m/>
    <m/>
    <m/>
  </r>
  <r>
    <x v="3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26727400"/>
    <m/>
    <m/>
    <n v="1230"/>
    <n v="4601553"/>
    <n v="56206016"/>
    <n v="87288"/>
    <n v="1012121"/>
    <m/>
    <m/>
    <x v="115"/>
    <n v="39407160"/>
    <m/>
    <m/>
    <m/>
    <n v="6873957"/>
    <n v="7403632"/>
    <n v="89493504"/>
    <n v="44740692"/>
    <n v="11398267"/>
    <m/>
    <m/>
    <m/>
    <m/>
    <m/>
    <m/>
    <m/>
    <m/>
    <m/>
    <m/>
    <m/>
  </r>
  <r>
    <x v="4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26855054"/>
    <m/>
    <m/>
    <n v="2261"/>
    <n v="4953012"/>
    <n v="54418796"/>
    <n v="53963"/>
    <n v="5568"/>
    <m/>
    <m/>
    <x v="116"/>
    <n v="40341244"/>
    <m/>
    <m/>
    <m/>
    <n v="6879642"/>
    <n v="7422770"/>
    <n v="93455512"/>
    <n v="46366860"/>
    <n v="11874288"/>
    <m/>
    <m/>
    <m/>
    <m/>
    <m/>
    <m/>
    <m/>
    <m/>
    <m/>
    <m/>
    <m/>
  </r>
  <r>
    <x v="5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28284068"/>
    <m/>
    <m/>
    <m/>
    <n v="5841495"/>
    <n v="54286332"/>
    <n v="41368"/>
    <n v="1409687"/>
    <m/>
    <m/>
    <x v="117"/>
    <n v="42848992"/>
    <m/>
    <m/>
    <m/>
    <n v="6518408"/>
    <n v="4164318"/>
    <n v="92759984"/>
    <n v="48454040"/>
    <n v="12898022"/>
    <m/>
    <m/>
    <m/>
    <m/>
    <m/>
    <m/>
    <m/>
    <m/>
    <m/>
    <m/>
    <m/>
  </r>
  <r>
    <x v="6"/>
    <x v="4"/>
    <s v="CALIFORNIA STATE UNIVERSITY-SAN BERNARDINO"/>
    <s v="California"/>
    <x v="0"/>
    <x v="0"/>
    <s v=""/>
    <s v=""/>
    <m/>
    <m/>
    <m/>
    <m/>
    <m/>
    <n v="92407"/>
    <s v="Far West: AK, CA, HI, NV, OR, and WA"/>
    <x v="0"/>
    <x v="0"/>
    <m/>
    <m/>
    <m/>
    <m/>
    <n v="30492974"/>
    <m/>
    <m/>
    <m/>
    <n v="6638733"/>
    <n v="57011080"/>
    <n v="40370"/>
    <n v="294347"/>
    <m/>
    <m/>
    <x v="118"/>
    <n v="44720100"/>
    <m/>
    <m/>
    <m/>
    <n v="12035089"/>
    <n v="8081977"/>
    <n v="96917632"/>
    <n v="51548824"/>
    <n v="14082783"/>
    <m/>
    <m/>
    <m/>
    <m/>
    <n v="280"/>
    <n v="0.34399999999999997"/>
    <m/>
    <m/>
    <m/>
    <m/>
    <m/>
  </r>
  <r>
    <x v="7"/>
    <x v="4"/>
    <s v="CALIFORNIA STATE UNIVERSITY-SAN BERNARDINO"/>
    <s v="California"/>
    <x v="0"/>
    <x v="0"/>
    <s v=""/>
    <s v=""/>
    <m/>
    <m/>
    <m/>
    <m/>
    <m/>
    <n v="924072397"/>
    <s v="Far West: AK, CA, HI, NV, OR, and WA"/>
    <x v="0"/>
    <x v="0"/>
    <m/>
    <m/>
    <m/>
    <m/>
    <n v="32998184"/>
    <m/>
    <m/>
    <m/>
    <n v="8190457"/>
    <n v="55874960"/>
    <n v="28458"/>
    <n v="3879615"/>
    <m/>
    <m/>
    <x v="119"/>
    <n v="52022712"/>
    <m/>
    <n v="9188"/>
    <n v="9188"/>
    <n v="8483767"/>
    <n v="11047468"/>
    <n v="110499936"/>
    <n v="54472200"/>
    <n v="14165451"/>
    <m/>
    <m/>
    <m/>
    <m/>
    <n v="291"/>
    <n v="0.39500000000000002"/>
    <m/>
    <n v="0.55279100000000003"/>
    <n v="0.64953499999999997"/>
    <n v="0.21906999999999999"/>
    <n v="17746.5"/>
  </r>
  <r>
    <x v="8"/>
    <x v="4"/>
    <s v="CALIFORNIA STATE UNIVERSITY-SAN BERNARDINO"/>
    <s v="California"/>
    <x v="0"/>
    <x v="0"/>
    <s v=""/>
    <s v=""/>
    <m/>
    <m/>
    <m/>
    <m/>
    <m/>
    <n v="924072397"/>
    <s v="Far West: AK, CA, HI, NV, OR, and WA"/>
    <x v="0"/>
    <x v="0"/>
    <m/>
    <m/>
    <m/>
    <m/>
    <n v="35389860"/>
    <m/>
    <m/>
    <m/>
    <n v="11527745"/>
    <n v="80094656"/>
    <n v="4590881"/>
    <n v="8705217"/>
    <m/>
    <m/>
    <x v="120"/>
    <n v="59175888"/>
    <n v="549929"/>
    <n v="2919135"/>
    <n v="3469064"/>
    <n v="11033443"/>
    <n v="10157431"/>
    <n v="150512912"/>
    <n v="64897320"/>
    <n v="13712167"/>
    <m/>
    <m/>
    <m/>
    <m/>
    <n v="257"/>
    <n v="0.371"/>
    <m/>
    <n v="0.52888599999999997"/>
    <n v="0.65314099999999997"/>
    <n v="0.212288"/>
    <n v="18797.5"/>
  </r>
  <r>
    <x v="9"/>
    <x v="4"/>
    <s v="CALIFORNIA STATE UNIVERSITY-SAN BERNARDINO"/>
    <s v="California"/>
    <x v="0"/>
    <x v="0"/>
    <s v=""/>
    <s v=""/>
    <m/>
    <m/>
    <m/>
    <m/>
    <m/>
    <n v="924072397"/>
    <s v="Far West: AK, CA, HI, NV, OR, and WA"/>
    <x v="0"/>
    <x v="0"/>
    <m/>
    <m/>
    <m/>
    <m/>
    <n v="35368492"/>
    <m/>
    <m/>
    <m/>
    <n v="13841984"/>
    <n v="77301264"/>
    <n v="10126650"/>
    <n v="5045087"/>
    <m/>
    <m/>
    <x v="121"/>
    <n v="59199696"/>
    <n v="832208"/>
    <n v="4129140"/>
    <n v="4961348"/>
    <n v="11553114"/>
    <n v="9558180"/>
    <n v="141199616"/>
    <n v="75181024"/>
    <n v="11037935"/>
    <m/>
    <m/>
    <m/>
    <m/>
    <n v="256"/>
    <n v="0.38400000000000001"/>
    <m/>
    <n v="0.51810599999999996"/>
    <n v="0.65181100000000003"/>
    <n v="0.210199"/>
    <n v="20189"/>
  </r>
  <r>
    <x v="10"/>
    <x v="4"/>
    <s v="CALIFORNIA STATE UNIVERSITY-SAN BERNARDINO"/>
    <s v="California"/>
    <x v="0"/>
    <x v="0"/>
    <s v=""/>
    <s v=""/>
    <m/>
    <m/>
    <m/>
    <m/>
    <m/>
    <m/>
    <m/>
    <x v="0"/>
    <x v="0"/>
    <m/>
    <m/>
    <m/>
    <m/>
    <n v="36405720"/>
    <m/>
    <m/>
    <m/>
    <n v="14970146"/>
    <n v="87179344"/>
    <n v="15817761"/>
    <n v="5245932"/>
    <m/>
    <m/>
    <x v="122"/>
    <n v="69234112"/>
    <n v="504132"/>
    <n v="4291540"/>
    <n v="4795672"/>
    <n v="11544661"/>
    <n v="11497882"/>
    <n v="168344608"/>
    <n v="81423040"/>
    <n v="11915699"/>
    <m/>
    <m/>
    <m/>
    <m/>
    <n v="305"/>
    <n v="0.38200000000000001"/>
    <m/>
    <n v="0.52345699999999995"/>
    <n v="0.65329999999999999"/>
    <n v="0.219778"/>
    <n v="20680"/>
  </r>
  <r>
    <x v="11"/>
    <x v="4"/>
    <s v="CALIFORNIA STATE UNIVERSITY-SAN BERNARDINO"/>
    <s v="California"/>
    <x v="1"/>
    <x v="0"/>
    <n v="0.69499757163671683"/>
    <n v="0.41858839972047518"/>
    <n v="4118"/>
    <n v="2862"/>
    <n v="1147"/>
    <n v="51"/>
    <n v="1198"/>
    <n v="924072397"/>
    <s v="Far West: AK, CA, HI, NV, OR, and WA"/>
    <x v="0"/>
    <x v="0"/>
    <m/>
    <m/>
    <m/>
    <m/>
    <n v="42874588"/>
    <n v="26167134"/>
    <m/>
    <m/>
    <n v="16701222"/>
    <n v="100720944"/>
    <n v="219338"/>
    <n v="2691669"/>
    <n v="57530088"/>
    <n v="94605640"/>
    <x v="123"/>
    <n v="88210224"/>
    <m/>
    <n v="261208.72"/>
    <n v="261208.72"/>
    <n v="6444596"/>
    <n v="13502947"/>
    <n v="149034496"/>
    <n v="69807064"/>
    <n v="13321495"/>
    <m/>
    <m/>
    <n v="192021168"/>
    <n v="149034496"/>
    <n v="344"/>
    <n v="0.39"/>
    <m/>
    <n v="0.51212899999999995"/>
    <n v="0.65134000000000003"/>
    <n v="0.21307000000000001"/>
    <n v="21224"/>
  </r>
  <r>
    <x v="12"/>
    <x v="4"/>
    <s v="CALIFORNIA STATE UNIVERSITY-SAN BERNARDINO"/>
    <s v="California"/>
    <x v="1"/>
    <x v="0"/>
    <n v="0.70256983240223458"/>
    <n v="0.41889312977099236"/>
    <n v="4475"/>
    <n v="3144"/>
    <n v="1273"/>
    <n v="44"/>
    <n v="1317"/>
    <s v="92407-2397"/>
    <s v="Far West: AK, CA, HI, NV, OR, and WA"/>
    <x v="0"/>
    <x v="0"/>
    <m/>
    <m/>
    <m/>
    <m/>
    <n v="44633928"/>
    <n v="25561932"/>
    <m/>
    <m/>
    <n v="19708704"/>
    <n v="99499024"/>
    <n v="363908"/>
    <n v="6351485"/>
    <n v="56627140"/>
    <n v="101872208"/>
    <x v="124"/>
    <n v="85631728"/>
    <m/>
    <n v="317741.71999999997"/>
    <n v="317741.71999999997"/>
    <n v="14606526"/>
    <n v="16913756"/>
    <n v="167082784"/>
    <n v="77519440"/>
    <n v="17942040"/>
    <n v="5203875"/>
    <n v="9071195"/>
    <n v="149156784"/>
    <n v="167082784"/>
    <n v="378"/>
    <n v="0.42499999999999999"/>
    <m/>
    <n v="0.51466999999999996"/>
    <n v="0.65612199999999998"/>
    <n v="0.20340900000000001"/>
    <n v="21553"/>
  </r>
  <r>
    <x v="13"/>
    <x v="4"/>
    <s v="CALIFORNIA STATE UNIVERSITY-SAN BERNARDINO"/>
    <s v="California"/>
    <x v="1"/>
    <x v="0"/>
    <n v="0.68832447332152003"/>
    <n v="0.34210526315789475"/>
    <n v="5079"/>
    <n v="3496"/>
    <n v="1161"/>
    <n v="35"/>
    <n v="1196"/>
    <s v="92407-2397"/>
    <s v="Far West: AK, CA, HI, NV, OR, and WA"/>
    <x v="0"/>
    <x v="0"/>
    <m/>
    <m/>
    <m/>
    <m/>
    <n v="51353696"/>
    <n v="26904360"/>
    <m/>
    <m/>
    <n v="20156486"/>
    <n v="98858848"/>
    <n v="579837"/>
    <n v="4431329"/>
    <n v="59907440"/>
    <n v="98170056"/>
    <x v="125"/>
    <n v="86499752"/>
    <m/>
    <n v="582548.56000000006"/>
    <n v="582548.56000000006"/>
    <n v="14233953"/>
    <n v="16076695"/>
    <n v="170358512"/>
    <n v="71874144"/>
    <n v="20953404"/>
    <n v="9071195"/>
    <n v="10873998"/>
    <n v="180085488"/>
    <n v="170358512"/>
    <n v="443"/>
    <n v="0.41499999999999998"/>
    <m/>
    <n v="0.51349500000000003"/>
    <n v="0.67527000000000004"/>
    <n v="0.19466900000000001"/>
    <n v="22073"/>
  </r>
  <r>
    <x v="14"/>
    <x v="4"/>
    <s v="CALIFORNIA STATE UNIVERSITY-SAN BERNARDINO"/>
    <s v="California"/>
    <x v="1"/>
    <x v="0"/>
    <n v="0.62577270565858301"/>
    <n v="0.35030395136778114"/>
    <n v="6309"/>
    <n v="3948"/>
    <n v="1335"/>
    <n v="48"/>
    <n v="1383"/>
    <s v="92407-2397"/>
    <s v="Far West: AK, CA, HI, NV, OR, and WA"/>
    <x v="1"/>
    <x v="0"/>
    <m/>
    <m/>
    <m/>
    <m/>
    <n v="54478400"/>
    <n v="29671720"/>
    <m/>
    <m/>
    <n v="19307824"/>
    <n v="95104976"/>
    <n v="467454"/>
    <n v="412077"/>
    <n v="64397600"/>
    <n v="89799408"/>
    <x v="126"/>
    <n v="73464056"/>
    <m/>
    <n v="524713.18999999994"/>
    <n v="524713.18999999994"/>
    <n v="17082690"/>
    <n v="16579410"/>
    <n v="158937776"/>
    <n v="72747352"/>
    <n v="24374394"/>
    <n v="10873998"/>
    <n v="12094789"/>
    <n v="211140560"/>
    <n v="158937776"/>
    <n v="443"/>
    <n v="0.42199999999999999"/>
    <m/>
    <n v="0.472356"/>
    <n v="0.68080399999999996"/>
    <n v="0.171016"/>
    <n v="22318.5"/>
  </r>
  <r>
    <x v="15"/>
    <x v="4"/>
    <s v="CALIFORNIA STATE UNIVERSITY-SAN BERNARDINO"/>
    <s v="California"/>
    <x v="1"/>
    <x v="0"/>
    <n v="0.63422733077905491"/>
    <n v="0.32923882400322191"/>
    <n v="7830"/>
    <n v="4966"/>
    <n v="1588"/>
    <n v="47"/>
    <n v="1635"/>
    <s v="92407-2397"/>
    <s v="Far West: AK, CA, HI, NV, OR, and WA"/>
    <x v="1"/>
    <x v="2"/>
    <m/>
    <m/>
    <m/>
    <m/>
    <n v="59957260"/>
    <n v="31522168"/>
    <m/>
    <m/>
    <n v="18722612"/>
    <n v="101681136"/>
    <n v="341221"/>
    <n v="3522601"/>
    <n v="72970384"/>
    <n v="95075872"/>
    <x v="127"/>
    <n v="90762968"/>
    <m/>
    <n v="608146.5"/>
    <n v="608146.5"/>
    <n v="17612132"/>
    <n v="20587184"/>
    <n v="179806976"/>
    <n v="78025168"/>
    <n v="26325042"/>
    <n v="12094789"/>
    <n v="11143074"/>
    <n v="169207264"/>
    <n v="179806976"/>
    <n v="508"/>
    <n v="0.443"/>
    <m/>
    <n v="0.44632300000000003"/>
    <n v="0.67483700000000002"/>
    <n v="0.15404899999999999"/>
    <n v="22990.5"/>
  </r>
  <r>
    <x v="16"/>
    <x v="4"/>
    <s v="CALIFORNIA STATE UNIVERSITY-SAN BERNARDINO"/>
    <s v="California"/>
    <x v="1"/>
    <x v="0"/>
    <n v="0.61145022100610402"/>
    <n v="0.29380378657487094"/>
    <n v="9502"/>
    <n v="5810"/>
    <n v="1647"/>
    <n v="60"/>
    <n v="1707"/>
    <s v="92407-2397"/>
    <s v="Far West: AK, CA, HI, NV, OR, and WA"/>
    <x v="1"/>
    <x v="2"/>
    <m/>
    <m/>
    <m/>
    <m/>
    <n v="62152716"/>
    <n v="35237168"/>
    <m/>
    <m/>
    <n v="19844444"/>
    <n v="109364064"/>
    <n v="354766"/>
    <n v="11751166"/>
    <n v="79940848"/>
    <n v="111724720"/>
    <x v="128"/>
    <n v="99031288"/>
    <m/>
    <n v="569714.93999999994"/>
    <n v="569714.93999999994"/>
    <n v="19770062"/>
    <n v="20130248"/>
    <n v="196272224"/>
    <n v="82668504"/>
    <n v="28968906"/>
    <n v="11143074"/>
    <n v="12651248"/>
    <n v="198744560"/>
    <n v="196272224"/>
    <n v="488"/>
    <n v="0.38300000000000001"/>
    <m/>
    <n v="0.43852400000000002"/>
    <n v="0.66553499999999999"/>
    <n v="0.14760100000000001"/>
    <n v="24344"/>
  </r>
  <r>
    <x v="17"/>
    <x v="4"/>
    <s v="CALIFORNIA STATE UNIVERSITY-SAN BERNARDINO"/>
    <s v="California"/>
    <x v="1"/>
    <x v="0"/>
    <n v="0.62165888841747985"/>
    <n v="0.31479269749189559"/>
    <n v="9428"/>
    <n v="5861"/>
    <n v="1776"/>
    <n v="69"/>
    <n v="1845"/>
    <s v="92407-2397"/>
    <s v="Far West: AK, CA, HI, NV, OR, and WA"/>
    <x v="1"/>
    <x v="2"/>
    <m/>
    <m/>
    <m/>
    <m/>
    <n v="69793216"/>
    <n v="52108648"/>
    <m/>
    <m/>
    <n v="21555276"/>
    <n v="118402856"/>
    <n v="346514"/>
    <n v="5075811"/>
    <n v="66655392"/>
    <n v="145582432"/>
    <x v="129"/>
    <n v="100162656"/>
    <m/>
    <n v="449319"/>
    <n v="449319"/>
    <n v="19368958"/>
    <n v="21126960"/>
    <n v="218074592"/>
    <n v="91394640"/>
    <n v="31151814"/>
    <n v="12651248"/>
    <n v="14189699"/>
    <n v="214629664"/>
    <n v="218074592"/>
    <n v="507"/>
    <n v="0.437"/>
    <m/>
    <n v="0.43718699999999999"/>
    <n v="0.655138"/>
    <n v="0.14749200000000001"/>
    <n v="25678"/>
  </r>
  <r>
    <x v="18"/>
    <x v="4"/>
    <s v="CALIFORNIA STATE UNIVERSITY-SAN BERNARDINO"/>
    <s v="California"/>
    <x v="1"/>
    <x v="0"/>
    <n v="0.61121121121121125"/>
    <n v="0.28201768752047168"/>
    <n v="9990"/>
    <n v="6106"/>
    <n v="1656"/>
    <n v="66"/>
    <n v="1722"/>
    <s v="92407-2397"/>
    <s v="Far West: AK, CA, HI, NV, OR, and WA"/>
    <x v="1"/>
    <x v="2"/>
    <m/>
    <m/>
    <m/>
    <m/>
    <n v="76407976"/>
    <n v="58885868"/>
    <m/>
    <m/>
    <n v="27165756"/>
    <n v="86792624"/>
    <n v="181913"/>
    <n v="17355552"/>
    <n v="76189464"/>
    <n v="129416960"/>
    <x v="130"/>
    <n v="109924728"/>
    <m/>
    <n v="492047"/>
    <n v="492047"/>
    <n v="21027808"/>
    <n v="20437940"/>
    <n v="231239056"/>
    <n v="96252952"/>
    <n v="34583408"/>
    <n v="14189699"/>
    <n v="13401462"/>
    <n v="218207024"/>
    <n v="231239056"/>
    <n v="607"/>
    <n v="0.45500000000000002"/>
    <m/>
    <n v="0.408495"/>
    <n v="0.65049800000000002"/>
    <n v="0.13397999999999999"/>
    <n v="27494.5"/>
  </r>
  <r>
    <x v="19"/>
    <x v="4"/>
    <s v="CALIFORNIA STATE UNIVERSITY-SAN BERNARDINO"/>
    <s v="California"/>
    <x v="1"/>
    <x v="0"/>
    <n v="0.24081747975136561"/>
    <n v="0.76965193586233871"/>
    <n v="10618"/>
    <n v="2557"/>
    <n v="1917"/>
    <n v="51"/>
    <n v="1968"/>
    <s v="92407-2397"/>
    <s v="Far West: AK, CA, HI, NV, OR, and WA"/>
    <x v="1"/>
    <x v="2"/>
    <n v="-117.328"/>
    <n v="34.177999999999997"/>
    <m/>
    <m/>
    <n v="94274744"/>
    <n v="66167440"/>
    <m/>
    <m/>
    <n v="35298848"/>
    <n v="97314152"/>
    <n v="39604"/>
    <n v="25428306"/>
    <n v="83551864"/>
    <n v="154599712"/>
    <x v="131"/>
    <n v="92074704"/>
    <n v="794610"/>
    <n v="1386868"/>
    <n v="2181478"/>
    <n v="18331830"/>
    <n v="22987100"/>
    <n v="223941968"/>
    <n v="84391488"/>
    <n v="31803708"/>
    <n v="13401462"/>
    <n v="16426507"/>
    <n v="270656160"/>
    <n v="223941968"/>
    <n v="699"/>
    <n v="0.44"/>
    <m/>
    <n v="0.36136299999999999"/>
    <n v="0.64602199999999999"/>
    <n v="0.111169"/>
    <n v="29614.5"/>
  </r>
  <r>
    <x v="20"/>
    <x v="4"/>
    <s v="CALIFORNIA STATE UNIVERSITY-SAN BERNARDINO"/>
    <s v="California"/>
    <x v="1"/>
    <x v="0"/>
    <n v="0.23348061859811206"/>
    <n v="0.86752688172043013"/>
    <n v="9958"/>
    <n v="2325"/>
    <n v="1968"/>
    <n v="49"/>
    <n v="2017"/>
    <s v="92407-2397"/>
    <s v="Far West: AK, CA, HI, NV, OR, and WA"/>
    <x v="1"/>
    <x v="2"/>
    <n v="-117.328"/>
    <n v="34.177999999999997"/>
    <m/>
    <m/>
    <n v="102001344"/>
    <n v="69849088"/>
    <m/>
    <m/>
    <n v="41608556"/>
    <n v="106660816"/>
    <n v="45010"/>
    <n v="13442969"/>
    <n v="89807320"/>
    <n v="155564800"/>
    <x v="132"/>
    <n v="101230136"/>
    <n v="832924"/>
    <n v="1858362"/>
    <n v="2691286"/>
    <n v="23415782"/>
    <n v="25849468"/>
    <n v="246443520"/>
    <n v="90499288"/>
    <n v="35311464"/>
    <n v="16426507"/>
    <n v="19681260"/>
    <n v="245814624"/>
    <n v="246443520"/>
    <n v="733"/>
    <n v="0.44600000000000001"/>
    <m/>
    <n v="0.36053000000000002"/>
    <n v="0.64452600000000004"/>
    <n v="0.107011"/>
    <n v="28640"/>
  </r>
  <r>
    <x v="21"/>
    <x v="4"/>
    <s v="CALIFORNIA STATE UNIVERSITY-SAN BERNARDINO"/>
    <s v="California"/>
    <x v="1"/>
    <x v="0"/>
    <n v="0.19056937843630603"/>
    <n v="0.86699266503667483"/>
    <n v="10731"/>
    <n v="2045"/>
    <n v="1747"/>
    <n v="26"/>
    <n v="1773"/>
    <s v="92407-2397"/>
    <s v="Far West: AK, CA, HI, NV, OR, and WA"/>
    <x v="1"/>
    <x v="2"/>
    <n v="-117.32299999999999"/>
    <n v="34.183"/>
    <n v="6.6000000000000003E-2"/>
    <n v="3096"/>
    <n v="132436952"/>
    <n v="87436848"/>
    <m/>
    <m/>
    <n v="44475028"/>
    <n v="92356416"/>
    <n v="161930"/>
    <n v="10877473"/>
    <n v="110599296"/>
    <n v="139795056"/>
    <x v="133"/>
    <n v="107081224"/>
    <n v="672362"/>
    <n v="1652527"/>
    <n v="2324889"/>
    <n v="23118908"/>
    <n v="25675828"/>
    <n v="260884960"/>
    <n v="93571448"/>
    <n v="36923720"/>
    <n v="19681260"/>
    <n v="19170824"/>
    <n v="250452208"/>
    <n v="260884960"/>
    <n v="772"/>
    <n v="0.435"/>
    <m/>
    <n v="0.35591499999999998"/>
    <n v="0.64033600000000002"/>
    <n v="0.10019400000000001"/>
    <n v="26803"/>
  </r>
  <r>
    <x v="22"/>
    <x v="4"/>
    <s v="CALIFORNIA STATE UNIVERSITY-SAN BERNARDINO"/>
    <s v="California"/>
    <x v="1"/>
    <x v="0"/>
    <n v="0.58195144296839207"/>
    <n v="0.33548488664987408"/>
    <n v="10915"/>
    <n v="6352"/>
    <n v="2090"/>
    <n v="41"/>
    <n v="2131"/>
    <s v="92407-2397"/>
    <s v="Far West: AK, CA, HI, NV, OR, and WA"/>
    <x v="1"/>
    <x v="2"/>
    <n v="-117.32299999999999"/>
    <n v="34.183"/>
    <n v="0.104"/>
    <n v="3539"/>
    <n v="132352680"/>
    <n v="85314112"/>
    <m/>
    <m/>
    <n v="44481260"/>
    <n v="94957024"/>
    <n v="81861"/>
    <n v="8505758"/>
    <n v="107060136"/>
    <n v="142245168"/>
    <x v="134"/>
    <n v="103702752"/>
    <n v="570550"/>
    <n v="1672306"/>
    <n v="2242856"/>
    <n v="24241788"/>
    <n v="29115752"/>
    <n v="260465232"/>
    <n v="94453888"/>
    <n v="40940076"/>
    <n v="19170824"/>
    <n v="21312720"/>
    <n v="251405184"/>
    <n v="260465232"/>
    <n v="681"/>
    <n v="0.41099999999999998"/>
    <m/>
    <n v="0.30902099999999999"/>
    <n v="0.62725500000000001"/>
    <n v="7.8438900000000006E-2"/>
    <n v="26852"/>
  </r>
  <r>
    <x v="23"/>
    <x v="4"/>
    <s v="CALIFORNIA STATE UNIVERSITY-SAN BERNARDINO"/>
    <s v="California"/>
    <x v="1"/>
    <x v="0"/>
    <n v="0.58313587711414328"/>
    <n v="0.34300126103404793"/>
    <n v="12239"/>
    <n v="7137"/>
    <n v="2391"/>
    <n v="57"/>
    <n v="2448"/>
    <s v="92407-2397"/>
    <s v="Far West: AK, CA, HI, NV, OR, and WA"/>
    <x v="1"/>
    <x v="2"/>
    <n v="-117.32299999999999"/>
    <n v="34.183"/>
    <n v="9.7000000000000003E-2"/>
    <n v="3384"/>
    <n v="136361536"/>
    <n v="68238560"/>
    <m/>
    <m/>
    <n v="47401860"/>
    <n v="108588064"/>
    <n v="50748"/>
    <n v="9811080"/>
    <n v="85433864"/>
    <n v="159531520"/>
    <x v="135"/>
    <n v="106587664"/>
    <n v="435943"/>
    <n v="1361927"/>
    <n v="1797870"/>
    <n v="26547020"/>
    <n v="29702440"/>
    <n v="253417600"/>
    <n v="99563120"/>
    <n v="43936160"/>
    <n v="21312720"/>
    <n v="24588236"/>
    <n v="245136416"/>
    <n v="253417600"/>
    <n v="919"/>
    <n v="0.48"/>
    <m/>
    <n v="0.299425"/>
    <n v="0.62094700000000003"/>
    <n v="6.7468600000000004E-2"/>
    <n v="26073"/>
  </r>
  <r>
    <x v="24"/>
    <x v="4"/>
    <s v="CALIFORNIA STATE UNIVERSITY-SAN BERNARDINO"/>
    <s v="California"/>
    <x v="1"/>
    <x v="0"/>
    <n v="0.84446159783867236"/>
    <n v="0.24899451553930529"/>
    <n v="12955"/>
    <n v="10940"/>
    <n v="2654"/>
    <n v="70"/>
    <n v="2724"/>
    <s v="92407-2397"/>
    <s v="Far West: AK, CA, HI, NV, OR, and WA"/>
    <x v="1"/>
    <x v="2"/>
    <n v="-117.32299999999999"/>
    <n v="34.183"/>
    <n v="6.9000000000000006E-2"/>
    <n v="3669"/>
    <n v="137406816"/>
    <n v="62407248"/>
    <m/>
    <m/>
    <n v="50108364"/>
    <n v="121188216"/>
    <n v="806447"/>
    <n v="14169012"/>
    <n v="81188288"/>
    <n v="178085680"/>
    <x v="136"/>
    <n v="111479848"/>
    <n v="613386"/>
    <n v="1127329"/>
    <n v="1740715"/>
    <n v="28412408"/>
    <n v="31509248"/>
    <n v="265623120"/>
    <n v="108437328"/>
    <n v="43060236"/>
    <n v="24588236"/>
    <n v="24600880"/>
    <n v="268320960"/>
    <n v="265623120"/>
    <n v="1025"/>
    <n v="0.52100000000000002"/>
    <m/>
    <n v="0.32393699999999997"/>
    <n v="0.62835799999999997"/>
    <n v="6.90278E-2"/>
    <n v="25533"/>
  </r>
  <r>
    <x v="25"/>
    <x v="4"/>
    <s v="CALIFORNIA STATE UNIVERSITY-SAN BERNARDINO"/>
    <s v="California"/>
    <x v="1"/>
    <x v="0"/>
    <n v="0.64589973920602728"/>
    <n v="0.33703454463885152"/>
    <n v="13804"/>
    <n v="8916"/>
    <n v="2944"/>
    <n v="61"/>
    <n v="3005"/>
    <m/>
    <m/>
    <x v="0"/>
    <x v="0"/>
    <m/>
    <m/>
    <n v="5.8000000000000003E-2"/>
    <n v="3842"/>
    <n v="146941888"/>
    <n v="67460416"/>
    <m/>
    <m/>
    <n v="53838192"/>
    <n v="130710096"/>
    <n v="964452"/>
    <n v="18808164"/>
    <n v="86759840"/>
    <n v="197442224"/>
    <x v="137"/>
    <n v="115467592"/>
    <n v="1340922"/>
    <n v="1494695"/>
    <n v="2835617"/>
    <n v="28118712"/>
    <n v="32208082"/>
    <n v="281561024"/>
    <n v="112689072"/>
    <n v="51404500"/>
    <n v="24600880"/>
    <n v="23304640"/>
    <n v="285602400"/>
    <n v="281561024"/>
    <n v="956"/>
    <n v="0.54700000000000004"/>
    <m/>
    <n v="0.30491800000000002"/>
    <n v="0.62537699999999996"/>
    <n v="6.5878000000000006E-2"/>
    <n v="25978"/>
  </r>
  <r>
    <x v="26"/>
    <x v="4"/>
    <s v="CALIFORNIA STATE UNIVERSITY-SAN BERNARDINO"/>
    <s v="California"/>
    <x v="1"/>
    <x v="0"/>
    <n v="0.58144853875476488"/>
    <n v="0.30496066433566432"/>
    <n v="15740"/>
    <n v="9152"/>
    <n v="2736"/>
    <n v="55"/>
    <n v="2791"/>
    <m/>
    <m/>
    <x v="0"/>
    <x v="0"/>
    <m/>
    <m/>
    <n v="5.7000000000000002E-2"/>
    <n v="3891"/>
    <n v="151515968"/>
    <n v="66182848"/>
    <m/>
    <m/>
    <n v="56146708"/>
    <n v="151598416"/>
    <n v="1032089"/>
    <n v="23921336"/>
    <n v="86264952"/>
    <n v="224488080"/>
    <x v="138"/>
    <n v="116311472"/>
    <n v="1162693"/>
    <n v="1082824"/>
    <n v="2245517"/>
    <n v="25995460"/>
    <n v="31082388"/>
    <n v="304407488"/>
    <n v="120604728"/>
    <n v="61107296"/>
    <n v="23304640"/>
    <n v="37709880"/>
    <n v="315927296"/>
    <n v="304407488"/>
    <n v="1132"/>
    <n v="0.54200000000000004"/>
    <m/>
    <n v="0.29303499999999999"/>
    <n v="0.62471200000000005"/>
    <n v="6.5414899999999998E-2"/>
    <n v="25849"/>
  </r>
  <r>
    <x v="27"/>
    <x v="4"/>
    <s v="CALIFORNIA STATE UNIVERSITY-SAN BERNARDINO"/>
    <s v="California"/>
    <x v="1"/>
    <x v="0"/>
    <n v="0.5713372130204003"/>
    <n v="0.28173270651443921"/>
    <n v="15637"/>
    <n v="8934"/>
    <n v="2483"/>
    <n v="34"/>
    <n v="2517"/>
    <m/>
    <m/>
    <x v="0"/>
    <x v="0"/>
    <m/>
    <m/>
    <n v="5.8999999999999997E-2"/>
    <n v="3812"/>
    <n v="154559456"/>
    <n v="64605984"/>
    <m/>
    <m/>
    <n v="56981572"/>
    <n v="210930352"/>
    <n v="1165520"/>
    <n v="36147104"/>
    <n v="83094728"/>
    <n v="299567968"/>
    <x v="139"/>
    <n v="123523832"/>
    <n v="599389"/>
    <n v="1015820"/>
    <n v="1615209"/>
    <n v="26013872"/>
    <n v="32285502"/>
    <n v="367481504"/>
    <n v="126936920"/>
    <n v="107032608"/>
    <n v="37709880"/>
    <n v="39641520"/>
    <n v="382772896"/>
    <n v="367481504"/>
    <m/>
    <m/>
    <m/>
    <m/>
    <m/>
    <m/>
    <m/>
  </r>
  <r>
    <x v="0"/>
    <x v="5"/>
    <s v="CALIFORNIA STATE POLYTECHNIC UNIVERSITY 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23155044"/>
    <m/>
    <m/>
    <m/>
    <n v="5845838"/>
    <n v="98057544"/>
    <n v="239984"/>
    <n v="11161"/>
    <m/>
    <m/>
    <x v="140"/>
    <n v="74868992"/>
    <m/>
    <m/>
    <m/>
    <n v="9863628"/>
    <n v="7339277"/>
    <n v="131522944"/>
    <n v="79412160"/>
    <n v="19179374"/>
    <m/>
    <m/>
    <m/>
    <m/>
    <m/>
    <m/>
    <m/>
    <m/>
    <m/>
    <m/>
    <m/>
  </r>
  <r>
    <x v="1"/>
    <x v="5"/>
    <s v="CALIFORNIA STATE POLYTECHNIC UNIVERSITY 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25043004"/>
    <m/>
    <m/>
    <m/>
    <n v="6551491"/>
    <n v="97079848"/>
    <n v="368829"/>
    <n v="11787"/>
    <m/>
    <m/>
    <x v="141"/>
    <n v="74296976"/>
    <m/>
    <m/>
    <m/>
    <n v="9957048"/>
    <n v="8747650"/>
    <n v="134477264"/>
    <n v="77620032"/>
    <n v="21312128"/>
    <m/>
    <m/>
    <m/>
    <m/>
    <m/>
    <m/>
    <m/>
    <m/>
    <m/>
    <m/>
    <m/>
  </r>
  <r>
    <x v="2"/>
    <x v="5"/>
    <s v="CALIFORNIA STATE POLYTECHNIC UNIVERSITY 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31700016"/>
    <m/>
    <m/>
    <m/>
    <n v="7133194"/>
    <n v="91528112"/>
    <n v="820379"/>
    <n v="248236"/>
    <m/>
    <m/>
    <x v="142"/>
    <n v="69888288"/>
    <m/>
    <m/>
    <m/>
    <n v="10033697"/>
    <n v="16485757"/>
    <n v="133317408"/>
    <n v="73381992"/>
    <n v="19197380"/>
    <m/>
    <m/>
    <m/>
    <m/>
    <m/>
    <m/>
    <n v="4758"/>
    <m/>
    <m/>
    <m/>
    <m/>
  </r>
  <r>
    <x v="3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33676756"/>
    <m/>
    <m/>
    <n v="30829"/>
    <n v="7801405"/>
    <n v="87595784"/>
    <n v="387020"/>
    <n v="1072414"/>
    <m/>
    <m/>
    <x v="143"/>
    <n v="68186152"/>
    <m/>
    <m/>
    <m/>
    <n v="11555819"/>
    <n v="12274707"/>
    <n v="134485536"/>
    <n v="71999632"/>
    <n v="18634116"/>
    <m/>
    <m/>
    <m/>
    <m/>
    <m/>
    <m/>
    <m/>
    <m/>
    <m/>
    <m/>
    <m/>
  </r>
  <r>
    <x v="4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35122052"/>
    <m/>
    <m/>
    <n v="14692"/>
    <n v="7891825"/>
    <n v="88837216"/>
    <n v="905324"/>
    <n v="199628"/>
    <m/>
    <m/>
    <x v="144"/>
    <n v="69003736"/>
    <m/>
    <m/>
    <m/>
    <n v="9796305"/>
    <n v="12942664"/>
    <n v="147282688"/>
    <n v="74357088"/>
    <n v="19099800"/>
    <m/>
    <m/>
    <m/>
    <m/>
    <m/>
    <m/>
    <m/>
    <m/>
    <m/>
    <m/>
    <m/>
  </r>
  <r>
    <x v="5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37709480"/>
    <m/>
    <m/>
    <m/>
    <n v="8959818"/>
    <n v="92148608"/>
    <n v="1260732"/>
    <n v="1057912"/>
    <m/>
    <m/>
    <x v="145"/>
    <n v="73251216"/>
    <m/>
    <m/>
    <m/>
    <n v="10587125"/>
    <n v="8104067"/>
    <n v="147829536"/>
    <n v="77780816"/>
    <n v="20472708"/>
    <m/>
    <m/>
    <m/>
    <m/>
    <m/>
    <m/>
    <m/>
    <m/>
    <m/>
    <m/>
    <m/>
  </r>
  <r>
    <x v="6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39559260"/>
    <m/>
    <m/>
    <m/>
    <n v="9857856"/>
    <n v="98527256"/>
    <n v="1271973"/>
    <n v="545890"/>
    <m/>
    <m/>
    <x v="146"/>
    <n v="58090080"/>
    <m/>
    <m/>
    <m/>
    <n v="6612789"/>
    <n v="15617214"/>
    <n v="159547648"/>
    <n v="81729208"/>
    <n v="22006562"/>
    <m/>
    <m/>
    <m/>
    <m/>
    <n v="572"/>
    <n v="0.36099999999999999"/>
    <m/>
    <m/>
    <m/>
    <m/>
    <m/>
  </r>
  <r>
    <x v="7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39849944"/>
    <m/>
    <m/>
    <m/>
    <n v="12404875"/>
    <n v="104154864"/>
    <n v="1559359"/>
    <n v="1481878"/>
    <m/>
    <m/>
    <x v="147"/>
    <n v="68669624"/>
    <m/>
    <n v="103380"/>
    <n v="103380"/>
    <n v="20144440"/>
    <n v="17034706"/>
    <n v="167604896"/>
    <n v="84490608"/>
    <n v="22593048"/>
    <m/>
    <m/>
    <m/>
    <m/>
    <n v="584"/>
    <n v="0.43"/>
    <m/>
    <n v="0.36693599999999998"/>
    <n v="0.47210099999999999"/>
    <n v="8.6081699999999997E-2"/>
    <n v="15259"/>
  </r>
  <r>
    <x v="8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40629032"/>
    <m/>
    <m/>
    <m/>
    <n v="14141560"/>
    <n v="116428136"/>
    <n v="1435460"/>
    <n v="2903154"/>
    <m/>
    <m/>
    <x v="148"/>
    <n v="60629896"/>
    <m/>
    <n v="179018"/>
    <n v="179018"/>
    <n v="23031736"/>
    <n v="14757780"/>
    <n v="159288944"/>
    <n v="90218600"/>
    <n v="19869100"/>
    <n v="146489"/>
    <n v="135416"/>
    <m/>
    <m/>
    <n v="536"/>
    <n v="0.40899999999999997"/>
    <m/>
    <n v="0.34849400000000003"/>
    <n v="0.47489700000000001"/>
    <n v="8.6631200000000005E-2"/>
    <n v="16870"/>
  </r>
  <r>
    <x v="9"/>
    <x v="5"/>
    <s v="CALIFORNIA STATE POLYTECHNIC UNIVERSITY-POMONA"/>
    <s v="California"/>
    <x v="0"/>
    <x v="0"/>
    <s v=""/>
    <s v=""/>
    <m/>
    <m/>
    <m/>
    <m/>
    <m/>
    <n v="91768"/>
    <s v="Far West: AK, CA, HI, NV, OR, and WA"/>
    <x v="0"/>
    <x v="0"/>
    <m/>
    <m/>
    <m/>
    <m/>
    <n v="43277008"/>
    <m/>
    <m/>
    <m/>
    <n v="20216304"/>
    <n v="118268184"/>
    <n v="4674535"/>
    <n v="12496845"/>
    <m/>
    <m/>
    <x v="149"/>
    <n v="81447464"/>
    <n v="2196397"/>
    <n v="187795"/>
    <n v="2384192"/>
    <n v="22728126"/>
    <n v="15415239"/>
    <n v="222984416"/>
    <n v="107332128"/>
    <n v="16109333"/>
    <n v="135416"/>
    <n v="664"/>
    <m/>
    <m/>
    <n v="532"/>
    <n v="0.38400000000000001"/>
    <m/>
    <n v="0.319106"/>
    <n v="0.45576100000000003"/>
    <n v="8.3531800000000003E-2"/>
    <n v="18126"/>
  </r>
  <r>
    <x v="10"/>
    <x v="5"/>
    <s v="CALIFORNIA STATE POLYTECHNIC UNIVERSITY-POMONA"/>
    <s v="California"/>
    <x v="0"/>
    <x v="0"/>
    <s v=""/>
    <s v=""/>
    <m/>
    <m/>
    <m/>
    <m/>
    <m/>
    <m/>
    <m/>
    <x v="0"/>
    <x v="0"/>
    <m/>
    <m/>
    <m/>
    <m/>
    <n v="45292720"/>
    <m/>
    <m/>
    <m/>
    <n v="24170140"/>
    <n v="133992928"/>
    <n v="9628844"/>
    <n v="19332560"/>
    <m/>
    <m/>
    <x v="150"/>
    <n v="95867624"/>
    <n v="3197335"/>
    <n v="119809"/>
    <n v="3317144"/>
    <n v="32810592"/>
    <n v="17509964"/>
    <n v="252112048"/>
    <n v="116830344"/>
    <n v="17377984"/>
    <m/>
    <n v="13772736"/>
    <m/>
    <m/>
    <n v="553"/>
    <n v="0.38900000000000001"/>
    <m/>
    <n v="0.301728"/>
    <n v="0.46131899999999998"/>
    <n v="8.0886100000000002E-2"/>
    <n v="19208"/>
  </r>
  <r>
    <x v="11"/>
    <x v="5"/>
    <s v="CALIFORNIA STATE POLYTECHNIC UNIVERSITY-POMONA"/>
    <s v="California"/>
    <x v="1"/>
    <x v="0"/>
    <n v="0.7042462634860932"/>
    <n v="0.38917779339423753"/>
    <n v="10103"/>
    <n v="7115"/>
    <n v="2601"/>
    <n v="168"/>
    <n v="2769"/>
    <n v="91768"/>
    <s v="Far West: AK, CA, HI, NV, OR, and WA"/>
    <x v="0"/>
    <x v="0"/>
    <m/>
    <m/>
    <m/>
    <m/>
    <n v="43858968"/>
    <n v="34947280"/>
    <m/>
    <n v="2966064"/>
    <n v="19221968"/>
    <n v="142489200"/>
    <m/>
    <n v="2096020"/>
    <n v="70857376"/>
    <n v="137466560"/>
    <x v="151"/>
    <n v="100398368"/>
    <m/>
    <n v="221180.02"/>
    <n v="221180.02"/>
    <n v="30321432"/>
    <n v="21070948"/>
    <n v="221714864"/>
    <n v="108526736"/>
    <n v="19933354"/>
    <m/>
    <m/>
    <n v="228768560"/>
    <n v="221714864"/>
    <n v="601"/>
    <n v="0.40100000000000002"/>
    <m/>
    <n v="0.30129099999999998"/>
    <n v="0.474524"/>
    <n v="8.2880400000000007E-2"/>
    <n v="20312.5"/>
  </r>
  <r>
    <x v="12"/>
    <x v="5"/>
    <s v="CALIFORNIA STATE POLYTECHNIC UNIVERSITY-POMONA"/>
    <s v="California"/>
    <x v="1"/>
    <x v="0"/>
    <n v="0.6671790235081374"/>
    <n v="0.34449112345846322"/>
    <n v="11060"/>
    <n v="7379"/>
    <n v="2413"/>
    <n v="129"/>
    <n v="2542"/>
    <n v="91768"/>
    <s v="Far West: AK, CA, HI, NV, OR, and WA"/>
    <x v="0"/>
    <x v="0"/>
    <m/>
    <m/>
    <m/>
    <m/>
    <n v="47238560"/>
    <n v="37527148"/>
    <m/>
    <n v="3123224"/>
    <n v="20295316"/>
    <n v="147675216"/>
    <m/>
    <n v="5761583"/>
    <n v="76849920"/>
    <n v="145510560"/>
    <x v="152"/>
    <n v="98620664"/>
    <m/>
    <n v="295525.71999999997"/>
    <n v="295525.71999999997"/>
    <n v="28736524"/>
    <n v="21393242"/>
    <n v="216002928"/>
    <n v="112235888"/>
    <n v="24909744"/>
    <n v="14471689"/>
    <n v="15121226"/>
    <n v="261609376"/>
    <n v="216002928"/>
    <n v="828"/>
    <n v="0.44600000000000001"/>
    <m/>
    <n v="0.286499"/>
    <n v="0.46066600000000002"/>
    <n v="7.9525899999999997E-2"/>
    <n v="21868"/>
  </r>
  <r>
    <x v="13"/>
    <x v="5"/>
    <s v="CALIFORNIA STATE POLYTECHNIC UNIVERSITY-POMONA"/>
    <s v="California"/>
    <x v="1"/>
    <x v="0"/>
    <n v="0.35388070875967059"/>
    <n v="0.65890926187118004"/>
    <n v="12021"/>
    <n v="4254"/>
    <n v="2674"/>
    <n v="129"/>
    <n v="2803"/>
    <n v="91768"/>
    <s v="Far West: AK, CA, HI, NV, OR, and WA"/>
    <x v="0"/>
    <x v="0"/>
    <m/>
    <m/>
    <m/>
    <m/>
    <n v="58641928"/>
    <n v="44471880"/>
    <m/>
    <n v="2298361"/>
    <n v="19961436"/>
    <n v="145003040"/>
    <m/>
    <n v="258239"/>
    <n v="88148216"/>
    <n v="134680544"/>
    <x v="153"/>
    <n v="107999240"/>
    <m/>
    <n v="341699.56"/>
    <n v="341699.56"/>
    <n v="24085504"/>
    <n v="21917262"/>
    <n v="270126656"/>
    <n v="112568336"/>
    <n v="33136452"/>
    <n v="15121226"/>
    <n v="19999460"/>
    <n v="223509552"/>
    <n v="270126656"/>
    <n v="863"/>
    <n v="0.42399999999999999"/>
    <m/>
    <n v="0.286634"/>
    <n v="0.46275699999999997"/>
    <n v="7.5008699999999998E-2"/>
    <n v="22980.5"/>
  </r>
  <r>
    <x v="14"/>
    <x v="5"/>
    <s v="CALIFORNIA STATE POLYTECHNIC UNIVERSITY-POMONA"/>
    <s v="California"/>
    <x v="1"/>
    <x v="0"/>
    <n v="0.29434389140271494"/>
    <n v="0.69126313092492953"/>
    <n v="13260"/>
    <n v="3903"/>
    <n v="2561"/>
    <n v="137"/>
    <n v="2698"/>
    <n v="91768"/>
    <s v="Far West: AK, CA, HI, NV, OR, and WA"/>
    <x v="1"/>
    <x v="0"/>
    <m/>
    <m/>
    <m/>
    <m/>
    <n v="61701868"/>
    <n v="48111152"/>
    <m/>
    <n v="3534100"/>
    <n v="18502230"/>
    <n v="140610816"/>
    <m/>
    <n v="31691730"/>
    <n v="95019080"/>
    <n v="159269296"/>
    <x v="154"/>
    <n v="109053424"/>
    <m/>
    <n v="230957.22"/>
    <n v="230957.22"/>
    <n v="24994208"/>
    <n v="23248992"/>
    <n v="229765888"/>
    <n v="96807808"/>
    <n v="34537208"/>
    <n v="19999460"/>
    <n v="23530214"/>
    <n v="246313392"/>
    <n v="229765888"/>
    <n v="1143"/>
    <n v="0.45900000000000002"/>
    <m/>
    <n v="0.30621300000000001"/>
    <n v="0.46190799999999999"/>
    <n v="7.3964500000000002E-2"/>
    <n v="23298.5"/>
  </r>
  <r>
    <x v="15"/>
    <x v="5"/>
    <s v="CALIFORNIA STATE POLYTECHNIC UNIVERSITY-POMONA"/>
    <s v="California"/>
    <x v="1"/>
    <x v="0"/>
    <n v="0.16984668942893485"/>
    <n v="0.86874260938115888"/>
    <n v="14937"/>
    <n v="2537"/>
    <n v="2116"/>
    <n v="88"/>
    <n v="2204"/>
    <n v="91768"/>
    <s v="Far West: AK, CA, HI, NV, OR, and WA"/>
    <x v="1"/>
    <x v="2"/>
    <m/>
    <m/>
    <m/>
    <m/>
    <n v="70171848"/>
    <n v="53499248"/>
    <m/>
    <n v="4270600"/>
    <n v="18765804"/>
    <n v="143461072"/>
    <m/>
    <n v="26531512"/>
    <n v="104338672"/>
    <n v="156902800"/>
    <x v="155"/>
    <n v="115949688"/>
    <m/>
    <n v="164442.64000000001"/>
    <n v="164442.64000000001"/>
    <n v="29260456"/>
    <n v="26512004"/>
    <n v="250600752"/>
    <n v="99550344"/>
    <n v="32627192"/>
    <n v="23530214"/>
    <n v="27145900"/>
    <n v="316480480"/>
    <n v="250600752"/>
    <n v="1256"/>
    <n v="0.48299999999999998"/>
    <m/>
    <n v="0.29210700000000001"/>
    <n v="0.45663100000000001"/>
    <n v="6.8022799999999994E-2"/>
    <n v="24725"/>
  </r>
  <r>
    <x v="16"/>
    <x v="5"/>
    <s v="CALIFORNIA STATE POLYTECHNIC UNIVERSITY-POMONA"/>
    <s v="California"/>
    <x v="1"/>
    <x v="0"/>
    <n v="0.70446635730858465"/>
    <n v="0.26792918896665296"/>
    <n v="17240"/>
    <n v="12145"/>
    <n v="3092"/>
    <n v="162"/>
    <n v="3254"/>
    <n v="91768"/>
    <s v="Far West: AK, CA, HI, NV, OR, and WA"/>
    <x v="1"/>
    <x v="1"/>
    <m/>
    <m/>
    <m/>
    <m/>
    <n v="73023496"/>
    <n v="55697152"/>
    <m/>
    <n v="3146215"/>
    <n v="20580278"/>
    <n v="153695264"/>
    <n v="96900"/>
    <n v="4903241"/>
    <n v="109940480"/>
    <n v="147453168"/>
    <x v="156"/>
    <n v="119288976"/>
    <m/>
    <n v="110328.27"/>
    <n v="110328.27"/>
    <n v="27027276"/>
    <n v="28592542"/>
    <n v="249001392"/>
    <n v="114345992"/>
    <n v="37662924"/>
    <n v="27145900"/>
    <n v="31442496"/>
    <n v="260047664"/>
    <n v="249001392"/>
    <n v="1179"/>
    <n v="0.48899999999999999"/>
    <m/>
    <n v="0.276366"/>
    <n v="0.45748800000000001"/>
    <n v="6.5862299999999999E-2"/>
    <n v="25962"/>
  </r>
  <r>
    <x v="17"/>
    <x v="5"/>
    <s v="CALIFORNIA STATE POLYTECHNIC UNIVERSITY-POMONA"/>
    <s v="California"/>
    <x v="1"/>
    <x v="0"/>
    <n v="0.7195281124497992"/>
    <n v="0.23247052257029233"/>
    <n v="19920"/>
    <n v="14333"/>
    <n v="3138"/>
    <n v="194"/>
    <n v="3332"/>
    <n v="91768"/>
    <s v="Far West: AK, CA, HI, NV, OR, and WA"/>
    <x v="1"/>
    <x v="1"/>
    <m/>
    <m/>
    <m/>
    <m/>
    <n v="80815456"/>
    <n v="60121580"/>
    <m/>
    <n v="16030"/>
    <n v="23091492"/>
    <n v="159382656"/>
    <n v="1887373"/>
    <n v="4802148"/>
    <n v="80393808"/>
    <n v="193231840"/>
    <x v="157"/>
    <n v="124487016"/>
    <m/>
    <n v="77129"/>
    <n v="77129"/>
    <n v="30932390"/>
    <n v="31601796"/>
    <n v="275571296"/>
    <n v="121312480"/>
    <n v="44396620"/>
    <n v="31442496"/>
    <n v="33157270"/>
    <n v="289614560"/>
    <n v="275571296"/>
    <n v="1347"/>
    <n v="0.504"/>
    <m/>
    <n v="0.27427299999999999"/>
    <n v="0.453181"/>
    <n v="6.1761200000000002E-2"/>
    <n v="27246"/>
  </r>
  <r>
    <x v="18"/>
    <x v="5"/>
    <s v="CALIFORNIA STATE POLYTECHNIC UNIVERSITY-POMONA"/>
    <s v="California"/>
    <x v="1"/>
    <x v="0"/>
    <n v="0.68790071441655976"/>
    <n v="0.24033020438053393"/>
    <n v="21836"/>
    <n v="15021"/>
    <n v="3414"/>
    <n v="196"/>
    <n v="3610"/>
    <n v="91768"/>
    <s v="Far West: AK, CA, HI, NV, OR, and WA"/>
    <x v="1"/>
    <x v="1"/>
    <m/>
    <m/>
    <m/>
    <m/>
    <n v="85968752"/>
    <n v="65328696"/>
    <m/>
    <n v="17311"/>
    <n v="24958856"/>
    <n v="117090464"/>
    <n v="2796651"/>
    <n v="27121222"/>
    <n v="94732624"/>
    <n v="165229696"/>
    <x v="158"/>
    <n v="128192696"/>
    <n v="618263"/>
    <n v="86520"/>
    <n v="704783"/>
    <n v="32637196"/>
    <n v="31760798"/>
    <n v="287158912"/>
    <n v="124099672"/>
    <n v="43797900"/>
    <n v="33157270"/>
    <n v="27387224"/>
    <n v="266030128"/>
    <n v="287158912"/>
    <n v="1354"/>
    <n v="0.52900000000000003"/>
    <m/>
    <n v="0.27756999999999998"/>
    <n v="0.45313799999999999"/>
    <n v="5.9679599999999999E-2"/>
    <n v="29625"/>
  </r>
  <r>
    <x v="19"/>
    <x v="5"/>
    <s v="CALIFORNIA STATE POLYTECHNIC UNIVERSITY-POMONA"/>
    <s v="California"/>
    <x v="1"/>
    <x v="0"/>
    <n v="0.52800652262535674"/>
    <n v="0.20382952439777641"/>
    <n v="24530"/>
    <n v="12952"/>
    <n v="2538"/>
    <n v="102"/>
    <n v="2640"/>
    <n v="91768"/>
    <s v="Far West: AK, CA, HI, NV, OR, and WA"/>
    <x v="1"/>
    <x v="1"/>
    <n v="-117.821"/>
    <n v="34.050400000000003"/>
    <m/>
    <m/>
    <n v="105228608"/>
    <n v="72243440"/>
    <m/>
    <m/>
    <n v="36420192"/>
    <n v="128564888"/>
    <n v="2914172"/>
    <n v="33250924"/>
    <n v="96747392"/>
    <n v="197101984"/>
    <x v="159"/>
    <n v="113975712"/>
    <n v="1172372"/>
    <n v="121758"/>
    <n v="1294130"/>
    <n v="29471862"/>
    <n v="32974516"/>
    <n v="268825632"/>
    <n v="107803408"/>
    <n v="40913632"/>
    <n v="27387224"/>
    <n v="32146958"/>
    <n v="326880128"/>
    <n v="268825632"/>
    <n v="1198"/>
    <n v="0.56599999999999995"/>
    <m/>
    <n v="0.272895"/>
    <n v="0.457901"/>
    <n v="5.8639799999999999E-2"/>
    <n v="31841"/>
  </r>
  <r>
    <x v="20"/>
    <x v="5"/>
    <s v="CALIFORNIA STATE POLYTECHNIC UNIVERSITY-POMONA"/>
    <s v="California"/>
    <x v="1"/>
    <x v="0"/>
    <n v="0.61327616937232043"/>
    <n v="0.22881156232817532"/>
    <n v="20759"/>
    <n v="12731"/>
    <n v="2728"/>
    <n v="185"/>
    <n v="2913"/>
    <n v="91768"/>
    <s v="Far West: AK, CA, HI, NV, OR, and WA"/>
    <x v="1"/>
    <x v="1"/>
    <n v="-117.821"/>
    <n v="34.050400000000003"/>
    <m/>
    <m/>
    <n v="113571416"/>
    <n v="72856000"/>
    <m/>
    <m/>
    <n v="39394260"/>
    <n v="139306640"/>
    <n v="2332689"/>
    <n v="17656916"/>
    <n v="93506096"/>
    <n v="195223456"/>
    <x v="160"/>
    <n v="127158032"/>
    <n v="2265204"/>
    <n v="512866"/>
    <n v="2778070"/>
    <n v="31992972"/>
    <n v="35711852"/>
    <n v="279079040"/>
    <n v="115868392"/>
    <n v="45981840"/>
    <n v="32146958"/>
    <n v="49909984"/>
    <n v="293680128"/>
    <n v="279079040"/>
    <n v="1555"/>
    <n v="0.503"/>
    <m/>
    <n v="0.28360400000000002"/>
    <n v="0.45538800000000001"/>
    <n v="5.9385899999999998E-2"/>
    <n v="31215.5"/>
  </r>
  <r>
    <x v="21"/>
    <x v="5"/>
    <s v="CALIFORNIA STATE POLYTECHNIC UNIVERSITY-POMONA"/>
    <s v="California"/>
    <x v="1"/>
    <x v="0"/>
    <n v="0.44646827432871555"/>
    <n v="0.19335376364681095"/>
    <n v="23388"/>
    <n v="10442"/>
    <n v="1924"/>
    <n v="95"/>
    <n v="2019"/>
    <n v="91768"/>
    <s v="Far West: AK, CA, HI, NV, OR, and WA"/>
    <x v="1"/>
    <x v="1"/>
    <n v="-117.819"/>
    <n v="34.054299999999998"/>
    <n v="4.3999999999999997E-2"/>
    <n v="2410"/>
    <n v="138454064"/>
    <n v="81728080"/>
    <m/>
    <m/>
    <n v="39840580"/>
    <n v="112898416"/>
    <n v="3359534"/>
    <n v="9689030"/>
    <n v="107017344"/>
    <n v="161414832"/>
    <x v="161"/>
    <n v="128423864"/>
    <n v="1611218"/>
    <n v="225264"/>
    <n v="1836482"/>
    <n v="34163624"/>
    <n v="35031292"/>
    <n v="278961632"/>
    <n v="116117264"/>
    <n v="45958232"/>
    <n v="49909984"/>
    <n v="55570856"/>
    <n v="276582240"/>
    <n v="278961632"/>
    <n v="1594"/>
    <n v="0.50800000000000001"/>
    <m/>
    <n v="0.28121699999999999"/>
    <n v="0.458065"/>
    <n v="5.9619499999999999E-2"/>
    <n v="29803.5"/>
  </r>
  <r>
    <x v="22"/>
    <x v="5"/>
    <s v="CALIFORNIA STATE POLYTECHNIC UNIVERSITY-POMONA"/>
    <s v="California"/>
    <x v="1"/>
    <x v="0"/>
    <n v="0.55086444500125287"/>
    <n v="0.24630429838526269"/>
    <n v="23946"/>
    <n v="13191"/>
    <n v="3152"/>
    <n v="97"/>
    <n v="3249"/>
    <n v="91768"/>
    <s v="Far West: AK, CA, HI, NV, OR, and WA"/>
    <x v="1"/>
    <x v="1"/>
    <n v="-117.819"/>
    <n v="34.054299999999998"/>
    <n v="5.2999999999999999E-2"/>
    <n v="2433"/>
    <n v="142391440"/>
    <n v="83022656"/>
    <m/>
    <m/>
    <n v="41858200"/>
    <n v="115226040"/>
    <n v="3594914"/>
    <n v="8457586"/>
    <n v="110096432"/>
    <n v="165875840"/>
    <x v="162"/>
    <n v="133419400"/>
    <n v="1434155"/>
    <n v="225873"/>
    <n v="1660028"/>
    <n v="33137068"/>
    <n v="34975772"/>
    <n v="283996864"/>
    <n v="115997328"/>
    <n v="48909704"/>
    <n v="55570856"/>
    <n v="69271864"/>
    <n v="283791008"/>
    <n v="283996864"/>
    <n v="1788"/>
    <n v="0.52400000000000002"/>
    <m/>
    <n v="0.257357"/>
    <n v="0.45794899999999999"/>
    <n v="4.9131899999999999E-2"/>
    <n v="29761"/>
  </r>
  <r>
    <x v="23"/>
    <x v="5"/>
    <s v="CALIFORNIA STATE POLYTECHNIC UNIVERSITY-POMONA"/>
    <s v="California"/>
    <x v="1"/>
    <x v="0"/>
    <n v="0.521834914543581"/>
    <n v="0.21244722865313903"/>
    <n v="28143"/>
    <n v="14686"/>
    <n v="3022"/>
    <n v="98"/>
    <n v="3120"/>
    <n v="91768"/>
    <s v="Far West: AK, CA, HI, NV, OR, and WA"/>
    <x v="1"/>
    <x v="1"/>
    <n v="-117.819"/>
    <n v="34.054299999999998"/>
    <n v="3.7999999999999999E-2"/>
    <n v="2920"/>
    <n v="153017648"/>
    <n v="85651488"/>
    <m/>
    <m/>
    <n v="45154180"/>
    <n v="135870144"/>
    <n v="3367000"/>
    <n v="9020290"/>
    <n v="114170232"/>
    <n v="189457392"/>
    <x v="163"/>
    <n v="137499856"/>
    <n v="2143915"/>
    <n v="143105"/>
    <n v="2287020"/>
    <n v="35436772"/>
    <n v="35649336"/>
    <n v="293925408"/>
    <n v="119012096"/>
    <n v="51433768"/>
    <n v="69271864"/>
    <n v="86644216"/>
    <n v="307299232"/>
    <n v="293925408"/>
    <n v="1431"/>
    <n v="0.56399999999999995"/>
    <m/>
    <n v="0.26561099999999999"/>
    <n v="0.46299699999999999"/>
    <n v="4.5906599999999999E-2"/>
    <n v="28387.5"/>
  </r>
  <r>
    <x v="24"/>
    <x v="5"/>
    <s v="CALIFORNIA STATE POLYTECHNIC UNIVERSITY-POMONA"/>
    <s v="California"/>
    <x v="1"/>
    <x v="0"/>
    <n v="0.51873304270950826"/>
    <n v="0.21497414198401504"/>
    <n v="32803"/>
    <n v="17016"/>
    <n v="3555"/>
    <n v="103"/>
    <n v="3658"/>
    <n v="91768"/>
    <s v="Far West: AK, CA, HI, NV, OR, and WA"/>
    <x v="1"/>
    <x v="1"/>
    <n v="-117.819"/>
    <n v="34.054299999999998"/>
    <n v="3.2000000000000001E-2"/>
    <n v="3184"/>
    <n v="174438160"/>
    <n v="95953496"/>
    <m/>
    <m/>
    <n v="49485508"/>
    <n v="153091616"/>
    <n v="4020320"/>
    <n v="9624643"/>
    <n v="127454056"/>
    <n v="212284608"/>
    <x v="164"/>
    <n v="147455856"/>
    <n v="1518083"/>
    <n v="143662"/>
    <n v="1661745"/>
    <n v="44946832"/>
    <n v="44740408"/>
    <n v="323654720"/>
    <n v="130903600"/>
    <n v="51110400"/>
    <n v="86644216"/>
    <n v="90215784"/>
    <n v="342136896"/>
    <n v="323654720"/>
    <n v="1715"/>
    <n v="0.629"/>
    <m/>
    <n v="0.26588699999999998"/>
    <n v="0.471493"/>
    <n v="4.5737199999999999E-2"/>
    <n v="28729"/>
  </r>
  <r>
    <x v="25"/>
    <x v="5"/>
    <s v="CALIFORNIA STATE POLYTECHNIC UNIVERSITY-POMONA"/>
    <s v="California"/>
    <x v="1"/>
    <x v="0"/>
    <n v="0.39305863240289468"/>
    <n v="0.20342676786653641"/>
    <n v="33855"/>
    <n v="13307"/>
    <n v="2656"/>
    <n v="51"/>
    <n v="2707"/>
    <m/>
    <m/>
    <x v="0"/>
    <x v="0"/>
    <m/>
    <m/>
    <n v="2.8000000000000001E-2"/>
    <n v="3450"/>
    <n v="175461504"/>
    <n v="94347176"/>
    <m/>
    <m/>
    <n v="48731816"/>
    <n v="166493824"/>
    <n v="5175279"/>
    <n v="7219809"/>
    <n v="126699984"/>
    <n v="223980096"/>
    <x v="165"/>
    <n v="155461040"/>
    <n v="1677747"/>
    <n v="158613"/>
    <n v="1836360"/>
    <n v="56091768"/>
    <n v="49779352"/>
    <n v="353482912"/>
    <n v="135404608"/>
    <n v="61561268"/>
    <n v="90215784"/>
    <n v="85604488"/>
    <n v="383474112"/>
    <n v="353482912"/>
    <n v="1318"/>
    <n v="0.68500000000000005"/>
    <m/>
    <n v="0.25798100000000002"/>
    <n v="0.47789799999999999"/>
    <n v="4.2853599999999999E-2"/>
    <n v="29781.5"/>
  </r>
  <r>
    <x v="26"/>
    <x v="5"/>
    <s v="CALIFORNIA STATE POLYTECHNIC UNIVERSITY-POMONA"/>
    <s v="California"/>
    <x v="1"/>
    <x v="0"/>
    <n v="0.59155528554070469"/>
    <n v="0.21587758036356167"/>
    <n v="32920"/>
    <n v="19474"/>
    <n v="4079"/>
    <n v="125"/>
    <n v="4204"/>
    <m/>
    <m/>
    <x v="0"/>
    <x v="0"/>
    <m/>
    <m/>
    <n v="3.6999999999999998E-2"/>
    <n v="3562"/>
    <n v="192447232"/>
    <n v="104051248"/>
    <m/>
    <m/>
    <n v="52645372"/>
    <n v="181072480"/>
    <n v="4867119"/>
    <n v="11402929"/>
    <n v="139529232"/>
    <n v="245558432"/>
    <x v="166"/>
    <n v="152815664"/>
    <n v="1877698"/>
    <n v="232011"/>
    <n v="2109709"/>
    <n v="44784080"/>
    <n v="48287404"/>
    <n v="375594976"/>
    <n v="145258880"/>
    <n v="76945504"/>
    <n v="85604488"/>
    <n v="96175304"/>
    <n v="389278688"/>
    <n v="375594976"/>
    <n v="2078"/>
    <n v="0.65900000000000003"/>
    <m/>
    <n v="0.25393700000000002"/>
    <n v="0.49470999999999998"/>
    <n v="3.8631899999999997E-2"/>
    <n v="29032"/>
  </r>
  <r>
    <x v="27"/>
    <x v="5"/>
    <s v="CALIFORNIA STATE POLYTECHNIC UNIVERSITY-POMONA"/>
    <s v="California"/>
    <x v="1"/>
    <x v="0"/>
    <n v="0.55068603019105722"/>
    <n v="0.19693107932379714"/>
    <n v="34911"/>
    <n v="19225"/>
    <n v="3668"/>
    <n v="118"/>
    <n v="3786"/>
    <m/>
    <m/>
    <x v="0"/>
    <x v="0"/>
    <m/>
    <m/>
    <n v="3.6999999999999998E-2"/>
    <n v="3538"/>
    <n v="206911136"/>
    <n v="110695968"/>
    <m/>
    <m/>
    <n v="57789028"/>
    <n v="253242304"/>
    <n v="5594454"/>
    <n v="54358948"/>
    <n v="147000160"/>
    <n v="366823392"/>
    <x v="167"/>
    <n v="165880960"/>
    <n v="2165878"/>
    <n v="330129"/>
    <n v="2496007"/>
    <n v="44044864"/>
    <n v="52823992"/>
    <n v="468809344"/>
    <n v="157471760"/>
    <n v="136248864"/>
    <n v="96175304"/>
    <n v="99717320"/>
    <n v="515831744"/>
    <n v="468809344"/>
    <m/>
    <m/>
    <m/>
    <m/>
    <m/>
    <m/>
    <m/>
  </r>
  <r>
    <x v="0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17819844"/>
    <m/>
    <m/>
    <m/>
    <n v="7346457"/>
    <n v="94291472"/>
    <n v="513330"/>
    <n v="4369"/>
    <m/>
    <m/>
    <x v="168"/>
    <n v="66822580"/>
    <m/>
    <m/>
    <m/>
    <n v="9565405"/>
    <n v="11766823"/>
    <n v="126620512"/>
    <n v="73302200"/>
    <n v="18327262"/>
    <m/>
    <m/>
    <m/>
    <m/>
    <m/>
    <m/>
    <m/>
    <m/>
    <m/>
    <m/>
    <m/>
  </r>
  <r>
    <x v="1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18447510"/>
    <m/>
    <m/>
    <m/>
    <n v="8629337"/>
    <n v="94390408"/>
    <n v="711961"/>
    <n v="3584"/>
    <m/>
    <m/>
    <x v="169"/>
    <n v="64222900"/>
    <m/>
    <m/>
    <m/>
    <n v="9957452"/>
    <n v="12600675"/>
    <n v="126000536"/>
    <n v="69366920"/>
    <n v="19907594"/>
    <m/>
    <m/>
    <m/>
    <m/>
    <m/>
    <m/>
    <m/>
    <m/>
    <m/>
    <m/>
    <m/>
  </r>
  <r>
    <x v="2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24265744"/>
    <m/>
    <m/>
    <m/>
    <n v="9912634"/>
    <n v="83969536"/>
    <n v="565292"/>
    <n v="3135190"/>
    <m/>
    <m/>
    <x v="170"/>
    <n v="60166956"/>
    <m/>
    <m/>
    <m/>
    <n v="10893136"/>
    <n v="19068604"/>
    <n v="128004272"/>
    <n v="65497520"/>
    <n v="18000928"/>
    <m/>
    <m/>
    <m/>
    <m/>
    <m/>
    <m/>
    <n v="4880"/>
    <m/>
    <m/>
    <m/>
    <m/>
  </r>
  <r>
    <x v="3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29620068"/>
    <m/>
    <m/>
    <m/>
    <n v="8987865"/>
    <n v="81273696"/>
    <n v="558536"/>
    <n v="863841"/>
    <m/>
    <m/>
    <x v="171"/>
    <n v="57957012"/>
    <m/>
    <m/>
    <m/>
    <n v="10054144"/>
    <n v="12769947"/>
    <n v="123972856"/>
    <n v="65371516"/>
    <n v="17635056"/>
    <m/>
    <m/>
    <m/>
    <m/>
    <m/>
    <m/>
    <m/>
    <m/>
    <m/>
    <m/>
    <m/>
  </r>
  <r>
    <x v="4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28459916"/>
    <m/>
    <m/>
    <m/>
    <n v="9275153"/>
    <n v="81198800"/>
    <n v="507504"/>
    <n v="15931"/>
    <m/>
    <m/>
    <x v="172"/>
    <n v="57727104"/>
    <m/>
    <m/>
    <m/>
    <n v="10951748"/>
    <n v="12010372"/>
    <n v="131046632"/>
    <n v="64729608"/>
    <n v="18088376"/>
    <m/>
    <m/>
    <m/>
    <m/>
    <m/>
    <m/>
    <m/>
    <m/>
    <m/>
    <m/>
    <m/>
  </r>
  <r>
    <x v="5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31160356"/>
    <m/>
    <m/>
    <m/>
    <n v="8815183"/>
    <n v="83139088"/>
    <n v="1372145"/>
    <n v="973633"/>
    <m/>
    <m/>
    <x v="173"/>
    <n v="59985224"/>
    <m/>
    <m/>
    <m/>
    <n v="11424796"/>
    <n v="8531488"/>
    <n v="129048656"/>
    <n v="66775776"/>
    <n v="18870692"/>
    <m/>
    <m/>
    <m/>
    <m/>
    <m/>
    <m/>
    <m/>
    <m/>
    <m/>
    <m/>
    <m/>
  </r>
  <r>
    <x v="6"/>
    <x v="6"/>
    <s v="CALIFORNIA STATE UNIVERSITY-CHICO"/>
    <s v="California"/>
    <x v="0"/>
    <x v="0"/>
    <s v=""/>
    <s v=""/>
    <m/>
    <m/>
    <m/>
    <m/>
    <m/>
    <n v="95929"/>
    <s v="Far West: AK, CA, HI, NV, OR, and WA"/>
    <x v="0"/>
    <x v="0"/>
    <m/>
    <m/>
    <m/>
    <m/>
    <n v="32062494"/>
    <m/>
    <m/>
    <m/>
    <n v="9338625"/>
    <n v="86437608"/>
    <n v="653886"/>
    <n v="776385"/>
    <m/>
    <m/>
    <x v="174"/>
    <n v="57743228"/>
    <n v="165406"/>
    <n v="177031"/>
    <n v="342437"/>
    <n v="16535782"/>
    <n v="12123725"/>
    <n v="136930640"/>
    <n v="70014208"/>
    <n v="19900168"/>
    <m/>
    <m/>
    <m/>
    <m/>
    <n v="652"/>
    <n v="0.50800000000000001"/>
    <m/>
    <m/>
    <m/>
    <m/>
    <m/>
  </r>
  <r>
    <x v="7"/>
    <x v="6"/>
    <s v="CALIFORNIA STATE UNIVERSITY-CHICO"/>
    <s v="California"/>
    <x v="0"/>
    <x v="0"/>
    <s v=""/>
    <s v=""/>
    <m/>
    <m/>
    <m/>
    <m/>
    <m/>
    <n v="959290150"/>
    <s v="Far West: AK, CA, HI, NV, OR, and WA"/>
    <x v="0"/>
    <x v="0"/>
    <m/>
    <m/>
    <m/>
    <m/>
    <n v="34131052"/>
    <m/>
    <m/>
    <m/>
    <n v="10608963"/>
    <n v="89391272"/>
    <n v="794766"/>
    <n v="1963841"/>
    <m/>
    <m/>
    <x v="175"/>
    <n v="57380560"/>
    <m/>
    <m/>
    <m/>
    <n v="19964360"/>
    <n v="12059285"/>
    <n v="143103408"/>
    <n v="73412192"/>
    <n v="20134540"/>
    <m/>
    <m/>
    <m/>
    <m/>
    <n v="680"/>
    <n v="0.51300000000000001"/>
    <m/>
    <n v="0.40293400000000001"/>
    <n v="0.5625"/>
    <n v="0.102492"/>
    <n v="20910.5"/>
  </r>
  <r>
    <x v="8"/>
    <x v="6"/>
    <s v="CALIFORNIA STATE UNIVERSITY-CHICO"/>
    <s v="California"/>
    <x v="0"/>
    <x v="0"/>
    <s v=""/>
    <s v=""/>
    <m/>
    <m/>
    <m/>
    <m/>
    <m/>
    <n v="959290150"/>
    <s v="Far West: AK, CA, HI, NV, OR, and WA"/>
    <x v="0"/>
    <x v="0"/>
    <m/>
    <m/>
    <m/>
    <m/>
    <n v="34334572"/>
    <m/>
    <m/>
    <m/>
    <n v="12449262"/>
    <n v="97402224"/>
    <n v="1006934"/>
    <n v="1195882"/>
    <m/>
    <m/>
    <x v="176"/>
    <n v="60527216"/>
    <m/>
    <n v="93563"/>
    <n v="93563"/>
    <n v="22217064"/>
    <n v="13169405"/>
    <n v="150740832"/>
    <n v="78378456"/>
    <n v="17978498"/>
    <m/>
    <m/>
    <m/>
    <m/>
    <n v="620"/>
    <n v="0.498"/>
    <m/>
    <n v="0.38902799999999998"/>
    <n v="0.55302300000000004"/>
    <n v="0.100637"/>
    <n v="22818"/>
  </r>
  <r>
    <x v="9"/>
    <x v="6"/>
    <s v="CALIFORNIA STATE UNIVERSITY-CHICO"/>
    <s v="California"/>
    <x v="0"/>
    <x v="0"/>
    <s v=""/>
    <s v=""/>
    <m/>
    <m/>
    <m/>
    <m/>
    <m/>
    <n v="959290150"/>
    <s v="Far West: AK, CA, HI, NV, OR, and WA"/>
    <x v="0"/>
    <x v="0"/>
    <m/>
    <m/>
    <m/>
    <m/>
    <n v="37036980"/>
    <m/>
    <m/>
    <m/>
    <n v="20572412"/>
    <n v="107826448"/>
    <n v="9837784"/>
    <n v="4688369"/>
    <m/>
    <m/>
    <x v="177"/>
    <n v="67829256"/>
    <n v="2704897"/>
    <n v="9674635"/>
    <n v="12379532"/>
    <n v="24405148"/>
    <n v="16765543"/>
    <n v="203918384"/>
    <n v="101223744"/>
    <n v="16513022"/>
    <m/>
    <n v="28382454"/>
    <m/>
    <m/>
    <n v="565"/>
    <n v="0.437"/>
    <m/>
    <n v="0.377716"/>
    <n v="0.53922700000000001"/>
    <n v="9.5027600000000004E-2"/>
    <n v="24288"/>
  </r>
  <r>
    <x v="10"/>
    <x v="6"/>
    <s v="CALIFORNIA STATE UNIVERSITY-CHICO"/>
    <s v="California"/>
    <x v="0"/>
    <x v="0"/>
    <s v=""/>
    <s v=""/>
    <m/>
    <m/>
    <m/>
    <m/>
    <m/>
    <m/>
    <m/>
    <x v="0"/>
    <x v="0"/>
    <m/>
    <m/>
    <m/>
    <m/>
    <n v="39840648"/>
    <m/>
    <m/>
    <m/>
    <n v="20952328"/>
    <n v="123330456"/>
    <n v="11086628"/>
    <n v="7426693"/>
    <m/>
    <m/>
    <x v="178"/>
    <n v="74937512"/>
    <n v="3804315"/>
    <n v="14257706"/>
    <n v="18062020"/>
    <n v="25044628"/>
    <n v="17331044"/>
    <n v="230327552"/>
    <n v="106694016"/>
    <n v="16922964"/>
    <n v="25382454"/>
    <n v="23433552"/>
    <m/>
    <m/>
    <n v="599"/>
    <n v="0.42799999999999999"/>
    <m/>
    <n v="0.37273400000000001"/>
    <n v="0.54078999999999999"/>
    <n v="0.100979"/>
    <n v="24831"/>
  </r>
  <r>
    <x v="11"/>
    <x v="6"/>
    <s v="CALIFORNIA STATE UNIVERSITY-CHICO"/>
    <s v="California"/>
    <x v="1"/>
    <x v="0"/>
    <n v="0.81709125219032219"/>
    <n v="0.32678983833718245"/>
    <n v="7419"/>
    <n v="6062"/>
    <n v="1931"/>
    <n v="50"/>
    <n v="1981"/>
    <n v="959290150"/>
    <s v="Far West: AK, CA, HI, NV, OR, and WA"/>
    <x v="0"/>
    <x v="0"/>
    <m/>
    <m/>
    <m/>
    <m/>
    <n v="39855608"/>
    <n v="33682960"/>
    <m/>
    <m/>
    <n v="15783168"/>
    <n v="108546064"/>
    <n v="2393962"/>
    <n v="480055"/>
    <n v="59536580"/>
    <n v="109235880"/>
    <x v="179"/>
    <n v="79319880"/>
    <n v="674157.88"/>
    <n v="267173.69"/>
    <n v="941331.56"/>
    <n v="25809458"/>
    <n v="17297936"/>
    <n v="173850880"/>
    <n v="90492320"/>
    <n v="16555891"/>
    <m/>
    <m/>
    <n v="174514432"/>
    <n v="173850880"/>
    <n v="717"/>
    <n v="0.47"/>
    <m/>
    <n v="0.35672500000000001"/>
    <n v="0.55062100000000003"/>
    <n v="0.101425"/>
    <n v="26267"/>
  </r>
  <r>
    <x v="12"/>
    <x v="6"/>
    <s v="CALIFORNIA STATE UNIVERSITY-CHICO"/>
    <s v="California"/>
    <x v="1"/>
    <x v="0"/>
    <n v="0.82855817190581138"/>
    <n v="0.29973400531989358"/>
    <n v="8621"/>
    <n v="7143"/>
    <n v="2092"/>
    <n v="49"/>
    <n v="2141"/>
    <s v="95929-0150"/>
    <s v="Far West: AK, CA, HI, NV, OR, and WA"/>
    <x v="0"/>
    <x v="0"/>
    <m/>
    <m/>
    <m/>
    <m/>
    <n v="40848460"/>
    <n v="33654616"/>
    <m/>
    <m/>
    <n v="16579175"/>
    <n v="125746264"/>
    <n v="2623177"/>
    <n v="2603801"/>
    <n v="61487016"/>
    <n v="128437920"/>
    <x v="180"/>
    <n v="84484584"/>
    <n v="525251.13"/>
    <n v="298690.5"/>
    <n v="823941.63"/>
    <n v="25226702"/>
    <n v="17724556"/>
    <n v="179096736"/>
    <n v="91102488"/>
    <n v="22257830"/>
    <n v="13680872"/>
    <n v="14361735"/>
    <n v="204986736"/>
    <n v="179096736"/>
    <n v="858"/>
    <n v="0.53"/>
    <m/>
    <n v="0.34645199999999998"/>
    <n v="0.56404900000000002"/>
    <n v="9.4985799999999995E-2"/>
    <n v="28575"/>
  </r>
  <r>
    <x v="13"/>
    <x v="6"/>
    <s v="CALIFORNIA STATE UNIVERSITY-CHICO"/>
    <s v="California"/>
    <x v="1"/>
    <x v="0"/>
    <n v="0.72170525860203416"/>
    <n v="0.30539730134932536"/>
    <n v="9242"/>
    <n v="6670"/>
    <n v="1995"/>
    <n v="42"/>
    <n v="2037"/>
    <s v="95929-0150"/>
    <s v="Far West: AK, CA, HI, NV, OR, and WA"/>
    <x v="0"/>
    <x v="0"/>
    <m/>
    <m/>
    <m/>
    <m/>
    <n v="47646540"/>
    <n v="37820832"/>
    <m/>
    <m/>
    <n v="16170821"/>
    <n v="117745424"/>
    <n v="2354505"/>
    <n v="3304146"/>
    <n v="66893580"/>
    <n v="118775968"/>
    <x v="181"/>
    <n v="81672144"/>
    <n v="890175.13"/>
    <n v="128289.13"/>
    <n v="1018464.25"/>
    <n v="25011906"/>
    <n v="18663868"/>
    <n v="179076256"/>
    <n v="86583592"/>
    <n v="28618044"/>
    <n v="14361735"/>
    <n v="22169224"/>
    <n v="212296960"/>
    <n v="179076256"/>
    <n v="944"/>
    <n v="0.51"/>
    <m/>
    <n v="0.349717"/>
    <n v="0.567388"/>
    <n v="9.1476500000000002E-2"/>
    <n v="28224"/>
  </r>
  <r>
    <x v="14"/>
    <x v="6"/>
    <s v="CALIFORNIA STATE UNIVERSITY-CHICO"/>
    <s v="California"/>
    <x v="1"/>
    <x v="0"/>
    <n v="0.66979062811565304"/>
    <n v="0.29785650491217625"/>
    <n v="10030"/>
    <n v="6718"/>
    <n v="1970"/>
    <n v="31"/>
    <n v="2001"/>
    <s v="95929-0150"/>
    <s v="Far West: AK, CA, HI, NV, OR, and WA"/>
    <x v="1"/>
    <x v="0"/>
    <m/>
    <m/>
    <m/>
    <m/>
    <n v="54051652"/>
    <n v="42899264"/>
    <m/>
    <m/>
    <n v="15772631"/>
    <n v="109567000"/>
    <n v="2687295"/>
    <n v="1759749"/>
    <n v="73140704"/>
    <n v="108793160"/>
    <x v="182"/>
    <n v="84709520"/>
    <n v="1168115.1299999999"/>
    <n v="798297"/>
    <n v="1966412.13"/>
    <n v="24871438"/>
    <n v="19726148"/>
    <n v="182717664"/>
    <n v="84146456"/>
    <n v="28292786"/>
    <n v="22169224"/>
    <n v="23955532"/>
    <n v="192149264"/>
    <n v="182717664"/>
    <n v="1052"/>
    <n v="0.52400000000000002"/>
    <m/>
    <n v="0.35062399999999999"/>
    <n v="0.56099900000000003"/>
    <n v="9.2987500000000001E-2"/>
    <n v="27748"/>
  </r>
  <r>
    <x v="15"/>
    <x v="6"/>
    <s v="CALIFORNIA STATE UNIVERSITY-CHICO"/>
    <s v="California"/>
    <x v="1"/>
    <x v="0"/>
    <n v="0.72754312908982743"/>
    <n v="0.26095082350192733"/>
    <n v="11767"/>
    <n v="8561"/>
    <n v="2198"/>
    <n v="36"/>
    <n v="2234"/>
    <s v="95929-0150"/>
    <s v="Far West: AK, CA, HI, NV, OR, and WA"/>
    <x v="1"/>
    <x v="2"/>
    <m/>
    <m/>
    <m/>
    <m/>
    <n v="56736564"/>
    <n v="37405552"/>
    <m/>
    <n v="88500"/>
    <n v="15083694"/>
    <n v="114864840"/>
    <n v="2674973"/>
    <n v="2372847"/>
    <n v="69040968"/>
    <n v="114676384"/>
    <x v="183"/>
    <n v="88482984"/>
    <n v="1395676"/>
    <n v="817755.69"/>
    <n v="2213431.75"/>
    <n v="25834322"/>
    <n v="21474340"/>
    <n v="182506224"/>
    <n v="88409856"/>
    <n v="30559100"/>
    <n v="23955532"/>
    <n v="25933588"/>
    <n v="186813104"/>
    <n v="182506224"/>
    <n v="1034"/>
    <n v="0.53500000000000003"/>
    <m/>
    <n v="0.33052799999999999"/>
    <n v="0.55240999999999996"/>
    <n v="9.1430800000000007E-2"/>
    <n v="30203"/>
  </r>
  <r>
    <x v="16"/>
    <x v="6"/>
    <s v="CALIFORNIA STATE UNIVERSITY-CHICO"/>
    <s v="California"/>
    <x v="1"/>
    <x v="0"/>
    <n v="0.80150364855900347"/>
    <n v="0.21473238918521242"/>
    <n v="13567"/>
    <n v="10874"/>
    <n v="2300"/>
    <n v="35"/>
    <n v="2335"/>
    <s v="95929-0150"/>
    <s v="Far West: AK, CA, HI, NV, OR, and WA"/>
    <x v="1"/>
    <x v="2"/>
    <m/>
    <m/>
    <m/>
    <m/>
    <n v="60598952"/>
    <n v="39614592"/>
    <m/>
    <n v="134777"/>
    <n v="15964556"/>
    <n v="122153200"/>
    <n v="3078879"/>
    <n v="2275076"/>
    <n v="73392872"/>
    <n v="124448832"/>
    <x v="184"/>
    <n v="95091504"/>
    <n v="1150179.5"/>
    <n v="649775.63"/>
    <n v="1799955.13"/>
    <n v="27635922"/>
    <n v="22629566"/>
    <n v="193472000"/>
    <n v="93959808"/>
    <n v="34650920"/>
    <n v="25933588"/>
    <n v="27629056"/>
    <n v="210790080"/>
    <n v="193472000"/>
    <n v="1097"/>
    <n v="0.52400000000000002"/>
    <m/>
    <n v="0.30832599999999999"/>
    <n v="0.54986000000000002"/>
    <n v="8.3816600000000005E-2"/>
    <n v="32244"/>
  </r>
  <r>
    <x v="17"/>
    <x v="6"/>
    <s v="CALIFORNIA STATE UNIVERSITY-CHICO"/>
    <s v="California"/>
    <x v="1"/>
    <x v="0"/>
    <n v="0.85974744078308296"/>
    <n v="0.21527898487745525"/>
    <n v="13383"/>
    <n v="11506"/>
    <n v="2430"/>
    <n v="47"/>
    <n v="2477"/>
    <s v="95929-0150"/>
    <s v="Far West: AK, CA, HI, NV, OR, and WA"/>
    <x v="1"/>
    <x v="2"/>
    <m/>
    <m/>
    <m/>
    <m/>
    <n v="69265552"/>
    <n v="48378196"/>
    <m/>
    <n v="91566"/>
    <n v="17269864"/>
    <n v="128857776"/>
    <n v="1506960"/>
    <n v="3618377"/>
    <n v="61314308"/>
    <n v="154853376"/>
    <x v="185"/>
    <n v="103102224"/>
    <n v="1101054"/>
    <n v="739777"/>
    <n v="1840831"/>
    <n v="30127574"/>
    <n v="23873688"/>
    <n v="214890368"/>
    <n v="102116016"/>
    <n v="37979036"/>
    <n v="27629056"/>
    <n v="28678424"/>
    <n v="220198048"/>
    <n v="214890368"/>
    <n v="1111"/>
    <n v="0.55700000000000005"/>
    <m/>
    <n v="0.299844"/>
    <n v="0.55544000000000004"/>
    <n v="7.7216699999999999E-2"/>
    <n v="33415"/>
  </r>
  <r>
    <x v="18"/>
    <x v="6"/>
    <s v="CALIFORNIA STATE UNIVERSITY-CHICO"/>
    <s v="California"/>
    <x v="1"/>
    <x v="0"/>
    <n v="0.81213513849211283"/>
    <n v="0.21189875353674389"/>
    <n v="16102"/>
    <n v="13077"/>
    <n v="2710"/>
    <n v="61"/>
    <n v="2771"/>
    <s v="95929-0150"/>
    <s v="Far West: AK, CA, HI, NV, OR, and WA"/>
    <x v="1"/>
    <x v="2"/>
    <m/>
    <m/>
    <m/>
    <m/>
    <n v="72540200"/>
    <n v="50515556"/>
    <m/>
    <n v="53969"/>
    <n v="19262226"/>
    <n v="93380000"/>
    <n v="1652056"/>
    <n v="21306700"/>
    <n v="71727200"/>
    <n v="130416800"/>
    <x v="186"/>
    <n v="102792248"/>
    <n v="1121084"/>
    <n v="1680629"/>
    <n v="2801713"/>
    <n v="28564260"/>
    <n v="24282518"/>
    <n v="218118944"/>
    <n v="103128160"/>
    <n v="40267336"/>
    <n v="28678424"/>
    <n v="29570684"/>
    <n v="205760480"/>
    <n v="218118944"/>
    <n v="1142"/>
    <n v="0.57999999999999996"/>
    <m/>
    <n v="0.276445"/>
    <n v="0.55052400000000001"/>
    <n v="7.1138900000000005E-2"/>
    <n v="37213.5"/>
  </r>
  <r>
    <x v="19"/>
    <x v="6"/>
    <s v="CALIFORNIA STATE UNIVERSITY-CHICO"/>
    <s v="California"/>
    <x v="1"/>
    <x v="0"/>
    <n v="0.80075416615983452"/>
    <n v="0.21001063344979493"/>
    <n v="16442"/>
    <n v="13166"/>
    <n v="2728"/>
    <n v="37"/>
    <n v="2765"/>
    <s v="95929-0150"/>
    <s v="Far West: AK, CA, HI, NV, OR, and WA"/>
    <x v="1"/>
    <x v="2"/>
    <n v="-121.849"/>
    <n v="39.725900000000003"/>
    <m/>
    <m/>
    <n v="95674064"/>
    <n v="64386644"/>
    <m/>
    <n v="77342"/>
    <n v="25515612"/>
    <n v="100355984"/>
    <n v="2126875"/>
    <n v="27787072"/>
    <n v="84166896"/>
    <n v="149454368"/>
    <x v="187"/>
    <n v="91904240"/>
    <n v="1645908"/>
    <n v="2069472"/>
    <n v="3715380"/>
    <n v="26437912"/>
    <n v="22337222"/>
    <n v="205678336"/>
    <n v="90670792"/>
    <n v="35630104"/>
    <n v="29570684"/>
    <n v="33685392"/>
    <n v="235174944"/>
    <n v="205678336"/>
    <n v="1359"/>
    <n v="0.61799999999999999"/>
    <m/>
    <n v="0.26444400000000001"/>
    <n v="0.542906"/>
    <n v="6.7350400000000005E-2"/>
    <n v="39924.5"/>
  </r>
  <r>
    <x v="20"/>
    <x v="6"/>
    <s v="CALIFORNIA STATE UNIVERSITY-CHICO"/>
    <s v="California"/>
    <x v="1"/>
    <x v="0"/>
    <n v="0.81368383147281242"/>
    <n v="0.22172065852363251"/>
    <n v="13885"/>
    <n v="11298"/>
    <n v="2468"/>
    <n v="37"/>
    <n v="2505"/>
    <s v="95929-0150"/>
    <s v="Far West: AK, CA, HI, NV, OR, and WA"/>
    <x v="1"/>
    <x v="2"/>
    <n v="-121.846"/>
    <n v="39.7318"/>
    <m/>
    <m/>
    <n v="98064464"/>
    <n v="64205704"/>
    <m/>
    <n v="45704"/>
    <n v="28022084"/>
    <n v="110149000"/>
    <n v="1975636"/>
    <n v="15084247"/>
    <n v="87043448"/>
    <n v="148218112"/>
    <x v="188"/>
    <n v="100371448"/>
    <n v="916031"/>
    <n v="1984735"/>
    <n v="2900766"/>
    <n v="27787574"/>
    <n v="25440220"/>
    <n v="226937600"/>
    <n v="95880352"/>
    <n v="39171608"/>
    <n v="33685392"/>
    <n v="32487616"/>
    <n v="238191872"/>
    <n v="226937600"/>
    <n v="1358"/>
    <n v="0.59"/>
    <m/>
    <n v="0.27635799999999999"/>
    <n v="0.54561599999999999"/>
    <n v="6.7092600000000002E-2"/>
    <n v="36670"/>
  </r>
  <r>
    <x v="21"/>
    <x v="6"/>
    <s v="CALIFORNIA STATE UNIVERSITY-CHICO"/>
    <s v="California"/>
    <x v="1"/>
    <x v="0"/>
    <n v="0.6221711579973539"/>
    <n v="0.21264689423614996"/>
    <n v="14361"/>
    <n v="8935"/>
    <n v="1880"/>
    <n v="20"/>
    <n v="1900"/>
    <s v="95929-0150"/>
    <s v="Far West: AK, CA, HI, NV, OR, and WA"/>
    <x v="1"/>
    <x v="2"/>
    <n v="-121.846"/>
    <n v="39.728000000000002"/>
    <n v="5.8000000000000003E-2"/>
    <n v="2665"/>
    <n v="116890448"/>
    <n v="75291048"/>
    <m/>
    <n v="40970"/>
    <n v="28517092"/>
    <n v="89857136"/>
    <n v="1669610"/>
    <n v="11089233"/>
    <n v="102110232"/>
    <n v="124622176"/>
    <x v="189"/>
    <n v="99282032"/>
    <n v="2013337"/>
    <n v="1927961"/>
    <n v="3941298"/>
    <n v="27980936"/>
    <n v="26711880"/>
    <n v="230747344"/>
    <n v="94796096"/>
    <n v="40054552"/>
    <n v="32487616"/>
    <n v="32292662"/>
    <n v="228427184"/>
    <n v="230747344"/>
    <n v="1390"/>
    <n v="0.57199999999999995"/>
    <m/>
    <n v="0.27660699999999999"/>
    <n v="0.54376800000000003"/>
    <n v="6.3754400000000003E-2"/>
    <n v="34663"/>
  </r>
  <r>
    <x v="22"/>
    <x v="6"/>
    <s v="CALIFORNIA STATE UNIVERSITY-CHICO"/>
    <s v="California"/>
    <x v="1"/>
    <x v="0"/>
    <n v="0.73985445486133872"/>
    <n v="0.2152414709791759"/>
    <n v="15253"/>
    <n v="11285"/>
    <n v="2396"/>
    <n v="33"/>
    <n v="2429"/>
    <s v="95929-0150"/>
    <s v="Far West: AK, CA, HI, NV, OR, and WA"/>
    <x v="1"/>
    <x v="2"/>
    <n v="-121.846"/>
    <n v="39.728000000000002"/>
    <n v="7.0999999999999994E-2"/>
    <n v="2713"/>
    <n v="119807248"/>
    <n v="75535000"/>
    <m/>
    <n v="46299"/>
    <n v="29725838"/>
    <n v="93340952"/>
    <n v="1759834"/>
    <n v="10268742"/>
    <n v="103197440"/>
    <n v="129049936"/>
    <x v="190"/>
    <n v="100895288"/>
    <n v="1286902"/>
    <n v="2121727"/>
    <n v="3408629"/>
    <n v="28483012"/>
    <n v="26620868"/>
    <n v="235275872"/>
    <n v="92910752"/>
    <n v="42122260"/>
    <n v="32292662"/>
    <n v="35624732"/>
    <n v="233731312"/>
    <n v="235275872"/>
    <n v="1519"/>
    <n v="0.56100000000000005"/>
    <m/>
    <n v="0.256052"/>
    <n v="0.54593400000000003"/>
    <n v="5.97455E-2"/>
    <n v="34735.5"/>
  </r>
  <r>
    <x v="23"/>
    <x v="6"/>
    <s v="CALIFORNIA STATE UNIVERSITY-CHICO"/>
    <s v="California"/>
    <x v="1"/>
    <x v="0"/>
    <n v="0.71606157420853911"/>
    <n v="0.22016711284172955"/>
    <n v="17215"/>
    <n v="12327"/>
    <n v="2659"/>
    <n v="55"/>
    <n v="2714"/>
    <s v="95929-0150"/>
    <s v="Far West: AK, CA, HI, NV, OR, and WA"/>
    <x v="1"/>
    <x v="2"/>
    <n v="-121.846"/>
    <n v="39.728000000000002"/>
    <n v="7.5999999999999998E-2"/>
    <n v="2782"/>
    <n v="121968632"/>
    <n v="75024128"/>
    <m/>
    <m/>
    <n v="32693252"/>
    <n v="107111216"/>
    <n v="1587579"/>
    <n v="8066375"/>
    <n v="102446072"/>
    <n v="144239280"/>
    <x v="191"/>
    <n v="104440688"/>
    <n v="1318313"/>
    <n v="1716848"/>
    <n v="3035161"/>
    <n v="30386114"/>
    <n v="29440912"/>
    <n v="246765424"/>
    <n v="95831120"/>
    <n v="44151136"/>
    <n v="35624732"/>
    <n v="36111572"/>
    <n v="300170144"/>
    <n v="246765424"/>
    <n v="1616"/>
    <n v="0.59299999999999997"/>
    <m/>
    <n v="0.26203700000000002"/>
    <n v="0.55992200000000003"/>
    <n v="6.4046800000000001E-2"/>
    <n v="33343"/>
  </r>
  <r>
    <x v="24"/>
    <x v="6"/>
    <s v="CALIFORNIA STATE UNIVERSITY-CHICO"/>
    <s v="California"/>
    <x v="1"/>
    <x v="0"/>
    <n v="0.70956036287508728"/>
    <n v="0.19308943089430894"/>
    <n v="21495"/>
    <n v="15252"/>
    <n v="2907"/>
    <n v="38"/>
    <n v="2945"/>
    <s v="95929-0150"/>
    <s v="Far West: AK, CA, HI, NV, OR, and WA"/>
    <x v="1"/>
    <x v="2"/>
    <n v="-121.846"/>
    <n v="39.728000000000002"/>
    <n v="5.5E-2"/>
    <n v="2902"/>
    <n v="127602960"/>
    <n v="76156464"/>
    <m/>
    <m/>
    <n v="36111856"/>
    <n v="116757680"/>
    <n v="1681092"/>
    <n v="10191169"/>
    <n v="105024536"/>
    <n v="159209264"/>
    <x v="192"/>
    <n v="109331792"/>
    <n v="1325500"/>
    <n v="1719770"/>
    <n v="3045270"/>
    <n v="31940296"/>
    <n v="29677480"/>
    <n v="256113632"/>
    <n v="103493600"/>
    <n v="43422660"/>
    <n v="36111572"/>
    <n v="36966320"/>
    <n v="268652832"/>
    <n v="256113632"/>
    <n v="1572"/>
    <n v="0.63700000000000001"/>
    <m/>
    <n v="0.25920199999999999"/>
    <n v="0.56111299999999997"/>
    <n v="6.0269700000000002E-2"/>
    <n v="33017.5"/>
  </r>
  <r>
    <x v="25"/>
    <x v="6"/>
    <s v="CALIFORNIA STATE UNIVERSITY-CHICO"/>
    <s v="California"/>
    <x v="1"/>
    <x v="0"/>
    <n v="0.63449033391915644"/>
    <n v="0.18689841423724118"/>
    <n v="22760"/>
    <n v="14441"/>
    <n v="2665"/>
    <n v="34"/>
    <n v="2699"/>
    <m/>
    <m/>
    <x v="0"/>
    <x v="0"/>
    <m/>
    <m/>
    <n v="3.9E-2"/>
    <n v="3051"/>
    <n v="127204080"/>
    <n v="72938648"/>
    <m/>
    <n v="10000"/>
    <n v="37286524"/>
    <n v="125912224"/>
    <n v="2287213"/>
    <n v="12443080"/>
    <n v="102083680"/>
    <n v="173415296"/>
    <x v="193"/>
    <n v="117325872"/>
    <n v="1307141"/>
    <n v="1386644"/>
    <n v="2693785"/>
    <n v="32996620"/>
    <n v="31041976"/>
    <n v="274203008"/>
    <n v="106992944"/>
    <n v="50904216"/>
    <n v="36966320"/>
    <n v="49342280"/>
    <n v="276844160"/>
    <n v="274203008"/>
    <n v="1288"/>
    <n v="0.68500000000000005"/>
    <m/>
    <n v="0.23907700000000001"/>
    <n v="0.56597500000000001"/>
    <n v="5.4579799999999998E-2"/>
    <n v="32238"/>
  </r>
  <r>
    <x v="26"/>
    <x v="6"/>
    <s v="CALIFORNIA STATE UNIVERSITY-CHICO"/>
    <s v="California"/>
    <x v="1"/>
    <x v="0"/>
    <n v="0.65249459539654953"/>
    <n v="0.179432209445852"/>
    <n v="23591"/>
    <n v="15393"/>
    <n v="2725"/>
    <n v="37"/>
    <n v="2762"/>
    <m/>
    <m/>
    <x v="0"/>
    <x v="0"/>
    <m/>
    <m/>
    <n v="5.3999999999999999E-2"/>
    <n v="3081"/>
    <n v="128371344"/>
    <n v="71221960"/>
    <m/>
    <m/>
    <n v="37653392"/>
    <n v="140774624"/>
    <n v="2267870"/>
    <n v="15194425"/>
    <n v="100491336"/>
    <n v="190981984"/>
    <x v="194"/>
    <n v="114076336"/>
    <n v="1307584"/>
    <n v="1363573"/>
    <n v="2671157"/>
    <n v="33197094"/>
    <n v="30821498"/>
    <n v="299239840"/>
    <n v="115567576"/>
    <n v="60194020"/>
    <n v="49342280"/>
    <n v="55868876"/>
    <n v="297052864"/>
    <n v="299239840"/>
    <n v="1570"/>
    <n v="0.65500000000000003"/>
    <m/>
    <n v="0.23885100000000001"/>
    <n v="0.57459199999999999"/>
    <n v="5.2449700000000002E-2"/>
    <n v="30780"/>
  </r>
  <r>
    <x v="27"/>
    <x v="6"/>
    <s v="CALIFORNIA STATE UNIVERSITY-CHICO"/>
    <s v="California"/>
    <x v="1"/>
    <x v="0"/>
    <n v="0.67779446470714444"/>
    <n v="0.1775766016713092"/>
    <n v="23305"/>
    <n v="15796"/>
    <n v="2769"/>
    <n v="36"/>
    <n v="2805"/>
    <m/>
    <m/>
    <x v="0"/>
    <x v="0"/>
    <m/>
    <m/>
    <n v="4.8000000000000001E-2"/>
    <n v="3040"/>
    <n v="133719784"/>
    <n v="70797656"/>
    <m/>
    <m/>
    <n v="40450976"/>
    <n v="195632320"/>
    <n v="3512177"/>
    <n v="22970808"/>
    <n v="100113592"/>
    <n v="257488448"/>
    <x v="195"/>
    <n v="116100400"/>
    <n v="1506230"/>
    <n v="1485523"/>
    <n v="2991753"/>
    <n v="34279368"/>
    <n v="33058330"/>
    <n v="376017632"/>
    <n v="122257264"/>
    <n v="117249776"/>
    <n v="55868876"/>
    <n v="59632840"/>
    <n v="358406080"/>
    <n v="376017632"/>
    <m/>
    <m/>
    <m/>
    <m/>
    <m/>
    <m/>
    <m/>
  </r>
  <r>
    <x v="0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25572790"/>
    <m/>
    <m/>
    <m/>
    <n v="7016159"/>
    <n v="106113344"/>
    <n v="110701"/>
    <n v="11547"/>
    <m/>
    <m/>
    <x v="196"/>
    <n v="78520912"/>
    <m/>
    <m/>
    <m/>
    <n v="11276774"/>
    <n v="10241661"/>
    <n v="144795056"/>
    <n v="86970040"/>
    <n v="21137218"/>
    <m/>
    <m/>
    <m/>
    <m/>
    <m/>
    <m/>
    <m/>
    <m/>
    <m/>
    <m/>
    <m/>
  </r>
  <r>
    <x v="1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26728780"/>
    <m/>
    <m/>
    <m/>
    <n v="8238199"/>
    <n v="107585168"/>
    <n v="103105"/>
    <n v="20913"/>
    <m/>
    <m/>
    <x v="197"/>
    <n v="77592976"/>
    <m/>
    <m/>
    <m/>
    <n v="10573062"/>
    <n v="12854125"/>
    <n v="151336128"/>
    <n v="84962800"/>
    <n v="23616468"/>
    <m/>
    <m/>
    <m/>
    <m/>
    <m/>
    <m/>
    <m/>
    <m/>
    <m/>
    <m/>
    <m/>
  </r>
  <r>
    <x v="2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34558164"/>
    <m/>
    <m/>
    <m/>
    <n v="9410475"/>
    <n v="92506976"/>
    <n v="483852"/>
    <n v="3749644"/>
    <m/>
    <m/>
    <x v="198"/>
    <n v="71816552"/>
    <m/>
    <m/>
    <m/>
    <n v="11042661"/>
    <n v="21621442"/>
    <n v="148262592"/>
    <n v="76636736"/>
    <n v="20533632"/>
    <m/>
    <m/>
    <m/>
    <m/>
    <m/>
    <m/>
    <n v="4508"/>
    <m/>
    <m/>
    <m/>
    <m/>
  </r>
  <r>
    <x v="3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38254844"/>
    <m/>
    <m/>
    <n v="41551"/>
    <n v="9223268"/>
    <n v="99460712"/>
    <n v="93239"/>
    <n v="1139076"/>
    <m/>
    <m/>
    <x v="199"/>
    <n v="68290400"/>
    <m/>
    <m/>
    <m/>
    <n v="12094120"/>
    <n v="13701543"/>
    <n v="147092512"/>
    <n v="75249808"/>
    <n v="19930036"/>
    <m/>
    <m/>
    <m/>
    <m/>
    <m/>
    <m/>
    <m/>
    <m/>
    <m/>
    <m/>
    <m/>
  </r>
  <r>
    <x v="4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39430248"/>
    <m/>
    <m/>
    <n v="32429"/>
    <n v="10153173"/>
    <n v="96714448"/>
    <n v="27032"/>
    <n v="78926"/>
    <m/>
    <m/>
    <x v="200"/>
    <n v="70535848"/>
    <m/>
    <m/>
    <m/>
    <n v="13454730"/>
    <n v="15770120"/>
    <n v="155563792"/>
    <n v="79600192"/>
    <n v="20462044"/>
    <m/>
    <m/>
    <m/>
    <m/>
    <m/>
    <m/>
    <m/>
    <m/>
    <m/>
    <m/>
    <m/>
  </r>
  <r>
    <x v="5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41427048"/>
    <m/>
    <m/>
    <m/>
    <n v="11028850"/>
    <n v="100311488"/>
    <n v="179384"/>
    <n v="1128490"/>
    <m/>
    <m/>
    <x v="201"/>
    <n v="73286856"/>
    <m/>
    <m/>
    <m/>
    <n v="14076097"/>
    <n v="8752020"/>
    <n v="154720256"/>
    <n v="80719368"/>
    <n v="21618626"/>
    <m/>
    <m/>
    <m/>
    <m/>
    <m/>
    <m/>
    <m/>
    <m/>
    <m/>
    <m/>
    <m/>
  </r>
  <r>
    <x v="6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39799956"/>
    <m/>
    <m/>
    <m/>
    <n v="12734699"/>
    <n v="105347072"/>
    <n v="17752"/>
    <n v="1564229"/>
    <m/>
    <m/>
    <x v="202"/>
    <n v="81422008"/>
    <m/>
    <m/>
    <m/>
    <n v="14034459"/>
    <n v="15312830"/>
    <n v="163274208"/>
    <n v="85158128"/>
    <n v="23842724"/>
    <m/>
    <m/>
    <m/>
    <m/>
    <n v="706"/>
    <n v="0.42799999999999999"/>
    <m/>
    <m/>
    <m/>
    <m/>
    <m/>
  </r>
  <r>
    <x v="7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40602076"/>
    <m/>
    <m/>
    <m/>
    <n v="14794416"/>
    <n v="107677656"/>
    <n v="12119"/>
    <n v="1490556"/>
    <m/>
    <m/>
    <x v="203"/>
    <n v="72265504"/>
    <m/>
    <n v="192757"/>
    <n v="192757"/>
    <n v="26468072"/>
    <n v="15937584"/>
    <n v="171027392"/>
    <n v="89394112"/>
    <n v="22975328"/>
    <m/>
    <m/>
    <m/>
    <m/>
    <n v="705"/>
    <n v="0.45200000000000001"/>
    <m/>
    <n v="0.42859700000000001"/>
    <n v="0.59931100000000004"/>
    <n v="0.16708999999999999"/>
    <n v="15141.5"/>
  </r>
  <r>
    <x v="8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40556756"/>
    <m/>
    <m/>
    <m/>
    <n v="16333970"/>
    <n v="130976496"/>
    <n v="37190"/>
    <n v="1220870"/>
    <m/>
    <m/>
    <x v="204"/>
    <n v="67563408"/>
    <m/>
    <n v="502077"/>
    <n v="502077"/>
    <n v="28968160"/>
    <n v="15109604"/>
    <n v="176479120"/>
    <n v="93267832"/>
    <n v="21342690"/>
    <m/>
    <m/>
    <m/>
    <m/>
    <n v="584"/>
    <n v="0.40699999999999997"/>
    <m/>
    <n v="0.414879"/>
    <n v="0.59935499999999997"/>
    <n v="0.16227"/>
    <n v="16385"/>
  </r>
  <r>
    <x v="9"/>
    <x v="7"/>
    <s v="CALIFORNIA STATE UNIVERSITY-FRESNO"/>
    <s v="California"/>
    <x v="0"/>
    <x v="0"/>
    <s v=""/>
    <s v=""/>
    <m/>
    <m/>
    <m/>
    <m/>
    <m/>
    <n v="93740"/>
    <s v="Far West: AK, CA, HI, NV, OR, and WA"/>
    <x v="0"/>
    <x v="0"/>
    <m/>
    <m/>
    <m/>
    <m/>
    <n v="44424312"/>
    <m/>
    <m/>
    <m/>
    <n v="29898448"/>
    <n v="131121720"/>
    <n v="10527711"/>
    <n v="13654456"/>
    <m/>
    <m/>
    <x v="205"/>
    <n v="74435776"/>
    <n v="2453226"/>
    <n v="10169497"/>
    <n v="12622723"/>
    <n v="36868288"/>
    <n v="13283088"/>
    <n v="262284864"/>
    <n v="114615936"/>
    <n v="18567292"/>
    <n v="48458916"/>
    <n v="50804024"/>
    <m/>
    <m/>
    <n v="556"/>
    <n v="0.40300000000000002"/>
    <m/>
    <n v="0.394125"/>
    <n v="0.59472000000000003"/>
    <n v="0.15504699999999999"/>
    <n v="17450"/>
  </r>
  <r>
    <x v="10"/>
    <x v="7"/>
    <s v="CALIFORNIA STATE UNIVERSITY-FRESNO"/>
    <s v="California"/>
    <x v="0"/>
    <x v="0"/>
    <s v=""/>
    <s v=""/>
    <m/>
    <m/>
    <m/>
    <m/>
    <m/>
    <m/>
    <m/>
    <x v="0"/>
    <x v="0"/>
    <m/>
    <m/>
    <m/>
    <m/>
    <n v="42926000"/>
    <m/>
    <m/>
    <m/>
    <n v="32214000"/>
    <n v="139015008"/>
    <n v="13447000"/>
    <n v="5085000"/>
    <m/>
    <m/>
    <x v="206"/>
    <n v="92750000"/>
    <n v="2276000"/>
    <n v="12642000"/>
    <n v="14918000"/>
    <n v="29458000"/>
    <n v="12871000"/>
    <n v="278695008"/>
    <n v="119035360"/>
    <n v="17691994"/>
    <n v="50804024"/>
    <n v="61052660"/>
    <m/>
    <m/>
    <n v="655"/>
    <n v="0.41699999999999998"/>
    <m/>
    <n v="0.37030600000000002"/>
    <n v="0.59738000000000002"/>
    <n v="0.144454"/>
    <n v="18391"/>
  </r>
  <r>
    <x v="11"/>
    <x v="7"/>
    <s v="CALIFORNIA STATE UNIVERSITY-FRESNO"/>
    <s v="California"/>
    <x v="1"/>
    <x v="0"/>
    <n v="0.67229837424290728"/>
    <n v="0.46017069701280228"/>
    <n v="6274"/>
    <n v="4218"/>
    <n v="1885"/>
    <n v="56"/>
    <n v="1941"/>
    <n v="93740"/>
    <s v="Far West: AK, CA, HI, NV, OR, and WA"/>
    <x v="0"/>
    <x v="0"/>
    <m/>
    <m/>
    <m/>
    <m/>
    <n v="46042236"/>
    <n v="3778738"/>
    <m/>
    <m/>
    <n v="52306096"/>
    <n v="138368112"/>
    <m/>
    <n v="17331976"/>
    <n v="75970192"/>
    <n v="138707648"/>
    <x v="207"/>
    <n v="92798352"/>
    <m/>
    <n v="1745184.88"/>
    <n v="1745184.88"/>
    <n v="42578812"/>
    <n v="21455242"/>
    <n v="225074320"/>
    <n v="109128408"/>
    <n v="19777968"/>
    <m/>
    <m/>
    <n v="238667104"/>
    <n v="225074320"/>
    <n v="652"/>
    <n v="0.434"/>
    <m/>
    <n v="0.35088000000000003"/>
    <n v="0.609518"/>
    <n v="0.137875"/>
    <n v="19779.5"/>
  </r>
  <r>
    <x v="12"/>
    <x v="7"/>
    <s v="CALIFORNIA STATE UNIVERSITY-FRESNO"/>
    <s v="California"/>
    <x v="1"/>
    <x v="0"/>
    <n v="0.63219645293315141"/>
    <n v="0.43159257660768235"/>
    <n v="7330"/>
    <n v="4634"/>
    <n v="1946"/>
    <n v="54"/>
    <n v="2000"/>
    <n v="93740"/>
    <s v="Far West: AK, CA, HI, NV, OR, and WA"/>
    <x v="0"/>
    <x v="0"/>
    <m/>
    <m/>
    <m/>
    <m/>
    <n v="54216936"/>
    <n v="36128136"/>
    <m/>
    <n v="1348731"/>
    <n v="23342180"/>
    <n v="148216944"/>
    <m/>
    <n v="4378621"/>
    <n v="78054824"/>
    <n v="140937456"/>
    <x v="208"/>
    <n v="115927752"/>
    <m/>
    <n v="728075.75"/>
    <n v="728075.75"/>
    <n v="38037924"/>
    <n v="21492290"/>
    <n v="237371520"/>
    <n v="95685360"/>
    <n v="22984200"/>
    <n v="62525164"/>
    <n v="66914320"/>
    <n v="219784288"/>
    <n v="237371520"/>
    <n v="699"/>
    <n v="0.46300000000000002"/>
    <m/>
    <n v="0.35094599999999998"/>
    <n v="0.61407999999999996"/>
    <n v="0.14125699999999999"/>
    <n v="21029"/>
  </r>
  <r>
    <x v="13"/>
    <x v="7"/>
    <s v="CALIFORNIA STATE UNIVERSITY-FRESNO"/>
    <s v="California"/>
    <x v="1"/>
    <x v="0"/>
    <n v="0.65949464857111328"/>
    <n v="0.38664882047850091"/>
    <n v="9063"/>
    <n v="5977"/>
    <n v="2191"/>
    <n v="120"/>
    <n v="2311"/>
    <n v="93740"/>
    <s v="Far West: AK, CA, HI, NV, OR, and WA"/>
    <x v="0"/>
    <x v="0"/>
    <m/>
    <m/>
    <m/>
    <m/>
    <n v="65082132"/>
    <n v="49900164"/>
    <m/>
    <n v="26667"/>
    <n v="24435260"/>
    <n v="143438848"/>
    <m/>
    <n v="10071345"/>
    <n v="90560496"/>
    <n v="141388048"/>
    <x v="209"/>
    <n v="102089104"/>
    <m/>
    <n v="2418636.75"/>
    <n v="2418636.75"/>
    <n v="38922300"/>
    <n v="20094088"/>
    <n v="234268320"/>
    <n v="107950296"/>
    <n v="33828728"/>
    <n v="66914320"/>
    <n v="89413952"/>
    <n v="234186544"/>
    <n v="234268320"/>
    <n v="718"/>
    <n v="0.45800000000000002"/>
    <m/>
    <n v="0.348881"/>
    <n v="0.61082999999999998"/>
    <n v="0.13083"/>
    <n v="21043"/>
  </r>
  <r>
    <x v="14"/>
    <x v="7"/>
    <s v="CALIFORNIA STATE UNIVERSITY-FRESNO"/>
    <s v="California"/>
    <x v="1"/>
    <x v="0"/>
    <n v="0.69695221613306413"/>
    <n v="0.36087736239481305"/>
    <n v="10401"/>
    <n v="7249"/>
    <n v="2486"/>
    <n v="130"/>
    <n v="2616"/>
    <n v="93740"/>
    <s v="Far West: AK, CA, HI, NV, OR, and WA"/>
    <x v="1"/>
    <x v="0"/>
    <m/>
    <m/>
    <m/>
    <m/>
    <n v="67876840"/>
    <n v="52272932"/>
    <m/>
    <m/>
    <n v="23578536"/>
    <n v="142888080"/>
    <n v="27988"/>
    <n v="2361712"/>
    <n v="94746904"/>
    <n v="130467592"/>
    <x v="210"/>
    <n v="97463736"/>
    <m/>
    <n v="1756119.5"/>
    <n v="1756119.5"/>
    <n v="35008536"/>
    <n v="23410298"/>
    <n v="219522624"/>
    <n v="100475856"/>
    <n v="31330268"/>
    <n v="89413952"/>
    <n v="95787144"/>
    <n v="227496400"/>
    <n v="219522624"/>
    <n v="737"/>
    <n v="0.433"/>
    <m/>
    <n v="0.3463"/>
    <n v="0.60999400000000004"/>
    <n v="0.122086"/>
    <n v="21739"/>
  </r>
  <r>
    <x v="15"/>
    <x v="7"/>
    <s v="CALIFORNIA STATE UNIVERSITY-FRESNO"/>
    <s v="California"/>
    <x v="1"/>
    <x v="0"/>
    <n v="0.62583715192104339"/>
    <n v="0.32793579273444101"/>
    <n v="11348"/>
    <n v="7102"/>
    <n v="2243"/>
    <n v="86"/>
    <n v="2329"/>
    <n v="93740"/>
    <s v="Far West: AK, CA, HI, NV, OR, and WA"/>
    <x v="1"/>
    <x v="1"/>
    <m/>
    <m/>
    <m/>
    <m/>
    <n v="73704640"/>
    <n v="55731252"/>
    <m/>
    <n v="894385"/>
    <n v="23843780"/>
    <n v="145276768"/>
    <n v="2744145"/>
    <n v="1404617"/>
    <n v="103814928"/>
    <n v="137194736"/>
    <x v="211"/>
    <n v="112016792"/>
    <n v="966635.19"/>
    <n v="2871212.25"/>
    <n v="3837847.5"/>
    <n v="44541336"/>
    <n v="26433900"/>
    <n v="259430688"/>
    <n v="106271456"/>
    <n v="33404876"/>
    <n v="95787144"/>
    <n v="101134528"/>
    <n v="329718816"/>
    <n v="259430688"/>
    <n v="858"/>
    <n v="0.45500000000000002"/>
    <m/>
    <n v="0.33829100000000001"/>
    <n v="0.61463999999999996"/>
    <n v="0.12142699999999999"/>
    <n v="22844"/>
  </r>
  <r>
    <x v="16"/>
    <x v="7"/>
    <s v="CALIFORNIA STATE UNIVERSITY-FRESNO"/>
    <s v="California"/>
    <x v="1"/>
    <x v="0"/>
    <n v="0.65288258376094177"/>
    <n v="0.28282478039759595"/>
    <n v="13252"/>
    <n v="8652"/>
    <n v="2356"/>
    <n v="91"/>
    <n v="2447"/>
    <n v="93740"/>
    <s v="Far West: AK, CA, HI, NV, OR, and WA"/>
    <x v="1"/>
    <x v="1"/>
    <m/>
    <m/>
    <m/>
    <m/>
    <n v="70684048"/>
    <n v="52048072"/>
    <m/>
    <n v="378558"/>
    <n v="26449404"/>
    <n v="155109600"/>
    <n v="6828457"/>
    <n v="5812187"/>
    <n v="103784080"/>
    <n v="157414016"/>
    <x v="212"/>
    <n v="87501608"/>
    <n v="637238.56000000006"/>
    <n v="3813357"/>
    <n v="4450595.5"/>
    <n v="39521660"/>
    <n v="26480588"/>
    <n v="207464640"/>
    <n v="103283056"/>
    <n v="35107752"/>
    <n v="101134528"/>
    <n v="111792192"/>
    <n v="271523392"/>
    <n v="207464640"/>
    <n v="936"/>
    <n v="0.48099999999999998"/>
    <m/>
    <n v="0.33251599999999998"/>
    <n v="0.60997500000000004"/>
    <n v="0.11515400000000001"/>
    <n v="23789.5"/>
  </r>
  <r>
    <x v="17"/>
    <x v="7"/>
    <s v="CALIFORNIA STATE UNIVERSITY-FRESNO"/>
    <s v="California"/>
    <x v="1"/>
    <x v="0"/>
    <n v="0.68440502586844054"/>
    <n v="0.28207343412526997"/>
    <n v="13530"/>
    <n v="9260"/>
    <n v="2528"/>
    <n v="84"/>
    <n v="2612"/>
    <n v="93740"/>
    <s v="Far West: AK, CA, HI, NV, OR, and WA"/>
    <x v="1"/>
    <x v="1"/>
    <m/>
    <m/>
    <m/>
    <m/>
    <n v="76194040"/>
    <n v="51482168"/>
    <m/>
    <n v="154647"/>
    <n v="28710292"/>
    <n v="168724000"/>
    <n v="4592113"/>
    <n v="24413356"/>
    <n v="64570152"/>
    <n v="231050688"/>
    <x v="213"/>
    <n v="113662744"/>
    <n v="752834"/>
    <n v="3930389"/>
    <n v="4683223"/>
    <n v="53395036"/>
    <n v="33397762"/>
    <n v="284103520"/>
    <n v="120425472"/>
    <n v="41050736"/>
    <n v="111792192"/>
    <n v="104387792"/>
    <n v="307232576"/>
    <n v="284103520"/>
    <n v="1051"/>
    <n v="0.48"/>
    <m/>
    <n v="0.321133"/>
    <n v="0.60299199999999997"/>
    <n v="0.106332"/>
    <n v="24672.5"/>
  </r>
  <r>
    <x v="18"/>
    <x v="7"/>
    <s v="CALIFORNIA STATE UNIVERSITY-FRESNO"/>
    <s v="California"/>
    <x v="1"/>
    <x v="0"/>
    <n v="0.68782990112259312"/>
    <n v="0.2857760484219628"/>
    <n v="13451"/>
    <n v="9252"/>
    <n v="2553"/>
    <n v="91"/>
    <n v="2644"/>
    <n v="93740"/>
    <s v="Far West: AK, CA, HI, NV, OR, and WA"/>
    <x v="1"/>
    <x v="1"/>
    <m/>
    <m/>
    <m/>
    <m/>
    <n v="87055648"/>
    <n v="58922456"/>
    <m/>
    <n v="93506"/>
    <n v="32641944"/>
    <n v="125158744"/>
    <n v="5957794"/>
    <n v="25151458"/>
    <n v="79008880"/>
    <n v="185398512"/>
    <x v="214"/>
    <n v="126062112"/>
    <n v="1648317"/>
    <n v="3432546"/>
    <n v="5080863"/>
    <n v="43373668"/>
    <n v="32765544"/>
    <n v="285931104"/>
    <n v="126637472"/>
    <n v="45329120"/>
    <n v="104387792"/>
    <n v="87532168"/>
    <n v="259202160"/>
    <n v="285931104"/>
    <n v="1187"/>
    <n v="0.47799999999999998"/>
    <m/>
    <n v="0.29696"/>
    <n v="0.60249799999999998"/>
    <n v="9.8271700000000003E-2"/>
    <n v="26835"/>
  </r>
  <r>
    <x v="19"/>
    <x v="7"/>
    <s v="CALIFORNIA STATE UNIVERSITY-FRESNO"/>
    <s v="California"/>
    <x v="1"/>
    <x v="0"/>
    <n v="0.7013826786819839"/>
    <n v="0.2768732836406434"/>
    <n v="14537"/>
    <n v="10196"/>
    <n v="2732"/>
    <n v="91"/>
    <n v="2823"/>
    <n v="93740"/>
    <s v="Far West: AK, CA, HI, NV, OR, and WA"/>
    <x v="1"/>
    <x v="1"/>
    <n v="-119.745"/>
    <n v="36.815199999999997"/>
    <m/>
    <m/>
    <n v="104349920"/>
    <n v="70708936"/>
    <m/>
    <n v="57284"/>
    <n v="41727216"/>
    <n v="136757024"/>
    <n v="4077492"/>
    <n v="37929664"/>
    <n v="94363568"/>
    <n v="212561328"/>
    <x v="215"/>
    <n v="112915688"/>
    <n v="2819497"/>
    <n v="3278922"/>
    <n v="6098419"/>
    <n v="39352840"/>
    <n v="33650512"/>
    <n v="287923232"/>
    <n v="107480848"/>
    <n v="43457840"/>
    <n v="87532168"/>
    <n v="107389976"/>
    <n v="316879968"/>
    <n v="287923232"/>
    <n v="1134"/>
    <n v="0.50600000000000001"/>
    <m/>
    <n v="0.27449200000000001"/>
    <n v="0.59847700000000004"/>
    <n v="9.0101500000000001E-2"/>
    <n v="29445"/>
  </r>
  <r>
    <x v="20"/>
    <x v="7"/>
    <s v="CALIFORNIA STATE UNIVERSITY-FRESNO"/>
    <s v="California"/>
    <x v="1"/>
    <x v="0"/>
    <n v="0.71942959001782536"/>
    <n v="0.27393458870168486"/>
    <n v="14025"/>
    <n v="10090"/>
    <n v="2620"/>
    <n v="144"/>
    <n v="2764"/>
    <n v="93740"/>
    <s v="Far West: AK, CA, HI, NV, OR, and WA"/>
    <x v="1"/>
    <x v="1"/>
    <n v="-119.745"/>
    <n v="36.815300000000001"/>
    <m/>
    <m/>
    <n v="110866672"/>
    <n v="58797656"/>
    <m/>
    <m/>
    <n v="48611172"/>
    <n v="149672688"/>
    <n v="3047821"/>
    <n v="20470330"/>
    <n v="77207032"/>
    <n v="211336608"/>
    <x v="216"/>
    <n v="119847632"/>
    <n v="2092775"/>
    <n v="4665752"/>
    <n v="6758527"/>
    <n v="34964048"/>
    <n v="34325372"/>
    <n v="308637280"/>
    <n v="114896264"/>
    <n v="45491024"/>
    <n v="107389976"/>
    <n v="119931800"/>
    <n v="290842176"/>
    <n v="308637280"/>
    <n v="1165"/>
    <n v="0.49399999999999999"/>
    <m/>
    <n v="0.26783699999999999"/>
    <n v="0.58985100000000001"/>
    <n v="8.2156900000000005E-2"/>
    <n v="28418"/>
  </r>
  <r>
    <x v="21"/>
    <x v="7"/>
    <s v="CALIFORNIA STATE UNIVERSITY-FRESNO"/>
    <s v="California"/>
    <x v="1"/>
    <x v="0"/>
    <n v="0.55910433408887972"/>
    <n v="0.33169533169533172"/>
    <n v="14559"/>
    <n v="8140"/>
    <n v="2583"/>
    <n v="117"/>
    <n v="2700"/>
    <n v="93740"/>
    <s v="Far West: AK, CA, HI, NV, OR, and WA"/>
    <x v="1"/>
    <x v="1"/>
    <n v="-119.748"/>
    <n v="36.814500000000002"/>
    <n v="7.9000000000000001E-2"/>
    <n v="3271"/>
    <n v="145274544"/>
    <n v="75499136"/>
    <m/>
    <m/>
    <n v="50022784"/>
    <n v="127239392"/>
    <n v="4190441"/>
    <n v="12458835"/>
    <n v="89016288"/>
    <n v="187717808"/>
    <x v="217"/>
    <n v="119795216"/>
    <n v="2212194"/>
    <n v="2435295"/>
    <n v="4647489"/>
    <n v="36005164"/>
    <n v="38839204"/>
    <n v="283944864"/>
    <n v="113065392"/>
    <n v="44884300"/>
    <n v="119931800"/>
    <n v="123512368"/>
    <n v="277011104"/>
    <n v="283944864"/>
    <n v="1215"/>
    <n v="0.48099999999999998"/>
    <m/>
    <n v="0.27606000000000003"/>
    <n v="0.589472"/>
    <n v="8.3323800000000003E-2"/>
    <n v="26000"/>
  </r>
  <r>
    <x v="22"/>
    <x v="7"/>
    <s v="CALIFORNIA STATE UNIVERSITY-FRESNO"/>
    <s v="California"/>
    <x v="1"/>
    <x v="0"/>
    <n v="0.60405632347241955"/>
    <n v="0.31276732249786143"/>
    <n v="15482"/>
    <n v="9352"/>
    <n v="2831"/>
    <n v="94"/>
    <n v="2925"/>
    <n v="93740"/>
    <s v="Far West: AK, CA, HI, NV, OR, and WA"/>
    <x v="1"/>
    <x v="1"/>
    <n v="-119.748"/>
    <n v="36.814500000000002"/>
    <n v="0.08"/>
    <n v="3193"/>
    <n v="149794624"/>
    <n v="75784448"/>
    <m/>
    <m/>
    <n v="51567176"/>
    <n v="128433856"/>
    <n v="3296214"/>
    <n v="13080950"/>
    <n v="89009488"/>
    <n v="191260256"/>
    <x v="218"/>
    <n v="122431312"/>
    <n v="1802523"/>
    <n v="3105702"/>
    <n v="4908225"/>
    <n v="35250112"/>
    <n v="40590992"/>
    <n v="287984704"/>
    <n v="111424208"/>
    <n v="49118564"/>
    <n v="123512368"/>
    <n v="136018304"/>
    <n v="281295520"/>
    <n v="287984704"/>
    <n v="1240"/>
    <n v="0.48599999999999999"/>
    <m/>
    <n v="0.24574599999999999"/>
    <n v="0.59746500000000002"/>
    <n v="7.2285000000000002E-2"/>
    <n v="26565"/>
  </r>
  <r>
    <x v="23"/>
    <x v="7"/>
    <s v="CALIFORNIA STATE UNIVERSITY-FRESNO"/>
    <s v="California"/>
    <x v="1"/>
    <x v="0"/>
    <n v="0.58145548577761363"/>
    <n v="0.33238034731046168"/>
    <n v="16242"/>
    <n v="9444"/>
    <n v="3036"/>
    <n v="103"/>
    <n v="3139"/>
    <n v="93740"/>
    <s v="Far West: AK, CA, HI, NV, OR, and WA"/>
    <x v="1"/>
    <x v="1"/>
    <n v="-119.748"/>
    <n v="36.814500000000002"/>
    <n v="6.5000000000000002E-2"/>
    <n v="3356"/>
    <n v="156023168"/>
    <n v="73947800"/>
    <m/>
    <m/>
    <n v="56150576"/>
    <n v="149016736"/>
    <n v="3943182"/>
    <n v="12064246"/>
    <n v="87130600"/>
    <n v="216539936"/>
    <x v="219"/>
    <n v="128356128"/>
    <n v="1890286"/>
    <n v="6820326"/>
    <n v="8710612"/>
    <n v="36987184"/>
    <n v="41390080"/>
    <n v="306481120"/>
    <n v="119735488"/>
    <n v="51350404"/>
    <n v="136018304"/>
    <n v="153535264"/>
    <n v="311305184"/>
    <n v="306481120"/>
    <n v="1430"/>
    <n v="0.52400000000000002"/>
    <m/>
    <n v="0.23241600000000001"/>
    <n v="0.59201899999999996"/>
    <n v="6.2980700000000001E-2"/>
    <n v="26000"/>
  </r>
  <r>
    <x v="24"/>
    <x v="7"/>
    <s v="CALIFORNIA STATE UNIVERSITY-FRESNO"/>
    <s v="California"/>
    <x v="1"/>
    <x v="0"/>
    <n v="0.59402024889263871"/>
    <n v="0.31362627607634264"/>
    <n v="18964"/>
    <n v="11265"/>
    <n v="3387"/>
    <n v="146"/>
    <n v="3533"/>
    <n v="93740"/>
    <s v="Far West: AK, CA, HI, NV, OR, and WA"/>
    <x v="1"/>
    <x v="1"/>
    <n v="-119.748"/>
    <n v="36.814500000000002"/>
    <n v="4.2999999999999997E-2"/>
    <n v="3463"/>
    <n v="161293440"/>
    <n v="74405760"/>
    <m/>
    <m/>
    <n v="59510696"/>
    <n v="162428544"/>
    <n v="4326445"/>
    <n v="12258501"/>
    <n v="87805232"/>
    <n v="233134576"/>
    <x v="220"/>
    <n v="132706744"/>
    <n v="5286808"/>
    <n v="3799877"/>
    <n v="9086685"/>
    <n v="37657400"/>
    <n v="45571880"/>
    <n v="318383840"/>
    <n v="127687424"/>
    <n v="48883540"/>
    <n v="153535264"/>
    <n v="156993296"/>
    <n v="347409120"/>
    <n v="318383840"/>
    <n v="1531"/>
    <n v="0.58499999999999996"/>
    <m/>
    <n v="0.24528900000000001"/>
    <n v="0.59004299999999998"/>
    <n v="6.6915199999999994E-2"/>
    <n v="26137"/>
  </r>
  <r>
    <x v="25"/>
    <x v="7"/>
    <s v="CALIFORNIA STATE UNIVERSITY-FRESNO"/>
    <s v="California"/>
    <x v="1"/>
    <x v="0"/>
    <n v="0.52191794563145755"/>
    <n v="0.35287334230251777"/>
    <n v="19938"/>
    <n v="10406"/>
    <n v="3537"/>
    <n v="135"/>
    <n v="3672"/>
    <m/>
    <m/>
    <x v="0"/>
    <x v="0"/>
    <m/>
    <m/>
    <n v="4.8000000000000001E-2"/>
    <n v="3712"/>
    <n v="168114544"/>
    <n v="78660936"/>
    <m/>
    <m/>
    <n v="62555772"/>
    <n v="176295376"/>
    <n v="5247636"/>
    <n v="13932924"/>
    <n v="93660064"/>
    <n v="251340880"/>
    <x v="221"/>
    <n v="142708000"/>
    <n v="3715917"/>
    <n v="6828097"/>
    <n v="10544014"/>
    <n v="43356600"/>
    <n v="56103368"/>
    <n v="355931360"/>
    <n v="133471456"/>
    <n v="56752328"/>
    <n v="156993296"/>
    <n v="129323704"/>
    <n v="361848416"/>
    <n v="355931360"/>
    <n v="1459"/>
    <n v="0.56499999999999995"/>
    <m/>
    <n v="0.221885"/>
    <n v="0.60378299999999996"/>
    <n v="6.0514199999999997E-2"/>
    <n v="27519"/>
  </r>
  <r>
    <x v="26"/>
    <x v="7"/>
    <s v="CALIFORNIA STATE UNIVERSITY-FRESNO"/>
    <s v="California"/>
    <x v="1"/>
    <x v="0"/>
    <n v="0.53541499866559916"/>
    <n v="0.32917954341541222"/>
    <n v="18735"/>
    <n v="10031"/>
    <n v="3208"/>
    <n v="94"/>
    <n v="3302"/>
    <m/>
    <m/>
    <x v="0"/>
    <x v="0"/>
    <m/>
    <m/>
    <n v="6.0999999999999999E-2"/>
    <n v="3809"/>
    <n v="172769280"/>
    <n v="80798184"/>
    <m/>
    <m/>
    <n v="62520304"/>
    <n v="193378048"/>
    <n v="4411445"/>
    <n v="13736349"/>
    <n v="95616168"/>
    <n v="266836960"/>
    <x v="222"/>
    <n v="147174112"/>
    <n v="2990546"/>
    <n v="4908622"/>
    <n v="7899168"/>
    <n v="40151420"/>
    <n v="52761524"/>
    <n v="393204032"/>
    <n v="147936304"/>
    <n v="73242616"/>
    <n v="129323704"/>
    <n v="144331088"/>
    <n v="365630176"/>
    <n v="393204032"/>
    <n v="1574"/>
    <n v="0.55600000000000005"/>
    <m/>
    <n v="0.240541"/>
    <n v="0.621197"/>
    <n v="6.2479600000000003E-2"/>
    <n v="27059"/>
  </r>
  <r>
    <x v="27"/>
    <x v="7"/>
    <s v="CALIFORNIA STATE UNIVERSITY-FRESNO"/>
    <s v="California"/>
    <x v="1"/>
    <x v="0"/>
    <n v="0.59408482142857144"/>
    <n v="0.3236896486943453"/>
    <n v="17920"/>
    <n v="10646"/>
    <n v="3307"/>
    <n v="139"/>
    <n v="3446"/>
    <m/>
    <m/>
    <x v="0"/>
    <x v="0"/>
    <m/>
    <m/>
    <n v="0.05"/>
    <n v="3849"/>
    <n v="191440032"/>
    <n v="82346032"/>
    <m/>
    <m/>
    <n v="68769120"/>
    <n v="269798368"/>
    <n v="4711529"/>
    <n v="18905092"/>
    <n v="99016816"/>
    <n v="353172672"/>
    <x v="223"/>
    <n v="153563568"/>
    <n v="6523636"/>
    <n v="6098659"/>
    <n v="12622295"/>
    <n v="41183904"/>
    <n v="58057804"/>
    <n v="485109856"/>
    <n v="159412912"/>
    <n v="139455216"/>
    <n v="144331088"/>
    <n v="151573456"/>
    <n v="453214944"/>
    <n v="485109856"/>
    <m/>
    <m/>
    <m/>
    <m/>
    <m/>
    <m/>
    <m/>
  </r>
  <r>
    <x v="0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28391820"/>
    <m/>
    <m/>
    <m/>
    <n v="5290079"/>
    <n v="92614472"/>
    <n v="83735"/>
    <n v="349916"/>
    <m/>
    <m/>
    <x v="224"/>
    <n v="77142064"/>
    <m/>
    <m/>
    <m/>
    <n v="10656339"/>
    <n v="7853346"/>
    <n v="136230624"/>
    <n v="81681984"/>
    <n v="19551820"/>
    <m/>
    <m/>
    <m/>
    <m/>
    <m/>
    <m/>
    <m/>
    <m/>
    <m/>
    <m/>
    <m/>
  </r>
  <r>
    <x v="1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27623568"/>
    <m/>
    <m/>
    <m/>
    <n v="6516505"/>
    <n v="95554112"/>
    <n v="26864"/>
    <n v="338202"/>
    <m/>
    <m/>
    <x v="225"/>
    <n v="77284656"/>
    <m/>
    <m/>
    <m/>
    <n v="9466720"/>
    <n v="9403103"/>
    <n v="141783856"/>
    <n v="79963200"/>
    <n v="21927836"/>
    <m/>
    <m/>
    <m/>
    <m/>
    <m/>
    <m/>
    <m/>
    <m/>
    <m/>
    <m/>
    <m/>
  </r>
  <r>
    <x v="2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37022256"/>
    <m/>
    <m/>
    <m/>
    <n v="7757719"/>
    <n v="81493912"/>
    <n v="232681"/>
    <n v="6421145"/>
    <m/>
    <m/>
    <x v="226"/>
    <n v="70355584"/>
    <m/>
    <m/>
    <m/>
    <n v="9665192"/>
    <n v="17255592"/>
    <n v="137028144"/>
    <n v="73947576"/>
    <n v="19020552"/>
    <m/>
    <m/>
    <m/>
    <m/>
    <m/>
    <m/>
    <m/>
    <m/>
    <m/>
    <m/>
    <m/>
  </r>
  <r>
    <x v="3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40315072"/>
    <m/>
    <m/>
    <n v="26109"/>
    <n v="7270074"/>
    <n v="86501976"/>
    <n v="25801"/>
    <n v="351059"/>
    <m/>
    <m/>
    <x v="227"/>
    <n v="69061528"/>
    <m/>
    <m/>
    <m/>
    <n v="11369976"/>
    <n v="12037595"/>
    <n v="141986240"/>
    <n v="73623488"/>
    <n v="18429536"/>
    <m/>
    <m/>
    <m/>
    <m/>
    <m/>
    <m/>
    <m/>
    <m/>
    <m/>
    <m/>
    <m/>
  </r>
  <r>
    <x v="4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42701240"/>
    <m/>
    <m/>
    <n v="18030"/>
    <n v="7864460"/>
    <n v="84287008"/>
    <n v="25248"/>
    <n v="447467"/>
    <m/>
    <m/>
    <x v="228"/>
    <n v="71863840"/>
    <m/>
    <m/>
    <m/>
    <n v="9125054"/>
    <n v="15513662"/>
    <n v="154680800"/>
    <n v="75916040"/>
    <n v="18764526"/>
    <m/>
    <m/>
    <m/>
    <m/>
    <m/>
    <m/>
    <m/>
    <m/>
    <m/>
    <m/>
    <m/>
  </r>
  <r>
    <x v="5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47307460"/>
    <m/>
    <m/>
    <m/>
    <n v="9410805"/>
    <n v="88861456"/>
    <n v="508065"/>
    <n v="3167681"/>
    <m/>
    <m/>
    <x v="229"/>
    <n v="77792616"/>
    <m/>
    <m/>
    <m/>
    <n v="8921072"/>
    <n v="8538645"/>
    <n v="149541088"/>
    <n v="80179352"/>
    <n v="20589604"/>
    <m/>
    <m/>
    <m/>
    <m/>
    <m/>
    <m/>
    <m/>
    <m/>
    <m/>
    <m/>
    <m/>
  </r>
  <r>
    <x v="6"/>
    <x v="8"/>
    <s v="CALIFORNIA STATE UNIVERSITY-FULLERTON"/>
    <s v="California"/>
    <x v="0"/>
    <x v="0"/>
    <s v=""/>
    <s v=""/>
    <m/>
    <m/>
    <m/>
    <m/>
    <m/>
    <n v="92634"/>
    <s v="Far West: AK, CA, HI, NV, OR, and WA"/>
    <x v="0"/>
    <x v="0"/>
    <m/>
    <m/>
    <m/>
    <m/>
    <n v="51990624"/>
    <m/>
    <m/>
    <m/>
    <n v="10725578"/>
    <n v="100601344"/>
    <n v="129123"/>
    <n v="3679629"/>
    <m/>
    <m/>
    <x v="230"/>
    <n v="82644040"/>
    <m/>
    <m/>
    <m/>
    <n v="7069073"/>
    <n v="20238604"/>
    <n v="172027664"/>
    <n v="85358752"/>
    <n v="22015896"/>
    <m/>
    <m/>
    <m/>
    <m/>
    <n v="744"/>
    <n v="0.40300000000000002"/>
    <m/>
    <m/>
    <m/>
    <m/>
    <m/>
  </r>
  <r>
    <x v="7"/>
    <x v="8"/>
    <s v="CALIFORNIA STATE UNIVERSITY-FULLERTON"/>
    <s v="California"/>
    <x v="0"/>
    <x v="0"/>
    <s v=""/>
    <s v=""/>
    <m/>
    <m/>
    <m/>
    <m/>
    <m/>
    <n v="92831"/>
    <s v="Far West: AK, CA, HI, NV, OR, and WA"/>
    <x v="0"/>
    <x v="0"/>
    <m/>
    <m/>
    <m/>
    <m/>
    <n v="58659508"/>
    <m/>
    <m/>
    <m/>
    <n v="12399780"/>
    <n v="103199400"/>
    <n v="675575"/>
    <n v="1283222"/>
    <m/>
    <m/>
    <x v="231"/>
    <n v="82715576"/>
    <m/>
    <n v="363907"/>
    <n v="363907"/>
    <n v="13533874"/>
    <n v="17900232"/>
    <n v="177699600"/>
    <n v="90905008"/>
    <n v="22483812"/>
    <m/>
    <m/>
    <m/>
    <m/>
    <n v="674"/>
    <n v="0.42399999999999999"/>
    <m/>
    <n v="0.43268400000000001"/>
    <n v="0.61709099999999995"/>
    <n v="0.102549"/>
    <n v="17087.5"/>
  </r>
  <r>
    <x v="8"/>
    <x v="8"/>
    <s v="CALIFORNIA STATE UNIVERSITY-FULLERTON"/>
    <s v="California"/>
    <x v="0"/>
    <x v="0"/>
    <s v=""/>
    <s v=""/>
    <m/>
    <m/>
    <m/>
    <m/>
    <m/>
    <n v="928349480"/>
    <s v="Far West: AK, CA, HI, NV, OR, and WA"/>
    <x v="0"/>
    <x v="0"/>
    <m/>
    <m/>
    <m/>
    <m/>
    <n v="67124160"/>
    <m/>
    <m/>
    <m/>
    <n v="18410804"/>
    <n v="120492416"/>
    <n v="3952652"/>
    <n v="5739204"/>
    <m/>
    <m/>
    <x v="232"/>
    <n v="86253024"/>
    <n v="2673608"/>
    <n v="3216994"/>
    <n v="5890602"/>
    <n v="20325866"/>
    <n v="23378056"/>
    <n v="234680768"/>
    <n v="108914832"/>
    <n v="22382684"/>
    <m/>
    <m/>
    <m/>
    <m/>
    <n v="573"/>
    <n v="0.438"/>
    <m/>
    <n v="0.42756100000000002"/>
    <n v="0.61890299999999998"/>
    <n v="0.107215"/>
    <n v="17681"/>
  </r>
  <r>
    <x v="9"/>
    <x v="8"/>
    <s v="CALIFORNIA STATE UNIVERSITY-FULLERTON"/>
    <s v="California"/>
    <x v="0"/>
    <x v="0"/>
    <s v=""/>
    <s v=""/>
    <m/>
    <m/>
    <m/>
    <m/>
    <m/>
    <n v="928349480"/>
    <s v="Far West: AK, CA, HI, NV, OR, and WA"/>
    <x v="0"/>
    <x v="0"/>
    <m/>
    <m/>
    <m/>
    <m/>
    <n v="70133280"/>
    <m/>
    <m/>
    <m/>
    <n v="19340238"/>
    <n v="125113272"/>
    <n v="9990279"/>
    <n v="6091613"/>
    <m/>
    <m/>
    <x v="233"/>
    <n v="86935456"/>
    <n v="7315688"/>
    <n v="1348282"/>
    <n v="8663970"/>
    <n v="19333062"/>
    <n v="22001028"/>
    <n v="248305680"/>
    <n v="120545616"/>
    <n v="18505916"/>
    <m/>
    <n v="7056303"/>
    <m/>
    <m/>
    <n v="574"/>
    <n v="0.41599999999999998"/>
    <m/>
    <n v="0.41647800000000001"/>
    <n v="0.62524900000000005"/>
    <n v="0.100731"/>
    <n v="18777"/>
  </r>
  <r>
    <x v="10"/>
    <x v="8"/>
    <s v="CALIFORNIA STATE UNIVERSITY-FULLERTON"/>
    <s v="California"/>
    <x v="0"/>
    <x v="0"/>
    <s v=""/>
    <s v=""/>
    <m/>
    <m/>
    <m/>
    <m/>
    <m/>
    <m/>
    <m/>
    <x v="0"/>
    <x v="0"/>
    <m/>
    <m/>
    <m/>
    <m/>
    <n v="71828328"/>
    <m/>
    <m/>
    <m/>
    <n v="22318808"/>
    <n v="143849344"/>
    <n v="6870319"/>
    <n v="7325499"/>
    <m/>
    <m/>
    <x v="234"/>
    <n v="95393800"/>
    <n v="8437603"/>
    <n v="1198419"/>
    <n v="9636022"/>
    <n v="20737616"/>
    <n v="25021252"/>
    <n v="288025152"/>
    <n v="132998736"/>
    <n v="18657536"/>
    <n v="7056303"/>
    <n v="7510973"/>
    <m/>
    <m/>
    <n v="787"/>
    <n v="0.43"/>
    <m/>
    <n v="0.40179700000000002"/>
    <n v="0.62867200000000001"/>
    <n v="9.7960699999999998E-2"/>
    <n v="19908"/>
  </r>
  <r>
    <x v="11"/>
    <x v="8"/>
    <s v="CALIFORNIA STATE UNIVERSITY-FULLERTON"/>
    <s v="California"/>
    <x v="1"/>
    <x v="0"/>
    <n v="0.69157217803350823"/>
    <n v="0.3391655450874832"/>
    <n v="11818"/>
    <n v="8173"/>
    <n v="2657"/>
    <n v="115"/>
    <n v="2772"/>
    <n v="928349480"/>
    <s v="Far West: AK, CA, HI, NV, OR, and WA"/>
    <x v="0"/>
    <x v="0"/>
    <m/>
    <m/>
    <m/>
    <m/>
    <n v="115268744"/>
    <n v="105706624"/>
    <m/>
    <m/>
    <n v="21067140"/>
    <n v="156417552"/>
    <n v="581062"/>
    <n v="3811099"/>
    <n v="140278144"/>
    <n v="154067024"/>
    <x v="235"/>
    <n v="123901936"/>
    <n v="25362.36"/>
    <n v="629875.63"/>
    <n v="655238"/>
    <n v="25329662"/>
    <n v="27446150"/>
    <n v="302424832"/>
    <n v="135829568"/>
    <n v="22642176"/>
    <m/>
    <m/>
    <n v="334888000"/>
    <n v="302424832"/>
    <n v="948"/>
    <n v="0.46700000000000003"/>
    <m/>
    <n v="0.39699800000000002"/>
    <n v="0.62516099999999997"/>
    <n v="9.9659999999999999E-2"/>
    <n v="21190"/>
  </r>
  <r>
    <x v="12"/>
    <x v="8"/>
    <s v="CALIFORNIA STATE UNIVERSITY-FULLERTON"/>
    <s v="California"/>
    <x v="1"/>
    <x v="0"/>
    <n v="0.6864277958740499"/>
    <n v="0.30391226405146049"/>
    <n v="13815"/>
    <n v="9483"/>
    <n v="2772"/>
    <n v="110"/>
    <n v="2882"/>
    <s v="92834-9480"/>
    <s v="Far West: AK, CA, HI, NV, OR, and WA"/>
    <x v="0"/>
    <x v="0"/>
    <m/>
    <m/>
    <m/>
    <m/>
    <n v="82349592"/>
    <n v="73079904"/>
    <m/>
    <n v="14394"/>
    <n v="22135928"/>
    <n v="164379632"/>
    <n v="567930"/>
    <n v="24037608"/>
    <n v="115249040"/>
    <n v="180087440"/>
    <x v="236"/>
    <n v="133339360"/>
    <n v="42887.7"/>
    <n v="558823.88"/>
    <n v="601711.56000000006"/>
    <n v="22825184"/>
    <n v="28074828"/>
    <n v="280692224"/>
    <n v="141298016"/>
    <n v="32863692"/>
    <n v="6293614"/>
    <n v="6629809"/>
    <n v="308213568"/>
    <n v="280692224"/>
    <n v="1043"/>
    <n v="0.47599999999999998"/>
    <m/>
    <n v="0.40470699999999998"/>
    <n v="0.62214100000000006"/>
    <n v="0.103856"/>
    <n v="22793"/>
  </r>
  <r>
    <x v="13"/>
    <x v="8"/>
    <s v="CALIFORNIA STATE UNIVERSITY-FULLERTON"/>
    <s v="California"/>
    <x v="1"/>
    <x v="0"/>
    <n v="0.68760793187637703"/>
    <n v="0.29704685199618946"/>
    <n v="16793"/>
    <n v="11547"/>
    <n v="3292"/>
    <n v="138"/>
    <n v="3430"/>
    <s v="92831-3599"/>
    <s v="Far West: AK, CA, HI, NV, OR, and WA"/>
    <x v="0"/>
    <x v="0"/>
    <m/>
    <m/>
    <m/>
    <m/>
    <n v="97153248"/>
    <n v="85089888"/>
    <m/>
    <m/>
    <n v="21928458"/>
    <n v="162498448"/>
    <n v="689686"/>
    <n v="1639416"/>
    <n v="125168288"/>
    <n v="156045440"/>
    <x v="237"/>
    <n v="138782544"/>
    <n v="18559.259999999998"/>
    <n v="772489.5"/>
    <n v="791048.75"/>
    <n v="25385484"/>
    <n v="26547044"/>
    <n v="287645216"/>
    <n v="130662792"/>
    <n v="42575968"/>
    <n v="6629809"/>
    <n v="8869344"/>
    <n v="289552896"/>
    <n v="287645216"/>
    <n v="1062"/>
    <n v="0.495"/>
    <m/>
    <n v="0.39852199999999999"/>
    <n v="0.62375100000000006"/>
    <n v="0.10104299999999999"/>
    <n v="24030"/>
  </r>
  <r>
    <x v="14"/>
    <x v="8"/>
    <s v="CALIFORNIA STATE UNIVERSITY-FULLERTON"/>
    <s v="California"/>
    <x v="1"/>
    <x v="0"/>
    <n v="0.662009914375845"/>
    <n v="0.2783356024506467"/>
    <n v="17752"/>
    <n v="11752"/>
    <n v="3100"/>
    <n v="171"/>
    <n v="3271"/>
    <s v="92831-3599"/>
    <s v="Far West: AK, CA, HI, NV, OR, and WA"/>
    <x v="1"/>
    <x v="0"/>
    <m/>
    <m/>
    <m/>
    <m/>
    <n v="110125600"/>
    <n v="95309680"/>
    <m/>
    <m/>
    <n v="21726664"/>
    <n v="156305264"/>
    <n v="748295"/>
    <n v="7178365"/>
    <n v="140583840"/>
    <n v="153394464"/>
    <x v="238"/>
    <n v="137841920"/>
    <n v="139112.72"/>
    <n v="491983.44"/>
    <n v="631096.13"/>
    <n v="27146734"/>
    <n v="29953332"/>
    <n v="271180608"/>
    <n v="130442176"/>
    <n v="40152572"/>
    <n v="8869344"/>
    <n v="8662283"/>
    <n v="346821248"/>
    <n v="271180608"/>
    <n v="1227"/>
    <n v="0.48199999999999998"/>
    <m/>
    <n v="0.38218999999999997"/>
    <n v="0.60778799999999999"/>
    <n v="9.3016000000000001E-2"/>
    <n v="24379"/>
  </r>
  <r>
    <x v="15"/>
    <x v="8"/>
    <s v="CALIFORNIA STATE UNIVERSITY-FULLERTON"/>
    <s v="California"/>
    <x v="1"/>
    <x v="0"/>
    <n v="0.63042866522840257"/>
    <n v="0.269825918762089"/>
    <n v="21322"/>
    <n v="13442"/>
    <n v="3542"/>
    <n v="85"/>
    <n v="3627"/>
    <s v="92831-3599"/>
    <s v="Far West: AK, CA, HI, NV, OR, and WA"/>
    <x v="1"/>
    <x v="1"/>
    <m/>
    <m/>
    <m/>
    <m/>
    <n v="122313072"/>
    <n v="105017232"/>
    <m/>
    <m/>
    <n v="22700832"/>
    <n v="161827648"/>
    <n v="759479"/>
    <n v="7066142"/>
    <n v="154182656"/>
    <n v="157855888"/>
    <x v="239"/>
    <n v="150877600"/>
    <n v="129722.18"/>
    <n v="408034.59"/>
    <n v="537756.75"/>
    <n v="29537048"/>
    <n v="31193336"/>
    <n v="302357824"/>
    <n v="145365472"/>
    <n v="43921304"/>
    <n v="8662283"/>
    <n v="13302876"/>
    <n v="314220992"/>
    <n v="302357824"/>
    <n v="1303"/>
    <n v="0.49099999999999999"/>
    <m/>
    <n v="0.37391799999999997"/>
    <n v="0.60058999999999996"/>
    <n v="9.1886200000000001E-2"/>
    <n v="25069"/>
  </r>
  <r>
    <x v="16"/>
    <x v="8"/>
    <s v="CALIFORNIA STATE UNIVERSITY-FULLERTON"/>
    <s v="California"/>
    <x v="1"/>
    <x v="0"/>
    <n v="0.63717367516023138"/>
    <n v="0.24184249263984298"/>
    <n v="25588"/>
    <n v="16304"/>
    <n v="3820"/>
    <n v="123"/>
    <n v="3943"/>
    <s v="92831-3599"/>
    <s v="Far West: AK, CA, HI, NV, OR, and WA"/>
    <x v="1"/>
    <x v="1"/>
    <m/>
    <m/>
    <m/>
    <m/>
    <n v="125941456"/>
    <n v="107744144"/>
    <m/>
    <m/>
    <n v="24390086"/>
    <n v="188101392"/>
    <n v="621649"/>
    <n v="6580581"/>
    <n v="159703136"/>
    <n v="187199104"/>
    <x v="240"/>
    <n v="175884560"/>
    <n v="134203"/>
    <n v="415479.09"/>
    <n v="549682.13"/>
    <n v="31350502"/>
    <n v="37053124"/>
    <n v="341782016"/>
    <n v="159065504"/>
    <n v="48870600"/>
    <n v="13302876"/>
    <n v="17170608"/>
    <n v="350399360"/>
    <n v="341782016"/>
    <n v="1383"/>
    <n v="0.499"/>
    <m/>
    <n v="0.37739400000000001"/>
    <n v="0.60439399999999999"/>
    <n v="9.0405600000000003E-2"/>
    <n v="25487.5"/>
  </r>
  <r>
    <x v="17"/>
    <x v="8"/>
    <s v="CALIFORNIA STATE UNIVERSITY-FULLERTON"/>
    <s v="California"/>
    <x v="1"/>
    <x v="0"/>
    <n v="0.60880819701599853"/>
    <n v="0.22741230660210229"/>
    <n v="27815"/>
    <n v="16934"/>
    <n v="3737"/>
    <n v="114"/>
    <n v="3851"/>
    <s v="92831-3599"/>
    <s v="Far West: AK, CA, HI, NV, OR, and WA"/>
    <x v="1"/>
    <x v="1"/>
    <m/>
    <m/>
    <m/>
    <m/>
    <n v="140465664"/>
    <n v="118050848"/>
    <m/>
    <m/>
    <n v="27565718"/>
    <n v="194787504"/>
    <n v="504657"/>
    <n v="12492396"/>
    <n v="139243904"/>
    <n v="236918544"/>
    <x v="241"/>
    <n v="204162832"/>
    <n v="462047"/>
    <n v="1154576"/>
    <n v="1616623"/>
    <n v="32238260"/>
    <n v="35397040"/>
    <n v="387685376"/>
    <n v="170276032"/>
    <n v="58176432"/>
    <n v="17170608"/>
    <n v="19579912"/>
    <n v="396752960"/>
    <n v="387685376"/>
    <n v="1614"/>
    <n v="0.49"/>
    <m/>
    <n v="0.37416500000000003"/>
    <n v="0.606962"/>
    <n v="8.2346699999999995E-2"/>
    <n v="26102"/>
  </r>
  <r>
    <x v="18"/>
    <x v="8"/>
    <s v="CALIFORNIA STATE UNIVERSITY-FULLERTON"/>
    <s v="California"/>
    <x v="1"/>
    <x v="0"/>
    <n v="0.60484763149954746"/>
    <n v="0.23024054982817868"/>
    <n v="29829"/>
    <n v="18042"/>
    <n v="4042"/>
    <n v="112"/>
    <n v="4154"/>
    <s v="92831-3599"/>
    <s v="Far West: AK, CA, HI, NV, OR, and WA"/>
    <x v="1"/>
    <x v="1"/>
    <m/>
    <m/>
    <m/>
    <m/>
    <n v="147685328"/>
    <n v="112354376"/>
    <m/>
    <m/>
    <n v="30255752"/>
    <n v="146150752"/>
    <n v="517530"/>
    <n v="32103604"/>
    <n v="143499136"/>
    <n v="197931296"/>
    <x v="242"/>
    <n v="190984064"/>
    <n v="447722"/>
    <n v="3016346"/>
    <n v="3464068"/>
    <n v="33712952"/>
    <n v="42354396"/>
    <n v="377034016"/>
    <n v="173844640"/>
    <n v="60916824"/>
    <n v="19579912"/>
    <n v="18660586"/>
    <n v="343722144"/>
    <n v="377034016"/>
    <n v="1600"/>
    <n v="0.51600000000000001"/>
    <m/>
    <n v="0.34983399999999998"/>
    <n v="0.60277099999999995"/>
    <n v="7.5832499999999997E-2"/>
    <n v="28787"/>
  </r>
  <r>
    <x v="19"/>
    <x v="8"/>
    <s v="CALIFORNIA STATE UNIVERSITY-FULLERTON"/>
    <s v="California"/>
    <x v="1"/>
    <x v="0"/>
    <n v="0.59590823437920615"/>
    <n v="0.23575766701801937"/>
    <n v="33433"/>
    <n v="19923"/>
    <n v="4519"/>
    <n v="178"/>
    <n v="4697"/>
    <s v="92831-3599"/>
    <s v="Far West: AK, CA, HI, NV, OR, and WA"/>
    <x v="1"/>
    <x v="1"/>
    <n v="-117.88500000000001"/>
    <n v="33.879800000000003"/>
    <m/>
    <m/>
    <n v="179086960"/>
    <n v="137184288"/>
    <m/>
    <m/>
    <n v="45621884"/>
    <n v="160694288"/>
    <n v="1101216"/>
    <n v="48148712"/>
    <n v="165126304"/>
    <n v="243070464"/>
    <x v="243"/>
    <n v="172021424"/>
    <n v="382158"/>
    <n v="2773588"/>
    <n v="3155746"/>
    <n v="31719648"/>
    <n v="37719884"/>
    <n v="368020672"/>
    <n v="155563616"/>
    <n v="56267240"/>
    <n v="18660586"/>
    <n v="23686856"/>
    <n v="410717120"/>
    <n v="368020672"/>
    <n v="1820"/>
    <n v="0.51400000000000001"/>
    <m/>
    <n v="0.33063700000000001"/>
    <n v="0.599159"/>
    <n v="7.3196399999999995E-2"/>
    <n v="30815.5"/>
  </r>
  <r>
    <x v="20"/>
    <x v="8"/>
    <s v="CALIFORNIA STATE UNIVERSITY-FULLERTON"/>
    <s v="California"/>
    <x v="1"/>
    <x v="0"/>
    <n v="0.55092774075525941"/>
    <n v="0.24103172250222354"/>
    <n v="30612"/>
    <n v="16865"/>
    <n v="3845"/>
    <n v="220"/>
    <n v="4065"/>
    <s v="92831-3599"/>
    <s v="Far West: AK, CA, HI, NV, OR, and WA"/>
    <x v="1"/>
    <x v="1"/>
    <n v="-117.887"/>
    <n v="33.879600000000003"/>
    <m/>
    <m/>
    <n v="197753968"/>
    <n v="152918368"/>
    <m/>
    <m/>
    <n v="51712364"/>
    <n v="181260848"/>
    <n v="751209"/>
    <n v="39378808"/>
    <n v="191699856"/>
    <n v="252529536"/>
    <x v="244"/>
    <n v="202545728"/>
    <n v="2509965"/>
    <n v="3944629"/>
    <n v="6454594"/>
    <n v="36990728"/>
    <n v="42861720"/>
    <n v="431922400"/>
    <n v="175412016"/>
    <n v="65612988"/>
    <n v="23686856"/>
    <n v="32339634"/>
    <n v="446151968"/>
    <n v="431922400"/>
    <n v="1910"/>
    <n v="0.501"/>
    <m/>
    <n v="0.33275300000000002"/>
    <n v="0.59311700000000001"/>
    <n v="7.4525300000000003E-2"/>
    <n v="30351.5"/>
  </r>
  <r>
    <x v="21"/>
    <x v="8"/>
    <s v="CALIFORNIA STATE UNIVERSITY-FULLERTON"/>
    <s v="California"/>
    <x v="1"/>
    <x v="0"/>
    <n v="0.4514524057798302"/>
    <n v="0.25816669966343297"/>
    <n v="33565"/>
    <n v="15153"/>
    <n v="3749"/>
    <n v="163"/>
    <n v="3912"/>
    <s v="92831-3599"/>
    <s v="Far West: AK, CA, HI, NV, OR, and WA"/>
    <x v="1"/>
    <x v="1"/>
    <n v="-117.88500000000001"/>
    <n v="33.883600000000001"/>
    <n v="6.2E-2"/>
    <n v="4653"/>
    <n v="243061360"/>
    <n v="175538752"/>
    <m/>
    <m/>
    <n v="59148464"/>
    <n v="139912288"/>
    <n v="742569"/>
    <n v="22694108"/>
    <n v="221527936"/>
    <n v="209351504"/>
    <x v="245"/>
    <n v="207694016"/>
    <n v="2106974"/>
    <n v="8042381"/>
    <n v="10149355"/>
    <n v="35969888"/>
    <n v="42417464"/>
    <n v="453997088"/>
    <n v="177663072"/>
    <n v="65813108"/>
    <n v="32339634"/>
    <n v="34376680"/>
    <n v="431965056"/>
    <n v="453997088"/>
    <n v="1911"/>
    <n v="0.51200000000000001"/>
    <m/>
    <n v="0.32657799999999998"/>
    <n v="0.58678600000000003"/>
    <n v="7.0287799999999998E-2"/>
    <n v="29305"/>
  </r>
  <r>
    <x v="22"/>
    <x v="8"/>
    <s v="CALIFORNIA STATE UNIVERSITY-FULLERTON"/>
    <s v="California"/>
    <x v="1"/>
    <x v="0"/>
    <n v="0.46692209450830141"/>
    <n v="0.25498419645027959"/>
    <n v="35235"/>
    <n v="16452"/>
    <n v="4091"/>
    <n v="104"/>
    <n v="4195"/>
    <s v="92831-3599"/>
    <s v="Far West: AK, CA, HI, NV, OR, and WA"/>
    <x v="1"/>
    <x v="1"/>
    <n v="-117.88500000000001"/>
    <n v="33.883600000000001"/>
    <n v="7.5999999999999998E-2"/>
    <n v="4611"/>
    <n v="249487280"/>
    <n v="177932256"/>
    <m/>
    <m/>
    <n v="59695820"/>
    <n v="148339840"/>
    <n v="834470"/>
    <n v="26770980"/>
    <n v="228128304"/>
    <n v="223494816"/>
    <x v="246"/>
    <n v="222463136"/>
    <n v="1960362"/>
    <n v="9350082"/>
    <n v="11310444"/>
    <n v="36207180"/>
    <n v="43646988"/>
    <n v="479427904"/>
    <n v="175128992"/>
    <n v="74897424"/>
    <n v="34376680"/>
    <n v="42724220"/>
    <n v="452284128"/>
    <n v="479427904"/>
    <n v="2160"/>
    <n v="0.53500000000000003"/>
    <m/>
    <n v="0.30125999999999997"/>
    <n v="0.59074300000000002"/>
    <n v="6.4321400000000001E-2"/>
    <n v="30630"/>
  </r>
  <r>
    <x v="23"/>
    <x v="8"/>
    <s v="CALIFORNIA STATE UNIVERSITY-FULLERTON"/>
    <s v="California"/>
    <x v="1"/>
    <x v="0"/>
    <n v="0.45791462129584415"/>
    <n v="0.25402705281472748"/>
    <n v="38909"/>
    <n v="17817"/>
    <n v="4419"/>
    <n v="107"/>
    <n v="4526"/>
    <s v="92831-3599"/>
    <s v="Far West: AK, CA, HI, NV, OR, and WA"/>
    <x v="1"/>
    <x v="1"/>
    <n v="-117.88500000000001"/>
    <n v="33.883600000000001"/>
    <n v="5.6000000000000001E-2"/>
    <n v="4731"/>
    <n v="258645136"/>
    <n v="178236480"/>
    <m/>
    <m/>
    <n v="66303352"/>
    <n v="179230976"/>
    <n v="567306"/>
    <n v="24018166"/>
    <n v="231939056"/>
    <n v="255992096"/>
    <x v="247"/>
    <n v="230528560"/>
    <n v="1059642"/>
    <n v="9036985"/>
    <n v="10096627"/>
    <n v="37873912"/>
    <n v="45540944"/>
    <n v="496727616"/>
    <n v="186967920"/>
    <n v="78223696"/>
    <n v="42724220"/>
    <n v="50355028"/>
    <n v="491412800"/>
    <n v="496727616"/>
    <n v="2518"/>
    <n v="0.55700000000000005"/>
    <m/>
    <n v="0.30047000000000001"/>
    <n v="0.58605200000000002"/>
    <n v="6.3399300000000006E-2"/>
    <n v="29688"/>
  </r>
  <r>
    <x v="24"/>
    <x v="8"/>
    <s v="CALIFORNIA STATE UNIVERSITY-FULLERTON"/>
    <s v="California"/>
    <x v="1"/>
    <x v="0"/>
    <n v="0.44468318886582836"/>
    <n v="0.23923786514386119"/>
    <n v="40955"/>
    <n v="18212"/>
    <n v="4243"/>
    <n v="114"/>
    <n v="4357"/>
    <s v="92831-3599"/>
    <s v="Far West: AK, CA, HI, NV, OR, and WA"/>
    <x v="1"/>
    <x v="1"/>
    <n v="-117.88500000000001"/>
    <n v="33.883600000000001"/>
    <n v="3.5000000000000003E-2"/>
    <n v="5249"/>
    <n v="271744864"/>
    <n v="172933168"/>
    <m/>
    <m/>
    <n v="70619080"/>
    <n v="200922448"/>
    <n v="542390"/>
    <n v="25706836"/>
    <n v="232326528"/>
    <n v="281324000"/>
    <x v="248"/>
    <n v="233922432"/>
    <n v="1200240"/>
    <n v="9749620"/>
    <n v="10949860"/>
    <n v="39321728"/>
    <n v="47497956"/>
    <n v="518976800"/>
    <n v="205836480"/>
    <n v="78305184"/>
    <n v="50355028"/>
    <n v="52645576"/>
    <n v="515088256"/>
    <n v="518976800"/>
    <n v="2379"/>
    <n v="0.61899999999999999"/>
    <m/>
    <n v="0.30889100000000003"/>
    <n v="0.58204100000000003"/>
    <n v="6.2939899999999993E-2"/>
    <n v="29036"/>
  </r>
  <r>
    <x v="25"/>
    <x v="8"/>
    <s v="CALIFORNIA STATE UNIVERSITY-FULLERTON"/>
    <s v="California"/>
    <x v="1"/>
    <x v="0"/>
    <n v="0.41860854186085417"/>
    <n v="0.25127033970882101"/>
    <n v="41841"/>
    <n v="17515"/>
    <n v="4287"/>
    <n v="114"/>
    <n v="4401"/>
    <m/>
    <m/>
    <x v="0"/>
    <x v="0"/>
    <m/>
    <m/>
    <n v="4.1000000000000002E-2"/>
    <n v="5620"/>
    <n v="286872960"/>
    <n v="170924112"/>
    <m/>
    <m/>
    <n v="74259248"/>
    <n v="213801920"/>
    <n v="676892"/>
    <n v="28002416"/>
    <n v="226656608"/>
    <n v="302794048"/>
    <x v="249"/>
    <n v="246615984"/>
    <n v="1397961"/>
    <n v="1018587"/>
    <n v="2416548"/>
    <n v="40802288"/>
    <n v="51218704"/>
    <n v="527790720"/>
    <n v="211754048"/>
    <n v="90713080"/>
    <n v="52645576"/>
    <n v="53683100"/>
    <n v="531052384"/>
    <n v="527790720"/>
    <n v="2334"/>
    <n v="0.623"/>
    <m/>
    <n v="0.29497200000000001"/>
    <n v="0.586476"/>
    <n v="5.8878800000000002E-2"/>
    <n v="29029.5"/>
  </r>
  <r>
    <x v="26"/>
    <x v="8"/>
    <s v="CALIFORNIA STATE UNIVERSITY-FULLERTON"/>
    <s v="California"/>
    <x v="1"/>
    <x v="0"/>
    <n v="0.4823005866091295"/>
    <n v="0.20625378629013469"/>
    <n v="44493"/>
    <n v="21459"/>
    <n v="4274"/>
    <n v="152"/>
    <n v="4426"/>
    <m/>
    <m/>
    <x v="0"/>
    <x v="0"/>
    <m/>
    <m/>
    <n v="3.6999999999999998E-2"/>
    <n v="5835"/>
    <n v="298197728"/>
    <n v="181897248"/>
    <m/>
    <m/>
    <n v="76980344"/>
    <n v="237863488"/>
    <n v="1508411"/>
    <n v="34933604"/>
    <n v="237124480"/>
    <n v="338229376"/>
    <x v="250"/>
    <n v="226898080"/>
    <n v="1045855"/>
    <n v="713064"/>
    <n v="1758919"/>
    <n v="45939472"/>
    <n v="46890920"/>
    <n v="571326272"/>
    <n v="229529248"/>
    <n v="116822000"/>
    <n v="53683100"/>
    <n v="62548704"/>
    <n v="578548928"/>
    <n v="571326272"/>
    <n v="2710"/>
    <n v="0.66200000000000003"/>
    <m/>
    <n v="0.276866"/>
    <n v="0.59800799999999998"/>
    <n v="5.2136000000000002E-2"/>
    <n v="28124"/>
  </r>
  <r>
    <x v="27"/>
    <x v="8"/>
    <s v="CALIFORNIA STATE UNIVERSITY-FULLERTON"/>
    <s v="California"/>
    <x v="1"/>
    <x v="0"/>
    <n v="0.45719088368843869"/>
    <n v="0.21186076493339062"/>
    <n v="45808"/>
    <n v="20943"/>
    <n v="4305"/>
    <n v="132"/>
    <n v="4437"/>
    <m/>
    <m/>
    <x v="0"/>
    <x v="0"/>
    <m/>
    <m/>
    <n v="3.9E-2"/>
    <n v="5872"/>
    <n v="310529216"/>
    <n v="179857536"/>
    <m/>
    <m/>
    <n v="84792456"/>
    <n v="345498944"/>
    <n v="2446465"/>
    <n v="35580256"/>
    <n v="236975952"/>
    <n v="455364736"/>
    <x v="251"/>
    <n v="238489728"/>
    <n v="987723"/>
    <n v="1868902"/>
    <n v="2856625"/>
    <n v="40881084"/>
    <n v="50523024"/>
    <n v="696719168"/>
    <n v="242830992"/>
    <n v="208275728"/>
    <n v="62548704"/>
    <n v="66427600"/>
    <n v="693084736"/>
    <n v="696719168"/>
    <m/>
    <m/>
    <m/>
    <m/>
    <m/>
    <m/>
    <m/>
  </r>
  <r>
    <x v="0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37372824"/>
    <m/>
    <m/>
    <m/>
    <n v="6585646"/>
    <n v="128407088"/>
    <n v="648219"/>
    <n v="43588"/>
    <m/>
    <m/>
    <x v="252"/>
    <n v="103241864"/>
    <m/>
    <m/>
    <m/>
    <n v="10758357"/>
    <n v="16324259"/>
    <n v="196148240"/>
    <n v="110649400"/>
    <n v="25926412"/>
    <m/>
    <m/>
    <m/>
    <m/>
    <m/>
    <m/>
    <m/>
    <m/>
    <m/>
    <m/>
    <m/>
  </r>
  <r>
    <x v="1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34444260"/>
    <m/>
    <m/>
    <m/>
    <n v="8997890"/>
    <n v="131935160"/>
    <n v="556043"/>
    <n v="53350"/>
    <m/>
    <m/>
    <x v="253"/>
    <n v="98928112"/>
    <m/>
    <m/>
    <m/>
    <n v="11476094"/>
    <n v="15854660"/>
    <n v="191674432"/>
    <n v="105947800"/>
    <n v="27844048"/>
    <m/>
    <m/>
    <m/>
    <m/>
    <m/>
    <m/>
    <m/>
    <m/>
    <m/>
    <m/>
    <m/>
  </r>
  <r>
    <x v="2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48657092"/>
    <m/>
    <m/>
    <m/>
    <n v="10985923"/>
    <n v="112082240"/>
    <n v="655078"/>
    <n v="4496211"/>
    <m/>
    <m/>
    <x v="254"/>
    <n v="88232544"/>
    <m/>
    <m/>
    <m/>
    <n v="13825293"/>
    <n v="27984024"/>
    <n v="189849856"/>
    <n v="97680536"/>
    <n v="24748280"/>
    <m/>
    <m/>
    <m/>
    <m/>
    <m/>
    <m/>
    <n v="4700"/>
    <m/>
    <m/>
    <m/>
    <m/>
  </r>
  <r>
    <x v="3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51637220"/>
    <m/>
    <m/>
    <n v="4451"/>
    <n v="10816654"/>
    <n v="113477216"/>
    <n v="662494"/>
    <n v="1465622"/>
    <m/>
    <m/>
    <x v="255"/>
    <n v="86049592"/>
    <m/>
    <m/>
    <m/>
    <n v="14148593"/>
    <n v="16769973"/>
    <n v="188853136"/>
    <n v="97121848"/>
    <n v="23925444"/>
    <m/>
    <m/>
    <m/>
    <m/>
    <m/>
    <m/>
    <m/>
    <m/>
    <m/>
    <m/>
    <m/>
  </r>
  <r>
    <x v="4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53143040"/>
    <m/>
    <m/>
    <n v="2258"/>
    <n v="12375933"/>
    <n v="116854328"/>
    <n v="387879"/>
    <n v="135602"/>
    <m/>
    <m/>
    <x v="256"/>
    <n v="86311968"/>
    <m/>
    <m/>
    <m/>
    <n v="13280022"/>
    <n v="17131968"/>
    <n v="200551840"/>
    <n v="99495608"/>
    <n v="24512352"/>
    <m/>
    <m/>
    <m/>
    <m/>
    <m/>
    <m/>
    <m/>
    <m/>
    <m/>
    <m/>
    <m/>
  </r>
  <r>
    <x v="5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58213908"/>
    <m/>
    <m/>
    <m/>
    <n v="13815477"/>
    <n v="116641160"/>
    <n v="380578"/>
    <n v="6095731"/>
    <m/>
    <m/>
    <x v="257"/>
    <n v="97115176"/>
    <m/>
    <m/>
    <m/>
    <n v="13684607"/>
    <n v="10872792"/>
    <n v="208025072"/>
    <n v="104580408"/>
    <n v="26278836"/>
    <m/>
    <m/>
    <m/>
    <m/>
    <m/>
    <m/>
    <m/>
    <m/>
    <m/>
    <m/>
    <m/>
  </r>
  <r>
    <x v="6"/>
    <x v="9"/>
    <s v="CALIFORNIA STATE UNIVERSITY-LONG BEACH"/>
    <s v="California"/>
    <x v="0"/>
    <x v="0"/>
    <s v=""/>
    <s v=""/>
    <m/>
    <m/>
    <m/>
    <m/>
    <m/>
    <n v="90840"/>
    <s v="Far West: AK, CA, HI, NV, OR, and WA"/>
    <x v="0"/>
    <x v="0"/>
    <m/>
    <m/>
    <m/>
    <m/>
    <n v="58259088"/>
    <m/>
    <m/>
    <m/>
    <n v="14409324"/>
    <n v="122548848"/>
    <n v="447835"/>
    <n v="703049"/>
    <m/>
    <m/>
    <x v="258"/>
    <n v="99131072"/>
    <m/>
    <n v="159767"/>
    <n v="159767"/>
    <n v="14725711"/>
    <n v="14626975"/>
    <n v="213942032"/>
    <n v="110182040"/>
    <n v="28439756"/>
    <m/>
    <m/>
    <m/>
    <m/>
    <n v="606"/>
    <n v="0.28299999999999997"/>
    <m/>
    <m/>
    <m/>
    <m/>
    <m/>
  </r>
  <r>
    <x v="7"/>
    <x v="9"/>
    <s v="CALIFORNIA STATE UNIVERSITY-LONG BEACH"/>
    <s v="California"/>
    <x v="0"/>
    <x v="0"/>
    <s v=""/>
    <s v=""/>
    <m/>
    <m/>
    <m/>
    <m/>
    <m/>
    <n v="908400115"/>
    <s v="Far West: AK, CA, HI, NV, OR, and WA"/>
    <x v="0"/>
    <x v="0"/>
    <m/>
    <m/>
    <m/>
    <m/>
    <n v="64082580"/>
    <m/>
    <m/>
    <m/>
    <n v="16550825"/>
    <n v="130229136"/>
    <n v="554602"/>
    <n v="6164422"/>
    <m/>
    <m/>
    <x v="259"/>
    <n v="95802288"/>
    <m/>
    <n v="207537"/>
    <n v="207537"/>
    <n v="21123984"/>
    <n v="23889210"/>
    <n v="227711568"/>
    <n v="119144632"/>
    <n v="29570520"/>
    <n v="15051627"/>
    <n v="17301180"/>
    <m/>
    <m/>
    <n v="514"/>
    <n v="0.32800000000000001"/>
    <m/>
    <n v="0.38714599999999999"/>
    <n v="0.61382999999999999"/>
    <n v="7.4166999999999997E-2"/>
    <n v="17547"/>
  </r>
  <r>
    <x v="8"/>
    <x v="9"/>
    <s v="CALIFORNIA STATE UNIVERSITY-LONG BEACH"/>
    <s v="California"/>
    <x v="0"/>
    <x v="0"/>
    <s v=""/>
    <s v=""/>
    <m/>
    <m/>
    <m/>
    <m/>
    <m/>
    <n v="908400115"/>
    <s v="Far West: AK, CA, HI, NV, OR, and WA"/>
    <x v="0"/>
    <x v="0"/>
    <m/>
    <m/>
    <m/>
    <m/>
    <n v="65714592"/>
    <m/>
    <m/>
    <m/>
    <n v="18197004"/>
    <n v="141367904"/>
    <n v="608355"/>
    <n v="6604438"/>
    <m/>
    <m/>
    <x v="260"/>
    <n v="101649000"/>
    <m/>
    <n v="196119"/>
    <n v="196119"/>
    <n v="24096580"/>
    <n v="23213852"/>
    <n v="244381472"/>
    <n v="128294368"/>
    <n v="26593012"/>
    <m/>
    <m/>
    <m/>
    <m/>
    <n v="564"/>
    <n v="0.307"/>
    <m/>
    <n v="0.36113000000000001"/>
    <n v="0.61751599999999995"/>
    <n v="6.8928199999999995E-2"/>
    <n v="19409"/>
  </r>
  <r>
    <x v="9"/>
    <x v="9"/>
    <s v="CALIFORNIA STATE UNIVERSITY-LONG BEACH"/>
    <s v="California"/>
    <x v="0"/>
    <x v="0"/>
    <s v=""/>
    <s v=""/>
    <m/>
    <m/>
    <m/>
    <m/>
    <m/>
    <n v="908400115"/>
    <s v="Far West: AK, CA, HI, NV, OR, and WA"/>
    <x v="0"/>
    <x v="0"/>
    <m/>
    <m/>
    <m/>
    <m/>
    <n v="86406264"/>
    <m/>
    <m/>
    <m/>
    <n v="44876840"/>
    <n v="151959648"/>
    <n v="10739660"/>
    <n v="7812525"/>
    <m/>
    <m/>
    <x v="261"/>
    <n v="121461248"/>
    <n v="8991143"/>
    <n v="4249057"/>
    <n v="13240200"/>
    <n v="26378096"/>
    <n v="32553588"/>
    <n v="328493344"/>
    <n v="159628128"/>
    <n v="24769068"/>
    <m/>
    <n v="4339514"/>
    <m/>
    <m/>
    <n v="637"/>
    <n v="0.309"/>
    <m/>
    <n v="0.35174699999999998"/>
    <n v="0.61577300000000001"/>
    <n v="6.4714599999999997E-2"/>
    <n v="19909.5"/>
  </r>
  <r>
    <x v="10"/>
    <x v="9"/>
    <s v="CALIFORNIA STATE UNIVERSITY-LONG BEACH"/>
    <s v="California"/>
    <x v="0"/>
    <x v="0"/>
    <s v=""/>
    <s v=""/>
    <m/>
    <m/>
    <m/>
    <m/>
    <m/>
    <m/>
    <m/>
    <x v="0"/>
    <x v="0"/>
    <m/>
    <m/>
    <m/>
    <m/>
    <n v="94872048"/>
    <m/>
    <m/>
    <m/>
    <n v="46392116"/>
    <n v="172963424"/>
    <n v="8388615"/>
    <n v="11850231"/>
    <m/>
    <m/>
    <x v="262"/>
    <n v="140966112"/>
    <n v="11412546"/>
    <n v="4438454"/>
    <n v="15851000"/>
    <n v="28057740"/>
    <n v="36984500"/>
    <n v="376701472"/>
    <n v="178952816"/>
    <n v="28679596"/>
    <n v="4339514"/>
    <n v="4034631"/>
    <m/>
    <m/>
    <n v="692"/>
    <n v="0.33600000000000002"/>
    <m/>
    <n v="0.34834199999999998"/>
    <n v="0.61637500000000001"/>
    <n v="6.6756300000000005E-2"/>
    <n v="21332"/>
  </r>
  <r>
    <x v="11"/>
    <x v="9"/>
    <s v="CALIFORNIA STATE UNIVERSITY-LONG BEACH"/>
    <s v="California"/>
    <x v="1"/>
    <x v="0"/>
    <n v="0.57298977341086821"/>
    <n v="0.294663167104112"/>
    <n v="19948"/>
    <n v="11430"/>
    <n v="3214"/>
    <n v="154"/>
    <n v="3368"/>
    <n v="908400115"/>
    <s v="Far West: AK, CA, HI, NV, OR, and WA"/>
    <x v="0"/>
    <x v="0"/>
    <m/>
    <m/>
    <m/>
    <m/>
    <n v="77844984"/>
    <n v="64453800"/>
    <m/>
    <m/>
    <n v="26151684"/>
    <n v="195404608"/>
    <n v="1112944"/>
    <n v="17894024"/>
    <n v="110239456"/>
    <n v="207451088"/>
    <x v="263"/>
    <n v="148414976"/>
    <m/>
    <n v="145086.26999999999"/>
    <n v="145086.26999999999"/>
    <n v="32243554"/>
    <n v="34094308"/>
    <n v="288394144"/>
    <n v="154967552"/>
    <n v="32236436"/>
    <m/>
    <m/>
    <n v="320473664"/>
    <n v="288394144"/>
    <n v="911"/>
    <n v="0.39600000000000002"/>
    <m/>
    <n v="0.32270700000000002"/>
    <n v="0.62653499999999995"/>
    <n v="6.7058699999999999E-2"/>
    <n v="23058"/>
  </r>
  <r>
    <x v="12"/>
    <x v="9"/>
    <s v="CALIFORNIA STATE UNIVERSITY-LONG BEACH"/>
    <s v="California"/>
    <x v="1"/>
    <x v="0"/>
    <n v="0.70985987916184601"/>
    <n v="0.27266690812507544"/>
    <n v="23337"/>
    <n v="16566"/>
    <n v="4328"/>
    <n v="189"/>
    <n v="4517"/>
    <s v="90840-0115"/>
    <s v="Far West: AK, CA, HI, NV, OR, and WA"/>
    <x v="0"/>
    <x v="0"/>
    <m/>
    <m/>
    <m/>
    <m/>
    <n v="85268240"/>
    <n v="69018368"/>
    <m/>
    <m/>
    <n v="26917848"/>
    <n v="197335072"/>
    <m/>
    <n v="7215433"/>
    <n v="117589888"/>
    <n v="195101344"/>
    <x v="264"/>
    <n v="159448480"/>
    <m/>
    <n v="134637.81"/>
    <n v="134637.81"/>
    <n v="29866784"/>
    <n v="33060838"/>
    <n v="312360928"/>
    <n v="169989136"/>
    <n v="34197320"/>
    <n v="18758864"/>
    <n v="18262680"/>
    <n v="339369472"/>
    <n v="312360928"/>
    <n v="1057"/>
    <n v="0.42299999999999999"/>
    <m/>
    <n v="0.32826699999999998"/>
    <n v="0.62582899999999997"/>
    <n v="6.6408200000000001E-2"/>
    <n v="23026"/>
  </r>
  <r>
    <x v="13"/>
    <x v="9"/>
    <s v="CALIFORNIA STATE UNIVERSITY-LONG BEACH"/>
    <s v="California"/>
    <x v="1"/>
    <x v="0"/>
    <n v="0.44161171599447935"/>
    <n v="0.26391179789912317"/>
    <n v="26084"/>
    <n v="11519"/>
    <n v="2912"/>
    <n v="128"/>
    <n v="3040"/>
    <s v="90840-0115"/>
    <s v="Far West: AK, CA, HI, NV, OR, and WA"/>
    <x v="0"/>
    <x v="0"/>
    <m/>
    <m/>
    <m/>
    <m/>
    <n v="100435912"/>
    <n v="76138192"/>
    <m/>
    <n v="2206366"/>
    <n v="27385604"/>
    <n v="195297728"/>
    <n v="7097"/>
    <n v="8560135"/>
    <n v="125631408"/>
    <n v="190439504"/>
    <x v="265"/>
    <n v="164878096"/>
    <m/>
    <n v="102103.49"/>
    <n v="102103.49"/>
    <n v="38905504"/>
    <n v="34770656"/>
    <n v="314028128"/>
    <n v="165517248"/>
    <n v="55981076"/>
    <n v="18262680"/>
    <n v="20576936"/>
    <n v="323398624"/>
    <n v="314028128"/>
    <n v="1232"/>
    <n v="0.46500000000000002"/>
    <m/>
    <n v="0.35576099999999999"/>
    <n v="0.62653899999999996"/>
    <n v="7.1899699999999997E-2"/>
    <n v="23538"/>
  </r>
  <r>
    <x v="14"/>
    <x v="9"/>
    <s v="CALIFORNIA STATE UNIVERSITY-LONG BEACH"/>
    <s v="California"/>
    <x v="1"/>
    <x v="0"/>
    <n v="0.4896817193570232"/>
    <n v="0.25591382196666423"/>
    <n v="28057"/>
    <n v="13739"/>
    <n v="3340"/>
    <n v="176"/>
    <n v="3516"/>
    <s v="90840-0115"/>
    <s v="Far West: AK, CA, HI, NV, OR, and WA"/>
    <x v="1"/>
    <x v="0"/>
    <m/>
    <m/>
    <m/>
    <m/>
    <n v="123827584"/>
    <n v="91623936"/>
    <m/>
    <n v="2369808"/>
    <n v="27548210"/>
    <n v="186322864"/>
    <m/>
    <n v="9637585"/>
    <n v="146270240"/>
    <n v="181431136"/>
    <x v="266"/>
    <n v="164902320"/>
    <m/>
    <n v="121927.8"/>
    <n v="121927.8"/>
    <n v="38303776"/>
    <n v="36944992"/>
    <n v="313724480"/>
    <n v="160328656"/>
    <n v="50358400"/>
    <n v="20576936"/>
    <n v="25034440"/>
    <n v="330158208"/>
    <n v="313724480"/>
    <n v="1531"/>
    <n v="0.46300000000000002"/>
    <m/>
    <n v="0.353491"/>
    <n v="0.62844100000000003"/>
    <n v="6.9720500000000005E-2"/>
    <n v="23967"/>
  </r>
  <r>
    <x v="15"/>
    <x v="9"/>
    <s v="CALIFORNIA STATE UNIVERSITY-LONG BEACH"/>
    <s v="California"/>
    <x v="1"/>
    <x v="0"/>
    <n v="0.52949949293085963"/>
    <n v="0.19197836863452006"/>
    <n v="33526"/>
    <n v="17752"/>
    <n v="3302"/>
    <n v="106"/>
    <n v="3408"/>
    <s v="90840-0115"/>
    <s v="Far West: AK, CA, HI, NV, OR, and WA"/>
    <x v="1"/>
    <x v="1"/>
    <m/>
    <m/>
    <m/>
    <m/>
    <n v="127330328"/>
    <n v="94799568"/>
    <m/>
    <n v="2400827"/>
    <n v="27432492"/>
    <n v="193605856"/>
    <m/>
    <n v="2052202"/>
    <n v="151764800"/>
    <n v="181561504"/>
    <x v="267"/>
    <n v="185600368"/>
    <m/>
    <n v="151840.10999999999"/>
    <n v="151840.10999999999"/>
    <n v="43769368"/>
    <n v="42299128"/>
    <n v="353262592"/>
    <n v="171320256"/>
    <n v="53752904"/>
    <n v="25034440"/>
    <n v="30397544"/>
    <n v="350954304"/>
    <n v="353262592"/>
    <n v="1536"/>
    <n v="0.47799999999999998"/>
    <m/>
    <n v="0.32900299999999999"/>
    <n v="0.62270700000000001"/>
    <n v="6.0485900000000002E-2"/>
    <n v="24552"/>
  </r>
  <r>
    <x v="16"/>
    <x v="9"/>
    <s v="CALIFORNIA STATE UNIVERSITY-LONG BEACH"/>
    <s v="California"/>
    <x v="1"/>
    <x v="0"/>
    <n v="0.54040793259350595"/>
    <n v="0.20834719779436231"/>
    <n v="38928"/>
    <n v="21037"/>
    <n v="4242"/>
    <n v="141"/>
    <n v="4383"/>
    <s v="90840-0115"/>
    <s v="Far West: AK, CA, HI, NV, OR, and WA"/>
    <x v="1"/>
    <x v="1"/>
    <m/>
    <m/>
    <m/>
    <m/>
    <n v="132036336"/>
    <n v="98558128"/>
    <m/>
    <n v="1619025"/>
    <n v="30195460"/>
    <n v="209927296"/>
    <n v="1619193"/>
    <n v="7464324"/>
    <n v="163972352"/>
    <n v="204688112"/>
    <x v="268"/>
    <n v="193917984"/>
    <m/>
    <n v="4472.7299999999996"/>
    <n v="4472.7299999999996"/>
    <n v="44680824"/>
    <n v="45842216"/>
    <n v="363611744"/>
    <n v="191109904"/>
    <n v="58028004"/>
    <n v="30397544"/>
    <n v="36134420"/>
    <n v="372863456"/>
    <n v="363611744"/>
    <n v="2025"/>
    <n v="0.46800000000000003"/>
    <m/>
    <n v="0.30659900000000001"/>
    <n v="0.61944100000000002"/>
    <n v="5.3885299999999997E-2"/>
    <n v="25825"/>
  </r>
  <r>
    <x v="17"/>
    <x v="9"/>
    <s v="CALIFORNIA STATE UNIVERSITY-LONG BEACH"/>
    <s v="California"/>
    <x v="1"/>
    <x v="0"/>
    <n v="0.51658380598930975"/>
    <n v="0.20183444785830471"/>
    <n v="42843"/>
    <n v="22132"/>
    <n v="4334"/>
    <n v="133"/>
    <n v="4467"/>
    <s v="90840-0115"/>
    <s v="Far West: AK, CA, HI, NV, OR, and WA"/>
    <x v="1"/>
    <x v="1"/>
    <m/>
    <m/>
    <m/>
    <m/>
    <n v="142415520"/>
    <n v="102839928"/>
    <m/>
    <n v="67614"/>
    <n v="33736096"/>
    <n v="222409776"/>
    <n v="605635"/>
    <n v="6883400"/>
    <n v="121228632"/>
    <n v="266964144"/>
    <x v="269"/>
    <n v="211330624"/>
    <m/>
    <n v="9612"/>
    <n v="9612"/>
    <n v="49953992"/>
    <n v="49213992"/>
    <n v="397871552"/>
    <n v="202803504"/>
    <n v="66187936"/>
    <n v="36134420"/>
    <n v="36679508"/>
    <n v="488337888"/>
    <n v="397871552"/>
    <n v="1611"/>
    <n v="0.55300000000000005"/>
    <m/>
    <n v="0.31129400000000002"/>
    <n v="0.61956999999999995"/>
    <n v="5.6698699999999998E-2"/>
    <n v="26274"/>
  </r>
  <r>
    <x v="18"/>
    <x v="9"/>
    <s v="CALIFORNIA STATE UNIVERSITY-LONG BEACH"/>
    <s v="California"/>
    <x v="1"/>
    <x v="0"/>
    <n v="0.46987658689786349"/>
    <n v="0.19849376323840903"/>
    <n v="45214"/>
    <n v="21245"/>
    <n v="4135"/>
    <n v="82"/>
    <n v="4217"/>
    <s v="90840-0115"/>
    <s v="Far West: AK, CA, HI, NV, OR, and WA"/>
    <x v="1"/>
    <x v="1"/>
    <m/>
    <m/>
    <m/>
    <m/>
    <n v="154461472"/>
    <n v="110609880"/>
    <m/>
    <n v="24670"/>
    <n v="39458336"/>
    <n v="196152000"/>
    <n v="1410297"/>
    <n v="29838912"/>
    <n v="138895424"/>
    <n v="260020544"/>
    <x v="270"/>
    <n v="212633040"/>
    <m/>
    <n v="39924"/>
    <n v="39924"/>
    <n v="53764136"/>
    <n v="50207148"/>
    <n v="412167584"/>
    <n v="204104096"/>
    <n v="69603184"/>
    <n v="36679508"/>
    <n v="31156824"/>
    <n v="398931968"/>
    <n v="412167584"/>
    <n v="1817"/>
    <n v="0.54400000000000004"/>
    <m/>
    <n v="0.29169899999999999"/>
    <n v="0.62139699999999998"/>
    <n v="5.4271600000000003E-2"/>
    <n v="28520"/>
  </r>
  <r>
    <x v="19"/>
    <x v="9"/>
    <s v="CALIFORNIA STATE UNIVERSITY-LONG BEACH"/>
    <s v="California"/>
    <x v="1"/>
    <x v="0"/>
    <n v="0.41994810116154541"/>
    <n v="0.22588396841743907"/>
    <n v="48556"/>
    <n v="20391"/>
    <n v="4537"/>
    <n v="69"/>
    <n v="4606"/>
    <s v="90840-0115"/>
    <s v="Far West: AK, CA, HI, NV, OR, and WA"/>
    <x v="1"/>
    <x v="1"/>
    <n v="-118.113"/>
    <n v="33.775199999999998"/>
    <m/>
    <m/>
    <n v="179217216"/>
    <n v="119476600"/>
    <m/>
    <n v="23732"/>
    <n v="50305060"/>
    <n v="148206144"/>
    <n v="2864442"/>
    <n v="47655052"/>
    <n v="148580432"/>
    <n v="239459552"/>
    <x v="271"/>
    <n v="189801824"/>
    <n v="1577506"/>
    <n v="689334"/>
    <n v="2266840"/>
    <n v="45995336"/>
    <n v="46338584"/>
    <n v="388372960"/>
    <n v="179171856"/>
    <n v="65535880"/>
    <n v="31156824"/>
    <n v="36605864"/>
    <n v="391424928"/>
    <n v="388372960"/>
    <n v="1782"/>
    <n v="0.54"/>
    <m/>
    <n v="0.26790399999999998"/>
    <n v="0.61115299999999995"/>
    <n v="4.8955600000000002E-2"/>
    <n v="31321.5"/>
  </r>
  <r>
    <x v="20"/>
    <x v="9"/>
    <s v="CALIFORNIA STATE UNIVERSITY-LONG BEACH"/>
    <s v="California"/>
    <x v="1"/>
    <x v="0"/>
    <n v="0.31765759468786858"/>
    <n v="0.24417245410162966"/>
    <n v="45782"/>
    <n v="14543"/>
    <n v="3473"/>
    <n v="78"/>
    <n v="3551"/>
    <s v="90840-0115"/>
    <s v="Far West: AK, CA, HI, NV, OR, and WA"/>
    <x v="1"/>
    <x v="1"/>
    <n v="-118.122"/>
    <n v="33.781999999999996"/>
    <m/>
    <m/>
    <n v="196861792"/>
    <n v="124829736"/>
    <m/>
    <n v="48000"/>
    <n v="61686844"/>
    <n v="195198288"/>
    <n v="2985751"/>
    <n v="28125776"/>
    <n v="156312048"/>
    <n v="277762848"/>
    <x v="272"/>
    <n v="207715712"/>
    <n v="2039344"/>
    <n v="848466"/>
    <n v="2887810"/>
    <n v="51318928"/>
    <n v="52448340"/>
    <n v="424400800"/>
    <n v="190691056"/>
    <n v="71983744"/>
    <n v="36605864"/>
    <n v="46315228"/>
    <n v="438395840"/>
    <n v="424400800"/>
    <n v="2291"/>
    <n v="0.54"/>
    <m/>
    <n v="0.27987800000000002"/>
    <n v="0.59442300000000003"/>
    <n v="4.84828E-2"/>
    <n v="29514.5"/>
  </r>
  <r>
    <x v="21"/>
    <x v="9"/>
    <s v="CALIFORNIA STATE UNIVERSITY-LONG BEACH"/>
    <s v="California"/>
    <x v="1"/>
    <x v="0"/>
    <n v="0.34435198188945021"/>
    <n v="0.24275626978329681"/>
    <n v="47707"/>
    <n v="16428"/>
    <n v="3913"/>
    <n v="75"/>
    <n v="3988"/>
    <s v="90840-0115"/>
    <s v="Far West: AK, CA, HI, NV, OR, and WA"/>
    <x v="1"/>
    <x v="1"/>
    <n v="-118.11199999999999"/>
    <n v="33.782800000000002"/>
    <n v="4.7E-2"/>
    <n v="4986"/>
    <n v="242754736"/>
    <n v="149561808"/>
    <m/>
    <n v="81000"/>
    <n v="63690992"/>
    <n v="160843744"/>
    <n v="1886627"/>
    <n v="14965776"/>
    <n v="183387296"/>
    <n v="233141440"/>
    <x v="273"/>
    <n v="212951984"/>
    <n v="1741810"/>
    <n v="2709554"/>
    <n v="4451364"/>
    <n v="52273420"/>
    <n v="50942616"/>
    <n v="434214752"/>
    <n v="191269456"/>
    <n v="73825240"/>
    <n v="46315228"/>
    <n v="42554936"/>
    <n v="419187104"/>
    <n v="434214752"/>
    <n v="2467"/>
    <n v="0.56899999999999995"/>
    <m/>
    <n v="0.28185700000000002"/>
    <n v="0.59010399999999996"/>
    <n v="4.9251999999999997E-2"/>
    <n v="28354"/>
  </r>
  <r>
    <x v="22"/>
    <x v="9"/>
    <s v="CALIFORNIA STATE UNIVERSITY-LONG BEACH"/>
    <s v="California"/>
    <x v="1"/>
    <x v="0"/>
    <n v="0.30380713209442489"/>
    <n v="0.26365560111096414"/>
    <n v="49775"/>
    <n v="15122"/>
    <n v="3909"/>
    <n v="78"/>
    <n v="3987"/>
    <s v="90840-0115"/>
    <s v="Far West: AK, CA, HI, NV, OR, and WA"/>
    <x v="1"/>
    <x v="1"/>
    <n v="-118.11199999999999"/>
    <n v="33.782800000000002"/>
    <n v="0.06"/>
    <n v="5053"/>
    <n v="253018688"/>
    <n v="150547968"/>
    <m/>
    <n v="4698"/>
    <n v="67802000"/>
    <n v="166685600"/>
    <n v="5972964"/>
    <n v="15418514"/>
    <n v="186505680"/>
    <n v="247302048"/>
    <x v="274"/>
    <n v="209939120"/>
    <n v="1898774"/>
    <n v="2447564"/>
    <n v="4346338"/>
    <n v="53908544"/>
    <n v="51370128"/>
    <n v="436610880"/>
    <n v="187137280"/>
    <n v="78680880"/>
    <n v="42544936"/>
    <n v="50573928"/>
    <n v="437883072"/>
    <n v="436610880"/>
    <n v="2494"/>
    <n v="0.60299999999999998"/>
    <m/>
    <n v="0.28309800000000002"/>
    <n v="0.58652099999999996"/>
    <n v="4.79944E-2"/>
    <n v="27345"/>
  </r>
  <r>
    <x v="23"/>
    <x v="9"/>
    <s v="CALIFORNIA STATE UNIVERSITY-LONG BEACH"/>
    <s v="California"/>
    <x v="1"/>
    <x v="0"/>
    <n v="0.30818444537341644"/>
    <n v="0.25218211842415666"/>
    <n v="55019"/>
    <n v="16956"/>
    <n v="4146"/>
    <n v="130"/>
    <n v="4276"/>
    <s v="90840-0115"/>
    <s v="Far West: AK, CA, HI, NV, OR, and WA"/>
    <x v="1"/>
    <x v="1"/>
    <n v="-118.11199999999999"/>
    <n v="33.782800000000002"/>
    <n v="5.5E-2"/>
    <n v="5283"/>
    <n v="260066256"/>
    <n v="153248032"/>
    <m/>
    <m/>
    <n v="71678088"/>
    <n v="193168384"/>
    <n v="7338106"/>
    <n v="15682070"/>
    <n v="188595824"/>
    <n v="280698784"/>
    <x v="275"/>
    <n v="221030144"/>
    <n v="1261922"/>
    <n v="2609708"/>
    <n v="3871630"/>
    <n v="57994216"/>
    <n v="53971044"/>
    <n v="458858720"/>
    <n v="196538752"/>
    <n v="83436016"/>
    <n v="50573928"/>
    <n v="57046044"/>
    <n v="469712160"/>
    <n v="458858720"/>
    <n v="2956"/>
    <n v="0.65200000000000002"/>
    <m/>
    <n v="0.29948200000000003"/>
    <n v="0.58291400000000004"/>
    <n v="4.6326699999999998E-2"/>
    <n v="26504"/>
  </r>
  <r>
    <x v="24"/>
    <x v="9"/>
    <s v="CALIFORNIA STATE UNIVERSITY-LONG BEACH"/>
    <s v="California"/>
    <x v="1"/>
    <x v="0"/>
    <n v="0.35459334984822583"/>
    <n v="0.2132736396733248"/>
    <n v="57322"/>
    <n v="20326"/>
    <n v="4237"/>
    <n v="98"/>
    <n v="4335"/>
    <s v="90840-0115"/>
    <s v="Far West: AK, CA, HI, NV, OR, and WA"/>
    <x v="1"/>
    <x v="1"/>
    <n v="-118.11199999999999"/>
    <n v="33.782800000000002"/>
    <n v="3.7999999999999999E-2"/>
    <n v="5461"/>
    <n v="272759264"/>
    <n v="154536144"/>
    <m/>
    <m/>
    <n v="78225232"/>
    <n v="216428032"/>
    <n v="6436034"/>
    <n v="16592563"/>
    <n v="191656048"/>
    <n v="309165792"/>
    <x v="276"/>
    <n v="231536368"/>
    <n v="1110633"/>
    <n v="2614938"/>
    <n v="3725571"/>
    <n v="60332556"/>
    <n v="56626884"/>
    <n v="479660256"/>
    <n v="210486400"/>
    <n v="81003360"/>
    <n v="57046044"/>
    <n v="57190876"/>
    <n v="501588576"/>
    <n v="479660256"/>
    <n v="2328"/>
    <n v="0.67"/>
    <m/>
    <n v="0.30852299999999999"/>
    <n v="0.58105899999999999"/>
    <n v="4.5036800000000002E-2"/>
    <n v="26402"/>
  </r>
  <r>
    <x v="25"/>
    <x v="9"/>
    <s v="CALIFORNIA STATE UNIVERSITY-LONG BEACH"/>
    <s v="California"/>
    <x v="1"/>
    <x v="0"/>
    <n v="0.33815760037171522"/>
    <n v="0.22931297709923665"/>
    <n v="58109"/>
    <n v="19650"/>
    <n v="4399"/>
    <n v="107"/>
    <n v="4506"/>
    <m/>
    <m/>
    <x v="0"/>
    <x v="0"/>
    <m/>
    <m/>
    <n v="3.4000000000000002E-2"/>
    <n v="6145"/>
    <n v="277602976"/>
    <n v="155689648"/>
    <m/>
    <m/>
    <n v="80171664"/>
    <n v="226797824"/>
    <n v="8315760"/>
    <n v="19085604"/>
    <n v="193568496"/>
    <n v="327043616"/>
    <x v="277"/>
    <n v="246583664"/>
    <n v="61361"/>
    <n v="2641231"/>
    <n v="2702592"/>
    <n v="59363080"/>
    <n v="65502356"/>
    <n v="514796576"/>
    <n v="217470768"/>
    <n v="96966960"/>
    <n v="57190876"/>
    <n v="56623616"/>
    <n v="525106784"/>
    <n v="514796576"/>
    <n v="2686"/>
    <n v="0.68600000000000005"/>
    <m/>
    <n v="0.287242"/>
    <n v="0.58171099999999998"/>
    <n v="4.1002999999999998E-2"/>
    <n v="26260.5"/>
  </r>
  <r>
    <x v="26"/>
    <x v="9"/>
    <s v="CALIFORNIA STATE UNIVERSITY-LONG BEACH"/>
    <s v="California"/>
    <x v="1"/>
    <x v="0"/>
    <n v="0.31890693761325395"/>
    <n v="0.21576784536553192"/>
    <n v="61808"/>
    <n v="19711"/>
    <n v="4143"/>
    <n v="110"/>
    <n v="4253"/>
    <m/>
    <m/>
    <x v="0"/>
    <x v="0"/>
    <m/>
    <m/>
    <n v="3.2000000000000001E-2"/>
    <n v="6233"/>
    <n v="273016576"/>
    <n v="150880064"/>
    <m/>
    <m/>
    <n v="78899984"/>
    <n v="250976848"/>
    <n v="8983889"/>
    <n v="31815200"/>
    <n v="191933200"/>
    <n v="357697536"/>
    <x v="278"/>
    <n v="233787472"/>
    <n v="2134907"/>
    <n v="2428471"/>
    <n v="4563378"/>
    <n v="52469616"/>
    <n v="59864660"/>
    <n v="555084992"/>
    <n v="233540656"/>
    <n v="114327184"/>
    <n v="56623616"/>
    <n v="66613448"/>
    <n v="556089728"/>
    <n v="555084992"/>
    <n v="2687"/>
    <n v="0.68700000000000006"/>
    <m/>
    <n v="0.27100000000000002"/>
    <n v="0.59015399999999996"/>
    <n v="3.6177399999999998E-2"/>
    <n v="26465"/>
  </r>
  <r>
    <x v="27"/>
    <x v="9"/>
    <s v="CALIFORNIA STATE UNIVERSITY-LONG BEACH"/>
    <s v="California"/>
    <x v="1"/>
    <x v="0"/>
    <n v="0.27994543839614261"/>
    <n v="0.23444759206798868"/>
    <n v="63048"/>
    <n v="17650"/>
    <n v="4073"/>
    <n v="65"/>
    <n v="4138"/>
    <m/>
    <m/>
    <x v="0"/>
    <x v="0"/>
    <m/>
    <m/>
    <n v="3.5999999999999997E-2"/>
    <n v="6658"/>
    <n v="280732000"/>
    <n v="149428240"/>
    <m/>
    <m/>
    <n v="82803984"/>
    <n v="355942464"/>
    <n v="8712985"/>
    <n v="58920812"/>
    <n v="190869472"/>
    <n v="494429952"/>
    <x v="279"/>
    <n v="246749808"/>
    <n v="2587138"/>
    <n v="2601374"/>
    <n v="5188512"/>
    <n v="58601040"/>
    <n v="61600504"/>
    <n v="692621760"/>
    <n v="244577152"/>
    <n v="213701728"/>
    <n v="66613448"/>
    <n v="77174528"/>
    <n v="687496128"/>
    <n v="692621760"/>
    <m/>
    <m/>
    <m/>
    <m/>
    <m/>
    <m/>
    <m/>
  </r>
  <r>
    <x v="0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25668568"/>
    <m/>
    <m/>
    <m/>
    <n v="6265783"/>
    <n v="102645016"/>
    <n v="217584"/>
    <n v="171791"/>
    <m/>
    <m/>
    <x v="280"/>
    <n v="71684512"/>
    <m/>
    <m/>
    <m/>
    <n v="8953646"/>
    <n v="12202367"/>
    <n v="142640400"/>
    <n v="81972536"/>
    <n v="18728160"/>
    <m/>
    <m/>
    <m/>
    <m/>
    <m/>
    <m/>
    <m/>
    <m/>
    <m/>
    <m/>
    <m/>
  </r>
  <r>
    <x v="1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25578352"/>
    <m/>
    <m/>
    <m/>
    <n v="8003849"/>
    <n v="103796744"/>
    <n v="202762"/>
    <n v="218154"/>
    <m/>
    <m/>
    <x v="281"/>
    <n v="69353320"/>
    <m/>
    <m/>
    <m/>
    <n v="9836606"/>
    <n v="13956126"/>
    <n v="139483920"/>
    <n v="76411336"/>
    <n v="20319416"/>
    <m/>
    <m/>
    <m/>
    <m/>
    <m/>
    <m/>
    <m/>
    <m/>
    <m/>
    <m/>
    <m/>
  </r>
  <r>
    <x v="2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31492016"/>
    <m/>
    <m/>
    <m/>
    <n v="9442705"/>
    <n v="86710696"/>
    <n v="217900"/>
    <n v="4899207"/>
    <m/>
    <m/>
    <x v="282"/>
    <n v="63735100"/>
    <m/>
    <m/>
    <m/>
    <n v="9408027"/>
    <n v="20215432"/>
    <n v="133528960"/>
    <n v="69903272"/>
    <n v="17822012"/>
    <m/>
    <m/>
    <m/>
    <m/>
    <m/>
    <m/>
    <m/>
    <m/>
    <m/>
    <m/>
    <m/>
  </r>
  <r>
    <x v="3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34242336"/>
    <m/>
    <m/>
    <n v="6349"/>
    <n v="10870996"/>
    <n v="84580656"/>
    <n v="304464"/>
    <n v="150866"/>
    <m/>
    <m/>
    <x v="283"/>
    <n v="61248948"/>
    <m/>
    <m/>
    <m/>
    <n v="9158923"/>
    <n v="13933359"/>
    <n v="135513088"/>
    <n v="68603768"/>
    <n v="17430678"/>
    <m/>
    <m/>
    <m/>
    <m/>
    <m/>
    <m/>
    <m/>
    <m/>
    <m/>
    <m/>
    <m/>
  </r>
  <r>
    <x v="4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36935024"/>
    <m/>
    <m/>
    <n v="5705"/>
    <n v="11355090"/>
    <n v="85327592"/>
    <n v="202960"/>
    <n v="287161"/>
    <m/>
    <m/>
    <x v="284"/>
    <n v="62677628"/>
    <m/>
    <m/>
    <m/>
    <n v="9456376"/>
    <n v="15861252"/>
    <n v="142597248"/>
    <n v="69762024"/>
    <n v="17435734"/>
    <m/>
    <m/>
    <m/>
    <m/>
    <m/>
    <m/>
    <m/>
    <m/>
    <m/>
    <m/>
    <m/>
  </r>
  <r>
    <x v="5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37687424"/>
    <m/>
    <m/>
    <m/>
    <n v="11811941"/>
    <n v="87392968"/>
    <n v="659192"/>
    <n v="802048"/>
    <m/>
    <m/>
    <x v="285"/>
    <n v="67102868"/>
    <m/>
    <m/>
    <m/>
    <n v="10382509"/>
    <n v="7602914"/>
    <n v="146499120"/>
    <n v="72625656"/>
    <n v="19555384"/>
    <m/>
    <m/>
    <m/>
    <m/>
    <m/>
    <m/>
    <m/>
    <m/>
    <m/>
    <m/>
    <m/>
  </r>
  <r>
    <x v="6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28173904"/>
    <m/>
    <m/>
    <m/>
    <n v="13093525"/>
    <n v="93681248"/>
    <m/>
    <n v="861862"/>
    <m/>
    <m/>
    <x v="286"/>
    <n v="62558200"/>
    <m/>
    <n v="78896"/>
    <n v="78896"/>
    <n v="16123362"/>
    <n v="10342174"/>
    <n v="145874944"/>
    <n v="75421696"/>
    <n v="21095288"/>
    <m/>
    <m/>
    <m/>
    <m/>
    <n v="411"/>
    <n v="0.27600000000000002"/>
    <m/>
    <m/>
    <m/>
    <m/>
    <m/>
  </r>
  <r>
    <x v="7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40535488"/>
    <m/>
    <m/>
    <m/>
    <n v="14744693"/>
    <n v="97718144"/>
    <m/>
    <n v="3198981"/>
    <m/>
    <m/>
    <x v="287"/>
    <n v="72997088"/>
    <m/>
    <n v="90173"/>
    <n v="90173"/>
    <n v="8245068"/>
    <n v="14071773"/>
    <n v="158578480"/>
    <n v="79422536"/>
    <n v="21636792"/>
    <n v="5239696"/>
    <n v="5752485"/>
    <m/>
    <m/>
    <n v="352"/>
    <n v="0.29199999999999998"/>
    <m/>
    <n v="0.43803199999999998"/>
    <n v="0.63524999999999998"/>
    <n v="0.11231099999999999"/>
    <n v="11431"/>
  </r>
  <r>
    <x v="8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40484692"/>
    <m/>
    <m/>
    <m/>
    <n v="16140219"/>
    <n v="102378536"/>
    <n v="19307"/>
    <n v="2982763"/>
    <m/>
    <m/>
    <x v="288"/>
    <n v="72648248"/>
    <m/>
    <n v="1420352"/>
    <n v="1420352"/>
    <n v="17123678"/>
    <n v="16400105"/>
    <n v="176747376"/>
    <n v="86543016"/>
    <n v="19949474"/>
    <m/>
    <m/>
    <m/>
    <m/>
    <n v="348"/>
    <n v="0.307"/>
    <m/>
    <n v="0.43115599999999998"/>
    <n v="0.63643899999999998"/>
    <n v="0.108985"/>
    <n v="11983.5"/>
  </r>
  <r>
    <x v="9"/>
    <x v="10"/>
    <s v="CALIFORNIA STATE UNIVERSITY-LOS ANGELES"/>
    <s v="California"/>
    <x v="0"/>
    <x v="0"/>
    <s v=""/>
    <s v=""/>
    <m/>
    <m/>
    <m/>
    <m/>
    <m/>
    <n v="90032"/>
    <s v="Far West: AK, CA, HI, NV, OR, and WA"/>
    <x v="0"/>
    <x v="0"/>
    <m/>
    <m/>
    <m/>
    <m/>
    <n v="46358280"/>
    <m/>
    <m/>
    <m/>
    <n v="30812434"/>
    <n v="112516448"/>
    <n v="5469080"/>
    <n v="5744475"/>
    <m/>
    <m/>
    <x v="289"/>
    <n v="65314792"/>
    <m/>
    <n v="1882840"/>
    <n v="1882840"/>
    <n v="23027760"/>
    <n v="18374184"/>
    <n v="207299632"/>
    <n v="99315968"/>
    <n v="16097542"/>
    <m/>
    <m/>
    <m/>
    <m/>
    <n v="399"/>
    <n v="0.29399999999999998"/>
    <m/>
    <n v="0.44046400000000002"/>
    <n v="0.626776"/>
    <n v="0.111667"/>
    <n v="13148"/>
  </r>
  <r>
    <x v="10"/>
    <x v="10"/>
    <s v="CALIFORNIA STATE UNIVERSITY-LOS ANGELES"/>
    <s v="California"/>
    <x v="0"/>
    <x v="0"/>
    <s v=""/>
    <s v=""/>
    <m/>
    <m/>
    <m/>
    <m/>
    <m/>
    <m/>
    <m/>
    <x v="0"/>
    <x v="0"/>
    <m/>
    <m/>
    <m/>
    <m/>
    <n v="48091512"/>
    <m/>
    <m/>
    <m/>
    <n v="36579956"/>
    <n v="125311888"/>
    <n v="5095065"/>
    <n v="2895353"/>
    <m/>
    <m/>
    <x v="290"/>
    <n v="76012128"/>
    <m/>
    <n v="2078842"/>
    <n v="2078842"/>
    <n v="22576148"/>
    <n v="18517470"/>
    <n v="231480960"/>
    <n v="105749696"/>
    <n v="16642742"/>
    <m/>
    <m/>
    <m/>
    <m/>
    <n v="400"/>
    <n v="0.32200000000000001"/>
    <m/>
    <n v="0.46314"/>
    <n v="0.63601200000000002"/>
    <n v="0.116661"/>
    <n v="13930"/>
  </r>
  <r>
    <x v="11"/>
    <x v="10"/>
    <s v="CALIFORNIA STATE UNIVERSITY-LOS ANGELES"/>
    <s v="California"/>
    <x v="1"/>
    <x v="0"/>
    <n v="0.50288350634371393"/>
    <n v="0.31523955147808358"/>
    <n v="7803"/>
    <n v="3924"/>
    <n v="1184"/>
    <n v="53"/>
    <n v="1237"/>
    <n v="90032"/>
    <s v="Far West: AK, CA, HI, NV, OR, and WA"/>
    <x v="0"/>
    <x v="0"/>
    <m/>
    <m/>
    <m/>
    <m/>
    <n v="51061684"/>
    <n v="43531032"/>
    <m/>
    <n v="1617847"/>
    <n v="22744828"/>
    <n v="130338656"/>
    <n v="10538"/>
    <n v="3942404"/>
    <n v="80292376"/>
    <n v="127637896"/>
    <x v="291"/>
    <n v="91520536"/>
    <m/>
    <n v="2187494.25"/>
    <n v="2187494.25"/>
    <n v="21314936"/>
    <n v="18289754"/>
    <n v="207000528"/>
    <n v="103150008"/>
    <n v="17061024"/>
    <m/>
    <m/>
    <n v="222408864"/>
    <n v="207000528"/>
    <n v="418"/>
    <n v="0.318"/>
    <m/>
    <n v="0.46698899999999999"/>
    <n v="0.64604200000000001"/>
    <n v="0.115797"/>
    <n v="14224"/>
  </r>
  <r>
    <x v="12"/>
    <x v="10"/>
    <s v="CALIFORNIA STATE UNIVERSITY-LOS ANGELES"/>
    <s v="California"/>
    <x v="1"/>
    <x v="0"/>
    <n v="0.5277173913043478"/>
    <n v="0.2646755921730175"/>
    <n v="9200"/>
    <n v="4855"/>
    <n v="1223"/>
    <n v="62"/>
    <n v="1285"/>
    <n v="90032"/>
    <s v="Far West: AK, CA, HI, NV, OR, and WA"/>
    <x v="0"/>
    <x v="0"/>
    <m/>
    <m/>
    <m/>
    <m/>
    <n v="53004992"/>
    <n v="44702908"/>
    <m/>
    <n v="589127"/>
    <n v="21925892"/>
    <n v="130227504"/>
    <n v="37800"/>
    <n v="5132238"/>
    <n v="81500384"/>
    <n v="128626408"/>
    <x v="292"/>
    <n v="101941008"/>
    <m/>
    <n v="2274692.25"/>
    <n v="2274692.25"/>
    <n v="30329540"/>
    <n v="21497444"/>
    <n v="216148032"/>
    <n v="106537320"/>
    <n v="22063786"/>
    <n v="9167310"/>
    <n v="9370897"/>
    <n v="222069248"/>
    <n v="216148032"/>
    <n v="432"/>
    <n v="0.33900000000000002"/>
    <m/>
    <n v="0.449984"/>
    <n v="0.65564100000000003"/>
    <n v="0.11457299999999999"/>
    <n v="15315.5"/>
  </r>
  <r>
    <x v="13"/>
    <x v="10"/>
    <s v="CALIFORNIA STATE UNIVERSITY-LOS ANGELES"/>
    <s v="California"/>
    <x v="1"/>
    <x v="0"/>
    <n v="0.58152380952380955"/>
    <n v="0.24025548640681296"/>
    <n v="10500"/>
    <n v="6106"/>
    <n v="1404"/>
    <n v="63"/>
    <n v="1467"/>
    <n v="90032"/>
    <s v="Far West: AK, CA, HI, NV, OR, and WA"/>
    <x v="0"/>
    <x v="0"/>
    <m/>
    <m/>
    <m/>
    <m/>
    <n v="62770664"/>
    <n v="48308184"/>
    <m/>
    <n v="901810"/>
    <n v="22042614"/>
    <n v="126180568"/>
    <n v="63600"/>
    <n v="10714179"/>
    <n v="86495096"/>
    <n v="128403400"/>
    <x v="293"/>
    <n v="103799392"/>
    <m/>
    <n v="1967712"/>
    <n v="1967712"/>
    <n v="21128852"/>
    <n v="21858082"/>
    <n v="215345136"/>
    <n v="100207904"/>
    <n v="30506408"/>
    <n v="9370897"/>
    <n v="10677803"/>
    <n v="218566432"/>
    <n v="215345136"/>
    <n v="431"/>
    <n v="0.34300000000000003"/>
    <m/>
    <n v="0.46759200000000001"/>
    <n v="0.65197499999999997"/>
    <n v="0.11773699999999999"/>
    <n v="16000"/>
  </r>
  <r>
    <x v="14"/>
    <x v="10"/>
    <s v="CALIFORNIA STATE UNIVERSITY-LOS ANGELES"/>
    <s v="California"/>
    <x v="1"/>
    <x v="0"/>
    <n v="0.5560557527486798"/>
    <n v="0.21656546784991437"/>
    <n v="11551"/>
    <n v="6423"/>
    <n v="1319"/>
    <n v="72"/>
    <n v="1391"/>
    <n v="90032"/>
    <s v="Far West: AK, CA, HI, NV, OR, and WA"/>
    <x v="1"/>
    <x v="0"/>
    <m/>
    <m/>
    <m/>
    <m/>
    <n v="70207360"/>
    <n v="53723384"/>
    <m/>
    <n v="772146"/>
    <n v="22060646"/>
    <n v="122868552"/>
    <m/>
    <n v="6211298"/>
    <n v="93582880"/>
    <n v="119591296"/>
    <x v="294"/>
    <n v="104853144"/>
    <n v="405438.28"/>
    <n v="2271790.75"/>
    <n v="2677229"/>
    <n v="19652016"/>
    <n v="14683348"/>
    <n v="209329664"/>
    <n v="93790664"/>
    <n v="29821116"/>
    <n v="10677803"/>
    <n v="11055255"/>
    <n v="244895856"/>
    <n v="209329664"/>
    <n v="378"/>
    <n v="0.31900000000000001"/>
    <m/>
    <n v="0.49314000000000002"/>
    <n v="0.63987499999999997"/>
    <n v="0.11303299999999999"/>
    <n v="16038.5"/>
  </r>
  <r>
    <x v="15"/>
    <x v="10"/>
    <s v="CALIFORNIA STATE UNIVERSITY-LOS ANGELES"/>
    <s v="California"/>
    <x v="1"/>
    <x v="0"/>
    <n v="0.44858214356207643"/>
    <n v="0.1799647990613083"/>
    <n v="15199"/>
    <n v="6818"/>
    <n v="1143"/>
    <n v="84"/>
    <n v="1227"/>
    <n v="90032"/>
    <s v="Far West: AK, CA, HI, NV, OR, and WA"/>
    <x v="1"/>
    <x v="1"/>
    <m/>
    <m/>
    <m/>
    <m/>
    <n v="74460632"/>
    <n v="55414800"/>
    <m/>
    <n v="410920"/>
    <n v="22249616"/>
    <n v="126920456"/>
    <m/>
    <n v="9522349"/>
    <n v="98741512"/>
    <n v="126532128"/>
    <x v="295"/>
    <n v="112027856"/>
    <n v="696869.88"/>
    <n v="2450836"/>
    <n v="3147706"/>
    <n v="18724710"/>
    <n v="17251796"/>
    <n v="219348368"/>
    <n v="98212176"/>
    <n v="30846232"/>
    <n v="11055255"/>
    <n v="11646462"/>
    <n v="271139648"/>
    <n v="219348368"/>
    <n v="412"/>
    <n v="0.34799999999999998"/>
    <m/>
    <n v="0.49165399999999998"/>
    <n v="0.64525200000000005"/>
    <n v="0.10660699999999999"/>
    <n v="15999"/>
  </r>
  <r>
    <x v="16"/>
    <x v="10"/>
    <s v="CALIFORNIA STATE UNIVERSITY-LOS ANGELES"/>
    <s v="California"/>
    <x v="1"/>
    <x v="0"/>
    <n v="0.61901162790697672"/>
    <n v="0.13750352211890673"/>
    <n v="17200"/>
    <n v="10647"/>
    <n v="1257"/>
    <n v="207"/>
    <n v="1464"/>
    <n v="90032"/>
    <s v="Far West: AK, CA, HI, NV, OR, and WA"/>
    <x v="1"/>
    <x v="1"/>
    <m/>
    <m/>
    <m/>
    <m/>
    <n v="76031440"/>
    <n v="56345040"/>
    <m/>
    <n v="328577"/>
    <n v="23243540"/>
    <n v="133519728"/>
    <m/>
    <n v="8697287"/>
    <n v="101825768"/>
    <n v="133908440"/>
    <x v="296"/>
    <n v="115719536"/>
    <n v="1146449.5"/>
    <n v="1811423.88"/>
    <n v="2957873.5"/>
    <n v="18305832"/>
    <n v="19833644"/>
    <n v="231458672"/>
    <n v="106354760"/>
    <n v="33114636"/>
    <n v="11646462"/>
    <n v="13626638"/>
    <n v="212078624"/>
    <n v="231458672"/>
    <n v="383"/>
    <n v="0.313"/>
    <m/>
    <n v="0.46484399999999998"/>
    <n v="0.64318600000000004"/>
    <n v="0.102773"/>
    <n v="17133"/>
  </r>
  <r>
    <x v="17"/>
    <x v="10"/>
    <s v="CALIFORNIA STATE UNIVERSITY-LOS ANGELES"/>
    <s v="California"/>
    <x v="1"/>
    <x v="0"/>
    <n v="0.61201602136181577"/>
    <n v="0.14738219895287957"/>
    <n v="18725"/>
    <n v="11460"/>
    <n v="1538"/>
    <n v="151"/>
    <n v="1689"/>
    <n v="90032"/>
    <s v="Far West: AK, CA, HI, NV, OR, and WA"/>
    <x v="1"/>
    <x v="1"/>
    <m/>
    <m/>
    <m/>
    <m/>
    <n v="82410088"/>
    <n v="60385992"/>
    <m/>
    <n v="338276"/>
    <n v="25867748"/>
    <n v="144847472"/>
    <m/>
    <n v="3560707"/>
    <n v="73827984"/>
    <n v="175804896"/>
    <x v="297"/>
    <n v="115280480"/>
    <n v="57836"/>
    <n v="2157064"/>
    <n v="2214900"/>
    <n v="20360288"/>
    <n v="20513398"/>
    <n v="240638000"/>
    <n v="112461016"/>
    <n v="36838076"/>
    <n v="13626638"/>
    <n v="13993998"/>
    <n v="320653312"/>
    <n v="240638000"/>
    <n v="429"/>
    <n v="0.30599999999999999"/>
    <m/>
    <n v="0.43646499999999999"/>
    <n v="0.63248300000000002"/>
    <n v="9.2594899999999994E-2"/>
    <n v="18715"/>
  </r>
  <r>
    <x v="18"/>
    <x v="10"/>
    <s v="CALIFORNIA STATE UNIVERSITY-LOS ANGELES"/>
    <s v="California"/>
    <x v="1"/>
    <x v="0"/>
    <n v="0.61850554582603623"/>
    <n v="0.1518798175239893"/>
    <n v="20556"/>
    <n v="12714"/>
    <n v="1764"/>
    <n v="167"/>
    <n v="1931"/>
    <n v="90032"/>
    <s v="Far West: AK, CA, HI, NV, OR, and WA"/>
    <x v="1"/>
    <x v="1"/>
    <m/>
    <m/>
    <m/>
    <m/>
    <n v="90413600"/>
    <n v="63403288"/>
    <m/>
    <m/>
    <n v="30751188"/>
    <n v="107024088"/>
    <n v="277868"/>
    <n v="18424790"/>
    <n v="79858144"/>
    <n v="154435056"/>
    <x v="298"/>
    <n v="119064616"/>
    <n v="343130"/>
    <n v="2414659"/>
    <n v="2757789"/>
    <n v="31861328"/>
    <n v="22524046"/>
    <n v="259144960"/>
    <n v="117387256"/>
    <n v="39550128"/>
    <n v="13993998"/>
    <n v="12612891"/>
    <n v="238102128"/>
    <n v="259144960"/>
    <n v="440"/>
    <n v="0.33700000000000002"/>
    <m/>
    <n v="0.42163699999999998"/>
    <n v="0.62298200000000004"/>
    <n v="8.5201799999999994E-2"/>
    <n v="19183.5"/>
  </r>
  <r>
    <x v="19"/>
    <x v="10"/>
    <s v="CALIFORNIA STATE UNIVERSITY-LOS ANGELES"/>
    <s v="California"/>
    <x v="1"/>
    <x v="0"/>
    <n v="0.76507852009582111"/>
    <n v="0.13512385193431672"/>
    <n v="18785"/>
    <n v="14372"/>
    <n v="1670"/>
    <n v="272"/>
    <n v="1942"/>
    <n v="90032"/>
    <s v="Far West: AK, CA, HI, NV, OR, and WA"/>
    <x v="1"/>
    <x v="1"/>
    <n v="-118.172"/>
    <n v="34.0623"/>
    <m/>
    <m/>
    <n v="105431088"/>
    <n v="53315020"/>
    <m/>
    <m/>
    <n v="41492172"/>
    <n v="117981096"/>
    <n v="230772"/>
    <n v="30348756"/>
    <n v="70855120"/>
    <n v="185804496"/>
    <x v="299"/>
    <n v="106097328"/>
    <n v="567517"/>
    <n v="1876996"/>
    <n v="2444513"/>
    <n v="25975290"/>
    <n v="20607354"/>
    <n v="228505552"/>
    <n v="103418272"/>
    <n v="37513192"/>
    <n v="12612891"/>
    <n v="14814094"/>
    <n v="261492608"/>
    <n v="228505552"/>
    <n v="406"/>
    <n v="0.374"/>
    <m/>
    <n v="0.39136500000000002"/>
    <n v="0.61465400000000003"/>
    <n v="7.4545700000000006E-2"/>
    <n v="20614"/>
  </r>
  <r>
    <x v="20"/>
    <x v="10"/>
    <s v="CALIFORNIA STATE UNIVERSITY-LOS ANGELES"/>
    <s v="California"/>
    <x v="1"/>
    <x v="0"/>
    <n v="0.67224455454800414"/>
    <n v="0.14038381309970796"/>
    <n v="21394"/>
    <n v="14382"/>
    <n v="1870"/>
    <n v="149"/>
    <n v="2019"/>
    <n v="90032"/>
    <s v="Far West: AK, CA, HI, NV, OR, and WA"/>
    <x v="1"/>
    <x v="1"/>
    <n v="-118.172"/>
    <n v="34.062399999999997"/>
    <m/>
    <m/>
    <n v="112299768"/>
    <n v="56059396"/>
    <m/>
    <m/>
    <n v="50193816"/>
    <n v="130438944"/>
    <n v="284393"/>
    <n v="14720546"/>
    <n v="72059144"/>
    <n v="190982576"/>
    <x v="300"/>
    <n v="115335712"/>
    <n v="2852176"/>
    <n v="2303272"/>
    <n v="5155448"/>
    <n v="30017748"/>
    <n v="20756286"/>
    <n v="257694464"/>
    <n v="112553344"/>
    <n v="41873712"/>
    <n v="14814094"/>
    <n v="15835904"/>
    <n v="268725472"/>
    <n v="257694464"/>
    <n v="457"/>
    <n v="0.36499999999999999"/>
    <m/>
    <n v="0.37403399999999998"/>
    <n v="0.60446900000000003"/>
    <n v="6.7512100000000005E-2"/>
    <n v="21485.5"/>
  </r>
  <r>
    <x v="21"/>
    <x v="10"/>
    <s v="CALIFORNIA STATE UNIVERSITY-LOS ANGELES"/>
    <s v="California"/>
    <x v="1"/>
    <x v="0"/>
    <n v="0.57173023624125641"/>
    <n v="0.15858725761772854"/>
    <n v="22731"/>
    <n v="12996"/>
    <n v="2013"/>
    <n v="48"/>
    <n v="2061"/>
    <n v="90032"/>
    <s v="Far West: AK, CA, HI, NV, OR, and WA"/>
    <x v="1"/>
    <x v="1"/>
    <n v="-118.169"/>
    <n v="34.066899999999997"/>
    <n v="5.1999999999999998E-2"/>
    <n v="2839"/>
    <n v="140013072"/>
    <n v="67080348"/>
    <m/>
    <m/>
    <n v="53558096"/>
    <n v="115213952"/>
    <n v="41702"/>
    <n v="11267440"/>
    <n v="84583696"/>
    <n v="174397792"/>
    <x v="301"/>
    <n v="114434640"/>
    <n v="3126494"/>
    <n v="2404068"/>
    <n v="5530562"/>
    <n v="30615592"/>
    <n v="21698972"/>
    <n v="261825936"/>
    <n v="112399840"/>
    <n v="42683864"/>
    <n v="15835904"/>
    <n v="16250340"/>
    <n v="259985520"/>
    <n v="261825936"/>
    <n v="563"/>
    <n v="0.36499999999999999"/>
    <m/>
    <n v="0.38135999999999998"/>
    <n v="0.602877"/>
    <n v="6.9290199999999996E-2"/>
    <n v="21027"/>
  </r>
  <r>
    <x v="22"/>
    <x v="10"/>
    <s v="CALIFORNIA STATE UNIVERSITY-LOS ANGELES"/>
    <s v="California"/>
    <x v="1"/>
    <x v="0"/>
    <n v="0.6941944008588653"/>
    <n v="0.14709731144420651"/>
    <n v="24218"/>
    <n v="16812"/>
    <n v="2368"/>
    <n v="105"/>
    <n v="2473"/>
    <n v="90032"/>
    <s v="Far West: AK, CA, HI, NV, OR, and WA"/>
    <x v="1"/>
    <x v="1"/>
    <n v="-118.169"/>
    <n v="34.066899999999997"/>
    <n v="7.5999999999999998E-2"/>
    <n v="3116"/>
    <n v="148714992"/>
    <n v="75212936"/>
    <m/>
    <m/>
    <n v="55362488"/>
    <n v="117521768"/>
    <n v="77999"/>
    <n v="8706882"/>
    <n v="92027856"/>
    <n v="178011856"/>
    <x v="302"/>
    <n v="115255600"/>
    <n v="2718849"/>
    <n v="2442268"/>
    <n v="5161117"/>
    <n v="34527060"/>
    <n v="24006684"/>
    <n v="273410080"/>
    <n v="112853632"/>
    <n v="44905836"/>
    <n v="16250340"/>
    <n v="17355400"/>
    <n v="271073920"/>
    <n v="273410080"/>
    <n v="630"/>
    <n v="0.35699999999999998"/>
    <m/>
    <n v="0.34467700000000001"/>
    <n v="0.61008700000000005"/>
    <n v="5.9908299999999998E-2"/>
    <n v="21000"/>
  </r>
  <r>
    <x v="23"/>
    <x v="10"/>
    <s v="CALIFORNIA STATE UNIVERSITY-LOS ANGELES"/>
    <s v="California"/>
    <x v="1"/>
    <x v="0"/>
    <n v="0.67523150689945466"/>
    <n v="0.15763226366001734"/>
    <n v="27321"/>
    <n v="18448"/>
    <n v="2765"/>
    <n v="143"/>
    <n v="2908"/>
    <n v="90032"/>
    <s v="Far West: AK, CA, HI, NV, OR, and WA"/>
    <x v="1"/>
    <x v="1"/>
    <n v="-118.169"/>
    <n v="34.066899999999997"/>
    <n v="7.5999999999999998E-2"/>
    <n v="2790"/>
    <n v="158837264"/>
    <n v="78982144"/>
    <m/>
    <m/>
    <n v="61374112"/>
    <n v="137361056"/>
    <n v="29130"/>
    <n v="9020951"/>
    <n v="96030160"/>
    <n v="204102032"/>
    <x v="303"/>
    <n v="120555120"/>
    <n v="2971954"/>
    <n v="2938648"/>
    <n v="5910602"/>
    <n v="38600088"/>
    <n v="23692286"/>
    <n v="293266624"/>
    <n v="119893632"/>
    <n v="48127848"/>
    <n v="17355400"/>
    <n v="19515536"/>
    <n v="302059968"/>
    <n v="293266624"/>
    <n v="688"/>
    <n v="0.41099999999999998"/>
    <m/>
    <n v="0.33085599999999998"/>
    <n v="0.60078200000000004"/>
    <n v="5.6528099999999998E-2"/>
    <n v="20618"/>
  </r>
  <r>
    <x v="24"/>
    <x v="10"/>
    <s v="CALIFORNIA STATE UNIVERSITY-LOS ANGELES"/>
    <s v="California"/>
    <x v="1"/>
    <x v="0"/>
    <n v="0.6107438815980395"/>
    <n v="0.17052953909508473"/>
    <n v="31013"/>
    <n v="18941"/>
    <n v="3141"/>
    <n v="89"/>
    <n v="3230"/>
    <n v="90032"/>
    <s v="Far West: AK, CA, HI, NV, OR, and WA"/>
    <x v="1"/>
    <x v="1"/>
    <n v="-118.169"/>
    <n v="34.066899999999997"/>
    <n v="0.06"/>
    <n v="3463"/>
    <n v="176493936"/>
    <n v="87121976"/>
    <m/>
    <m/>
    <n v="69642344"/>
    <n v="159799488"/>
    <n v="28421"/>
    <n v="14431516"/>
    <n v="110768720"/>
    <n v="235219712"/>
    <x v="304"/>
    <n v="131928040"/>
    <n v="2401343"/>
    <n v="2639456"/>
    <n v="5040799"/>
    <n v="45115180"/>
    <n v="25412544"/>
    <n v="324339968"/>
    <n v="132853936"/>
    <n v="46841552"/>
    <n v="19515536"/>
    <n v="23474392"/>
    <n v="348124672"/>
    <n v="324339968"/>
    <n v="851"/>
    <n v="0.45300000000000001"/>
    <m/>
    <n v="0.37130099999999999"/>
    <n v="0.59589000000000003"/>
    <n v="6.0882800000000001E-2"/>
    <n v="20000"/>
  </r>
  <r>
    <x v="25"/>
    <x v="10"/>
    <s v="CALIFORNIA STATE UNIVERSITY-LOS ANGELES"/>
    <s v="California"/>
    <x v="1"/>
    <x v="0"/>
    <n v="0.6813373096845079"/>
    <n v="0.1779395503133063"/>
    <n v="31855"/>
    <n v="21704"/>
    <n v="3688"/>
    <n v="174"/>
    <n v="3862"/>
    <m/>
    <m/>
    <x v="0"/>
    <x v="0"/>
    <m/>
    <m/>
    <n v="4.7E-2"/>
    <n v="4020"/>
    <n v="195757248"/>
    <n v="100037072"/>
    <m/>
    <m/>
    <n v="76583880"/>
    <n v="169978272"/>
    <n v="139020"/>
    <n v="12450196"/>
    <n v="119897176"/>
    <n v="256628928"/>
    <x v="305"/>
    <n v="148684848"/>
    <n v="2954356"/>
    <n v="2978738"/>
    <n v="5933094"/>
    <n v="55203740"/>
    <n v="28166846"/>
    <n v="361551488"/>
    <n v="143706720"/>
    <n v="58774748"/>
    <n v="23474392"/>
    <n v="24649216"/>
    <n v="377632288"/>
    <n v="361551488"/>
    <n v="920"/>
    <n v="0.45700000000000002"/>
    <m/>
    <n v="0.34316099999999999"/>
    <n v="0.60742499999999999"/>
    <n v="5.1989E-2"/>
    <n v="20596"/>
  </r>
  <r>
    <x v="26"/>
    <x v="10"/>
    <s v="CALIFORNIA STATE UNIVERSITY-LOS ANGELES"/>
    <s v="California"/>
    <x v="1"/>
    <x v="0"/>
    <n v="0.63696406898303648"/>
    <n v="0.16971684317809191"/>
    <n v="35429"/>
    <n v="22567"/>
    <n v="3675"/>
    <n v="155"/>
    <n v="3830"/>
    <m/>
    <m/>
    <x v="0"/>
    <x v="0"/>
    <m/>
    <m/>
    <n v="5.6000000000000001E-2"/>
    <n v="3891"/>
    <n v="193841552"/>
    <n v="85904720"/>
    <m/>
    <m/>
    <n v="79244984"/>
    <n v="190002224"/>
    <n v="48861"/>
    <n v="19194620"/>
    <n v="106502976"/>
    <n v="283739328"/>
    <x v="306"/>
    <n v="148952480"/>
    <n v="2089885"/>
    <n v="2884546"/>
    <n v="4974431"/>
    <n v="51440576"/>
    <n v="28924340"/>
    <n v="398057440"/>
    <n v="159255456"/>
    <n v="77536800"/>
    <n v="24649216"/>
    <n v="31272700"/>
    <n v="392239904"/>
    <n v="398057440"/>
    <n v="1134"/>
    <n v="0.47099999999999997"/>
    <m/>
    <n v="0.315002"/>
    <n v="0.60577999999999999"/>
    <n v="4.70888E-2"/>
    <n v="22032"/>
  </r>
  <r>
    <x v="27"/>
    <x v="10"/>
    <s v="CALIFORNIA STATE UNIVERSITY-LOS ANGELES"/>
    <s v="California"/>
    <x v="1"/>
    <x v="0"/>
    <n v="0.46446143972617393"/>
    <n v="0.20473256952040991"/>
    <n v="37396"/>
    <n v="17369"/>
    <n v="3405"/>
    <n v="151"/>
    <n v="3556"/>
    <m/>
    <m/>
    <x v="0"/>
    <x v="0"/>
    <m/>
    <m/>
    <n v="5.3999999999999999E-2"/>
    <n v="4471"/>
    <n v="201820736"/>
    <n v="86288672"/>
    <m/>
    <m/>
    <n v="85030200"/>
    <n v="265313152"/>
    <n v="137276"/>
    <n v="24398810"/>
    <n v="109886160"/>
    <n v="369399040"/>
    <x v="307"/>
    <n v="156714304"/>
    <n v="2817024"/>
    <n v="2748579"/>
    <n v="5565603"/>
    <n v="52868808"/>
    <n v="29426366"/>
    <n v="494653440"/>
    <n v="168008592"/>
    <n v="147569296"/>
    <n v="31272700"/>
    <n v="32895212"/>
    <n v="481303488"/>
    <n v="494653440"/>
    <m/>
    <m/>
    <m/>
    <m/>
    <m/>
    <m/>
    <m/>
  </r>
  <r>
    <x v="0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31238820"/>
    <m/>
    <m/>
    <m/>
    <n v="7243729"/>
    <n v="128010648"/>
    <n v="912762"/>
    <n v="175901"/>
    <m/>
    <m/>
    <x v="308"/>
    <n v="93481600"/>
    <m/>
    <m/>
    <m/>
    <n v="13670791"/>
    <n v="10438459"/>
    <n v="182620240"/>
    <n v="102082248"/>
    <n v="24566064"/>
    <m/>
    <m/>
    <m/>
    <m/>
    <m/>
    <m/>
    <m/>
    <m/>
    <m/>
    <m/>
    <m/>
  </r>
  <r>
    <x v="1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28691882"/>
    <m/>
    <m/>
    <m/>
    <n v="9433713"/>
    <n v="131248424"/>
    <n v="1065010"/>
    <n v="235001"/>
    <m/>
    <m/>
    <x v="309"/>
    <n v="94159272"/>
    <m/>
    <m/>
    <m/>
    <n v="12273292"/>
    <n v="12410721"/>
    <n v="182170224"/>
    <n v="100019736"/>
    <n v="27196440"/>
    <m/>
    <m/>
    <m/>
    <m/>
    <m/>
    <m/>
    <m/>
    <m/>
    <m/>
    <m/>
    <m/>
  </r>
  <r>
    <x v="2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43052408"/>
    <m/>
    <m/>
    <m/>
    <n v="11548762"/>
    <n v="101985584"/>
    <n v="979548"/>
    <n v="21628510"/>
    <m/>
    <m/>
    <x v="310"/>
    <n v="85256352"/>
    <m/>
    <m/>
    <m/>
    <n v="12155546"/>
    <n v="34242760"/>
    <n v="181220880"/>
    <n v="91004096"/>
    <n v="23896816"/>
    <m/>
    <m/>
    <m/>
    <m/>
    <m/>
    <m/>
    <n v="5410"/>
    <m/>
    <m/>
    <m/>
    <m/>
  </r>
  <r>
    <x v="3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46815492"/>
    <m/>
    <m/>
    <n v="31107"/>
    <n v="52080136"/>
    <n v="114898832"/>
    <n v="1351105"/>
    <n v="1717056"/>
    <m/>
    <m/>
    <x v="311"/>
    <n v="85807472"/>
    <m/>
    <m/>
    <m/>
    <n v="11409378"/>
    <n v="16963968"/>
    <n v="220591728"/>
    <n v="92314968"/>
    <n v="23202672"/>
    <m/>
    <m/>
    <m/>
    <m/>
    <m/>
    <m/>
    <m/>
    <m/>
    <m/>
    <m/>
    <m/>
  </r>
  <r>
    <x v="4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46812976"/>
    <m/>
    <m/>
    <n v="37543"/>
    <n v="52888040"/>
    <n v="116284464"/>
    <n v="886082"/>
    <n v="152498"/>
    <m/>
    <m/>
    <x v="312"/>
    <n v="87833680"/>
    <m/>
    <m/>
    <m/>
    <n v="11942115"/>
    <n v="18919802"/>
    <n v="238019968"/>
    <n v="94898048"/>
    <n v="23753872"/>
    <m/>
    <m/>
    <m/>
    <m/>
    <m/>
    <m/>
    <m/>
    <m/>
    <m/>
    <m/>
    <m/>
  </r>
  <r>
    <x v="5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51384344"/>
    <m/>
    <m/>
    <m/>
    <n v="42840544"/>
    <n v="116301888"/>
    <n v="1655072"/>
    <n v="7386137"/>
    <m/>
    <m/>
    <x v="313"/>
    <n v="90391584"/>
    <m/>
    <m/>
    <m/>
    <n v="14045166"/>
    <n v="11080313"/>
    <n v="223239792"/>
    <n v="98472024"/>
    <n v="25088616"/>
    <m/>
    <m/>
    <m/>
    <m/>
    <m/>
    <m/>
    <m/>
    <m/>
    <m/>
    <m/>
    <m/>
  </r>
  <r>
    <x v="6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56090000"/>
    <m/>
    <m/>
    <m/>
    <n v="73578720"/>
    <n v="120657576"/>
    <n v="3052706"/>
    <n v="3443900"/>
    <m/>
    <m/>
    <x v="314"/>
    <n v="104106936"/>
    <n v="1346547"/>
    <n v="484155"/>
    <n v="1830702"/>
    <n v="25301292"/>
    <n v="20646788"/>
    <n v="247257568"/>
    <n v="108744432"/>
    <n v="27432118"/>
    <m/>
    <m/>
    <m/>
    <m/>
    <n v="629"/>
    <n v="0.26400000000000001"/>
    <m/>
    <m/>
    <m/>
    <m/>
    <m/>
  </r>
  <r>
    <x v="7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61258064"/>
    <m/>
    <m/>
    <m/>
    <n v="52741016"/>
    <n v="132222048"/>
    <n v="2449095"/>
    <n v="2845730"/>
    <m/>
    <m/>
    <x v="315"/>
    <n v="83578632"/>
    <n v="66989"/>
    <n v="424064"/>
    <n v="491053"/>
    <n v="24305424"/>
    <n v="23255914"/>
    <n v="253050208"/>
    <n v="112024168"/>
    <n v="28330968"/>
    <m/>
    <m/>
    <m/>
    <m/>
    <n v="553"/>
    <n v="0.28100000000000003"/>
    <m/>
    <n v="0.38461499999999998"/>
    <n v="0.61177300000000001"/>
    <n v="9.7869300000000006E-2"/>
    <n v="15319"/>
  </r>
  <r>
    <x v="8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66355944"/>
    <m/>
    <m/>
    <m/>
    <n v="66179608"/>
    <n v="142634592"/>
    <n v="7648443"/>
    <n v="14038427"/>
    <m/>
    <m/>
    <x v="316"/>
    <n v="101721296"/>
    <n v="2259203"/>
    <n v="909407"/>
    <n v="3168610"/>
    <n v="25918242"/>
    <n v="26261582"/>
    <n v="318213984"/>
    <n v="131699720"/>
    <n v="28115552"/>
    <m/>
    <n v="14755615"/>
    <m/>
    <m/>
    <m/>
    <m/>
    <m/>
    <n v="0.39003500000000002"/>
    <n v="0.61990599999999996"/>
    <n v="0.103877"/>
    <n v="16561"/>
  </r>
  <r>
    <x v="9"/>
    <x v="11"/>
    <s v="CALIFORNIA STATE UNIVERSITY-NORTHRIDGE"/>
    <s v="California"/>
    <x v="0"/>
    <x v="0"/>
    <s v=""/>
    <s v=""/>
    <m/>
    <m/>
    <m/>
    <m/>
    <m/>
    <n v="91330"/>
    <s v="Far West: AK, CA, HI, NV, OR, and WA"/>
    <x v="0"/>
    <x v="0"/>
    <m/>
    <m/>
    <m/>
    <m/>
    <n v="68276392"/>
    <m/>
    <m/>
    <m/>
    <n v="75321968"/>
    <n v="145753072"/>
    <n v="8701838"/>
    <n v="13856252"/>
    <m/>
    <m/>
    <x v="317"/>
    <n v="102389320"/>
    <n v="2614467"/>
    <n v="1180122"/>
    <n v="3794589"/>
    <n v="28274400"/>
    <n v="32025920"/>
    <n v="327714496"/>
    <n v="148687120"/>
    <n v="20394924"/>
    <m/>
    <n v="25601084"/>
    <m/>
    <m/>
    <n v="458"/>
    <n v="0.26300000000000001"/>
    <m/>
    <n v="0.39228099999999999"/>
    <n v="0.61453000000000002"/>
    <n v="0.106464"/>
    <n v="17828"/>
  </r>
  <r>
    <x v="10"/>
    <x v="11"/>
    <s v="CALIFORNIA STATE UNIVERSITY-NORTHRIDGE"/>
    <s v="California"/>
    <x v="0"/>
    <x v="0"/>
    <s v=""/>
    <s v=""/>
    <m/>
    <m/>
    <m/>
    <m/>
    <m/>
    <m/>
    <m/>
    <x v="0"/>
    <x v="0"/>
    <m/>
    <m/>
    <m/>
    <m/>
    <n v="69408496"/>
    <m/>
    <m/>
    <m/>
    <n v="76740544"/>
    <n v="175573024"/>
    <n v="16044661"/>
    <n v="7003744"/>
    <m/>
    <m/>
    <x v="318"/>
    <n v="110395376"/>
    <n v="3207505"/>
    <n v="1465892"/>
    <n v="4673397"/>
    <n v="37476288"/>
    <n v="34764264"/>
    <n v="360702400"/>
    <n v="144800704"/>
    <n v="17862924"/>
    <n v="25601084"/>
    <n v="25601084"/>
    <m/>
    <m/>
    <n v="519"/>
    <n v="0.25600000000000001"/>
    <m/>
    <n v="0.37876900000000002"/>
    <n v="0.61733099999999996"/>
    <n v="9.9831299999999998E-2"/>
    <n v="18690"/>
  </r>
  <r>
    <x v="11"/>
    <x v="11"/>
    <s v="CALIFORNIA STATE UNIVERSITY-NORTHRIDGE"/>
    <s v="California"/>
    <x v="1"/>
    <x v="0"/>
    <n v="0.78182735991923269"/>
    <n v="0.36699380165289258"/>
    <n v="9905"/>
    <n v="7744"/>
    <n v="2740"/>
    <n v="102"/>
    <n v="2842"/>
    <n v="91330"/>
    <s v="Far West: AK, CA, HI, NV, OR, and WA"/>
    <x v="0"/>
    <x v="0"/>
    <m/>
    <m/>
    <m/>
    <m/>
    <n v="68698512"/>
    <n v="17758896"/>
    <m/>
    <n v="2698377"/>
    <n v="30693804"/>
    <n v="175922896"/>
    <m/>
    <n v="11841415"/>
    <n v="84766096"/>
    <n v="169177776"/>
    <x v="319"/>
    <n v="133037128"/>
    <n v="1482062.88"/>
    <n v="1643760.88"/>
    <n v="3125823.75"/>
    <n v="30452358"/>
    <n v="37250468"/>
    <n v="261174544"/>
    <n v="133654136"/>
    <n v="23409744"/>
    <m/>
    <m/>
    <n v="281814880"/>
    <n v="261174544"/>
    <n v="771"/>
    <n v="0.30199999999999999"/>
    <m/>
    <n v="0.36435400000000001"/>
    <n v="0.61967099999999997"/>
    <n v="9.0847800000000006E-2"/>
    <n v="19785"/>
  </r>
  <r>
    <x v="12"/>
    <x v="11"/>
    <s v="CALIFORNIA STATE UNIVERSITY-NORTHRIDGE"/>
    <s v="California"/>
    <x v="1"/>
    <x v="0"/>
    <n v="0.77319406653208111"/>
    <n v="0.37484390963787034"/>
    <n v="11393"/>
    <n v="8809"/>
    <n v="3174"/>
    <n v="128"/>
    <n v="3302"/>
    <n v="91330"/>
    <s v="Far West: AK, CA, HI, NV, OR, and WA"/>
    <x v="0"/>
    <x v="0"/>
    <m/>
    <m/>
    <m/>
    <m/>
    <n v="79157648"/>
    <n v="26629208"/>
    <m/>
    <n v="3662666"/>
    <n v="33572708"/>
    <n v="184772608"/>
    <m/>
    <n v="9723784"/>
    <n v="100368464"/>
    <n v="174516112"/>
    <x v="320"/>
    <n v="135529312"/>
    <n v="1347487"/>
    <n v="3402438.5"/>
    <n v="4749925.5"/>
    <n v="28851442"/>
    <n v="37341992"/>
    <n v="279649088"/>
    <n v="140106976"/>
    <n v="29776776"/>
    <n v="12427625"/>
    <n v="2520399"/>
    <n v="297629952"/>
    <n v="279649088"/>
    <n v="807"/>
    <n v="0.32200000000000001"/>
    <m/>
    <n v="0.36161199999999999"/>
    <n v="0.62127699999999997"/>
    <n v="9.1806200000000004E-2"/>
    <n v="20617"/>
  </r>
  <r>
    <x v="13"/>
    <x v="11"/>
    <s v="CALIFORNIA STATE UNIVERSITY-NORTHRIDGE"/>
    <s v="California"/>
    <x v="1"/>
    <x v="0"/>
    <n v="0.77676447264076132"/>
    <n v="0.37519142419601836"/>
    <n v="12610"/>
    <n v="9795"/>
    <n v="3557"/>
    <n v="118"/>
    <n v="3675"/>
    <n v="91330"/>
    <s v="Far West: AK, CA, HI, NV, OR, and WA"/>
    <x v="0"/>
    <x v="0"/>
    <m/>
    <m/>
    <m/>
    <m/>
    <n v="100480720"/>
    <n v="33995364"/>
    <m/>
    <n v="3922415"/>
    <n v="34574128"/>
    <n v="191920384"/>
    <m/>
    <n v="22567788"/>
    <n v="115966816"/>
    <n v="187331120"/>
    <x v="321"/>
    <n v="148747648"/>
    <n v="1498076.88"/>
    <n v="1824718.25"/>
    <n v="3322795"/>
    <n v="38015688"/>
    <n v="45330696"/>
    <n v="300350752"/>
    <n v="142648800"/>
    <n v="42247104"/>
    <n v="2520399"/>
    <n v="5970558"/>
    <n v="304112928"/>
    <n v="300350752"/>
    <n v="815"/>
    <n v="0.36299999999999999"/>
    <m/>
    <n v="0.35668800000000001"/>
    <n v="0.62320299999999995"/>
    <n v="9.0536900000000003E-2"/>
    <n v="21215.5"/>
  </r>
  <r>
    <x v="14"/>
    <x v="11"/>
    <s v="CALIFORNIA STATE UNIVERSITY-NORTHRIDGE"/>
    <s v="California"/>
    <x v="1"/>
    <x v="0"/>
    <n v="0.76390886382559986"/>
    <n v="0.35770907649623462"/>
    <n v="13211"/>
    <n v="10092"/>
    <n v="3520"/>
    <n v="90"/>
    <n v="3610"/>
    <n v="91330"/>
    <s v="Far West: AK, CA, HI, NV, OR, and WA"/>
    <x v="1"/>
    <x v="0"/>
    <m/>
    <m/>
    <m/>
    <m/>
    <n v="107617480"/>
    <n v="72413632"/>
    <m/>
    <n v="3727191"/>
    <n v="34663752"/>
    <n v="183102016"/>
    <m/>
    <n v="15323672"/>
    <n v="155110080"/>
    <n v="171320816"/>
    <x v="322"/>
    <n v="158097632"/>
    <n v="1626151.75"/>
    <n v="1717669.63"/>
    <n v="3343821.5"/>
    <n v="34856120"/>
    <n v="44446516"/>
    <n v="341492896"/>
    <n v="143564320"/>
    <n v="45657048"/>
    <n v="5970558"/>
    <n v="2378919"/>
    <n v="377398880"/>
    <n v="341492896"/>
    <n v="925"/>
    <n v="0.36499999999999999"/>
    <m/>
    <n v="0.36198799999999998"/>
    <n v="0.61940300000000004"/>
    <n v="9.1630500000000004E-2"/>
    <n v="21897"/>
  </r>
  <r>
    <x v="15"/>
    <x v="11"/>
    <s v="CALIFORNIA STATE UNIVERSITY-NORTHRIDGE"/>
    <s v="California"/>
    <x v="1"/>
    <x v="0"/>
    <n v="0.67559326527906671"/>
    <n v="0.29228806907378335"/>
    <n v="15086"/>
    <n v="10192"/>
    <n v="2873"/>
    <n v="106"/>
    <n v="2979"/>
    <n v="91330"/>
    <s v="Far West: AK, CA, HI, NV, OR, and WA"/>
    <x v="1"/>
    <x v="1"/>
    <m/>
    <m/>
    <m/>
    <m/>
    <n v="119793664"/>
    <n v="80586104"/>
    <m/>
    <n v="3856152"/>
    <n v="33315388"/>
    <n v="186416496"/>
    <n v="58424"/>
    <n v="15003198"/>
    <n v="164088128"/>
    <n v="175144464"/>
    <x v="323"/>
    <n v="156942320"/>
    <n v="1831853.63"/>
    <n v="2007991.75"/>
    <n v="3839845.5"/>
    <n v="34896984"/>
    <n v="39450080"/>
    <n v="335578464"/>
    <n v="149879008"/>
    <n v="48171932"/>
    <n v="2378919"/>
    <n v="40354484"/>
    <n v="342693600"/>
    <n v="335578464"/>
    <n v="1097"/>
    <n v="0.4"/>
    <m/>
    <n v="0.35101199999999999"/>
    <n v="0.61709400000000003"/>
    <n v="8.8272500000000004E-2"/>
    <n v="21820.5"/>
  </r>
  <r>
    <x v="16"/>
    <x v="11"/>
    <s v="CALIFORNIA STATE UNIVERSITY-NORTHRIDGE"/>
    <s v="California"/>
    <x v="1"/>
    <x v="0"/>
    <n v="0.74711062190423772"/>
    <n v="0.2740331491712707"/>
    <n v="18170"/>
    <n v="13575"/>
    <n v="3602"/>
    <n v="118"/>
    <n v="3720"/>
    <n v="91330"/>
    <s v="Far West: AK, CA, HI, NV, OR, and WA"/>
    <x v="1"/>
    <x v="1"/>
    <m/>
    <m/>
    <m/>
    <m/>
    <n v="132216792"/>
    <n v="89568960"/>
    <m/>
    <n v="4015395"/>
    <n v="35540564"/>
    <n v="207685600"/>
    <n v="65573"/>
    <n v="8181805"/>
    <n v="175542672"/>
    <n v="192445968"/>
    <x v="324"/>
    <n v="166515296"/>
    <n v="2003606.25"/>
    <n v="2278834.25"/>
    <n v="4282440.5"/>
    <n v="36491700"/>
    <n v="44085280"/>
    <n v="357991040"/>
    <n v="160184976"/>
    <n v="51423120"/>
    <n v="40354484"/>
    <n v="47544152"/>
    <n v="430963008"/>
    <n v="357991040"/>
    <n v="1284"/>
    <n v="0.40500000000000003"/>
    <m/>
    <n v="0.34343099999999999"/>
    <n v="0.61692899999999995"/>
    <n v="8.2741899999999993E-2"/>
    <n v="21944"/>
  </r>
  <r>
    <x v="17"/>
    <x v="11"/>
    <s v="CALIFORNIA STATE UNIVERSITY-NORTHRIDGE"/>
    <s v="California"/>
    <x v="1"/>
    <x v="0"/>
    <n v="0.69769476175774414"/>
    <n v="0.27251272217715172"/>
    <n v="19434"/>
    <n v="13559"/>
    <n v="3604"/>
    <n v="91"/>
    <n v="3695"/>
    <n v="91330"/>
    <s v="Far West: AK, CA, HI, NV, OR, and WA"/>
    <x v="1"/>
    <x v="1"/>
    <m/>
    <m/>
    <m/>
    <m/>
    <n v="143721616"/>
    <n v="93782320"/>
    <m/>
    <m/>
    <n v="37970296"/>
    <n v="215041504"/>
    <n v="2996775"/>
    <n v="12514360"/>
    <n v="127669408"/>
    <n v="268317248"/>
    <x v="325"/>
    <n v="178331568"/>
    <n v="1947040"/>
    <n v="1939977"/>
    <n v="3887017"/>
    <n v="38276164"/>
    <n v="53360120"/>
    <n v="385524480"/>
    <n v="178251728"/>
    <n v="56108880"/>
    <n v="47544152"/>
    <n v="44236852"/>
    <n v="402124000"/>
    <n v="385524480"/>
    <n v="1460"/>
    <n v="0.41099999999999998"/>
    <m/>
    <n v="0.346362"/>
    <n v="0.61039500000000002"/>
    <n v="7.9833699999999994E-2"/>
    <n v="23601"/>
  </r>
  <r>
    <x v="18"/>
    <x v="11"/>
    <s v="CALIFORNIA STATE UNIVERSITY-NORTHRIDGE"/>
    <s v="California"/>
    <x v="1"/>
    <x v="0"/>
    <n v="0.6866320970293549"/>
    <n v="0.26432"/>
    <n v="22756"/>
    <n v="15625"/>
    <n v="3982"/>
    <n v="148"/>
    <n v="4130"/>
    <n v="91330"/>
    <s v="Far West: AK, CA, HI, NV, OR, and WA"/>
    <x v="1"/>
    <x v="1"/>
    <m/>
    <m/>
    <m/>
    <m/>
    <n v="159846912"/>
    <n v="102141584"/>
    <m/>
    <m/>
    <n v="44505148"/>
    <n v="159364480"/>
    <n v="3088022"/>
    <n v="29373104"/>
    <n v="138796976"/>
    <n v="232167184"/>
    <x v="326"/>
    <n v="180262800"/>
    <n v="2440936"/>
    <n v="1757828"/>
    <n v="4198764"/>
    <n v="41378664"/>
    <n v="54080660"/>
    <n v="396575616"/>
    <n v="184116880"/>
    <n v="63029144"/>
    <n v="44236852"/>
    <n v="42088372"/>
    <n v="381918208"/>
    <n v="396575616"/>
    <n v="1538"/>
    <n v="0.437"/>
    <m/>
    <n v="0.31317800000000001"/>
    <n v="0.60078900000000002"/>
    <n v="6.8887000000000004E-2"/>
    <n v="25391"/>
  </r>
  <r>
    <x v="19"/>
    <x v="11"/>
    <s v="CALIFORNIA STATE UNIVERSITY-NORTHRIDGE"/>
    <s v="California"/>
    <x v="1"/>
    <x v="0"/>
    <n v="0.74747778302494317"/>
    <n v="0.26563666647521683"/>
    <n v="23293"/>
    <n v="17411"/>
    <n v="4513"/>
    <n v="112"/>
    <n v="4625"/>
    <n v="91330"/>
    <s v="Far West: AK, CA, HI, NV, OR, and WA"/>
    <x v="1"/>
    <x v="1"/>
    <n v="-118.52800000000001"/>
    <n v="34.235500000000002"/>
    <m/>
    <m/>
    <n v="191290912"/>
    <n v="119483848"/>
    <m/>
    <m/>
    <n v="58279416"/>
    <n v="173350560"/>
    <n v="1262758"/>
    <n v="46838320"/>
    <n v="160706192"/>
    <n v="268480064"/>
    <x v="327"/>
    <n v="164620480"/>
    <n v="4232613"/>
    <n v="1440134"/>
    <n v="5672747"/>
    <n v="36495012"/>
    <n v="59138056"/>
    <n v="380963776"/>
    <n v="165000448"/>
    <n v="58524752"/>
    <n v="42088372"/>
    <n v="50323924"/>
    <n v="451094432"/>
    <n v="380963776"/>
    <n v="1375"/>
    <n v="0.47899999999999998"/>
    <m/>
    <n v="0.29322199999999998"/>
    <n v="0.59456900000000001"/>
    <n v="6.1264800000000001E-2"/>
    <n v="25919.5"/>
  </r>
  <r>
    <x v="20"/>
    <x v="11"/>
    <s v="CALIFORNIA STATE UNIVERSITY-NORTHRIDGE"/>
    <s v="California"/>
    <x v="1"/>
    <x v="0"/>
    <n v="0.7253715447548047"/>
    <n v="0.2804991991457555"/>
    <n v="20657"/>
    <n v="14984"/>
    <n v="4049"/>
    <n v="154"/>
    <n v="4203"/>
    <n v="91330"/>
    <s v="Far West: AK, CA, HI, NV, OR, and WA"/>
    <x v="1"/>
    <x v="1"/>
    <n v="-118.52800000000001"/>
    <n v="34.235599999999998"/>
    <m/>
    <m/>
    <n v="216400736"/>
    <n v="146188832"/>
    <m/>
    <m/>
    <n v="68029128"/>
    <n v="206233792"/>
    <n v="1441450"/>
    <n v="12711441"/>
    <n v="188128960"/>
    <n v="277384160"/>
    <x v="328"/>
    <n v="179016944"/>
    <n v="3691301"/>
    <n v="1948813"/>
    <n v="5640114"/>
    <n v="49018016"/>
    <n v="64764660"/>
    <n v="438240544"/>
    <n v="174934272"/>
    <n v="68817240"/>
    <n v="50323924"/>
    <n v="62548096"/>
    <n v="472008128"/>
    <n v="438240544"/>
    <n v="1660"/>
    <n v="0.46100000000000002"/>
    <m/>
    <n v="0.27317399999999997"/>
    <n v="0.58739200000000003"/>
    <n v="5.3693200000000003E-2"/>
    <n v="25327"/>
  </r>
  <r>
    <x v="21"/>
    <x v="11"/>
    <s v="CALIFORNIA STATE UNIVERSITY-NORTHRIDGE"/>
    <s v="California"/>
    <x v="1"/>
    <x v="0"/>
    <n v="0.73543341299152731"/>
    <n v="0.30692425853716176"/>
    <n v="23015"/>
    <n v="16926"/>
    <n v="5066"/>
    <n v="129"/>
    <n v="5195"/>
    <n v="91330"/>
    <s v="Far West: AK, CA, HI, NV, OR, and WA"/>
    <x v="1"/>
    <x v="1"/>
    <n v="-118.527"/>
    <n v="34.236699999999999"/>
    <n v="8.5000000000000006E-2"/>
    <n v="5728"/>
    <n v="275912320"/>
    <n v="168381088"/>
    <m/>
    <m/>
    <n v="73959440"/>
    <n v="160199840"/>
    <n v="3316143"/>
    <n v="16297357"/>
    <n v="213412416"/>
    <n v="241537152"/>
    <x v="329"/>
    <n v="188983584"/>
    <n v="3623826"/>
    <n v="1850030"/>
    <n v="5473856"/>
    <n v="50287632"/>
    <n v="70008624"/>
    <n v="448509760"/>
    <n v="184772720"/>
    <n v="70003640"/>
    <n v="62548096"/>
    <n v="58459860"/>
    <n v="457698944"/>
    <n v="448509760"/>
    <n v="1730"/>
    <n v="0.48"/>
    <m/>
    <n v="0.27015099999999997"/>
    <n v="0.57542300000000002"/>
    <n v="4.9129899999999997E-2"/>
    <n v="24279"/>
  </r>
  <r>
    <x v="22"/>
    <x v="11"/>
    <s v="CALIFORNIA STATE UNIVERSITY-NORTHRIDGE"/>
    <s v="California"/>
    <x v="1"/>
    <x v="0"/>
    <n v="0.62253117496708232"/>
    <n v="0.32777604976671848"/>
    <n v="25822"/>
    <n v="16075"/>
    <n v="5162"/>
    <n v="107"/>
    <n v="5269"/>
    <n v="91330"/>
    <s v="Far West: AK, CA, HI, NV, OR, and WA"/>
    <x v="1"/>
    <x v="1"/>
    <n v="-118.527"/>
    <n v="34.236699999999999"/>
    <n v="8.6999999999999994E-2"/>
    <n v="5669"/>
    <n v="276215008"/>
    <n v="168190352"/>
    <m/>
    <m/>
    <n v="71648144"/>
    <n v="163696704"/>
    <n v="4107044"/>
    <n v="20243156"/>
    <n v="215347536"/>
    <n v="245786176"/>
    <x v="330"/>
    <n v="195072400"/>
    <n v="4496252"/>
    <n v="1874454"/>
    <n v="6370706"/>
    <n v="55698820"/>
    <n v="77241896"/>
    <n v="472239584"/>
    <n v="187798192"/>
    <n v="76227040"/>
    <n v="58459860"/>
    <n v="66980816"/>
    <n v="462454816"/>
    <n v="472239584"/>
    <n v="1820"/>
    <n v="0.45800000000000002"/>
    <m/>
    <n v="0.28067599999999998"/>
    <n v="0.56538100000000002"/>
    <n v="4.7153599999999997E-2"/>
    <n v="23702"/>
  </r>
  <r>
    <x v="23"/>
    <x v="11"/>
    <s v="CALIFORNIA STATE UNIVERSITY-NORTHRIDGE"/>
    <s v="California"/>
    <x v="1"/>
    <x v="0"/>
    <n v="0.46238794778281467"/>
    <n v="0.30583812472357363"/>
    <n v="29339"/>
    <n v="13566"/>
    <n v="4088"/>
    <n v="61"/>
    <n v="4149"/>
    <n v="91330"/>
    <s v="Far West: AK, CA, HI, NV, OR, and WA"/>
    <x v="1"/>
    <x v="1"/>
    <n v="-118.527"/>
    <n v="34.236699999999999"/>
    <n v="7.5999999999999998E-2"/>
    <n v="5776"/>
    <n v="294125280"/>
    <n v="180912064"/>
    <m/>
    <n v="118782"/>
    <n v="82274072"/>
    <n v="195069056"/>
    <n v="4852779"/>
    <n v="28153780"/>
    <n v="229510832"/>
    <n v="296218752"/>
    <x v="331"/>
    <n v="201550592"/>
    <n v="7400898"/>
    <n v="2025786"/>
    <n v="9426684"/>
    <n v="57675460"/>
    <n v="81901840"/>
    <n v="508913184"/>
    <n v="196794416"/>
    <n v="81120144"/>
    <n v="66980816"/>
    <n v="81369976"/>
    <n v="526006528"/>
    <n v="508913184"/>
    <n v="2110"/>
    <n v="0.46800000000000003"/>
    <m/>
    <n v="0.27588400000000002"/>
    <n v="0.573739"/>
    <n v="4.60022E-2"/>
    <n v="23630"/>
  </r>
  <r>
    <x v="24"/>
    <x v="11"/>
    <s v="CALIFORNIA STATE UNIVERSITY-NORTHRIDGE"/>
    <s v="California"/>
    <x v="1"/>
    <x v="0"/>
    <n v="0.52857485173425989"/>
    <n v="0.31314104380347935"/>
    <n v="33386"/>
    <n v="17647"/>
    <n v="5450"/>
    <n v="76"/>
    <n v="5526"/>
    <n v="91330"/>
    <s v="Far West: AK, CA, HI, NV, OR, and WA"/>
    <x v="1"/>
    <x v="1"/>
    <n v="-118.527"/>
    <n v="34.236699999999999"/>
    <n v="5.1999999999999998E-2"/>
    <n v="6467"/>
    <n v="314911520"/>
    <n v="182507984"/>
    <m/>
    <n v="75239"/>
    <n v="90127736"/>
    <n v="218514608"/>
    <n v="5379979"/>
    <n v="21153004"/>
    <n v="228044000"/>
    <n v="320339520"/>
    <x v="332"/>
    <n v="209244656"/>
    <n v="7387843"/>
    <n v="1892341"/>
    <n v="9280184"/>
    <n v="60670352"/>
    <n v="85533984"/>
    <n v="516451648"/>
    <n v="208806016"/>
    <n v="78176600"/>
    <n v="81369976"/>
    <n v="89715600"/>
    <n v="549404864"/>
    <n v="516451648"/>
    <n v="2042"/>
    <n v="0.504"/>
    <m/>
    <n v="0.28213199999999999"/>
    <n v="0.57556499999999999"/>
    <n v="4.6778399999999998E-2"/>
    <n v="23559"/>
  </r>
  <r>
    <x v="25"/>
    <x v="11"/>
    <s v="CALIFORNIA STATE UNIVERSITY-NORTHRIDGE"/>
    <s v="California"/>
    <x v="1"/>
    <x v="0"/>
    <n v="0.45598652885843688"/>
    <n v="0.35890742391442759"/>
    <n v="34444"/>
    <n v="15706"/>
    <n v="5517"/>
    <n v="120"/>
    <n v="5637"/>
    <m/>
    <m/>
    <x v="0"/>
    <x v="0"/>
    <m/>
    <m/>
    <n v="5.2999999999999999E-2"/>
    <n v="6921"/>
    <n v="319573152"/>
    <n v="179192480"/>
    <m/>
    <n v="74849"/>
    <n v="95970200"/>
    <n v="233576192"/>
    <n v="6325827"/>
    <n v="26376286"/>
    <n v="226919424"/>
    <n v="348766720"/>
    <x v="333"/>
    <n v="233402560"/>
    <n v="9116813"/>
    <n v="1508993"/>
    <n v="10625806"/>
    <n v="61276040"/>
    <n v="92903720"/>
    <n v="559001216"/>
    <n v="218149792"/>
    <n v="92190192"/>
    <n v="89715600"/>
    <n v="86319680"/>
    <n v="577252736"/>
    <n v="559001216"/>
    <n v="2536"/>
    <n v="0.501"/>
    <m/>
    <n v="0.27346799999999999"/>
    <n v="0.57484599999999997"/>
    <n v="4.3858099999999997E-2"/>
    <n v="23125"/>
  </r>
  <r>
    <x v="26"/>
    <x v="11"/>
    <s v="CALIFORNIA STATE UNIVERSITY-NORTHRIDGE"/>
    <s v="California"/>
    <x v="1"/>
    <x v="0"/>
    <n v="0.48236259228876127"/>
    <n v="0.28338372385991434"/>
    <n v="32913"/>
    <n v="15876"/>
    <n v="4422"/>
    <n v="77"/>
    <n v="4499"/>
    <m/>
    <m/>
    <x v="0"/>
    <x v="0"/>
    <m/>
    <m/>
    <n v="5.1999999999999998E-2"/>
    <n v="7110"/>
    <n v="304396480"/>
    <n v="164074928"/>
    <m/>
    <n v="76705"/>
    <n v="91672144"/>
    <n v="260939536"/>
    <n v="6150169"/>
    <n v="32284698"/>
    <n v="212791552"/>
    <n v="373601760"/>
    <x v="334"/>
    <n v="218408848"/>
    <n v="8551205"/>
    <n v="1862488"/>
    <n v="10413693"/>
    <n v="59225104"/>
    <n v="87888488"/>
    <n v="599561856"/>
    <n v="230425472"/>
    <n v="112324944"/>
    <n v="86319680"/>
    <n v="96020568"/>
    <n v="591466560"/>
    <n v="599561856"/>
    <n v="2647"/>
    <n v="0.51300000000000001"/>
    <m/>
    <n v="0.26718999999999998"/>
    <n v="0.57945500000000005"/>
    <n v="4.3547700000000002E-2"/>
    <n v="22839"/>
  </r>
  <r>
    <x v="27"/>
    <x v="11"/>
    <s v="CALIFORNIA STATE UNIVERSITY-NORTHRIDGE"/>
    <s v="California"/>
    <x v="1"/>
    <x v="0"/>
    <n v="0.57652909000497266"/>
    <n v="0.3005577597607958"/>
    <n v="30165"/>
    <n v="17391"/>
    <n v="5174"/>
    <n v="53"/>
    <n v="5227"/>
    <m/>
    <m/>
    <x v="0"/>
    <x v="0"/>
    <m/>
    <m/>
    <n v="5.3999999999999999E-2"/>
    <n v="7546"/>
    <n v="313685856"/>
    <n v="158688032"/>
    <m/>
    <m/>
    <n v="102646624"/>
    <n v="372471168"/>
    <n v="7925110"/>
    <n v="62301224"/>
    <n v="208965152"/>
    <n v="529938240"/>
    <x v="335"/>
    <n v="227358576"/>
    <n v="8040476"/>
    <n v="1607441"/>
    <n v="9647917"/>
    <n v="60689572"/>
    <n v="92882816"/>
    <n v="717367104"/>
    <n v="243718288"/>
    <n v="202704768"/>
    <n v="96020568"/>
    <n v="104402976"/>
    <n v="742705152"/>
    <n v="717367104"/>
    <m/>
    <m/>
    <m/>
    <m/>
    <m/>
    <m/>
    <m/>
  </r>
  <r>
    <x v="0"/>
    <x v="12"/>
    <s v="CALIFORNIA STATE UNIVERSITY-SACRAMENTO"/>
    <s v="California"/>
    <x v="0"/>
    <x v="0"/>
    <s v=""/>
    <s v=""/>
    <m/>
    <m/>
    <m/>
    <m/>
    <m/>
    <n v="95819"/>
    <s v="Far West: AK, CA, HI, NV, OR, and WA"/>
    <x v="0"/>
    <x v="0"/>
    <m/>
    <m/>
    <m/>
    <m/>
    <n v="28209084"/>
    <m/>
    <m/>
    <m/>
    <n v="6018557"/>
    <n v="113220408"/>
    <n v="1052136"/>
    <n v="3525451"/>
    <m/>
    <m/>
    <x v="336"/>
    <n v="87085088"/>
    <m/>
    <m/>
    <m/>
    <n v="13318372"/>
    <n v="11206484"/>
    <n v="159230992"/>
    <n v="93711640"/>
    <n v="22901602"/>
    <m/>
    <m/>
    <m/>
    <m/>
    <m/>
    <m/>
    <m/>
    <m/>
    <m/>
    <m/>
    <m/>
  </r>
  <r>
    <x v="1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28696826"/>
    <m/>
    <m/>
    <m/>
    <n v="7389022"/>
    <n v="113426784"/>
    <n v="1024439"/>
    <n v="4335760"/>
    <m/>
    <m/>
    <x v="337"/>
    <n v="86303184"/>
    <m/>
    <m/>
    <m/>
    <n v="13826061"/>
    <n v="11952669"/>
    <n v="160762944"/>
    <n v="91119232"/>
    <n v="25285596"/>
    <m/>
    <m/>
    <m/>
    <m/>
    <m/>
    <m/>
    <m/>
    <m/>
    <m/>
    <m/>
    <m/>
  </r>
  <r>
    <x v="2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39005840"/>
    <m/>
    <m/>
    <m/>
    <n v="8386391"/>
    <n v="99500560"/>
    <n v="1506619"/>
    <n v="8607471"/>
    <m/>
    <m/>
    <x v="338"/>
    <n v="80518064"/>
    <m/>
    <m/>
    <m/>
    <n v="13699239"/>
    <n v="25613760"/>
    <n v="163371456"/>
    <n v="86614480"/>
    <n v="23082382"/>
    <m/>
    <m/>
    <m/>
    <m/>
    <m/>
    <m/>
    <n v="4825"/>
    <m/>
    <m/>
    <m/>
    <m/>
  </r>
  <r>
    <x v="3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42592872"/>
    <m/>
    <m/>
    <n v="68952"/>
    <n v="7967440"/>
    <n v="98468016"/>
    <n v="1744701"/>
    <n v="8323358"/>
    <m/>
    <m/>
    <x v="339"/>
    <n v="80434552"/>
    <m/>
    <m/>
    <m/>
    <n v="14146866"/>
    <n v="25795104"/>
    <n v="167220464"/>
    <n v="87452128"/>
    <n v="22818250"/>
    <m/>
    <m/>
    <m/>
    <m/>
    <m/>
    <m/>
    <m/>
    <m/>
    <m/>
    <m/>
    <m/>
  </r>
  <r>
    <x v="4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44367936"/>
    <m/>
    <m/>
    <n v="68601"/>
    <n v="9165010"/>
    <n v="102469352"/>
    <n v="1269344"/>
    <n v="4705813"/>
    <m/>
    <m/>
    <x v="340"/>
    <n v="81015952"/>
    <m/>
    <m/>
    <m/>
    <n v="14449225"/>
    <n v="15653565"/>
    <n v="177360768"/>
    <n v="90100896"/>
    <n v="23366394"/>
    <m/>
    <m/>
    <m/>
    <m/>
    <m/>
    <m/>
    <m/>
    <m/>
    <m/>
    <m/>
    <m/>
  </r>
  <r>
    <x v="5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46624632"/>
    <m/>
    <m/>
    <m/>
    <n v="9677984"/>
    <n v="104543448"/>
    <n v="1374277"/>
    <n v="7229765"/>
    <m/>
    <m/>
    <x v="341"/>
    <n v="85726848"/>
    <m/>
    <m/>
    <m/>
    <n v="14646361"/>
    <n v="8507887"/>
    <n v="173012080"/>
    <n v="92627088"/>
    <n v="26334954"/>
    <m/>
    <m/>
    <m/>
    <m/>
    <m/>
    <m/>
    <m/>
    <m/>
    <m/>
    <m/>
    <m/>
  </r>
  <r>
    <x v="6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46974972"/>
    <m/>
    <m/>
    <m/>
    <n v="11473065"/>
    <n v="110548512"/>
    <n v="3603129"/>
    <n v="2607597"/>
    <m/>
    <m/>
    <x v="342"/>
    <n v="89581224"/>
    <n v="587102"/>
    <n v="6291727"/>
    <n v="6878829"/>
    <n v="16475852"/>
    <n v="15151769"/>
    <n v="194941520"/>
    <n v="98118960"/>
    <n v="27275858"/>
    <m/>
    <m/>
    <m/>
    <m/>
    <n v="517"/>
    <n v="0.42699999999999999"/>
    <m/>
    <m/>
    <m/>
    <m/>
    <m/>
  </r>
  <r>
    <x v="7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52169804"/>
    <m/>
    <m/>
    <m/>
    <n v="13486589"/>
    <n v="113657176"/>
    <n v="4098758"/>
    <n v="8699743"/>
    <m/>
    <m/>
    <x v="343"/>
    <n v="85271376"/>
    <n v="662688"/>
    <n v="6926700"/>
    <n v="7589388"/>
    <n v="23152852"/>
    <n v="17799016"/>
    <n v="197155328"/>
    <n v="102477056"/>
    <n v="26973876"/>
    <n v="5118573"/>
    <n v="5615880"/>
    <m/>
    <m/>
    <n v="375"/>
    <n v="0.40699999999999997"/>
    <m/>
    <n v="0.49672699999999997"/>
    <n v="0.60343999999999998"/>
    <n v="0.14294399999999999"/>
    <n v="17696"/>
  </r>
  <r>
    <x v="8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51831320"/>
    <m/>
    <m/>
    <m/>
    <n v="15986111"/>
    <n v="127016816"/>
    <n v="4432514"/>
    <n v="5666727"/>
    <m/>
    <m/>
    <x v="344"/>
    <n v="94175416"/>
    <n v="668412"/>
    <n v="5567088"/>
    <n v="6235500"/>
    <n v="25069252"/>
    <n v="18181564"/>
    <n v="215393824"/>
    <n v="107867984"/>
    <n v="23018306"/>
    <n v="5615880"/>
    <n v="6041919"/>
    <m/>
    <m/>
    <n v="408"/>
    <n v="0.376"/>
    <m/>
    <n v="0.47931299999999999"/>
    <n v="0.59404299999999999"/>
    <n v="0.14466000000000001"/>
    <n v="19306"/>
  </r>
  <r>
    <x v="9"/>
    <x v="12"/>
    <s v="CALIFORNIA STATE UNIVERSITY-SACRAMENTO"/>
    <s v="California"/>
    <x v="0"/>
    <x v="0"/>
    <s v=""/>
    <s v=""/>
    <m/>
    <m/>
    <m/>
    <m/>
    <m/>
    <n v="958192694"/>
    <s v="Far West: AK, CA, HI, NV, OR, and WA"/>
    <x v="0"/>
    <x v="0"/>
    <m/>
    <m/>
    <m/>
    <m/>
    <n v="58203976"/>
    <m/>
    <m/>
    <m/>
    <n v="26706952"/>
    <n v="154483008"/>
    <n v="11008408"/>
    <n v="7602458"/>
    <m/>
    <m/>
    <x v="345"/>
    <n v="95490208"/>
    <n v="6952549"/>
    <n v="36348424"/>
    <n v="43300972"/>
    <n v="22510604"/>
    <n v="17413572"/>
    <n v="293105792"/>
    <n v="139328544"/>
    <n v="22755504"/>
    <m/>
    <n v="8621063"/>
    <m/>
    <m/>
    <n v="445"/>
    <n v="0.34399999999999997"/>
    <m/>
    <n v="0.45914500000000003"/>
    <n v="0.60323599999999999"/>
    <n v="0.14710699999999999"/>
    <n v="20348"/>
  </r>
  <r>
    <x v="10"/>
    <x v="12"/>
    <s v="CALIFORNIA STATE UNIVERSITY-SACRAMENTO"/>
    <s v="California"/>
    <x v="0"/>
    <x v="0"/>
    <s v=""/>
    <s v=""/>
    <m/>
    <m/>
    <m/>
    <m/>
    <m/>
    <m/>
    <m/>
    <x v="0"/>
    <x v="0"/>
    <m/>
    <m/>
    <m/>
    <m/>
    <n v="62191276"/>
    <m/>
    <m/>
    <m/>
    <n v="32708620"/>
    <n v="173451056"/>
    <n v="11340352"/>
    <n v="10964245"/>
    <m/>
    <m/>
    <x v="346"/>
    <n v="104583264"/>
    <n v="8580802"/>
    <n v="37986184"/>
    <n v="46566984"/>
    <n v="26912522"/>
    <n v="19860268"/>
    <n v="321154400"/>
    <n v="153069712"/>
    <n v="20441814"/>
    <n v="8621063"/>
    <n v="8930675"/>
    <m/>
    <m/>
    <n v="487"/>
    <n v="0.4"/>
    <m/>
    <n v="0.42812800000000001"/>
    <n v="0.60889599999999999"/>
    <n v="0.13678699999999999"/>
    <n v="20902"/>
  </r>
  <r>
    <x v="11"/>
    <x v="12"/>
    <s v="CALIFORNIA STATE UNIVERSITY-SACRAMENTO"/>
    <s v="California"/>
    <x v="1"/>
    <x v="0"/>
    <n v="0.48372558838257385"/>
    <n v="0.5587474120082816"/>
    <n v="7988"/>
    <n v="3864"/>
    <n v="2057"/>
    <n v="102"/>
    <n v="2159"/>
    <n v="958192694"/>
    <s v="Far West: AK, CA, HI, NV, OR, and WA"/>
    <x v="0"/>
    <x v="0"/>
    <m/>
    <m/>
    <m/>
    <m/>
    <n v="58573872"/>
    <n v="48837104"/>
    <m/>
    <n v="967030"/>
    <n v="23013420"/>
    <n v="162123104"/>
    <n v="3180930"/>
    <n v="13320340"/>
    <n v="96767096"/>
    <n v="166505792"/>
    <x v="347"/>
    <n v="130746096"/>
    <n v="867785.38"/>
    <n v="7250568.5"/>
    <n v="8118354"/>
    <n v="31190392"/>
    <n v="25004914"/>
    <n v="272023360"/>
    <n v="128686672"/>
    <n v="22471188"/>
    <m/>
    <m/>
    <n v="290175360"/>
    <n v="272023360"/>
    <n v="500"/>
    <n v="0.35799999999999998"/>
    <m/>
    <n v="0.41118500000000002"/>
    <n v="0.61671900000000002"/>
    <n v="0.12557199999999999"/>
    <n v="21781"/>
  </r>
  <r>
    <x v="12"/>
    <x v="12"/>
    <s v="CALIFORNIA STATE UNIVERSITY-SACRAMENTO"/>
    <s v="California"/>
    <x v="1"/>
    <x v="0"/>
    <n v="0.51079358552631582"/>
    <n v="0.48681827329442545"/>
    <n v="9728"/>
    <n v="4969"/>
    <n v="2278"/>
    <n v="141"/>
    <n v="2419"/>
    <s v="95819-2694"/>
    <s v="Far West: AK, CA, HI, NV, OR, and WA"/>
    <x v="0"/>
    <x v="0"/>
    <m/>
    <m/>
    <m/>
    <m/>
    <n v="68222832"/>
    <n v="57970356"/>
    <m/>
    <n v="160539"/>
    <n v="23422932"/>
    <n v="167002896"/>
    <n v="4366096"/>
    <n v="13486755"/>
    <n v="108526320"/>
    <n v="171355360"/>
    <x v="348"/>
    <n v="143120128"/>
    <n v="1177652.3799999999"/>
    <n v="6740659.5"/>
    <n v="7918312"/>
    <n v="27811290"/>
    <n v="25476640"/>
    <n v="289708608"/>
    <n v="138287376"/>
    <n v="30551408"/>
    <n v="9989865"/>
    <n v="12655414"/>
    <n v="299009248"/>
    <n v="289708608"/>
    <n v="529"/>
    <n v="0.39200000000000002"/>
    <m/>
    <n v="0.41350900000000002"/>
    <n v="0.61614199999999997"/>
    <n v="0.12386900000000001"/>
    <n v="23376"/>
  </r>
  <r>
    <x v="13"/>
    <x v="12"/>
    <s v="CALIFORNIA STATE UNIVERSITY-SACRAMENTO"/>
    <s v="California"/>
    <x v="1"/>
    <x v="0"/>
    <n v="0.51175736634993763"/>
    <n v="0.46980495123780946"/>
    <n v="10419"/>
    <n v="5332"/>
    <n v="2379"/>
    <n v="126"/>
    <n v="2505"/>
    <s v="95819-2694"/>
    <s v="Far West: AK, CA, HI, NV, OR, and WA"/>
    <x v="0"/>
    <x v="0"/>
    <m/>
    <m/>
    <m/>
    <m/>
    <n v="79132432"/>
    <n v="64707528"/>
    <m/>
    <n v="79158"/>
    <n v="23118596"/>
    <n v="161901104"/>
    <n v="4098030"/>
    <n v="15424272"/>
    <n v="119302808"/>
    <n v="161978448"/>
    <x v="349"/>
    <n v="141778432"/>
    <n v="1079390.1299999999"/>
    <n v="8240606"/>
    <n v="9319996"/>
    <n v="27347194"/>
    <n v="26013248"/>
    <n v="295132448"/>
    <n v="135703504"/>
    <n v="40314968"/>
    <n v="12655414"/>
    <n v="13937689"/>
    <n v="302911840"/>
    <n v="295132448"/>
    <n v="582"/>
    <n v="0.39700000000000002"/>
    <m/>
    <n v="0.41405500000000001"/>
    <n v="0.61946999999999997"/>
    <n v="0.1197"/>
    <n v="24955.5"/>
  </r>
  <r>
    <x v="14"/>
    <x v="12"/>
    <s v="CALIFORNIA STATE UNIVERSITY-SACRAMENTO"/>
    <s v="California"/>
    <x v="1"/>
    <x v="0"/>
    <n v="0.52210974960042622"/>
    <n v="0.41615646258503403"/>
    <n v="11262"/>
    <n v="5880"/>
    <n v="2347"/>
    <n v="100"/>
    <n v="2447"/>
    <s v="95819-2694"/>
    <s v="Far West: AK, CA, HI, NV, OR, and WA"/>
    <x v="1"/>
    <x v="0"/>
    <m/>
    <m/>
    <m/>
    <m/>
    <n v="87422216"/>
    <n v="70610896"/>
    <m/>
    <n v="362793"/>
    <n v="22830126"/>
    <n v="157275072"/>
    <n v="4471060"/>
    <n v="17801252"/>
    <n v="127859352"/>
    <n v="159531360"/>
    <x v="350"/>
    <n v="145505536"/>
    <n v="1355255.25"/>
    <n v="7689575.5"/>
    <n v="9044831"/>
    <n v="27681686"/>
    <n v="26419498"/>
    <n v="294165248"/>
    <n v="130187512"/>
    <n v="41436380"/>
    <n v="13937689"/>
    <n v="8669174"/>
    <n v="288560256"/>
    <n v="294165248"/>
    <n v="716"/>
    <n v="0.40799999999999997"/>
    <m/>
    <n v="0.41903800000000002"/>
    <n v="0.62135600000000002"/>
    <n v="0.114272"/>
    <n v="23939"/>
  </r>
  <r>
    <x v="15"/>
    <x v="12"/>
    <s v="CALIFORNIA STATE UNIVERSITY-SACRAMENTO"/>
    <s v="California"/>
    <x v="1"/>
    <x v="0"/>
    <n v="0.50930882940471434"/>
    <n v="0.36790084719171634"/>
    <n v="12515"/>
    <n v="6374"/>
    <n v="2268"/>
    <n v="77"/>
    <n v="2345"/>
    <s v="95819-2694"/>
    <s v="Far West: AK, CA, HI, NV, OR, and WA"/>
    <x v="1"/>
    <x v="1"/>
    <m/>
    <m/>
    <m/>
    <m/>
    <n v="96322240"/>
    <n v="77171168"/>
    <m/>
    <n v="52401"/>
    <n v="22621148"/>
    <n v="163698288"/>
    <n v="3863202"/>
    <n v="3418275"/>
    <n v="130237472"/>
    <n v="156779424"/>
    <x v="351"/>
    <n v="143782752"/>
    <n v="180476.22"/>
    <n v="5294065.5"/>
    <n v="5474541.5"/>
    <n v="29050312"/>
    <n v="28695576"/>
    <n v="288806080"/>
    <n v="133700648"/>
    <n v="42067464"/>
    <n v="8669174"/>
    <n v="16399287"/>
    <n v="286572000"/>
    <n v="288806080"/>
    <n v="865"/>
    <n v="0.42099999999999999"/>
    <m/>
    <n v="0.42651899999999998"/>
    <n v="0.61036299999999999"/>
    <n v="0.115624"/>
    <n v="22832"/>
  </r>
  <r>
    <x v="16"/>
    <x v="12"/>
    <s v="CALIFORNIA STATE UNIVERSITY-SACRAMENTO"/>
    <s v="California"/>
    <x v="1"/>
    <x v="0"/>
    <n v="0.47479491514809946"/>
    <n v="0.3321023476655236"/>
    <n v="15969"/>
    <n v="7582"/>
    <n v="2438"/>
    <n v="80"/>
    <n v="2518"/>
    <s v="95819-2694"/>
    <s v="Far West: AK, CA, HI, NV, OR, and WA"/>
    <x v="1"/>
    <x v="1"/>
    <m/>
    <m/>
    <m/>
    <m/>
    <n v="110344328"/>
    <n v="90946056"/>
    <m/>
    <n v="135529"/>
    <n v="24653452"/>
    <n v="176335360"/>
    <n v="3594132"/>
    <n v="9829016"/>
    <n v="146836880"/>
    <n v="178047872"/>
    <x v="352"/>
    <n v="156155280"/>
    <n v="289269.56"/>
    <n v="5193826"/>
    <n v="5483095.5"/>
    <n v="29060028"/>
    <n v="35619340"/>
    <n v="310747968"/>
    <n v="143478560"/>
    <n v="47383884"/>
    <n v="16399287"/>
    <n v="19236336"/>
    <n v="329333984"/>
    <n v="310747968"/>
    <n v="965"/>
    <n v="0.42399999999999999"/>
    <m/>
    <n v="0.41342200000000001"/>
    <n v="0.61105799999999999"/>
    <n v="0.10836800000000001"/>
    <n v="23928"/>
  </r>
  <r>
    <x v="17"/>
    <x v="12"/>
    <s v="CALIFORNIA STATE UNIVERSITY-SACRAMENTO"/>
    <s v="California"/>
    <x v="1"/>
    <x v="0"/>
    <n v="0.66670478586540116"/>
    <n v="0.21355060034305318"/>
    <n v="17489"/>
    <n v="11660"/>
    <n v="2369"/>
    <n v="121"/>
    <n v="2490"/>
    <s v="95819-2694"/>
    <s v="Far West: AK, CA, HI, NV, OR, and WA"/>
    <x v="1"/>
    <x v="1"/>
    <m/>
    <m/>
    <m/>
    <m/>
    <n v="115413632"/>
    <n v="93649752"/>
    <m/>
    <n v="2853944"/>
    <n v="27540024"/>
    <n v="186390288"/>
    <n v="3850945"/>
    <n v="6445419"/>
    <n v="117687304"/>
    <n v="222720288"/>
    <x v="353"/>
    <n v="166389984"/>
    <n v="104709"/>
    <n v="5668834"/>
    <n v="5773543"/>
    <n v="30146460"/>
    <n v="36214772"/>
    <n v="334269536"/>
    <n v="149677024"/>
    <n v="50824144"/>
    <n v="19236336"/>
    <n v="20739234"/>
    <n v="350152800"/>
    <n v="334269536"/>
    <n v="988"/>
    <n v="0.41499999999999998"/>
    <m/>
    <n v="0.40068900000000002"/>
    <n v="0.60718899999999998"/>
    <n v="0.103102"/>
    <n v="25643"/>
  </r>
  <r>
    <x v="18"/>
    <x v="12"/>
    <s v="CALIFORNIA STATE UNIVERSITY-SACRAMENTO"/>
    <s v="California"/>
    <x v="1"/>
    <x v="0"/>
    <n v="0.66721996451262089"/>
    <n v="0.2118040662263018"/>
    <n v="17471"/>
    <n v="11657"/>
    <n v="2357"/>
    <n v="112"/>
    <n v="2469"/>
    <s v="95819-2694"/>
    <s v="Far West: AK, CA, HI, NV, OR, and WA"/>
    <x v="1"/>
    <x v="1"/>
    <m/>
    <m/>
    <m/>
    <m/>
    <n v="125578872"/>
    <n v="97836416"/>
    <m/>
    <n v="963221"/>
    <n v="32547268"/>
    <n v="138077072"/>
    <n v="3772235"/>
    <n v="26780452"/>
    <n v="126649168"/>
    <n v="193929216"/>
    <x v="354"/>
    <n v="169213584"/>
    <n v="62828"/>
    <n v="5032549"/>
    <n v="5095377"/>
    <n v="40541896"/>
    <n v="38008404"/>
    <n v="346734400"/>
    <n v="154934544"/>
    <n v="58177472"/>
    <n v="20739234"/>
    <n v="19167022"/>
    <n v="323451520"/>
    <n v="346734400"/>
    <n v="1030"/>
    <n v="0.439"/>
    <m/>
    <n v="0.39578400000000002"/>
    <n v="0.60001800000000005"/>
    <n v="0.102117"/>
    <n v="27036"/>
  </r>
  <r>
    <x v="19"/>
    <x v="12"/>
    <s v="CALIFORNIA STATE UNIVERSITY-SACRAMENTO"/>
    <s v="California"/>
    <x v="1"/>
    <x v="0"/>
    <n v="0.66903816457092435"/>
    <n v="0.2161404665732421"/>
    <n v="18132"/>
    <n v="12131"/>
    <n v="2538"/>
    <n v="84"/>
    <n v="2622"/>
    <s v="95819-2694"/>
    <s v="Far West: AK, CA, HI, NV, OR, and WA"/>
    <x v="1"/>
    <x v="1"/>
    <n v="-121.42700000000001"/>
    <n v="38.567100000000003"/>
    <m/>
    <m/>
    <n v="152041088"/>
    <n v="112186784"/>
    <m/>
    <n v="804771"/>
    <n v="48205408"/>
    <n v="151511680"/>
    <n v="887526"/>
    <n v="37380984"/>
    <n v="143799552"/>
    <n v="227940288"/>
    <x v="355"/>
    <n v="151997632"/>
    <n v="1541461"/>
    <n v="6155111"/>
    <n v="7696572"/>
    <n v="36230584"/>
    <n v="36857064"/>
    <n v="340387520"/>
    <n v="138766688"/>
    <n v="52601056"/>
    <n v="19167022"/>
    <n v="23905344"/>
    <n v="372189920"/>
    <n v="340387520"/>
    <n v="953"/>
    <n v="0.42"/>
    <m/>
    <n v="0.38102200000000003"/>
    <n v="0.59445700000000001"/>
    <n v="9.6097399999999999E-2"/>
    <n v="28151"/>
  </r>
  <r>
    <x v="20"/>
    <x v="12"/>
    <s v="CALIFORNIA STATE UNIVERSITY-SACRAMENTO"/>
    <s v="California"/>
    <x v="1"/>
    <x v="0"/>
    <n v="0.80441487753250684"/>
    <n v="0.23126080745808586"/>
    <n v="16535"/>
    <n v="13301"/>
    <n v="2954"/>
    <n v="122"/>
    <n v="3076"/>
    <s v="95819-2694"/>
    <s v="Far West: AK, CA, HI, NV, OR, and WA"/>
    <x v="1"/>
    <x v="1"/>
    <n v="-121.42700000000001"/>
    <n v="38.567100000000003"/>
    <m/>
    <m/>
    <n v="158632832"/>
    <n v="105898944"/>
    <m/>
    <n v="981700"/>
    <n v="55398984"/>
    <n v="167130560"/>
    <n v="676348"/>
    <n v="20627256"/>
    <n v="140251104"/>
    <n v="231552192"/>
    <x v="356"/>
    <n v="160450624"/>
    <n v="1383993"/>
    <n v="4871821"/>
    <n v="6255814"/>
    <n v="38806476"/>
    <n v="38772040"/>
    <n v="359139904"/>
    <n v="142789792"/>
    <n v="55763968"/>
    <n v="23905344"/>
    <n v="27927980"/>
    <n v="375735552"/>
    <n v="359139904"/>
    <n v="1014"/>
    <n v="0.41599999999999998"/>
    <m/>
    <n v="0.37529600000000002"/>
    <n v="0.59399299999999999"/>
    <n v="9.2978000000000005E-2"/>
    <n v="27115.5"/>
  </r>
  <r>
    <x v="21"/>
    <x v="12"/>
    <s v="CALIFORNIA STATE UNIVERSITY-SACRAMENTO"/>
    <s v="California"/>
    <x v="1"/>
    <x v="0"/>
    <n v="0.70854929657686394"/>
    <n v="0.21961414790996783"/>
    <n v="17557"/>
    <n v="12440"/>
    <n v="2625"/>
    <n v="107"/>
    <n v="2732"/>
    <s v="95819-2694"/>
    <s v="Far West: AK, CA, HI, NV, OR, and WA"/>
    <x v="1"/>
    <x v="1"/>
    <n v="-121.422"/>
    <n v="38.557400000000001"/>
    <n v="7.1999999999999995E-2"/>
    <n v="4499"/>
    <n v="199439744"/>
    <n v="121840112"/>
    <m/>
    <n v="898979"/>
    <n v="59620448"/>
    <n v="139373056"/>
    <n v="521396"/>
    <n v="13559591"/>
    <n v="155503472"/>
    <n v="201867808"/>
    <x v="357"/>
    <n v="157694368"/>
    <n v="982621"/>
    <n v="4789782"/>
    <n v="5772403"/>
    <n v="37273332"/>
    <n v="40758016"/>
    <n v="355280800"/>
    <n v="141050528"/>
    <n v="55909548"/>
    <n v="27927980"/>
    <n v="27276272"/>
    <n v="359125312"/>
    <n v="355280800"/>
    <n v="1073"/>
    <n v="0.41399999999999998"/>
    <m/>
    <n v="0.38437700000000002"/>
    <n v="0.60267199999999999"/>
    <n v="9.6440499999999998E-2"/>
    <n v="25953"/>
  </r>
  <r>
    <x v="22"/>
    <x v="12"/>
    <s v="CALIFORNIA STATE UNIVERSITY-SACRAMENTO"/>
    <s v="California"/>
    <x v="1"/>
    <x v="0"/>
    <n v="0.67099962399957025"/>
    <n v="0.23310918988152418"/>
    <n v="18617"/>
    <n v="12492"/>
    <n v="2800"/>
    <n v="112"/>
    <n v="2912"/>
    <s v="95819-2694"/>
    <s v="Far West: AK, CA, HI, NV, OR, and WA"/>
    <x v="1"/>
    <x v="1"/>
    <n v="-121.422"/>
    <n v="38.557400000000001"/>
    <n v="8.5999999999999993E-2"/>
    <n v="4728"/>
    <n v="201250832"/>
    <n v="117259888"/>
    <m/>
    <n v="776388"/>
    <n v="58886148"/>
    <n v="143826544"/>
    <n v="577804"/>
    <n v="12853545"/>
    <n v="150596336"/>
    <n v="205842736"/>
    <x v="358"/>
    <n v="161886176"/>
    <n v="1013414"/>
    <n v="4615613"/>
    <n v="5629027"/>
    <n v="36538016"/>
    <n v="42908160"/>
    <n v="358134592"/>
    <n v="140571344"/>
    <n v="58707220"/>
    <n v="27276272"/>
    <n v="28981610"/>
    <n v="362950144"/>
    <n v="358134592"/>
    <n v="1010"/>
    <n v="0.42899999999999999"/>
    <m/>
    <n v="0.37005100000000002"/>
    <n v="0.59621199999999996"/>
    <n v="8.9667499999999997E-2"/>
    <n v="25896"/>
  </r>
  <r>
    <x v="23"/>
    <x v="12"/>
    <s v="CALIFORNIA STATE UNIVERSITY-SACRAMENTO"/>
    <s v="California"/>
    <x v="1"/>
    <x v="0"/>
    <n v="0.69678205258349402"/>
    <n v="0.22953088578088579"/>
    <n v="19702"/>
    <n v="13728"/>
    <n v="2990"/>
    <n v="161"/>
    <n v="3151"/>
    <s v="95819-2694"/>
    <s v="Far West: AK, CA, HI, NV, OR, and WA"/>
    <x v="1"/>
    <x v="1"/>
    <n v="-121.422"/>
    <n v="38.557400000000001"/>
    <n v="7.0999999999999994E-2"/>
    <n v="4875"/>
    <n v="207133152"/>
    <n v="118667424"/>
    <m/>
    <n v="734503"/>
    <n v="65040904"/>
    <n v="165933088"/>
    <n v="591530"/>
    <n v="13966219"/>
    <n v="154274800"/>
    <n v="234242160"/>
    <x v="359"/>
    <n v="171306768"/>
    <n v="920407"/>
    <n v="4814413"/>
    <n v="5734820"/>
    <n v="37795756"/>
    <n v="46451664"/>
    <n v="384403040"/>
    <n v="146921488"/>
    <n v="62949812"/>
    <n v="28981610"/>
    <n v="32297236"/>
    <n v="391235776"/>
    <n v="384403040"/>
    <n v="1109"/>
    <n v="0.437"/>
    <m/>
    <n v="0.35886299999999999"/>
    <n v="0.59030499999999997"/>
    <n v="8.2668500000000006E-2"/>
    <n v="25307"/>
  </r>
  <r>
    <x v="24"/>
    <x v="12"/>
    <s v="CALIFORNIA STATE UNIVERSITY-SACRAMENTO"/>
    <s v="California"/>
    <x v="1"/>
    <x v="0"/>
    <n v="0.72649651972157769"/>
    <n v="0.23601175268267757"/>
    <n v="21550"/>
    <n v="15656"/>
    <n v="3473"/>
    <n v="222"/>
    <n v="3695"/>
    <s v="95819-2694"/>
    <s v="Far West: AK, CA, HI, NV, OR, and WA"/>
    <x v="1"/>
    <x v="1"/>
    <n v="-121.422"/>
    <n v="38.557400000000001"/>
    <n v="5.8000000000000003E-2"/>
    <n v="5071"/>
    <n v="212819376"/>
    <n v="121036120"/>
    <m/>
    <n v="864413"/>
    <n v="68689824"/>
    <n v="183748496"/>
    <n v="933820"/>
    <n v="15401170"/>
    <n v="163613712"/>
    <n v="254636960"/>
    <x v="360"/>
    <n v="176308480"/>
    <n v="1327471"/>
    <n v="7284827"/>
    <n v="8612298"/>
    <n v="40546516"/>
    <n v="47592752"/>
    <n v="408443488"/>
    <n v="157915136"/>
    <n v="61748108"/>
    <n v="32297236"/>
    <n v="34136440"/>
    <n v="418801664"/>
    <n v="408443488"/>
    <n v="1358"/>
    <n v="0.46"/>
    <m/>
    <n v="0.35447299999999998"/>
    <n v="0.58999100000000004"/>
    <n v="7.8552800000000006E-2"/>
    <n v="25645"/>
  </r>
  <r>
    <x v="25"/>
    <x v="12"/>
    <s v="CALIFORNIA STATE UNIVERSITY-SACRAMENTO"/>
    <s v="California"/>
    <x v="1"/>
    <x v="0"/>
    <n v="0.67252766478589865"/>
    <n v="0.24590270551508844"/>
    <n v="22863"/>
    <n v="15376"/>
    <n v="3648"/>
    <n v="133"/>
    <n v="3781"/>
    <m/>
    <m/>
    <x v="0"/>
    <x v="0"/>
    <m/>
    <m/>
    <n v="5.2999999999999999E-2"/>
    <n v="5731"/>
    <n v="224479984"/>
    <n v="127924552"/>
    <m/>
    <n v="769662"/>
    <n v="70567336"/>
    <n v="196097552"/>
    <n v="1202765"/>
    <n v="21644638"/>
    <n v="173764000"/>
    <n v="274794208"/>
    <x v="361"/>
    <n v="192316608"/>
    <n v="1861864"/>
    <n v="10246932"/>
    <n v="12108796"/>
    <n v="39980872"/>
    <n v="51382828"/>
    <n v="443782368"/>
    <n v="166123200"/>
    <n v="75529760"/>
    <n v="34136440"/>
    <n v="38797768"/>
    <n v="451836576"/>
    <n v="443782368"/>
    <n v="1283"/>
    <n v="0.48899999999999999"/>
    <m/>
    <n v="0.32538299999999998"/>
    <n v="0.58592599999999995"/>
    <n v="6.9183400000000006E-2"/>
    <n v="26527"/>
  </r>
  <r>
    <x v="26"/>
    <x v="12"/>
    <s v="CALIFORNIA STATE UNIVERSITY-SACRAMENTO"/>
    <s v="California"/>
    <x v="1"/>
    <x v="0"/>
    <n v="0.71940522930415174"/>
    <n v="0.21830004644681839"/>
    <n v="23942"/>
    <n v="17224"/>
    <n v="3680"/>
    <n v="80"/>
    <n v="3760"/>
    <m/>
    <m/>
    <x v="0"/>
    <x v="0"/>
    <m/>
    <m/>
    <n v="5.1999999999999998E-2"/>
    <n v="5844"/>
    <n v="228988608"/>
    <n v="128272192"/>
    <m/>
    <n v="392127"/>
    <n v="70359136"/>
    <n v="221180880"/>
    <n v="858164"/>
    <n v="26405696"/>
    <n v="179112640"/>
    <n v="300252416"/>
    <x v="362"/>
    <n v="182738304"/>
    <n v="1773034"/>
    <n v="9106002"/>
    <n v="10879036"/>
    <n v="38585024"/>
    <n v="52119464"/>
    <n v="476229152"/>
    <n v="179543904"/>
    <n v="89841776"/>
    <n v="38797768"/>
    <n v="48258752"/>
    <n v="481212960"/>
    <n v="476229152"/>
    <n v="1346"/>
    <n v="0.48099999999999998"/>
    <m/>
    <n v="0.313168"/>
    <n v="0.59339399999999998"/>
    <n v="6.6058199999999997E-2"/>
    <n v="27217"/>
  </r>
  <r>
    <x v="27"/>
    <x v="12"/>
    <s v="CALIFORNIA STATE UNIVERSITY-SACRAMENTO"/>
    <s v="California"/>
    <x v="1"/>
    <x v="0"/>
    <n v="0.67760649759655234"/>
    <n v="0.21954500978473582"/>
    <n v="24132"/>
    <n v="16352"/>
    <n v="3481"/>
    <n v="109"/>
    <n v="3590"/>
    <m/>
    <m/>
    <x v="0"/>
    <x v="0"/>
    <m/>
    <m/>
    <n v="5.3999999999999999E-2"/>
    <n v="5927"/>
    <n v="241857488"/>
    <n v="131629088"/>
    <m/>
    <n v="543895"/>
    <n v="75238048"/>
    <n v="299800000"/>
    <n v="956520"/>
    <n v="51921236"/>
    <n v="188173808"/>
    <n v="406741952"/>
    <x v="363"/>
    <n v="194960896"/>
    <n v="1982065"/>
    <n v="8165446"/>
    <n v="10147511"/>
    <n v="43228736"/>
    <n v="53085264"/>
    <n v="578822976"/>
    <n v="193030512"/>
    <n v="169984736"/>
    <n v="48258752"/>
    <n v="44728060"/>
    <n v="596005696"/>
    <n v="578822976"/>
    <m/>
    <m/>
    <m/>
    <m/>
    <m/>
    <m/>
    <m/>
  </r>
  <r>
    <x v="0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99220000"/>
    <m/>
    <m/>
    <n v="1527000"/>
    <n v="164116992"/>
    <n v="392818016"/>
    <n v="70458000"/>
    <n v="23844000"/>
    <m/>
    <m/>
    <x v="364"/>
    <n v="247944000"/>
    <n v="188706000"/>
    <n v="27863000"/>
    <n v="216568992"/>
    <n v="73075000"/>
    <n v="46128000"/>
    <n v="821480128"/>
    <n v="451801984"/>
    <n v="68330016"/>
    <m/>
    <m/>
    <m/>
    <m/>
    <m/>
    <m/>
    <m/>
    <m/>
    <m/>
    <m/>
    <m/>
  </r>
  <r>
    <x v="1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122930000"/>
    <m/>
    <m/>
    <n v="1371000"/>
    <n v="179430000"/>
    <n v="377673024"/>
    <n v="71456000"/>
    <n v="25148000"/>
    <m/>
    <m/>
    <x v="365"/>
    <n v="240112000"/>
    <n v="199030000"/>
    <n v="27458000"/>
    <n v="226488000"/>
    <n v="74363000"/>
    <n v="45771000"/>
    <n v="840440384"/>
    <n v="439828000"/>
    <n v="71737520"/>
    <m/>
    <m/>
    <m/>
    <m/>
    <m/>
    <m/>
    <m/>
    <m/>
    <m/>
    <m/>
    <m/>
  </r>
  <r>
    <x v="2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144967008"/>
    <m/>
    <m/>
    <n v="1202000"/>
    <n v="187686000"/>
    <n v="341094016"/>
    <n v="68181000"/>
    <n v="25780000"/>
    <m/>
    <m/>
    <x v="366"/>
    <n v="248770000"/>
    <n v="207734000"/>
    <n v="29621000"/>
    <n v="237355008"/>
    <n v="77818000"/>
    <n v="42678000"/>
    <n v="850867008"/>
    <n v="449366016"/>
    <n v="73810000"/>
    <m/>
    <m/>
    <m/>
    <m/>
    <m/>
    <m/>
    <n v="6285"/>
    <m/>
    <m/>
    <m/>
    <m/>
  </r>
  <r>
    <x v="3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172820000"/>
    <m/>
    <m/>
    <n v="750000"/>
    <n v="183358016"/>
    <n v="326446016"/>
    <n v="63427000"/>
    <n v="25401000"/>
    <m/>
    <m/>
    <x v="367"/>
    <n v="243895008"/>
    <n v="206526000"/>
    <n v="27147000"/>
    <n v="233672992"/>
    <n v="82123000"/>
    <n v="47382000"/>
    <n v="870841984"/>
    <n v="435948992"/>
    <n v="73776000"/>
    <m/>
    <m/>
    <m/>
    <m/>
    <m/>
    <m/>
    <n v="6000"/>
    <m/>
    <m/>
    <m/>
    <m/>
  </r>
  <r>
    <x v="4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189464000"/>
    <m/>
    <m/>
    <n v="739000"/>
    <n v="189288992"/>
    <n v="337387008"/>
    <n v="77929000"/>
    <n v="27710000"/>
    <m/>
    <m/>
    <x v="368"/>
    <n v="251819008"/>
    <n v="222090000"/>
    <n v="27839000"/>
    <n v="249928992"/>
    <n v="88173000"/>
    <n v="53077000"/>
    <n v="935422976"/>
    <n v="464676000"/>
    <n v="79157000"/>
    <m/>
    <m/>
    <m/>
    <m/>
    <m/>
    <m/>
    <n v="6246"/>
    <m/>
    <m/>
    <m/>
    <m/>
  </r>
  <r>
    <x v="5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196848000"/>
    <m/>
    <m/>
    <n v="1444000"/>
    <n v="194349984"/>
    <n v="339285024"/>
    <n v="87216000"/>
    <n v="28646000"/>
    <m/>
    <m/>
    <x v="369"/>
    <n v="261568000"/>
    <n v="236984000"/>
    <n v="25842000"/>
    <n v="262826000"/>
    <n v="90855000"/>
    <n v="53353000"/>
    <n v="975153024"/>
    <n v="483182016"/>
    <n v="82995000"/>
    <m/>
    <m/>
    <m/>
    <m/>
    <m/>
    <m/>
    <n v="6650"/>
    <m/>
    <m/>
    <m/>
    <m/>
  </r>
  <r>
    <x v="6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212684000"/>
    <m/>
    <m/>
    <n v="1308000"/>
    <n v="208713984"/>
    <n v="365891008"/>
    <n v="97482000"/>
    <n v="27657000"/>
    <m/>
    <m/>
    <x v="370"/>
    <n v="279544000"/>
    <n v="261131008"/>
    <n v="27347000"/>
    <n v="288478016"/>
    <n v="92136000"/>
    <n v="54692000"/>
    <n v="1008692992"/>
    <n v="505636992"/>
    <n v="87531000"/>
    <m/>
    <m/>
    <m/>
    <m/>
    <n v="2610"/>
    <n v="0.80500000000000005"/>
    <n v="6710"/>
    <m/>
    <m/>
    <m/>
    <m/>
  </r>
  <r>
    <x v="7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222820992"/>
    <m/>
    <m/>
    <n v="1450000"/>
    <n v="218556000"/>
    <n v="386806976"/>
    <n v="107416000"/>
    <n v="27899000"/>
    <m/>
    <m/>
    <x v="371"/>
    <n v="309439008"/>
    <n v="266544992"/>
    <n v="28121000"/>
    <n v="294665984"/>
    <n v="99197000"/>
    <n v="55126000"/>
    <n v="1103080960"/>
    <n v="540329024"/>
    <n v="91080000"/>
    <m/>
    <m/>
    <m/>
    <m/>
    <n v="2860"/>
    <n v="0.82799999999999996"/>
    <n v="7657"/>
    <n v="0.16025400000000001"/>
    <n v="0.54468300000000003"/>
    <n v="3.0748299999999999E-2"/>
    <n v="30000"/>
  </r>
  <r>
    <x v="8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230234000"/>
    <m/>
    <m/>
    <n v="1258000"/>
    <n v="239018000"/>
    <n v="446259008"/>
    <n v="120067000"/>
    <n v="30159000"/>
    <m/>
    <m/>
    <x v="372"/>
    <n v="316300992"/>
    <n v="289252992"/>
    <n v="31070000"/>
    <n v="320323008"/>
    <n v="121536000"/>
    <n v="58775000"/>
    <n v="1172514944"/>
    <n v="574809984"/>
    <n v="96655000"/>
    <m/>
    <m/>
    <m/>
    <m/>
    <n v="2660"/>
    <n v="0.82299999999999995"/>
    <n v="7657"/>
    <n v="0.16203400000000001"/>
    <n v="0.54551000000000005"/>
    <n v="3.05437E-2"/>
    <n v="30146.5"/>
  </r>
  <r>
    <x v="9"/>
    <x v="13"/>
    <s v="UNIVERSITY OF CALIFORNIA-BERKELEY"/>
    <s v="California"/>
    <x v="0"/>
    <x v="0"/>
    <s v=""/>
    <s v=""/>
    <m/>
    <m/>
    <m/>
    <m/>
    <m/>
    <n v="94720"/>
    <s v="Far West: AK, CA, HI, NV, OR, and WA"/>
    <x v="0"/>
    <x v="0"/>
    <m/>
    <m/>
    <m/>
    <m/>
    <n v="240816000"/>
    <m/>
    <m/>
    <n v="1745000"/>
    <n v="258852992"/>
    <n v="484590016"/>
    <n v="138146000"/>
    <n v="34432000"/>
    <m/>
    <m/>
    <x v="373"/>
    <n v="344526016"/>
    <n v="318985984"/>
    <n v="36216000"/>
    <n v="355201984"/>
    <n v="136132000"/>
    <n v="65028000"/>
    <n v="1277662976"/>
    <n v="617281984"/>
    <n v="104809000"/>
    <m/>
    <m/>
    <m/>
    <m/>
    <n v="2784"/>
    <n v="0.83099999999999996"/>
    <n v="8266"/>
    <n v="0.17194699999999999"/>
    <n v="0.54536300000000004"/>
    <n v="3.1826E-2"/>
    <n v="29794"/>
  </r>
  <r>
    <x v="10"/>
    <x v="13"/>
    <s v="UNIVERSITY OF CALIFORNIA-BERKELEY"/>
    <s v="California"/>
    <x v="0"/>
    <x v="0"/>
    <s v=""/>
    <s v=""/>
    <m/>
    <m/>
    <m/>
    <m/>
    <m/>
    <m/>
    <m/>
    <x v="0"/>
    <x v="0"/>
    <m/>
    <m/>
    <m/>
    <m/>
    <n v="245024000"/>
    <m/>
    <m/>
    <n v="1461000"/>
    <n v="256548000"/>
    <n v="569262976"/>
    <n v="160431008"/>
    <n v="38360000"/>
    <m/>
    <m/>
    <x v="374"/>
    <n v="399971008"/>
    <n v="333425984"/>
    <n v="45545000"/>
    <n v="378970976"/>
    <n v="106976000"/>
    <n v="78059000"/>
    <n v="1374109952"/>
    <n v="678412032"/>
    <n v="115772000"/>
    <m/>
    <m/>
    <m/>
    <m/>
    <n v="2817"/>
    <n v="0.82299999999999995"/>
    <n v="8670"/>
    <n v="0.210699"/>
    <n v="0.55914799999999998"/>
    <n v="3.8906400000000001E-2"/>
    <n v="29163.5"/>
  </r>
  <r>
    <x v="11"/>
    <x v="13"/>
    <s v="UNIVERSITY OF CALIFORNIA-BERKELEY"/>
    <s v="California"/>
    <x v="1"/>
    <x v="0"/>
    <n v="0.26438734338500741"/>
    <n v="0.42489959839357427"/>
    <n v="32963"/>
    <n v="8715"/>
    <n v="3627"/>
    <n v="76"/>
    <n v="3703"/>
    <n v="94720"/>
    <s v="Far West: AK, CA, HI, NV, OR, and WA"/>
    <x v="0"/>
    <x v="0"/>
    <m/>
    <m/>
    <m/>
    <m/>
    <n v="249344992"/>
    <n v="200668992"/>
    <m/>
    <n v="83169000"/>
    <n v="248323008"/>
    <n v="693120064"/>
    <n v="22130000"/>
    <n v="90052000"/>
    <n v="751241024"/>
    <n v="561598976"/>
    <x v="375"/>
    <n v="466816768"/>
    <n v="391694720"/>
    <n v="57970044"/>
    <n v="449664768"/>
    <n v="82041840"/>
    <n v="100063680"/>
    <n v="1351080960"/>
    <n v="708577664"/>
    <n v="126620376"/>
    <m/>
    <m/>
    <n v="1437038976"/>
    <n v="1351080960"/>
    <n v="3114"/>
    <n v="0.83599999999999997"/>
    <n v="10046"/>
    <n v="0.208983"/>
    <n v="0.56165100000000001"/>
    <n v="3.8877700000000001E-2"/>
    <n v="30000"/>
  </r>
  <r>
    <x v="12"/>
    <x v="13"/>
    <s v="UNIVERSITY OF CALIFORNIA-BERKELEY"/>
    <s v="California"/>
    <x v="1"/>
    <x v="0"/>
    <n v="0.24686980609418283"/>
    <n v="0.43346050269299818"/>
    <n v="36100"/>
    <n v="8912"/>
    <n v="3796"/>
    <n v="67"/>
    <n v="3863"/>
    <n v="94720"/>
    <s v="Far West: AK, CA, HI, NV, OR, and WA"/>
    <x v="0"/>
    <x v="0"/>
    <m/>
    <m/>
    <m/>
    <m/>
    <n v="257512000"/>
    <n v="203306000"/>
    <m/>
    <n v="94967000"/>
    <n v="305708992"/>
    <n v="678051968"/>
    <n v="72011000"/>
    <n v="99054000"/>
    <n v="830112000"/>
    <n v="584796032"/>
    <x v="376"/>
    <n v="486088032"/>
    <n v="403642080"/>
    <n v="55412564"/>
    <n v="459054656"/>
    <n v="90832120"/>
    <n v="111515768"/>
    <n v="1420472064"/>
    <n v="729213824"/>
    <n v="139549888"/>
    <m/>
    <m/>
    <n v="1566509056"/>
    <n v="1420472064"/>
    <n v="3075"/>
    <n v="0.85399999999999998"/>
    <n v="10608"/>
    <n v="0.182286"/>
    <n v="0.55932599999999999"/>
    <n v="3.5351599999999997E-2"/>
    <n v="30330"/>
  </r>
  <r>
    <x v="13"/>
    <x v="13"/>
    <s v="UNIVERSITY OF CALIFORNIA-BERKELEY"/>
    <s v="California"/>
    <x v="1"/>
    <x v="0"/>
    <n v="0.2389079434764714"/>
    <n v="0.41954749052486506"/>
    <n v="36445"/>
    <n v="8707"/>
    <n v="3578"/>
    <n v="75"/>
    <n v="3653"/>
    <n v="94720"/>
    <s v="Far West: AK, CA, HI, NV, OR, and WA"/>
    <x v="0"/>
    <x v="0"/>
    <m/>
    <m/>
    <m/>
    <m/>
    <n v="319115008"/>
    <n v="246832000"/>
    <m/>
    <n v="90364000"/>
    <n v="336659008"/>
    <n v="631932032"/>
    <n v="123703000"/>
    <n v="134894000"/>
    <n v="916161024"/>
    <n v="592412032"/>
    <x v="377"/>
    <n v="485066016"/>
    <n v="430424832"/>
    <n v="57300640"/>
    <n v="487725472"/>
    <n v="92820584"/>
    <n v="110825712"/>
    <n v="1470690944"/>
    <n v="737166912"/>
    <n v="149242768"/>
    <n v="429720992"/>
    <n v="528892992"/>
    <n v="1656935936"/>
    <n v="1470690944"/>
    <n v="3242"/>
    <n v="0.86599999999999999"/>
    <n v="11212"/>
    <n v="0.187609"/>
    <n v="0.55706"/>
    <n v="3.5268899999999999E-2"/>
    <n v="30202"/>
  </r>
  <r>
    <x v="14"/>
    <x v="13"/>
    <s v="UNIVERSITY OF CALIFORNIA-BERKELEY"/>
    <s v="California"/>
    <x v="1"/>
    <x v="0"/>
    <n v="0.23872327774925001"/>
    <n v="0.41356277595380958"/>
    <n v="37001"/>
    <n v="8833"/>
    <n v="3609"/>
    <n v="44"/>
    <n v="3653"/>
    <n v="94720"/>
    <s v="Far West: AK, CA, HI, NV, OR, and WA"/>
    <x v="1"/>
    <x v="0"/>
    <m/>
    <m/>
    <m/>
    <m/>
    <n v="355683008"/>
    <n v="274929984"/>
    <m/>
    <n v="94665000"/>
    <n v="346032000"/>
    <n v="604481024"/>
    <n v="125214000"/>
    <n v="119543000"/>
    <n v="967094976"/>
    <n v="564982016"/>
    <x v="378"/>
    <n v="504056416"/>
    <n v="457066560"/>
    <n v="54363488"/>
    <n v="511430048"/>
    <n v="98987384"/>
    <n v="118147376"/>
    <n v="1541875968"/>
    <n v="739585856"/>
    <n v="163299296"/>
    <n v="528892992"/>
    <n v="608921024"/>
    <n v="1679384960"/>
    <n v="1541875968"/>
    <n v="3169"/>
    <n v="0.871"/>
    <n v="11630"/>
    <n v="0.18611900000000001"/>
    <n v="0.55117300000000002"/>
    <n v="3.3482400000000002E-2"/>
    <n v="30023"/>
  </r>
  <r>
    <x v="15"/>
    <x v="13"/>
    <s v="UNIVERSITY OF CALIFORNIA-BERKELEY"/>
    <s v="California"/>
    <x v="1"/>
    <x v="0"/>
    <n v="0.24648981706153386"/>
    <n v="0.40614976219444754"/>
    <n v="36679"/>
    <n v="9041"/>
    <n v="3647"/>
    <n v="25"/>
    <n v="3672"/>
    <n v="94720"/>
    <s v="Far West: AK, CA, HI, NV, OR, and WA"/>
    <x v="1"/>
    <x v="1"/>
    <m/>
    <m/>
    <m/>
    <m/>
    <n v="386254016"/>
    <n v="292481984"/>
    <m/>
    <n v="103757000"/>
    <n v="334153984"/>
    <n v="632360000"/>
    <n v="134751008"/>
    <n v="107980000"/>
    <n v="1004753024"/>
    <n v="592630976"/>
    <x v="379"/>
    <n v="541105216"/>
    <n v="444603776"/>
    <n v="58035844"/>
    <n v="502639616"/>
    <n v="109130520"/>
    <n v="120545096"/>
    <n v="1592029952"/>
    <n v="776072000"/>
    <n v="165296992"/>
    <n v="608921024"/>
    <n v="700374976"/>
    <n v="1711175936"/>
    <n v="1592029952"/>
    <n v="3330"/>
    <n v="0.88900000000000001"/>
    <n v="12554"/>
    <n v="0.18424399999999999"/>
    <n v="0.55171999999999999"/>
    <n v="3.7556899999999997E-2"/>
    <n v="31301"/>
  </r>
  <r>
    <x v="16"/>
    <x v="13"/>
    <s v="UNIVERSITY OF CALIFORNIA-BERKELEY"/>
    <s v="California"/>
    <x v="1"/>
    <x v="0"/>
    <n v="0.26522396930891012"/>
    <n v="0.41774472853213812"/>
    <n v="37014"/>
    <n v="9817"/>
    <n v="4059"/>
    <n v="42"/>
    <n v="4101"/>
    <n v="94720"/>
    <s v="Far West: AK, CA, HI, NV, OR, and WA"/>
    <x v="1"/>
    <x v="1"/>
    <m/>
    <m/>
    <m/>
    <m/>
    <n v="407492992"/>
    <n v="309924000"/>
    <m/>
    <n v="109021000"/>
    <n v="328772000"/>
    <n v="677763968"/>
    <n v="147744000"/>
    <n v="67146000"/>
    <n v="1039886016"/>
    <n v="641249984"/>
    <x v="380"/>
    <n v="568731136"/>
    <n v="458586912"/>
    <n v="61181900"/>
    <n v="519768800"/>
    <n v="115486752"/>
    <n v="112425608"/>
    <n v="1686098944"/>
    <n v="824974016"/>
    <n v="177360000"/>
    <n v="700374976"/>
    <n v="856665984"/>
    <n v="1773044992"/>
    <n v="1686098944"/>
    <n v="3388"/>
    <n v="0.88100000000000001"/>
    <n v="13074"/>
    <n v="0.18579799999999999"/>
    <n v="0.55085099999999998"/>
    <n v="4.0918299999999998E-2"/>
    <n v="31553"/>
  </r>
  <r>
    <x v="17"/>
    <x v="13"/>
    <s v="UNIVERSITY OF CALIFORNIA-BERKELEY"/>
    <s v="California"/>
    <x v="1"/>
    <x v="0"/>
    <n v="0.23763039525313426"/>
    <n v="0.4185461135722916"/>
    <n v="41796"/>
    <n v="9932"/>
    <n v="4138"/>
    <n v="19"/>
    <n v="4157"/>
    <n v="94720"/>
    <s v="Far West: AK, CA, HI, NV, OR, and WA"/>
    <x v="1"/>
    <x v="1"/>
    <m/>
    <m/>
    <m/>
    <m/>
    <n v="442903008"/>
    <n v="331220000"/>
    <m/>
    <n v="139138000"/>
    <n v="328760000"/>
    <n v="739644992"/>
    <n v="150362000"/>
    <n v="242411008"/>
    <n v="1113441024"/>
    <n v="701004992"/>
    <x v="381"/>
    <n v="619821312"/>
    <n v="481004608"/>
    <n v="65897568"/>
    <n v="546902144"/>
    <n v="134634928"/>
    <n v="133487416"/>
    <n v="1809032960"/>
    <n v="895672832"/>
    <n v="194232608"/>
    <n v="856665984"/>
    <n v="999201984"/>
    <n v="2029417984"/>
    <n v="1809032960"/>
    <n v="3281"/>
    <n v="0.89600000000000002"/>
    <n v="12677"/>
    <n v="0.19511400000000001"/>
    <n v="0.54581100000000005"/>
    <n v="4.0912799999999999E-2"/>
    <n v="31051"/>
  </r>
  <r>
    <x v="18"/>
    <x v="13"/>
    <s v="UNIVERSITY OF CALIFORNIA-BERKELEY"/>
    <s v="California"/>
    <x v="1"/>
    <x v="0"/>
    <n v="0.23219098960338852"/>
    <n v="0.41215491171593016"/>
    <n v="44149"/>
    <n v="10251"/>
    <n v="4204"/>
    <n v="21"/>
    <n v="4225"/>
    <n v="94720"/>
    <s v="Far West: AK, CA, HI, NV, OR, and WA"/>
    <x v="1"/>
    <x v="1"/>
    <m/>
    <m/>
    <m/>
    <m/>
    <n v="483153984"/>
    <n v="362099008"/>
    <m/>
    <n v="185044992"/>
    <n v="376624992"/>
    <n v="692577984"/>
    <n v="143368000"/>
    <n v="273912992"/>
    <n v="1216550016"/>
    <n v="621099008"/>
    <x v="382"/>
    <n v="619172416"/>
    <n v="547438400"/>
    <n v="68928208"/>
    <n v="616366592"/>
    <n v="130190904"/>
    <n v="137260032"/>
    <n v="1892784000"/>
    <n v="938194304"/>
    <n v="209879760"/>
    <n v="999201984"/>
    <n v="827808000"/>
    <n v="2061548032"/>
    <n v="1892784000"/>
    <n v="3303"/>
    <n v="0.90200000000000002"/>
    <n v="13297"/>
    <n v="0.18471799999999999"/>
    <n v="0.543937"/>
    <n v="3.6330599999999998E-2"/>
    <n v="33936"/>
  </r>
  <r>
    <x v="19"/>
    <x v="13"/>
    <s v="UNIVERSITY OF CALIFORNIA-BERKELEY"/>
    <s v="California"/>
    <x v="1"/>
    <x v="0"/>
    <n v="0.21463495141625236"/>
    <n v="0.40955401768550559"/>
    <n v="48473"/>
    <n v="10404"/>
    <n v="4239"/>
    <n v="22"/>
    <n v="4261"/>
    <n v="94720"/>
    <s v="Far West: AK, CA, HI, NV, OR, and WA"/>
    <x v="1"/>
    <x v="1"/>
    <n v="-122.254"/>
    <n v="37.870600000000003"/>
    <m/>
    <m/>
    <n v="556252032"/>
    <n v="411952000"/>
    <m/>
    <n v="176356992"/>
    <n v="400795296"/>
    <n v="786737024"/>
    <n v="144872000"/>
    <n v="192492992"/>
    <n v="1313969024"/>
    <n v="754055296"/>
    <x v="383"/>
    <n v="575105664"/>
    <n v="578166976"/>
    <n v="63806080"/>
    <n v="641973056"/>
    <n v="161174480"/>
    <n v="123026080"/>
    <n v="1957506944"/>
    <n v="907651008"/>
    <n v="224365600"/>
    <n v="827808000"/>
    <n v="945318016"/>
    <m/>
    <m/>
    <n v="3367"/>
    <n v="0.91100000000000003"/>
    <n v="15308"/>
    <n v="0.163046"/>
    <n v="0.54797499999999999"/>
    <n v="3.04368E-2"/>
    <n v="37000"/>
  </r>
  <r>
    <x v="20"/>
    <x v="13"/>
    <s v="UNIVERSITY OF CALIFORNIA-BERKELEY"/>
    <s v="California"/>
    <x v="1"/>
    <x v="0"/>
    <n v="0.216178464319461"/>
    <n v="0.41391106043329534"/>
    <n v="48682"/>
    <n v="10524"/>
    <n v="4339"/>
    <n v="17"/>
    <n v="4356"/>
    <n v="94720"/>
    <s v="Far West: AK, CA, HI, NV, OR, and WA"/>
    <x v="1"/>
    <x v="1"/>
    <n v="-122.254"/>
    <n v="37.870600000000003"/>
    <m/>
    <m/>
    <n v="661075008"/>
    <n v="508152992"/>
    <m/>
    <n v="181344992"/>
    <n v="450480992"/>
    <n v="676416960"/>
    <n v="183310000"/>
    <n v="363097984"/>
    <n v="1545636992"/>
    <n v="689905024"/>
    <x v="384"/>
    <n v="603841984"/>
    <n v="605656000"/>
    <n v="68887000"/>
    <n v="674542976"/>
    <n v="190268000"/>
    <n v="128547000"/>
    <n v="2092211968"/>
    <n v="926777024"/>
    <n v="225428992"/>
    <n v="945318016"/>
    <n v="1218592000"/>
    <m/>
    <m/>
    <n v="3712"/>
    <n v="0.90500000000000003"/>
    <n v="15317"/>
    <n v="0.166241"/>
    <n v="0.54690000000000005"/>
    <n v="3.1228200000000001E-2"/>
    <n v="35330"/>
  </r>
  <r>
    <x v="21"/>
    <x v="13"/>
    <s v="UNIVERSITY OF CALIFORNIA-BERKELEY"/>
    <s v="California"/>
    <x v="1"/>
    <x v="0"/>
    <n v="0.21429705800611426"/>
    <n v="0.38063918480778136"/>
    <n v="50374"/>
    <n v="10795"/>
    <n v="4081"/>
    <n v="28"/>
    <n v="4109"/>
    <n v="94720"/>
    <s v="Far West: AK, CA, HI, NV, OR, and WA"/>
    <x v="1"/>
    <x v="1"/>
    <n v="-122.26"/>
    <n v="37.871499999999997"/>
    <n v="2.5999999999999999E-2"/>
    <n v="4555"/>
    <n v="778516992"/>
    <n v="623966976"/>
    <m/>
    <n v="175876000"/>
    <n v="447883008"/>
    <n v="559708992"/>
    <n v="180488000"/>
    <n v="441828992"/>
    <n v="1580078976"/>
    <n v="582790016"/>
    <x v="385"/>
    <n v="647249984"/>
    <n v="629033024"/>
    <n v="76344000"/>
    <n v="705377024"/>
    <n v="182860000"/>
    <n v="138460992"/>
    <n v="2238595072"/>
    <n v="963948992"/>
    <n v="298943008"/>
    <n v="1218592000"/>
    <n v="1254516992"/>
    <m/>
    <m/>
    <n v="3777"/>
    <n v="0.90700000000000003"/>
    <n v="15272"/>
    <n v="0.175342"/>
    <n v="0.54349999999999998"/>
    <n v="3.2624599999999997E-2"/>
    <n v="33468"/>
  </r>
  <r>
    <x v="22"/>
    <x v="13"/>
    <s v="UNIVERSITY OF CALIFORNIA-BERKELEY"/>
    <s v="California"/>
    <x v="1"/>
    <x v="0"/>
    <n v="0.21611113208259408"/>
    <n v="0.38803493449781662"/>
    <n v="52982"/>
    <n v="11450"/>
    <n v="4412"/>
    <n v="31"/>
    <n v="4443"/>
    <n v="94720"/>
    <s v="Far West: AK, CA, HI, NV, OR, and WA"/>
    <x v="1"/>
    <x v="1"/>
    <n v="-122.26"/>
    <n v="37.871499999999997"/>
    <n v="3.3000000000000002E-2"/>
    <n v="4679"/>
    <n v="806262976"/>
    <n v="639859968"/>
    <m/>
    <n v="196870000"/>
    <n v="407751008"/>
    <n v="593326976"/>
    <n v="177468000"/>
    <n v="177356992"/>
    <n v="1589211008"/>
    <n v="595577984"/>
    <x v="386"/>
    <n v="691070016"/>
    <n v="628534976"/>
    <n v="85074000"/>
    <n v="713608960"/>
    <n v="196290000"/>
    <n v="152618000"/>
    <n v="2400079104"/>
    <n v="1022803008"/>
    <n v="327124992"/>
    <n v="1254516992"/>
    <n v="1411707008"/>
    <m/>
    <m/>
    <n v="3847"/>
    <n v="0.91"/>
    <n v="15304"/>
    <n v="0.17854999999999999"/>
    <n v="0.53991500000000003"/>
    <n v="3.05911E-2"/>
    <n v="32603"/>
  </r>
  <r>
    <x v="23"/>
    <x v="13"/>
    <s v="UNIVERSITY OF CALIFORNIA-BERKELEY"/>
    <s v="California"/>
    <x v="1"/>
    <x v="0"/>
    <n v="0.17998282482946351"/>
    <n v="0.37468491177529706"/>
    <n v="61717"/>
    <n v="11108"/>
    <n v="4127"/>
    <n v="35"/>
    <n v="4162"/>
    <n v="94720"/>
    <s v="Far West: AK, CA, HI, NV, OR, and WA"/>
    <x v="1"/>
    <x v="1"/>
    <n v="-122.26"/>
    <n v="37.871499999999997"/>
    <n v="3.7999999999999999E-2"/>
    <n v="4768"/>
    <n v="864081024"/>
    <n v="691267008"/>
    <m/>
    <n v="195663008"/>
    <n v="412588992"/>
    <n v="619112000"/>
    <n v="184112000"/>
    <n v="451182016"/>
    <n v="1650050048"/>
    <n v="607801024"/>
    <x v="387"/>
    <n v="734636288"/>
    <n v="664185920"/>
    <n v="82772960"/>
    <n v="746958848"/>
    <n v="200613936"/>
    <n v="190601712"/>
    <n v="2546190080"/>
    <n v="1069662336"/>
    <n v="441408576"/>
    <n v="1411707008"/>
    <n v="1671938944"/>
    <m/>
    <m/>
    <n v="3866"/>
    <n v="0.90700000000000003"/>
    <n v="15482"/>
    <n v="0.18915999999999999"/>
    <n v="0.54747199999999996"/>
    <n v="3.2132899999999999E-2"/>
    <n v="31377"/>
  </r>
  <r>
    <x v="24"/>
    <x v="13"/>
    <s v="UNIVERSITY OF CALIFORNIA-BERKELEY"/>
    <s v="California"/>
    <x v="1"/>
    <x v="0"/>
    <n v="0.16020167520533463"/>
    <n v="0.4625211505922166"/>
    <n v="73782"/>
    <n v="11820"/>
    <n v="5432"/>
    <n v="35"/>
    <n v="5467"/>
    <n v="94720"/>
    <s v="Far West: AK, CA, HI, NV, OR, and WA"/>
    <x v="1"/>
    <x v="1"/>
    <n v="-122.26"/>
    <n v="37.871499999999997"/>
    <n v="2.9000000000000001E-2"/>
    <n v="5273"/>
    <n v="910569984"/>
    <n v="730156992"/>
    <m/>
    <n v="198078000"/>
    <n v="457288000"/>
    <n v="625419008"/>
    <n v="216734000"/>
    <n v="470501984"/>
    <n v="1747367040"/>
    <n v="679505984"/>
    <x v="388"/>
    <n v="868902976"/>
    <n v="668475072"/>
    <n v="79590608"/>
    <n v="748065664"/>
    <n v="223543808"/>
    <n v="214252656"/>
    <n v="2648372992"/>
    <n v="1136838912"/>
    <n v="439863936"/>
    <n v="1671938944"/>
    <n v="1834400000"/>
    <m/>
    <m/>
    <n v="3972"/>
    <n v="0.91600000000000004"/>
    <n v="15830"/>
    <n v="0.200653"/>
    <n v="0.55135800000000001"/>
    <n v="3.1596100000000002E-2"/>
    <n v="32558"/>
  </r>
  <r>
    <x v="25"/>
    <x v="13"/>
    <s v="UNIVERSITY OF CALIFORNIA-BERKELEY"/>
    <s v="California"/>
    <x v="1"/>
    <x v="0"/>
    <n v="0.16883627191259046"/>
    <n v="0.41666666666666669"/>
    <n v="78893"/>
    <n v="13320"/>
    <n v="5510"/>
    <n v="40"/>
    <n v="5550"/>
    <m/>
    <m/>
    <x v="0"/>
    <x v="0"/>
    <m/>
    <m/>
    <n v="0.02"/>
    <n v="5124"/>
    <n v="962790016"/>
    <n v="781081024"/>
    <m/>
    <n v="185884000"/>
    <n v="445617984"/>
    <n v="637272960"/>
    <n v="238184992"/>
    <n v="149266000"/>
    <n v="1759926016"/>
    <n v="784860032"/>
    <x v="389"/>
    <n v="797470848"/>
    <n v="672976512"/>
    <n v="93083784"/>
    <n v="766060288"/>
    <n v="203401584"/>
    <n v="227366192"/>
    <n v="2712640000"/>
    <n v="1162383872"/>
    <n v="438064320"/>
    <n v="1834400000"/>
    <n v="1718520064"/>
    <m/>
    <m/>
    <n v="3743"/>
    <n v="0.91700000000000004"/>
    <n v="15847"/>
    <n v="0.20450299999999999"/>
    <n v="0.546346"/>
    <n v="2.3896400000000002E-2"/>
    <n v="31831"/>
  </r>
  <r>
    <x v="26"/>
    <x v="13"/>
    <s v="UNIVERSITY OF CALIFORNIA-BERKELEY"/>
    <s v="California"/>
    <x v="1"/>
    <x v="0"/>
    <n v="0.16926878308160026"/>
    <n v="0.44236135957066192"/>
    <n v="82561"/>
    <n v="13975"/>
    <n v="6130"/>
    <n v="52"/>
    <n v="6182"/>
    <m/>
    <m/>
    <x v="0"/>
    <x v="0"/>
    <m/>
    <m/>
    <n v="2.1000000000000001E-2"/>
    <n v="5019"/>
    <n v="1024150080"/>
    <n v="834441024"/>
    <m/>
    <n v="192716992"/>
    <n v="416124000"/>
    <n v="674587008"/>
    <n v="267563008"/>
    <n v="67720000"/>
    <n v="1826046976"/>
    <n v="845966016"/>
    <x v="390"/>
    <n v="824276992"/>
    <n v="670915200"/>
    <n v="92339320"/>
    <n v="763254528"/>
    <n v="203147968"/>
    <n v="236284240"/>
    <n v="2887910912"/>
    <n v="1219539328"/>
    <n v="454312768"/>
    <n v="1718520064"/>
    <n v="1909977984"/>
    <m/>
    <m/>
    <n v="4018"/>
    <n v="0.91100000000000003"/>
    <n v="16389"/>
    <n v="0.19068599999999999"/>
    <n v="0.54649599999999998"/>
    <n v="2.6002600000000001E-2"/>
    <n v="31227"/>
  </r>
  <r>
    <x v="27"/>
    <x v="13"/>
    <s v="UNIVERSITY OF CALIFORNIA-BERKELEY"/>
    <s v="California"/>
    <x v="1"/>
    <x v="0"/>
    <n v="0.17107614881708291"/>
    <n v="0.43844937796412126"/>
    <n v="85044"/>
    <n v="14549"/>
    <n v="6344"/>
    <n v="35"/>
    <n v="6379"/>
    <m/>
    <m/>
    <x v="0"/>
    <x v="0"/>
    <m/>
    <m/>
    <n v="2.4E-2"/>
    <n v="4705"/>
    <n v="1132427264"/>
    <n v="933908992"/>
    <m/>
    <n v="225726000"/>
    <n v="410961984"/>
    <n v="710220032"/>
    <n v="315856992"/>
    <n v="179868992"/>
    <n v="1983360000"/>
    <n v="890721024"/>
    <x v="391"/>
    <n v="855528256"/>
    <n v="675981760"/>
    <n v="90220144"/>
    <n v="766201920"/>
    <n v="187015360"/>
    <n v="250272976"/>
    <n v="2793760000"/>
    <n v="1255312768"/>
    <n v="445457920"/>
    <n v="1909977984"/>
    <n v="1999056000"/>
    <m/>
    <m/>
    <m/>
    <m/>
    <n v="17549"/>
    <m/>
    <m/>
    <m/>
    <m/>
  </r>
  <r>
    <x v="0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59375000"/>
    <m/>
    <m/>
    <n v="5545000"/>
    <n v="87678000"/>
    <n v="347083008"/>
    <n v="33547000"/>
    <n v="7843000"/>
    <m/>
    <m/>
    <x v="392"/>
    <n v="210630000"/>
    <n v="146635008"/>
    <n v="26342000"/>
    <n v="172977008"/>
    <n v="78158000"/>
    <n v="28736000"/>
    <n v="933133504"/>
    <n v="367820000"/>
    <n v="76557248"/>
    <m/>
    <m/>
    <m/>
    <m/>
    <m/>
    <m/>
    <m/>
    <m/>
    <m/>
    <m/>
    <m/>
  </r>
  <r>
    <x v="1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73480000"/>
    <m/>
    <m/>
    <n v="5102000"/>
    <n v="101413000"/>
    <n v="345416960"/>
    <n v="34908000"/>
    <n v="7976000"/>
    <m/>
    <m/>
    <x v="393"/>
    <n v="211660992"/>
    <n v="152516000"/>
    <n v="25875000"/>
    <n v="178391008"/>
    <n v="78933000"/>
    <n v="29676000"/>
    <n v="1002887104"/>
    <n v="375838016"/>
    <n v="72352944"/>
    <m/>
    <m/>
    <m/>
    <m/>
    <m/>
    <m/>
    <m/>
    <m/>
    <m/>
    <m/>
    <m/>
  </r>
  <r>
    <x v="2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83691000"/>
    <m/>
    <m/>
    <n v="3541000"/>
    <n v="112967000"/>
    <n v="303742976"/>
    <n v="38596000"/>
    <n v="8023000"/>
    <m/>
    <m/>
    <x v="394"/>
    <n v="210920000"/>
    <n v="162267008"/>
    <n v="25159000"/>
    <n v="187426016"/>
    <n v="76433000"/>
    <n v="27166000"/>
    <n v="1026977024"/>
    <n v="377200992"/>
    <n v="76690000"/>
    <m/>
    <m/>
    <m/>
    <m/>
    <m/>
    <m/>
    <n v="5290"/>
    <m/>
    <m/>
    <m/>
    <m/>
  </r>
  <r>
    <x v="3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97750000"/>
    <m/>
    <m/>
    <n v="4164000"/>
    <n v="116799000"/>
    <n v="292924992"/>
    <n v="40599000"/>
    <n v="8575000"/>
    <m/>
    <m/>
    <x v="395"/>
    <n v="211718000"/>
    <n v="166771008"/>
    <n v="25399000"/>
    <n v="192170016"/>
    <n v="73222000"/>
    <n v="26079000"/>
    <n v="1066584000"/>
    <n v="371323008"/>
    <n v="70569000"/>
    <m/>
    <m/>
    <m/>
    <m/>
    <m/>
    <m/>
    <n v="5475"/>
    <m/>
    <m/>
    <m/>
    <m/>
  </r>
  <r>
    <x v="4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108821000"/>
    <m/>
    <n v="19000"/>
    <n v="3891000"/>
    <n v="124733000"/>
    <n v="314075008"/>
    <n v="42516000"/>
    <n v="9405000"/>
    <m/>
    <m/>
    <x v="396"/>
    <n v="222160992"/>
    <n v="175594000"/>
    <n v="26125000"/>
    <n v="201719008"/>
    <n v="76881000"/>
    <n v="28608000"/>
    <n v="1107640960"/>
    <n v="392231008"/>
    <n v="68448000"/>
    <m/>
    <m/>
    <m/>
    <m/>
    <m/>
    <m/>
    <n v="5440"/>
    <m/>
    <m/>
    <m/>
    <m/>
  </r>
  <r>
    <x v="5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117046000"/>
    <m/>
    <m/>
    <n v="4410000"/>
    <n v="128317000"/>
    <n v="302049984"/>
    <n v="40706000"/>
    <n v="9590000"/>
    <m/>
    <m/>
    <x v="397"/>
    <n v="231056992"/>
    <n v="184402000"/>
    <n v="29834000"/>
    <n v="214236000"/>
    <n v="80809000"/>
    <n v="29265000"/>
    <n v="1206131968"/>
    <n v="415600000"/>
    <n v="69531000"/>
    <m/>
    <m/>
    <m/>
    <m/>
    <m/>
    <m/>
    <n v="5465"/>
    <m/>
    <m/>
    <m/>
    <m/>
  </r>
  <r>
    <x v="6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126889000"/>
    <m/>
    <m/>
    <n v="5186000"/>
    <n v="126893000"/>
    <n v="328258976"/>
    <n v="43461000"/>
    <n v="10832000"/>
    <m/>
    <m/>
    <x v="398"/>
    <n v="233771008"/>
    <n v="186596000"/>
    <n v="34205000"/>
    <n v="220800992"/>
    <n v="94039000"/>
    <n v="29935000"/>
    <n v="1318445952"/>
    <n v="442091008"/>
    <n v="71159000"/>
    <m/>
    <m/>
    <m/>
    <m/>
    <n v="1675"/>
    <n v="0.73699999999999999"/>
    <n v="5630"/>
    <m/>
    <m/>
    <m/>
    <m/>
  </r>
  <r>
    <x v="7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129616000"/>
    <m/>
    <m/>
    <n v="7220000"/>
    <n v="138975008"/>
    <n v="351830016"/>
    <n v="45962000"/>
    <n v="9739000"/>
    <m/>
    <m/>
    <x v="399"/>
    <n v="257384000"/>
    <n v="200616992"/>
    <n v="28731000"/>
    <n v="229348000"/>
    <n v="102508000"/>
    <n v="31319000"/>
    <n v="1491730048"/>
    <n v="477268000"/>
    <n v="74155000"/>
    <m/>
    <m/>
    <m/>
    <m/>
    <n v="2108"/>
    <n v="0.73399999999999999"/>
    <n v="6050"/>
    <n v="0.173785"/>
    <n v="0.58308800000000005"/>
    <n v="4.8590700000000001E-2"/>
    <n v="30143"/>
  </r>
  <r>
    <x v="8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131649000"/>
    <m/>
    <m/>
    <n v="3535000"/>
    <n v="132618000"/>
    <n v="393138016"/>
    <n v="52726000"/>
    <n v="11160000"/>
    <m/>
    <m/>
    <x v="400"/>
    <n v="269750016"/>
    <n v="215688000"/>
    <n v="32618000"/>
    <n v="248306000"/>
    <n v="90803000"/>
    <n v="34778000"/>
    <n v="1536534016"/>
    <n v="500392992"/>
    <n v="78174000"/>
    <m/>
    <m/>
    <m/>
    <m/>
    <n v="2336"/>
    <n v="0.755"/>
    <n v="6380"/>
    <n v="0.19114400000000001"/>
    <n v="0.578847"/>
    <n v="5.4953799999999997E-2"/>
    <n v="30220"/>
  </r>
  <r>
    <x v="9"/>
    <x v="14"/>
    <s v="UNIVERSITY OF CALIFORNIA-DAVIS"/>
    <s v="California"/>
    <x v="0"/>
    <x v="0"/>
    <s v=""/>
    <s v=""/>
    <m/>
    <m/>
    <m/>
    <m/>
    <m/>
    <n v="95616"/>
    <s v="Far West: AK, CA, HI, NV, OR, and WA"/>
    <x v="0"/>
    <x v="0"/>
    <m/>
    <m/>
    <m/>
    <m/>
    <n v="133389000"/>
    <m/>
    <m/>
    <n v="4544000"/>
    <n v="166162992"/>
    <n v="430480000"/>
    <n v="64055000"/>
    <n v="13860000"/>
    <m/>
    <m/>
    <x v="401"/>
    <n v="311139008"/>
    <n v="250302000"/>
    <n v="45436000"/>
    <n v="295737984"/>
    <n v="87054000"/>
    <n v="37024000"/>
    <n v="1640454016"/>
    <n v="551537984"/>
    <n v="86951000"/>
    <m/>
    <m/>
    <m/>
    <m/>
    <n v="2296"/>
    <n v="0.72199999999999998"/>
    <n v="6877"/>
    <n v="0.199543"/>
    <n v="0.58082199999999995"/>
    <n v="5.6164400000000003E-2"/>
    <n v="29666"/>
  </r>
  <r>
    <x v="10"/>
    <x v="14"/>
    <s v="UNIVERSITY OF CALIFORNIA-DAVIS"/>
    <s v="California"/>
    <x v="0"/>
    <x v="0"/>
    <s v=""/>
    <s v=""/>
    <m/>
    <m/>
    <m/>
    <m/>
    <m/>
    <m/>
    <m/>
    <x v="0"/>
    <x v="0"/>
    <m/>
    <m/>
    <m/>
    <m/>
    <n v="143543008"/>
    <m/>
    <m/>
    <n v="6512000"/>
    <n v="179395008"/>
    <n v="522817024"/>
    <n v="72449000"/>
    <n v="15358000"/>
    <m/>
    <m/>
    <x v="402"/>
    <n v="346246016"/>
    <n v="296468000"/>
    <n v="46352000"/>
    <n v="342820000"/>
    <n v="108117000"/>
    <n v="41513000"/>
    <n v="1849814016"/>
    <n v="605457024"/>
    <n v="98880000"/>
    <m/>
    <m/>
    <m/>
    <m/>
    <n v="2402"/>
    <n v="0.73699999999999999"/>
    <n v="6912"/>
    <n v="0.20172399999999999"/>
    <n v="0.584874"/>
    <n v="4.7546199999999997E-2"/>
    <n v="30170"/>
  </r>
  <r>
    <x v="11"/>
    <x v="14"/>
    <s v="UNIVERSITY OF CALIFORNIA-DAVIS"/>
    <s v="California"/>
    <x v="1"/>
    <x v="0"/>
    <n v="0.63233082706766919"/>
    <n v="0.26966643719882344"/>
    <n v="25270"/>
    <n v="15979"/>
    <n v="2909"/>
    <n v="1400"/>
    <n v="4309"/>
    <n v="956168678"/>
    <s v="Far West: AK, CA, HI, NV, OR, and WA"/>
    <x v="0"/>
    <x v="0"/>
    <m/>
    <m/>
    <m/>
    <m/>
    <n v="153834000"/>
    <n v="123907000"/>
    <m/>
    <n v="71644000"/>
    <n v="208004992"/>
    <n v="645934976"/>
    <n v="22434000"/>
    <n v="27353000"/>
    <n v="1450934016"/>
    <n v="500504000"/>
    <x v="403"/>
    <n v="392251808"/>
    <n v="347195104"/>
    <n v="58084460"/>
    <n v="405279552"/>
    <n v="119080752"/>
    <n v="47505416"/>
    <n v="1823181056"/>
    <n v="919676352"/>
    <n v="169042400"/>
    <m/>
    <m/>
    <n v="1993091968"/>
    <n v="1823181056"/>
    <n v="2753"/>
    <n v="0.78200000000000003"/>
    <n v="8202"/>
    <n v="0.19253999999999999"/>
    <n v="0.58722099999999999"/>
    <n v="4.6288299999999998E-2"/>
    <n v="32717"/>
  </r>
  <r>
    <x v="12"/>
    <x v="14"/>
    <s v="UNIVERSITY OF CALIFORNIA-DAVIS"/>
    <s v="California"/>
    <x v="1"/>
    <x v="0"/>
    <n v="0.62839771101573672"/>
    <n v="0.25059760956175298"/>
    <n v="27960"/>
    <n v="17570"/>
    <n v="2835"/>
    <n v="1568"/>
    <n v="4403"/>
    <s v="95616-8678"/>
    <s v="Far West: AK, CA, HI, NV, OR, and WA"/>
    <x v="0"/>
    <x v="0"/>
    <m/>
    <m/>
    <m/>
    <m/>
    <n v="166864992"/>
    <n v="137519008"/>
    <m/>
    <n v="74779000"/>
    <n v="236014000"/>
    <n v="607452032"/>
    <n v="27343000"/>
    <n v="111077000"/>
    <n v="1583441024"/>
    <n v="482871008"/>
    <x v="404"/>
    <n v="412337440"/>
    <n v="364082560"/>
    <n v="62266176"/>
    <n v="426348736"/>
    <n v="132993904"/>
    <n v="48719604"/>
    <n v="1983774976"/>
    <n v="988076224"/>
    <n v="197248752"/>
    <m/>
    <m/>
    <n v="2193649920"/>
    <n v="1983774976"/>
    <n v="1951"/>
    <n v="0.81100000000000005"/>
    <n v="8764"/>
    <n v="0.17877199999999999"/>
    <n v="0.58962400000000004"/>
    <n v="4.3768599999999998E-2"/>
    <n v="33836"/>
  </r>
  <r>
    <x v="13"/>
    <x v="14"/>
    <s v="UNIVERSITY OF CALIFORNIA-DAVIS"/>
    <s v="California"/>
    <x v="1"/>
    <x v="0"/>
    <n v="0.62909558389215103"/>
    <n v="0.25809124047277143"/>
    <n v="28781"/>
    <n v="18106"/>
    <n v="3194"/>
    <n v="1479"/>
    <n v="4673"/>
    <s v="95616-8678"/>
    <s v="Far West: AK, CA, HI, NV, OR, and WA"/>
    <x v="0"/>
    <x v="0"/>
    <m/>
    <m/>
    <m/>
    <m/>
    <n v="223970000"/>
    <n v="181860992"/>
    <m/>
    <n v="97125000"/>
    <n v="260980000"/>
    <n v="587769024"/>
    <n v="37245000"/>
    <n v="56178000"/>
    <n v="1704662016"/>
    <n v="455072992"/>
    <x v="405"/>
    <n v="463376960"/>
    <n v="390590400"/>
    <n v="64007656"/>
    <n v="454598048"/>
    <n v="136927296"/>
    <n v="51834628"/>
    <n v="2099020032"/>
    <n v="1054239296"/>
    <n v="219404816"/>
    <n v="58838000"/>
    <n v="76040000"/>
    <n v="2246010112"/>
    <n v="2099020032"/>
    <n v="2007"/>
    <n v="0.81499999999999995"/>
    <n v="9410"/>
    <n v="0.15845300000000001"/>
    <n v="0.58308199999999999"/>
    <n v="3.7112899999999997E-2"/>
    <n v="34000"/>
  </r>
  <r>
    <x v="14"/>
    <x v="14"/>
    <s v="UNIVERSITY OF CALIFORNIA-DAVIS"/>
    <s v="California"/>
    <x v="1"/>
    <x v="0"/>
    <n v="0.56759913925607131"/>
    <n v="0.25920710571923744"/>
    <n v="32530"/>
    <n v="18464"/>
    <n v="3322"/>
    <n v="1464"/>
    <n v="4786"/>
    <s v="95616-8678"/>
    <s v="Far West: AK, CA, HI, NV, OR, and WA"/>
    <x v="1"/>
    <x v="0"/>
    <m/>
    <m/>
    <m/>
    <m/>
    <n v="258219008"/>
    <n v="205362000"/>
    <m/>
    <n v="80899000"/>
    <n v="286622016"/>
    <n v="556483968"/>
    <n v="40537000"/>
    <n v="96010000"/>
    <n v="1817433984"/>
    <n v="432710016"/>
    <x v="406"/>
    <n v="499537920"/>
    <n v="405319968"/>
    <n v="68880272"/>
    <n v="474200256"/>
    <n v="123677576"/>
    <n v="57659152"/>
    <n v="2217125888"/>
    <n v="1116483584"/>
    <n v="247166512"/>
    <n v="76040000"/>
    <n v="95925000"/>
    <n v="2342874112"/>
    <n v="2217125888"/>
    <n v="3058"/>
    <n v="0.80100000000000005"/>
    <n v="10234"/>
    <n v="0.16323799999999999"/>
    <n v="0.57408800000000004"/>
    <n v="3.4410999999999997E-2"/>
    <n v="32819"/>
  </r>
  <r>
    <x v="15"/>
    <x v="14"/>
    <s v="UNIVERSITY OF CALIFORNIA-DAVIS"/>
    <s v="California"/>
    <x v="1"/>
    <x v="0"/>
    <n v="0.54942201108471889"/>
    <n v="0.24602259626469911"/>
    <n v="31575"/>
    <n v="17348"/>
    <n v="3016"/>
    <n v="1252"/>
    <n v="4268"/>
    <s v="95616-8678"/>
    <s v="Far West: AK, CA, HI, NV, OR, and WA"/>
    <x v="1"/>
    <x v="1"/>
    <m/>
    <m/>
    <m/>
    <m/>
    <n v="277055008"/>
    <n v="219347008"/>
    <m/>
    <n v="91990000"/>
    <n v="295022016"/>
    <n v="588387968"/>
    <n v="26838000"/>
    <n v="93001000"/>
    <n v="1873272960"/>
    <n v="437299008"/>
    <x v="407"/>
    <n v="535092800"/>
    <n v="421848096"/>
    <n v="69123184"/>
    <n v="490971264"/>
    <n v="140766176"/>
    <n v="60739624"/>
    <n v="2286896128"/>
    <n v="1178852096"/>
    <n v="236900288"/>
    <n v="95925000"/>
    <n v="115609000"/>
    <n v="2385751040"/>
    <n v="2286896128"/>
    <n v="3493"/>
    <n v="0.80900000000000005"/>
    <n v="10791"/>
    <n v="0.16528000000000001"/>
    <n v="0.577704"/>
    <n v="3.3943399999999999E-2"/>
    <n v="33309"/>
  </r>
  <r>
    <x v="16"/>
    <x v="14"/>
    <s v="UNIVERSITY OF CALIFORNIA-DAVIS"/>
    <s v="California"/>
    <x v="1"/>
    <x v="0"/>
    <n v="0.60752419918171841"/>
    <n v="0.23976127901883487"/>
    <n v="30063"/>
    <n v="18264"/>
    <n v="3182"/>
    <n v="1197"/>
    <n v="4379"/>
    <s v="95616-8678"/>
    <s v="Far West: AK, CA, HI, NV, OR, and WA"/>
    <x v="1"/>
    <x v="1"/>
    <m/>
    <m/>
    <m/>
    <m/>
    <n v="286351008"/>
    <n v="226264000"/>
    <m/>
    <n v="104621000"/>
    <n v="310153984"/>
    <n v="641149056"/>
    <n v="36438000"/>
    <n v="963051136"/>
    <n v="2014217984"/>
    <n v="482684992"/>
    <x v="408"/>
    <n v="574022464"/>
    <n v="434624192"/>
    <n v="70479032"/>
    <n v="505103232"/>
    <n v="137850560"/>
    <n v="66357988"/>
    <n v="2924945920"/>
    <n v="1291483136"/>
    <n v="274307744"/>
    <n v="115609000"/>
    <n v="140667008"/>
    <n v="2550598912"/>
    <n v="2924945920"/>
    <n v="3481"/>
    <n v="0.79100000000000004"/>
    <n v="11239"/>
    <n v="0.15376999999999999"/>
    <n v="0.57698400000000005"/>
    <n v="3.4920600000000003E-2"/>
    <n v="33472.5"/>
  </r>
  <r>
    <x v="17"/>
    <x v="14"/>
    <s v="UNIVERSITY OF CALIFORNIA-DAVIS"/>
    <s v="California"/>
    <x v="1"/>
    <x v="0"/>
    <n v="0.67833838801580737"/>
    <n v="0.24888226527570789"/>
    <n v="32643"/>
    <n v="22143"/>
    <n v="4279"/>
    <n v="1232"/>
    <n v="5511"/>
    <s v="95616-8678"/>
    <s v="Far West: AK, CA, HI, NV, OR, and WA"/>
    <x v="1"/>
    <x v="1"/>
    <m/>
    <m/>
    <m/>
    <m/>
    <n v="312444000"/>
    <n v="246200992"/>
    <m/>
    <n v="119150000"/>
    <n v="315272000"/>
    <n v="694289984"/>
    <n v="38364000"/>
    <n v="440960992"/>
    <n v="2182414080"/>
    <n v="544384000"/>
    <x v="409"/>
    <n v="617577536"/>
    <n v="470792928"/>
    <n v="70480328"/>
    <n v="541273280"/>
    <n v="151556512"/>
    <n v="76138112"/>
    <n v="2663845120"/>
    <n v="1378966784"/>
    <n v="295347968"/>
    <n v="140667008"/>
    <n v="182519008"/>
    <n v="2901019904"/>
    <n v="2663845120"/>
    <n v="3787"/>
    <n v="0.81399999999999995"/>
    <n v="10436"/>
    <n v="0.146645"/>
    <n v="0.57846600000000004"/>
    <n v="3.2461999999999998E-2"/>
    <n v="34072"/>
  </r>
  <r>
    <x v="18"/>
    <x v="14"/>
    <s v="UNIVERSITY OF CALIFORNIA-DAVIS"/>
    <s v="California"/>
    <x v="1"/>
    <x v="0"/>
    <n v="0.5860528636868011"/>
    <n v="0.24055733566365667"/>
    <n v="35147"/>
    <n v="20598"/>
    <n v="4829"/>
    <n v="126"/>
    <n v="4955"/>
    <s v="95616-8678"/>
    <s v="Far West: AK, CA, HI, NV, OR, and WA"/>
    <x v="1"/>
    <x v="1"/>
    <m/>
    <m/>
    <m/>
    <m/>
    <n v="340703008"/>
    <n v="274328992"/>
    <m/>
    <n v="128272000"/>
    <n v="376884000"/>
    <n v="624220032"/>
    <n v="40036000"/>
    <n v="431216928"/>
    <n v="2321575936"/>
    <n v="467100000"/>
    <x v="410"/>
    <n v="622738368"/>
    <n v="504557664"/>
    <n v="63864240"/>
    <n v="568421888"/>
    <n v="158918928"/>
    <n v="67690016"/>
    <n v="2766817024"/>
    <n v="1439550208"/>
    <n v="325300384"/>
    <n v="182519008"/>
    <n v="155855008"/>
    <n v="2929714944"/>
    <n v="2766817024"/>
    <n v="3812"/>
    <n v="0.79800000000000004"/>
    <n v="10721"/>
    <n v="0.14627200000000001"/>
    <n v="0.57950400000000002"/>
    <n v="3.0567299999999999E-2"/>
    <n v="37497"/>
  </r>
  <r>
    <x v="19"/>
    <x v="14"/>
    <s v="UNIVERSITY OF CALIFORNIA-DAVIS"/>
    <s v="California"/>
    <x v="1"/>
    <x v="0"/>
    <n v="0.5257107692307692"/>
    <n v="0.23280423280423279"/>
    <n v="40625"/>
    <n v="21357"/>
    <n v="4861"/>
    <n v="111"/>
    <n v="4972"/>
    <s v="95616-8678"/>
    <s v="Far West: AK, CA, HI, NV, OR, and WA"/>
    <x v="1"/>
    <x v="1"/>
    <n v="-121.752"/>
    <n v="38.539900000000003"/>
    <m/>
    <m/>
    <n v="391144992"/>
    <n v="312232992"/>
    <m/>
    <n v="144020992"/>
    <n v="400323200"/>
    <n v="704232960"/>
    <n v="84936000"/>
    <n v="308591008"/>
    <n v="2416688896"/>
    <n v="612175232"/>
    <x v="411"/>
    <n v="579011072"/>
    <n v="566030016"/>
    <n v="64556792"/>
    <n v="630586816"/>
    <n v="182980096"/>
    <n v="71445792"/>
    <n v="2826017024"/>
    <n v="1458596352"/>
    <n v="351657760"/>
    <n v="155855008"/>
    <n v="182480992"/>
    <m/>
    <m/>
    <n v="3507"/>
    <n v="0.82299999999999995"/>
    <n v="12361"/>
    <n v="0.15095800000000001"/>
    <n v="0.57676300000000003"/>
    <n v="2.8351299999999999E-2"/>
    <n v="39235"/>
  </r>
  <r>
    <x v="20"/>
    <x v="14"/>
    <s v="UNIVERSITY OF CALIFORNIA-DAVIS"/>
    <s v="California"/>
    <x v="1"/>
    <x v="0"/>
    <n v="0.4736717939039351"/>
    <n v="0.219842613806156"/>
    <n v="42388"/>
    <n v="20078"/>
    <n v="4338"/>
    <n v="76"/>
    <n v="4414"/>
    <s v="95616-8678"/>
    <s v="Far West: AK, CA, HI, NV, OR, and WA"/>
    <x v="1"/>
    <x v="1"/>
    <n v="-121.75"/>
    <n v="38.540300000000002"/>
    <m/>
    <m/>
    <n v="467216992"/>
    <n v="362185984"/>
    <m/>
    <n v="148032000"/>
    <n v="443364992"/>
    <n v="667275008"/>
    <n v="45565000"/>
    <n v="173944992"/>
    <n v="2688295936"/>
    <n v="586350976"/>
    <x v="412"/>
    <n v="613059968"/>
    <n v="613912000"/>
    <n v="71468000"/>
    <n v="685379968"/>
    <n v="194464992"/>
    <n v="93531000"/>
    <n v="3085200896"/>
    <n v="1523782016"/>
    <n v="388999008"/>
    <n v="182480992"/>
    <n v="231203008"/>
    <m/>
    <m/>
    <n v="3571"/>
    <n v="0.81699999999999995"/>
    <n v="12498"/>
    <n v="0.14749699999999999"/>
    <n v="0.56167400000000001"/>
    <n v="2.6751299999999999E-2"/>
    <n v="37771"/>
  </r>
  <r>
    <x v="21"/>
    <x v="14"/>
    <s v="UNIVERSITY OF CALIFORNIA-DAVIS"/>
    <s v="California"/>
    <x v="1"/>
    <x v="0"/>
    <n v="0.46272481702952922"/>
    <n v="0.22457838539067956"/>
    <n v="43313"/>
    <n v="20042"/>
    <n v="4437"/>
    <n v="64"/>
    <n v="4501"/>
    <s v="95616-8678"/>
    <s v="Far West: AK, CA, HI, NV, OR, and WA"/>
    <x v="1"/>
    <x v="1"/>
    <n v="-121.752"/>
    <n v="38.539900000000003"/>
    <n v="0.03"/>
    <n v="4336"/>
    <n v="539096000"/>
    <n v="405380992"/>
    <m/>
    <n v="151300992"/>
    <n v="434672000"/>
    <n v="584838016"/>
    <n v="52922000"/>
    <n v="150082000"/>
    <n v="2823731968"/>
    <n v="485137984"/>
    <x v="413"/>
    <n v="652337024"/>
    <n v="614305984"/>
    <n v="76772000"/>
    <n v="691078016"/>
    <n v="212992992"/>
    <n v="108176000"/>
    <n v="3346384896"/>
    <n v="1628643968"/>
    <n v="500585984"/>
    <n v="231203008"/>
    <n v="234530000"/>
    <m/>
    <m/>
    <n v="4473"/>
    <n v="0.81299999999999994"/>
    <n v="12697"/>
    <n v="0.151336"/>
    <n v="0.55851300000000004"/>
    <n v="2.68165E-2"/>
    <n v="35754"/>
  </r>
  <r>
    <x v="22"/>
    <x v="14"/>
    <s v="UNIVERSITY OF CALIFORNIA-DAVIS"/>
    <s v="California"/>
    <x v="1"/>
    <x v="0"/>
    <n v="0.48259223195932055"/>
    <n v="0.21095816706272699"/>
    <n v="46215"/>
    <n v="22303"/>
    <n v="4663"/>
    <n v="42"/>
    <n v="4705"/>
    <s v="95616-8678"/>
    <s v="Far West: AK, CA, HI, NV, OR, and WA"/>
    <x v="1"/>
    <x v="1"/>
    <n v="-121.752"/>
    <n v="38.539900000000003"/>
    <n v="4.1000000000000002E-2"/>
    <n v="4642"/>
    <n v="567484032"/>
    <n v="434316992"/>
    <m/>
    <n v="152732992"/>
    <n v="430264992"/>
    <n v="612918976"/>
    <n v="58024000"/>
    <n v="151051008"/>
    <n v="3013502976"/>
    <n v="538425984"/>
    <x v="414"/>
    <n v="687361984"/>
    <n v="642841984"/>
    <n v="93027000"/>
    <n v="735868992"/>
    <n v="263844000"/>
    <n v="119716000"/>
    <n v="3576494080"/>
    <n v="1700871936"/>
    <n v="544060032"/>
    <n v="234530000"/>
    <n v="252719008"/>
    <m/>
    <m/>
    <n v="4020"/>
    <n v="0.81299999999999994"/>
    <n v="13503"/>
    <n v="0.15289"/>
    <n v="0.57710899999999998"/>
    <n v="2.4485099999999999E-2"/>
    <n v="36000"/>
  </r>
  <r>
    <x v="23"/>
    <x v="14"/>
    <s v="UNIVERSITY OF CALIFORNIA-DAVIS"/>
    <s v="California"/>
    <x v="1"/>
    <x v="0"/>
    <n v="0.45214773183460455"/>
    <n v="0.23119950279676818"/>
    <n v="49820"/>
    <n v="22526"/>
    <n v="5173"/>
    <n v="35"/>
    <n v="5208"/>
    <s v="95616-8678"/>
    <s v="Far West: AK, CA, HI, NV, OR, and WA"/>
    <x v="1"/>
    <x v="1"/>
    <n v="-121.752"/>
    <n v="38.539900000000003"/>
    <n v="3.7999999999999999E-2"/>
    <n v="5185"/>
    <n v="592532992"/>
    <n v="441020000"/>
    <m/>
    <n v="153980000"/>
    <n v="436095008"/>
    <n v="647960000"/>
    <n v="64387000"/>
    <n v="165299008"/>
    <n v="3203971072"/>
    <n v="530596992"/>
    <x v="415"/>
    <n v="747272960"/>
    <n v="625250176"/>
    <n v="110300968"/>
    <n v="735551168"/>
    <n v="237894304"/>
    <n v="134670512"/>
    <n v="3799899904"/>
    <n v="1796062720"/>
    <n v="777465728"/>
    <n v="252719008"/>
    <n v="320744992"/>
    <m/>
    <m/>
    <n v="4132"/>
    <n v="0.83199999999999996"/>
    <n v="13961"/>
    <n v="0.160556"/>
    <n v="0.58326299999999998"/>
    <n v="2.7521199999999999E-2"/>
    <n v="35784"/>
  </r>
  <r>
    <x v="24"/>
    <x v="14"/>
    <s v="UNIVERSITY OF CALIFORNIA-DAVIS"/>
    <s v="California"/>
    <x v="1"/>
    <x v="0"/>
    <n v="0.40368002907024758"/>
    <n v="0.22000818330605565"/>
    <n v="60543"/>
    <n v="24440"/>
    <n v="5331"/>
    <n v="46"/>
    <n v="5377"/>
    <s v="95616-8678"/>
    <s v="Far West: AK, CA, HI, NV, OR, and WA"/>
    <x v="1"/>
    <x v="1"/>
    <n v="-121.752"/>
    <n v="38.539900000000003"/>
    <n v="2.7E-2"/>
    <n v="5610"/>
    <n v="631438976"/>
    <n v="460452000"/>
    <m/>
    <n v="156024992"/>
    <n v="422519008"/>
    <n v="659772992"/>
    <n v="61560000"/>
    <n v="207248992"/>
    <n v="3403399936"/>
    <n v="549289984"/>
    <x v="416"/>
    <n v="798020736"/>
    <n v="619365248"/>
    <n v="90948440"/>
    <n v="710313664"/>
    <n v="291486560"/>
    <n v="143609840"/>
    <n v="3919758080"/>
    <n v="1892124032"/>
    <n v="813520448"/>
    <n v="320744992"/>
    <n v="380039008"/>
    <m/>
    <m/>
    <n v="3766"/>
    <n v="0.85399999999999998"/>
    <n v="14316"/>
    <n v="0.17083799999999999"/>
    <n v="0.59566600000000003"/>
    <n v="2.7384800000000001E-2"/>
    <n v="34262.5"/>
  </r>
  <r>
    <x v="25"/>
    <x v="14"/>
    <s v="UNIVERSITY OF CALIFORNIA-DAVIS"/>
    <s v="California"/>
    <x v="1"/>
    <x v="0"/>
    <n v="0.37952385375065789"/>
    <n v="0.21898197242841994"/>
    <n v="64602"/>
    <n v="24518"/>
    <n v="5304"/>
    <n v="65"/>
    <n v="5369"/>
    <m/>
    <m/>
    <x v="0"/>
    <x v="0"/>
    <m/>
    <m/>
    <n v="2.5999999999999999E-2"/>
    <n v="5687"/>
    <n v="666150976"/>
    <n v="526931008"/>
    <m/>
    <n v="154704000"/>
    <n v="443208992"/>
    <n v="711166016"/>
    <n v="69564000"/>
    <n v="158526000"/>
    <n v="3722754048"/>
    <n v="616633024"/>
    <x v="417"/>
    <n v="853799488"/>
    <n v="653069248"/>
    <n v="98763360"/>
    <n v="751832576"/>
    <n v="326819808"/>
    <n v="153841152"/>
    <n v="4323821056"/>
    <n v="2006639232"/>
    <n v="782049984"/>
    <n v="380039008"/>
    <n v="330646016"/>
    <m/>
    <m/>
    <n v="3801"/>
    <n v="0.84699999999999998"/>
    <n v="14517"/>
    <n v="0.17213000000000001"/>
    <n v="0.62011899999999998"/>
    <n v="2.3094199999999999E-2"/>
    <n v="33213"/>
  </r>
  <r>
    <x v="26"/>
    <x v="14"/>
    <s v="UNIVERSITY OF CALIFORNIA-DAVIS"/>
    <s v="California"/>
    <x v="1"/>
    <x v="0"/>
    <n v="0.42275319825536445"/>
    <n v="0.19881991649701528"/>
    <n v="68553"/>
    <n v="28981"/>
    <n v="5679"/>
    <n v="83"/>
    <n v="5762"/>
    <m/>
    <m/>
    <x v="0"/>
    <x v="0"/>
    <m/>
    <m/>
    <n v="2.1999999999999999E-2"/>
    <n v="5566"/>
    <n v="717566016"/>
    <n v="571057984"/>
    <m/>
    <n v="159639008"/>
    <n v="449171008"/>
    <n v="725452032"/>
    <n v="75630000"/>
    <n v="101491000"/>
    <n v="4031500032"/>
    <n v="655841984"/>
    <x v="418"/>
    <n v="924248576"/>
    <n v="646869504"/>
    <n v="107524960"/>
    <n v="754394496"/>
    <n v="326360832"/>
    <n v="163251392"/>
    <n v="4588782080"/>
    <n v="2193135360"/>
    <n v="859671360"/>
    <n v="330646016"/>
    <n v="405655008"/>
    <m/>
    <m/>
    <n v="3969"/>
    <n v="0.85199999999999998"/>
    <n v="14838"/>
    <n v="0.152694"/>
    <n v="0.62672399999999995"/>
    <n v="2.29526E-2"/>
    <n v="33783.5"/>
  </r>
  <r>
    <x v="27"/>
    <x v="14"/>
    <s v="UNIVERSITY OF CALIFORNIA-DAVIS"/>
    <s v="California"/>
    <x v="1"/>
    <x v="0"/>
    <n v="0.43356071710452138"/>
    <n v="0.19075482738443533"/>
    <n v="70952"/>
    <n v="30762"/>
    <n v="5810"/>
    <n v="58"/>
    <n v="5868"/>
    <m/>
    <m/>
    <x v="0"/>
    <x v="0"/>
    <m/>
    <m/>
    <n v="0.02"/>
    <n v="5620"/>
    <n v="817196864"/>
    <n v="674801024"/>
    <m/>
    <n v="161691008"/>
    <n v="460607104"/>
    <n v="704589952"/>
    <n v="73670000"/>
    <n v="66417892"/>
    <n v="4225867008"/>
    <n v="634209024"/>
    <x v="419"/>
    <n v="974015808"/>
    <n v="685586944"/>
    <n v="106705120"/>
    <n v="792292096"/>
    <n v="322631360"/>
    <n v="175753712"/>
    <n v="4810775040"/>
    <n v="2329522176"/>
    <n v="833488832"/>
    <n v="405655008"/>
    <n v="442615008"/>
    <m/>
    <m/>
    <m/>
    <m/>
    <n v="16136"/>
    <m/>
    <m/>
    <m/>
    <m/>
  </r>
  <r>
    <x v="0"/>
    <x v="15"/>
    <s v="UNIVERSITY OF CALIFORNIA-IRVINE"/>
    <s v="California"/>
    <x v="0"/>
    <x v="0"/>
    <s v=""/>
    <s v=""/>
    <m/>
    <m/>
    <m/>
    <m/>
    <m/>
    <n v="92717"/>
    <s v="Far West: AK, CA, HI, NV, OR, and WA"/>
    <x v="0"/>
    <x v="0"/>
    <m/>
    <m/>
    <m/>
    <m/>
    <n v="43967000"/>
    <m/>
    <m/>
    <n v="793000"/>
    <n v="62535000"/>
    <n v="176048992"/>
    <n v="21283000"/>
    <n v="9587000"/>
    <m/>
    <m/>
    <x v="420"/>
    <n v="167866000"/>
    <n v="63651000"/>
    <n v="8297000"/>
    <n v="71948000"/>
    <n v="37669000"/>
    <n v="27290000"/>
    <n v="610353664"/>
    <n v="233552000"/>
    <n v="40970624"/>
    <m/>
    <m/>
    <m/>
    <m/>
    <m/>
    <m/>
    <m/>
    <m/>
    <m/>
    <m/>
    <m/>
  </r>
  <r>
    <x v="1"/>
    <x v="15"/>
    <s v="UNIVERSITY OF CALIFORNIA-IRVINE"/>
    <s v="California"/>
    <x v="0"/>
    <x v="0"/>
    <s v=""/>
    <s v=""/>
    <m/>
    <m/>
    <m/>
    <m/>
    <m/>
    <n v="92717"/>
    <s v="Far West: AK, CA, HI, NV, OR, and WA"/>
    <x v="0"/>
    <x v="0"/>
    <m/>
    <m/>
    <m/>
    <m/>
    <n v="57167000"/>
    <m/>
    <m/>
    <n v="579000"/>
    <n v="65021000"/>
    <n v="170463008"/>
    <n v="23514000"/>
    <n v="12001000"/>
    <m/>
    <m/>
    <x v="421"/>
    <n v="170284000"/>
    <n v="69195000"/>
    <n v="5865000"/>
    <n v="75060000"/>
    <n v="42013000"/>
    <n v="27485000"/>
    <n v="631349120"/>
    <n v="244748000"/>
    <n v="38039808"/>
    <m/>
    <m/>
    <m/>
    <m/>
    <m/>
    <m/>
    <m/>
    <m/>
    <m/>
    <m/>
    <m/>
  </r>
  <r>
    <x v="2"/>
    <x v="15"/>
    <s v="UNIVERSITY OF CALIFORNIA-IRVINE"/>
    <s v="California"/>
    <x v="0"/>
    <x v="0"/>
    <s v=""/>
    <s v=""/>
    <m/>
    <m/>
    <m/>
    <m/>
    <m/>
    <n v="92717"/>
    <s v="Far West: AK, CA, HI, NV, OR, and WA"/>
    <x v="0"/>
    <x v="0"/>
    <m/>
    <m/>
    <m/>
    <m/>
    <n v="65936000"/>
    <m/>
    <m/>
    <n v="782000"/>
    <n v="74547000"/>
    <n v="160686000"/>
    <n v="25172000"/>
    <n v="12516000"/>
    <m/>
    <m/>
    <x v="422"/>
    <n v="173902000"/>
    <n v="77103000"/>
    <n v="7364000"/>
    <n v="84467000"/>
    <n v="40270000"/>
    <n v="26703000"/>
    <n v="632472000"/>
    <n v="249010992"/>
    <n v="38993000"/>
    <m/>
    <m/>
    <m/>
    <m/>
    <m/>
    <m/>
    <n v="5383"/>
    <m/>
    <m/>
    <m/>
    <m/>
  </r>
  <r>
    <x v="3"/>
    <x v="15"/>
    <s v="UNIVERSITY OF CALIFORNIA-IRVINE"/>
    <s v="California"/>
    <x v="0"/>
    <x v="0"/>
    <s v=""/>
    <s v=""/>
    <m/>
    <m/>
    <m/>
    <m/>
    <m/>
    <n v="92717"/>
    <s v="Far West: AK, CA, HI, NV, OR, and WA"/>
    <x v="0"/>
    <x v="0"/>
    <m/>
    <m/>
    <m/>
    <m/>
    <n v="73767000"/>
    <m/>
    <m/>
    <n v="1170000"/>
    <n v="78953000"/>
    <n v="148662992"/>
    <n v="27386000"/>
    <n v="14783000"/>
    <m/>
    <m/>
    <x v="423"/>
    <n v="170508000"/>
    <n v="80457000"/>
    <n v="9108000"/>
    <n v="89565000"/>
    <n v="40649000"/>
    <n v="26200000"/>
    <n v="633228032"/>
    <n v="246452992"/>
    <n v="40406000"/>
    <m/>
    <m/>
    <m/>
    <m/>
    <m/>
    <m/>
    <n v="5269"/>
    <m/>
    <m/>
    <m/>
    <m/>
  </r>
  <r>
    <x v="4"/>
    <x v="15"/>
    <s v="UNIVERSITY OF CALIFORNIA-IRVINE"/>
    <s v="California"/>
    <x v="0"/>
    <x v="0"/>
    <s v=""/>
    <s v=""/>
    <m/>
    <m/>
    <m/>
    <m/>
    <m/>
    <n v="92717"/>
    <s v="Far West: AK, CA, HI, NV, OR, and WA"/>
    <x v="0"/>
    <x v="0"/>
    <m/>
    <m/>
    <m/>
    <m/>
    <n v="85881000"/>
    <m/>
    <m/>
    <n v="1075000"/>
    <n v="82535000"/>
    <n v="156752992"/>
    <n v="32371000"/>
    <n v="10176000"/>
    <m/>
    <m/>
    <x v="424"/>
    <n v="179880000"/>
    <n v="85254000"/>
    <n v="5903000"/>
    <n v="91157000"/>
    <n v="46642000"/>
    <n v="26760000"/>
    <n v="678593984"/>
    <n v="260568000"/>
    <n v="41222000"/>
    <m/>
    <m/>
    <m/>
    <m/>
    <m/>
    <m/>
    <n v="5323"/>
    <m/>
    <m/>
    <m/>
    <m/>
  </r>
  <r>
    <x v="5"/>
    <x v="15"/>
    <s v="UNIVERSITY OF CALIFORNIA-IRVINE"/>
    <s v="California"/>
    <x v="0"/>
    <x v="0"/>
    <s v=""/>
    <s v=""/>
    <m/>
    <m/>
    <m/>
    <m/>
    <m/>
    <n v="92717"/>
    <s v="Far West: AK, CA, HI, NV, OR, and WA"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m/>
    <m/>
    <n v="5536"/>
    <m/>
    <m/>
    <m/>
    <m/>
  </r>
  <r>
    <x v="6"/>
    <x v="15"/>
    <s v="UNIVERSITY OF CALIFORNIA-IRVINE"/>
    <s v="California"/>
    <x v="0"/>
    <x v="0"/>
    <s v=""/>
    <s v=""/>
    <m/>
    <m/>
    <m/>
    <m/>
    <m/>
    <n v="926971425"/>
    <s v="Far West: AK, CA, HI, NV, OR, and WA"/>
    <x v="0"/>
    <x v="0"/>
    <m/>
    <m/>
    <m/>
    <m/>
    <n v="97914000"/>
    <m/>
    <m/>
    <n v="1923000"/>
    <n v="84536000"/>
    <n v="142296000"/>
    <n v="35473000"/>
    <n v="11736000"/>
    <m/>
    <m/>
    <x v="426"/>
    <n v="196203008"/>
    <n v="87851000"/>
    <n v="6346000"/>
    <n v="94197000"/>
    <n v="55622000"/>
    <n v="28725000"/>
    <n v="698558016"/>
    <n v="278702016"/>
    <n v="42997000"/>
    <m/>
    <m/>
    <m/>
    <m/>
    <n v="1736"/>
    <n v="0.747"/>
    <n v="6322"/>
    <m/>
    <m/>
    <m/>
    <m/>
  </r>
  <r>
    <x v="7"/>
    <x v="15"/>
    <s v="UNIVERSITY OF CALIFORNIA-IRVINE"/>
    <s v="California"/>
    <x v="0"/>
    <x v="0"/>
    <s v=""/>
    <s v=""/>
    <m/>
    <m/>
    <m/>
    <m/>
    <m/>
    <n v="926971425"/>
    <s v="Far West: AK, CA, HI, NV, OR, and WA"/>
    <x v="0"/>
    <x v="0"/>
    <m/>
    <m/>
    <m/>
    <m/>
    <n v="98932000"/>
    <m/>
    <m/>
    <n v="1466000"/>
    <n v="88817000"/>
    <n v="166262992"/>
    <n v="38498000"/>
    <n v="11607000"/>
    <m/>
    <m/>
    <x v="427"/>
    <n v="220795008"/>
    <n v="96794000"/>
    <n v="5161000"/>
    <n v="101955000"/>
    <n v="57689000"/>
    <n v="29278000"/>
    <n v="760609984"/>
    <n v="301440000"/>
    <n v="44474000"/>
    <m/>
    <m/>
    <m/>
    <m/>
    <n v="2065"/>
    <n v="0.74099999999999999"/>
    <n v="5845"/>
    <n v="0.11310000000000001"/>
    <n v="0.56130999999999998"/>
    <n v="2.1706E-2"/>
    <n v="24356.5"/>
  </r>
  <r>
    <x v="8"/>
    <x v="15"/>
    <s v="UNIVERSITY OF CALIFORNIA-IRVINE"/>
    <s v="California"/>
    <x v="0"/>
    <x v="0"/>
    <s v=""/>
    <s v=""/>
    <m/>
    <m/>
    <m/>
    <m/>
    <m/>
    <n v="926971425"/>
    <s v="Far West: AK, CA, HI, NV, OR, and WA"/>
    <x v="0"/>
    <x v="0"/>
    <m/>
    <m/>
    <m/>
    <m/>
    <n v="104407000"/>
    <m/>
    <m/>
    <n v="1097000"/>
    <n v="99322000"/>
    <n v="191232992"/>
    <n v="43739000"/>
    <n v="13460000"/>
    <m/>
    <m/>
    <x v="428"/>
    <n v="239762000"/>
    <n v="105385000"/>
    <n v="8038000"/>
    <n v="113423000"/>
    <n v="110128000"/>
    <n v="28655000"/>
    <n v="857246016"/>
    <n v="325836000"/>
    <n v="51654000"/>
    <m/>
    <m/>
    <m/>
    <m/>
    <n v="1763"/>
    <n v="0.745"/>
    <n v="6079"/>
    <n v="0.11759"/>
    <n v="0.56593899999999997"/>
    <n v="2.4522100000000002E-2"/>
    <n v="27433"/>
  </r>
  <r>
    <x v="9"/>
    <x v="15"/>
    <s v="UNIVERSITY OF CALIFORNIA-IRVINE"/>
    <s v="California"/>
    <x v="0"/>
    <x v="0"/>
    <s v=""/>
    <s v=""/>
    <m/>
    <m/>
    <m/>
    <m/>
    <m/>
    <n v="926971425"/>
    <s v="Far West: AK, CA, HI, NV, OR, and WA"/>
    <x v="0"/>
    <x v="0"/>
    <m/>
    <m/>
    <m/>
    <m/>
    <n v="109389000"/>
    <m/>
    <m/>
    <n v="1237000"/>
    <n v="111591000"/>
    <n v="206752992"/>
    <n v="47925000"/>
    <n v="14014000"/>
    <m/>
    <m/>
    <x v="429"/>
    <n v="259200992"/>
    <n v="117465000"/>
    <n v="10802000"/>
    <n v="128267000"/>
    <n v="90241000"/>
    <n v="28105000"/>
    <n v="893827968"/>
    <n v="467139008"/>
    <n v="56060000"/>
    <m/>
    <m/>
    <m/>
    <m/>
    <n v="1870"/>
    <n v="0.72499999999999998"/>
    <n v="6322"/>
    <n v="0.113664"/>
    <n v="0.55443200000000004"/>
    <n v="2.6230099999999999E-2"/>
    <n v="30342"/>
  </r>
  <r>
    <x v="10"/>
    <x v="15"/>
    <s v="UNIVERSITY OF CALIFORNIA-IRVINE"/>
    <s v="California"/>
    <x v="0"/>
    <x v="0"/>
    <s v=""/>
    <s v=""/>
    <m/>
    <m/>
    <m/>
    <m/>
    <m/>
    <m/>
    <m/>
    <x v="0"/>
    <x v="0"/>
    <m/>
    <m/>
    <m/>
    <m/>
    <n v="116015000"/>
    <m/>
    <m/>
    <n v="2006000"/>
    <n v="127729000"/>
    <n v="248576000"/>
    <n v="51879000"/>
    <n v="20478000"/>
    <m/>
    <m/>
    <x v="430"/>
    <n v="286744000"/>
    <n v="133212000"/>
    <n v="13923000"/>
    <n v="147135008"/>
    <n v="87209000"/>
    <n v="30504000"/>
    <n v="1021123968"/>
    <n v="396006016"/>
    <n v="67509000"/>
    <m/>
    <m/>
    <m/>
    <m/>
    <n v="2043"/>
    <n v="0.72199999999999998"/>
    <n v="6724"/>
    <n v="0.123612"/>
    <n v="0.53674100000000002"/>
    <n v="3.2005199999999998E-2"/>
    <n v="31967"/>
  </r>
  <r>
    <x v="11"/>
    <x v="15"/>
    <s v="UNIVERSITY OF CALIFORNIA-IRVINE"/>
    <s v="California"/>
    <x v="1"/>
    <x v="0"/>
    <n v="0.59108978752570251"/>
    <n v="0.22188079777365491"/>
    <n v="29180"/>
    <n v="17248"/>
    <n v="3778"/>
    <n v="49"/>
    <n v="3827"/>
    <n v="92697"/>
    <s v="Far West: AK, CA, HI, NV, OR, and WA"/>
    <x v="0"/>
    <x v="0"/>
    <m/>
    <m/>
    <m/>
    <m/>
    <n v="123904000"/>
    <n v="100985000"/>
    <m/>
    <n v="44033000"/>
    <n v="143620000"/>
    <n v="325583008"/>
    <n v="21619000"/>
    <n v="86911000"/>
    <n v="847990016"/>
    <n v="284991008"/>
    <x v="431"/>
    <n v="323388896"/>
    <n v="157299056"/>
    <n v="13911048"/>
    <n v="171210112"/>
    <n v="84822360"/>
    <n v="43183956"/>
    <n v="1070982976"/>
    <n v="561652160"/>
    <n v="101072584"/>
    <m/>
    <m/>
    <n v="1241159040"/>
    <n v="1070982976"/>
    <n v="2327"/>
    <n v="0.76200000000000001"/>
    <n v="7098"/>
    <n v="0.12087100000000001"/>
    <n v="0.53874299999999997"/>
    <n v="3.3642900000000003E-2"/>
    <n v="33827"/>
  </r>
  <r>
    <x v="12"/>
    <x v="15"/>
    <s v="UNIVERSITY OF CALIFORNIA-IRVINE"/>
    <s v="California"/>
    <x v="1"/>
    <x v="0"/>
    <n v="0.59108978752570251"/>
    <n v="0.22188079777365491"/>
    <n v="29180"/>
    <n v="17248"/>
    <n v="3778"/>
    <n v="49"/>
    <n v="3827"/>
    <n v="92697"/>
    <s v="Far West: AK, CA, HI, NV, OR, and WA"/>
    <x v="0"/>
    <x v="0"/>
    <m/>
    <m/>
    <m/>
    <m/>
    <n v="140072000"/>
    <n v="117545000"/>
    <m/>
    <n v="42016000"/>
    <n v="163936992"/>
    <n v="308808000"/>
    <n v="24910000"/>
    <n v="73018000"/>
    <n v="911332992"/>
    <n v="287121984"/>
    <x v="432"/>
    <n v="347942304"/>
    <n v="176567776"/>
    <n v="12441021"/>
    <n v="189008800"/>
    <n v="92530992"/>
    <n v="47267932"/>
    <n v="1164973056"/>
    <n v="608184128"/>
    <n v="118683040"/>
    <m/>
    <m/>
    <n v="1263689984"/>
    <n v="1164973056"/>
    <n v="2078"/>
    <n v="0.78700000000000003"/>
    <n v="8601"/>
    <n v="0.11758"/>
    <n v="0.55065600000000003"/>
    <n v="3.2534199999999999E-2"/>
    <n v="36074.5"/>
  </r>
  <r>
    <x v="13"/>
    <x v="15"/>
    <s v="UNIVERSITY OF CALIFORNIA-IRVINE"/>
    <s v="California"/>
    <x v="1"/>
    <x v="0"/>
    <n v="0.56673196212863208"/>
    <n v="0.23204101618756842"/>
    <n v="30630"/>
    <n v="17359"/>
    <n v="3966"/>
    <n v="62"/>
    <n v="4028"/>
    <n v="92697"/>
    <s v="Far West: AK, CA, HI, NV, OR, and WA"/>
    <x v="0"/>
    <x v="0"/>
    <m/>
    <m/>
    <m/>
    <m/>
    <n v="181540992"/>
    <n v="147664000"/>
    <m/>
    <n v="47751000"/>
    <n v="183152992"/>
    <n v="294028000"/>
    <n v="21758000"/>
    <n v="95897000"/>
    <n v="1025732992"/>
    <n v="253491008"/>
    <x v="433"/>
    <n v="369026816"/>
    <n v="193895840"/>
    <n v="11854164"/>
    <n v="205750000"/>
    <n v="99542744"/>
    <n v="47235612"/>
    <n v="1254273024"/>
    <n v="643327936"/>
    <n v="132621272"/>
    <n v="85756000"/>
    <n v="103432000"/>
    <n v="1363905024"/>
    <n v="1254273024"/>
    <n v="2352"/>
    <n v="0.79800000000000004"/>
    <n v="8056"/>
    <n v="0.12656100000000001"/>
    <n v="0.535995"/>
    <n v="3.2064099999999998E-2"/>
    <n v="38305"/>
  </r>
  <r>
    <x v="14"/>
    <x v="15"/>
    <s v="UNIVERSITY OF CALIFORNIA-IRVINE"/>
    <s v="California"/>
    <x v="1"/>
    <x v="0"/>
    <n v="0.53792922978513069"/>
    <n v="0.21852872817685531"/>
    <n v="34393"/>
    <n v="18501"/>
    <n v="4014"/>
    <n v="29"/>
    <n v="4043"/>
    <n v="92697"/>
    <s v="Far West: AK, CA, HI, NV, OR, and WA"/>
    <x v="1"/>
    <x v="0"/>
    <m/>
    <m/>
    <m/>
    <m/>
    <n v="208531008"/>
    <n v="171300992"/>
    <m/>
    <n v="51503000"/>
    <n v="188183008"/>
    <n v="284172992"/>
    <n v="25094000"/>
    <n v="146342000"/>
    <n v="1154254976"/>
    <n v="243192000"/>
    <x v="434"/>
    <n v="389727904"/>
    <n v="207228976"/>
    <n v="10520272"/>
    <n v="217749248"/>
    <n v="92325152"/>
    <n v="48370128"/>
    <n v="1351464960"/>
    <n v="668239232"/>
    <n v="145176400"/>
    <n v="103432000"/>
    <n v="119533000"/>
    <n v="1539085056"/>
    <n v="1351464960"/>
    <n v="2836"/>
    <n v="0.8"/>
    <n v="8768"/>
    <n v="0.13156200000000001"/>
    <n v="0.52542699999999998"/>
    <n v="3.08399E-2"/>
    <n v="38827.5"/>
  </r>
  <r>
    <x v="15"/>
    <x v="15"/>
    <s v="UNIVERSITY OF CALIFORNIA-IRVINE"/>
    <s v="California"/>
    <x v="1"/>
    <x v="0"/>
    <n v="0.52142028985507249"/>
    <n v="0.20195675134804603"/>
    <n v="34500"/>
    <n v="17989"/>
    <n v="3610"/>
    <n v="23"/>
    <n v="3633"/>
    <n v="92697"/>
    <s v="Far West: AK, CA, HI, NV, OR, and WA"/>
    <x v="1"/>
    <x v="1"/>
    <m/>
    <m/>
    <m/>
    <m/>
    <n v="223662000"/>
    <n v="183794000"/>
    <m/>
    <n v="57734000"/>
    <n v="201679008"/>
    <n v="301218976"/>
    <n v="25402000"/>
    <n v="142343008"/>
    <n v="1191731968"/>
    <n v="254288000"/>
    <x v="435"/>
    <n v="422055584"/>
    <n v="225075472"/>
    <n v="12233607"/>
    <n v="237309072"/>
    <n v="97751104"/>
    <n v="52618704"/>
    <n v="1426493056"/>
    <n v="713192192"/>
    <n v="147747088"/>
    <n v="119533000"/>
    <n v="137224000"/>
    <n v="1611021056"/>
    <n v="1426493056"/>
    <n v="2872"/>
    <n v="0.79400000000000004"/>
    <n v="9176"/>
    <n v="0.12832199999999999"/>
    <n v="0.54088999999999998"/>
    <n v="2.9070599999999999E-2"/>
    <n v="40065"/>
  </r>
  <r>
    <x v="16"/>
    <x v="15"/>
    <s v="UNIVERSITY OF CALIFORNIA-IRVINE"/>
    <s v="California"/>
    <x v="1"/>
    <x v="0"/>
    <n v="0.60370359637175064"/>
    <n v="0.20823732718894009"/>
    <n v="34507"/>
    <n v="20832"/>
    <n v="4314"/>
    <n v="24"/>
    <n v="4338"/>
    <n v="92697"/>
    <s v="Far West: AK, CA, HI, NV, OR, and WA"/>
    <x v="1"/>
    <x v="1"/>
    <m/>
    <m/>
    <m/>
    <m/>
    <n v="228955008"/>
    <n v="189658000"/>
    <m/>
    <n v="59105000"/>
    <n v="205935008"/>
    <n v="322366976"/>
    <n v="28222000"/>
    <n v="63765000"/>
    <n v="1237671040"/>
    <n v="276377984"/>
    <x v="436"/>
    <n v="458389856"/>
    <n v="234659152"/>
    <n v="12583464"/>
    <n v="247242624"/>
    <n v="103600752"/>
    <n v="55889284"/>
    <n v="1533972992"/>
    <n v="779871296"/>
    <n v="165314736"/>
    <n v="137224000"/>
    <n v="166278000"/>
    <n v="1621427968"/>
    <n v="1533972992"/>
    <n v="3173"/>
    <n v="0.79600000000000004"/>
    <n v="9815"/>
    <n v="0.11863899999999999"/>
    <n v="0.53799399999999997"/>
    <n v="2.60494E-2"/>
    <n v="39826"/>
  </r>
  <r>
    <x v="17"/>
    <x v="15"/>
    <s v="UNIVERSITY OF CALIFORNIA-IRVINE"/>
    <s v="California"/>
    <x v="1"/>
    <x v="0"/>
    <n v="0.60352858518306485"/>
    <n v="0.20846807226318287"/>
    <n v="38429"/>
    <n v="23193"/>
    <n v="4818"/>
    <n v="17"/>
    <n v="4835"/>
    <n v="92697"/>
    <s v="Far West: AK, CA, HI, NV, OR, and WA"/>
    <x v="1"/>
    <x v="1"/>
    <m/>
    <m/>
    <m/>
    <m/>
    <n v="258512000"/>
    <n v="213423008"/>
    <m/>
    <n v="60583000"/>
    <n v="218259008"/>
    <n v="342708992"/>
    <n v="40107000"/>
    <n v="295901984"/>
    <n v="1371964032"/>
    <n v="320959008"/>
    <x v="437"/>
    <n v="480991136"/>
    <n v="247428448"/>
    <n v="22270602"/>
    <n v="269699040"/>
    <n v="118294712"/>
    <n v="63070060"/>
    <n v="1704312064"/>
    <n v="838590976"/>
    <n v="167667456"/>
    <n v="166278000"/>
    <n v="190204000"/>
    <n v="1897649024"/>
    <n v="1704312064"/>
    <n v="3211"/>
    <n v="0.81"/>
    <n v="10547"/>
    <n v="0.109141"/>
    <n v="0.54657800000000001"/>
    <n v="2.38511E-2"/>
    <n v="40781"/>
  </r>
  <r>
    <x v="18"/>
    <x v="15"/>
    <s v="UNIVERSITY OF CALIFORNIA-IRVINE"/>
    <s v="California"/>
    <x v="1"/>
    <x v="0"/>
    <n v="0.55600600600600603"/>
    <n v="0.22193716806193176"/>
    <n v="39960"/>
    <n v="22218"/>
    <n v="4918"/>
    <n v="13"/>
    <n v="4931"/>
    <n v="92697"/>
    <s v="Far West: AK, CA, HI, NV, OR, and WA"/>
    <x v="1"/>
    <x v="1"/>
    <m/>
    <m/>
    <m/>
    <m/>
    <n v="281206016"/>
    <n v="231148992"/>
    <m/>
    <n v="62635000"/>
    <n v="241392000"/>
    <n v="331268992"/>
    <n v="30128000"/>
    <n v="283299008"/>
    <n v="1491963008"/>
    <n v="270999008"/>
    <x v="438"/>
    <n v="493589376"/>
    <n v="250090288"/>
    <n v="12548854"/>
    <n v="262639136"/>
    <n v="139159712"/>
    <n v="64732360"/>
    <n v="1761993984"/>
    <n v="870936000"/>
    <n v="193923328"/>
    <n v="190204000"/>
    <n v="161314000"/>
    <n v="1950072960"/>
    <n v="1761993984"/>
    <n v="3277"/>
    <n v="0.81699999999999995"/>
    <n v="10721"/>
    <n v="0.109542"/>
    <n v="0.56453699999999996"/>
    <n v="2.2590900000000001E-2"/>
    <n v="43858"/>
  </r>
  <r>
    <x v="19"/>
    <x v="15"/>
    <s v="UNIVERSITY OF CALIFORNIA-IRVINE"/>
    <s v="California"/>
    <x v="1"/>
    <x v="0"/>
    <n v="0.48722421270978689"/>
    <n v="0.22172230285437833"/>
    <n v="42424"/>
    <n v="20670"/>
    <n v="4561"/>
    <n v="22"/>
    <n v="4583"/>
    <n v="92697"/>
    <s v="Far West: AK, CA, HI, NV, OR, and WA"/>
    <x v="1"/>
    <x v="1"/>
    <n v="-117.842"/>
    <n v="33.647100000000002"/>
    <m/>
    <m/>
    <n v="285828992"/>
    <n v="231148992"/>
    <m/>
    <n v="65858000"/>
    <n v="245087616"/>
    <n v="340185984"/>
    <n v="34383000"/>
    <n v="253692992"/>
    <n v="1502845952"/>
    <n v="332096608"/>
    <x v="439"/>
    <n v="454632320"/>
    <n v="281736288"/>
    <n v="19268360"/>
    <n v="301004640"/>
    <n v="138280608"/>
    <n v="69869720"/>
    <n v="1846840064"/>
    <n v="865101504"/>
    <n v="209247776"/>
    <n v="161314000"/>
    <n v="191839008"/>
    <m/>
    <m/>
    <n v="2976"/>
    <n v="0.82599999999999996"/>
    <n v="10655"/>
    <n v="0.109681"/>
    <n v="0.56499100000000002"/>
    <n v="2.154E-2"/>
    <n v="44641"/>
  </r>
  <r>
    <x v="20"/>
    <x v="15"/>
    <s v="UNIVERSITY OF CALIFORNIA-IRVINE"/>
    <s v="California"/>
    <x v="1"/>
    <x v="0"/>
    <n v="0.4415084077414676"/>
    <n v="0.20685761215480958"/>
    <n v="44126"/>
    <n v="19482"/>
    <n v="4015"/>
    <n v="15"/>
    <n v="4030"/>
    <n v="92697"/>
    <s v="Far West: AK, CA, HI, NV, OR, and WA"/>
    <x v="1"/>
    <x v="1"/>
    <n v="-117.842"/>
    <n v="33.647100000000002"/>
    <m/>
    <m/>
    <n v="377697984"/>
    <n v="308406016"/>
    <m/>
    <n v="64328000"/>
    <n v="275355008"/>
    <n v="386249984"/>
    <n v="48547000"/>
    <n v="129607000"/>
    <n v="1682525952"/>
    <n v="424827008"/>
    <x v="440"/>
    <n v="491831008"/>
    <n v="305191008"/>
    <n v="23338000"/>
    <n v="328529024"/>
    <n v="158506000"/>
    <n v="72909000"/>
    <n v="2031340032"/>
    <n v="906726976"/>
    <n v="214040992"/>
    <n v="191839008"/>
    <n v="237076000"/>
    <m/>
    <m/>
    <n v="3649"/>
    <n v="0.84599999999999997"/>
    <n v="11400"/>
    <n v="9.9853499999999998E-2"/>
    <n v="0.55688499999999996"/>
    <n v="1.9287100000000001E-2"/>
    <n v="42415.5"/>
  </r>
  <r>
    <x v="21"/>
    <x v="15"/>
    <s v="UNIVERSITY OF CALIFORNIA-IRVINE"/>
    <s v="California"/>
    <x v="1"/>
    <x v="0"/>
    <n v="0.45209463005072592"/>
    <n v="0.21332881946123713"/>
    <n v="45736"/>
    <n v="20677"/>
    <n v="4405"/>
    <n v="6"/>
    <n v="4411"/>
    <n v="92697"/>
    <s v="Far West: AK, CA, HI, NV, OR, and WA"/>
    <x v="1"/>
    <x v="1"/>
    <n v="-117.76900000000001"/>
    <n v="33.667000000000002"/>
    <n v="2.7E-2"/>
    <n v="3393"/>
    <n v="452807008"/>
    <n v="369292000"/>
    <m/>
    <n v="63368000"/>
    <n v="271561984"/>
    <n v="317982976"/>
    <n v="45477000"/>
    <n v="115477000"/>
    <n v="1812780032"/>
    <n v="338259008"/>
    <x v="441"/>
    <n v="506736000"/>
    <n v="316619008"/>
    <n v="24510000"/>
    <n v="341129024"/>
    <n v="189206000"/>
    <n v="62697000"/>
    <n v="2188515072"/>
    <n v="967862016"/>
    <n v="275084000"/>
    <n v="237076000"/>
    <n v="236563008"/>
    <m/>
    <m/>
    <n v="4126"/>
    <n v="0.85599999999999998"/>
    <n v="11611"/>
    <n v="9.3597700000000006E-2"/>
    <n v="0.55660299999999996"/>
    <n v="1.8416200000000001E-2"/>
    <n v="38429"/>
  </r>
  <r>
    <x v="22"/>
    <x v="15"/>
    <s v="UNIVERSITY OF CALIFORNIA-IRVINE"/>
    <s v="California"/>
    <x v="1"/>
    <x v="0"/>
    <n v="0.47460584785828785"/>
    <n v="0.21868319794784097"/>
    <n v="49283"/>
    <n v="23390"/>
    <n v="5104"/>
    <n v="11"/>
    <n v="5115"/>
    <n v="92697"/>
    <s v="Far West: AK, CA, HI, NV, OR, and WA"/>
    <x v="1"/>
    <x v="1"/>
    <n v="-117.76900000000001"/>
    <n v="33.667000000000002"/>
    <n v="3.5000000000000003E-2"/>
    <n v="3520"/>
    <n v="480608000"/>
    <n v="400856000"/>
    <m/>
    <n v="65155000"/>
    <n v="261504000"/>
    <n v="325063008"/>
    <n v="41268000"/>
    <n v="83118000"/>
    <n v="1948893952"/>
    <n v="364120000"/>
    <x v="442"/>
    <n v="521872992"/>
    <n v="315812000"/>
    <n v="13480000"/>
    <n v="329292000"/>
    <n v="196256992"/>
    <n v="64014000"/>
    <n v="2271184896"/>
    <n v="1010086016"/>
    <n v="303396000"/>
    <n v="236563008"/>
    <n v="261488000"/>
    <m/>
    <m/>
    <n v="4221"/>
    <n v="0.85799999999999998"/>
    <n v="11706"/>
    <n v="9.4333799999999995E-2"/>
    <n v="0.55671300000000001"/>
    <n v="1.60286E-2"/>
    <n v="33691"/>
  </r>
  <r>
    <x v="23"/>
    <x v="15"/>
    <s v="UNIVERSITY OF CALIFORNIA-IRVINE"/>
    <s v="California"/>
    <x v="1"/>
    <x v="0"/>
    <n v="0.42388746350526407"/>
    <n v="0.21193020537652363"/>
    <n v="56515"/>
    <n v="23956"/>
    <n v="5067"/>
    <n v="10"/>
    <n v="5077"/>
    <n v="92697"/>
    <s v="Far West: AK, CA, HI, NV, OR, and WA"/>
    <x v="1"/>
    <x v="1"/>
    <n v="-117.84099999999999"/>
    <n v="33.648400000000002"/>
    <n v="3.1E-2"/>
    <n v="3997"/>
    <n v="520087008"/>
    <n v="432116992"/>
    <m/>
    <n v="66125000"/>
    <n v="298563008"/>
    <n v="334382976"/>
    <n v="38117000"/>
    <n v="407051008"/>
    <n v="2109692032"/>
    <n v="383032000"/>
    <x v="443"/>
    <n v="579790912"/>
    <n v="313717632"/>
    <n v="13632920"/>
    <n v="327350560"/>
    <n v="208404176"/>
    <n v="85392880"/>
    <n v="2416242944"/>
    <n v="1079991680"/>
    <n v="433215584"/>
    <n v="261488000"/>
    <n v="310163008"/>
    <m/>
    <m/>
    <n v="3945"/>
    <n v="0.86499999999999999"/>
    <n v="12073"/>
    <n v="9.86398E-2"/>
    <n v="0.56010099999999996"/>
    <n v="1.7330000000000002E-2"/>
    <n v="32841"/>
  </r>
  <r>
    <x v="24"/>
    <x v="15"/>
    <s v="UNIVERSITY OF CALIFORNIA-IRVINE"/>
    <s v="California"/>
    <x v="1"/>
    <x v="0"/>
    <n v="0.3742013079756446"/>
    <n v="0.21836078746484533"/>
    <n v="66515"/>
    <n v="24890"/>
    <n v="5426"/>
    <n v="9"/>
    <n v="5435"/>
    <n v="92697"/>
    <s v="Far West: AK, CA, HI, NV, OR, and WA"/>
    <x v="1"/>
    <x v="1"/>
    <n v="-117.84099999999999"/>
    <n v="33.648400000000002"/>
    <n v="2.3E-2"/>
    <n v="4346"/>
    <n v="559590976"/>
    <n v="446990016"/>
    <m/>
    <n v="65801000"/>
    <n v="239383008"/>
    <n v="348062976"/>
    <n v="41709000"/>
    <n v="75936000"/>
    <n v="2149276928"/>
    <n v="384215008"/>
    <x v="444"/>
    <n v="663248000"/>
    <n v="304995552"/>
    <n v="13070554"/>
    <n v="318066112"/>
    <n v="179083184"/>
    <n v="91891312"/>
    <n v="2529696000"/>
    <n v="1132593024"/>
    <n v="378185440"/>
    <n v="310163008"/>
    <n v="355888992"/>
    <m/>
    <m/>
    <n v="3535"/>
    <n v="0.88100000000000001"/>
    <n v="12638"/>
    <n v="0.101658"/>
    <n v="0.55622099999999997"/>
    <n v="1.8773700000000001E-2"/>
    <n v="35039.5"/>
  </r>
  <r>
    <x v="25"/>
    <x v="15"/>
    <s v="UNIVERSITY OF CALIFORNIA-IRVINE"/>
    <s v="California"/>
    <x v="1"/>
    <x v="0"/>
    <n v="0.3868199233716475"/>
    <n v="0.2073188301397493"/>
    <n v="71775"/>
    <n v="27764"/>
    <n v="5746"/>
    <n v="10"/>
    <n v="5756"/>
    <m/>
    <m/>
    <x v="0"/>
    <x v="0"/>
    <m/>
    <m/>
    <n v="0.02"/>
    <n v="4573"/>
    <n v="596649984"/>
    <n v="483255008"/>
    <m/>
    <n v="72609000"/>
    <n v="244667008"/>
    <n v="397020992"/>
    <n v="42622000"/>
    <n v="174726000"/>
    <n v="2322951936"/>
    <n v="465596000"/>
    <x v="445"/>
    <n v="696464832"/>
    <n v="321239552"/>
    <n v="15093684"/>
    <n v="336333248"/>
    <n v="199288432"/>
    <n v="99481920"/>
    <n v="2760414976"/>
    <n v="1218555264"/>
    <n v="453315904"/>
    <n v="355888992"/>
    <n v="324217984"/>
    <m/>
    <m/>
    <n v="3842"/>
    <n v="0.872"/>
    <n v="12947"/>
    <n v="9.4683500000000004E-2"/>
    <n v="0.55968899999999999"/>
    <n v="1.6068200000000001E-2"/>
    <n v="35641"/>
  </r>
  <r>
    <x v="26"/>
    <x v="15"/>
    <s v="UNIVERSITY OF CALIFORNIA-IRVINE"/>
    <s v="California"/>
    <x v="1"/>
    <x v="0"/>
    <n v="0.40647167677598439"/>
    <n v="0.20711349984192223"/>
    <n v="77816"/>
    <n v="31630"/>
    <n v="6540"/>
    <n v="11"/>
    <n v="6551"/>
    <m/>
    <m/>
    <x v="0"/>
    <x v="0"/>
    <m/>
    <m/>
    <n v="1.7999999999999999E-2"/>
    <n v="4548"/>
    <n v="651170944"/>
    <n v="523326016"/>
    <m/>
    <n v="79900000"/>
    <n v="255851008"/>
    <n v="420816000"/>
    <n v="44161000"/>
    <n v="95182000"/>
    <n v="2523205888"/>
    <n v="459814016"/>
    <x v="446"/>
    <n v="759765376"/>
    <n v="339377280"/>
    <n v="18190516"/>
    <n v="357567808"/>
    <n v="213353120"/>
    <n v="112592496"/>
    <n v="2961331712"/>
    <n v="1339342464"/>
    <n v="496610784"/>
    <n v="324217984"/>
    <n v="373027008"/>
    <m/>
    <m/>
    <n v="4329"/>
    <n v="0.84899999999999998"/>
    <n v="13429"/>
    <n v="9.1169700000000006E-2"/>
    <n v="0.56608999999999998"/>
    <n v="1.5213300000000001E-2"/>
    <n v="34735"/>
  </r>
  <r>
    <x v="27"/>
    <x v="15"/>
    <s v="UNIVERSITY OF CALIFORNIA-IRVINE"/>
    <s v="California"/>
    <x v="1"/>
    <x v="0"/>
    <n v="0.36505194377849859"/>
    <n v="0.21070083378939575"/>
    <n v="85092"/>
    <n v="31063"/>
    <n v="6534"/>
    <n v="11"/>
    <n v="6545"/>
    <m/>
    <m/>
    <x v="0"/>
    <x v="0"/>
    <m/>
    <m/>
    <n v="1.9E-2"/>
    <n v="4929"/>
    <n v="736625600"/>
    <n v="590428032"/>
    <m/>
    <n v="83180000"/>
    <n v="274214048"/>
    <n v="417264992"/>
    <n v="50427000"/>
    <n v="151466960"/>
    <n v="2737559040"/>
    <n v="458943008"/>
    <x v="447"/>
    <n v="758267264"/>
    <n v="358061824"/>
    <n v="13529135"/>
    <n v="371590944"/>
    <n v="233753296"/>
    <n v="132013240"/>
    <n v="2952271872"/>
    <n v="1365476480"/>
    <n v="404038624"/>
    <n v="373027008"/>
    <n v="452240992"/>
    <m/>
    <m/>
    <m/>
    <m/>
    <n v="14861"/>
    <m/>
    <m/>
    <m/>
    <m/>
  </r>
  <r>
    <x v="0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116879000"/>
    <m/>
    <m/>
    <n v="8078000"/>
    <n v="224335008"/>
    <n v="475646016"/>
    <n v="77069000"/>
    <n v="19136000"/>
    <m/>
    <m/>
    <x v="448"/>
    <n v="433496992"/>
    <n v="219276000"/>
    <n v="19227000"/>
    <n v="238503008"/>
    <n v="154726000"/>
    <n v="36323000"/>
    <n v="1624841856"/>
    <n v="676321024"/>
    <n v="98616712"/>
    <m/>
    <m/>
    <m/>
    <m/>
    <m/>
    <m/>
    <m/>
    <m/>
    <m/>
    <m/>
    <m/>
  </r>
  <r>
    <x v="1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146046000"/>
    <m/>
    <m/>
    <n v="13412000"/>
    <n v="240051008"/>
    <n v="455032992"/>
    <n v="89757000"/>
    <n v="25959000"/>
    <m/>
    <m/>
    <x v="449"/>
    <n v="425791008"/>
    <n v="238042000"/>
    <n v="19917000"/>
    <n v="257959008"/>
    <n v="155014000"/>
    <n v="36108000"/>
    <n v="1653170688"/>
    <n v="687907968"/>
    <n v="102593760"/>
    <m/>
    <m/>
    <m/>
    <m/>
    <m/>
    <m/>
    <m/>
    <m/>
    <m/>
    <m/>
    <m/>
  </r>
  <r>
    <x v="2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161706000"/>
    <m/>
    <m/>
    <n v="17535000"/>
    <n v="252763008"/>
    <n v="416423008"/>
    <n v="96840000"/>
    <n v="29183000"/>
    <m/>
    <m/>
    <x v="450"/>
    <n v="432228000"/>
    <n v="249822000"/>
    <n v="20604000"/>
    <n v="270425984"/>
    <n v="149150000"/>
    <n v="37190000"/>
    <n v="1689089024"/>
    <n v="699289984"/>
    <n v="104117000"/>
    <m/>
    <m/>
    <m/>
    <m/>
    <m/>
    <m/>
    <n v="5580"/>
    <m/>
    <m/>
    <m/>
    <m/>
  </r>
  <r>
    <x v="3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177307008"/>
    <m/>
    <m/>
    <n v="20580000"/>
    <n v="248740000"/>
    <n v="400448992"/>
    <n v="87677000"/>
    <n v="30186000"/>
    <m/>
    <m/>
    <x v="451"/>
    <n v="415225984"/>
    <n v="249276992"/>
    <n v="21660000"/>
    <n v="270936992"/>
    <n v="149136000"/>
    <n v="34579000"/>
    <n v="1708083968"/>
    <n v="679049024"/>
    <n v="94843000"/>
    <m/>
    <m/>
    <m/>
    <m/>
    <m/>
    <m/>
    <n v="5580"/>
    <m/>
    <m/>
    <m/>
    <m/>
  </r>
  <r>
    <x v="4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199511008"/>
    <m/>
    <m/>
    <n v="17333000"/>
    <n v="280985984"/>
    <n v="402560992"/>
    <n v="111679000"/>
    <n v="31263000"/>
    <m/>
    <m/>
    <x v="452"/>
    <n v="445127008"/>
    <n v="267636000"/>
    <n v="23953000"/>
    <n v="291588992"/>
    <n v="164550000"/>
    <n v="35976000"/>
    <n v="1792219008"/>
    <n v="728097024"/>
    <n v="97641000"/>
    <m/>
    <m/>
    <m/>
    <m/>
    <m/>
    <m/>
    <n v="5602"/>
    <m/>
    <m/>
    <m/>
    <m/>
  </r>
  <r>
    <x v="5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195928000"/>
    <m/>
    <m/>
    <n v="21892000"/>
    <n v="274383008"/>
    <n v="419047008"/>
    <n v="104371000"/>
    <n v="36550000"/>
    <m/>
    <m/>
    <x v="453"/>
    <n v="478996000"/>
    <n v="268928992"/>
    <n v="23136000"/>
    <n v="292064992"/>
    <n v="173060992"/>
    <n v="36786000"/>
    <n v="1996679936"/>
    <n v="756961984"/>
    <n v="96732000"/>
    <m/>
    <m/>
    <m/>
    <m/>
    <m/>
    <m/>
    <n v="5777"/>
    <m/>
    <m/>
    <m/>
    <m/>
  </r>
  <r>
    <x v="6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208183008"/>
    <m/>
    <m/>
    <n v="22061000"/>
    <n v="277505984"/>
    <n v="454132000"/>
    <n v="121131000"/>
    <n v="37446000"/>
    <m/>
    <m/>
    <x v="454"/>
    <n v="528008992"/>
    <n v="288008000"/>
    <n v="23420000"/>
    <n v="311428000"/>
    <n v="173940000"/>
    <n v="37976000"/>
    <n v="2127350016"/>
    <n v="811396992"/>
    <n v="103086000"/>
    <m/>
    <m/>
    <m/>
    <m/>
    <n v="3092"/>
    <n v="0.78800000000000003"/>
    <n v="6147"/>
    <m/>
    <m/>
    <m/>
    <m/>
  </r>
  <r>
    <x v="7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222738000"/>
    <m/>
    <m/>
    <n v="20302000"/>
    <n v="297755008"/>
    <n v="471004032"/>
    <n v="147211008"/>
    <n v="32148000"/>
    <m/>
    <m/>
    <x v="455"/>
    <n v="580412992"/>
    <n v="320044992"/>
    <n v="23324000"/>
    <n v="343368992"/>
    <n v="173043008"/>
    <n v="42425000"/>
    <n v="2348677120"/>
    <n v="872428992"/>
    <n v="116377000"/>
    <m/>
    <m/>
    <m/>
    <m/>
    <n v="2659"/>
    <n v="0.77900000000000003"/>
    <n v="6447"/>
    <n v="0.22107399999999999"/>
    <n v="0.57377199999999995"/>
    <n v="4.3753E-2"/>
    <n v="25662"/>
  </r>
  <r>
    <x v="8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222499008"/>
    <m/>
    <m/>
    <n v="21472000"/>
    <n v="316044992"/>
    <n v="544988992"/>
    <n v="168223008"/>
    <n v="33532000"/>
    <m/>
    <m/>
    <x v="456"/>
    <n v="604225024"/>
    <n v="351942016"/>
    <n v="28066000"/>
    <n v="380008000"/>
    <n v="206975008"/>
    <n v="44607000"/>
    <n v="2497025024"/>
    <n v="938990016"/>
    <n v="124708000"/>
    <m/>
    <m/>
    <m/>
    <m/>
    <n v="2661"/>
    <n v="0.78600000000000003"/>
    <n v="7285"/>
    <n v="0.222222"/>
    <n v="0.58470299999999997"/>
    <n v="4.2089300000000003E-2"/>
    <n v="26492"/>
  </r>
  <r>
    <x v="9"/>
    <x v="16"/>
    <s v="UNIVERSITY OF CALIFORNIA-LOS ANGELES"/>
    <s v="California"/>
    <x v="0"/>
    <x v="0"/>
    <s v=""/>
    <s v=""/>
    <m/>
    <m/>
    <m/>
    <m/>
    <m/>
    <n v="90024"/>
    <s v="Far West: AK, CA, HI, NV, OR, and WA"/>
    <x v="0"/>
    <x v="0"/>
    <m/>
    <m/>
    <m/>
    <m/>
    <n v="224680992"/>
    <m/>
    <m/>
    <n v="24666000"/>
    <n v="345155008"/>
    <n v="593321984"/>
    <n v="188664992"/>
    <n v="32002000"/>
    <m/>
    <m/>
    <x v="457"/>
    <n v="645872000"/>
    <n v="388518016"/>
    <n v="31911000"/>
    <n v="420429024"/>
    <n v="238295008"/>
    <n v="47807000"/>
    <n v="2756740096"/>
    <n v="1020270016"/>
    <n v="142395008"/>
    <m/>
    <m/>
    <m/>
    <m/>
    <n v="3292"/>
    <n v="0.79800000000000004"/>
    <n v="7257"/>
    <n v="0.22589899999999999"/>
    <n v="0.57445400000000002"/>
    <n v="4.3459100000000001E-2"/>
    <n v="25561"/>
  </r>
  <r>
    <x v="10"/>
    <x v="16"/>
    <s v="UNIVERSITY OF CALIFORNIA-LOS ANGELES"/>
    <s v="California"/>
    <x v="0"/>
    <x v="0"/>
    <s v=""/>
    <s v=""/>
    <m/>
    <m/>
    <m/>
    <m/>
    <m/>
    <m/>
    <m/>
    <x v="0"/>
    <x v="0"/>
    <m/>
    <m/>
    <m/>
    <m/>
    <n v="245636992"/>
    <m/>
    <m/>
    <n v="27579000"/>
    <n v="389023008"/>
    <n v="710379968"/>
    <n v="199603008"/>
    <n v="36059000"/>
    <m/>
    <m/>
    <x v="458"/>
    <n v="726198016"/>
    <n v="441054016"/>
    <n v="41558000"/>
    <n v="482612032"/>
    <n v="250328992"/>
    <n v="48865000"/>
    <n v="2825079040"/>
    <n v="1086553984"/>
    <n v="161240000"/>
    <m/>
    <m/>
    <m/>
    <m/>
    <n v="3051"/>
    <n v="0.82399999999999995"/>
    <n v="8565"/>
    <n v="0.21890499999999999"/>
    <n v="0.56935100000000005"/>
    <n v="4.1313200000000001E-2"/>
    <n v="26235"/>
  </r>
  <r>
    <x v="11"/>
    <x v="16"/>
    <s v="UNIVERSITY OF CALIFORNIA-LOS ANGELES"/>
    <s v="California"/>
    <x v="1"/>
    <x v="0"/>
    <n v="0.26885785119909666"/>
    <n v="0.38774764904592351"/>
    <n v="40739"/>
    <n v="10953"/>
    <n v="4247"/>
    <n v="0"/>
    <n v="4247"/>
    <n v="90024"/>
    <s v="Far West: AK, CA, HI, NV, OR, and WA"/>
    <x v="0"/>
    <x v="0"/>
    <m/>
    <m/>
    <m/>
    <m/>
    <n v="255718000"/>
    <n v="202452992"/>
    <m/>
    <n v="152155008"/>
    <n v="452352000"/>
    <n v="879012032"/>
    <n v="117027000"/>
    <n v="70643000"/>
    <n v="2213594112"/>
    <n v="790358976"/>
    <x v="459"/>
    <n v="790925184"/>
    <n v="518741760"/>
    <n v="60079164"/>
    <n v="578820928"/>
    <n v="278905728"/>
    <n v="60857332"/>
    <n v="2925436928"/>
    <n v="1533550464"/>
    <n v="239522848"/>
    <m/>
    <m/>
    <n v="3196267008"/>
    <n v="2925436928"/>
    <n v="3229"/>
    <n v="0.84599999999999997"/>
    <n v="8991"/>
    <n v="0.20616899999999999"/>
    <n v="0.58626999999999996"/>
    <n v="3.6521400000000002E-2"/>
    <n v="27401"/>
  </r>
  <r>
    <x v="12"/>
    <x v="16"/>
    <s v="UNIVERSITY OF CALIFORNIA-LOS ANGELES"/>
    <s v="California"/>
    <x v="1"/>
    <x v="0"/>
    <n v="0.26885785119909666"/>
    <n v="0.38765634985848624"/>
    <n v="40739"/>
    <n v="10953"/>
    <n v="4091"/>
    <n v="155"/>
    <n v="4246"/>
    <n v="90095"/>
    <s v="Far West: AK, CA, HI, NV, OR, and WA"/>
    <x v="0"/>
    <x v="0"/>
    <m/>
    <m/>
    <m/>
    <m/>
    <n v="268892000"/>
    <n v="209404000"/>
    <m/>
    <n v="160580992"/>
    <n v="521984992"/>
    <n v="859944960"/>
    <n v="119674000"/>
    <n v="61788000"/>
    <n v="2405248000"/>
    <n v="764529024"/>
    <x v="460"/>
    <n v="832473152"/>
    <n v="585888832"/>
    <n v="49449560"/>
    <n v="635338368"/>
    <n v="273701728"/>
    <n v="60020872"/>
    <n v="3118107904"/>
    <n v="1596543104"/>
    <n v="273949536"/>
    <m/>
    <m/>
    <n v="3421434880"/>
    <n v="3118107904"/>
    <n v="3304"/>
    <n v="0.86699999999999999"/>
    <n v="9480"/>
    <n v="0.20341300000000001"/>
    <n v="0.58984499999999995"/>
    <n v="3.6832799999999999E-2"/>
    <n v="26820"/>
  </r>
  <r>
    <x v="13"/>
    <x v="16"/>
    <s v="UNIVERSITY OF CALIFORNIA-LOS ANGELES"/>
    <s v="California"/>
    <x v="1"/>
    <x v="0"/>
    <n v="0.24067593701077447"/>
    <n v="0.40721255022001146"/>
    <n v="43436"/>
    <n v="10454"/>
    <n v="4163"/>
    <n v="94"/>
    <n v="4257"/>
    <n v="90095"/>
    <s v="Far West: AK, CA, HI, NV, OR, and WA"/>
    <x v="0"/>
    <x v="0"/>
    <m/>
    <m/>
    <m/>
    <m/>
    <n v="341872000"/>
    <n v="264124992"/>
    <m/>
    <n v="168446000"/>
    <n v="574534016"/>
    <n v="819161024"/>
    <n v="133792000"/>
    <n v="185923008"/>
    <n v="2616659968"/>
    <n v="732382016"/>
    <x v="461"/>
    <n v="860482752"/>
    <n v="599999808"/>
    <n v="68144120"/>
    <n v="668143936"/>
    <n v="278302688"/>
    <n v="57885712"/>
    <n v="3220740096"/>
    <n v="1647102976"/>
    <n v="298566944"/>
    <n v="487163008"/>
    <n v="579499008"/>
    <n v="3669839872"/>
    <n v="3220740096"/>
    <n v="3664"/>
    <n v="0.872"/>
    <n v="10452"/>
    <n v="0.19647100000000001"/>
    <n v="0.59350099999999995"/>
    <n v="3.5829600000000003E-2"/>
    <n v="25834"/>
  </r>
  <r>
    <x v="14"/>
    <x v="16"/>
    <s v="UNIVERSITY OF CALIFORNIA-LOS ANGELES"/>
    <s v="California"/>
    <x v="1"/>
    <x v="0"/>
    <n v="0.23514372735154843"/>
    <n v="0.40351706533043397"/>
    <n v="44981"/>
    <n v="10577"/>
    <n v="4136"/>
    <n v="132"/>
    <n v="4268"/>
    <n v="90095"/>
    <s v="Far West: AK, CA, HI, NV, OR, and WA"/>
    <x v="1"/>
    <x v="0"/>
    <m/>
    <m/>
    <m/>
    <m/>
    <n v="376937984"/>
    <n v="283964000"/>
    <m/>
    <n v="158392992"/>
    <n v="586312000"/>
    <n v="767622976"/>
    <n v="114181000"/>
    <n v="174215008"/>
    <n v="2731687936"/>
    <n v="676699008"/>
    <x v="462"/>
    <n v="928612096"/>
    <n v="605608960"/>
    <n v="74470640"/>
    <n v="680079616"/>
    <n v="276586080"/>
    <n v="62305736"/>
    <n v="3366033920"/>
    <n v="1678931840"/>
    <n v="324507808"/>
    <n v="579499008"/>
    <n v="657187968"/>
    <n v="3648114944"/>
    <n v="3366033920"/>
    <n v="3607"/>
    <n v="0.874"/>
    <n v="11187"/>
    <n v="0.208402"/>
    <n v="0.58949700000000005"/>
    <n v="3.75898E-2"/>
    <n v="26000"/>
  </r>
  <r>
    <x v="15"/>
    <x v="16"/>
    <s v="UNIVERSITY OF CALIFORNIA-LOS ANGELES"/>
    <s v="California"/>
    <x v="1"/>
    <x v="0"/>
    <n v="0.22994429935054431"/>
    <n v="0.37420846316212686"/>
    <n v="43267"/>
    <n v="9949"/>
    <n v="3700"/>
    <n v="23"/>
    <n v="3723"/>
    <n v="90095"/>
    <s v="Far West: AK, CA, HI, NV, OR, and WA"/>
    <x v="1"/>
    <x v="1"/>
    <m/>
    <m/>
    <m/>
    <m/>
    <n v="402620000"/>
    <n v="297433984"/>
    <m/>
    <n v="167044000"/>
    <n v="601537024"/>
    <n v="791244032"/>
    <n v="156719008"/>
    <n v="153207008"/>
    <n v="2849801984"/>
    <n v="744531008"/>
    <x v="463"/>
    <n v="947020928"/>
    <n v="626135232"/>
    <n v="73499592"/>
    <n v="699634816"/>
    <n v="280642912"/>
    <n v="64016160"/>
    <n v="3412403968"/>
    <n v="1735109888"/>
    <n v="319527136"/>
    <n v="657187968"/>
    <n v="786531968"/>
    <n v="3787312128"/>
    <n v="3412403968"/>
    <n v="3748"/>
    <n v="0.89300000000000002"/>
    <n v="11928"/>
    <n v="0.20565700000000001"/>
    <n v="0.58177400000000001"/>
    <n v="3.5729499999999997E-2"/>
    <n v="27373.5"/>
  </r>
  <r>
    <x v="16"/>
    <x v="16"/>
    <s v="UNIVERSITY OF CALIFORNIA-LOS ANGELES"/>
    <s v="California"/>
    <x v="1"/>
    <x v="0"/>
    <n v="0.26907135921180397"/>
    <n v="0.38931432092245399"/>
    <n v="42223"/>
    <n v="11361"/>
    <n v="4386"/>
    <n v="37"/>
    <n v="4423"/>
    <n v="90095"/>
    <s v="Far West: AK, CA, HI, NV, OR, and WA"/>
    <x v="1"/>
    <x v="1"/>
    <m/>
    <m/>
    <m/>
    <m/>
    <n v="422988000"/>
    <n v="310723008"/>
    <m/>
    <n v="176524000"/>
    <n v="612430976"/>
    <n v="850897984"/>
    <n v="181152992"/>
    <n v="142468000"/>
    <n v="3037168896"/>
    <n v="826270016"/>
    <x v="464"/>
    <n v="1024661184"/>
    <n v="635658496"/>
    <n v="80148928"/>
    <n v="715807424"/>
    <n v="310627616"/>
    <n v="68727720"/>
    <n v="3672941056"/>
    <n v="1875186176"/>
    <n v="375299136"/>
    <n v="786531968"/>
    <n v="1107810048"/>
    <n v="4086235904"/>
    <n v="3672941056"/>
    <n v="3816"/>
    <n v="0.9"/>
    <n v="12415"/>
    <n v="0.18066199999999999"/>
    <n v="0.58636100000000002"/>
    <n v="3.0025400000000001E-2"/>
    <n v="28294"/>
  </r>
  <r>
    <x v="17"/>
    <x v="16"/>
    <s v="UNIVERSITY OF CALIFORNIA-LOS ANGELES"/>
    <s v="California"/>
    <x v="1"/>
    <x v="0"/>
    <n v="0.25758184162140457"/>
    <n v="0.39465047587791269"/>
    <n v="47317"/>
    <n v="12188"/>
    <n v="4712"/>
    <n v="98"/>
    <n v="4810"/>
    <s v="90095-1405"/>
    <s v="Far West: AK, CA, HI, NV, OR, and WA"/>
    <x v="1"/>
    <x v="1"/>
    <m/>
    <m/>
    <m/>
    <m/>
    <n v="462739008"/>
    <n v="345036992"/>
    <m/>
    <n v="201223008"/>
    <n v="601427968"/>
    <n v="934075008"/>
    <n v="170303008"/>
    <n v="750825984"/>
    <n v="3273591040"/>
    <n v="878033984"/>
    <x v="465"/>
    <n v="1150233344"/>
    <n v="671473856"/>
    <n v="84170216"/>
    <n v="755644096"/>
    <n v="343768224"/>
    <n v="74282456"/>
    <n v="3986087936"/>
    <n v="2037873152"/>
    <n v="295359712"/>
    <n v="1107810048"/>
    <n v="1222547968"/>
    <n v="4416265216"/>
    <n v="3986087936"/>
    <n v="3795"/>
    <n v="0.89200000000000002"/>
    <n v="12420"/>
    <n v="0.189689"/>
    <n v="0.57892600000000005"/>
    <n v="2.99887E-2"/>
    <n v="29808"/>
  </r>
  <r>
    <x v="18"/>
    <x v="16"/>
    <s v="UNIVERSITY OF CALIFORNIA-LOS ANGELES"/>
    <s v="California"/>
    <x v="1"/>
    <x v="0"/>
    <n v="0.23568360067788593"/>
    <n v="0.3815217391304348"/>
    <n v="50746"/>
    <n v="11960"/>
    <n v="4551"/>
    <n v="12"/>
    <n v="4563"/>
    <s v="90095-1405"/>
    <s v="Far West: AK, CA, HI, NV, OR, and WA"/>
    <x v="1"/>
    <x v="1"/>
    <m/>
    <m/>
    <m/>
    <m/>
    <n v="532656000"/>
    <n v="401503008"/>
    <m/>
    <n v="208602000"/>
    <n v="635913024"/>
    <n v="816166016"/>
    <n v="184907008"/>
    <n v="654897984"/>
    <n v="3620616960"/>
    <n v="791132032"/>
    <x v="466"/>
    <n v="1214939520"/>
    <n v="690607232"/>
    <n v="99647208"/>
    <n v="790254464"/>
    <n v="349277664"/>
    <n v="76139880"/>
    <n v="4297382912"/>
    <n v="2188999936"/>
    <n v="444889632"/>
    <n v="1222547968"/>
    <n v="997110976"/>
    <n v="4531283968"/>
    <n v="4297382912"/>
    <n v="3809"/>
    <n v="0.89200000000000002"/>
    <n v="11932"/>
    <n v="0.175428"/>
    <n v="0.57307799999999998"/>
    <n v="2.9684599999999998E-2"/>
    <n v="33706.5"/>
  </r>
  <r>
    <x v="19"/>
    <x v="16"/>
    <s v="UNIVERSITY OF CALIFORNIA-LOS ANGELES"/>
    <s v="California"/>
    <x v="1"/>
    <x v="0"/>
    <n v="0.22840697905201812"/>
    <n v="0.37404218342681095"/>
    <n v="55423"/>
    <n v="12659"/>
    <n v="4715"/>
    <n v="20"/>
    <n v="4735"/>
    <s v="90095-1405"/>
    <s v="Far West: AK, CA, HI, NV, OR, and WA"/>
    <x v="1"/>
    <x v="1"/>
    <n v="-118.438"/>
    <n v="34.073999999999998"/>
    <m/>
    <m/>
    <n v="603432000"/>
    <n v="445372992"/>
    <m/>
    <n v="221224000"/>
    <n v="683751616"/>
    <n v="906588032"/>
    <n v="189790000"/>
    <n v="757584000"/>
    <n v="3921862912"/>
    <n v="937560640"/>
    <x v="467"/>
    <n v="1197830144"/>
    <n v="755685632"/>
    <n v="104494800"/>
    <n v="860180416"/>
    <n v="374293184"/>
    <n v="76782800"/>
    <n v="4405373952"/>
    <n v="2227482624"/>
    <n v="483630592"/>
    <n v="997110976"/>
    <n v="1110980992"/>
    <m/>
    <m/>
    <n v="3341"/>
    <n v="0.89800000000000002"/>
    <n v="13310"/>
    <n v="0.15260399999999999"/>
    <n v="0.58208300000000002"/>
    <n v="2.6666700000000002E-2"/>
    <n v="36524"/>
  </r>
  <r>
    <x v="20"/>
    <x v="16"/>
    <s v="UNIVERSITY OF CALIFORNIA-LOS ANGELES"/>
    <s v="California"/>
    <x v="1"/>
    <x v="0"/>
    <n v="0.2186591015190146"/>
    <n v="0.36721957628510427"/>
    <n v="55694"/>
    <n v="12178"/>
    <n v="4457"/>
    <n v="15"/>
    <n v="4472"/>
    <s v="90095-1405"/>
    <s v="Far West: AK, CA, HI, NV, OR, and WA"/>
    <x v="1"/>
    <x v="1"/>
    <n v="-118.438"/>
    <n v="34.073999999999998"/>
    <m/>
    <m/>
    <n v="696406016"/>
    <n v="503072000"/>
    <m/>
    <n v="221176992"/>
    <n v="709473024"/>
    <n v="800963968"/>
    <n v="195076000"/>
    <n v="271500992"/>
    <n v="4230388992"/>
    <n v="875310976"/>
    <x v="468"/>
    <n v="1300816000"/>
    <n v="793278016"/>
    <n v="108454000"/>
    <n v="901732032"/>
    <n v="411049984"/>
    <n v="80661000"/>
    <n v="4705908224"/>
    <n v="2317829888"/>
    <n v="533516992"/>
    <n v="1110980992"/>
    <n v="1317905024"/>
    <m/>
    <m/>
    <n v="3977"/>
    <n v="0.9"/>
    <n v="13743"/>
    <n v="0.16664899999999999"/>
    <n v="0.58172400000000002"/>
    <n v="2.7774900000000002E-2"/>
    <n v="35080"/>
  </r>
  <r>
    <x v="21"/>
    <x v="16"/>
    <s v="UNIVERSITY OF CALIFORNIA-LOS ANGELES"/>
    <s v="California"/>
    <x v="1"/>
    <x v="0"/>
    <n v="0.25540661304736373"/>
    <n v="0.29492970290730963"/>
    <n v="61545"/>
    <n v="15719"/>
    <n v="4626"/>
    <n v="10"/>
    <n v="4636"/>
    <s v="90095-1405"/>
    <s v="Far West: AK, CA, HI, NV, OR, and WA"/>
    <x v="1"/>
    <x v="1"/>
    <n v="-118.444"/>
    <n v="34.068899999999999"/>
    <n v="3.4000000000000002E-2"/>
    <n v="5711"/>
    <n v="817297984"/>
    <n v="578670976"/>
    <m/>
    <n v="232068000"/>
    <n v="684531008"/>
    <n v="717318976"/>
    <n v="226020000"/>
    <n v="478244992"/>
    <n v="4568833024"/>
    <n v="812475008"/>
    <x v="469"/>
    <n v="1450832000"/>
    <n v="832672000"/>
    <n v="108511000"/>
    <n v="941182976"/>
    <n v="492561984"/>
    <n v="118259000"/>
    <n v="5251698176"/>
    <n v="2503729920"/>
    <n v="701337984"/>
    <n v="1317905024"/>
    <n v="1222823040"/>
    <m/>
    <m/>
    <n v="4400"/>
    <n v="0.91500000000000004"/>
    <n v="13979"/>
    <n v="0.16692699999999999"/>
    <n v="0.57566300000000004"/>
    <n v="3.0518699999999999E-2"/>
    <n v="34421"/>
  </r>
  <r>
    <x v="22"/>
    <x v="16"/>
    <s v="UNIVERSITY OF CALIFORNIA-LOS ANGELES"/>
    <s v="California"/>
    <x v="1"/>
    <x v="0"/>
    <n v="0.27111898109038923"/>
    <n v="0.349032296722392"/>
    <n v="61556"/>
    <n v="16689"/>
    <n v="5796"/>
    <n v="29"/>
    <n v="5825"/>
    <s v="90095-1405"/>
    <s v="Far West: AK, CA, HI, NV, OR, and WA"/>
    <x v="1"/>
    <x v="1"/>
    <n v="-118.444"/>
    <n v="34.068899999999999"/>
    <n v="3.1E-2"/>
    <n v="6349"/>
    <n v="867736000"/>
    <n v="621099008"/>
    <m/>
    <n v="239251008"/>
    <n v="652036992"/>
    <n v="738464960"/>
    <n v="254680000"/>
    <n v="258243008"/>
    <n v="4772236800"/>
    <n v="895795008"/>
    <x v="470"/>
    <n v="1580776320"/>
    <n v="810519680"/>
    <n v="113884720"/>
    <n v="924404416"/>
    <n v="535577376"/>
    <n v="128472408"/>
    <n v="5514580992"/>
    <n v="2681148928"/>
    <n v="772527040"/>
    <n v="1222823040"/>
    <n v="1411796992"/>
    <m/>
    <m/>
    <n v="4120"/>
    <n v="0.90300000000000002"/>
    <n v="14232"/>
    <n v="0.16344800000000001"/>
    <n v="0.57903300000000002"/>
    <n v="2.88268E-2"/>
    <n v="33556"/>
  </r>
  <r>
    <x v="23"/>
    <x v="16"/>
    <s v="UNIVERSITY OF CALIFORNIA-LOS ANGELES"/>
    <s v="California"/>
    <x v="1"/>
    <x v="0"/>
    <n v="0.21989377511145358"/>
    <n v="0.3516676052812715"/>
    <n v="72676"/>
    <n v="15981"/>
    <n v="5608"/>
    <n v="12"/>
    <n v="5620"/>
    <s v="90095-1405"/>
    <s v="Far West: AK, CA, HI, NV, OR, and WA"/>
    <x v="1"/>
    <x v="1"/>
    <n v="-118.444"/>
    <n v="34.068899999999999"/>
    <n v="2.1999999999999999E-2"/>
    <n v="6768"/>
    <n v="913169984"/>
    <n v="653011968"/>
    <m/>
    <n v="252046000"/>
    <n v="606857024"/>
    <n v="766752000"/>
    <n v="267996992"/>
    <n v="362140000"/>
    <n v="4930335744"/>
    <n v="853859968"/>
    <x v="471"/>
    <n v="1679933568"/>
    <n v="795361600"/>
    <n v="118181680"/>
    <n v="913543296"/>
    <n v="606951104"/>
    <n v="145211344"/>
    <n v="5858971136"/>
    <n v="2773810176"/>
    <n v="1099631232"/>
    <n v="1411796992"/>
    <n v="1616045056"/>
    <m/>
    <m/>
    <n v="4308"/>
    <n v="0.91"/>
    <n v="14453"/>
    <n v="0.16684599999999999"/>
    <n v="0.58474700000000002"/>
    <n v="2.47035E-2"/>
    <n v="33000"/>
  </r>
  <r>
    <x v="24"/>
    <x v="16"/>
    <s v="UNIVERSITY OF CALIFORNIA-LOS ANGELES"/>
    <s v="California"/>
    <x v="1"/>
    <x v="0"/>
    <n v="0.18557380080196911"/>
    <n v="0.35892645868360423"/>
    <n v="86537"/>
    <n v="16059"/>
    <n v="5753"/>
    <n v="11"/>
    <n v="5764"/>
    <s v="90095-1405"/>
    <s v="Far West: AK, CA, HI, NV, OR, and WA"/>
    <x v="1"/>
    <x v="1"/>
    <n v="-118.444"/>
    <n v="34.068899999999999"/>
    <n v="1.4999999999999999E-2"/>
    <n v="6615"/>
    <n v="961960000"/>
    <n v="668355008"/>
    <m/>
    <n v="271627008"/>
    <n v="634160000"/>
    <n v="797481024"/>
    <n v="284516992"/>
    <n v="366167008"/>
    <n v="5579668992"/>
    <n v="872110016"/>
    <x v="472"/>
    <n v="1891603456"/>
    <n v="853991104"/>
    <n v="131846664"/>
    <n v="985837760"/>
    <n v="619181568"/>
    <n v="164537520"/>
    <n v="6316298240"/>
    <n v="2998533376"/>
    <n v="984743872"/>
    <n v="1616045056"/>
    <n v="2328472064"/>
    <m/>
    <m/>
    <n v="4072"/>
    <n v="0.91100000000000003"/>
    <n v="14511"/>
    <n v="0.180453"/>
    <n v="0.58772400000000002"/>
    <n v="2.3512700000000001E-2"/>
    <n v="33549.5"/>
  </r>
  <r>
    <x v="25"/>
    <x v="16"/>
    <s v="UNIVERSITY OF CALIFORNIA-LOS ANGELES"/>
    <s v="California"/>
    <x v="1"/>
    <x v="0"/>
    <n v="0.17279102384291725"/>
    <n v="0.35458291708291706"/>
    <n v="92690"/>
    <n v="16016"/>
    <n v="5671"/>
    <n v="8"/>
    <n v="5679"/>
    <m/>
    <m/>
    <x v="0"/>
    <x v="0"/>
    <m/>
    <m/>
    <n v="0.02"/>
    <n v="6908"/>
    <n v="995824000"/>
    <n v="746857024"/>
    <m/>
    <n v="297065984"/>
    <n v="635740032"/>
    <n v="844075008"/>
    <n v="314329984"/>
    <n v="248423008"/>
    <n v="5895440896"/>
    <n v="1017852992"/>
    <x v="473"/>
    <n v="2041058432"/>
    <n v="874910720"/>
    <n v="137818976"/>
    <n v="1012729728"/>
    <n v="687253504"/>
    <n v="175408688"/>
    <n v="7196366848"/>
    <n v="3226906624"/>
    <n v="1131035520"/>
    <n v="2328472064"/>
    <n v="1703586944"/>
    <m/>
    <m/>
    <n v="4222"/>
    <n v="0.91100000000000003"/>
    <n v="14832"/>
    <n v="0.18404799999999999"/>
    <n v="0.59384099999999995"/>
    <n v="2.0797599999999999E-2"/>
    <n v="32484"/>
  </r>
  <r>
    <x v="26"/>
    <x v="16"/>
    <s v="UNIVERSITY OF CALIFORNIA-LOS ANGELES"/>
    <s v="California"/>
    <x v="1"/>
    <x v="0"/>
    <n v="0.17992627069775105"/>
    <n v="0.37457792021976766"/>
    <n v="97112"/>
    <n v="17473"/>
    <n v="6535"/>
    <n v="10"/>
    <n v="6545"/>
    <m/>
    <m/>
    <x v="0"/>
    <x v="0"/>
    <m/>
    <m/>
    <n v="2.1000000000000001E-2"/>
    <n v="6880"/>
    <n v="1049619200"/>
    <n v="832780032"/>
    <m/>
    <n v="303785984"/>
    <n v="639025024"/>
    <n v="870452032"/>
    <n v="308100000"/>
    <n v="322796992"/>
    <n v="6499322880"/>
    <n v="966526976"/>
    <x v="474"/>
    <n v="2245090048"/>
    <n v="913465536"/>
    <n v="149357808"/>
    <n v="1062823360"/>
    <n v="765903232"/>
    <n v="190642400"/>
    <n v="7604493824"/>
    <n v="3561217280"/>
    <n v="1270026752"/>
    <n v="1703586944"/>
    <n v="1961228032"/>
    <m/>
    <m/>
    <n v="5262"/>
    <n v="0.90900000000000003"/>
    <n v="15069"/>
    <n v="0.149844"/>
    <n v="0.60315700000000005"/>
    <n v="1.5117800000000001E-2"/>
    <n v="32613.5"/>
  </r>
  <r>
    <x v="27"/>
    <x v="16"/>
    <s v="UNIVERSITY OF CALIFORNIA-LOS ANGELES"/>
    <s v="California"/>
    <x v="1"/>
    <x v="0"/>
    <n v="0.16097823428711178"/>
    <n v="0.36691784151677198"/>
    <n v="102225"/>
    <n v="16456"/>
    <n v="6022"/>
    <n v="16"/>
    <n v="6038"/>
    <m/>
    <m/>
    <x v="0"/>
    <x v="0"/>
    <m/>
    <m/>
    <n v="1.7999999999999999E-2"/>
    <n v="6738"/>
    <n v="1091352448"/>
    <n v="844592000"/>
    <m/>
    <n v="334041984"/>
    <n v="658819264"/>
    <n v="862745984"/>
    <n v="378856000"/>
    <n v="227446736"/>
    <n v="6674554880"/>
    <n v="1018755968"/>
    <x v="475"/>
    <n v="2391153920"/>
    <n v="956812032"/>
    <n v="162369584"/>
    <n v="1119181568"/>
    <n v="803727744"/>
    <n v="199552560"/>
    <n v="7766073856"/>
    <n v="3705273344"/>
    <n v="1243153280"/>
    <n v="1961228032"/>
    <n v="2125752064"/>
    <m/>
    <m/>
    <m/>
    <m/>
    <n v="15441"/>
    <m/>
    <m/>
    <m/>
    <m/>
  </r>
  <r>
    <x v="0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22937000"/>
    <m/>
    <m/>
    <n v="458000"/>
    <n v="17662000"/>
    <n v="115348000"/>
    <n v="6088000"/>
    <n v="2748000"/>
    <m/>
    <m/>
    <x v="476"/>
    <n v="62343000"/>
    <n v="43705000"/>
    <n v="957000"/>
    <n v="44662000"/>
    <n v="16979000"/>
    <n v="11309000"/>
    <n v="190585264"/>
    <n v="109019000"/>
    <n v="18477792"/>
    <m/>
    <m/>
    <m/>
    <m/>
    <m/>
    <m/>
    <m/>
    <m/>
    <m/>
    <m/>
    <m/>
  </r>
  <r>
    <x v="1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30509000"/>
    <m/>
    <m/>
    <n v="554000"/>
    <n v="20128000"/>
    <n v="109430000"/>
    <n v="7170000"/>
    <n v="2688000"/>
    <m/>
    <m/>
    <x v="477"/>
    <n v="64128000"/>
    <n v="43633000"/>
    <n v="1144000"/>
    <n v="44777000"/>
    <n v="17037000"/>
    <n v="11189000"/>
    <n v="197714592"/>
    <n v="109778000"/>
    <n v="20168130"/>
    <m/>
    <m/>
    <m/>
    <m/>
    <m/>
    <m/>
    <m/>
    <m/>
    <m/>
    <m/>
    <m/>
  </r>
  <r>
    <x v="2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34640000"/>
    <m/>
    <m/>
    <n v="816000"/>
    <n v="22444000"/>
    <n v="98234000"/>
    <n v="6441000"/>
    <n v="3116000"/>
    <m/>
    <m/>
    <x v="478"/>
    <n v="65118000"/>
    <n v="45371000"/>
    <n v="992000"/>
    <n v="46363000"/>
    <n v="16320000"/>
    <n v="10740000"/>
    <n v="202748000"/>
    <n v="111898000"/>
    <n v="20754000"/>
    <m/>
    <m/>
    <m/>
    <m/>
    <m/>
    <m/>
    <n v="5430"/>
    <m/>
    <m/>
    <m/>
    <m/>
  </r>
  <r>
    <x v="3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40851000"/>
    <m/>
    <m/>
    <n v="1433000"/>
    <n v="27285000"/>
    <n v="94107000"/>
    <n v="6869000"/>
    <n v="2977000"/>
    <m/>
    <m/>
    <x v="479"/>
    <n v="61514000"/>
    <n v="48894000"/>
    <n v="1096000"/>
    <n v="49990000"/>
    <n v="15142000"/>
    <n v="11331000"/>
    <n v="202878000"/>
    <n v="108788000"/>
    <n v="20032000"/>
    <m/>
    <m/>
    <m/>
    <m/>
    <m/>
    <m/>
    <n v="5430"/>
    <m/>
    <m/>
    <m/>
    <m/>
  </r>
  <r>
    <x v="4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45251000"/>
    <m/>
    <m/>
    <n v="1905000"/>
    <n v="29428000"/>
    <n v="96198000"/>
    <n v="6895000"/>
    <n v="7156000"/>
    <m/>
    <m/>
    <x v="480"/>
    <n v="64046000"/>
    <n v="51768000"/>
    <n v="972000"/>
    <n v="52740000"/>
    <n v="17083000"/>
    <n v="13157000"/>
    <n v="218636000"/>
    <n v="116290000"/>
    <n v="20585000"/>
    <m/>
    <m/>
    <m/>
    <m/>
    <m/>
    <m/>
    <n v="5430"/>
    <m/>
    <m/>
    <m/>
    <m/>
  </r>
  <r>
    <x v="5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47529000"/>
    <m/>
    <m/>
    <n v="2135000"/>
    <n v="33616000"/>
    <n v="99239000"/>
    <n v="8326000"/>
    <n v="3579000"/>
    <m/>
    <m/>
    <x v="481"/>
    <n v="67561000"/>
    <n v="56536000"/>
    <n v="1177000"/>
    <n v="57713000"/>
    <n v="16850000"/>
    <n v="13008000"/>
    <n v="240330000"/>
    <n v="123654000"/>
    <n v="21409000"/>
    <m/>
    <m/>
    <m/>
    <m/>
    <m/>
    <m/>
    <n v="5430"/>
    <m/>
    <m/>
    <m/>
    <m/>
  </r>
  <r>
    <x v="6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51219000"/>
    <m/>
    <m/>
    <n v="2485000"/>
    <n v="33762000"/>
    <n v="105383000"/>
    <n v="10751000"/>
    <n v="4219000"/>
    <m/>
    <m/>
    <x v="482"/>
    <n v="72371000"/>
    <n v="58312000"/>
    <n v="904000"/>
    <n v="59216000"/>
    <n v="18012000"/>
    <n v="13494000"/>
    <n v="249708000"/>
    <n v="129690000"/>
    <n v="22128000"/>
    <m/>
    <m/>
    <m/>
    <m/>
    <n v="937"/>
    <n v="0.67600000000000005"/>
    <n v="5870"/>
    <m/>
    <m/>
    <m/>
    <m/>
  </r>
  <r>
    <x v="7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56649000"/>
    <m/>
    <m/>
    <n v="1978000"/>
    <n v="34558000"/>
    <n v="112366000"/>
    <n v="11509000"/>
    <n v="4256000"/>
    <m/>
    <m/>
    <x v="483"/>
    <n v="76785000"/>
    <n v="59908000"/>
    <n v="1820000"/>
    <n v="61728000"/>
    <n v="19134000"/>
    <n v="15881000"/>
    <n v="257844000"/>
    <n v="136964992"/>
    <n v="23386000"/>
    <m/>
    <m/>
    <m/>
    <m/>
    <n v="840"/>
    <n v="0.67900000000000005"/>
    <n v="5893"/>
    <n v="0.15221399999999999"/>
    <n v="0.56351099999999998"/>
    <n v="4.7467500000000003E-2"/>
    <n v="26655"/>
  </r>
  <r>
    <x v="8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57502000"/>
    <m/>
    <m/>
    <n v="1811000"/>
    <n v="34204000"/>
    <n v="128393000"/>
    <n v="14904000"/>
    <n v="6151000"/>
    <m/>
    <m/>
    <x v="484"/>
    <n v="81414000"/>
    <n v="57424000"/>
    <n v="4247000"/>
    <n v="61671000"/>
    <n v="21348000"/>
    <n v="16430000"/>
    <n v="276155008"/>
    <n v="142723008"/>
    <n v="25327000"/>
    <m/>
    <m/>
    <m/>
    <m/>
    <n v="925"/>
    <n v="0.66"/>
    <n v="6618"/>
    <n v="0.14026"/>
    <n v="0.56306100000000003"/>
    <n v="4.3088000000000001E-2"/>
    <n v="26037.5"/>
  </r>
  <r>
    <x v="9"/>
    <x v="17"/>
    <s v="UNIVERSITY OF CALIFORNIA-RIVERSIDE"/>
    <s v="California"/>
    <x v="0"/>
    <x v="0"/>
    <s v=""/>
    <s v=""/>
    <m/>
    <m/>
    <m/>
    <m/>
    <m/>
    <n v="92521"/>
    <s v="Far West: AK, CA, HI, NV, OR, and WA"/>
    <x v="0"/>
    <x v="0"/>
    <m/>
    <m/>
    <m/>
    <m/>
    <n v="61307000"/>
    <m/>
    <m/>
    <n v="2606000"/>
    <n v="36286000"/>
    <n v="139720000"/>
    <n v="15354000"/>
    <n v="6115000"/>
    <m/>
    <m/>
    <x v="485"/>
    <n v="89507000"/>
    <n v="63268000"/>
    <n v="6349000"/>
    <n v="69617000"/>
    <n v="21806000"/>
    <n v="19287000"/>
    <n v="315203008"/>
    <n v="157787008"/>
    <n v="28106000"/>
    <m/>
    <m/>
    <m/>
    <m/>
    <n v="887"/>
    <n v="0.64100000000000001"/>
    <n v="6957"/>
    <n v="0.13025100000000001"/>
    <n v="0.57708499999999996"/>
    <n v="3.8995000000000002E-2"/>
    <n v="27970"/>
  </r>
  <r>
    <x v="10"/>
    <x v="17"/>
    <s v="UNIVERSITY OF CALIFORNIA-RIVERSIDE"/>
    <s v="California"/>
    <x v="0"/>
    <x v="0"/>
    <s v=""/>
    <s v=""/>
    <m/>
    <m/>
    <m/>
    <m/>
    <m/>
    <m/>
    <m/>
    <x v="0"/>
    <x v="0"/>
    <m/>
    <m/>
    <m/>
    <m/>
    <n v="70286000"/>
    <m/>
    <m/>
    <n v="3271000"/>
    <n v="42066000"/>
    <n v="173244000"/>
    <n v="16353000"/>
    <n v="5300000"/>
    <m/>
    <m/>
    <x v="486"/>
    <n v="102929000"/>
    <n v="69378000"/>
    <n v="8033000"/>
    <n v="77411000"/>
    <n v="24519000"/>
    <n v="21963000"/>
    <n v="367441984"/>
    <n v="174454000"/>
    <n v="30824000"/>
    <m/>
    <m/>
    <m/>
    <m/>
    <n v="961"/>
    <n v="0.63500000000000001"/>
    <n v="7200"/>
    <n v="0.12531100000000001"/>
    <n v="0.57137800000000005"/>
    <n v="3.9159800000000002E-2"/>
    <n v="29166.5"/>
  </r>
  <r>
    <x v="11"/>
    <x v="17"/>
    <s v="UNIVERSITY OF CALIFORNIA-RIVERSIDE"/>
    <s v="California"/>
    <x v="1"/>
    <x v="0"/>
    <n v="0.85362249761677789"/>
    <n v="0.18275727287955776"/>
    <n v="20980"/>
    <n v="17909"/>
    <n v="3188"/>
    <n v="85"/>
    <n v="3273"/>
    <n v="92521"/>
    <s v="Far West: AK, CA, HI, NV, OR, and WA"/>
    <x v="0"/>
    <x v="0"/>
    <m/>
    <m/>
    <m/>
    <m/>
    <n v="77276000"/>
    <n v="67583000"/>
    <m/>
    <n v="15559000"/>
    <n v="52326000"/>
    <n v="193427008"/>
    <n v="8793000"/>
    <n v="64285000"/>
    <n v="189798000"/>
    <n v="174712000"/>
    <x v="487"/>
    <n v="115669416"/>
    <n v="85251080"/>
    <n v="4996590.5"/>
    <n v="90247672"/>
    <n v="33476920"/>
    <n v="31994222"/>
    <n v="368804992"/>
    <n v="195144048"/>
    <n v="36179912"/>
    <m/>
    <m/>
    <n v="457841984"/>
    <n v="368804992"/>
    <n v="937"/>
    <n v="0.66200000000000003"/>
    <n v="8100"/>
    <n v="0.12454999999999999"/>
    <n v="0.56579400000000002"/>
    <n v="4.14075E-2"/>
    <n v="29862"/>
  </r>
  <r>
    <x v="12"/>
    <x v="17"/>
    <s v="UNIVERSITY OF CALIFORNIA-RIVERSIDE"/>
    <s v="California"/>
    <x v="1"/>
    <x v="0"/>
    <n v="0.85362249761677789"/>
    <n v="0.18275727287955776"/>
    <n v="20980"/>
    <n v="17909"/>
    <n v="3188"/>
    <n v="85"/>
    <n v="3273"/>
    <n v="92521"/>
    <s v="Far West: AK, CA, HI, NV, OR, and WA"/>
    <x v="0"/>
    <x v="0"/>
    <m/>
    <m/>
    <m/>
    <m/>
    <n v="84968000"/>
    <n v="74295000"/>
    <m/>
    <n v="15438000"/>
    <n v="63439000"/>
    <n v="185392992"/>
    <n v="14279000"/>
    <n v="59588000"/>
    <n v="214548992"/>
    <n v="171988000"/>
    <x v="488"/>
    <n v="112440704"/>
    <n v="85524560"/>
    <n v="7687482.5"/>
    <n v="93212040"/>
    <n v="41057268"/>
    <n v="29410738"/>
    <n v="384628000"/>
    <n v="197889632"/>
    <n v="40454420"/>
    <m/>
    <m/>
    <n v="464246016"/>
    <n v="384628000"/>
    <n v="1326"/>
    <n v="0.64200000000000002"/>
    <n v="8700"/>
    <n v="0.118087"/>
    <n v="0.57314200000000004"/>
    <n v="4.2062599999999999E-2"/>
    <n v="31195"/>
  </r>
  <r>
    <x v="13"/>
    <x v="17"/>
    <s v="UNIVERSITY OF CALIFORNIA-RIVERSIDE"/>
    <s v="California"/>
    <x v="1"/>
    <x v="0"/>
    <n v="0.81858522578961102"/>
    <n v="0.18925382653061223"/>
    <n v="22986"/>
    <n v="18816"/>
    <n v="2772"/>
    <n v="789"/>
    <n v="3561"/>
    <n v="92521"/>
    <s v="Far West: AK, CA, HI, NV, OR, and WA"/>
    <x v="0"/>
    <x v="0"/>
    <m/>
    <m/>
    <m/>
    <m/>
    <n v="114691000"/>
    <n v="93347000"/>
    <m/>
    <n v="17625000"/>
    <n v="68010000"/>
    <n v="174171984"/>
    <n v="6484000"/>
    <n v="104497000"/>
    <n v="242216000"/>
    <n v="203500000"/>
    <x v="489"/>
    <n v="124889008"/>
    <n v="88240464"/>
    <n v="5983295.5"/>
    <n v="94223760"/>
    <n v="29750720"/>
    <n v="32181078"/>
    <n v="443161984"/>
    <n v="202436016"/>
    <n v="45580160"/>
    <n v="41081000"/>
    <n v="50330000"/>
    <n v="532195008"/>
    <n v="443161984"/>
    <n v="1439"/>
    <n v="0.64400000000000002"/>
    <n v="9350"/>
    <n v="0.103448"/>
    <n v="0.57732300000000003"/>
    <n v="3.4482800000000001E-2"/>
    <n v="32582"/>
  </r>
  <r>
    <x v="14"/>
    <x v="17"/>
    <s v="UNIVERSITY OF CALIFORNIA-RIVERSIDE"/>
    <s v="California"/>
    <x v="1"/>
    <x v="0"/>
    <n v="0.84003315375051801"/>
    <n v="0.17428353590169082"/>
    <n v="26543"/>
    <n v="22297"/>
    <n v="3016"/>
    <n v="870"/>
    <n v="3886"/>
    <n v="92521"/>
    <s v="Far West: AK, CA, HI, NV, OR, and WA"/>
    <x v="1"/>
    <x v="0"/>
    <m/>
    <m/>
    <m/>
    <m/>
    <n v="126701000"/>
    <n v="104253000"/>
    <m/>
    <n v="17880000"/>
    <n v="77073000"/>
    <n v="164760000"/>
    <n v="5975000"/>
    <n v="83644000"/>
    <n v="263868000"/>
    <n v="142392000"/>
    <x v="490"/>
    <n v="132523328"/>
    <n v="97741312"/>
    <n v="6840823"/>
    <n v="104582136"/>
    <n v="34173576"/>
    <n v="34898300"/>
    <n v="413775008"/>
    <n v="206451088"/>
    <n v="50584076"/>
    <n v="50330000"/>
    <n v="55236000"/>
    <n v="524216992"/>
    <n v="413775008"/>
    <n v="1731"/>
    <n v="0.65300000000000002"/>
    <n v="9800"/>
    <n v="9.7018499999999994E-2"/>
    <n v="0.564442"/>
    <n v="2.79224E-2"/>
    <n v="33800"/>
  </r>
  <r>
    <x v="15"/>
    <x v="17"/>
    <s v="UNIVERSITY OF CALIFORNIA-RIVERSIDE"/>
    <s v="California"/>
    <x v="1"/>
    <x v="0"/>
    <n v="0.73522893384259913"/>
    <n v="0.22165212929707542"/>
    <n v="21207"/>
    <n v="15592"/>
    <n v="2928"/>
    <n v="528"/>
    <n v="3456"/>
    <n v="92521"/>
    <s v="Far West: AK, CA, HI, NV, OR, and WA"/>
    <x v="1"/>
    <x v="2"/>
    <m/>
    <m/>
    <m/>
    <m/>
    <n v="135527008"/>
    <n v="111088000"/>
    <m/>
    <n v="16489000"/>
    <n v="84241000"/>
    <n v="169279984"/>
    <n v="9695000"/>
    <n v="73481000"/>
    <n v="276603008"/>
    <n v="157744000"/>
    <x v="491"/>
    <n v="142541680"/>
    <n v="109560248"/>
    <n v="7405847.5"/>
    <n v="116966096"/>
    <n v="41068684"/>
    <n v="38302528"/>
    <n v="460075008"/>
    <n v="218010128"/>
    <n v="51209684"/>
    <n v="55236000"/>
    <n v="65967000"/>
    <n v="517769984"/>
    <n v="460075008"/>
    <n v="1941"/>
    <n v="0.63600000000000001"/>
    <n v="10200"/>
    <n v="0.10559399999999999"/>
    <n v="0.56289299999999998"/>
    <n v="3.22741E-2"/>
    <n v="34531.5"/>
  </r>
  <r>
    <x v="16"/>
    <x v="17"/>
    <s v="UNIVERSITY OF CALIFORNIA-RIVERSIDE"/>
    <s v="California"/>
    <x v="1"/>
    <x v="0"/>
    <n v="0.79750204750204745"/>
    <n v="0.15342747111681643"/>
    <n v="24420"/>
    <n v="19475"/>
    <n v="2660"/>
    <n v="328"/>
    <n v="2988"/>
    <n v="92521"/>
    <s v="Far West: AK, CA, HI, NV, OR, and WA"/>
    <x v="1"/>
    <x v="2"/>
    <m/>
    <m/>
    <m/>
    <m/>
    <n v="138219008"/>
    <n v="110982000"/>
    <m/>
    <n v="18618000"/>
    <n v="84937000"/>
    <n v="183896000"/>
    <n v="15536000"/>
    <n v="139262000"/>
    <n v="283756000"/>
    <n v="170224992"/>
    <x v="492"/>
    <n v="161040544"/>
    <n v="109753216"/>
    <n v="7093369.5"/>
    <n v="116846584"/>
    <n v="42510532"/>
    <n v="42314152"/>
    <n v="501724992"/>
    <n v="236361616"/>
    <n v="58227688"/>
    <n v="65967000"/>
    <n v="82098000"/>
    <n v="640804992"/>
    <n v="501724992"/>
    <n v="1621"/>
    <n v="0.65900000000000003"/>
    <n v="10200"/>
    <n v="0.111905"/>
    <n v="0.56238100000000002"/>
    <n v="3.1587299999999999E-2"/>
    <n v="35108"/>
  </r>
  <r>
    <x v="17"/>
    <x v="17"/>
    <s v="UNIVERSITY OF CALIFORNIA-RIVERSIDE"/>
    <s v="California"/>
    <x v="1"/>
    <x v="0"/>
    <n v="0.86370130120854083"/>
    <n v="0.16066878269033036"/>
    <n v="25899"/>
    <n v="22369"/>
    <n v="3566"/>
    <n v="28"/>
    <n v="3594"/>
    <n v="92521"/>
    <s v="Far West: AK, CA, HI, NV, OR, and WA"/>
    <x v="1"/>
    <x v="2"/>
    <m/>
    <m/>
    <m/>
    <m/>
    <n v="154951008"/>
    <n v="124254000"/>
    <m/>
    <n v="19325000"/>
    <n v="105347000"/>
    <n v="195067984"/>
    <n v="13564000"/>
    <n v="89660000"/>
    <n v="311839008"/>
    <n v="197396992"/>
    <x v="493"/>
    <n v="178720192"/>
    <n v="112151664"/>
    <n v="6002205.5"/>
    <n v="118153872"/>
    <n v="53262812"/>
    <n v="50251132"/>
    <n v="563121984"/>
    <n v="261320304"/>
    <n v="64393836"/>
    <n v="82098000"/>
    <n v="85711000"/>
    <n v="628134016"/>
    <n v="563121984"/>
    <n v="2255"/>
    <n v="0.64300000000000002"/>
    <n v="10189"/>
    <n v="0.114331"/>
    <n v="0.54762599999999995"/>
    <n v="3.0148600000000001E-2"/>
    <n v="36217"/>
  </r>
  <r>
    <x v="18"/>
    <x v="17"/>
    <s v="UNIVERSITY OF CALIFORNIA-RIVERSIDE"/>
    <s v="California"/>
    <x v="1"/>
    <x v="0"/>
    <n v="0.86677582613873172"/>
    <n v="0.16005495449081231"/>
    <n v="26872"/>
    <n v="23292"/>
    <n v="3700"/>
    <n v="28"/>
    <n v="3728"/>
    <n v="92521"/>
    <s v="Far West: AK, CA, HI, NV, OR, and WA"/>
    <x v="1"/>
    <x v="2"/>
    <m/>
    <m/>
    <m/>
    <m/>
    <n v="173195008"/>
    <n v="136956992"/>
    <m/>
    <n v="19452000"/>
    <n v="114646000"/>
    <n v="165888992"/>
    <n v="12543000"/>
    <n v="120566000"/>
    <n v="327240000"/>
    <n v="172298000"/>
    <x v="494"/>
    <n v="194409904"/>
    <n v="113009824"/>
    <n v="4985987.5"/>
    <n v="117995808"/>
    <n v="47804188"/>
    <n v="48968764"/>
    <n v="565763968"/>
    <n v="275832256"/>
    <n v="70108872"/>
    <n v="85711000"/>
    <n v="67177000"/>
    <n v="632670976"/>
    <n v="565763968"/>
    <n v="2498"/>
    <n v="0.65"/>
    <n v="10190"/>
    <n v="0.10245"/>
    <n v="0.54132599999999997"/>
    <n v="2.6354900000000001E-2"/>
    <n v="38410"/>
  </r>
  <r>
    <x v="19"/>
    <x v="17"/>
    <s v="UNIVERSITY OF CALIFORNIA-RIVERSIDE"/>
    <s v="California"/>
    <x v="1"/>
    <x v="0"/>
    <n v="0.8425741918388977"/>
    <n v="0.17390620700499235"/>
    <n v="30192"/>
    <n v="25439"/>
    <n v="4403"/>
    <n v="21"/>
    <n v="4424"/>
    <n v="92521"/>
    <s v="Far West: AK, CA, HI, NV, OR, and WA"/>
    <x v="1"/>
    <x v="2"/>
    <n v="-117.331"/>
    <n v="33.975900000000003"/>
    <m/>
    <m/>
    <n v="208906000"/>
    <n v="160543008"/>
    <m/>
    <n v="21378000"/>
    <n v="108644928"/>
    <n v="194283008"/>
    <n v="9314000"/>
    <n v="79982000"/>
    <n v="339720000"/>
    <n v="207457936"/>
    <x v="495"/>
    <n v="175148544"/>
    <n v="116514600"/>
    <n v="6760160"/>
    <n v="123274760"/>
    <n v="41054120"/>
    <n v="45207320"/>
    <n v="574140992"/>
    <n v="267343472"/>
    <n v="71644480"/>
    <n v="67177000"/>
    <n v="76887000"/>
    <m/>
    <m/>
    <n v="1992"/>
    <n v="0.68100000000000005"/>
    <n v="10974"/>
    <n v="9.47799E-2"/>
    <n v="0.54114099999999998"/>
    <n v="1.9354099999999999E-2"/>
    <n v="40000"/>
  </r>
  <r>
    <x v="20"/>
    <x v="17"/>
    <s v="UNIVERSITY OF CALIFORNIA-RIVERSIDE"/>
    <s v="California"/>
    <x v="1"/>
    <x v="0"/>
    <n v="0.83763015932756246"/>
    <n v="0.16096903433556745"/>
    <n v="31884"/>
    <n v="26707"/>
    <n v="4265"/>
    <n v="34"/>
    <n v="4299"/>
    <n v="92521"/>
    <s v="Far West: AK, CA, HI, NV, OR, and WA"/>
    <x v="1"/>
    <x v="1"/>
    <n v="-117.331"/>
    <n v="33.975900000000003"/>
    <m/>
    <m/>
    <n v="263556992"/>
    <n v="196052992"/>
    <m/>
    <n v="22758000"/>
    <n v="129620000"/>
    <n v="250006016"/>
    <n v="13072000"/>
    <n v="36901000"/>
    <n v="390808000"/>
    <n v="286568992"/>
    <x v="496"/>
    <n v="192019008"/>
    <n v="119365000"/>
    <n v="8580000"/>
    <n v="127945000"/>
    <n v="43800000"/>
    <n v="50065000"/>
    <n v="627665024"/>
    <n v="275732000"/>
    <n v="79540000"/>
    <n v="76887000"/>
    <n v="101304000"/>
    <m/>
    <m/>
    <n v="1775"/>
    <n v="0.66800000000000004"/>
    <n v="11699"/>
    <n v="9.6354700000000001E-2"/>
    <n v="0.54456499999999997"/>
    <n v="1.6781500000000001E-2"/>
    <n v="37664"/>
  </r>
  <r>
    <x v="21"/>
    <x v="17"/>
    <s v="UNIVERSITY OF CALIFORNIA-RIVERSIDE"/>
    <s v="California"/>
    <x v="1"/>
    <x v="0"/>
    <n v="0.75883685800604228"/>
    <n v="0.22240469791977704"/>
    <n v="26480"/>
    <n v="20094"/>
    <n v="4458"/>
    <n v="11"/>
    <n v="4469"/>
    <n v="92521"/>
    <s v="Far West: AK, CA, HI, NV, OR, and WA"/>
    <x v="1"/>
    <x v="1"/>
    <n v="-117.331"/>
    <n v="33.975900000000003"/>
    <n v="4.7E-2"/>
    <n v="3026"/>
    <n v="317372000"/>
    <n v="239071008"/>
    <m/>
    <n v="22207000"/>
    <n v="113832000"/>
    <n v="196063008"/>
    <n v="20379000"/>
    <n v="44521000"/>
    <n v="423031008"/>
    <n v="238856992"/>
    <x v="497"/>
    <n v="212398000"/>
    <n v="121290000"/>
    <n v="8564000"/>
    <n v="129854000"/>
    <n v="43616000"/>
    <n v="61412000"/>
    <n v="665128000"/>
    <n v="280236992"/>
    <n v="97461000"/>
    <n v="101304000"/>
    <n v="99002000"/>
    <m/>
    <m/>
    <n v="2362"/>
    <n v="0.66300000000000003"/>
    <n v="12093"/>
    <n v="0.103602"/>
    <n v="0.546991"/>
    <n v="1.9242100000000002E-2"/>
    <n v="34563"/>
  </r>
  <r>
    <x v="22"/>
    <x v="17"/>
    <s v="UNIVERSITY OF CALIFORNIA-RIVERSIDE"/>
    <s v="California"/>
    <x v="1"/>
    <x v="0"/>
    <n v="0.68159009217409872"/>
    <n v="0.19131161236424393"/>
    <n v="28099"/>
    <n v="19152"/>
    <n v="3643"/>
    <n v="21"/>
    <n v="3664"/>
    <n v="92521"/>
    <s v="Far West: AK, CA, HI, NV, OR, and WA"/>
    <x v="1"/>
    <x v="1"/>
    <n v="-117.331"/>
    <n v="33.975900000000003"/>
    <n v="5.2999999999999999E-2"/>
    <n v="3024"/>
    <n v="328423008"/>
    <n v="246454000"/>
    <m/>
    <n v="24462000"/>
    <n v="109199000"/>
    <n v="213514992"/>
    <n v="10805000"/>
    <n v="48175000"/>
    <n v="435683008"/>
    <n v="248016000"/>
    <x v="498"/>
    <n v="216240000"/>
    <n v="119634000"/>
    <n v="8455000"/>
    <n v="128089000"/>
    <n v="46408000"/>
    <n v="64747000"/>
    <n v="678403008"/>
    <n v="289107008"/>
    <n v="103201000"/>
    <n v="99002000"/>
    <n v="111234000"/>
    <m/>
    <m/>
    <n v="2449"/>
    <n v="0.66200000000000003"/>
    <n v="13240"/>
    <n v="0.10576099999999999"/>
    <n v="0.54341799999999996"/>
    <n v="1.95233E-2"/>
    <n v="34075"/>
  </r>
  <r>
    <x v="23"/>
    <x v="17"/>
    <s v="UNIVERSITY OF CALIFORNIA-RIVERSIDE"/>
    <s v="California"/>
    <x v="1"/>
    <x v="0"/>
    <n v="0.62001908459741373"/>
    <n v="0.21408480602876401"/>
    <n v="30391"/>
    <n v="18843"/>
    <n v="4001"/>
    <n v="33"/>
    <n v="4034"/>
    <n v="92521"/>
    <s v="Far West: AK, CA, HI, NV, OR, and WA"/>
    <x v="1"/>
    <x v="1"/>
    <n v="-117.331"/>
    <n v="33.975900000000003"/>
    <n v="6.0999999999999999E-2"/>
    <n v="3399"/>
    <n v="336364000"/>
    <n v="257259008"/>
    <m/>
    <n v="25760000"/>
    <n v="111740000"/>
    <n v="241886000"/>
    <n v="13915000"/>
    <n v="142692992"/>
    <n v="454172992"/>
    <n v="283683008"/>
    <x v="499"/>
    <n v="228502784"/>
    <n v="122499464"/>
    <n v="9726546"/>
    <n v="132226008"/>
    <n v="54031168"/>
    <n v="68979008"/>
    <n v="717217024"/>
    <n v="304145376"/>
    <n v="136178752"/>
    <n v="111234000"/>
    <n v="136003008"/>
    <m/>
    <m/>
    <n v="3051"/>
    <n v="0.69299999999999995"/>
    <n v="13509"/>
    <n v="0.101926"/>
    <n v="0.53745900000000002"/>
    <n v="1.9023000000000002E-2"/>
    <n v="34501.5"/>
  </r>
  <r>
    <x v="24"/>
    <x v="17"/>
    <s v="UNIVERSITY OF CALIFORNIA-RIVERSIDE"/>
    <s v="California"/>
    <x v="1"/>
    <x v="0"/>
    <n v="0.5829201407163237"/>
    <n v="0.20333586770575937"/>
    <n v="36101"/>
    <n v="21044"/>
    <n v="4272"/>
    <n v="7"/>
    <n v="4279"/>
    <n v="92521"/>
    <s v="Far West: AK, CA, HI, NV, OR, and WA"/>
    <x v="1"/>
    <x v="1"/>
    <n v="-117.331"/>
    <n v="33.975900000000003"/>
    <n v="4.2999999999999997E-2"/>
    <n v="3733"/>
    <n v="357192000"/>
    <n v="275070016"/>
    <m/>
    <n v="29254000"/>
    <n v="119883000"/>
    <n v="255504992"/>
    <n v="12798000"/>
    <n v="99315000"/>
    <n v="502692992"/>
    <n v="296703008"/>
    <x v="500"/>
    <n v="270492576"/>
    <n v="134228416"/>
    <n v="9560819"/>
    <n v="143789232"/>
    <n v="56400384"/>
    <n v="79635912"/>
    <n v="799110976"/>
    <n v="335142176"/>
    <n v="137090256"/>
    <n v="136003008"/>
    <n v="141459008"/>
    <m/>
    <m/>
    <n v="3116"/>
    <n v="0.73099999999999998"/>
    <n v="13381"/>
    <n v="0.102409"/>
    <n v="0.54171999999999998"/>
    <n v="1.8037899999999999E-2"/>
    <n v="35534"/>
  </r>
  <r>
    <x v="25"/>
    <x v="17"/>
    <s v="UNIVERSITY OF CALIFORNIA-RIVERSIDE"/>
    <s v="California"/>
    <x v="1"/>
    <x v="0"/>
    <n v="0.55599698787359453"/>
    <n v="0.18886605641696244"/>
    <n v="38511"/>
    <n v="21412"/>
    <n v="4033"/>
    <n v="11"/>
    <n v="4044"/>
    <m/>
    <m/>
    <x v="0"/>
    <x v="0"/>
    <m/>
    <m/>
    <n v="2.8000000000000001E-2"/>
    <n v="4161"/>
    <n v="359272000"/>
    <n v="282744992"/>
    <m/>
    <n v="28765000"/>
    <n v="126085000"/>
    <n v="281262016"/>
    <n v="11694000"/>
    <n v="32787000"/>
    <n v="528636000"/>
    <n v="328649984"/>
    <x v="501"/>
    <n v="297900096"/>
    <n v="138979584"/>
    <n v="10446684"/>
    <n v="149426272"/>
    <n v="56709752"/>
    <n v="84986200"/>
    <n v="855432960"/>
    <n v="360414176"/>
    <n v="144186432"/>
    <n v="141459008"/>
    <n v="132260000"/>
    <m/>
    <m/>
    <n v="3249"/>
    <n v="0.72899999999999998"/>
    <n v="13800"/>
    <n v="9.7120100000000001E-2"/>
    <n v="0.55005599999999999"/>
    <n v="1.74542E-2"/>
    <n v="36259"/>
  </r>
  <r>
    <x v="26"/>
    <x v="17"/>
    <s v="UNIVERSITY OF CALIFORNIA-RIVERSIDE"/>
    <s v="California"/>
    <x v="1"/>
    <x v="0"/>
    <n v="0.66339815618475684"/>
    <n v="0.18946251768033948"/>
    <n v="42629"/>
    <n v="28280"/>
    <n v="5345"/>
    <n v="13"/>
    <n v="5358"/>
    <m/>
    <m/>
    <x v="0"/>
    <x v="0"/>
    <m/>
    <m/>
    <n v="0.03"/>
    <n v="4310"/>
    <n v="378915936"/>
    <n v="294889984"/>
    <m/>
    <n v="30975000"/>
    <n v="134122000"/>
    <n v="308119008"/>
    <n v="15018000"/>
    <n v="66584000"/>
    <n v="558785024"/>
    <n v="359145984"/>
    <x v="502"/>
    <n v="331310880"/>
    <n v="144760976"/>
    <n v="10631973"/>
    <n v="155392944"/>
    <n v="61956940"/>
    <n v="95140376"/>
    <n v="920145984"/>
    <n v="410716448"/>
    <n v="160927280"/>
    <n v="132260000"/>
    <n v="160238000"/>
    <m/>
    <m/>
    <n v="2732"/>
    <n v="0.751"/>
    <n v="14607"/>
    <n v="8.3470500000000003E-2"/>
    <n v="0.57688700000000004"/>
    <n v="1.5871199999999999E-2"/>
    <n v="35809"/>
  </r>
  <r>
    <x v="27"/>
    <x v="17"/>
    <s v="UNIVERSITY OF CALIFORNIA-RIVERSIDE"/>
    <s v="California"/>
    <x v="1"/>
    <x v="0"/>
    <n v="0.57234101002701343"/>
    <n v="0.18391264349426023"/>
    <n v="43682"/>
    <n v="25001"/>
    <n v="4576"/>
    <n v="22"/>
    <n v="4598"/>
    <m/>
    <m/>
    <x v="0"/>
    <x v="0"/>
    <m/>
    <m/>
    <n v="2.8000000000000001E-2"/>
    <n v="4427"/>
    <n v="395711008"/>
    <n v="291566016"/>
    <m/>
    <n v="31667000"/>
    <n v="140670080"/>
    <n v="308200000"/>
    <n v="12999000"/>
    <n v="124052912"/>
    <n v="562140032"/>
    <n v="358084000"/>
    <x v="503"/>
    <n v="347393632"/>
    <n v="149410720"/>
    <n v="10909015"/>
    <n v="160319728"/>
    <n v="66534892"/>
    <n v="101294048"/>
    <n v="952436992"/>
    <n v="443324960"/>
    <n v="168276256"/>
    <n v="160238000"/>
    <n v="172110000"/>
    <m/>
    <m/>
    <m/>
    <m/>
    <n v="15542"/>
    <m/>
    <m/>
    <m/>
    <m/>
  </r>
  <r>
    <x v="0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49790000"/>
    <m/>
    <m/>
    <n v="1832000"/>
    <n v="193830000"/>
    <n v="225121984"/>
    <n v="50880000"/>
    <n v="10395000"/>
    <m/>
    <m/>
    <x v="504"/>
    <n v="177812992"/>
    <n v="192206000"/>
    <n v="3687000"/>
    <n v="195892992"/>
    <n v="63812000"/>
    <n v="23022000"/>
    <n v="889598592"/>
    <n v="318764992"/>
    <n v="71361768"/>
    <m/>
    <m/>
    <m/>
    <m/>
    <m/>
    <m/>
    <m/>
    <m/>
    <m/>
    <m/>
    <m/>
  </r>
  <r>
    <x v="1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63015000"/>
    <m/>
    <m/>
    <n v="2760000"/>
    <n v="208332992"/>
    <n v="216513984"/>
    <n v="52010000"/>
    <n v="12661000"/>
    <m/>
    <m/>
    <x v="505"/>
    <n v="182611008"/>
    <n v="206254000"/>
    <n v="3422000"/>
    <n v="209676000"/>
    <n v="68010000"/>
    <n v="24437000"/>
    <n v="950126464"/>
    <n v="332224992"/>
    <n v="76966616"/>
    <m/>
    <m/>
    <m/>
    <m/>
    <m/>
    <m/>
    <m/>
    <m/>
    <m/>
    <m/>
    <m/>
  </r>
  <r>
    <x v="2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74576000"/>
    <m/>
    <m/>
    <n v="2833000"/>
    <n v="235836992"/>
    <n v="196760000"/>
    <n v="54568000"/>
    <n v="11900000"/>
    <m/>
    <m/>
    <x v="506"/>
    <n v="187216992"/>
    <n v="222972000"/>
    <n v="3434000"/>
    <n v="226406000"/>
    <n v="67911000"/>
    <n v="23216000"/>
    <n v="1000156992"/>
    <n v="340284992"/>
    <n v="78125000"/>
    <m/>
    <m/>
    <m/>
    <m/>
    <m/>
    <m/>
    <n v="6152"/>
    <m/>
    <m/>
    <m/>
    <m/>
  </r>
  <r>
    <x v="3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83014000"/>
    <m/>
    <m/>
    <n v="2007000"/>
    <n v="253700000"/>
    <n v="192929984"/>
    <n v="54953000"/>
    <n v="11982000"/>
    <m/>
    <m/>
    <x v="507"/>
    <n v="177516000"/>
    <n v="238526000"/>
    <n v="3535000"/>
    <n v="242060992"/>
    <n v="90874000"/>
    <n v="21973000"/>
    <n v="1030318016"/>
    <n v="337948000"/>
    <n v="72033000"/>
    <m/>
    <m/>
    <m/>
    <m/>
    <m/>
    <m/>
    <n v="6411"/>
    <m/>
    <m/>
    <m/>
    <m/>
  </r>
  <r>
    <x v="4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92919000"/>
    <m/>
    <m/>
    <n v="3215000"/>
    <n v="268824992"/>
    <n v="194578016"/>
    <n v="57311000"/>
    <n v="11851000"/>
    <m/>
    <m/>
    <x v="508"/>
    <n v="193642000"/>
    <n v="257335008"/>
    <n v="3985000"/>
    <n v="261320000"/>
    <n v="100286000"/>
    <n v="24623000"/>
    <n v="1107604992"/>
    <n v="363367008"/>
    <n v="76470000"/>
    <m/>
    <m/>
    <m/>
    <m/>
    <m/>
    <m/>
    <n v="6411"/>
    <m/>
    <m/>
    <m/>
    <m/>
  </r>
  <r>
    <x v="5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100169000"/>
    <m/>
    <m/>
    <n v="3706000"/>
    <n v="279920992"/>
    <n v="190101008"/>
    <n v="63834000"/>
    <n v="11283000"/>
    <m/>
    <m/>
    <x v="509"/>
    <n v="208918000"/>
    <n v="270240992"/>
    <n v="3917000"/>
    <n v="274157984"/>
    <n v="149228000"/>
    <n v="26514000"/>
    <n v="1209400064"/>
    <n v="384881984"/>
    <n v="81242000"/>
    <m/>
    <m/>
    <m/>
    <m/>
    <m/>
    <m/>
    <n v="6500"/>
    <m/>
    <m/>
    <m/>
    <m/>
  </r>
  <r>
    <x v="6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100193000"/>
    <m/>
    <m/>
    <n v="3068000"/>
    <n v="269675008"/>
    <n v="194387008"/>
    <n v="78880000"/>
    <n v="11791000"/>
    <m/>
    <m/>
    <x v="510"/>
    <n v="216112992"/>
    <n v="278272992"/>
    <n v="3444000"/>
    <n v="281716992"/>
    <n v="104821000"/>
    <n v="27919000"/>
    <n v="1065716992"/>
    <n v="406579008"/>
    <n v="85267000"/>
    <m/>
    <m/>
    <m/>
    <m/>
    <n v="1946"/>
    <n v="0.78800000000000003"/>
    <n v="6877"/>
    <m/>
    <m/>
    <m/>
    <m/>
  </r>
  <r>
    <x v="7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106060000"/>
    <m/>
    <m/>
    <n v="1789000"/>
    <n v="297150016"/>
    <n v="216584992"/>
    <n v="83680000"/>
    <n v="12246000"/>
    <m/>
    <m/>
    <x v="511"/>
    <n v="230238000"/>
    <n v="311880992"/>
    <n v="3646000"/>
    <n v="315526976"/>
    <n v="92587000"/>
    <n v="29836000"/>
    <n v="1203630976"/>
    <n v="431417984"/>
    <n v="88951000"/>
    <m/>
    <m/>
    <m/>
    <m/>
    <n v="2085"/>
    <n v="0.79800000000000004"/>
    <n v="6836"/>
    <n v="0.121257"/>
    <n v="0.55015000000000003"/>
    <n v="2.7320400000000002E-2"/>
    <n v="31410.5"/>
  </r>
  <r>
    <x v="8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110802000"/>
    <m/>
    <m/>
    <n v="1780000"/>
    <n v="321955008"/>
    <n v="257806992"/>
    <n v="91507000"/>
    <n v="15636000"/>
    <m/>
    <m/>
    <x v="512"/>
    <n v="248740992"/>
    <n v="345919008"/>
    <n v="7054000"/>
    <n v="352972992"/>
    <n v="114295000"/>
    <n v="28569000"/>
    <n v="1332071936"/>
    <n v="460459008"/>
    <n v="98906000"/>
    <m/>
    <m/>
    <m/>
    <m/>
    <n v="1939"/>
    <n v="0.79100000000000004"/>
    <n v="6836"/>
    <n v="0.135431"/>
    <n v="0.563612"/>
    <n v="3.4004300000000001E-2"/>
    <n v="34049"/>
  </r>
  <r>
    <x v="9"/>
    <x v="18"/>
    <s v="UNIVERSITY OF CALIFORNIA-SAN DIEGO"/>
    <s v="California"/>
    <x v="0"/>
    <x v="0"/>
    <s v=""/>
    <s v=""/>
    <m/>
    <m/>
    <m/>
    <m/>
    <m/>
    <n v="92093"/>
    <s v="Far West: AK, CA, HI, NV, OR, and WA"/>
    <x v="0"/>
    <x v="0"/>
    <m/>
    <m/>
    <m/>
    <m/>
    <n v="114194000"/>
    <m/>
    <m/>
    <n v="1522000"/>
    <n v="359180000"/>
    <n v="281141984"/>
    <n v="97587000"/>
    <n v="17731000"/>
    <m/>
    <m/>
    <x v="513"/>
    <n v="267879008"/>
    <n v="387912000"/>
    <n v="8441000"/>
    <n v="396352992"/>
    <n v="142863008"/>
    <n v="31614000"/>
    <n v="1448129024"/>
    <n v="507975008"/>
    <n v="109577000"/>
    <m/>
    <m/>
    <m/>
    <m/>
    <n v="2187"/>
    <n v="0.77900000000000003"/>
    <n v="7134"/>
    <n v="0.15387899999999999"/>
    <n v="0.55569999999999997"/>
    <n v="3.4893800000000003E-2"/>
    <n v="34801"/>
  </r>
  <r>
    <x v="10"/>
    <x v="18"/>
    <s v="UNIVERSITY OF CALIFORNIA-SAN DIEGO"/>
    <s v="California"/>
    <x v="0"/>
    <x v="0"/>
    <s v=""/>
    <s v=""/>
    <m/>
    <m/>
    <m/>
    <m/>
    <m/>
    <m/>
    <m/>
    <x v="0"/>
    <x v="0"/>
    <m/>
    <m/>
    <m/>
    <m/>
    <n v="121556000"/>
    <m/>
    <m/>
    <n v="3339000"/>
    <n v="379454016"/>
    <n v="325153024"/>
    <n v="109045000"/>
    <n v="18122000"/>
    <m/>
    <m/>
    <x v="514"/>
    <n v="284385984"/>
    <n v="411334016"/>
    <n v="9543000"/>
    <n v="420877024"/>
    <n v="156296000"/>
    <n v="35414000"/>
    <n v="1552854016"/>
    <n v="551326976"/>
    <n v="118913000"/>
    <m/>
    <m/>
    <m/>
    <m/>
    <n v="2450"/>
    <n v="0.81899999999999995"/>
    <n v="7425"/>
    <n v="0.14333399999999999"/>
    <n v="0.54014499999999999"/>
    <n v="2.9853500000000002E-2"/>
    <n v="32764"/>
  </r>
  <r>
    <x v="11"/>
    <x v="18"/>
    <s v="UNIVERSITY OF CALIFORNIA-SAN DIEGO"/>
    <s v="California"/>
    <x v="1"/>
    <x v="0"/>
    <n v="0.43242464713122269"/>
    <n v="0.24108278326167262"/>
    <n v="38187"/>
    <n v="16513"/>
    <n v="3981"/>
    <n v="0"/>
    <n v="3981"/>
    <n v="92093"/>
    <s v="Far West: AK, CA, HI, NV, OR, and WA"/>
    <x v="0"/>
    <x v="0"/>
    <m/>
    <m/>
    <m/>
    <m/>
    <n v="129579000"/>
    <n v="104370000"/>
    <m/>
    <n v="96985000"/>
    <n v="411015008"/>
    <n v="453663008"/>
    <n v="36795000"/>
    <n v="48523000"/>
    <n v="1323902976"/>
    <n v="363648992"/>
    <x v="515"/>
    <n v="325224096"/>
    <n v="457215680"/>
    <n v="12879473"/>
    <n v="470095168"/>
    <n v="146831168"/>
    <n v="42709168"/>
    <n v="1619182976"/>
    <n v="801533696"/>
    <n v="147871472"/>
    <m/>
    <m/>
    <n v="1777065984"/>
    <n v="1619182976"/>
    <n v="2176"/>
    <n v="0.81200000000000006"/>
    <n v="7510"/>
    <n v="0.13594999999999999"/>
    <n v="0.53756700000000002"/>
    <n v="3.0660400000000001E-2"/>
    <n v="34113"/>
  </r>
  <r>
    <x v="12"/>
    <x v="18"/>
    <s v="UNIVERSITY OF CALIFORNIA-SAN DIEGO"/>
    <s v="California"/>
    <x v="1"/>
    <x v="0"/>
    <n v="0.42390829413730174"/>
    <n v="0.26320257078760684"/>
    <n v="38907"/>
    <n v="16493"/>
    <n v="4341"/>
    <n v="0"/>
    <n v="4341"/>
    <n v="92093"/>
    <s v="Far West: AK, CA, HI, NV, OR, and WA"/>
    <x v="0"/>
    <x v="0"/>
    <m/>
    <m/>
    <m/>
    <m/>
    <n v="146676992"/>
    <n v="119801000"/>
    <m/>
    <n v="99919000"/>
    <n v="458724992"/>
    <n v="434978016"/>
    <n v="38571000"/>
    <n v="93498000"/>
    <n v="1417639936"/>
    <n v="349473984"/>
    <x v="516"/>
    <n v="348609248"/>
    <n v="489636800"/>
    <n v="13822422"/>
    <n v="503459232"/>
    <n v="164665408"/>
    <n v="44103240"/>
    <n v="1726398976"/>
    <n v="851821824"/>
    <n v="162900384"/>
    <m/>
    <m/>
    <n v="1891079040"/>
    <n v="1726398976"/>
    <n v="2652"/>
    <n v="0.82899999999999996"/>
    <n v="8066"/>
    <n v="0.126161"/>
    <n v="0.53913"/>
    <n v="2.8887300000000001E-2"/>
    <n v="33604"/>
  </r>
  <r>
    <x v="13"/>
    <x v="18"/>
    <s v="UNIVERSITY OF CALIFORNIA-SAN DIEGO"/>
    <s v="California"/>
    <x v="1"/>
    <x v="0"/>
    <n v="0.41338944517002851"/>
    <n v="0.24824479288556051"/>
    <n v="41346"/>
    <n v="17092"/>
    <n v="4061"/>
    <n v="182"/>
    <n v="4243"/>
    <n v="92093"/>
    <s v="Far West: AK, CA, HI, NV, OR, and WA"/>
    <x v="0"/>
    <x v="0"/>
    <m/>
    <m/>
    <m/>
    <m/>
    <n v="191356000"/>
    <n v="144887008"/>
    <m/>
    <n v="95397000"/>
    <n v="525908000"/>
    <n v="398257984"/>
    <n v="51991000"/>
    <n v="67091000"/>
    <n v="1568578048"/>
    <n v="337470016"/>
    <x v="517"/>
    <n v="378194528"/>
    <n v="529782112"/>
    <n v="13165992"/>
    <n v="542948096"/>
    <n v="159454800"/>
    <n v="45346180"/>
    <n v="1843725056"/>
    <n v="905421184"/>
    <n v="180938208"/>
    <n v="161508992"/>
    <n v="186524992"/>
    <n v="2016955008"/>
    <n v="1843725056"/>
    <n v="2743"/>
    <n v="0.82599999999999996"/>
    <n v="8620"/>
    <n v="0.13192000000000001"/>
    <n v="0.54023100000000002"/>
    <n v="2.83085E-2"/>
    <n v="32525"/>
  </r>
  <r>
    <x v="14"/>
    <x v="18"/>
    <s v="UNIVERSITY OF CALIFORNIA-SAN DIEGO"/>
    <s v="California"/>
    <x v="1"/>
    <x v="0"/>
    <n v="0.37234997583039847"/>
    <n v="0.23485410484668645"/>
    <n v="43443"/>
    <n v="16176"/>
    <n v="3606"/>
    <n v="193"/>
    <n v="3799"/>
    <n v="92093"/>
    <s v="Far West: AK, CA, HI, NV, OR, and WA"/>
    <x v="1"/>
    <x v="0"/>
    <m/>
    <m/>
    <m/>
    <m/>
    <n v="225928992"/>
    <n v="176264992"/>
    <m/>
    <n v="114135000"/>
    <n v="525192000"/>
    <n v="403176000"/>
    <n v="49372000"/>
    <n v="130553000"/>
    <n v="1692864000"/>
    <n v="317400992"/>
    <x v="518"/>
    <n v="418492576"/>
    <n v="558193472"/>
    <n v="11162107"/>
    <n v="569355584"/>
    <n v="145828928"/>
    <n v="47724168"/>
    <n v="1968353024"/>
    <n v="959364736"/>
    <n v="199802544"/>
    <n v="186524992"/>
    <n v="213380000"/>
    <n v="2184413952"/>
    <n v="1968353024"/>
    <n v="2729"/>
    <n v="0.84599999999999997"/>
    <n v="8996"/>
    <n v="0.132995"/>
    <n v="0.54556700000000002"/>
    <n v="2.6900899999999998E-2"/>
    <n v="33089.5"/>
  </r>
  <r>
    <x v="15"/>
    <x v="18"/>
    <s v="UNIVERSITY OF CALIFORNIA-SAN DIEGO"/>
    <s v="California"/>
    <x v="1"/>
    <x v="0"/>
    <n v="0.39316342553448486"/>
    <n v="0.23803379416282641"/>
    <n v="41395"/>
    <n v="16275"/>
    <n v="3601"/>
    <n v="273"/>
    <n v="3874"/>
    <n v="92093"/>
    <s v="Far West: AK, CA, HI, NV, OR, and WA"/>
    <x v="1"/>
    <x v="1"/>
    <m/>
    <m/>
    <m/>
    <m/>
    <n v="245916992"/>
    <n v="192606000"/>
    <m/>
    <n v="133382000"/>
    <n v="525099008"/>
    <n v="443539040"/>
    <n v="48014000"/>
    <n v="83621000"/>
    <n v="1824567040"/>
    <n v="330518016"/>
    <x v="519"/>
    <n v="443521504"/>
    <n v="572020800"/>
    <n v="18636904"/>
    <n v="590657728"/>
    <n v="170873280"/>
    <n v="50845372"/>
    <n v="2091278976"/>
    <n v="1029151168"/>
    <n v="201089712"/>
    <n v="213380000"/>
    <n v="277761984"/>
    <n v="2280025088"/>
    <n v="2091278976"/>
    <n v="2681"/>
    <n v="0.85899999999999999"/>
    <n v="9421"/>
    <n v="0.13989099999999999"/>
    <n v="0.54423299999999997"/>
    <n v="2.7001399999999998E-2"/>
    <n v="32589.5"/>
  </r>
  <r>
    <x v="16"/>
    <x v="18"/>
    <s v="UNIVERSITY OF CALIFORNIA-SAN DIEGO"/>
    <s v="California"/>
    <x v="1"/>
    <x v="0"/>
    <n v="0.42571668229140969"/>
    <n v="0.21563514140009271"/>
    <n v="40534"/>
    <n v="17256"/>
    <n v="3434"/>
    <n v="287"/>
    <n v="3721"/>
    <n v="92093"/>
    <s v="Far West: AK, CA, HI, NV, OR, and WA"/>
    <x v="1"/>
    <x v="1"/>
    <m/>
    <m/>
    <m/>
    <m/>
    <n v="258819008"/>
    <n v="202464992"/>
    <m/>
    <n v="154214000"/>
    <n v="543257984"/>
    <n v="496914048"/>
    <n v="62618000"/>
    <n v="136063008"/>
    <n v="1982210048"/>
    <n v="364624992"/>
    <x v="520"/>
    <n v="484146400"/>
    <n v="590518976"/>
    <n v="17676074"/>
    <n v="608195072"/>
    <n v="173972624"/>
    <n v="56011416"/>
    <n v="2249985024"/>
    <n v="1112901504"/>
    <n v="226527104"/>
    <n v="277761984"/>
    <n v="374095008"/>
    <n v="2478215936"/>
    <n v="2249985024"/>
    <n v="3356"/>
    <n v="0.84299999999999997"/>
    <n v="9657"/>
    <n v="0.14542099999999999"/>
    <n v="0.54198900000000005"/>
    <n v="2.8822199999999999E-2"/>
    <n v="33077"/>
  </r>
  <r>
    <x v="17"/>
    <x v="18"/>
    <s v="UNIVERSITY OF CALIFORNIA-SAN DIEGO"/>
    <s v="California"/>
    <x v="1"/>
    <x v="0"/>
    <n v="0.4556674542910234"/>
    <n v="0.23103257312591249"/>
    <n v="43591"/>
    <n v="19863"/>
    <n v="4301"/>
    <n v="288"/>
    <n v="4589"/>
    <n v="92093"/>
    <s v="Far West: AK, CA, HI, NV, OR, and WA"/>
    <x v="1"/>
    <x v="1"/>
    <m/>
    <m/>
    <m/>
    <m/>
    <n v="292631008"/>
    <n v="230451008"/>
    <m/>
    <n v="165604992"/>
    <n v="564094976"/>
    <n v="520319008"/>
    <n v="59136000"/>
    <n v="446788000"/>
    <n v="2137858944"/>
    <n v="402523008"/>
    <x v="521"/>
    <n v="528091776"/>
    <n v="618202304"/>
    <n v="18242386"/>
    <n v="636444672"/>
    <n v="213649680"/>
    <n v="63329216"/>
    <n v="2480857088"/>
    <n v="1172590464"/>
    <n v="245732528"/>
    <n v="374095008"/>
    <n v="383632992"/>
    <n v="2756016896"/>
    <n v="2480857088"/>
    <n v="3613"/>
    <n v="0.85199999999999998"/>
    <n v="8882"/>
    <n v="0.132686"/>
    <n v="0.53601799999999999"/>
    <n v="2.6848899999999998E-2"/>
    <n v="33741"/>
  </r>
  <r>
    <x v="18"/>
    <x v="18"/>
    <s v="UNIVERSITY OF CALIFORNIA-SAN DIEGO"/>
    <s v="California"/>
    <x v="1"/>
    <x v="0"/>
    <n v="0.42244056068133429"/>
    <n v="0.21740956581088886"/>
    <n v="45088"/>
    <n v="19047"/>
    <n v="4132"/>
    <n v="9"/>
    <n v="4141"/>
    <n v="92093"/>
    <s v="Far West: AK, CA, HI, NV, OR, and WA"/>
    <x v="1"/>
    <x v="1"/>
    <m/>
    <m/>
    <m/>
    <m/>
    <n v="330496000"/>
    <n v="260915008"/>
    <m/>
    <n v="186416000"/>
    <n v="613750976"/>
    <n v="486172992"/>
    <n v="55791000"/>
    <n v="381520000"/>
    <n v="2298039040"/>
    <n v="347552992"/>
    <x v="522"/>
    <n v="525341312"/>
    <n v="675032192"/>
    <n v="18600972"/>
    <n v="693633152"/>
    <n v="210348784"/>
    <n v="68987824"/>
    <n v="2589150976"/>
    <n v="1240576384"/>
    <n v="271348928"/>
    <n v="383632992"/>
    <n v="308012000"/>
    <n v="2774626048"/>
    <n v="2589150976"/>
    <n v="3206"/>
    <n v="0.84399999999999997"/>
    <n v="9364"/>
    <n v="0.12501399999999999"/>
    <n v="0.52885400000000005"/>
    <n v="2.3502200000000001E-2"/>
    <n v="34278"/>
  </r>
  <r>
    <x v="19"/>
    <x v="18"/>
    <s v="UNIVERSITY OF CALIFORNIA-SAN DIEGO"/>
    <s v="California"/>
    <x v="1"/>
    <x v="0"/>
    <n v="0.39879708768597655"/>
    <n v="0.22712599883579404"/>
    <n v="47385"/>
    <n v="18897"/>
    <n v="4288"/>
    <n v="4"/>
    <n v="4292"/>
    <n v="92093"/>
    <s v="Far West: AK, CA, HI, NV, OR, and WA"/>
    <x v="1"/>
    <x v="1"/>
    <n v="-117.24"/>
    <n v="32.875300000000003"/>
    <m/>
    <m/>
    <n v="380806016"/>
    <n v="312656992"/>
    <m/>
    <n v="204419008"/>
    <n v="681912896"/>
    <n v="544252032"/>
    <n v="85608000"/>
    <n v="378828992"/>
    <n v="2498031104"/>
    <n v="457159936"/>
    <x v="523"/>
    <n v="542079552"/>
    <n v="747681408"/>
    <n v="20624170"/>
    <n v="768305600"/>
    <n v="227726704"/>
    <n v="73283344"/>
    <n v="2813699072"/>
    <n v="1374995456"/>
    <n v="306080064"/>
    <n v="308012000"/>
    <n v="340694016"/>
    <m/>
    <m/>
    <n v="3334"/>
    <n v="0.86099999999999999"/>
    <n v="11057"/>
    <n v="0.122665"/>
    <n v="0.53066599999999997"/>
    <n v="2.3649E-2"/>
    <n v="34380"/>
  </r>
  <r>
    <x v="20"/>
    <x v="18"/>
    <s v="UNIVERSITY OF CALIFORNIA-SAN DIEGO"/>
    <s v="California"/>
    <x v="1"/>
    <x v="0"/>
    <n v="0.3621334466638334"/>
    <n v="0.2199859171458749"/>
    <n v="47060"/>
    <n v="17042"/>
    <n v="3746"/>
    <n v="3"/>
    <n v="3749"/>
    <n v="92093"/>
    <s v="Far West: AK, CA, HI, NV, OR, and WA"/>
    <x v="1"/>
    <x v="1"/>
    <n v="-117.239"/>
    <n v="32.875500000000002"/>
    <m/>
    <m/>
    <n v="457403008"/>
    <n v="350454016"/>
    <m/>
    <n v="217148000"/>
    <n v="745494976"/>
    <n v="586968000"/>
    <n v="51284000"/>
    <n v="271528992"/>
    <n v="2744153088"/>
    <n v="488040992"/>
    <x v="524"/>
    <n v="589401024"/>
    <n v="785200000"/>
    <n v="24849000"/>
    <n v="810049024"/>
    <n v="268859008"/>
    <n v="82595000"/>
    <n v="2998148096"/>
    <n v="1461356032"/>
    <n v="339416000"/>
    <n v="340694016"/>
    <n v="410712000"/>
    <m/>
    <m/>
    <n v="3174"/>
    <n v="0.85299999999999998"/>
    <n v="11534"/>
    <n v="0.121184"/>
    <n v="0.52844599999999997"/>
    <n v="2.6017599999999998E-2"/>
    <n v="33045"/>
  </r>
  <r>
    <x v="21"/>
    <x v="18"/>
    <s v="UNIVERSITY OF CALIFORNIA-SAN DIEGO"/>
    <s v="California"/>
    <x v="1"/>
    <x v="0"/>
    <n v="0.37883072061208367"/>
    <n v="0.21672795126502387"/>
    <n v="48098"/>
    <n v="18221"/>
    <n v="3944"/>
    <n v="5"/>
    <n v="3949"/>
    <n v="92093"/>
    <s v="Far West: AK, CA, HI, NV, OR, and WA"/>
    <x v="1"/>
    <x v="1"/>
    <n v="-117.238"/>
    <n v="32.876600000000003"/>
    <n v="0.03"/>
    <n v="4328"/>
    <n v="531926016"/>
    <n v="388521984"/>
    <m/>
    <n v="224220992"/>
    <n v="747028992"/>
    <n v="534176992"/>
    <n v="68333000"/>
    <n v="175052000"/>
    <n v="2999376896"/>
    <n v="417711008"/>
    <x v="525"/>
    <n v="631369984"/>
    <n v="829200000"/>
    <n v="25138000"/>
    <n v="854337984"/>
    <n v="326456000"/>
    <n v="96569000"/>
    <n v="3315449088"/>
    <n v="1549218944"/>
    <n v="438991008"/>
    <n v="410712000"/>
    <n v="402836000"/>
    <m/>
    <m/>
    <n v="3958"/>
    <n v="0.86199999999999999"/>
    <n v="11684"/>
    <n v="0.12457799999999999"/>
    <n v="0.52433700000000005"/>
    <n v="2.5421699999999998E-2"/>
    <n v="31891"/>
  </r>
  <r>
    <x v="22"/>
    <x v="18"/>
    <s v="UNIVERSITY OF CALIFORNIA-SAN DIEGO"/>
    <s v="California"/>
    <x v="1"/>
    <x v="0"/>
    <n v="0.35349585586259796"/>
    <n v="0.18233301577220282"/>
    <n v="53449"/>
    <n v="18894"/>
    <n v="3444"/>
    <n v="1"/>
    <n v="3445"/>
    <n v="92093"/>
    <s v="Far West: AK, CA, HI, NV, OR, and WA"/>
    <x v="1"/>
    <x v="1"/>
    <n v="-117.238"/>
    <n v="32.876600000000003"/>
    <n v="3.7999999999999999E-2"/>
    <n v="4384"/>
    <n v="556611968"/>
    <n v="414526016"/>
    <m/>
    <n v="226291008"/>
    <n v="734177984"/>
    <n v="545618048"/>
    <n v="53791000"/>
    <n v="186872000"/>
    <n v="3133212928"/>
    <n v="427832000"/>
    <x v="526"/>
    <n v="683318976"/>
    <n v="856454016"/>
    <n v="22469000"/>
    <n v="878923008"/>
    <n v="354979008"/>
    <n v="101263000"/>
    <n v="3519031040"/>
    <n v="1604713984"/>
    <n v="477772992"/>
    <n v="402836000"/>
    <n v="471857984"/>
    <m/>
    <m/>
    <n v="3553"/>
    <n v="0.85799999999999998"/>
    <n v="11923"/>
    <n v="0.124144"/>
    <n v="0.50228300000000004"/>
    <n v="2.5234599999999999E-2"/>
    <n v="35135"/>
  </r>
  <r>
    <x v="23"/>
    <x v="18"/>
    <s v="UNIVERSITY OF CALIFORNIA-SAN DIEGO"/>
    <s v="California"/>
    <x v="1"/>
    <x v="0"/>
    <n v="0.375"/>
    <n v="0.20055234087322463"/>
    <n v="60832"/>
    <n v="22812"/>
    <n v="4570"/>
    <n v="5"/>
    <n v="4575"/>
    <n v="92093"/>
    <s v="Far West: AK, CA, HI, NV, OR, and WA"/>
    <x v="1"/>
    <x v="1"/>
    <n v="-117.238"/>
    <n v="32.876600000000003"/>
    <n v="2.9000000000000001E-2"/>
    <n v="4800"/>
    <n v="603425984"/>
    <n v="463455008"/>
    <m/>
    <n v="233260992"/>
    <n v="687433024"/>
    <n v="574284992"/>
    <n v="74707000"/>
    <n v="76140000"/>
    <n v="3327195904"/>
    <n v="458708000"/>
    <x v="527"/>
    <n v="754768320"/>
    <n v="841530176"/>
    <n v="24401036"/>
    <n v="865931200"/>
    <n v="329591296"/>
    <n v="111374656"/>
    <n v="3884466944"/>
    <n v="1687913216"/>
    <n v="657984640"/>
    <n v="471857984"/>
    <n v="534912000"/>
    <m/>
    <m/>
    <n v="3666"/>
    <n v="0.86199999999999999"/>
    <n v="11978"/>
    <n v="0.113908"/>
    <n v="0.486707"/>
    <n v="2.25688E-2"/>
    <n v="39401"/>
  </r>
  <r>
    <x v="24"/>
    <x v="18"/>
    <s v="UNIVERSITY OF CALIFORNIA-SAN DIEGO"/>
    <s v="California"/>
    <x v="1"/>
    <x v="0"/>
    <n v="0.33287495915477616"/>
    <n v="0.2013170272812794"/>
    <n v="73448"/>
    <n v="24449"/>
    <n v="4913"/>
    <n v="9"/>
    <n v="4922"/>
    <n v="92093"/>
    <s v="Far West: AK, CA, HI, NV, OR, and WA"/>
    <x v="1"/>
    <x v="1"/>
    <n v="-117.238"/>
    <n v="32.876600000000003"/>
    <n v="2.5000000000000001E-2"/>
    <n v="5112"/>
    <n v="653158016"/>
    <n v="500926016"/>
    <m/>
    <n v="259344992"/>
    <n v="693924992"/>
    <n v="610871936"/>
    <n v="77426000"/>
    <n v="389986976"/>
    <n v="3623706112"/>
    <n v="482236992"/>
    <x v="528"/>
    <n v="794075328"/>
    <n v="902674880"/>
    <n v="23075786"/>
    <n v="925750656"/>
    <n v="375310496"/>
    <n v="122515384"/>
    <n v="4000535040"/>
    <n v="1801425536"/>
    <n v="602825088"/>
    <n v="534912000"/>
    <n v="719883008"/>
    <m/>
    <m/>
    <n v="3272"/>
    <n v="0.873"/>
    <n v="12254"/>
    <n v="0.11665499999999999"/>
    <n v="0.49377700000000002"/>
    <n v="2.1498099999999999E-2"/>
    <n v="37927.5"/>
  </r>
  <r>
    <x v="25"/>
    <x v="18"/>
    <s v="UNIVERSITY OF CALIFORNIA-SAN DIEGO"/>
    <s v="California"/>
    <x v="1"/>
    <x v="0"/>
    <n v="0.33736436889099553"/>
    <n v="0.2009493070058857"/>
    <n v="78061"/>
    <n v="26335"/>
    <n v="5286"/>
    <n v="6"/>
    <n v="5292"/>
    <m/>
    <m/>
    <x v="0"/>
    <x v="0"/>
    <m/>
    <m/>
    <n v="0.02"/>
    <n v="5740"/>
    <n v="729372992"/>
    <n v="573675008"/>
    <m/>
    <n v="221660992"/>
    <n v="686361024"/>
    <n v="589545984"/>
    <n v="83002000"/>
    <n v="78464000"/>
    <n v="3779004928"/>
    <n v="503958016"/>
    <x v="529"/>
    <n v="848995008"/>
    <n v="873219008"/>
    <n v="23572134"/>
    <n v="896791168"/>
    <n v="492579040"/>
    <n v="129075424"/>
    <n v="4344821248"/>
    <n v="1957208064"/>
    <n v="679814848"/>
    <n v="719883008"/>
    <n v="549907968"/>
    <m/>
    <m/>
    <n v="3442"/>
    <n v="0.872"/>
    <n v="12071"/>
    <n v="0.11656"/>
    <n v="0.49563499999999999"/>
    <n v="2.1437700000000001E-2"/>
    <n v="36544.5"/>
  </r>
  <r>
    <x v="26"/>
    <x v="18"/>
    <s v="UNIVERSITY OF CALIFORNIA-SAN DIEGO"/>
    <s v="California"/>
    <x v="1"/>
    <x v="0"/>
    <n v="0.3565931977959339"/>
    <n v="0.19142134008258957"/>
    <n v="84208"/>
    <n v="30028"/>
    <n v="5408"/>
    <n v="340"/>
    <n v="5748"/>
    <m/>
    <m/>
    <x v="0"/>
    <x v="0"/>
    <m/>
    <m/>
    <n v="2.1000000000000001E-2"/>
    <n v="5436"/>
    <n v="788744064"/>
    <n v="629187008"/>
    <m/>
    <n v="251268000"/>
    <n v="715825984"/>
    <n v="640249024"/>
    <n v="90751000"/>
    <n v="259847008"/>
    <n v="4151759872"/>
    <n v="565979008"/>
    <x v="530"/>
    <n v="957956288"/>
    <n v="917480704"/>
    <n v="28628276"/>
    <n v="946108992"/>
    <n v="527582272"/>
    <n v="150776848"/>
    <n v="4791887872"/>
    <n v="2184907008"/>
    <n v="797614400"/>
    <n v="549907968"/>
    <n v="634316992"/>
    <m/>
    <m/>
    <n v="2911"/>
    <n v="0.84499999999999997"/>
    <n v="12545"/>
    <n v="0.11034099999999999"/>
    <n v="0.51985599999999998"/>
    <n v="1.5991499999999999E-2"/>
    <n v="35914"/>
  </r>
  <r>
    <x v="27"/>
    <x v="18"/>
    <s v="UNIVERSITY OF CALIFORNIA-SAN DIEGO"/>
    <s v="California"/>
    <x v="1"/>
    <x v="0"/>
    <n v="0.33987970060828077"/>
    <n v="0.1895811849239879"/>
    <n v="88446"/>
    <n v="30061"/>
    <n v="5690"/>
    <n v="9"/>
    <n v="5699"/>
    <m/>
    <m/>
    <x v="0"/>
    <x v="0"/>
    <m/>
    <m/>
    <n v="2.1000000000000001E-2"/>
    <n v="4928"/>
    <n v="828626816"/>
    <n v="652587008"/>
    <m/>
    <n v="279300992"/>
    <n v="725383040"/>
    <n v="643925952"/>
    <n v="110161000"/>
    <n v="365032960"/>
    <n v="4544473088"/>
    <n v="560081984"/>
    <x v="531"/>
    <n v="834803776"/>
    <n v="943173568"/>
    <n v="23784928"/>
    <n v="966958464"/>
    <n v="782653440"/>
    <n v="149472016"/>
    <n v="5082951168"/>
    <n v="2361757952"/>
    <n v="798872768"/>
    <n v="634316992"/>
    <n v="745689984"/>
    <m/>
    <m/>
    <m/>
    <m/>
    <n v="13115"/>
    <m/>
    <m/>
    <m/>
    <m/>
  </r>
  <r>
    <x v="0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46220000"/>
    <m/>
    <m/>
    <n v="241000"/>
    <n v="52438000"/>
    <n v="154312992"/>
    <n v="11191000"/>
    <n v="7237000"/>
    <m/>
    <m/>
    <x v="532"/>
    <n v="103689000"/>
    <n v="46922000"/>
    <n v="1697000"/>
    <n v="48619000"/>
    <n v="25865000"/>
    <n v="27413000"/>
    <n v="314411808"/>
    <n v="159094000"/>
    <n v="25960428"/>
    <m/>
    <m/>
    <m/>
    <m/>
    <m/>
    <m/>
    <m/>
    <m/>
    <m/>
    <m/>
    <m/>
  </r>
  <r>
    <x v="1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61180000"/>
    <m/>
    <m/>
    <n v="307000"/>
    <n v="57714000"/>
    <n v="149860992"/>
    <n v="13148000"/>
    <n v="7525000"/>
    <m/>
    <m/>
    <x v="533"/>
    <n v="100957000"/>
    <n v="51581000"/>
    <n v="1539000"/>
    <n v="53120000"/>
    <n v="26247000"/>
    <n v="27561000"/>
    <n v="321163680"/>
    <n v="157767008"/>
    <n v="28402488"/>
    <m/>
    <m/>
    <m/>
    <m/>
    <m/>
    <m/>
    <m/>
    <m/>
    <m/>
    <m/>
    <m/>
  </r>
  <r>
    <x v="2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70206000"/>
    <m/>
    <m/>
    <n v="298000"/>
    <n v="59783000"/>
    <n v="131407000"/>
    <n v="12043000"/>
    <n v="7175000"/>
    <m/>
    <m/>
    <x v="534"/>
    <n v="99503000"/>
    <n v="53895000"/>
    <n v="1540000"/>
    <n v="55435000"/>
    <n v="25469000"/>
    <n v="27056000"/>
    <n v="324673984"/>
    <n v="159915008"/>
    <n v="29262000"/>
    <m/>
    <m/>
    <m/>
    <m/>
    <m/>
    <m/>
    <n v="5582"/>
    <m/>
    <m/>
    <m/>
    <m/>
  </r>
  <r>
    <x v="3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81029000"/>
    <m/>
    <m/>
    <n v="272000"/>
    <n v="65409000"/>
    <n v="125582000"/>
    <n v="12212000"/>
    <n v="7276000"/>
    <m/>
    <m/>
    <x v="535"/>
    <n v="97196000"/>
    <n v="57149000"/>
    <n v="1364000"/>
    <n v="58513000"/>
    <n v="25284000"/>
    <n v="27008000"/>
    <n v="327279008"/>
    <n v="157551008"/>
    <n v="28107000"/>
    <m/>
    <m/>
    <m/>
    <m/>
    <m/>
    <m/>
    <n v="5843"/>
    <m/>
    <m/>
    <m/>
    <m/>
  </r>
  <r>
    <x v="4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86407000"/>
    <m/>
    <m/>
    <n v="175000"/>
    <n v="65814000"/>
    <n v="128785000"/>
    <n v="12351000"/>
    <n v="8983000"/>
    <m/>
    <m/>
    <x v="536"/>
    <n v="99733000"/>
    <n v="61291000"/>
    <n v="1522000"/>
    <n v="62813000"/>
    <n v="27759000"/>
    <n v="28754000"/>
    <n v="358342016"/>
    <n v="165340000"/>
    <n v="28171000"/>
    <m/>
    <m/>
    <m/>
    <m/>
    <m/>
    <m/>
    <n v="5990"/>
    <m/>
    <m/>
    <m/>
    <m/>
  </r>
  <r>
    <x v="5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85205000"/>
    <m/>
    <m/>
    <n v="775000"/>
    <n v="75587000"/>
    <n v="129950000"/>
    <n v="12699000"/>
    <n v="10104000"/>
    <m/>
    <m/>
    <x v="537"/>
    <n v="105312000"/>
    <n v="70301000"/>
    <n v="1342000"/>
    <n v="71643000"/>
    <n v="27411000"/>
    <n v="29358000"/>
    <n v="368919008"/>
    <n v="173651008"/>
    <n v="29759000"/>
    <m/>
    <m/>
    <m/>
    <m/>
    <m/>
    <m/>
    <n v="5990"/>
    <m/>
    <m/>
    <m/>
    <m/>
  </r>
  <r>
    <x v="6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88965000"/>
    <m/>
    <m/>
    <n v="1036000"/>
    <n v="77798000"/>
    <n v="138031008"/>
    <n v="14268000"/>
    <n v="10654000"/>
    <m/>
    <m/>
    <x v="538"/>
    <n v="110644000"/>
    <n v="73022000"/>
    <n v="1296000"/>
    <n v="74318000"/>
    <n v="29191000"/>
    <n v="31633000"/>
    <n v="376804992"/>
    <n v="183500992"/>
    <n v="32034000"/>
    <m/>
    <m/>
    <m/>
    <m/>
    <n v="2150"/>
    <n v="0.72499999999999998"/>
    <n v="6131"/>
    <m/>
    <m/>
    <m/>
    <m/>
  </r>
  <r>
    <x v="7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90530000"/>
    <m/>
    <m/>
    <n v="744000"/>
    <n v="82560000"/>
    <n v="145724992"/>
    <n v="14834000"/>
    <n v="11782000"/>
    <m/>
    <m/>
    <x v="539"/>
    <n v="119858000"/>
    <n v="76949000"/>
    <n v="1387000"/>
    <n v="78336000"/>
    <n v="26439000"/>
    <n v="31909000"/>
    <n v="397377984"/>
    <n v="193048000"/>
    <n v="33262000"/>
    <m/>
    <m/>
    <m/>
    <m/>
    <n v="2263"/>
    <n v="0.70299999999999996"/>
    <n v="6407"/>
    <n v="0.119306"/>
    <n v="0.59237200000000001"/>
    <n v="1.8980500000000001E-2"/>
    <n v="35823.5"/>
  </r>
  <r>
    <x v="8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91296000"/>
    <m/>
    <m/>
    <n v="641000"/>
    <n v="89401000"/>
    <n v="167917984"/>
    <n v="17556000"/>
    <n v="12126000"/>
    <m/>
    <m/>
    <x v="540"/>
    <n v="128125000"/>
    <n v="84061000"/>
    <n v="3604000"/>
    <n v="87665000"/>
    <n v="29959000"/>
    <n v="33119000"/>
    <n v="422681984"/>
    <n v="204026000"/>
    <n v="36959000"/>
    <m/>
    <m/>
    <m/>
    <m/>
    <n v="2175"/>
    <n v="0.67200000000000004"/>
    <n v="6899"/>
    <n v="0.11815199999999999"/>
    <n v="0.58673200000000003"/>
    <n v="2.08297E-2"/>
    <n v="39937"/>
  </r>
  <r>
    <x v="9"/>
    <x v="19"/>
    <s v="UNIVERSITY OF CALIFORNIA-SANTA BARBARA"/>
    <s v="California"/>
    <x v="0"/>
    <x v="0"/>
    <s v=""/>
    <s v=""/>
    <m/>
    <m/>
    <m/>
    <m/>
    <m/>
    <n v="93106"/>
    <s v="Far West: AK, CA, HI, NV, OR, and WA"/>
    <x v="0"/>
    <x v="0"/>
    <m/>
    <m/>
    <m/>
    <m/>
    <n v="92377000"/>
    <m/>
    <m/>
    <n v="640000"/>
    <n v="95819000"/>
    <n v="181235008"/>
    <n v="22648000"/>
    <n v="13265000"/>
    <m/>
    <m/>
    <x v="541"/>
    <n v="135280992"/>
    <n v="92837000"/>
    <n v="4774000"/>
    <n v="97611000"/>
    <n v="32090000"/>
    <n v="35601000"/>
    <n v="457420000"/>
    <n v="220123008"/>
    <n v="40541000"/>
    <m/>
    <m/>
    <m/>
    <m/>
    <n v="1925"/>
    <n v="0.66800000000000004"/>
    <m/>
    <n v="0.11484900000000001"/>
    <n v="0.57322499999999998"/>
    <n v="2.4125000000000001E-2"/>
    <n v="41309.5"/>
  </r>
  <r>
    <x v="10"/>
    <x v="19"/>
    <s v="UNIVERSITY OF CALIFORNIA-SANTA BARBARA"/>
    <s v="California"/>
    <x v="0"/>
    <x v="0"/>
    <s v=""/>
    <s v=""/>
    <m/>
    <m/>
    <m/>
    <m/>
    <m/>
    <m/>
    <m/>
    <x v="0"/>
    <x v="0"/>
    <m/>
    <m/>
    <m/>
    <m/>
    <n v="94900000"/>
    <m/>
    <m/>
    <n v="624000"/>
    <n v="92327000"/>
    <n v="215238000"/>
    <n v="25045000"/>
    <n v="14262000"/>
    <m/>
    <m/>
    <x v="542"/>
    <n v="149320000"/>
    <n v="91866000"/>
    <n v="5370000"/>
    <n v="97236000"/>
    <n v="37903000"/>
    <n v="39078000"/>
    <n v="495304992"/>
    <n v="240892000"/>
    <n v="44985000"/>
    <m/>
    <m/>
    <m/>
    <m/>
    <n v="2290"/>
    <n v="0.68100000000000005"/>
    <m/>
    <n v="0.112814"/>
    <n v="0.57216699999999998"/>
    <n v="2.1012699999999999E-2"/>
    <n v="40467.5"/>
  </r>
  <r>
    <x v="11"/>
    <x v="19"/>
    <s v="UNIVERSITY OF CALIFORNIA-SANTA BARBARA"/>
    <s v="California"/>
    <x v="1"/>
    <x v="0"/>
    <n v="0.50020574922109229"/>
    <n v="0.21442002585497708"/>
    <n v="34022"/>
    <n v="17018"/>
    <n v="3628"/>
    <n v="21"/>
    <n v="3649"/>
    <n v="93106"/>
    <s v="Far West: AK, CA, HI, NV, OR, and WA"/>
    <x v="0"/>
    <x v="0"/>
    <m/>
    <m/>
    <m/>
    <m/>
    <n v="96773000"/>
    <n v="84932000"/>
    <m/>
    <n v="23229000"/>
    <n v="97984000"/>
    <n v="255552992"/>
    <n v="36813000"/>
    <n v="52750000"/>
    <n v="292960992"/>
    <n v="256403008"/>
    <x v="543"/>
    <n v="185271136"/>
    <n v="110133520"/>
    <n v="8096736"/>
    <n v="118230256"/>
    <n v="36041584"/>
    <n v="47088088"/>
    <n v="521444992"/>
    <n v="270379200"/>
    <n v="52075708"/>
    <m/>
    <m/>
    <n v="633710976"/>
    <n v="521444992"/>
    <n v="2461"/>
    <n v="0.71"/>
    <n v="8042"/>
    <n v="0.106361"/>
    <n v="0.56882200000000005"/>
    <n v="1.7552999999999999E-2"/>
    <n v="41231"/>
  </r>
  <r>
    <x v="12"/>
    <x v="19"/>
    <s v="UNIVERSITY OF CALIFORNIA-SANTA BARBARA"/>
    <s v="California"/>
    <x v="1"/>
    <x v="0"/>
    <n v="0.50020574922109229"/>
    <n v="0.21442002585497708"/>
    <n v="34022"/>
    <n v="17018"/>
    <n v="3628"/>
    <n v="21"/>
    <n v="3649"/>
    <n v="93106"/>
    <s v="Far West: AK, CA, HI, NV, OR, and WA"/>
    <x v="0"/>
    <x v="0"/>
    <m/>
    <m/>
    <m/>
    <m/>
    <n v="102881000"/>
    <n v="91740000"/>
    <m/>
    <n v="28181000"/>
    <n v="117633000"/>
    <n v="246146992"/>
    <n v="3584000"/>
    <n v="130089000"/>
    <n v="334475008"/>
    <n v="211715008"/>
    <x v="544"/>
    <n v="195225120"/>
    <n v="119108096"/>
    <n v="7673910.5"/>
    <n v="126782008"/>
    <n v="36774884"/>
    <n v="48159244"/>
    <n v="574716992"/>
    <n v="283037056"/>
    <n v="59491680"/>
    <m/>
    <m/>
    <n v="686118976"/>
    <n v="574716992"/>
    <n v="2733"/>
    <n v="0.73499999999999999"/>
    <n v="8834"/>
    <n v="0.106834"/>
    <n v="0.57347899999999996"/>
    <n v="1.7941599999999999E-2"/>
    <n v="41743"/>
  </r>
  <r>
    <x v="13"/>
    <x v="19"/>
    <s v="UNIVERSITY OF CALIFORNIA-SANTA BARBARA"/>
    <s v="California"/>
    <x v="1"/>
    <x v="0"/>
    <n v="0.51005937626102493"/>
    <n v="0.2171112115732369"/>
    <n v="34694"/>
    <n v="17696"/>
    <n v="3817"/>
    <n v="25"/>
    <n v="3842"/>
    <n v="93106"/>
    <s v="Far West: AK, CA, HI, NV, OR, and WA"/>
    <x v="0"/>
    <x v="0"/>
    <m/>
    <m/>
    <m/>
    <m/>
    <n v="140140000"/>
    <n v="126848000"/>
    <m/>
    <n v="26569000"/>
    <n v="110961000"/>
    <n v="226902016"/>
    <n v="23560000"/>
    <n v="78279000"/>
    <n v="365092000"/>
    <n v="214355008"/>
    <x v="545"/>
    <n v="187589392"/>
    <n v="129039200"/>
    <n v="6424555.5"/>
    <n v="135463760"/>
    <n v="36869704"/>
    <n v="51080696"/>
    <n v="570857024"/>
    <n v="289497408"/>
    <n v="65126204"/>
    <n v="46758000"/>
    <n v="56734000"/>
    <n v="669979008"/>
    <n v="570857024"/>
    <n v="2677"/>
    <n v="0.752"/>
    <n v="9397"/>
    <n v="0.114511"/>
    <n v="0.57899800000000001"/>
    <n v="1.9165700000000001E-2"/>
    <n v="42219"/>
  </r>
  <r>
    <x v="14"/>
    <x v="19"/>
    <s v="UNIVERSITY OF CALIFORNIA-SANTA BARBARA"/>
    <s v="California"/>
    <x v="1"/>
    <x v="0"/>
    <n v="0.53012994044396322"/>
    <n v="0.19905019659909104"/>
    <n v="36940"/>
    <n v="19583"/>
    <n v="3876"/>
    <n v="22"/>
    <n v="3898"/>
    <n v="93106"/>
    <s v="Far West: AK, CA, HI, NV, OR, and WA"/>
    <x v="1"/>
    <x v="0"/>
    <m/>
    <m/>
    <m/>
    <m/>
    <n v="162323008"/>
    <n v="145584000"/>
    <m/>
    <n v="26405000"/>
    <n v="126458000"/>
    <n v="215043008"/>
    <n v="30003000"/>
    <n v="53471000"/>
    <n v="407339008"/>
    <n v="210030000"/>
    <x v="546"/>
    <n v="207404272"/>
    <n v="138186128"/>
    <n v="7150726.5"/>
    <n v="145336848"/>
    <n v="36555008"/>
    <n v="52134392"/>
    <n v="602950016"/>
    <n v="293820160"/>
    <n v="70473744"/>
    <n v="56734000"/>
    <n v="66267000"/>
    <n v="665292992"/>
    <n v="602950016"/>
    <n v="2956"/>
    <n v="0.78700000000000003"/>
    <n v="10191"/>
    <n v="0.11037"/>
    <n v="0.58326500000000003"/>
    <n v="1.80693E-2"/>
    <n v="41238"/>
  </r>
  <r>
    <x v="15"/>
    <x v="19"/>
    <s v="UNIVERSITY OF CALIFORNIA-SANTA BARBARA"/>
    <s v="California"/>
    <x v="1"/>
    <x v="0"/>
    <n v="0.53097465094211738"/>
    <n v="0.19897881031401582"/>
    <n v="36885"/>
    <n v="19585"/>
    <n v="3876"/>
    <n v="21"/>
    <n v="3897"/>
    <n v="93106"/>
    <s v="Far West: AK, CA, HI, NV, OR, and WA"/>
    <x v="1"/>
    <x v="1"/>
    <m/>
    <m/>
    <m/>
    <m/>
    <n v="173478000"/>
    <n v="154444000"/>
    <m/>
    <n v="31208000"/>
    <n v="126002000"/>
    <n v="227942000"/>
    <n v="25665000"/>
    <n v="78489000"/>
    <n v="425103008"/>
    <n v="213336000"/>
    <x v="547"/>
    <n v="211381952"/>
    <n v="148407376"/>
    <n v="7453223"/>
    <n v="155860592"/>
    <n v="37013840"/>
    <n v="57303692"/>
    <n v="625022976"/>
    <n v="304213952"/>
    <n v="69318672"/>
    <n v="66267000"/>
    <n v="81892000"/>
    <n v="719667008"/>
    <n v="625022976"/>
    <n v="2666"/>
    <n v="0.78500000000000003"/>
    <n v="10876"/>
    <n v="0.10703799999999999"/>
    <n v="0.57771300000000003"/>
    <n v="1.44998E-2"/>
    <n v="40440"/>
  </r>
  <r>
    <x v="16"/>
    <x v="19"/>
    <s v="UNIVERSITY OF CALIFORNIA-SANTA BARBARA"/>
    <s v="California"/>
    <x v="1"/>
    <x v="0"/>
    <n v="0.52825009327860983"/>
    <n v="0.19312850007567731"/>
    <n v="37522"/>
    <n v="19821"/>
    <n v="3798"/>
    <n v="30"/>
    <n v="3828"/>
    <n v="93106"/>
    <s v="Far West: AK, CA, HI, NV, OR, and WA"/>
    <x v="1"/>
    <x v="1"/>
    <m/>
    <m/>
    <m/>
    <m/>
    <n v="180386000"/>
    <n v="158536000"/>
    <m/>
    <n v="34003000"/>
    <n v="143910000"/>
    <n v="247642000"/>
    <n v="26050000"/>
    <n v="110734000"/>
    <n v="462904000"/>
    <n v="229672000"/>
    <x v="548"/>
    <n v="220810912"/>
    <n v="158297440"/>
    <n v="8509385"/>
    <n v="166806832"/>
    <n v="39750188"/>
    <n v="68694608"/>
    <n v="683369984"/>
    <n v="321561632"/>
    <n v="75768904"/>
    <n v="81892000"/>
    <n v="117065000"/>
    <n v="798264000"/>
    <n v="683369984"/>
    <n v="2900"/>
    <n v="0.79900000000000004"/>
    <n v="11493"/>
    <n v="0.10885599999999999"/>
    <n v="0.56539499999999998"/>
    <n v="1.42413E-2"/>
    <n v="41454"/>
  </r>
  <r>
    <x v="17"/>
    <x v="19"/>
    <s v="UNIVERSITY OF CALIFORNIA-SANTA BARBARA"/>
    <s v="California"/>
    <x v="1"/>
    <x v="0"/>
    <n v="0.53395890307850569"/>
    <n v="0.19260407856404474"/>
    <n v="39857"/>
    <n v="21282"/>
    <n v="4089"/>
    <n v="10"/>
    <n v="4099"/>
    <n v="93106"/>
    <s v="Far West: AK, CA, HI, NV, OR, and WA"/>
    <x v="1"/>
    <x v="1"/>
    <m/>
    <m/>
    <m/>
    <m/>
    <n v="199004992"/>
    <n v="176479008"/>
    <m/>
    <n v="41545000"/>
    <n v="134284000"/>
    <n v="272240000"/>
    <n v="30742000"/>
    <n v="138598000"/>
    <n v="488383008"/>
    <n v="266220000"/>
    <x v="549"/>
    <n v="235678160"/>
    <n v="169553936"/>
    <n v="8241806"/>
    <n v="177795744"/>
    <n v="44356968"/>
    <n v="76391640"/>
    <n v="718552000"/>
    <n v="348143136"/>
    <n v="78878576"/>
    <n v="117065000"/>
    <n v="120416000"/>
    <n v="899251008"/>
    <n v="718552000"/>
    <n v="3110"/>
    <n v="0.81499999999999995"/>
    <n v="11386"/>
    <n v="0.102905"/>
    <n v="0.56727799999999995"/>
    <n v="1.5749200000000001E-2"/>
    <n v="43743"/>
  </r>
  <r>
    <x v="18"/>
    <x v="19"/>
    <s v="UNIVERSITY OF CALIFORNIA-SANTA BARBARA"/>
    <s v="California"/>
    <x v="1"/>
    <x v="0"/>
    <n v="0.54403107213523216"/>
    <n v="0.1947824525167258"/>
    <n v="40937"/>
    <n v="22271"/>
    <n v="4321"/>
    <n v="17"/>
    <n v="4338"/>
    <n v="93106"/>
    <s v="Far West: AK, CA, HI, NV, OR, and WA"/>
    <x v="1"/>
    <x v="1"/>
    <m/>
    <m/>
    <m/>
    <m/>
    <n v="217515008"/>
    <n v="192303008"/>
    <m/>
    <n v="44746000"/>
    <n v="158036000"/>
    <n v="233205984"/>
    <n v="33554000"/>
    <n v="32727000"/>
    <n v="517646016"/>
    <n v="229587008"/>
    <x v="550"/>
    <n v="236586544"/>
    <n v="177944848"/>
    <n v="8756971"/>
    <n v="186701824"/>
    <n v="46324924"/>
    <n v="79068832"/>
    <n v="782881984"/>
    <n v="359659488"/>
    <n v="88050352"/>
    <n v="120416000"/>
    <n v="98942000"/>
    <n v="785859008"/>
    <n v="782881984"/>
    <n v="3183"/>
    <n v="0.80200000000000005"/>
    <n v="11880"/>
    <n v="8.5832800000000001E-2"/>
    <n v="0.55867299999999998"/>
    <n v="1.3268800000000001E-2"/>
    <n v="45600"/>
  </r>
  <r>
    <x v="19"/>
    <x v="19"/>
    <s v="UNIVERSITY OF CALIFORNIA-SANTA BARBARA"/>
    <s v="California"/>
    <x v="1"/>
    <x v="0"/>
    <n v="0.49248024471068058"/>
    <n v="0.18922532781228432"/>
    <n v="47076"/>
    <n v="23184"/>
    <n v="4363"/>
    <n v="24"/>
    <n v="4387"/>
    <n v="93106"/>
    <s v="Far West: AK, CA, HI, NV, OR, and WA"/>
    <x v="1"/>
    <x v="1"/>
    <n v="-119.843"/>
    <n v="34.4146"/>
    <m/>
    <m/>
    <n v="257832992"/>
    <n v="225934000"/>
    <m/>
    <n v="43625000"/>
    <n v="167804688"/>
    <n v="255757984"/>
    <n v="30110000"/>
    <n v="52790000"/>
    <n v="552443008"/>
    <n v="267838688"/>
    <x v="551"/>
    <n v="212390912"/>
    <n v="194242848"/>
    <n v="10262820"/>
    <n v="204505664"/>
    <n v="43890008"/>
    <n v="73762552"/>
    <n v="776451008"/>
    <n v="341791808"/>
    <n v="95011224"/>
    <n v="98942000"/>
    <n v="109990000"/>
    <m/>
    <m/>
    <n v="3079"/>
    <n v="0.79400000000000004"/>
    <n v="12765"/>
    <n v="7.4254799999999996E-2"/>
    <n v="0.55117400000000005"/>
    <n v="9.3642799999999991E-3"/>
    <n v="44512"/>
  </r>
  <r>
    <x v="20"/>
    <x v="19"/>
    <s v="UNIVERSITY OF CALIFORNIA-SANTA BARBARA"/>
    <s v="California"/>
    <x v="1"/>
    <x v="0"/>
    <n v="0.48146906294706726"/>
    <n v="0.21296253307953014"/>
    <n v="44736"/>
    <n v="21539"/>
    <n v="4569"/>
    <n v="18"/>
    <n v="4587"/>
    <n v="93106"/>
    <s v="Far West: AK, CA, HI, NV, OR, and WA"/>
    <x v="1"/>
    <x v="1"/>
    <n v="-119.843"/>
    <n v="34.414700000000003"/>
    <m/>
    <m/>
    <n v="299868000"/>
    <n v="261800992"/>
    <m/>
    <n v="42364000"/>
    <n v="176692000"/>
    <n v="234184000"/>
    <n v="36465000"/>
    <n v="35344000"/>
    <n v="585772992"/>
    <n v="260635008"/>
    <x v="552"/>
    <n v="214994000"/>
    <n v="194406000"/>
    <n v="10258000"/>
    <n v="204664000"/>
    <n v="53774000"/>
    <n v="75447000"/>
    <n v="804305024"/>
    <n v="347603008"/>
    <n v="91792000"/>
    <n v="107990000"/>
    <n v="123745000"/>
    <m/>
    <m/>
    <n v="3031"/>
    <n v="0.79800000000000004"/>
    <n v="13113"/>
    <n v="7.3180899999999993E-2"/>
    <n v="0.55162900000000004"/>
    <n v="9.0090099999999996E-3"/>
    <n v="44498"/>
  </r>
  <r>
    <x v="21"/>
    <x v="19"/>
    <s v="UNIVERSITY OF CALIFORNIA-SANTA BARBARA"/>
    <s v="California"/>
    <x v="1"/>
    <x v="0"/>
    <n v="0.45472638945363492"/>
    <n v="0.17507530120481929"/>
    <n v="46727"/>
    <n v="21248"/>
    <n v="3696"/>
    <n v="24"/>
    <n v="3720"/>
    <n v="93106"/>
    <s v="Far West: AK, CA, HI, NV, OR, and WA"/>
    <x v="1"/>
    <x v="1"/>
    <n v="-119.848"/>
    <n v="34.415500000000002"/>
    <n v="2.5999999999999999E-2"/>
    <n v="3034"/>
    <n v="329392000"/>
    <n v="292608992"/>
    <m/>
    <n v="42797000"/>
    <n v="172064992"/>
    <n v="181923008"/>
    <n v="39899000"/>
    <n v="50619000"/>
    <n v="643772992"/>
    <n v="203688992"/>
    <x v="553"/>
    <n v="235326000"/>
    <n v="203412992"/>
    <n v="10651000"/>
    <n v="214064000"/>
    <n v="68464000"/>
    <n v="74712000"/>
    <n v="884611968"/>
    <n v="375476992"/>
    <n v="111506000"/>
    <n v="123745000"/>
    <n v="115034000"/>
    <m/>
    <m/>
    <n v="3280"/>
    <n v="0.80200000000000005"/>
    <n v="13110"/>
    <n v="6.8155499999999994E-2"/>
    <n v="0.54756400000000005"/>
    <n v="9.1357299999999999E-3"/>
    <n v="43025"/>
  </r>
  <r>
    <x v="22"/>
    <x v="19"/>
    <s v="UNIVERSITY OF CALIFORNIA-SANTA BARBARA"/>
    <s v="California"/>
    <x v="1"/>
    <x v="0"/>
    <n v="0.4630517074742268"/>
    <n v="0.17819715615080228"/>
    <n v="49664"/>
    <n v="22997"/>
    <n v="4084"/>
    <n v="14"/>
    <n v="4098"/>
    <n v="93106"/>
    <s v="Far West: AK, CA, HI, NV, OR, and WA"/>
    <x v="1"/>
    <x v="1"/>
    <n v="-119.848"/>
    <n v="34.415500000000002"/>
    <n v="4.2999999999999997E-2"/>
    <n v="3121"/>
    <n v="351947008"/>
    <n v="309081984"/>
    <m/>
    <n v="45761000"/>
    <n v="172100000"/>
    <n v="192068992"/>
    <n v="34486000"/>
    <n v="48347000"/>
    <n v="659292032"/>
    <n v="217508992"/>
    <x v="554"/>
    <n v="241080000"/>
    <n v="203563008"/>
    <n v="10734000"/>
    <n v="214297008"/>
    <n v="63697000"/>
    <n v="83393000"/>
    <n v="898420992"/>
    <n v="379539008"/>
    <n v="124910000"/>
    <n v="115034000"/>
    <n v="126046000"/>
    <m/>
    <m/>
    <n v="3487"/>
    <n v="0.80700000000000005"/>
    <n v="13275"/>
    <n v="6.5254800000000002E-2"/>
    <n v="0.54573099999999997"/>
    <n v="7.6770299999999996E-3"/>
    <n v="38749"/>
  </r>
  <r>
    <x v="23"/>
    <x v="19"/>
    <s v="UNIVERSITY OF CALIFORNIA-SANTA BARBARA"/>
    <s v="California"/>
    <x v="1"/>
    <x v="0"/>
    <n v="0.44438814289333672"/>
    <n v="0.19306890373024924"/>
    <n v="55258"/>
    <n v="24556"/>
    <n v="4722"/>
    <n v="19"/>
    <n v="4741"/>
    <n v="93106"/>
    <s v="Far West: AK, CA, HI, NV, OR, and WA"/>
    <x v="1"/>
    <x v="1"/>
    <n v="-119.848"/>
    <n v="34.415399999999998"/>
    <n v="4.4999999999999998E-2"/>
    <n v="3333"/>
    <n v="359380992"/>
    <n v="307204000"/>
    <m/>
    <n v="46531000"/>
    <n v="158648992"/>
    <n v="216476992"/>
    <n v="38903000"/>
    <n v="139990000"/>
    <n v="656856000"/>
    <n v="247646000"/>
    <x v="555"/>
    <n v="261698320"/>
    <n v="199756448"/>
    <n v="10758245"/>
    <n v="210514688"/>
    <n v="65179196"/>
    <n v="84258264"/>
    <n v="919276992"/>
    <n v="393046976"/>
    <n v="161848528"/>
    <n v="126046000"/>
    <n v="144379008"/>
    <m/>
    <m/>
    <n v="3546"/>
    <n v="0.81299999999999994"/>
    <n v="14115"/>
    <n v="6.9151000000000004E-2"/>
    <n v="0.54034899999999997"/>
    <n v="7.0856799999999996E-3"/>
    <n v="38154"/>
  </r>
  <r>
    <x v="24"/>
    <x v="19"/>
    <s v="UNIVERSITY OF CALIFORNIA-SANTA BARBARA"/>
    <s v="California"/>
    <x v="1"/>
    <x v="0"/>
    <n v="0.36344723332285633"/>
    <n v="0.19511592472099823"/>
    <n v="66813"/>
    <n v="24283"/>
    <n v="4725"/>
    <n v="13"/>
    <n v="4738"/>
    <n v="93106"/>
    <s v="Far West: AK, CA, HI, NV, OR, and WA"/>
    <x v="1"/>
    <x v="1"/>
    <n v="-119.848"/>
    <n v="34.415399999999998"/>
    <n v="0.04"/>
    <n v="3681"/>
    <n v="383217984"/>
    <n v="325012992"/>
    <m/>
    <n v="47914000"/>
    <n v="155378000"/>
    <n v="240178000"/>
    <n v="38449000"/>
    <n v="106647000"/>
    <n v="657155008"/>
    <n v="270368000"/>
    <x v="556"/>
    <n v="276565696"/>
    <n v="198398240"/>
    <n v="12191509"/>
    <n v="210589744"/>
    <n v="87618000"/>
    <n v="91474528"/>
    <n v="1002033024"/>
    <n v="429590720"/>
    <n v="165399728"/>
    <n v="144379008"/>
    <n v="167632000"/>
    <m/>
    <m/>
    <n v="3699"/>
    <n v="0.81"/>
    <n v="14523"/>
    <n v="7.1132500000000001E-2"/>
    <n v="0.53964400000000001"/>
    <n v="5.7494299999999998E-3"/>
    <n v="39736"/>
  </r>
  <r>
    <x v="25"/>
    <x v="19"/>
    <s v="UNIVERSITY OF CALIFORNIA-SANTA BARBARA"/>
    <s v="California"/>
    <x v="1"/>
    <x v="0"/>
    <n v="0.32644323466031527"/>
    <n v="0.1942586641188222"/>
    <n v="70536"/>
    <n v="23026"/>
    <n v="4459"/>
    <n v="14"/>
    <n v="4473"/>
    <m/>
    <m/>
    <x v="0"/>
    <x v="0"/>
    <m/>
    <m/>
    <n v="2.3E-2"/>
    <n v="3817"/>
    <n v="406156000"/>
    <n v="343652000"/>
    <m/>
    <n v="49535000"/>
    <n v="158626000"/>
    <n v="266050992"/>
    <n v="49375000"/>
    <n v="145342000"/>
    <n v="691328000"/>
    <n v="319935008"/>
    <x v="557"/>
    <n v="285876352"/>
    <n v="202298000"/>
    <n v="13201528"/>
    <n v="215499520"/>
    <n v="57286900"/>
    <n v="96431184"/>
    <n v="984449984"/>
    <n v="416202464"/>
    <n v="179703120"/>
    <n v="167632000"/>
    <n v="161078000"/>
    <m/>
    <m/>
    <n v="3042"/>
    <n v="0.82299999999999995"/>
    <n v="14594"/>
    <n v="6.8448599999999998E-2"/>
    <n v="0.55932700000000002"/>
    <n v="5.5154899999999996E-3"/>
    <n v="37958"/>
  </r>
  <r>
    <x v="26"/>
    <x v="19"/>
    <s v="UNIVERSITY OF CALIFORNIA-SANTA BARBARA"/>
    <s v="California"/>
    <x v="1"/>
    <x v="0"/>
    <n v="0.35767455130200226"/>
    <n v="0.18113919002211668"/>
    <n v="77112"/>
    <n v="27581"/>
    <n v="4982"/>
    <n v="14"/>
    <n v="4996"/>
    <m/>
    <m/>
    <x v="0"/>
    <x v="0"/>
    <m/>
    <m/>
    <n v="2.1999999999999999E-2"/>
    <n v="3799"/>
    <n v="428973120"/>
    <n v="367780000"/>
    <m/>
    <n v="56272000"/>
    <n v="157766000"/>
    <n v="285489024"/>
    <n v="48639000"/>
    <n v="128911000"/>
    <n v="729884992"/>
    <n v="325233984"/>
    <x v="558"/>
    <n v="309341664"/>
    <n v="208330144"/>
    <n v="15758439"/>
    <n v="224088576"/>
    <n v="77077008"/>
    <n v="106287816"/>
    <n v="1064046976"/>
    <n v="503139712"/>
    <n v="176723280"/>
    <n v="161078000"/>
    <n v="194460000"/>
    <m/>
    <m/>
    <n v="3328"/>
    <n v="0.81499999999999995"/>
    <n v="14015"/>
    <n v="7.1216600000000005E-2"/>
    <n v="0.57785399999999998"/>
    <n v="6.4032500000000001E-3"/>
    <n v="36166"/>
  </r>
  <r>
    <x v="27"/>
    <x v="19"/>
    <s v="UNIVERSITY OF CALIFORNIA-SANTA BARBARA"/>
    <s v="California"/>
    <x v="1"/>
    <x v="0"/>
    <n v="0.32809444661712944"/>
    <n v="0.16903821798405722"/>
    <n v="81824"/>
    <n v="26846"/>
    <n v="4514"/>
    <n v="24"/>
    <n v="4538"/>
    <m/>
    <m/>
    <x v="0"/>
    <x v="0"/>
    <m/>
    <m/>
    <n v="2.4E-2"/>
    <n v="3696"/>
    <n v="470656992"/>
    <n v="394182016"/>
    <m/>
    <n v="53485000"/>
    <n v="163738032"/>
    <n v="288406016"/>
    <n v="59519000"/>
    <n v="65813968"/>
    <n v="762777984"/>
    <n v="365827008"/>
    <x v="559"/>
    <n v="323701376"/>
    <n v="205863552"/>
    <n v="16281583"/>
    <n v="222145136"/>
    <n v="80882056"/>
    <n v="107898888"/>
    <n v="1102200064"/>
    <n v="508445440"/>
    <n v="184821392"/>
    <n v="194460000"/>
    <n v="214006000"/>
    <m/>
    <m/>
    <m/>
    <m/>
    <n v="15169"/>
    <m/>
    <m/>
    <m/>
    <m/>
  </r>
  <r>
    <x v="0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26962000"/>
    <m/>
    <m/>
    <n v="6000"/>
    <n v="18885000"/>
    <n v="92447000"/>
    <n v="4789000"/>
    <n v="4722000"/>
    <m/>
    <m/>
    <x v="560"/>
    <n v="58878000"/>
    <n v="24587000"/>
    <n v="1373000"/>
    <n v="25960000"/>
    <n v="13720000"/>
    <n v="14568000"/>
    <n v="181077568"/>
    <n v="94025000"/>
    <n v="16876584"/>
    <m/>
    <m/>
    <m/>
    <m/>
    <m/>
    <m/>
    <m/>
    <m/>
    <m/>
    <m/>
    <m/>
  </r>
  <r>
    <x v="1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35849000"/>
    <m/>
    <m/>
    <n v="34000"/>
    <n v="22627000"/>
    <n v="91964000"/>
    <n v="4197000"/>
    <n v="5002000"/>
    <m/>
    <m/>
    <x v="561"/>
    <n v="58850000"/>
    <n v="28566000"/>
    <n v="1542000"/>
    <n v="30108000"/>
    <n v="17961000"/>
    <n v="15387000"/>
    <n v="198044864"/>
    <n v="96211000"/>
    <n v="18509836"/>
    <m/>
    <m/>
    <m/>
    <m/>
    <m/>
    <m/>
    <m/>
    <m/>
    <m/>
    <m/>
    <m/>
  </r>
  <r>
    <x v="2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42662000"/>
    <m/>
    <m/>
    <n v="48000"/>
    <n v="24994000"/>
    <n v="81203000"/>
    <n v="5756000"/>
    <n v="5511000"/>
    <m/>
    <m/>
    <x v="562"/>
    <n v="61158000"/>
    <n v="31327000"/>
    <n v="1579000"/>
    <n v="32906000"/>
    <n v="15763000"/>
    <n v="15922000"/>
    <n v="203436000"/>
    <n v="99336000"/>
    <n v="18272000"/>
    <m/>
    <m/>
    <m/>
    <m/>
    <m/>
    <m/>
    <m/>
    <m/>
    <m/>
    <m/>
    <m/>
  </r>
  <r>
    <x v="3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50078000"/>
    <m/>
    <m/>
    <n v="276000"/>
    <n v="28862000"/>
    <n v="78403000"/>
    <n v="7803000"/>
    <n v="5940000"/>
    <m/>
    <m/>
    <x v="563"/>
    <n v="59323000"/>
    <n v="32889000"/>
    <n v="2388000"/>
    <n v="35277000"/>
    <n v="14899000"/>
    <n v="15017000"/>
    <n v="203023008"/>
    <n v="96967000"/>
    <n v="17299000"/>
    <m/>
    <m/>
    <m/>
    <m/>
    <m/>
    <m/>
    <m/>
    <m/>
    <m/>
    <m/>
    <m/>
  </r>
  <r>
    <x v="4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56352000"/>
    <m/>
    <m/>
    <n v="871000"/>
    <n v="27875000"/>
    <n v="81996000"/>
    <n v="7001000"/>
    <n v="5629000"/>
    <m/>
    <m/>
    <x v="564"/>
    <n v="64216000"/>
    <n v="35549000"/>
    <n v="2684000"/>
    <n v="38233000"/>
    <n v="17267000"/>
    <n v="17440000"/>
    <n v="227040000"/>
    <n v="105111000"/>
    <n v="16458000"/>
    <m/>
    <m/>
    <m/>
    <m/>
    <m/>
    <m/>
    <m/>
    <m/>
    <m/>
    <m/>
    <m/>
  </r>
  <r>
    <x v="5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59313000"/>
    <m/>
    <m/>
    <n v="278000"/>
    <n v="32574000"/>
    <n v="79469000"/>
    <n v="8608000"/>
    <n v="5262000"/>
    <m/>
    <m/>
    <x v="565"/>
    <n v="66520000"/>
    <n v="36280000"/>
    <n v="3369000"/>
    <n v="39649000"/>
    <n v="22428000"/>
    <n v="18279000"/>
    <n v="238467008"/>
    <n v="113317000"/>
    <n v="18106000"/>
    <m/>
    <m/>
    <m/>
    <m/>
    <m/>
    <m/>
    <m/>
    <m/>
    <m/>
    <m/>
    <m/>
  </r>
  <r>
    <x v="6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62592000"/>
    <m/>
    <m/>
    <n v="208000"/>
    <n v="36909000"/>
    <n v="83860000"/>
    <n v="8782000"/>
    <n v="6830000"/>
    <m/>
    <m/>
    <x v="566"/>
    <n v="70929000"/>
    <n v="41127000"/>
    <n v="3318000"/>
    <n v="44445000"/>
    <n v="22584000"/>
    <n v="19222000"/>
    <n v="250492992"/>
    <n v="123290000"/>
    <n v="21544000"/>
    <m/>
    <m/>
    <m/>
    <m/>
    <n v="1162"/>
    <n v="0.65"/>
    <m/>
    <m/>
    <m/>
    <m/>
    <m/>
  </r>
  <r>
    <x v="7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67335000"/>
    <m/>
    <m/>
    <n v="147000"/>
    <n v="38915000"/>
    <n v="89137000"/>
    <n v="9849000"/>
    <n v="8782000"/>
    <m/>
    <m/>
    <x v="567"/>
    <n v="79674000"/>
    <n v="43373000"/>
    <n v="3310000"/>
    <n v="46683000"/>
    <n v="20566000"/>
    <n v="20156000"/>
    <n v="264310000"/>
    <n v="129890000"/>
    <n v="23392000"/>
    <m/>
    <m/>
    <m/>
    <m/>
    <m/>
    <m/>
    <m/>
    <n v="0.149148"/>
    <n v="0.61897800000000003"/>
    <n v="2.4330899999999999E-2"/>
    <n v="32284.5"/>
  </r>
  <r>
    <x v="8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70244000"/>
    <m/>
    <m/>
    <n v="131000"/>
    <n v="39568000"/>
    <n v="104077000"/>
    <n v="10094000"/>
    <n v="6169000"/>
    <m/>
    <m/>
    <x v="568"/>
    <n v="85930000"/>
    <n v="38832000"/>
    <n v="7304000"/>
    <n v="46136000"/>
    <n v="22595000"/>
    <n v="20732000"/>
    <n v="277908000"/>
    <n v="135404992"/>
    <n v="24604000"/>
    <m/>
    <m/>
    <m/>
    <m/>
    <n v="1136"/>
    <n v="0.67700000000000005"/>
    <m/>
    <n v="0.170099"/>
    <n v="0.60604400000000003"/>
    <n v="2.6745100000000001E-2"/>
    <n v="31823"/>
  </r>
  <r>
    <x v="9"/>
    <x v="20"/>
    <s v="UNIVERSITY OF CALIFORNIA-SANTA CRUZ"/>
    <s v="California"/>
    <x v="0"/>
    <x v="0"/>
    <s v=""/>
    <s v=""/>
    <m/>
    <m/>
    <m/>
    <m/>
    <m/>
    <n v="95064"/>
    <s v="Far West: AK, CA, HI, NV, OR, and WA"/>
    <x v="0"/>
    <x v="0"/>
    <m/>
    <m/>
    <m/>
    <m/>
    <n v="73493000"/>
    <m/>
    <m/>
    <n v="204000"/>
    <n v="40424000"/>
    <n v="111896000"/>
    <n v="12410000"/>
    <n v="7103000"/>
    <m/>
    <m/>
    <x v="569"/>
    <n v="93453000"/>
    <n v="41897000"/>
    <n v="11748000"/>
    <n v="53645000"/>
    <n v="23467000"/>
    <n v="22500000"/>
    <n v="300168992"/>
    <n v="144775008"/>
    <n v="27547000"/>
    <m/>
    <m/>
    <m/>
    <m/>
    <n v="1125"/>
    <n v="0.64100000000000001"/>
    <m/>
    <n v="0.16536799999999999"/>
    <n v="0.60366900000000001"/>
    <n v="2.7645099999999999E-2"/>
    <n v="34610"/>
  </r>
  <r>
    <x v="10"/>
    <x v="20"/>
    <s v="UNIVERSITY OF CALIFORNIA-SANTA CRUZ"/>
    <s v="California"/>
    <x v="0"/>
    <x v="0"/>
    <s v=""/>
    <s v=""/>
    <m/>
    <m/>
    <m/>
    <m/>
    <m/>
    <m/>
    <m/>
    <x v="0"/>
    <x v="0"/>
    <m/>
    <m/>
    <m/>
    <m/>
    <n v="80750000"/>
    <m/>
    <m/>
    <n v="415000"/>
    <n v="44528000"/>
    <n v="131054000"/>
    <n v="16285000"/>
    <n v="8743000"/>
    <m/>
    <m/>
    <x v="570"/>
    <n v="102394000"/>
    <n v="49524000"/>
    <n v="17394000"/>
    <n v="66918000"/>
    <n v="28600000"/>
    <n v="27701000"/>
    <n v="352326016"/>
    <n v="162438000"/>
    <n v="30146000"/>
    <m/>
    <m/>
    <m/>
    <m/>
    <n v="1160"/>
    <n v="0.63200000000000001"/>
    <m/>
    <n v="0.13511899999999999"/>
    <n v="0.59484899999999996"/>
    <n v="2.0646000000000001E-2"/>
    <n v="37600.5"/>
  </r>
  <r>
    <x v="11"/>
    <x v="20"/>
    <s v="UNIVERSITY OF CALIFORNIA-SANTA CRUZ"/>
    <s v="California"/>
    <x v="1"/>
    <x v="0"/>
    <n v="0.80464689697340264"/>
    <n v="0.22074468085106383"/>
    <n v="16355"/>
    <n v="13160"/>
    <n v="2829"/>
    <n v="76"/>
    <n v="2905"/>
    <n v="95064"/>
    <s v="Far West: AK, CA, HI, NV, OR, and WA"/>
    <x v="0"/>
    <x v="0"/>
    <m/>
    <m/>
    <m/>
    <m/>
    <n v="66778888"/>
    <n v="66763000"/>
    <m/>
    <n v="13006000"/>
    <n v="51210000"/>
    <n v="155958992"/>
    <n v="5922000"/>
    <n v="77543000"/>
    <n v="199047008"/>
    <n v="139543008"/>
    <x v="571"/>
    <n v="121979656"/>
    <n v="57979260"/>
    <n v="28172592"/>
    <n v="86151856"/>
    <n v="24951586"/>
    <n v="36086540"/>
    <n v="361336992"/>
    <n v="174829840"/>
    <n v="32126320"/>
    <m/>
    <m/>
    <n v="442143008"/>
    <n v="361336992"/>
    <n v="1316"/>
    <n v="0.66800000000000004"/>
    <n v="8661"/>
    <n v="0.16658400000000001"/>
    <n v="0.56723100000000004"/>
    <n v="2.3904399999999999E-2"/>
    <n v="40131"/>
  </r>
  <r>
    <x v="12"/>
    <x v="20"/>
    <s v="UNIVERSITY OF CALIFORNIA-SANTA CRUZ"/>
    <s v="California"/>
    <x v="1"/>
    <x v="0"/>
    <n v="0.80752018929067437"/>
    <n v="0.19275113064526403"/>
    <n v="19441"/>
    <n v="15699"/>
    <n v="3022"/>
    <n v="4"/>
    <n v="3026"/>
    <n v="95064"/>
    <s v="Far West: AK, CA, HI, NV, OR, and WA"/>
    <x v="0"/>
    <x v="0"/>
    <m/>
    <m/>
    <m/>
    <m/>
    <n v="86873000"/>
    <n v="71369000"/>
    <m/>
    <n v="14467000"/>
    <n v="54101000"/>
    <n v="149624992"/>
    <n v="5494000"/>
    <n v="69316000"/>
    <n v="217998000"/>
    <n v="132176000"/>
    <x v="572"/>
    <n v="119138664"/>
    <n v="62463300"/>
    <n v="24212594"/>
    <n v="86675896"/>
    <n v="28644164"/>
    <n v="36576892"/>
    <n v="377800992"/>
    <n v="178814992"/>
    <n v="35199756"/>
    <m/>
    <m/>
    <n v="441856000"/>
    <n v="377800992"/>
    <n v="1362"/>
    <n v="0.65400000000000003"/>
    <n v="9708"/>
    <n v="0.15654399999999999"/>
    <n v="0.57650699999999999"/>
    <n v="2.2363500000000001E-2"/>
    <n v="45078"/>
  </r>
  <r>
    <x v="13"/>
    <x v="20"/>
    <s v="UNIVERSITY OF CALIFORNIA-SANTA CRUZ"/>
    <s v="California"/>
    <x v="1"/>
    <x v="0"/>
    <n v="0.82607980255039082"/>
    <n v="0.16218504133054476"/>
    <n v="24310"/>
    <n v="20082"/>
    <n v="3142"/>
    <n v="115"/>
    <n v="3257"/>
    <n v="95064"/>
    <s v="Far West: AK, CA, HI, NV, OR, and WA"/>
    <x v="0"/>
    <x v="0"/>
    <m/>
    <m/>
    <m/>
    <m/>
    <n v="111213000"/>
    <n v="88181000"/>
    <m/>
    <n v="18103000"/>
    <n v="69272000"/>
    <n v="141949008"/>
    <n v="6189000"/>
    <n v="87231000"/>
    <n v="258879008"/>
    <n v="128913000"/>
    <x v="573"/>
    <n v="120841080"/>
    <n v="76403312"/>
    <n v="18627766"/>
    <n v="95031080"/>
    <n v="27585992"/>
    <n v="41012396"/>
    <n v="395867008"/>
    <n v="193518400"/>
    <n v="39925444"/>
    <n v="31381000"/>
    <n v="36036000"/>
    <n v="478720000"/>
    <n v="395867008"/>
    <n v="1602"/>
    <n v="0.69399999999999995"/>
    <n v="10314"/>
    <n v="0.13717399999999999"/>
    <n v="0.56869599999999998"/>
    <n v="1.6956499999999999E-2"/>
    <n v="45394"/>
  </r>
  <r>
    <x v="14"/>
    <x v="20"/>
    <s v="UNIVERSITY OF CALIFORNIA-SANTA CRUZ"/>
    <s v="California"/>
    <x v="1"/>
    <x v="0"/>
    <n v="0.7894495412844037"/>
    <n v="0.19953515398024405"/>
    <n v="21800"/>
    <n v="17210"/>
    <n v="3303"/>
    <n v="131"/>
    <n v="3434"/>
    <n v="95064"/>
    <s v="Far West: AK, CA, HI, NV, OR, and WA"/>
    <x v="1"/>
    <x v="0"/>
    <m/>
    <m/>
    <m/>
    <m/>
    <n v="123102000"/>
    <n v="101286000"/>
    <m/>
    <n v="20710000"/>
    <n v="78007000"/>
    <n v="138436000"/>
    <n v="6264000"/>
    <n v="89031000"/>
    <n v="292219008"/>
    <n v="117176000"/>
    <x v="574"/>
    <n v="122294400"/>
    <n v="89149352"/>
    <n v="15970659"/>
    <n v="105120008"/>
    <n v="27706744"/>
    <n v="44704352"/>
    <n v="416825984"/>
    <n v="198961472"/>
    <n v="43522252"/>
    <n v="36036000"/>
    <n v="40943000"/>
    <n v="503654016"/>
    <n v="416825984"/>
    <n v="1647"/>
    <n v="0.70099999999999996"/>
    <n v="10947"/>
    <n v="0.137686"/>
    <n v="0.55252100000000004"/>
    <n v="1.6211400000000001E-2"/>
    <n v="43860"/>
  </r>
  <r>
    <x v="15"/>
    <x v="20"/>
    <s v="UNIVERSITY OF CALIFORNIA-SANTA CRUZ"/>
    <s v="California"/>
    <x v="1"/>
    <x v="0"/>
    <n v="0.68573627501282708"/>
    <n v="0.19715675271230826"/>
    <n v="23388"/>
    <n v="16038"/>
    <n v="3037"/>
    <n v="125"/>
    <n v="3162"/>
    <n v="95064"/>
    <s v="Far West: AK, CA, HI, NV, OR, and WA"/>
    <x v="1"/>
    <x v="2"/>
    <m/>
    <m/>
    <m/>
    <m/>
    <n v="132010000"/>
    <n v="105234000"/>
    <m/>
    <n v="22805000"/>
    <n v="84338000"/>
    <n v="147927008"/>
    <n v="7757000"/>
    <n v="35001000"/>
    <n v="307281984"/>
    <n v="124487000"/>
    <x v="575"/>
    <n v="126878792"/>
    <n v="102525488"/>
    <n v="17467348"/>
    <n v="119992832"/>
    <n v="29972846"/>
    <n v="47230292"/>
    <n v="451777984"/>
    <n v="213540944"/>
    <n v="43763932"/>
    <n v="40943000"/>
    <n v="45685000"/>
    <n v="481676000"/>
    <n v="451777984"/>
    <n v="1998"/>
    <n v="0.69599999999999995"/>
    <n v="11571"/>
    <n v="0.122332"/>
    <n v="0.55767599999999995"/>
    <n v="1.55993E-2"/>
    <n v="46365"/>
  </r>
  <r>
    <x v="16"/>
    <x v="20"/>
    <s v="UNIVERSITY OF CALIFORNIA-SANTA CRUZ"/>
    <s v="California"/>
    <x v="1"/>
    <x v="0"/>
    <n v="0.74273678724975034"/>
    <n v="0.175173946091329"/>
    <n v="23027"/>
    <n v="17103"/>
    <n v="2976"/>
    <n v="20"/>
    <n v="2996"/>
    <n v="95064"/>
    <s v="Far West: AK, CA, HI, NV, OR, and WA"/>
    <x v="1"/>
    <x v="2"/>
    <m/>
    <m/>
    <m/>
    <m/>
    <n v="137772000"/>
    <n v="111009000"/>
    <m/>
    <n v="27640000"/>
    <n v="89411000"/>
    <n v="163267008"/>
    <n v="8274000"/>
    <n v="29553000"/>
    <n v="335560000"/>
    <n v="134072000"/>
    <x v="576"/>
    <n v="133663112"/>
    <n v="109561552"/>
    <n v="19677584"/>
    <n v="129239136"/>
    <n v="34110628"/>
    <n v="53672784"/>
    <n v="485439008"/>
    <n v="232651952"/>
    <n v="51518988"/>
    <n v="45685000"/>
    <n v="54151000"/>
    <n v="532099008"/>
    <n v="485439008"/>
    <n v="2007"/>
    <n v="0.68300000000000005"/>
    <n v="11805"/>
    <n v="0.121036"/>
    <n v="0.55800899999999998"/>
    <n v="1.6057800000000001E-2"/>
    <n v="44277"/>
  </r>
  <r>
    <x v="17"/>
    <x v="20"/>
    <s v="UNIVERSITY OF CALIFORNIA-SANTA CRUZ"/>
    <s v="California"/>
    <x v="1"/>
    <x v="0"/>
    <n v="0.79504522858772719"/>
    <n v="0.17168921689216893"/>
    <n v="24542"/>
    <n v="19512"/>
    <n v="3313"/>
    <n v="37"/>
    <n v="3350"/>
    <n v="95064"/>
    <s v="Far West: AK, CA, HI, NV, OR, and WA"/>
    <x v="1"/>
    <x v="2"/>
    <m/>
    <m/>
    <m/>
    <m/>
    <n v="153012000"/>
    <n v="122626000"/>
    <m/>
    <n v="31982000"/>
    <n v="94267000"/>
    <n v="175678000"/>
    <n v="9452000"/>
    <n v="112609000"/>
    <n v="364366016"/>
    <n v="154784000"/>
    <x v="577"/>
    <n v="145715904"/>
    <n v="125371944"/>
    <n v="19318088"/>
    <n v="144690032"/>
    <n v="36311948"/>
    <n v="59413308"/>
    <n v="537419008"/>
    <n v="251652992"/>
    <n v="56118540"/>
    <n v="54151000"/>
    <n v="54214000"/>
    <n v="631416000"/>
    <n v="537419008"/>
    <n v="2212"/>
    <n v="0.71499999999999997"/>
    <n v="12483"/>
    <n v="0.11572399999999999"/>
    <n v="0.557311"/>
    <n v="1.7083000000000001E-2"/>
    <n v="45053.5"/>
  </r>
  <r>
    <x v="18"/>
    <x v="20"/>
    <s v="UNIVERSITY OF CALIFORNIA-SANTA CRUZ"/>
    <s v="California"/>
    <x v="1"/>
    <x v="0"/>
    <n v="0.81129915787752427"/>
    <n v="0.18663710571399778"/>
    <n v="24462"/>
    <n v="19846"/>
    <n v="3689"/>
    <n v="15"/>
    <n v="3704"/>
    <n v="95064"/>
    <s v="Far West: AK, CA, HI, NV, OR, and WA"/>
    <x v="1"/>
    <x v="2"/>
    <m/>
    <m/>
    <m/>
    <m/>
    <n v="167520992"/>
    <n v="131404000"/>
    <m/>
    <n v="32320000"/>
    <n v="117037000"/>
    <n v="151215008"/>
    <n v="9253000"/>
    <n v="103892000"/>
    <n v="382844992"/>
    <n v="134077000"/>
    <x v="578"/>
    <n v="145876896"/>
    <n v="128036184"/>
    <n v="17866076"/>
    <n v="145902256"/>
    <n v="36482772"/>
    <n v="59395624"/>
    <n v="539705984"/>
    <n v="262152000"/>
    <n v="58761000"/>
    <n v="54214000"/>
    <n v="43115000"/>
    <n v="639084032"/>
    <n v="539705984"/>
    <n v="2401"/>
    <n v="0.73299999999999998"/>
    <n v="11451"/>
    <n v="0.103437"/>
    <n v="0.55651499999999998"/>
    <n v="1.5667500000000001E-2"/>
    <n v="49761"/>
  </r>
  <r>
    <x v="19"/>
    <x v="20"/>
    <s v="UNIVERSITY OF CALIFORNIA-SANTA CRUZ"/>
    <s v="California"/>
    <x v="1"/>
    <x v="0"/>
    <n v="0.71695469406819246"/>
    <n v="0.1986970684039088"/>
    <n v="27833"/>
    <n v="19955"/>
    <n v="3954"/>
    <n v="11"/>
    <n v="3965"/>
    <s v="95064-1011"/>
    <s v="Far West: AK, CA, HI, NV, OR, and WA"/>
    <x v="1"/>
    <x v="2"/>
    <n v="-122.05200000000001"/>
    <n v="36.9771"/>
    <m/>
    <m/>
    <n v="190407008"/>
    <n v="143844000"/>
    <m/>
    <n v="22661000"/>
    <n v="116913232"/>
    <n v="159604992"/>
    <n v="9102000"/>
    <n v="69112000"/>
    <n v="370940000"/>
    <n v="161609232"/>
    <x v="579"/>
    <n v="129839936"/>
    <n v="115659264"/>
    <n v="13177540"/>
    <n v="128836800"/>
    <n v="38713020"/>
    <n v="53663160"/>
    <n v="527158016"/>
    <n v="244630688"/>
    <n v="60763648"/>
    <n v="43115000"/>
    <n v="46856000"/>
    <m/>
    <m/>
    <n v="2138"/>
    <n v="0.74199999999999999"/>
    <n v="13641"/>
    <n v="0.107666"/>
    <n v="0.55800399999999994"/>
    <n v="1.40091E-2"/>
    <n v="48463"/>
  </r>
  <r>
    <x v="20"/>
    <x v="20"/>
    <s v="UNIVERSITY OF CALIFORNIA-SANTA CRUZ"/>
    <s v="California"/>
    <x v="1"/>
    <x v="0"/>
    <n v="0.63551950673468638"/>
    <n v="0.18566643566643568"/>
    <n v="27247"/>
    <n v="17316"/>
    <n v="3203"/>
    <n v="12"/>
    <n v="3215"/>
    <s v="95064-1011"/>
    <s v="Far West: AK, CA, HI, NV, OR, and WA"/>
    <x v="1"/>
    <x v="2"/>
    <n v="-122.05200000000001"/>
    <n v="36.977200000000003"/>
    <m/>
    <m/>
    <n v="224378000"/>
    <n v="174963008"/>
    <m/>
    <n v="20617000"/>
    <n v="136232000"/>
    <n v="193327008"/>
    <n v="8889000"/>
    <n v="28340000"/>
    <n v="417222016"/>
    <n v="207516000"/>
    <x v="580"/>
    <n v="135012992"/>
    <n v="127583000"/>
    <n v="13733000"/>
    <n v="141316000"/>
    <n v="40764000"/>
    <n v="54324000"/>
    <n v="584409984"/>
    <n v="246976992"/>
    <n v="64073000"/>
    <n v="46856000"/>
    <n v="55628000"/>
    <m/>
    <m/>
    <n v="2143"/>
    <n v="0.73399999999999999"/>
    <n v="14171"/>
    <n v="0.112847"/>
    <n v="0.55208299999999999"/>
    <n v="1.23106E-2"/>
    <n v="44324"/>
  </r>
  <r>
    <x v="21"/>
    <x v="20"/>
    <s v="UNIVERSITY OF CALIFORNIA-SANTA CRUZ"/>
    <s v="California"/>
    <x v="1"/>
    <x v="0"/>
    <n v="0.63819858925664674"/>
    <n v="0.1864762228645922"/>
    <n v="27645"/>
    <n v="17643"/>
    <n v="3280"/>
    <n v="10"/>
    <n v="3290"/>
    <s v="95064-1011"/>
    <s v="Far West: AK, CA, HI, NV, OR, and WA"/>
    <x v="1"/>
    <x v="2"/>
    <n v="-122.068"/>
    <n v="36.997300000000003"/>
    <n v="3.6999999999999998E-2"/>
    <n v="2427"/>
    <n v="258768000"/>
    <n v="206408000"/>
    <m/>
    <n v="25213000"/>
    <n v="130381000"/>
    <n v="158002016"/>
    <n v="10647000"/>
    <n v="27733000"/>
    <n v="462049984"/>
    <n v="169484000"/>
    <x v="581"/>
    <n v="144024992"/>
    <n v="131815000"/>
    <n v="15884000"/>
    <n v="147699008"/>
    <n v="41312000"/>
    <n v="56786000"/>
    <n v="600393024"/>
    <n v="254138000"/>
    <n v="78130000"/>
    <n v="55628000"/>
    <n v="57323000"/>
    <m/>
    <m/>
    <n v="2411"/>
    <n v="0.745"/>
    <n v="14727"/>
    <n v="0.10804800000000001"/>
    <n v="0.55648299999999995"/>
    <n v="9.8360700000000006E-3"/>
    <n v="41239.5"/>
  </r>
  <r>
    <x v="22"/>
    <x v="20"/>
    <s v="UNIVERSITY OF CALIFORNIA-SANTA CRUZ"/>
    <s v="California"/>
    <x v="1"/>
    <x v="0"/>
    <n v="0.67290116896918173"/>
    <n v="0.18988208043798693"/>
    <n v="28230"/>
    <n v="18996"/>
    <n v="3599"/>
    <n v="8"/>
    <n v="3607"/>
    <s v="95064-1011"/>
    <s v="Far West: AK, CA, HI, NV, OR, and WA"/>
    <x v="1"/>
    <x v="2"/>
    <n v="-122.068"/>
    <n v="36.997300000000003"/>
    <n v="4.2000000000000003E-2"/>
    <n v="2509"/>
    <n v="262236000"/>
    <n v="196440000"/>
    <m/>
    <n v="25031000"/>
    <n v="124404000"/>
    <n v="167911008"/>
    <n v="9924000"/>
    <n v="19485000"/>
    <n v="432614016"/>
    <n v="190540000"/>
    <x v="582"/>
    <n v="148012000"/>
    <n v="131694000"/>
    <n v="16221000"/>
    <n v="147915008"/>
    <n v="41106000"/>
    <n v="60573000"/>
    <n v="640006016"/>
    <n v="256432992"/>
    <n v="84955000"/>
    <n v="57323000"/>
    <n v="61658000"/>
    <m/>
    <m/>
    <n v="2619"/>
    <n v="0.72699999999999998"/>
    <n v="14861"/>
    <n v="0.103229"/>
    <n v="0.56348299999999996"/>
    <n v="1.03505E-2"/>
    <n v="38000"/>
  </r>
  <r>
    <x v="23"/>
    <x v="20"/>
    <s v="UNIVERSITY OF CALIFORNIA-SANTA CRUZ"/>
    <s v="California"/>
    <x v="1"/>
    <x v="0"/>
    <n v="0.59905845429580229"/>
    <n v="0.19278625761926352"/>
    <n v="33137"/>
    <n v="19851"/>
    <n v="3817"/>
    <n v="10"/>
    <n v="3827"/>
    <s v="95064-1011"/>
    <s v="Far West: AK, CA, HI, NV, OR, and WA"/>
    <x v="1"/>
    <x v="2"/>
    <n v="-122.068"/>
    <n v="36.997300000000003"/>
    <n v="5.7000000000000002E-2"/>
    <n v="2713"/>
    <n v="265046000"/>
    <n v="202375008"/>
    <m/>
    <n v="27386000"/>
    <n v="129696000"/>
    <n v="182193984"/>
    <n v="9661000"/>
    <n v="79825000"/>
    <n v="441004992"/>
    <n v="206095008"/>
    <x v="583"/>
    <n v="153820032"/>
    <n v="134355952"/>
    <n v="15531448"/>
    <n v="149887392"/>
    <n v="43587680"/>
    <n v="65353912"/>
    <n v="641156992"/>
    <n v="268172560"/>
    <n v="111775120"/>
    <n v="61658000"/>
    <n v="80262000"/>
    <m/>
    <m/>
    <n v="2946"/>
    <n v="0.77300000000000002"/>
    <n v="14408"/>
    <n v="0.111861"/>
    <n v="0.556002"/>
    <n v="1.2062E-2"/>
    <n v="35800"/>
  </r>
  <r>
    <x v="24"/>
    <x v="20"/>
    <s v="UNIVERSITY OF CALIFORNIA-SANTA CRUZ"/>
    <s v="California"/>
    <x v="1"/>
    <x v="0"/>
    <n v="0.55724703513639595"/>
    <n v="0.17779246530072704"/>
    <n v="40727"/>
    <n v="22695"/>
    <n v="4019"/>
    <n v="16"/>
    <n v="4035"/>
    <s v="95064-1011"/>
    <s v="Far West: AK, CA, HI, NV, OR, and WA"/>
    <x v="1"/>
    <x v="2"/>
    <n v="-122.068"/>
    <n v="36.997300000000003"/>
    <n v="3.4000000000000002E-2"/>
    <n v="3125"/>
    <n v="289116000"/>
    <n v="223959008"/>
    <m/>
    <n v="24911000"/>
    <n v="132101000"/>
    <n v="195163008"/>
    <n v="11497000"/>
    <n v="70669000"/>
    <n v="473219008"/>
    <n v="220150000"/>
    <x v="584"/>
    <n v="165961664"/>
    <n v="137044320"/>
    <n v="16535447"/>
    <n v="153579760"/>
    <n v="47509656"/>
    <n v="73992776"/>
    <n v="686753984"/>
    <n v="287551296"/>
    <n v="111408840"/>
    <n v="80262000"/>
    <n v="88166000"/>
    <m/>
    <m/>
    <n v="2504"/>
    <n v="0.78300000000000003"/>
    <n v="14730"/>
    <n v="0.119381"/>
    <n v="0.55104500000000001"/>
    <n v="1.2178599999999999E-2"/>
    <n v="37441"/>
  </r>
  <r>
    <x v="25"/>
    <x v="20"/>
    <s v="UNIVERSITY OF CALIFORNIA-SANTA CRUZ"/>
    <s v="California"/>
    <x v="1"/>
    <x v="0"/>
    <n v="0.50287709742598607"/>
    <n v="0.15809931432065336"/>
    <n v="45532"/>
    <n v="22897"/>
    <n v="3607"/>
    <n v="13"/>
    <n v="3620"/>
    <m/>
    <m/>
    <x v="0"/>
    <x v="0"/>
    <m/>
    <m/>
    <n v="3.1E-2"/>
    <n v="3541"/>
    <n v="308816992"/>
    <n v="238030000"/>
    <m/>
    <n v="22405000"/>
    <n v="129942000"/>
    <n v="214890000"/>
    <n v="10136000"/>
    <n v="72969000"/>
    <n v="495344000"/>
    <n v="240382000"/>
    <x v="585"/>
    <n v="180024720"/>
    <n v="133662232"/>
    <n v="18390300"/>
    <n v="152052528"/>
    <n v="47179372"/>
    <n v="83587448"/>
    <n v="711632128"/>
    <n v="298347808"/>
    <n v="116251552"/>
    <n v="88166000"/>
    <n v="81980000"/>
    <m/>
    <m/>
    <n v="2519"/>
    <n v="0.76900000000000002"/>
    <n v="14952"/>
    <n v="0.105739"/>
    <n v="0.54866800000000004"/>
    <n v="1.2206699999999999E-2"/>
    <n v="39938.5"/>
  </r>
  <r>
    <x v="26"/>
    <x v="20"/>
    <s v="UNIVERSITY OF CALIFORNIA-SANTA CRUZ"/>
    <s v="California"/>
    <x v="1"/>
    <x v="0"/>
    <n v="0.57851609361338729"/>
    <n v="0.14835512442007592"/>
    <n v="49181"/>
    <n v="28452"/>
    <n v="4204"/>
    <n v="17"/>
    <n v="4221"/>
    <m/>
    <m/>
    <x v="0"/>
    <x v="0"/>
    <m/>
    <m/>
    <n v="3.1E-2"/>
    <n v="3256"/>
    <n v="333920800"/>
    <n v="260694000"/>
    <m/>
    <n v="22799000"/>
    <n v="98570000"/>
    <n v="227233008"/>
    <n v="12039000"/>
    <n v="101419000"/>
    <n v="491683008"/>
    <n v="255047008"/>
    <x v="586"/>
    <n v="196164512"/>
    <n v="113177136"/>
    <n v="21464522"/>
    <n v="134641664"/>
    <n v="49451072"/>
    <n v="94900272"/>
    <n v="793251968"/>
    <n v="328625952"/>
    <n v="120283496"/>
    <n v="81980000"/>
    <n v="96500000"/>
    <m/>
    <m/>
    <n v="2772"/>
    <n v="0.77200000000000002"/>
    <n v="15217"/>
    <n v="0.100351"/>
    <n v="0.54305800000000004"/>
    <n v="1.05448E-2"/>
    <n v="42014.5"/>
  </r>
  <r>
    <x v="27"/>
    <x v="20"/>
    <s v="UNIVERSITY OF CALIFORNIA-SANTA CRUZ"/>
    <s v="California"/>
    <x v="1"/>
    <x v="0"/>
    <n v="0.50943004398799296"/>
    <n v="0.15001482359916987"/>
    <n v="52969"/>
    <n v="26984"/>
    <n v="4040"/>
    <n v="8"/>
    <n v="4048"/>
    <m/>
    <m/>
    <x v="0"/>
    <x v="0"/>
    <m/>
    <m/>
    <n v="3.5999999999999997E-2"/>
    <n v="3360"/>
    <n v="366725824"/>
    <n v="287616000"/>
    <m/>
    <n v="27337000"/>
    <n v="104088000"/>
    <n v="236780992"/>
    <n v="20038000"/>
    <n v="116337000"/>
    <n v="564220032"/>
    <n v="312327008"/>
    <x v="587"/>
    <n v="215560848"/>
    <n v="120067600"/>
    <n v="51091376"/>
    <n v="171158976"/>
    <n v="53793240"/>
    <n v="102000104"/>
    <n v="806454016"/>
    <n v="352279776"/>
    <n v="127657368"/>
    <n v="96500000"/>
    <n v="103886000"/>
    <m/>
    <m/>
    <m/>
    <m/>
    <n v="16055"/>
    <m/>
    <m/>
    <m/>
    <m/>
  </r>
  <r>
    <x v="0"/>
    <x v="21"/>
    <s v="LOYOLA MARYMOUNT UNIVERSITY"/>
    <s v="California"/>
    <x v="0"/>
    <x v="0"/>
    <s v=""/>
    <s v=""/>
    <m/>
    <m/>
    <m/>
    <m/>
    <m/>
    <n v="90045"/>
    <s v="Far West: AK, CA, HI, NV, OR, and WA"/>
    <x v="0"/>
    <x v="0"/>
    <m/>
    <m/>
    <m/>
    <m/>
    <n v="62152368"/>
    <m/>
    <m/>
    <m/>
    <n v="1888209"/>
    <n v="4135108"/>
    <n v="8302274"/>
    <n v="2307371"/>
    <m/>
    <m/>
    <x v="588"/>
    <n v="26005116"/>
    <n v="57068"/>
    <m/>
    <n v="57068"/>
    <n v="9124994"/>
    <n v="6489815"/>
    <n v="90172696"/>
    <n v="33860048"/>
    <n v="9813335"/>
    <m/>
    <m/>
    <m/>
    <m/>
    <m/>
    <m/>
    <m/>
    <m/>
    <m/>
    <m/>
    <m/>
  </r>
  <r>
    <x v="1"/>
    <x v="21"/>
    <s v="LOYOLA MARYMOUNT UNIVERSITY"/>
    <s v="California"/>
    <x v="0"/>
    <x v="0"/>
    <s v=""/>
    <s v=""/>
    <m/>
    <m/>
    <m/>
    <m/>
    <m/>
    <n v="90045"/>
    <s v="Far West: AK, CA, HI, NV, OR, and WA"/>
    <x v="0"/>
    <x v="0"/>
    <m/>
    <m/>
    <m/>
    <m/>
    <n v="66643672"/>
    <m/>
    <m/>
    <m/>
    <n v="2108448"/>
    <n v="3510152"/>
    <n v="6664862"/>
    <n v="2313420"/>
    <m/>
    <m/>
    <x v="589"/>
    <n v="25381268"/>
    <n v="57600"/>
    <m/>
    <n v="57600"/>
    <n v="9062868"/>
    <n v="6600633"/>
    <n v="96695400"/>
    <n v="37419236"/>
    <n v="10454339"/>
    <m/>
    <m/>
    <m/>
    <m/>
    <m/>
    <m/>
    <m/>
    <m/>
    <m/>
    <m/>
    <m/>
  </r>
  <r>
    <x v="2"/>
    <x v="21"/>
    <s v="LOYOLA MARYMOUNT UNIVERSITY"/>
    <s v="California"/>
    <x v="0"/>
    <x v="0"/>
    <s v=""/>
    <s v=""/>
    <m/>
    <m/>
    <m/>
    <m/>
    <m/>
    <n v="900452699"/>
    <s v="Far West: AK, CA, HI, NV, OR, and WA"/>
    <x v="0"/>
    <x v="0"/>
    <m/>
    <m/>
    <m/>
    <m/>
    <n v="72211184"/>
    <m/>
    <m/>
    <m/>
    <n v="2268573"/>
    <n v="3010017"/>
    <n v="6359420"/>
    <n v="2726384"/>
    <m/>
    <m/>
    <x v="590"/>
    <n v="32941060"/>
    <n v="83700"/>
    <m/>
    <n v="83700"/>
    <n v="10185519"/>
    <n v="9023598"/>
    <n v="101310272"/>
    <n v="40063968"/>
    <n v="11405415"/>
    <m/>
    <m/>
    <m/>
    <m/>
    <m/>
    <m/>
    <m/>
    <m/>
    <m/>
    <m/>
    <m/>
  </r>
  <r>
    <x v="3"/>
    <x v="21"/>
    <s v="LOYOLA MARYMOUNT UNIVERSITY"/>
    <s v="California"/>
    <x v="0"/>
    <x v="0"/>
    <s v=""/>
    <s v=""/>
    <m/>
    <m/>
    <m/>
    <m/>
    <m/>
    <n v="900452699"/>
    <s v="Far West: AK, CA, HI, NV, OR, and WA"/>
    <x v="0"/>
    <x v="0"/>
    <m/>
    <m/>
    <m/>
    <m/>
    <n v="78182688"/>
    <m/>
    <m/>
    <m/>
    <n v="3467103"/>
    <n v="3566240"/>
    <n v="5811558"/>
    <n v="2370039"/>
    <m/>
    <m/>
    <x v="591"/>
    <n v="27681488"/>
    <m/>
    <m/>
    <m/>
    <n v="9430412"/>
    <n v="8960430"/>
    <n v="109544960"/>
    <n v="42190608"/>
    <n v="11695162"/>
    <m/>
    <m/>
    <m/>
    <m/>
    <m/>
    <m/>
    <m/>
    <m/>
    <m/>
    <m/>
    <m/>
  </r>
  <r>
    <x v="4"/>
    <x v="21"/>
    <s v="LOYOLA MARYMOUNT UNIVERSITY"/>
    <s v="California"/>
    <x v="0"/>
    <x v="0"/>
    <s v=""/>
    <s v=""/>
    <m/>
    <m/>
    <m/>
    <m/>
    <m/>
    <n v="900452699"/>
    <s v="Far West: AK, CA, HI, NV, OR, and WA"/>
    <x v="0"/>
    <x v="0"/>
    <m/>
    <m/>
    <m/>
    <m/>
    <n v="83452128"/>
    <m/>
    <m/>
    <m/>
    <n v="4009396"/>
    <n v="3586957"/>
    <n v="6745002"/>
    <n v="3689870"/>
    <m/>
    <m/>
    <x v="592"/>
    <n v="29098112"/>
    <m/>
    <m/>
    <m/>
    <n v="9497681"/>
    <n v="8463945"/>
    <n v="117499128"/>
    <n v="42144000"/>
    <n v="14120250"/>
    <m/>
    <m/>
    <m/>
    <m/>
    <m/>
    <m/>
    <m/>
    <m/>
    <m/>
    <m/>
    <m/>
  </r>
  <r>
    <x v="5"/>
    <x v="21"/>
    <s v="LOYOLA MARYMOUNT UNIVERSITY"/>
    <s v="California"/>
    <x v="0"/>
    <x v="0"/>
    <s v=""/>
    <s v=""/>
    <m/>
    <m/>
    <m/>
    <m/>
    <m/>
    <n v="900458300"/>
    <s v="Far West: AK, CA, HI, NV, OR, and WA"/>
    <x v="0"/>
    <x v="0"/>
    <m/>
    <m/>
    <m/>
    <m/>
    <n v="90391464"/>
    <m/>
    <m/>
    <m/>
    <n v="3850297"/>
    <n v="3682466"/>
    <n v="7052247"/>
    <n v="2456086"/>
    <m/>
    <m/>
    <x v="593"/>
    <n v="31964218"/>
    <m/>
    <m/>
    <m/>
    <n v="9856989"/>
    <n v="10386886"/>
    <n v="124115416"/>
    <n v="46468840"/>
    <n v="14014083"/>
    <m/>
    <m/>
    <m/>
    <m/>
    <m/>
    <m/>
    <m/>
    <m/>
    <m/>
    <m/>
    <m/>
  </r>
  <r>
    <x v="6"/>
    <x v="21"/>
    <s v="LOYOLA MARYMOUNT UNIVERSITY"/>
    <s v="California"/>
    <x v="0"/>
    <x v="0"/>
    <s v=""/>
    <s v=""/>
    <m/>
    <m/>
    <m/>
    <m/>
    <m/>
    <n v="900458300"/>
    <s v="Far West: AK, CA, HI, NV, OR, and WA"/>
    <x v="0"/>
    <x v="0"/>
    <m/>
    <m/>
    <m/>
    <m/>
    <n v="96986024"/>
    <n v="81255080"/>
    <m/>
    <m/>
    <n v="481642"/>
    <n v="96983"/>
    <n v="24962504"/>
    <m/>
    <m/>
    <m/>
    <x v="594"/>
    <n v="32816384"/>
    <m/>
    <m/>
    <m/>
    <n v="8025377"/>
    <n v="9561750"/>
    <n v="108996304"/>
    <m/>
    <m/>
    <m/>
    <m/>
    <n v="149503088"/>
    <n v="108996304"/>
    <n v="513"/>
    <n v="0.70699999999999996"/>
    <m/>
    <m/>
    <m/>
    <m/>
    <m/>
  </r>
  <r>
    <x v="7"/>
    <x v="21"/>
    <s v="LOYOLA MARYMOUNT UNIVERSITY"/>
    <s v="California"/>
    <x v="0"/>
    <x v="0"/>
    <s v=""/>
    <s v=""/>
    <m/>
    <m/>
    <m/>
    <m/>
    <m/>
    <n v="900458300"/>
    <s v="Far West: AK, CA, HI, NV, OR, and WA"/>
    <x v="0"/>
    <x v="0"/>
    <m/>
    <m/>
    <m/>
    <m/>
    <n v="87214952"/>
    <n v="87214952"/>
    <m/>
    <m/>
    <n v="3092705"/>
    <n v="107993"/>
    <n v="34174572"/>
    <n v="1735084"/>
    <m/>
    <m/>
    <x v="595"/>
    <n v="47633400"/>
    <m/>
    <m/>
    <m/>
    <n v="12368343"/>
    <n v="14136015"/>
    <n v="115903632"/>
    <n v="58027928"/>
    <n v="14312990"/>
    <m/>
    <m/>
    <n v="175707424"/>
    <n v="115903632"/>
    <n v="496"/>
    <n v="0.73699999999999999"/>
    <m/>
    <n v="0.118829"/>
    <n v="0.59931100000000004"/>
    <n v="2.35362E-2"/>
    <n v="42801.5"/>
  </r>
  <r>
    <x v="8"/>
    <x v="21"/>
    <s v="LOYOLA MARYMOUNT UNIVERSITY"/>
    <s v="California"/>
    <x v="0"/>
    <x v="0"/>
    <s v=""/>
    <s v=""/>
    <m/>
    <m/>
    <m/>
    <m/>
    <m/>
    <n v="900458300"/>
    <s v="Far West: AK, CA, HI, NV, OR, and WA"/>
    <x v="0"/>
    <x v="0"/>
    <m/>
    <m/>
    <m/>
    <m/>
    <n v="98847760"/>
    <n v="98596600"/>
    <m/>
    <n v="251158"/>
    <n v="2756556"/>
    <n v="453539"/>
    <n v="9046725"/>
    <n v="2211279"/>
    <m/>
    <m/>
    <x v="596"/>
    <n v="52822820"/>
    <m/>
    <m/>
    <m/>
    <n v="13106545"/>
    <n v="16168974"/>
    <n v="126532008"/>
    <n v="60332944"/>
    <n v="15428979"/>
    <m/>
    <m/>
    <n v="139740752"/>
    <n v="126532008"/>
    <n v="545"/>
    <n v="0.72599999999999998"/>
    <m/>
    <n v="0.107464"/>
    <n v="0.57543699999999998"/>
    <n v="2.1704600000000001E-2"/>
    <n v="42360"/>
  </r>
  <r>
    <x v="9"/>
    <x v="21"/>
    <s v="LOYOLA MARYMOUNT UNIVERSITY"/>
    <s v="California"/>
    <x v="0"/>
    <x v="0"/>
    <s v=""/>
    <s v=""/>
    <m/>
    <m/>
    <m/>
    <m/>
    <m/>
    <n v="900458300"/>
    <s v="Far West: AK, CA, HI, NV, OR, and WA"/>
    <x v="0"/>
    <x v="0"/>
    <m/>
    <m/>
    <m/>
    <m/>
    <n v="126681632"/>
    <n v="107277184"/>
    <m/>
    <n v="379833"/>
    <n v="2686863"/>
    <n v="379833"/>
    <n v="28699768"/>
    <n v="2455544"/>
    <m/>
    <m/>
    <x v="597"/>
    <n v="57468872"/>
    <m/>
    <m/>
    <m/>
    <n v="13789753"/>
    <n v="17706384"/>
    <n v="138952784"/>
    <n v="63825328"/>
    <n v="16239393"/>
    <m/>
    <m/>
    <n v="188716992"/>
    <n v="138952784"/>
    <n v="534"/>
    <n v="0.7"/>
    <m/>
    <n v="0.117899"/>
    <n v="0.56377299999999997"/>
    <n v="1.5541299999999999E-2"/>
    <n v="43000"/>
  </r>
  <r>
    <x v="10"/>
    <x v="21"/>
    <s v="LOYOLA MARYMOUNT UNIVERSITY"/>
    <s v="California"/>
    <x v="0"/>
    <x v="0"/>
    <s v=""/>
    <s v=""/>
    <m/>
    <m/>
    <m/>
    <m/>
    <m/>
    <m/>
    <m/>
    <x v="0"/>
    <x v="0"/>
    <m/>
    <m/>
    <m/>
    <m/>
    <n v="138952784"/>
    <n v="117938384"/>
    <m/>
    <m/>
    <n v="3184705"/>
    <n v="165067"/>
    <n v="30411216"/>
    <n v="2231866"/>
    <m/>
    <m/>
    <x v="598"/>
    <n v="64489136"/>
    <m/>
    <m/>
    <m/>
    <n v="14245950"/>
    <n v="26241580"/>
    <n v="162324352"/>
    <n v="68880680"/>
    <n v="18512148"/>
    <m/>
    <m/>
    <n v="168110672"/>
    <n v="162324352"/>
    <n v="539"/>
    <n v="0.67800000000000005"/>
    <m/>
    <n v="0.10845200000000001"/>
    <n v="0.59419599999999995"/>
    <n v="1.27291E-2"/>
    <n v="48396.5"/>
  </r>
  <r>
    <x v="11"/>
    <x v="21"/>
    <s v="LOYOLA MARYMOUNT UNIVERSITY"/>
    <s v="California"/>
    <x v="1"/>
    <x v="0"/>
    <n v="0.59534011783610075"/>
    <n v="0.28317588843904634"/>
    <n v="7468"/>
    <n v="4446"/>
    <n v="1258"/>
    <n v="1"/>
    <n v="1259"/>
    <n v="900452659"/>
    <s v="Far West: AK, CA, HI, NV, OR, and WA"/>
    <x v="0"/>
    <x v="0"/>
    <m/>
    <m/>
    <m/>
    <m/>
    <n v="153530208"/>
    <n v="129723432"/>
    <m/>
    <m/>
    <n v="3642848"/>
    <n v="318425"/>
    <n v="21254476"/>
    <n v="2416741"/>
    <m/>
    <m/>
    <x v="599"/>
    <n v="69826696"/>
    <m/>
    <m/>
    <m/>
    <n v="14955847"/>
    <n v="26933864"/>
    <n v="186983424"/>
    <n v="74978504"/>
    <n v="20695558"/>
    <m/>
    <m/>
    <n v="169595808"/>
    <n v="186983424"/>
    <n v="583"/>
    <n v="0.70299999999999996"/>
    <m/>
    <n v="0.113647"/>
    <n v="0.60782499999999995"/>
    <n v="1.21099E-2"/>
    <n v="51757"/>
  </r>
  <r>
    <x v="12"/>
    <x v="21"/>
    <s v="LOYOLA MARYMOUNT UNIVERSITY"/>
    <s v="California"/>
    <x v="1"/>
    <x v="0"/>
    <n v="0.56439251162206305"/>
    <n v="0.26936776491540515"/>
    <n v="7959"/>
    <n v="4492"/>
    <n v="1210"/>
    <n v="0"/>
    <n v="1210"/>
    <s v="90045-2659"/>
    <s v="Far West: AK, CA, HI, NV, OR, and WA"/>
    <x v="0"/>
    <x v="0"/>
    <m/>
    <m/>
    <m/>
    <m/>
    <n v="170741264"/>
    <n v="145019136"/>
    <m/>
    <m/>
    <n v="3851732"/>
    <n v="198719"/>
    <n v="46398336"/>
    <n v="2431647"/>
    <m/>
    <m/>
    <x v="600"/>
    <n v="77827712"/>
    <m/>
    <m/>
    <m/>
    <n v="15530011"/>
    <n v="29982844"/>
    <n v="193335216"/>
    <n v="74477160"/>
    <n v="20937452"/>
    <m/>
    <m/>
    <n v="213626064"/>
    <n v="193335216"/>
    <n v="698"/>
    <n v="0.73299999999999998"/>
    <m/>
    <n v="0.13478100000000001"/>
    <n v="0.60832200000000003"/>
    <n v="1.13071E-2"/>
    <n v="49980"/>
  </r>
  <r>
    <x v="13"/>
    <x v="21"/>
    <s v="LOYOLA MARYMOUNT UNIVERSITY"/>
    <s v="California"/>
    <x v="1"/>
    <x v="0"/>
    <n v="0.58317375207455635"/>
    <n v="0.2931260945709282"/>
    <n v="7833"/>
    <n v="4568"/>
    <n v="1335"/>
    <n v="4"/>
    <n v="1339"/>
    <s v="90045-2659"/>
    <s v="Far West: AK, CA, HI, NV, OR, and WA"/>
    <x v="0"/>
    <x v="0"/>
    <m/>
    <m/>
    <m/>
    <m/>
    <n v="191102624"/>
    <n v="161248544"/>
    <m/>
    <n v="404194"/>
    <n v="4290940"/>
    <n v="852304"/>
    <n v="22757568"/>
    <n v="2790646"/>
    <m/>
    <m/>
    <x v="601"/>
    <n v="80795880"/>
    <n v="2065890"/>
    <n v="525200"/>
    <n v="2591090"/>
    <n v="15483975"/>
    <n v="30890582"/>
    <n v="203396144"/>
    <n v="80044752"/>
    <n v="23247540"/>
    <n v="223886528"/>
    <n v="252553472"/>
    <n v="248242224"/>
    <n v="203396144"/>
    <n v="728"/>
    <n v="0.73899999999999999"/>
    <m/>
    <n v="0.151389"/>
    <n v="0.62546299999999999"/>
    <n v="1.4351900000000001E-2"/>
    <n v="48361"/>
  </r>
  <r>
    <x v="14"/>
    <x v="21"/>
    <s v="LOYOLA MARYMOUNT UNIVERSITY"/>
    <s v="California"/>
    <x v="1"/>
    <x v="0"/>
    <n v="0.59759717314487637"/>
    <n v="0.32899716177861871"/>
    <n v="7075"/>
    <n v="4228"/>
    <n v="1391"/>
    <m/>
    <n v="1391"/>
    <m/>
    <m/>
    <x v="0"/>
    <x v="0"/>
    <m/>
    <m/>
    <m/>
    <m/>
    <n v="203641296"/>
    <n v="168746256"/>
    <m/>
    <n v="319515"/>
    <n v="3761057"/>
    <n v="988193"/>
    <n v="18393496"/>
    <n v="3246833"/>
    <m/>
    <m/>
    <x v="602"/>
    <n v="87073704"/>
    <n v="2085891"/>
    <n v="476714"/>
    <n v="2562605"/>
    <n v="15761320"/>
    <n v="33194360"/>
    <n v="217168704"/>
    <n v="86886872"/>
    <n v="24669868"/>
    <n v="252553472"/>
    <n v="284454848"/>
    <n v="244815584"/>
    <n v="217168704"/>
    <n v="773"/>
    <n v="0.76"/>
    <m/>
    <n v="0.16073799999999999"/>
    <n v="0.631247"/>
    <n v="1.48582E-2"/>
    <n v="51889"/>
  </r>
  <r>
    <x v="15"/>
    <x v="21"/>
    <s v="LOYOLA MARYMOUNT UNIVERSITY"/>
    <s v="California"/>
    <x v="1"/>
    <x v="0"/>
    <n v="0.56472261735419627"/>
    <n v="0.30822074650790016"/>
    <n v="7733"/>
    <n v="4367"/>
    <n v="1345"/>
    <n v="1"/>
    <n v="1346"/>
    <s v="90045-2659"/>
    <s v="Far West: AK, CA, HI, NV, OR, and WA"/>
    <x v="1"/>
    <x v="3"/>
    <m/>
    <m/>
    <m/>
    <m/>
    <n v="218274304"/>
    <n v="175169648"/>
    <m/>
    <n v="264722"/>
    <n v="4122921"/>
    <n v="955670"/>
    <n v="23987948"/>
    <n v="4146162"/>
    <m/>
    <m/>
    <x v="603"/>
    <n v="95096096"/>
    <n v="3132953"/>
    <n v="564562"/>
    <n v="3697515"/>
    <n v="17132552"/>
    <n v="33058542"/>
    <n v="222854704"/>
    <n v="98374240"/>
    <n v="27067192"/>
    <n v="284454848"/>
    <n v="318720384"/>
    <n v="275209472"/>
    <n v="222854704"/>
    <n v="901"/>
    <n v="0.749"/>
    <m/>
    <n v="0.13648299999999999"/>
    <n v="0.58705200000000002"/>
    <n v="1.26859E-2"/>
    <n v="60084"/>
  </r>
  <r>
    <x v="16"/>
    <x v="21"/>
    <s v="LOYOLA MARYMOUNT UNIVERSITY"/>
    <s v="California"/>
    <x v="1"/>
    <x v="0"/>
    <n v="0.53428185943824358"/>
    <n v="0.29017447199265384"/>
    <n v="8153"/>
    <n v="4356"/>
    <n v="1262"/>
    <n v="2"/>
    <n v="1264"/>
    <s v="90045-2659"/>
    <s v="Far West: AK, CA, HI, NV, OR, and WA"/>
    <x v="1"/>
    <x v="3"/>
    <m/>
    <m/>
    <m/>
    <m/>
    <n v="237815376"/>
    <n v="189519904"/>
    <m/>
    <n v="349256"/>
    <n v="4113632"/>
    <n v="1132572"/>
    <n v="30699864"/>
    <n v="5858042"/>
    <m/>
    <m/>
    <x v="604"/>
    <n v="99076240"/>
    <n v="3194193"/>
    <n v="598140"/>
    <n v="3792333"/>
    <n v="17303828"/>
    <n v="36906684"/>
    <n v="238460560"/>
    <n v="107384040"/>
    <n v="29590208"/>
    <n v="318720384"/>
    <n v="379308832"/>
    <n v="331883904"/>
    <n v="238460560"/>
    <n v="949"/>
    <n v="0.75600000000000001"/>
    <m/>
    <n v="0.13853199999999999"/>
    <n v="0.57477100000000003"/>
    <n v="1.0550500000000001E-2"/>
    <n v="59800.5"/>
  </r>
  <r>
    <x v="17"/>
    <x v="21"/>
    <s v="LOYOLA MARYMOUNT UNIVERSITY"/>
    <s v="California"/>
    <x v="1"/>
    <x v="0"/>
    <n v="0.52220789874604479"/>
    <n v="0.28456014362657089"/>
    <n v="8533"/>
    <n v="4456"/>
    <n v="1267"/>
    <n v="1"/>
    <n v="1268"/>
    <s v="90045-2659"/>
    <s v="Far West: AK, CA, HI, NV, OR, and WA"/>
    <x v="1"/>
    <x v="3"/>
    <m/>
    <m/>
    <m/>
    <m/>
    <n v="252714384"/>
    <n v="199608992"/>
    <m/>
    <n v="395077"/>
    <n v="4450407"/>
    <n v="1248840"/>
    <n v="36540232"/>
    <n v="5812560"/>
    <m/>
    <m/>
    <x v="605"/>
    <n v="104319776"/>
    <n v="2946647"/>
    <n v="1249164"/>
    <n v="4195811"/>
    <n v="30225140"/>
    <n v="43456072"/>
    <n v="254649504"/>
    <n v="115808848"/>
    <n v="32713220"/>
    <n v="379308832"/>
    <n v="396210912"/>
    <n v="298321184"/>
    <n v="254649504"/>
    <n v="956"/>
    <n v="0.79500000000000004"/>
    <m/>
    <n v="0.153447"/>
    <n v="0.609537"/>
    <n v="8.9707299999999997E-3"/>
    <n v="60818.5"/>
  </r>
  <r>
    <x v="18"/>
    <x v="21"/>
    <s v="LOYOLA MARYMOUNT UNIVERSITY"/>
    <s v="California"/>
    <x v="1"/>
    <x v="0"/>
    <n v="0.50110059432093335"/>
    <n v="0.27696024599165386"/>
    <n v="9086"/>
    <n v="4553"/>
    <n v="1261"/>
    <n v="0"/>
    <n v="1261"/>
    <m/>
    <m/>
    <x v="0"/>
    <x v="0"/>
    <m/>
    <m/>
    <m/>
    <m/>
    <n v="267975328"/>
    <n v="207735056"/>
    <m/>
    <n v="348964"/>
    <n v="5346007"/>
    <n v="1191119"/>
    <n v="25171400"/>
    <n v="5163640"/>
    <m/>
    <m/>
    <x v="606"/>
    <n v="109108192"/>
    <n v="3513417"/>
    <n v="1688099"/>
    <n v="5201516"/>
    <n v="33635180"/>
    <n v="43867544"/>
    <n v="269980608"/>
    <n v="125527224"/>
    <n v="34304392"/>
    <n v="396210912"/>
    <n v="298570816"/>
    <n v="186100960"/>
    <n v="269980608"/>
    <n v="1063"/>
    <n v="0.79900000000000004"/>
    <n v="11808"/>
    <n v="0.13673299999999999"/>
    <n v="0.60108300000000003"/>
    <n v="1.03791E-2"/>
    <n v="70003"/>
  </r>
  <r>
    <x v="19"/>
    <x v="21"/>
    <s v="LOYOLA MARYMOUNT UNIVERSITY"/>
    <s v="California"/>
    <x v="1"/>
    <x v="0"/>
    <n v="0.59158206429780036"/>
    <n v="0.24758670003575259"/>
    <n v="9456"/>
    <n v="5594"/>
    <n v="1383"/>
    <n v="2"/>
    <n v="1385"/>
    <s v="90045-2659"/>
    <s v="Far West: AK, CA, HI, NV, OR, and WA"/>
    <x v="1"/>
    <x v="3"/>
    <n v="-118.422"/>
    <n v="33.968200000000003"/>
    <m/>
    <m/>
    <n v="282803904"/>
    <n v="214016000"/>
    <m/>
    <n v="467892"/>
    <n v="4603815"/>
    <n v="1028037"/>
    <n v="27145800"/>
    <n v="6222249"/>
    <m/>
    <m/>
    <x v="607"/>
    <n v="111666352"/>
    <n v="3992000"/>
    <n v="1234473"/>
    <n v="5226473"/>
    <n v="36703000"/>
    <n v="47342804"/>
    <n v="278951008"/>
    <n v="130412872"/>
    <n v="39398620"/>
    <n v="298570816"/>
    <n v="330286464"/>
    <n v="325253216"/>
    <n v="278951008"/>
    <n v="1108"/>
    <n v="0.79700000000000004"/>
    <n v="12025"/>
    <n v="0.13186800000000001"/>
    <n v="0.58549499999999999"/>
    <n v="1.27473E-2"/>
    <n v="69945"/>
  </r>
  <r>
    <x v="20"/>
    <x v="21"/>
    <s v="LOYOLA MARYMOUNT UNIVERSITY"/>
    <s v="California"/>
    <x v="1"/>
    <x v="0"/>
    <n v="0.53944270015698592"/>
    <n v="0.25063659512550018"/>
    <n v="10192"/>
    <n v="5498"/>
    <n v="1378"/>
    <n v="0"/>
    <n v="1378"/>
    <s v="90045-2659"/>
    <s v="Far West: AK, CA, HI, NV, OR, and WA"/>
    <x v="1"/>
    <x v="3"/>
    <n v="-118.416"/>
    <n v="33.969700000000003"/>
    <m/>
    <m/>
    <n v="301006016"/>
    <n v="223243008"/>
    <m/>
    <n v="448000"/>
    <n v="6218000"/>
    <n v="1294000"/>
    <n v="31782000"/>
    <n v="6766000"/>
    <m/>
    <m/>
    <x v="608"/>
    <n v="116192000"/>
    <n v="4191000"/>
    <n v="1752000"/>
    <n v="5943000"/>
    <n v="40610000"/>
    <n v="49051000"/>
    <n v="290312000"/>
    <n v="134648000"/>
    <n v="40140000"/>
    <n v="330286464"/>
    <n v="386718016"/>
    <n v="370012000"/>
    <n v="290312000"/>
    <n v="1032"/>
    <n v="0.77"/>
    <n v="12397"/>
    <n v="0.14315900000000001"/>
    <n v="0.59332799999999997"/>
    <n v="1.05574E-2"/>
    <n v="71102"/>
  </r>
  <r>
    <x v="21"/>
    <x v="21"/>
    <s v="LOYOLA MARYMOUNT UNIVERSITY"/>
    <s v="California"/>
    <x v="1"/>
    <x v="0"/>
    <n v="0.53440042447824554"/>
    <n v="0.21313916928677809"/>
    <n v="11308"/>
    <n v="6043"/>
    <n v="1288"/>
    <n v="0"/>
    <n v="1288"/>
    <s v="90045-2659"/>
    <s v="Far West: AK, CA, HI, NV, OR, and WA"/>
    <x v="1"/>
    <x v="3"/>
    <n v="-118.416"/>
    <n v="33.970599999999997"/>
    <n v="3.5999999999999997E-2"/>
    <n v="1877"/>
    <n v="315459008"/>
    <n v="236484000"/>
    <m/>
    <n v="493000"/>
    <n v="4072000"/>
    <n v="1210000"/>
    <n v="28281000"/>
    <n v="7256000"/>
    <m/>
    <m/>
    <x v="609"/>
    <n v="121005000"/>
    <n v="5401000"/>
    <n v="1849000"/>
    <n v="7250000"/>
    <n v="41972000"/>
    <n v="53652000"/>
    <n v="304452000"/>
    <n v="140774000"/>
    <n v="42578000"/>
    <n v="386718016"/>
    <n v="358856000"/>
    <n v="288115008"/>
    <n v="304452000"/>
    <n v="947"/>
    <n v="0.752"/>
    <n v="12722"/>
    <n v="0.12533"/>
    <n v="0.59366799999999997"/>
    <n v="8.3553199999999994E-3"/>
    <n v="76077.5"/>
  </r>
  <r>
    <x v="22"/>
    <x v="21"/>
    <s v="LOYOLA MARYMOUNT UNIVERSITY"/>
    <s v="California"/>
    <x v="1"/>
    <x v="0"/>
    <n v="0.50155292537564"/>
    <n v="0.21372384937238495"/>
    <n v="11913"/>
    <n v="5975"/>
    <n v="1275"/>
    <n v="2"/>
    <n v="1277"/>
    <s v="90045-2659"/>
    <s v="Far West: AK, CA, HI, NV, OR, and WA"/>
    <x v="1"/>
    <x v="3"/>
    <n v="-118.416"/>
    <n v="33.970599999999997"/>
    <n v="4.4999999999999998E-2"/>
    <n v="1855"/>
    <n v="328760000"/>
    <n v="245660992"/>
    <m/>
    <n v="465000"/>
    <n v="4527000"/>
    <n v="1056000"/>
    <n v="18111000"/>
    <n v="7687000"/>
    <m/>
    <m/>
    <x v="610"/>
    <n v="126070000"/>
    <n v="6254000"/>
    <n v="1787000"/>
    <n v="8041000"/>
    <n v="44997000"/>
    <n v="53657000"/>
    <n v="313652000"/>
    <n v="146611008"/>
    <n v="44117000"/>
    <n v="358856000"/>
    <n v="412033984"/>
    <n v="376507008"/>
    <n v="313652000"/>
    <n v="960"/>
    <n v="0.75800000000000001"/>
    <n v="13070"/>
    <n v="9.2833100000000002E-2"/>
    <n v="0.60654200000000003"/>
    <n v="8.1770100000000002E-3"/>
    <n v="74291"/>
  </r>
  <r>
    <x v="23"/>
    <x v="21"/>
    <s v="LOYOLA MARYMOUNT UNIVERSITY"/>
    <s v="California"/>
    <x v="1"/>
    <x v="0"/>
    <n v="0.54123082287308233"/>
    <n v="0.21597680785955869"/>
    <n v="11472"/>
    <n v="6209"/>
    <n v="1340"/>
    <n v="1"/>
    <n v="1341"/>
    <s v="90045-2659"/>
    <s v="Far West: AK, CA, HI, NV, OR, and WA"/>
    <x v="1"/>
    <x v="3"/>
    <n v="-118.416"/>
    <n v="33.970599999999997"/>
    <n v="3.9E-2"/>
    <n v="1924"/>
    <n v="342307008"/>
    <n v="251728000"/>
    <m/>
    <n v="847000"/>
    <n v="4526000"/>
    <n v="1045000"/>
    <n v="34110000"/>
    <n v="6923000"/>
    <m/>
    <m/>
    <x v="611"/>
    <n v="129182000"/>
    <n v="6690000"/>
    <n v="1690000"/>
    <n v="8380000"/>
    <n v="46672000"/>
    <n v="54641000"/>
    <n v="319952992"/>
    <n v="149462000"/>
    <n v="45785000"/>
    <n v="412033984"/>
    <n v="458000000"/>
    <n v="390590016"/>
    <n v="319952992"/>
    <n v="979"/>
    <n v="0.77800000000000002"/>
    <n v="13200"/>
    <n v="0.100699"/>
    <n v="0.61958000000000002"/>
    <n v="1.44522E-2"/>
    <n v="71233"/>
  </r>
  <r>
    <x v="24"/>
    <x v="21"/>
    <s v="LOYOLA MARYMOUNT UNIVERSITY"/>
    <s v="California"/>
    <x v="1"/>
    <x v="0"/>
    <n v="0.527110670958158"/>
    <n v="0.21105370283388133"/>
    <n v="12117"/>
    <n v="6387"/>
    <n v="1348"/>
    <n v="0"/>
    <n v="1348"/>
    <s v="90045-2659"/>
    <s v="Far West: AK, CA, HI, NV, OR, and WA"/>
    <x v="1"/>
    <x v="3"/>
    <n v="-118.416"/>
    <n v="33.970599999999997"/>
    <n v="2.5000000000000001E-2"/>
    <n v="1933"/>
    <n v="348345984"/>
    <n v="252496992"/>
    <m/>
    <n v="352000"/>
    <n v="4326000"/>
    <n v="365000"/>
    <n v="31241000"/>
    <n v="9330000"/>
    <m/>
    <m/>
    <x v="612"/>
    <n v="134351008"/>
    <n v="5839000"/>
    <n v="1470000"/>
    <n v="7309000"/>
    <n v="47421000"/>
    <n v="58622000"/>
    <n v="334696992"/>
    <n v="154687008"/>
    <n v="47741000"/>
    <n v="458000000"/>
    <n v="448480000"/>
    <n v="351796992"/>
    <n v="334696992"/>
    <n v="1094"/>
    <n v="0.79200000000000004"/>
    <n v="13277"/>
    <n v="0.104478"/>
    <n v="0.60651299999999997"/>
    <n v="1.89959E-2"/>
    <n v="72422"/>
  </r>
  <r>
    <x v="25"/>
    <x v="21"/>
    <s v="LOYOLA MARYMOUNT UNIVERSITY"/>
    <s v="California"/>
    <x v="1"/>
    <x v="0"/>
    <n v="0.50782661047561706"/>
    <n v="0.20065204505038531"/>
    <n v="13288"/>
    <n v="6748"/>
    <n v="1354"/>
    <m/>
    <n v="1354"/>
    <m/>
    <m/>
    <x v="0"/>
    <x v="0"/>
    <m/>
    <m/>
    <n v="1.6E-2"/>
    <n v="2008"/>
    <n v="356816992"/>
    <n v="256486000"/>
    <m/>
    <n v="319000"/>
    <n v="4350000"/>
    <n v="638000"/>
    <n v="27856000"/>
    <n v="8995000"/>
    <m/>
    <m/>
    <x v="613"/>
    <n v="140211008"/>
    <n v="6858000"/>
    <n v="1627000"/>
    <n v="8485000"/>
    <n v="50090000"/>
    <n v="60638000"/>
    <n v="350211008"/>
    <n v="158451008"/>
    <n v="50013000"/>
    <n v="448480000"/>
    <n v="418856000"/>
    <n v="326883008"/>
    <n v="350211008"/>
    <n v="1146"/>
    <n v="0.83199999999999996"/>
    <n v="13630"/>
    <n v="9.0466900000000003E-2"/>
    <n v="0.59289899999999995"/>
    <n v="1.5077800000000001E-2"/>
    <n v="70502.5"/>
  </r>
  <r>
    <x v="26"/>
    <x v="21"/>
    <s v="LOYOLA MARYMOUNT UNIVERSITY"/>
    <s v="California"/>
    <x v="1"/>
    <x v="0"/>
    <n v="0.53872353028283726"/>
    <n v="0.18293018141836173"/>
    <n v="13506"/>
    <n v="7276"/>
    <n v="1328"/>
    <n v="3"/>
    <n v="1331"/>
    <m/>
    <m/>
    <x v="0"/>
    <x v="0"/>
    <m/>
    <m/>
    <n v="2.4E-2"/>
    <n v="2001"/>
    <n v="371128000"/>
    <n v="265983008"/>
    <m/>
    <n v="315000"/>
    <n v="4922000"/>
    <n v="1625000"/>
    <n v="26073000"/>
    <n v="9493000"/>
    <m/>
    <m/>
    <x v="614"/>
    <n v="144940992"/>
    <n v="6084000"/>
    <n v="1724000"/>
    <n v="7808000"/>
    <n v="50443000"/>
    <n v="61484000"/>
    <n v="360600000"/>
    <n v="159730000"/>
    <n v="51490000"/>
    <n v="418856000"/>
    <n v="457488000"/>
    <n v="403855008"/>
    <n v="360600000"/>
    <n v="1019"/>
    <n v="0.79100000000000004"/>
    <n v="13808"/>
    <n v="0.101593"/>
    <n v="0.59912100000000001"/>
    <n v="1.26304E-2"/>
    <n v="69000"/>
  </r>
  <r>
    <x v="27"/>
    <x v="21"/>
    <s v="LOYOLA MARYMOUNT UNIVERSITY"/>
    <s v="California"/>
    <x v="1"/>
    <x v="0"/>
    <n v="0.52480332878226388"/>
    <n v="0.17913776015857286"/>
    <n v="15381"/>
    <n v="8072"/>
    <n v="1445"/>
    <n v="1"/>
    <n v="1446"/>
    <m/>
    <m/>
    <x v="0"/>
    <x v="0"/>
    <m/>
    <m/>
    <n v="2.5999999999999999E-2"/>
    <n v="2030"/>
    <n v="395780000"/>
    <n v="281807008"/>
    <m/>
    <n v="349000"/>
    <n v="5400000"/>
    <n v="1890000"/>
    <n v="34433000"/>
    <n v="10537000"/>
    <m/>
    <m/>
    <x v="615"/>
    <n v="149820000"/>
    <n v="6353000"/>
    <n v="1758000"/>
    <n v="8111000"/>
    <n v="53040000"/>
    <n v="63377000"/>
    <n v="370823008"/>
    <n v="165918000"/>
    <n v="53065000"/>
    <n v="457488000"/>
    <n v="477552000"/>
    <n v="420838016"/>
    <n v="370823008"/>
    <m/>
    <m/>
    <n v="14066"/>
    <m/>
    <m/>
    <m/>
    <m/>
  </r>
  <r>
    <x v="0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42062136"/>
    <m/>
    <m/>
    <m/>
    <n v="8975631"/>
    <n v="157479936"/>
    <n v="67679"/>
    <n v="131779"/>
    <m/>
    <m/>
    <x v="616"/>
    <n v="118762680"/>
    <m/>
    <n v="1135100"/>
    <n v="1135100"/>
    <n v="20763528"/>
    <n v="15411446"/>
    <n v="227019824"/>
    <n v="127484784"/>
    <n v="31094484"/>
    <m/>
    <m/>
    <m/>
    <m/>
    <m/>
    <m/>
    <m/>
    <m/>
    <m/>
    <m/>
    <m/>
  </r>
  <r>
    <x v="1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38404608"/>
    <m/>
    <m/>
    <m/>
    <n v="10309948"/>
    <n v="162434752"/>
    <n v="69528"/>
    <n v="127155"/>
    <m/>
    <m/>
    <x v="617"/>
    <n v="112410384"/>
    <m/>
    <n v="1500097"/>
    <n v="1500097"/>
    <n v="21433210"/>
    <n v="16447898"/>
    <n v="227233456"/>
    <n v="118379104"/>
    <n v="33010790"/>
    <m/>
    <m/>
    <m/>
    <m/>
    <m/>
    <m/>
    <m/>
    <m/>
    <m/>
    <m/>
    <m/>
  </r>
  <r>
    <x v="2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53337096"/>
    <m/>
    <m/>
    <m/>
    <n v="12488999"/>
    <n v="128700328"/>
    <n v="50421"/>
    <n v="10738318"/>
    <m/>
    <m/>
    <x v="618"/>
    <n v="104750400"/>
    <m/>
    <n v="1401858"/>
    <n v="1401858"/>
    <n v="20424080"/>
    <n v="35715104"/>
    <n v="224287568"/>
    <n v="110403016"/>
    <n v="29082348"/>
    <m/>
    <m/>
    <m/>
    <m/>
    <m/>
    <m/>
    <n v="4658"/>
    <m/>
    <m/>
    <m/>
    <m/>
  </r>
  <r>
    <x v="3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58527156"/>
    <m/>
    <m/>
    <n v="37036"/>
    <n v="11336503"/>
    <n v="133710992"/>
    <n v="57442"/>
    <n v="1378656"/>
    <m/>
    <m/>
    <x v="619"/>
    <n v="105676464"/>
    <m/>
    <m/>
    <m/>
    <n v="14267219"/>
    <n v="21265632"/>
    <n v="218607984"/>
    <n v="108907544"/>
    <n v="28418526"/>
    <m/>
    <m/>
    <m/>
    <m/>
    <m/>
    <m/>
    <m/>
    <m/>
    <m/>
    <m/>
    <m/>
  </r>
  <r>
    <x v="4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60601728"/>
    <m/>
    <m/>
    <n v="41373"/>
    <n v="12944848"/>
    <n v="133251816"/>
    <n v="53621"/>
    <n v="653199"/>
    <m/>
    <m/>
    <x v="620"/>
    <n v="105266192"/>
    <m/>
    <m/>
    <m/>
    <n v="13819508"/>
    <n v="20789258"/>
    <n v="232012352"/>
    <n v="111185104"/>
    <n v="29351036"/>
    <m/>
    <m/>
    <m/>
    <m/>
    <m/>
    <m/>
    <m/>
    <m/>
    <m/>
    <m/>
    <m/>
  </r>
  <r>
    <x v="5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66571264"/>
    <m/>
    <m/>
    <m/>
    <n v="14617811"/>
    <n v="145318432"/>
    <n v="83531"/>
    <n v="9092634"/>
    <m/>
    <m/>
    <x v="621"/>
    <n v="120568088"/>
    <m/>
    <n v="21224"/>
    <n v="21224"/>
    <n v="15623631"/>
    <n v="21205260"/>
    <n v="239045920"/>
    <n v="128115432"/>
    <n v="33247216"/>
    <m/>
    <m/>
    <m/>
    <m/>
    <m/>
    <m/>
    <m/>
    <m/>
    <m/>
    <m/>
    <m/>
  </r>
  <r>
    <x v="6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65850976"/>
    <m/>
    <m/>
    <m/>
    <n v="17241084"/>
    <n v="146741216"/>
    <n v="89905"/>
    <n v="8258076"/>
    <m/>
    <m/>
    <x v="622"/>
    <n v="107119080"/>
    <n v="221880"/>
    <n v="1550537"/>
    <n v="1772417"/>
    <n v="22580848"/>
    <n v="29213466"/>
    <n v="259973904"/>
    <n v="128785600"/>
    <n v="37236736"/>
    <n v="31451472"/>
    <n v="36986380"/>
    <m/>
    <m/>
    <n v="883"/>
    <n v="0.35599999999999998"/>
    <m/>
    <m/>
    <m/>
    <m/>
    <m/>
  </r>
  <r>
    <x v="7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70070704"/>
    <m/>
    <m/>
    <m/>
    <n v="19040796"/>
    <n v="154751072"/>
    <n v="49336"/>
    <n v="10460861"/>
    <m/>
    <m/>
    <x v="623"/>
    <n v="113801552"/>
    <n v="209813"/>
    <n v="2537539"/>
    <n v="2747352"/>
    <n v="29311510"/>
    <n v="27142772"/>
    <n v="270970112"/>
    <n v="142082096"/>
    <n v="37295676"/>
    <n v="36986380"/>
    <n v="42402016"/>
    <m/>
    <m/>
    <n v="727"/>
    <n v="0.36799999999999999"/>
    <m/>
    <n v="0.35679899999999998"/>
    <n v="0.60887599999999997"/>
    <n v="9.5758599999999999E-2"/>
    <n v="22018"/>
  </r>
  <r>
    <x v="8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91291112"/>
    <m/>
    <m/>
    <m/>
    <n v="81934840"/>
    <n v="186220288"/>
    <n v="36434200"/>
    <n v="16827304"/>
    <m/>
    <m/>
    <x v="624"/>
    <n v="148944320"/>
    <n v="25789292"/>
    <n v="31554084"/>
    <n v="57343376"/>
    <n v="50087596"/>
    <n v="32811432"/>
    <n v="455657920"/>
    <n v="212912752"/>
    <n v="46051264"/>
    <n v="42402016"/>
    <n v="48247768"/>
    <m/>
    <m/>
    <n v="697"/>
    <n v="0.35299999999999998"/>
    <m/>
    <n v="0.33920099999999997"/>
    <n v="0.60809500000000005"/>
    <n v="8.56962E-2"/>
    <n v="23004"/>
  </r>
  <r>
    <x v="9"/>
    <x v="22"/>
    <s v="SAN DIEGO STATE UNIVERSITY"/>
    <s v="California"/>
    <x v="0"/>
    <x v="0"/>
    <s v=""/>
    <s v=""/>
    <m/>
    <m/>
    <m/>
    <m/>
    <m/>
    <n v="92182"/>
    <s v="Far West: AK, CA, HI, NV, OR, and WA"/>
    <x v="0"/>
    <x v="0"/>
    <m/>
    <m/>
    <m/>
    <m/>
    <n v="92247472"/>
    <m/>
    <m/>
    <m/>
    <n v="86085344"/>
    <n v="189313232"/>
    <n v="49697116"/>
    <n v="17733128"/>
    <m/>
    <m/>
    <x v="625"/>
    <n v="148331552"/>
    <n v="28642678"/>
    <n v="40730684"/>
    <n v="69373360"/>
    <n v="52601760"/>
    <n v="31953140"/>
    <n v="491896384"/>
    <n v="216853072"/>
    <n v="39850364"/>
    <n v="48247768"/>
    <n v="54903892"/>
    <m/>
    <m/>
    <n v="914"/>
    <n v="0.35699999999999998"/>
    <m/>
    <n v="0.31303900000000001"/>
    <n v="0.59189599999999998"/>
    <n v="8.1142900000000004E-2"/>
    <n v="24482"/>
  </r>
  <r>
    <x v="10"/>
    <x v="22"/>
    <s v="SAN DIEGO STATE UNIVERSITY"/>
    <s v="California"/>
    <x v="0"/>
    <x v="0"/>
    <s v=""/>
    <s v=""/>
    <m/>
    <m/>
    <m/>
    <m/>
    <m/>
    <m/>
    <m/>
    <x v="0"/>
    <x v="0"/>
    <m/>
    <m/>
    <m/>
    <m/>
    <n v="94321568"/>
    <m/>
    <m/>
    <m/>
    <n v="94477216"/>
    <n v="211803296"/>
    <n v="36215388"/>
    <n v="19432952"/>
    <m/>
    <m/>
    <x v="626"/>
    <n v="167298112"/>
    <n v="29722750"/>
    <n v="41912920"/>
    <n v="71635672"/>
    <n v="64486484"/>
    <n v="31449350"/>
    <n v="552161920"/>
    <n v="242453936"/>
    <n v="42586296"/>
    <n v="54903892"/>
    <n v="58819008"/>
    <m/>
    <m/>
    <n v="1030"/>
    <n v="0.36299999999999999"/>
    <m/>
    <n v="0.311857"/>
    <n v="0.591499"/>
    <n v="8.2750099999999993E-2"/>
    <n v="24472.5"/>
  </r>
  <r>
    <x v="11"/>
    <x v="22"/>
    <s v="SAN DIEGO STATE UNIVERSITY"/>
    <s v="California"/>
    <x v="1"/>
    <x v="0"/>
    <n v="0.61309578898658024"/>
    <n v="0.27549248999924525"/>
    <n v="21610"/>
    <n v="13249"/>
    <n v="2720"/>
    <n v="930"/>
    <n v="3650"/>
    <n v="92182"/>
    <s v="Far West: AK, CA, HI, NV, OR, and WA"/>
    <x v="0"/>
    <x v="0"/>
    <m/>
    <m/>
    <m/>
    <m/>
    <n v="77546960"/>
    <n v="60450084"/>
    <m/>
    <m/>
    <n v="26381862"/>
    <n v="214912784"/>
    <n v="45726"/>
    <n v="29290496"/>
    <n v="141911520"/>
    <n v="213819168"/>
    <x v="627"/>
    <n v="154443392"/>
    <n v="207365.45"/>
    <n v="7604057.5"/>
    <n v="7811423"/>
    <n v="39511576"/>
    <n v="38552664"/>
    <n v="358408704"/>
    <n v="174346768"/>
    <n v="32499952"/>
    <m/>
    <m/>
    <n v="378577344"/>
    <n v="358408704"/>
    <n v="1109"/>
    <n v="0.38100000000000001"/>
    <m/>
    <n v="0.29687200000000002"/>
    <n v="0.60504500000000005"/>
    <n v="7.8102900000000003E-2"/>
    <n v="26400"/>
  </r>
  <r>
    <x v="12"/>
    <x v="22"/>
    <s v="SAN DIEGO STATE UNIVERSITY"/>
    <s v="California"/>
    <x v="1"/>
    <x v="0"/>
    <n v="0.63197114431804668"/>
    <n v="0.2671851480180632"/>
    <n v="25229"/>
    <n v="15944"/>
    <n v="3338"/>
    <n v="922"/>
    <n v="4260"/>
    <n v="92182"/>
    <s v="Far West: AK, CA, HI, NV, OR, and WA"/>
    <x v="0"/>
    <x v="0"/>
    <m/>
    <m/>
    <m/>
    <m/>
    <n v="86243320"/>
    <n v="70284336"/>
    <m/>
    <n v="5196090"/>
    <n v="25505792"/>
    <n v="220011344"/>
    <m/>
    <n v="30689576"/>
    <n v="149408320"/>
    <n v="221876624"/>
    <x v="628"/>
    <n v="165032576"/>
    <n v="255407.95"/>
    <n v="5738285"/>
    <n v="5993693"/>
    <n v="44908944"/>
    <n v="42037604"/>
    <n v="376491584"/>
    <n v="175681024"/>
    <n v="39528092"/>
    <n v="62407616"/>
    <n v="66477432"/>
    <n v="379456896"/>
    <n v="376491584"/>
    <n v="1323"/>
    <n v="0.44"/>
    <m/>
    <n v="0.28523199999999999"/>
    <n v="0.61314100000000005"/>
    <n v="7.9725699999999997E-2"/>
    <n v="27993"/>
  </r>
  <r>
    <x v="13"/>
    <x v="22"/>
    <s v="SAN DIEGO STATE UNIVERSITY"/>
    <s v="California"/>
    <x v="1"/>
    <x v="0"/>
    <n v="0.53984391045389202"/>
    <n v="0.26041468518166255"/>
    <n v="29214"/>
    <n v="15771"/>
    <n v="3663"/>
    <n v="444"/>
    <n v="4107"/>
    <n v="92182"/>
    <s v="Far West: AK, CA, HI, NV, OR, and WA"/>
    <x v="0"/>
    <x v="0"/>
    <m/>
    <m/>
    <m/>
    <m/>
    <n v="103244304"/>
    <n v="89616240"/>
    <m/>
    <n v="3948525"/>
    <n v="24825620"/>
    <n v="215077648"/>
    <m/>
    <n v="28265452"/>
    <n v="170716976"/>
    <n v="208896112"/>
    <x v="629"/>
    <n v="174772368"/>
    <n v="279769.88"/>
    <n v="4123365.25"/>
    <n v="4403135"/>
    <n v="42344560"/>
    <n v="42036504"/>
    <n v="375735168"/>
    <n v="166333328"/>
    <n v="54509336"/>
    <n v="66477432"/>
    <n v="81506144"/>
    <n v="405589024"/>
    <n v="375735168"/>
    <n v="1454"/>
    <n v="0.46500000000000002"/>
    <m/>
    <n v="0.30510300000000001"/>
    <n v="0.62092599999999998"/>
    <n v="8.1689499999999998E-2"/>
    <n v="28182.5"/>
  </r>
  <r>
    <x v="14"/>
    <x v="22"/>
    <s v="SAN DIEGO STATE UNIVERSITY"/>
    <s v="California"/>
    <x v="1"/>
    <x v="0"/>
    <n v="0.49615490249931338"/>
    <n v="0.25809576529200112"/>
    <n v="29128"/>
    <n v="14452"/>
    <n v="3418"/>
    <n v="312"/>
    <n v="3730"/>
    <m/>
    <m/>
    <x v="0"/>
    <x v="0"/>
    <m/>
    <m/>
    <m/>
    <m/>
    <n v="118918200"/>
    <n v="107426224"/>
    <m/>
    <n v="4316377"/>
    <n v="23997296"/>
    <n v="203741792"/>
    <m/>
    <n v="19306776"/>
    <n v="194705680"/>
    <n v="188122048"/>
    <x v="630"/>
    <n v="172901760"/>
    <n v="195320.16"/>
    <n v="4096288.5"/>
    <n v="4291608.5"/>
    <n v="44914452"/>
    <n v="46619844"/>
    <n v="380037216"/>
    <n v="151777200"/>
    <n v="48447000"/>
    <n v="81506144"/>
    <n v="67604080"/>
    <n v="401088448"/>
    <n v="380037216"/>
    <n v="1501"/>
    <n v="0.53"/>
    <m/>
    <n v="0.30478699999999997"/>
    <n v="0.62167300000000003"/>
    <n v="7.8695399999999999E-2"/>
    <n v="29099"/>
  </r>
  <r>
    <x v="15"/>
    <x v="22"/>
    <s v="SAN DIEGO STATE UNIVERSITY"/>
    <s v="California"/>
    <x v="1"/>
    <x v="0"/>
    <n v="0.47492050158996818"/>
    <n v="0.26157539005748215"/>
    <n v="33334"/>
    <n v="15831"/>
    <n v="3528"/>
    <n v="613"/>
    <n v="4141"/>
    <n v="92182"/>
    <s v="Far West: AK, CA, HI, NV, OR, and WA"/>
    <x v="1"/>
    <x v="1"/>
    <m/>
    <m/>
    <m/>
    <m/>
    <n v="131417360"/>
    <n v="118774376"/>
    <m/>
    <n v="4423691"/>
    <n v="23469216"/>
    <n v="214609296"/>
    <m/>
    <n v="51887352"/>
    <n v="222195456"/>
    <n v="219258944"/>
    <x v="631"/>
    <n v="177965696"/>
    <n v="309791.81"/>
    <n v="2370478.5"/>
    <n v="2680270.25"/>
    <n v="49787660"/>
    <n v="67562904"/>
    <n v="409635776"/>
    <n v="172936128"/>
    <n v="56285092"/>
    <n v="67604080"/>
    <n v="106116832"/>
    <n v="447617344"/>
    <n v="409635776"/>
    <n v="1586"/>
    <n v="0.58299999999999996"/>
    <m/>
    <n v="0.30590400000000001"/>
    <n v="0.60553699999999999"/>
    <n v="8.1034200000000001E-2"/>
    <n v="29915.5"/>
  </r>
  <r>
    <x v="16"/>
    <x v="22"/>
    <s v="SAN DIEGO STATE UNIVERSITY"/>
    <s v="California"/>
    <x v="1"/>
    <x v="0"/>
    <n v="0.4389997070494554"/>
    <n v="0.24902936180538704"/>
    <n v="37549"/>
    <n v="16484"/>
    <n v="3439"/>
    <n v="666"/>
    <n v="4105"/>
    <n v="92182"/>
    <s v="Far West: AK, CA, HI, NV, OR, and WA"/>
    <x v="1"/>
    <x v="1"/>
    <m/>
    <m/>
    <m/>
    <m/>
    <n v="140091488"/>
    <n v="124347072"/>
    <m/>
    <n v="76729"/>
    <n v="26888944"/>
    <n v="224953936"/>
    <n v="8417280"/>
    <n v="21596580"/>
    <n v="213863776"/>
    <n v="231058640"/>
    <x v="632"/>
    <n v="187554592"/>
    <n v="1331947.25"/>
    <n v="3340366.25"/>
    <n v="4672313.5"/>
    <n v="57864836"/>
    <n v="75587848"/>
    <n v="442960256"/>
    <n v="185322176"/>
    <n v="63224320"/>
    <n v="106116832"/>
    <n v="120294256"/>
    <n v="450165952"/>
    <n v="442960256"/>
    <n v="1883"/>
    <n v="0.56399999999999995"/>
    <m/>
    <n v="0.310475"/>
    <n v="0.59548199999999996"/>
    <n v="7.8923699999999999E-2"/>
    <n v="29455"/>
  </r>
  <r>
    <x v="17"/>
    <x v="22"/>
    <s v="SAN DIEGO STATE UNIVERSITY"/>
    <s v="California"/>
    <x v="1"/>
    <x v="0"/>
    <n v="0.43946924119563407"/>
    <n v="0.27725772414912614"/>
    <n v="42053"/>
    <n v="18481"/>
    <n v="4109"/>
    <n v="1015"/>
    <n v="5124"/>
    <n v="92182"/>
    <s v="Far West: AK, CA, HI, NV, OR, and WA"/>
    <x v="1"/>
    <x v="1"/>
    <m/>
    <m/>
    <m/>
    <m/>
    <n v="160335776"/>
    <n v="129766872"/>
    <m/>
    <m/>
    <n v="30335660"/>
    <n v="240531472"/>
    <n v="9174878"/>
    <n v="9655213"/>
    <n v="179381744"/>
    <n v="289607360"/>
    <x v="633"/>
    <n v="196147408"/>
    <n v="863515"/>
    <n v="2476860"/>
    <n v="3340375"/>
    <n v="57322896"/>
    <n v="77066912"/>
    <n v="461274528"/>
    <n v="200534208"/>
    <n v="66548336"/>
    <n v="120294256"/>
    <n v="113158144"/>
    <n v="490389216"/>
    <n v="461274528"/>
    <n v="2243"/>
    <n v="0.61299999999999999"/>
    <m/>
    <n v="0.29215799999999997"/>
    <n v="0.59793499999999999"/>
    <n v="7.1131200000000006E-2"/>
    <n v="31000"/>
  </r>
  <r>
    <x v="18"/>
    <x v="22"/>
    <s v="SAN DIEGO STATE UNIVERSITY"/>
    <s v="California"/>
    <x v="1"/>
    <x v="0"/>
    <n v="0.44154287426687788"/>
    <n v="0.27152414194299013"/>
    <n v="46718"/>
    <n v="20628"/>
    <n v="4506"/>
    <n v="1095"/>
    <n v="5601"/>
    <m/>
    <m/>
    <x v="0"/>
    <x v="0"/>
    <m/>
    <m/>
    <m/>
    <m/>
    <n v="170385056"/>
    <n v="137284544"/>
    <m/>
    <m/>
    <n v="33317422"/>
    <n v="175002624"/>
    <n v="11954680"/>
    <n v="35333712"/>
    <n v="196431056"/>
    <n v="242990112"/>
    <x v="634"/>
    <n v="206748336"/>
    <n v="463216"/>
    <n v="4856665"/>
    <n v="5319881"/>
    <n v="57594160"/>
    <n v="83241456"/>
    <n v="485907680"/>
    <n v="208474640"/>
    <n v="75088104"/>
    <n v="113158144"/>
    <n v="96416304"/>
    <n v="440467008"/>
    <n v="485907680"/>
    <n v="2266"/>
    <n v="0.66300000000000003"/>
    <m/>
    <n v="0.28623500000000002"/>
    <n v="0.59585600000000005"/>
    <n v="6.8201999999999999E-2"/>
    <n v="33578.5"/>
  </r>
  <r>
    <x v="19"/>
    <x v="22"/>
    <s v="SAN DIEGO STATE UNIVERSITY"/>
    <s v="California"/>
    <x v="1"/>
    <x v="0"/>
    <n v="0.31224200849502465"/>
    <n v="0.28011240260569675"/>
    <n v="50147"/>
    <n v="15658"/>
    <n v="3578"/>
    <n v="808"/>
    <n v="4386"/>
    <n v="92182"/>
    <s v="Far West: AK, CA, HI, NV, OR, and WA"/>
    <x v="1"/>
    <x v="1"/>
    <n v="-117.072"/>
    <n v="32.774500000000003"/>
    <m/>
    <m/>
    <n v="207388480"/>
    <n v="156408480"/>
    <m/>
    <m/>
    <n v="45552384"/>
    <n v="190960576"/>
    <n v="14712025"/>
    <n v="55161704"/>
    <n v="208729952"/>
    <n v="290637824"/>
    <x v="635"/>
    <n v="179990128"/>
    <n v="4082478"/>
    <n v="4602491"/>
    <n v="8684969"/>
    <n v="55817292"/>
    <n v="74794496"/>
    <n v="448380832"/>
    <n v="181558528"/>
    <n v="68918632"/>
    <n v="96416304"/>
    <n v="110560056"/>
    <n v="501735680"/>
    <n v="448380832"/>
    <n v="2334"/>
    <n v="0.66200000000000003"/>
    <m/>
    <n v="0.28313300000000002"/>
    <n v="0.58856299999999995"/>
    <n v="6.8909200000000004E-2"/>
    <n v="34037"/>
  </r>
  <r>
    <x v="20"/>
    <x v="22"/>
    <s v="SAN DIEGO STATE UNIVERSITY"/>
    <s v="California"/>
    <x v="1"/>
    <x v="0"/>
    <n v="0.36365590884116483"/>
    <n v="0.27740918347237731"/>
    <n v="41861"/>
    <n v="15223"/>
    <n v="3241"/>
    <n v="982"/>
    <n v="4223"/>
    <n v="92182"/>
    <s v="Far West: AK, CA, HI, NV, OR, and WA"/>
    <x v="1"/>
    <x v="1"/>
    <n v="-117.072"/>
    <n v="32.7746"/>
    <m/>
    <m/>
    <n v="214455856"/>
    <n v="156505616"/>
    <m/>
    <n v="15000"/>
    <n v="51288040"/>
    <n v="203682080"/>
    <n v="13798847"/>
    <n v="30829824"/>
    <n v="214962912"/>
    <n v="282848160"/>
    <x v="636"/>
    <n v="191787792"/>
    <n v="3890157"/>
    <n v="6532890"/>
    <n v="10423047"/>
    <n v="57030480"/>
    <n v="79666200"/>
    <n v="468696224"/>
    <n v="189800640"/>
    <n v="74225112"/>
    <n v="110560056"/>
    <n v="142754208"/>
    <n v="503352448"/>
    <n v="468696224"/>
    <n v="2255"/>
    <n v="0.65600000000000003"/>
    <m/>
    <n v="0.30510199999999998"/>
    <n v="0.58184999999999998"/>
    <n v="7.3316199999999998E-2"/>
    <n v="31049.5"/>
  </r>
  <r>
    <x v="21"/>
    <x v="22"/>
    <s v="SAN DIEGO STATE UNIVERSITY"/>
    <s v="California"/>
    <x v="1"/>
    <x v="0"/>
    <n v="0.29985505630505072"/>
    <n v="0.2483081728266528"/>
    <n v="44845"/>
    <n v="13447"/>
    <n v="3031"/>
    <n v="308"/>
    <n v="3339"/>
    <n v="92182"/>
    <s v="Far West: AK, CA, HI, NV, OR, and WA"/>
    <x v="1"/>
    <x v="1"/>
    <n v="-117.071"/>
    <n v="32.775199999999998"/>
    <n v="3.7999999999999999E-2"/>
    <n v="5294"/>
    <n v="250908800"/>
    <n v="179172192"/>
    <m/>
    <m/>
    <n v="50622532"/>
    <n v="155199584"/>
    <n v="13942779"/>
    <n v="21190868"/>
    <n v="241300240"/>
    <n v="221624384"/>
    <x v="637"/>
    <n v="190103696"/>
    <n v="3603079"/>
    <n v="7199243"/>
    <n v="10802322"/>
    <n v="55071920"/>
    <n v="82650960"/>
    <n v="473235392"/>
    <n v="188178064"/>
    <n v="75795712"/>
    <n v="142754208"/>
    <n v="145874576"/>
    <n v="523390432"/>
    <n v="473235392"/>
    <n v="2713"/>
    <n v="0.66"/>
    <m/>
    <n v="0.30669000000000002"/>
    <n v="0.58328500000000005"/>
    <n v="7.0730299999999996E-2"/>
    <n v="30446.5"/>
  </r>
  <r>
    <x v="22"/>
    <x v="22"/>
    <s v="SAN DIEGO STATE UNIVERSITY"/>
    <s v="California"/>
    <x v="1"/>
    <x v="0"/>
    <n v="0.32880271836897862"/>
    <n v="0.27146234380276935"/>
    <n v="45027"/>
    <n v="14805"/>
    <n v="3629"/>
    <n v="390"/>
    <n v="4019"/>
    <n v="92182"/>
    <s v="Far West: AK, CA, HI, NV, OR, and WA"/>
    <x v="1"/>
    <x v="1"/>
    <n v="-117.071"/>
    <n v="32.775199999999998"/>
    <n v="5.8999999999999997E-2"/>
    <n v="5382"/>
    <n v="258666128"/>
    <n v="185337328"/>
    <m/>
    <n v="2710"/>
    <n v="49086296"/>
    <n v="159382496"/>
    <n v="18657068"/>
    <n v="21970536"/>
    <n v="247122496"/>
    <n v="232284832"/>
    <x v="638"/>
    <n v="190857120"/>
    <n v="3191891"/>
    <n v="5003263"/>
    <n v="8195154"/>
    <n v="55216176"/>
    <n v="85856592"/>
    <n v="474173344"/>
    <n v="184573328"/>
    <n v="78822296"/>
    <n v="145874576"/>
    <n v="162007248"/>
    <n v="485581504"/>
    <n v="474173344"/>
    <n v="2981"/>
    <n v="0.66200000000000003"/>
    <m/>
    <n v="0.27638600000000002"/>
    <n v="0.58268299999999995"/>
    <n v="6.1441799999999998E-2"/>
    <n v="31092"/>
  </r>
  <r>
    <x v="23"/>
    <x v="22"/>
    <s v="SAN DIEGO STATE UNIVERSITY"/>
    <s v="California"/>
    <x v="1"/>
    <x v="0"/>
    <n v="0.31213963215605028"/>
    <n v="0.25917345021916094"/>
    <n v="51163"/>
    <n v="15970"/>
    <n v="3829"/>
    <n v="310"/>
    <n v="4139"/>
    <n v="92182"/>
    <s v="Far West: AK, CA, HI, NV, OR, and WA"/>
    <x v="1"/>
    <x v="1"/>
    <n v="-117.071"/>
    <n v="32.775199999999998"/>
    <n v="5.1999999999999998E-2"/>
    <n v="5594"/>
    <n v="274707264"/>
    <n v="196303056"/>
    <m/>
    <n v="250000"/>
    <n v="51349088"/>
    <n v="181951872"/>
    <n v="17204540"/>
    <n v="19272464"/>
    <n v="266712032"/>
    <n v="254471856"/>
    <x v="639"/>
    <n v="198984544"/>
    <n v="2895261"/>
    <n v="4963552"/>
    <n v="7858813"/>
    <n v="58929760"/>
    <n v="91819752"/>
    <n v="502813312"/>
    <n v="189159408"/>
    <n v="82646256"/>
    <n v="162007248"/>
    <n v="201130992"/>
    <n v="523225312"/>
    <n v="502813312"/>
    <n v="2361"/>
    <n v="0.66"/>
    <m/>
    <n v="0.284966"/>
    <n v="0.57425099999999996"/>
    <n v="6.1661500000000001E-2"/>
    <n v="30220.5"/>
  </r>
  <r>
    <x v="24"/>
    <x v="22"/>
    <s v="SAN DIEGO STATE UNIVERSITY"/>
    <s v="California"/>
    <x v="1"/>
    <x v="0"/>
    <n v="0.34477609318177826"/>
    <n v="0.25752866242038219"/>
    <n v="56921"/>
    <n v="19625"/>
    <n v="4779"/>
    <n v="275"/>
    <n v="5054"/>
    <n v="92182"/>
    <s v="Far West: AK, CA, HI, NV, OR, and WA"/>
    <x v="1"/>
    <x v="1"/>
    <n v="-117.071"/>
    <n v="32.775199999999998"/>
    <n v="3.5999999999999997E-2"/>
    <n v="5393"/>
    <n v="292381600"/>
    <n v="212228112"/>
    <m/>
    <n v="7860906"/>
    <n v="52527420"/>
    <n v="204278368"/>
    <n v="16209936"/>
    <n v="19451160"/>
    <n v="289665664"/>
    <n v="270125248"/>
    <x v="640"/>
    <n v="212067168"/>
    <n v="4236189"/>
    <n v="5172622"/>
    <n v="9408811"/>
    <n v="72593584"/>
    <n v="93264872"/>
    <n v="538888448"/>
    <n v="205517152"/>
    <n v="81088776"/>
    <n v="201130992"/>
    <n v="210555280"/>
    <n v="567654656"/>
    <n v="538888448"/>
    <n v="2240"/>
    <n v="0.68100000000000005"/>
    <m/>
    <n v="0.27790199999999998"/>
    <n v="0.57177299999999998"/>
    <n v="5.9148899999999997E-2"/>
    <n v="32439"/>
  </r>
  <r>
    <x v="25"/>
    <x v="22"/>
    <s v="SAN DIEGO STATE UNIVERSITY"/>
    <s v="California"/>
    <x v="1"/>
    <x v="0"/>
    <n v="0.34412626373812466"/>
    <n v="0.25732001377884944"/>
    <n v="59051"/>
    <n v="20321"/>
    <n v="4955"/>
    <n v="274"/>
    <n v="5229"/>
    <m/>
    <m/>
    <x v="0"/>
    <x v="0"/>
    <m/>
    <m/>
    <n v="3.4000000000000002E-2"/>
    <n v="5447"/>
    <n v="306195104"/>
    <n v="225911072"/>
    <m/>
    <n v="1201728"/>
    <n v="52426620"/>
    <n v="205063808"/>
    <n v="15659787"/>
    <n v="46857072"/>
    <n v="308181760"/>
    <n v="304971840"/>
    <x v="641"/>
    <n v="208651600"/>
    <n v="10898137"/>
    <n v="6355477"/>
    <n v="17253614"/>
    <n v="72814096"/>
    <n v="100797104"/>
    <n v="559105216"/>
    <n v="211129504"/>
    <n v="94096256"/>
    <n v="210555280"/>
    <n v="223218464"/>
    <n v="624411136"/>
    <n v="559105216"/>
    <n v="2222"/>
    <n v="0.73299999999999998"/>
    <m/>
    <n v="0.26468000000000003"/>
    <n v="0.57840800000000003"/>
    <n v="5.9398300000000001E-2"/>
    <n v="33794"/>
  </r>
  <r>
    <x v="26"/>
    <x v="22"/>
    <s v="SAN DIEGO STATE UNIVERSITY"/>
    <s v="California"/>
    <x v="1"/>
    <x v="0"/>
    <n v="0.34638524509320445"/>
    <n v="0.24093583902809415"/>
    <n v="60834"/>
    <n v="21072"/>
    <n v="4812"/>
    <n v="265"/>
    <n v="5077"/>
    <m/>
    <m/>
    <x v="0"/>
    <x v="0"/>
    <m/>
    <m/>
    <n v="3.5999999999999997E-2"/>
    <n v="5471"/>
    <n v="314237664"/>
    <n v="214530080"/>
    <m/>
    <n v="884669"/>
    <n v="50751460"/>
    <n v="224028064"/>
    <n v="15980071"/>
    <n v="40437132"/>
    <n v="296377632"/>
    <n v="314093856"/>
    <x v="642"/>
    <n v="214617568"/>
    <n v="5639049"/>
    <n v="4647118"/>
    <n v="10286167"/>
    <n v="66916836"/>
    <n v="95460440"/>
    <n v="571673344"/>
    <n v="224512016"/>
    <n v="114944016"/>
    <n v="223218464"/>
    <n v="268393952"/>
    <n v="624373760"/>
    <n v="571673344"/>
    <n v="2694"/>
    <n v="0.74199999999999999"/>
    <m/>
    <n v="0.26244000000000001"/>
    <n v="0.584202"/>
    <n v="5.8570700000000003E-2"/>
    <n v="32530"/>
  </r>
  <r>
    <x v="27"/>
    <x v="22"/>
    <s v="SAN DIEGO STATE UNIVERSITY"/>
    <s v="California"/>
    <x v="1"/>
    <x v="0"/>
    <n v="0.35419471351173865"/>
    <n v="0.24872531751181978"/>
    <n v="60910"/>
    <n v="21574"/>
    <n v="5084"/>
    <n v="282"/>
    <n v="5366"/>
    <m/>
    <m/>
    <x v="0"/>
    <x v="0"/>
    <m/>
    <m/>
    <n v="2.8000000000000001E-2"/>
    <n v="5512"/>
    <n v="341340416"/>
    <n v="215742976"/>
    <m/>
    <n v="2630361"/>
    <n v="52684516"/>
    <n v="325862368"/>
    <n v="17221592"/>
    <n v="32526098"/>
    <n v="311830400"/>
    <n v="408735104"/>
    <x v="643"/>
    <n v="227091344"/>
    <n v="6019318"/>
    <n v="6796731"/>
    <n v="12816049"/>
    <n v="69444192"/>
    <n v="97712096"/>
    <n v="695095104"/>
    <n v="235908288"/>
    <n v="217354784"/>
    <n v="268393952"/>
    <n v="305835968"/>
    <n v="747119808"/>
    <n v="695095104"/>
    <m/>
    <m/>
    <m/>
    <m/>
    <m/>
    <m/>
    <m/>
  </r>
  <r>
    <x v="0"/>
    <x v="23"/>
    <s v="UNIVERSITY OF SAN DIEGO"/>
    <s v="California"/>
    <x v="0"/>
    <x v="0"/>
    <s v=""/>
    <s v=""/>
    <m/>
    <m/>
    <m/>
    <m/>
    <m/>
    <n v="92110"/>
    <s v="Far West: AK, CA, HI, NV, OR, and WA"/>
    <x v="0"/>
    <x v="0"/>
    <m/>
    <m/>
    <m/>
    <m/>
    <n v="62212192"/>
    <m/>
    <m/>
    <m/>
    <n v="3268366"/>
    <m/>
    <n v="3599003"/>
    <n v="2562824"/>
    <m/>
    <m/>
    <x v="644"/>
    <n v="27638400"/>
    <n v="988485"/>
    <n v="1258768"/>
    <n v="2247253"/>
    <n v="4604254"/>
    <n v="3701893"/>
    <n v="87507968"/>
    <n v="31074404"/>
    <n v="6756302"/>
    <m/>
    <m/>
    <m/>
    <m/>
    <m/>
    <m/>
    <m/>
    <m/>
    <m/>
    <m/>
    <m/>
  </r>
  <r>
    <x v="1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68272792"/>
    <m/>
    <m/>
    <m/>
    <n v="3121793"/>
    <m/>
    <n v="4491957"/>
    <n v="1923990"/>
    <m/>
    <m/>
    <x v="645"/>
    <n v="30452736"/>
    <n v="441316"/>
    <n v="1516113"/>
    <n v="1957429"/>
    <n v="5331480"/>
    <n v="4152681"/>
    <n v="95281352"/>
    <n v="34278136"/>
    <n v="7748376"/>
    <m/>
    <m/>
    <m/>
    <m/>
    <m/>
    <m/>
    <m/>
    <m/>
    <m/>
    <m/>
    <m/>
  </r>
  <r>
    <x v="2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73449552"/>
    <m/>
    <m/>
    <m/>
    <n v="3563490"/>
    <m/>
    <n v="4570616"/>
    <n v="1913846"/>
    <m/>
    <m/>
    <x v="646"/>
    <n v="32975610"/>
    <n v="745168"/>
    <n v="1771391"/>
    <n v="2516559"/>
    <n v="5663015"/>
    <n v="4563776"/>
    <n v="101857008"/>
    <n v="38077968"/>
    <n v="8590099"/>
    <m/>
    <m/>
    <m/>
    <m/>
    <m/>
    <m/>
    <m/>
    <m/>
    <m/>
    <m/>
    <m/>
  </r>
  <r>
    <x v="3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78224584"/>
    <m/>
    <m/>
    <m/>
    <n v="3866803"/>
    <m/>
    <n v="4803952"/>
    <n v="1978531"/>
    <m/>
    <m/>
    <x v="647"/>
    <n v="34099064"/>
    <n v="644305"/>
    <n v="2083617"/>
    <n v="2727922"/>
    <n v="5991188"/>
    <n v="9420070"/>
    <n v="107564696"/>
    <n v="41367944"/>
    <n v="9235396"/>
    <m/>
    <m/>
    <m/>
    <m/>
    <m/>
    <m/>
    <m/>
    <m/>
    <m/>
    <m/>
    <m/>
  </r>
  <r>
    <x v="4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83391472"/>
    <m/>
    <m/>
    <m/>
    <n v="4167374"/>
    <m/>
    <n v="4565977"/>
    <n v="2469575"/>
    <m/>
    <m/>
    <x v="648"/>
    <n v="35886464"/>
    <n v="706373"/>
    <n v="2196577"/>
    <n v="2902950"/>
    <n v="6593333"/>
    <n v="9973762"/>
    <n v="114337936"/>
    <n v="42499864"/>
    <n v="11955672"/>
    <m/>
    <m/>
    <m/>
    <m/>
    <m/>
    <m/>
    <m/>
    <m/>
    <m/>
    <m/>
    <m/>
  </r>
  <r>
    <x v="5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87647024"/>
    <m/>
    <m/>
    <m/>
    <n v="3637359"/>
    <m/>
    <n v="5336421"/>
    <n v="5082829"/>
    <m/>
    <m/>
    <x v="649"/>
    <n v="36850900"/>
    <n v="679638"/>
    <n v="2131192"/>
    <n v="2810830"/>
    <n v="5738885"/>
    <n v="9264207"/>
    <n v="113301944"/>
    <n v="43899832"/>
    <n v="12206733"/>
    <m/>
    <m/>
    <m/>
    <m/>
    <m/>
    <m/>
    <n v="6510"/>
    <m/>
    <m/>
    <m/>
    <m/>
  </r>
  <r>
    <x v="6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95214104"/>
    <n v="95214104"/>
    <m/>
    <m/>
    <n v="1360194"/>
    <m/>
    <n v="20657340"/>
    <m/>
    <m/>
    <m/>
    <x v="650"/>
    <n v="38955640"/>
    <n v="722056"/>
    <n v="1572203"/>
    <n v="2294259"/>
    <n v="6397850"/>
    <n v="10082142"/>
    <n v="118791504"/>
    <m/>
    <m/>
    <m/>
    <m/>
    <n v="156110768"/>
    <n v="118791504"/>
    <n v="575"/>
    <n v="0.65200000000000002"/>
    <n v="6510"/>
    <m/>
    <m/>
    <m/>
    <m/>
  </r>
  <r>
    <x v="7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80776936"/>
    <n v="80776936"/>
    <m/>
    <m/>
    <n v="2270388"/>
    <m/>
    <n v="33964284"/>
    <n v="1861434"/>
    <m/>
    <m/>
    <x v="651"/>
    <n v="43283356"/>
    <n v="896919"/>
    <n v="943832"/>
    <n v="1840751"/>
    <n v="6710949"/>
    <n v="10412569"/>
    <n v="104398776"/>
    <n v="55381668"/>
    <n v="13494668"/>
    <m/>
    <m/>
    <n v="144113552"/>
    <n v="104398776"/>
    <n v="595"/>
    <n v="0.64"/>
    <n v="6850"/>
    <n v="0.14091500000000001"/>
    <n v="0.56365900000000002"/>
    <n v="3.3992599999999998E-2"/>
    <n v="38760"/>
  </r>
  <r>
    <x v="8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83960408"/>
    <n v="83960408"/>
    <m/>
    <m/>
    <n v="2163199"/>
    <m/>
    <n v="10364477"/>
    <n v="1281000"/>
    <m/>
    <m/>
    <x v="652"/>
    <n v="41809784"/>
    <n v="596578"/>
    <n v="926950"/>
    <n v="1523528"/>
    <n v="6091025"/>
    <n v="9664898"/>
    <n v="100223176"/>
    <n v="53090704"/>
    <n v="12405976"/>
    <m/>
    <m/>
    <n v="145753712"/>
    <n v="100223176"/>
    <n v="591"/>
    <n v="0.66400000000000003"/>
    <n v="7200"/>
    <n v="0.15118400000000001"/>
    <n v="0.59319999999999995"/>
    <n v="3.7037E-2"/>
    <n v="41021"/>
  </r>
  <r>
    <x v="9"/>
    <x v="23"/>
    <s v="UNIVERSITY OF SAN DIEGO"/>
    <s v="California"/>
    <x v="0"/>
    <x v="0"/>
    <s v=""/>
    <s v=""/>
    <m/>
    <m/>
    <m/>
    <m/>
    <m/>
    <n v="921102492"/>
    <s v="Far West: AK, CA, HI, NV, OR, and WA"/>
    <x v="0"/>
    <x v="0"/>
    <m/>
    <m/>
    <m/>
    <m/>
    <n v="125063432"/>
    <n v="99784736"/>
    <m/>
    <m/>
    <n v="2632437"/>
    <m/>
    <n v="10777013"/>
    <n v="1262209"/>
    <m/>
    <m/>
    <x v="653"/>
    <n v="54271016"/>
    <n v="898161"/>
    <n v="1149043"/>
    <n v="2047204"/>
    <n v="7453862"/>
    <n v="12696047"/>
    <n v="126694408"/>
    <n v="65924548"/>
    <n v="15325665"/>
    <m/>
    <m/>
    <n v="167831504"/>
    <n v="126694408"/>
    <n v="588"/>
    <n v="0.68200000000000005"/>
    <n v="7250"/>
    <n v="0.17636399999999999"/>
    <n v="0.61333300000000002"/>
    <n v="4.5454500000000002E-2"/>
    <n v="44148"/>
  </r>
  <r>
    <x v="10"/>
    <x v="23"/>
    <s v="UNIVERSITY OF SAN DIEGO"/>
    <s v="California"/>
    <x v="0"/>
    <x v="0"/>
    <s v=""/>
    <s v=""/>
    <m/>
    <m/>
    <m/>
    <m/>
    <m/>
    <m/>
    <m/>
    <x v="0"/>
    <x v="0"/>
    <m/>
    <m/>
    <m/>
    <m/>
    <n v="139564800"/>
    <n v="110330560"/>
    <m/>
    <m/>
    <n v="3512019"/>
    <m/>
    <n v="11550786"/>
    <n v="1809791"/>
    <m/>
    <m/>
    <x v="654"/>
    <n v="58794248"/>
    <n v="708391"/>
    <n v="1442126"/>
    <n v="2150517"/>
    <n v="6950127"/>
    <n v="14557438"/>
    <n v="140623232"/>
    <n v="71497376"/>
    <n v="17517544"/>
    <m/>
    <m/>
    <n v="145261488"/>
    <n v="140623232"/>
    <n v="656"/>
    <n v="0.67100000000000004"/>
    <n v="8440"/>
    <n v="0.19766800000000001"/>
    <n v="0.61632699999999996"/>
    <n v="4.4314899999999997E-2"/>
    <n v="45935"/>
  </r>
  <r>
    <x v="11"/>
    <x v="23"/>
    <s v="UNIVERSITY OF SAN DIEGO"/>
    <s v="California"/>
    <x v="1"/>
    <x v="0"/>
    <n v="0.50402864816472692"/>
    <n v="0.29721728833629368"/>
    <n v="6702"/>
    <n v="3378"/>
    <n v="1003"/>
    <n v="1"/>
    <n v="1004"/>
    <n v="921102492"/>
    <s v="Far West: AK, CA, HI, NV, OR, and WA"/>
    <x v="0"/>
    <x v="0"/>
    <m/>
    <m/>
    <m/>
    <m/>
    <n v="152018016"/>
    <n v="116358856"/>
    <m/>
    <m/>
    <n v="7342092"/>
    <m/>
    <n v="12250378"/>
    <n v="1929951"/>
    <m/>
    <m/>
    <x v="655"/>
    <n v="67753888"/>
    <n v="893829"/>
    <n v="1476034"/>
    <n v="2369863"/>
    <n v="8332582"/>
    <n v="15888371"/>
    <n v="159117360"/>
    <n v="75719440"/>
    <n v="20557898"/>
    <m/>
    <m/>
    <n v="157697296"/>
    <n v="159117360"/>
    <n v="703"/>
    <n v="0.67500000000000004"/>
    <n v="8740"/>
    <n v="0.20574700000000001"/>
    <n v="0.63678199999999996"/>
    <n v="3.9080499999999997E-2"/>
    <n v="47009"/>
  </r>
  <r>
    <x v="12"/>
    <x v="23"/>
    <s v="UNIVERSITY OF SAN DIEGO"/>
    <s v="California"/>
    <x v="1"/>
    <x v="0"/>
    <n v="0.52898019075568603"/>
    <n v="0.29153952843273234"/>
    <n v="6815"/>
    <n v="3605"/>
    <n v="1051"/>
    <n v="0"/>
    <n v="1051"/>
    <s v="92110-2492"/>
    <s v="Far West: AK, CA, HI, NV, OR, and WA"/>
    <x v="0"/>
    <x v="0"/>
    <m/>
    <m/>
    <m/>
    <m/>
    <n v="166670288"/>
    <n v="124299464"/>
    <m/>
    <m/>
    <n v="5858256"/>
    <n v="1601"/>
    <n v="30686276"/>
    <n v="1967134"/>
    <m/>
    <m/>
    <x v="656"/>
    <n v="71893352"/>
    <n v="1614051"/>
    <n v="1602837"/>
    <n v="3216888"/>
    <n v="8067250"/>
    <n v="17078848"/>
    <n v="172482768"/>
    <n v="77869000"/>
    <n v="20717104"/>
    <n v="87979568"/>
    <n v="96928216"/>
    <n v="199787520"/>
    <n v="172482768"/>
    <n v="741"/>
    <n v="0.71499999999999997"/>
    <n v="9130"/>
    <n v="0.20424100000000001"/>
    <n v="0.64787899999999998"/>
    <n v="3.7388400000000002E-2"/>
    <n v="49914.5"/>
  </r>
  <r>
    <x v="13"/>
    <x v="23"/>
    <s v="UNIVERSITY OF SAN DIEGO"/>
    <s v="California"/>
    <x v="1"/>
    <x v="0"/>
    <n v="0.51031353135313529"/>
    <n v="0.28725410940447321"/>
    <n v="7272"/>
    <n v="3711"/>
    <n v="1062"/>
    <n v="4"/>
    <n v="1066"/>
    <s v="92110-2492"/>
    <s v="Far West: AK, CA, HI, NV, OR, and WA"/>
    <x v="0"/>
    <x v="0"/>
    <m/>
    <m/>
    <m/>
    <m/>
    <n v="179336336"/>
    <n v="135102176"/>
    <m/>
    <m/>
    <n v="6335700"/>
    <m/>
    <n v="66042048"/>
    <n v="1588985"/>
    <m/>
    <m/>
    <x v="657"/>
    <n v="76769968"/>
    <n v="1833074"/>
    <n v="3061446"/>
    <n v="4894520"/>
    <n v="9004532"/>
    <n v="18474586"/>
    <n v="186105456"/>
    <n v="83854568"/>
    <n v="23038760"/>
    <n v="96928216"/>
    <n v="156156192"/>
    <n v="263935584"/>
    <n v="186105456"/>
    <n v="753"/>
    <n v="0.73199999999999998"/>
    <n v="9562"/>
    <n v="0.229079"/>
    <n v="0.645397"/>
    <n v="4.0272000000000002E-2"/>
    <n v="47029"/>
  </r>
  <r>
    <x v="14"/>
    <x v="23"/>
    <s v="UNIVERSITY OF SAN DIEGO"/>
    <s v="California"/>
    <x v="1"/>
    <x v="0"/>
    <n v="0.65892693165420435"/>
    <n v="0.23372486561815647"/>
    <n v="7623"/>
    <n v="5023"/>
    <n v="1174"/>
    <n v="0"/>
    <n v="1174"/>
    <m/>
    <m/>
    <x v="0"/>
    <x v="0"/>
    <m/>
    <m/>
    <m/>
    <m/>
    <n v="197736656"/>
    <n v="155487120"/>
    <m/>
    <m/>
    <n v="7078411"/>
    <m/>
    <n v="22077740"/>
    <n v="2009807"/>
    <m/>
    <m/>
    <x v="658"/>
    <n v="83970656"/>
    <n v="1183951"/>
    <n v="3823111"/>
    <n v="5007062"/>
    <n v="13255643"/>
    <n v="20428396"/>
    <n v="202442752"/>
    <n v="89647600"/>
    <n v="24822132"/>
    <n v="156156192"/>
    <n v="172023104"/>
    <n v="242698736"/>
    <n v="202442752"/>
    <n v="721"/>
    <n v="0.72799999999999998"/>
    <n v="11260"/>
    <n v="0.22867799999999999"/>
    <n v="0.62793200000000005"/>
    <n v="4.0511699999999998E-2"/>
    <n v="47983"/>
  </r>
  <r>
    <x v="15"/>
    <x v="23"/>
    <s v="UNIVERSITY OF SAN DIEGO"/>
    <s v="California"/>
    <x v="1"/>
    <x v="0"/>
    <n v="0.5961587382345459"/>
    <n v="0.24237251973543844"/>
    <n v="7862"/>
    <n v="4687"/>
    <n v="1132"/>
    <n v="4"/>
    <n v="1136"/>
    <s v="92110-2492"/>
    <s v="Far West: AK, CA, HI, NV, OR, and WA"/>
    <x v="1"/>
    <x v="3"/>
    <m/>
    <m/>
    <m/>
    <m/>
    <n v="216247360"/>
    <n v="172835744"/>
    <m/>
    <m/>
    <n v="5551005"/>
    <m/>
    <n v="18490648"/>
    <n v="2726350"/>
    <m/>
    <m/>
    <x v="659"/>
    <n v="87961672"/>
    <n v="1089476"/>
    <n v="3689368"/>
    <n v="4778844"/>
    <n v="10175061"/>
    <n v="25735564"/>
    <n v="217956464"/>
    <n v="93629216"/>
    <n v="25488778"/>
    <n v="172023104"/>
    <n v="204917648"/>
    <n v="270314656"/>
    <n v="217956464"/>
    <n v="771"/>
    <n v="0.753"/>
    <n v="11330"/>
    <n v="0.21307899999999999"/>
    <n v="0.61471399999999998"/>
    <n v="3.1062699999999999E-2"/>
    <n v="55293"/>
  </r>
  <r>
    <x v="16"/>
    <x v="23"/>
    <s v="UNIVERSITY OF SAN DIEGO"/>
    <s v="California"/>
    <x v="1"/>
    <x v="0"/>
    <n v="0.46078821656050956"/>
    <n v="0.23887688984881209"/>
    <n v="10048"/>
    <n v="4630"/>
    <n v="1106"/>
    <n v="0"/>
    <n v="1106"/>
    <s v="92110-2492"/>
    <s v="Far West: AK, CA, HI, NV, OR, and WA"/>
    <x v="1"/>
    <x v="3"/>
    <m/>
    <m/>
    <m/>
    <m/>
    <n v="233711520"/>
    <n v="188227936"/>
    <m/>
    <m/>
    <n v="6328417"/>
    <m/>
    <n v="18849868"/>
    <n v="3360428"/>
    <m/>
    <m/>
    <x v="660"/>
    <n v="95955008"/>
    <n v="1309516"/>
    <n v="3758685"/>
    <n v="5068201"/>
    <n v="10950263"/>
    <n v="24841736"/>
    <n v="228228192"/>
    <n v="100017840"/>
    <n v="27215572"/>
    <n v="204917648"/>
    <n v="256472320"/>
    <n v="308373056"/>
    <n v="228228192"/>
    <n v="740"/>
    <n v="0.73799999999999999"/>
    <n v="10960"/>
    <n v="0.241953"/>
    <n v="0.61709199999999997"/>
    <n v="3.16315E-2"/>
    <n v="52206.5"/>
  </r>
  <r>
    <x v="17"/>
    <x v="23"/>
    <s v="UNIVERSITY OF SAN DIEGO"/>
    <s v="California"/>
    <x v="1"/>
    <x v="0"/>
    <n v="0.48139733030389092"/>
    <n v="0.21514257620452309"/>
    <n v="10563"/>
    <n v="5085"/>
    <n v="1090"/>
    <n v="4"/>
    <n v="1094"/>
    <s v="92110-2492"/>
    <s v="Far West: AK, CA, HI, NV, OR, and WA"/>
    <x v="1"/>
    <x v="3"/>
    <m/>
    <m/>
    <m/>
    <m/>
    <n v="246037472"/>
    <n v="197234608"/>
    <m/>
    <m/>
    <n v="6053399"/>
    <m/>
    <n v="15199501"/>
    <n v="3041754"/>
    <m/>
    <m/>
    <x v="661"/>
    <n v="95465784"/>
    <n v="1502025"/>
    <n v="3519578"/>
    <n v="5021603"/>
    <n v="13499862"/>
    <n v="26765134"/>
    <n v="240350384"/>
    <n v="106757536"/>
    <n v="31745242"/>
    <n v="256472320"/>
    <n v="267919920"/>
    <n v="255108240"/>
    <n v="240350384"/>
    <n v="789"/>
    <n v="0.752"/>
    <n v="10960"/>
    <n v="0.24662200000000001"/>
    <n v="0.61373900000000003"/>
    <n v="3.8851400000000001E-2"/>
    <n v="54359"/>
  </r>
  <r>
    <x v="18"/>
    <x v="23"/>
    <s v="UNIVERSITY OF SAN DIEGO"/>
    <s v="California"/>
    <x v="1"/>
    <x v="0"/>
    <n v="0.52144746787603935"/>
    <n v="0.22830222866461317"/>
    <n v="10584"/>
    <n v="5519"/>
    <n v="1260"/>
    <n v="0"/>
    <n v="1260"/>
    <m/>
    <m/>
    <x v="0"/>
    <x v="0"/>
    <m/>
    <m/>
    <m/>
    <m/>
    <n v="247146000"/>
    <n v="189088992"/>
    <m/>
    <m/>
    <n v="6632000"/>
    <m/>
    <n v="14836000"/>
    <n v="3567000"/>
    <m/>
    <m/>
    <x v="662"/>
    <n v="97596000"/>
    <n v="1879000"/>
    <n v="3453000"/>
    <n v="5332000"/>
    <n v="18141000"/>
    <n v="29531000"/>
    <n v="250522000"/>
    <n v="115211000"/>
    <n v="32640000"/>
    <n v="267919920"/>
    <n v="220839536"/>
    <n v="185894000"/>
    <n v="250522000"/>
    <n v="788"/>
    <n v="0.74399999999999999"/>
    <n v="11870"/>
    <n v="0.22873199999999999"/>
    <n v="0.61334699999999998"/>
    <n v="3.6678599999999999E-2"/>
    <n v="61145"/>
  </r>
  <r>
    <x v="19"/>
    <x v="23"/>
    <s v="UNIVERSITY OF SAN DIEGO"/>
    <s v="California"/>
    <x v="1"/>
    <x v="0"/>
    <n v="0.49399999999999999"/>
    <n v="0.19911667280088333"/>
    <n v="11000"/>
    <n v="5434"/>
    <n v="1081"/>
    <n v="1"/>
    <n v="1082"/>
    <s v="92110-2492"/>
    <s v="Far West: AK, CA, HI, NV, OR, and WA"/>
    <x v="1"/>
    <x v="3"/>
    <n v="-117.191"/>
    <n v="32.770600000000002"/>
    <m/>
    <m/>
    <n v="258571008"/>
    <n v="190975008"/>
    <m/>
    <m/>
    <n v="7766000"/>
    <m/>
    <n v="19622000"/>
    <n v="3202000"/>
    <m/>
    <m/>
    <x v="663"/>
    <n v="95481000"/>
    <n v="2091000"/>
    <n v="3574000"/>
    <n v="5665000"/>
    <n v="20424000"/>
    <n v="28431000"/>
    <n v="249170000"/>
    <n v="118291000"/>
    <n v="34696000"/>
    <n v="220839536"/>
    <n v="260074368"/>
    <n v="296460992"/>
    <n v="249170000"/>
    <n v="853"/>
    <n v="0.72699999999999998"/>
    <n v="12602"/>
    <n v="0.235122"/>
    <n v="0.599024"/>
    <n v="3.3170699999999997E-2"/>
    <n v="55939.5"/>
  </r>
  <r>
    <x v="20"/>
    <x v="23"/>
    <s v="UNIVERSITY OF SAN DIEGO"/>
    <s v="California"/>
    <x v="1"/>
    <x v="0"/>
    <n v="0.51289020673750108"/>
    <n v="0.1846796210052995"/>
    <n v="12141"/>
    <n v="6227"/>
    <n v="1149"/>
    <n v="1"/>
    <n v="1150"/>
    <s v="92110-2492"/>
    <s v="Far West: AK, CA, HI, NV, OR, and WA"/>
    <x v="1"/>
    <x v="3"/>
    <n v="-117.191"/>
    <n v="32.770600000000002"/>
    <m/>
    <m/>
    <n v="278948000"/>
    <n v="204828000"/>
    <m/>
    <m/>
    <n v="10016000"/>
    <m/>
    <n v="27212000"/>
    <n v="3555000"/>
    <m/>
    <m/>
    <x v="664"/>
    <n v="102309000"/>
    <n v="3199000"/>
    <n v="3808000"/>
    <n v="7007000"/>
    <n v="22442000"/>
    <n v="30799000"/>
    <n v="253747008"/>
    <n v="119635000"/>
    <n v="34903000"/>
    <n v="260074368"/>
    <n v="326820608"/>
    <n v="347044000"/>
    <n v="253747008"/>
    <n v="847"/>
    <n v="0.749"/>
    <n v="11602"/>
    <n v="0.23169600000000001"/>
    <n v="0.57418100000000005"/>
    <n v="3.7090600000000001E-2"/>
    <n v="55277.5"/>
  </r>
  <r>
    <x v="21"/>
    <x v="23"/>
    <s v="UNIVERSITY OF SAN DIEGO"/>
    <s v="California"/>
    <x v="1"/>
    <x v="0"/>
    <n v="0.47522896084228744"/>
    <n v="0.17344461305007589"/>
    <n v="13867"/>
    <n v="6590"/>
    <n v="1142"/>
    <n v="1"/>
    <n v="1143"/>
    <s v="92110-2492"/>
    <s v="Far West: AK, CA, HI, NV, OR, and WA"/>
    <x v="1"/>
    <x v="3"/>
    <n v="-117.18899999999999"/>
    <n v="32.7714"/>
    <n v="2.8000000000000001E-2"/>
    <n v="1468"/>
    <n v="294956992"/>
    <n v="214754000"/>
    <m/>
    <m/>
    <n v="10113000"/>
    <m/>
    <n v="33596000"/>
    <n v="3757000"/>
    <m/>
    <m/>
    <x v="665"/>
    <n v="106568000"/>
    <n v="3984000"/>
    <n v="3717000"/>
    <n v="7701000"/>
    <n v="23575000"/>
    <n v="31900000"/>
    <n v="265892000"/>
    <n v="126734000"/>
    <n v="38031000"/>
    <n v="326820608"/>
    <n v="345592704"/>
    <n v="285007008"/>
    <n v="265892000"/>
    <n v="836"/>
    <n v="0.75800000000000001"/>
    <n v="11752"/>
    <n v="0.167513"/>
    <n v="0.56852800000000003"/>
    <n v="3.5025399999999998E-2"/>
    <n v="62118.5"/>
  </r>
  <r>
    <x v="22"/>
    <x v="23"/>
    <s v="UNIVERSITY OF SAN DIEGO"/>
    <s v="California"/>
    <x v="1"/>
    <x v="0"/>
    <n v="0.42586560501869947"/>
    <n v="0.15212464589235128"/>
    <n v="16578"/>
    <n v="7060"/>
    <n v="1073"/>
    <n v="1"/>
    <n v="1074"/>
    <s v="92110-2492"/>
    <s v="Far West: AK, CA, HI, NV, OR, and WA"/>
    <x v="1"/>
    <x v="3"/>
    <n v="-117.18899999999999"/>
    <n v="32.7714"/>
    <n v="3.9E-2"/>
    <n v="1536"/>
    <n v="296566016"/>
    <n v="213684000"/>
    <m/>
    <m/>
    <n v="9994000"/>
    <m/>
    <n v="23697000"/>
    <n v="4311000"/>
    <m/>
    <m/>
    <x v="666"/>
    <n v="112283000"/>
    <n v="4204000"/>
    <n v="3499000"/>
    <n v="7703000"/>
    <n v="26101000"/>
    <n v="33127000"/>
    <n v="270064000"/>
    <n v="134463008"/>
    <n v="36690000"/>
    <n v="345592704"/>
    <n v="395588896"/>
    <n v="360523008"/>
    <n v="270064000"/>
    <n v="817"/>
    <n v="0.75"/>
    <n v="11910"/>
    <n v="0.120563"/>
    <n v="0.58366200000000001"/>
    <n v="3.26761E-2"/>
    <n v="66681"/>
  </r>
  <r>
    <x v="23"/>
    <x v="23"/>
    <s v="UNIVERSITY OF SAN DIEGO"/>
    <s v="California"/>
    <x v="1"/>
    <x v="0"/>
    <n v="0.48853195399169674"/>
    <n v="0.17247144051267763"/>
    <n v="14693"/>
    <n v="7178"/>
    <n v="1238"/>
    <n v="0"/>
    <n v="1238"/>
    <s v="92110-2492"/>
    <s v="Far West: AK, CA, HI, NV, OR, and WA"/>
    <x v="1"/>
    <x v="3"/>
    <n v="-117.18899999999999"/>
    <n v="32.7714"/>
    <n v="2.8000000000000001E-2"/>
    <n v="1659"/>
    <n v="309128992"/>
    <n v="221870000"/>
    <m/>
    <m/>
    <n v="9641000"/>
    <m/>
    <n v="26466000"/>
    <n v="5450000"/>
    <m/>
    <m/>
    <x v="667"/>
    <n v="113373000"/>
    <n v="4965000"/>
    <n v="3622000"/>
    <n v="8587000"/>
    <n v="27042000"/>
    <n v="35259000"/>
    <n v="282302016"/>
    <n v="138504992"/>
    <n v="40345000"/>
    <n v="395588896"/>
    <n v="468766016"/>
    <n v="386935008"/>
    <n v="282302016"/>
    <n v="966"/>
    <n v="0.76700000000000002"/>
    <n v="11910"/>
    <n v="0.119823"/>
    <n v="0.60298200000000002"/>
    <n v="3.0922100000000001E-2"/>
    <n v="65281"/>
  </r>
  <r>
    <x v="24"/>
    <x v="23"/>
    <s v="UNIVERSITY OF SAN DIEGO"/>
    <s v="California"/>
    <x v="1"/>
    <x v="0"/>
    <n v="0.46248332982382256"/>
    <n v="0.1713461830323266"/>
    <n v="14247"/>
    <n v="6589"/>
    <n v="1129"/>
    <n v="0"/>
    <n v="1129"/>
    <s v="92110-2492"/>
    <s v="Far West: AK, CA, HI, NV, OR, and WA"/>
    <x v="1"/>
    <x v="3"/>
    <n v="-117.18899999999999"/>
    <n v="32.7714"/>
    <n v="1.4999999999999999E-2"/>
    <n v="1729"/>
    <n v="317638016"/>
    <n v="226974000"/>
    <m/>
    <m/>
    <n v="9929000"/>
    <m/>
    <n v="28207000"/>
    <n v="5216000"/>
    <m/>
    <m/>
    <x v="668"/>
    <n v="118232000"/>
    <n v="4200000"/>
    <n v="5044000"/>
    <n v="9244000"/>
    <n v="28111000"/>
    <n v="37403000"/>
    <n v="293521984"/>
    <n v="144103008"/>
    <n v="43069000"/>
    <n v="468766016"/>
    <n v="469984000"/>
    <n v="315742016"/>
    <n v="293521984"/>
    <n v="857"/>
    <n v="0.79300000000000004"/>
    <n v="11910"/>
    <n v="0.12961"/>
    <n v="0.60574799999999995"/>
    <n v="2.2776600000000001E-2"/>
    <n v="64151"/>
  </r>
  <r>
    <x v="25"/>
    <x v="23"/>
    <s v="UNIVERSITY OF SAN DIEGO"/>
    <s v="California"/>
    <x v="1"/>
    <x v="0"/>
    <n v="0.51678244972577692"/>
    <n v="0.15636054903070609"/>
    <n v="13675"/>
    <n v="7067"/>
    <n v="1103"/>
    <n v="2"/>
    <n v="1105"/>
    <m/>
    <m/>
    <x v="0"/>
    <x v="0"/>
    <m/>
    <m/>
    <n v="2.1999999999999999E-2"/>
    <n v="1783"/>
    <n v="324369984"/>
    <n v="231319008"/>
    <m/>
    <m/>
    <n v="10626000"/>
    <m/>
    <n v="37197000"/>
    <n v="5313000"/>
    <m/>
    <m/>
    <x v="669"/>
    <n v="124111000"/>
    <n v="4583000"/>
    <n v="8083000"/>
    <n v="12666000"/>
    <n v="30223000"/>
    <n v="39446000"/>
    <n v="311139008"/>
    <n v="159375008"/>
    <n v="48471000"/>
    <n v="469984000"/>
    <n v="449796992"/>
    <n v="299569984"/>
    <n v="311139008"/>
    <n v="893"/>
    <n v="0.77800000000000002"/>
    <n v="12042"/>
    <n v="0.139241"/>
    <n v="0.58987299999999998"/>
    <n v="2.7215199999999998E-2"/>
    <n v="65877"/>
  </r>
  <r>
    <x v="26"/>
    <x v="23"/>
    <s v="UNIVERSITY OF SAN DIEGO"/>
    <s v="California"/>
    <x v="1"/>
    <x v="0"/>
    <n v="0.51384167071393883"/>
    <n v="0.15298406697272482"/>
    <n v="14413"/>
    <n v="7406"/>
    <n v="1133"/>
    <n v="0"/>
    <n v="1133"/>
    <m/>
    <m/>
    <x v="0"/>
    <x v="0"/>
    <m/>
    <m/>
    <n v="2.1999999999999999E-2"/>
    <n v="1758"/>
    <n v="336688000"/>
    <n v="241414000"/>
    <m/>
    <m/>
    <n v="10934000"/>
    <m/>
    <n v="25235000"/>
    <n v="6348000"/>
    <m/>
    <m/>
    <x v="670"/>
    <n v="127852000"/>
    <n v="3883000"/>
    <n v="8126000"/>
    <n v="12009000"/>
    <n v="34676000"/>
    <n v="40808000"/>
    <n v="321160992"/>
    <n v="163399008"/>
    <n v="50368000"/>
    <n v="449796992"/>
    <n v="503568000"/>
    <n v="413775008"/>
    <n v="321160992"/>
    <n v="932"/>
    <n v="0.81799999999999995"/>
    <n v="12302"/>
    <n v="0.11430700000000001"/>
    <n v="0.57300899999999999"/>
    <n v="3.0973500000000001E-2"/>
    <n v="70085"/>
  </r>
  <r>
    <x v="27"/>
    <x v="23"/>
    <s v="UNIVERSITY OF SAN DIEGO"/>
    <s v="California"/>
    <x v="1"/>
    <x v="0"/>
    <n v="0.4979306601533347"/>
    <n v="0.16487259844665486"/>
    <n v="14739"/>
    <n v="7339"/>
    <n v="1208"/>
    <n v="2"/>
    <n v="1210"/>
    <m/>
    <m/>
    <x v="0"/>
    <x v="0"/>
    <m/>
    <m/>
    <n v="2.5000000000000001E-2"/>
    <n v="1717"/>
    <n v="357116992"/>
    <n v="253212992"/>
    <m/>
    <m/>
    <n v="11796000"/>
    <m/>
    <n v="51967000"/>
    <n v="7398000"/>
    <m/>
    <m/>
    <x v="671"/>
    <n v="135006000"/>
    <n v="4066000"/>
    <n v="6473000"/>
    <n v="10539000"/>
    <n v="29639000"/>
    <n v="42703000"/>
    <n v="327315008"/>
    <n v="169748000"/>
    <n v="51482000"/>
    <n v="503568000"/>
    <n v="529998016"/>
    <n v="430505984"/>
    <n v="327315008"/>
    <m/>
    <m/>
    <n v="12630"/>
    <m/>
    <m/>
    <m/>
    <m/>
  </r>
  <r>
    <x v="0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35228536"/>
    <m/>
    <m/>
    <m/>
    <n v="7948776"/>
    <n v="110489576"/>
    <n v="357319"/>
    <n v="8431009"/>
    <m/>
    <m/>
    <x v="672"/>
    <n v="88434704"/>
    <m/>
    <m/>
    <m/>
    <n v="12583932"/>
    <n v="13618555"/>
    <n v="173745520"/>
    <n v="97102520"/>
    <n v="22828788"/>
    <m/>
    <m/>
    <m/>
    <m/>
    <m/>
    <m/>
    <m/>
    <m/>
    <m/>
    <m/>
    <m/>
  </r>
  <r>
    <x v="1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30362446"/>
    <m/>
    <m/>
    <m/>
    <n v="9877979"/>
    <n v="116148024"/>
    <n v="409704"/>
    <n v="11290724"/>
    <m/>
    <m/>
    <x v="673"/>
    <n v="86920024"/>
    <m/>
    <m/>
    <m/>
    <n v="12510942"/>
    <n v="16631556"/>
    <n v="177144912"/>
    <n v="94591872"/>
    <n v="25795290"/>
    <m/>
    <m/>
    <m/>
    <m/>
    <m/>
    <m/>
    <m/>
    <m/>
    <m/>
    <m/>
    <m/>
  </r>
  <r>
    <x v="2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44329536"/>
    <m/>
    <m/>
    <m/>
    <n v="11474004"/>
    <n v="93741800"/>
    <n v="339634"/>
    <n v="20832808"/>
    <m/>
    <m/>
    <x v="674"/>
    <n v="82566000"/>
    <m/>
    <m/>
    <m/>
    <n v="11618379"/>
    <n v="34720008"/>
    <n v="177210784"/>
    <n v="87187136"/>
    <n v="23195336"/>
    <m/>
    <m/>
    <m/>
    <m/>
    <m/>
    <m/>
    <n v="5528"/>
    <m/>
    <m/>
    <m/>
    <m/>
  </r>
  <r>
    <x v="3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53070312"/>
    <m/>
    <m/>
    <n v="49526"/>
    <n v="10888425"/>
    <n v="100712616"/>
    <n v="476937"/>
    <n v="20256512"/>
    <m/>
    <m/>
    <x v="675"/>
    <n v="80926032"/>
    <m/>
    <m/>
    <m/>
    <n v="11810801"/>
    <n v="33281824"/>
    <n v="191339424"/>
    <n v="89762776"/>
    <n v="23518464"/>
    <m/>
    <m/>
    <m/>
    <m/>
    <m/>
    <m/>
    <m/>
    <m/>
    <m/>
    <m/>
    <m/>
  </r>
  <r>
    <x v="4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57825516"/>
    <m/>
    <m/>
    <n v="48474"/>
    <n v="12338061"/>
    <n v="101324104"/>
    <n v="470140"/>
    <n v="19620826"/>
    <m/>
    <m/>
    <x v="676"/>
    <n v="83329704"/>
    <m/>
    <m/>
    <m/>
    <n v="13239336"/>
    <n v="20921608"/>
    <n v="213031232"/>
    <n v="93428224"/>
    <n v="24655212"/>
    <m/>
    <m/>
    <m/>
    <m/>
    <m/>
    <m/>
    <m/>
    <m/>
    <m/>
    <m/>
    <m/>
  </r>
  <r>
    <x v="5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64713848"/>
    <m/>
    <m/>
    <m/>
    <n v="13786172"/>
    <n v="108861552"/>
    <n v="193765"/>
    <n v="23277324"/>
    <m/>
    <m/>
    <x v="677"/>
    <n v="93502400"/>
    <m/>
    <m/>
    <m/>
    <n v="14745109"/>
    <n v="14074078"/>
    <n v="221825776"/>
    <n v="100416024"/>
    <n v="26383016"/>
    <m/>
    <m/>
    <m/>
    <m/>
    <m/>
    <m/>
    <m/>
    <m/>
    <m/>
    <m/>
    <m/>
  </r>
  <r>
    <x v="6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70440608"/>
    <m/>
    <m/>
    <m/>
    <n v="30360252"/>
    <n v="134098456"/>
    <n v="4726077"/>
    <n v="7684086"/>
    <m/>
    <m/>
    <x v="678"/>
    <n v="99838640"/>
    <n v="18489468"/>
    <n v="236987"/>
    <n v="18726456"/>
    <n v="15092283"/>
    <n v="20326148"/>
    <n v="260352480"/>
    <n v="116912744"/>
    <n v="29857700"/>
    <m/>
    <m/>
    <m/>
    <m/>
    <n v="452"/>
    <n v="0.371"/>
    <m/>
    <m/>
    <m/>
    <m/>
    <m/>
  </r>
  <r>
    <x v="7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71930976"/>
    <m/>
    <m/>
    <m/>
    <n v="34265376"/>
    <n v="135210304"/>
    <n v="6532021"/>
    <n v="3468425"/>
    <m/>
    <m/>
    <x v="679"/>
    <n v="95954776"/>
    <n v="19734760"/>
    <n v="4044562"/>
    <n v="23779322"/>
    <n v="33020162"/>
    <n v="20472988"/>
    <n v="270610496"/>
    <n v="122991464"/>
    <n v="30299974"/>
    <m/>
    <m/>
    <m/>
    <m/>
    <n v="392"/>
    <n v="0.34799999999999998"/>
    <m/>
    <n v="0.44092399999999998"/>
    <n v="0.63323200000000002"/>
    <n v="6.6823499999999994E-2"/>
    <n v="17011"/>
  </r>
  <r>
    <x v="8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73901456"/>
    <m/>
    <m/>
    <m/>
    <n v="37419584"/>
    <n v="137571280"/>
    <n v="2604366"/>
    <n v="2310321"/>
    <m/>
    <m/>
    <x v="680"/>
    <n v="98245480"/>
    <n v="19651278"/>
    <n v="2872258"/>
    <n v="22523536"/>
    <n v="30357550"/>
    <n v="22203762"/>
    <n v="270282080"/>
    <n v="120182536"/>
    <n v="25481680"/>
    <m/>
    <m/>
    <m/>
    <m/>
    <n v="392"/>
    <n v="0.34399999999999997"/>
    <m/>
    <n v="0.44811800000000002"/>
    <n v="0.62378999999999996"/>
    <n v="6.3844100000000001E-2"/>
    <n v="17109"/>
  </r>
  <r>
    <x v="9"/>
    <x v="24"/>
    <s v="SAN FRANCISCO STATE UNIVERSITY"/>
    <s v="California"/>
    <x v="0"/>
    <x v="0"/>
    <s v=""/>
    <s v=""/>
    <m/>
    <m/>
    <m/>
    <m/>
    <m/>
    <n v="94132"/>
    <s v="Far West: AK, CA, HI, NV, OR, and WA"/>
    <x v="0"/>
    <x v="0"/>
    <m/>
    <m/>
    <m/>
    <m/>
    <n v="76066472"/>
    <m/>
    <m/>
    <m/>
    <n v="50764332"/>
    <n v="140644448"/>
    <n v="14038570"/>
    <n v="10768077"/>
    <m/>
    <m/>
    <x v="681"/>
    <n v="98596568"/>
    <n v="27540250"/>
    <n v="9402216"/>
    <n v="36942464"/>
    <n v="32407080"/>
    <n v="24341356"/>
    <n v="321215264"/>
    <n v="147973088"/>
    <n v="22682146"/>
    <m/>
    <n v="8118938"/>
    <m/>
    <m/>
    <n v="481"/>
    <n v="0.32100000000000001"/>
    <m/>
    <n v="0.44575399999999998"/>
    <n v="0.61264399999999997"/>
    <n v="6.4693299999999995E-2"/>
    <n v="17581"/>
  </r>
  <r>
    <x v="10"/>
    <x v="24"/>
    <s v="SAN FRANCISCO STATE UNIVERSITY"/>
    <s v="California"/>
    <x v="0"/>
    <x v="0"/>
    <s v=""/>
    <s v=""/>
    <m/>
    <m/>
    <m/>
    <m/>
    <m/>
    <m/>
    <m/>
    <x v="0"/>
    <x v="0"/>
    <m/>
    <m/>
    <m/>
    <m/>
    <n v="77013120"/>
    <m/>
    <m/>
    <m/>
    <n v="53540300"/>
    <n v="151714944"/>
    <n v="11275294"/>
    <n v="6018610"/>
    <m/>
    <m/>
    <x v="682"/>
    <n v="101977680"/>
    <n v="29156776"/>
    <n v="10477493"/>
    <n v="39634268"/>
    <n v="33227138"/>
    <n v="27032172"/>
    <n v="330565760"/>
    <n v="153015328"/>
    <n v="22124708"/>
    <n v="8118938"/>
    <n v="8691676"/>
    <m/>
    <m/>
    <n v="513"/>
    <n v="0.33300000000000002"/>
    <m/>
    <n v="0.44826199999999999"/>
    <n v="0.61837799999999998"/>
    <n v="6.6770800000000005E-2"/>
    <n v="19281"/>
  </r>
  <r>
    <x v="11"/>
    <x v="24"/>
    <s v="SAN FRANCISCO STATE UNIVERSITY"/>
    <s v="California"/>
    <x v="1"/>
    <x v="0"/>
    <n v="0.66796239378050981"/>
    <n v="0.27635674651509001"/>
    <n v="11062"/>
    <n v="7389"/>
    <n v="1870"/>
    <n v="172"/>
    <n v="2042"/>
    <n v="94132"/>
    <s v="Far West: AK, CA, HI, NV, OR, and WA"/>
    <x v="0"/>
    <x v="0"/>
    <m/>
    <m/>
    <m/>
    <m/>
    <n v="75006680"/>
    <n v="67698528"/>
    <m/>
    <n v="3174700"/>
    <n v="60009472"/>
    <n v="168091888"/>
    <m/>
    <n v="16959228"/>
    <n v="154914432"/>
    <n v="167192720"/>
    <x v="683"/>
    <n v="119608024"/>
    <n v="31197772"/>
    <n v="13961866"/>
    <n v="45159640"/>
    <n v="34066972"/>
    <n v="26814948"/>
    <n v="318102240"/>
    <n v="150035584"/>
    <n v="25641040"/>
    <m/>
    <m/>
    <n v="324736064"/>
    <n v="318102240"/>
    <n v="654"/>
    <n v="0.379"/>
    <m/>
    <n v="0.44881799999999999"/>
    <n v="0.61468800000000001"/>
    <n v="6.6021099999999999E-2"/>
    <n v="20705"/>
  </r>
  <r>
    <x v="12"/>
    <x v="24"/>
    <s v="SAN FRANCISCO STATE UNIVERSITY"/>
    <s v="California"/>
    <x v="1"/>
    <x v="0"/>
    <n v="0.60166488090332149"/>
    <n v="0.27219178082191781"/>
    <n v="12133"/>
    <n v="7300"/>
    <n v="1821"/>
    <n v="166"/>
    <n v="1987"/>
    <n v="94132"/>
    <s v="Far West: AK, CA, HI, NV, OR, and WA"/>
    <x v="0"/>
    <x v="0"/>
    <m/>
    <m/>
    <m/>
    <m/>
    <n v="78308592"/>
    <n v="71000440"/>
    <m/>
    <n v="2698194"/>
    <n v="60049432"/>
    <n v="169184784"/>
    <n v="3203581"/>
    <n v="42080016"/>
    <n v="168758848"/>
    <n v="186562048"/>
    <x v="684"/>
    <n v="120825152"/>
    <n v="33786848"/>
    <n v="16424636"/>
    <n v="50211484"/>
    <n v="35646756"/>
    <n v="30042660"/>
    <n v="334352480"/>
    <n v="157074144"/>
    <n v="32516258"/>
    <n v="4756312"/>
    <n v="390000"/>
    <n v="359396064"/>
    <n v="334352480"/>
    <n v="667"/>
    <n v="0.38500000000000001"/>
    <m/>
    <n v="0.44838099999999997"/>
    <n v="0.61520399999999997"/>
    <n v="6.5110299999999996E-2"/>
    <n v="22280.5"/>
  </r>
  <r>
    <x v="13"/>
    <x v="24"/>
    <s v="SAN FRANCISCO STATE UNIVERSITY"/>
    <s v="California"/>
    <x v="1"/>
    <x v="0"/>
    <n v="0.6684030361660962"/>
    <n v="0.25918503674014698"/>
    <n v="13438"/>
    <n v="8982"/>
    <n v="2131"/>
    <n v="197"/>
    <n v="2328"/>
    <n v="94132"/>
    <s v="Far West: AK, CA, HI, NV, OR, and WA"/>
    <x v="0"/>
    <x v="0"/>
    <m/>
    <m/>
    <m/>
    <m/>
    <n v="93644000"/>
    <n v="81703624"/>
    <m/>
    <n v="2257463"/>
    <n v="65472208"/>
    <n v="162588192"/>
    <n v="2219248"/>
    <n v="21776696"/>
    <n v="181812320"/>
    <n v="160641104"/>
    <x v="685"/>
    <n v="133645232"/>
    <n v="20069852"/>
    <n v="21323758"/>
    <n v="41393608"/>
    <n v="51775772"/>
    <n v="28782762"/>
    <n v="349783840"/>
    <n v="156685696"/>
    <n v="46831072"/>
    <n v="390000"/>
    <n v="2584780"/>
    <n v="357888896"/>
    <n v="349783840"/>
    <n v="728"/>
    <n v="0.40300000000000002"/>
    <m/>
    <n v="0.43869999999999998"/>
    <n v="0.62336400000000003"/>
    <n v="6.1954599999999999E-2"/>
    <n v="22616.5"/>
  </r>
  <r>
    <x v="14"/>
    <x v="24"/>
    <s v="SAN FRANCISCO STATE UNIVERSITY"/>
    <s v="California"/>
    <x v="1"/>
    <x v="0"/>
    <n v="0.64939641109298529"/>
    <n v="0.25110530546623794"/>
    <n v="15325"/>
    <n v="9952"/>
    <n v="2293"/>
    <n v="206"/>
    <n v="2499"/>
    <m/>
    <m/>
    <x v="0"/>
    <x v="0"/>
    <m/>
    <m/>
    <m/>
    <m/>
    <n v="107065408"/>
    <n v="92425904"/>
    <m/>
    <n v="2025521"/>
    <n v="66736156"/>
    <n v="158827952"/>
    <n v="1632901"/>
    <n v="24559960"/>
    <n v="197980944"/>
    <n v="161240208"/>
    <x v="686"/>
    <n v="136904416"/>
    <n v="21650140"/>
    <n v="21040864"/>
    <n v="42691004"/>
    <n v="49340800"/>
    <n v="28597166"/>
    <n v="363029760"/>
    <n v="149291664"/>
    <n v="52620304"/>
    <n v="2584780"/>
    <n v="12489813"/>
    <n v="363354784"/>
    <n v="363029760"/>
    <n v="764"/>
    <n v="0.40300000000000002"/>
    <m/>
    <n v="0.41534100000000002"/>
    <n v="0.62360700000000002"/>
    <n v="6.0802799999999997E-2"/>
    <n v="22471"/>
  </r>
  <r>
    <x v="15"/>
    <x v="24"/>
    <s v="SAN FRANCISCO STATE UNIVERSITY"/>
    <s v="California"/>
    <x v="1"/>
    <x v="0"/>
    <n v="0.66957289482397087"/>
    <n v="0.23858579198945112"/>
    <n v="18122"/>
    <n v="12134"/>
    <n v="2739"/>
    <n v="156"/>
    <n v="2895"/>
    <n v="94132"/>
    <s v="Far West: AK, CA, HI, NV, OR, and WA"/>
    <x v="1"/>
    <x v="1"/>
    <m/>
    <m/>
    <m/>
    <m/>
    <n v="114639320"/>
    <n v="97382080"/>
    <m/>
    <n v="1370746"/>
    <n v="68239144"/>
    <n v="166622880"/>
    <n v="1784548"/>
    <n v="10385082"/>
    <n v="220022784"/>
    <n v="152712752"/>
    <x v="687"/>
    <n v="151152560"/>
    <n v="20829170"/>
    <n v="20769456"/>
    <n v="41598624"/>
    <n v="44897336"/>
    <n v="25335276"/>
    <n v="372458624"/>
    <n v="163444240"/>
    <n v="50998664"/>
    <n v="12489813"/>
    <n v="2742635"/>
    <n v="375174528"/>
    <n v="372458624"/>
    <n v="793"/>
    <n v="0.42399999999999999"/>
    <m/>
    <n v="0.39823199999999997"/>
    <n v="0.621027"/>
    <n v="6.0513600000000001E-2"/>
    <n v="23920"/>
  </r>
  <r>
    <x v="16"/>
    <x v="24"/>
    <s v="SAN FRANCISCO STATE UNIVERSITY"/>
    <s v="California"/>
    <x v="1"/>
    <x v="0"/>
    <n v="0.67223644612136724"/>
    <n v="0.21047708138447146"/>
    <n v="22263"/>
    <n v="14966"/>
    <n v="2999"/>
    <n v="151"/>
    <n v="3150"/>
    <n v="94132"/>
    <s v="Far West: AK, CA, HI, NV, OR, and WA"/>
    <x v="1"/>
    <x v="1"/>
    <m/>
    <m/>
    <m/>
    <m/>
    <n v="117211656"/>
    <n v="97190672"/>
    <m/>
    <n v="9097703"/>
    <n v="62223000"/>
    <n v="189577200"/>
    <n v="2261579"/>
    <n v="10224248"/>
    <n v="225575376"/>
    <n v="170988640"/>
    <x v="688"/>
    <n v="160993760"/>
    <n v="20819522"/>
    <n v="27192008"/>
    <n v="48011528"/>
    <n v="52300092"/>
    <n v="33423894"/>
    <n v="401986528"/>
    <n v="181147536"/>
    <n v="57381232"/>
    <n v="2742635"/>
    <n v="25940100"/>
    <n v="396132416"/>
    <n v="401986528"/>
    <n v="804"/>
    <n v="0.442"/>
    <m/>
    <n v="0.39286100000000002"/>
    <n v="0.611151"/>
    <n v="5.8430200000000002E-2"/>
    <n v="24324"/>
  </r>
  <r>
    <x v="17"/>
    <x v="24"/>
    <s v="SAN FRANCISCO STATE UNIVERSITY"/>
    <s v="California"/>
    <x v="1"/>
    <x v="0"/>
    <n v="0.6610904347158808"/>
    <n v="0.18914683691236217"/>
    <n v="26063"/>
    <n v="17230"/>
    <n v="3117"/>
    <n v="142"/>
    <n v="3259"/>
    <n v="94132"/>
    <s v="Far West: AK, CA, HI, NV, OR, and WA"/>
    <x v="1"/>
    <x v="1"/>
    <m/>
    <m/>
    <m/>
    <m/>
    <n v="134419024"/>
    <n v="112755544"/>
    <m/>
    <n v="7130823"/>
    <n v="61594124"/>
    <n v="198166944"/>
    <n v="2079936"/>
    <n v="6813385"/>
    <n v="208884064"/>
    <n v="222164464"/>
    <x v="689"/>
    <n v="176552736"/>
    <n v="15297720"/>
    <n v="22300792"/>
    <n v="37598512"/>
    <n v="50327980"/>
    <n v="33264676"/>
    <n v="431055104"/>
    <n v="191292880"/>
    <n v="61512876"/>
    <n v="25940100"/>
    <n v="29099524"/>
    <n v="545885504"/>
    <n v="431055104"/>
    <n v="930"/>
    <n v="0.437"/>
    <m/>
    <n v="0.38880399999999998"/>
    <n v="0.60229200000000005"/>
    <n v="5.3525700000000002E-2"/>
    <n v="25322"/>
  </r>
  <r>
    <x v="18"/>
    <x v="24"/>
    <s v="SAN FRANCISCO STATE UNIVERSITY"/>
    <s v="California"/>
    <x v="1"/>
    <x v="0"/>
    <n v="0.66768436738996106"/>
    <n v="0.18867719107240066"/>
    <n v="27513"/>
    <n v="18370"/>
    <n v="3342"/>
    <n v="124"/>
    <n v="3466"/>
    <m/>
    <m/>
    <x v="0"/>
    <x v="0"/>
    <m/>
    <m/>
    <m/>
    <m/>
    <n v="143688624"/>
    <n v="119200752"/>
    <m/>
    <n v="8562500"/>
    <n v="64942452"/>
    <n v="149728896"/>
    <n v="1736508"/>
    <n v="22884852"/>
    <n v="219069888"/>
    <n v="188591472"/>
    <x v="690"/>
    <n v="181533824"/>
    <n v="13716587"/>
    <n v="27170636"/>
    <n v="40887224"/>
    <n v="46964072"/>
    <n v="37016152"/>
    <n v="437219616"/>
    <n v="199384816"/>
    <n v="67562392"/>
    <n v="29099524"/>
    <n v="29659864"/>
    <n v="407877600"/>
    <n v="437219616"/>
    <n v="1089"/>
    <n v="0.47499999999999998"/>
    <m/>
    <n v="0.37473200000000001"/>
    <n v="0.60196899999999998"/>
    <n v="5.1277099999999999E-2"/>
    <n v="27861"/>
  </r>
  <r>
    <x v="19"/>
    <x v="24"/>
    <s v="SAN FRANCISCO STATE UNIVERSITY"/>
    <s v="California"/>
    <x v="1"/>
    <x v="0"/>
    <n v="0.66001816176947525"/>
    <n v="0.17704289715493096"/>
    <n v="30834"/>
    <n v="20351"/>
    <n v="3512"/>
    <n v="91"/>
    <n v="3603"/>
    <n v="94132"/>
    <s v="Far West: AK, CA, HI, NV, OR, and WA"/>
    <x v="1"/>
    <x v="1"/>
    <n v="-122.476"/>
    <n v="37.7209"/>
    <m/>
    <m/>
    <n v="172183984"/>
    <n v="139481488"/>
    <m/>
    <n v="8504807"/>
    <n v="77143288"/>
    <n v="161465440"/>
    <n v="2631467"/>
    <n v="36797772"/>
    <n v="243313232"/>
    <n v="220700352"/>
    <x v="691"/>
    <n v="162773568"/>
    <n v="19639676"/>
    <n v="32515408"/>
    <n v="52155084"/>
    <n v="47155344"/>
    <n v="35215744"/>
    <n v="425501568"/>
    <n v="180893200"/>
    <n v="65916456"/>
    <n v="29659864"/>
    <n v="32544604"/>
    <n v="464821120"/>
    <n v="425501568"/>
    <n v="1315"/>
    <n v="0.48"/>
    <m/>
    <n v="0.34654600000000002"/>
    <n v="0.60390699999999997"/>
    <n v="4.9735799999999997E-2"/>
    <n v="30840"/>
  </r>
  <r>
    <x v="20"/>
    <x v="24"/>
    <s v="SAN FRANCISCO STATE UNIVERSITY"/>
    <s v="California"/>
    <x v="1"/>
    <x v="0"/>
    <n v="0.72409156848176059"/>
    <n v="0.19701930124602982"/>
    <n v="28263"/>
    <n v="20465"/>
    <n v="3855"/>
    <n v="177"/>
    <n v="4032"/>
    <n v="94132"/>
    <s v="Far West: AK, CA, HI, NV, OR, and WA"/>
    <x v="1"/>
    <x v="1"/>
    <n v="-122.476"/>
    <n v="37.7209"/>
    <m/>
    <m/>
    <n v="184823200"/>
    <n v="144138896"/>
    <m/>
    <n v="8322715"/>
    <n v="84445968"/>
    <n v="176765856"/>
    <n v="1339248"/>
    <n v="20047130"/>
    <n v="248838672"/>
    <n v="222345952"/>
    <x v="692"/>
    <n v="177108240"/>
    <n v="22195102"/>
    <n v="31045700"/>
    <n v="53240800"/>
    <n v="49881148"/>
    <n v="38563072"/>
    <n v="450426112"/>
    <n v="191165680"/>
    <n v="71506704"/>
    <n v="32544604"/>
    <n v="35658432"/>
    <n v="480913504"/>
    <n v="450426112"/>
    <n v="1394"/>
    <n v="0.46500000000000002"/>
    <m/>
    <n v="0.34594399999999997"/>
    <n v="0.59663699999999997"/>
    <n v="4.74913E-2"/>
    <n v="29389"/>
  </r>
  <r>
    <x v="21"/>
    <x v="24"/>
    <s v="SAN FRANCISCO STATE UNIVERSITY"/>
    <s v="California"/>
    <x v="1"/>
    <x v="0"/>
    <n v="0.61469851344579918"/>
    <n v="0.198847888701701"/>
    <n v="29935"/>
    <n v="18401"/>
    <n v="3609"/>
    <n v="50"/>
    <n v="3659"/>
    <n v="94132"/>
    <s v="Far West: AK, CA, HI, NV, OR, and WA"/>
    <x v="1"/>
    <x v="1"/>
    <n v="-122.47799999999999"/>
    <n v="37.721299999999999"/>
    <n v="5.1999999999999998E-2"/>
    <n v="4606"/>
    <n v="217760464"/>
    <n v="164873744"/>
    <m/>
    <n v="5845087"/>
    <n v="89580944"/>
    <n v="135439280"/>
    <n v="1278205"/>
    <n v="13429147"/>
    <n v="266882432"/>
    <n v="181396672"/>
    <x v="693"/>
    <n v="188315968"/>
    <n v="19074672"/>
    <n v="30743194"/>
    <n v="49817864"/>
    <n v="48445428"/>
    <n v="38093956"/>
    <n v="455013088"/>
    <n v="187556592"/>
    <n v="72143384"/>
    <n v="35658432"/>
    <n v="36388060"/>
    <n v="466242208"/>
    <n v="455013088"/>
    <n v="1473"/>
    <n v="0.47299999999999998"/>
    <m/>
    <n v="0.35377199999999998"/>
    <n v="0.58889800000000003"/>
    <n v="4.6505600000000001E-2"/>
    <n v="26422"/>
  </r>
  <r>
    <x v="22"/>
    <x v="24"/>
    <s v="SAN FRANCISCO STATE UNIVERSITY"/>
    <s v="California"/>
    <x v="1"/>
    <x v="0"/>
    <n v="0.65021929824561409"/>
    <n v="0.18074505595584853"/>
    <n v="30096"/>
    <n v="19569"/>
    <n v="3469"/>
    <n v="68"/>
    <n v="3537"/>
    <n v="94132"/>
    <s v="Far West: AK, CA, HI, NV, OR, and WA"/>
    <x v="1"/>
    <x v="1"/>
    <n v="-122.47799999999999"/>
    <n v="37.721299999999999"/>
    <n v="7.5999999999999998E-2"/>
    <n v="4680"/>
    <n v="221576736"/>
    <n v="165424144"/>
    <m/>
    <n v="5921844"/>
    <n v="88708272"/>
    <n v="141951840"/>
    <n v="1349367"/>
    <n v="12005365"/>
    <n v="266252848"/>
    <n v="189333952"/>
    <x v="694"/>
    <n v="195164992"/>
    <n v="21067376"/>
    <n v="24802428"/>
    <n v="45869804"/>
    <n v="48033216"/>
    <n v="38810752"/>
    <n v="463583296"/>
    <n v="185640640"/>
    <n v="76392016"/>
    <n v="36388060"/>
    <n v="41269108"/>
    <n v="455637824"/>
    <n v="463583296"/>
    <n v="1520"/>
    <n v="0.45500000000000002"/>
    <m/>
    <n v="0.32596700000000001"/>
    <n v="0.594113"/>
    <n v="4.1313700000000002E-2"/>
    <n v="27298"/>
  </r>
  <r>
    <x v="23"/>
    <x v="24"/>
    <s v="SAN FRANCISCO STATE UNIVERSITY"/>
    <s v="California"/>
    <x v="1"/>
    <x v="0"/>
    <n v="0.63791240226304746"/>
    <n v="0.18968609865470851"/>
    <n v="31462"/>
    <n v="20070"/>
    <n v="3756"/>
    <n v="51"/>
    <n v="3807"/>
    <n v="94132"/>
    <s v="Far West: AK, CA, HI, NV, OR, and WA"/>
    <x v="1"/>
    <x v="1"/>
    <n v="-122.47799999999999"/>
    <n v="37.721299999999999"/>
    <n v="7.1999999999999995E-2"/>
    <n v="5082"/>
    <n v="218852368"/>
    <n v="154114512"/>
    <m/>
    <n v="4421915"/>
    <n v="74222688"/>
    <n v="160007632"/>
    <n v="1439051"/>
    <n v="10850397"/>
    <n v="236442752"/>
    <n v="212586528"/>
    <x v="695"/>
    <n v="202258960"/>
    <n v="20375282"/>
    <n v="5184932"/>
    <n v="25560214"/>
    <n v="52892280"/>
    <n v="40518324"/>
    <n v="475746688"/>
    <n v="187787424"/>
    <n v="79300776"/>
    <n v="41269108"/>
    <n v="47988588"/>
    <n v="449454624"/>
    <n v="475746688"/>
    <n v="1747"/>
    <n v="0.497"/>
    <m/>
    <n v="0.32487199999999999"/>
    <n v="0.58803399999999995"/>
    <n v="4.2649600000000003E-2"/>
    <n v="27477.5"/>
  </r>
  <r>
    <x v="24"/>
    <x v="24"/>
    <s v="SAN FRANCISCO STATE UNIVERSITY"/>
    <s v="California"/>
    <x v="1"/>
    <x v="0"/>
    <n v="0.65973156462159377"/>
    <n v="0.1780243752074738"/>
    <n v="31963"/>
    <n v="21087"/>
    <n v="3630"/>
    <n v="124"/>
    <n v="3754"/>
    <n v="94132"/>
    <s v="Far West: AK, CA, HI, NV, OR, and WA"/>
    <x v="1"/>
    <x v="1"/>
    <n v="-122.47799999999999"/>
    <n v="37.721299999999999"/>
    <n v="5.7000000000000002E-2"/>
    <n v="5506"/>
    <n v="217214608"/>
    <n v="135251632"/>
    <m/>
    <n v="3766705"/>
    <n v="75207536"/>
    <n v="181516640"/>
    <n v="1533953"/>
    <n v="15202889"/>
    <n v="216952560"/>
    <n v="237386576"/>
    <x v="696"/>
    <n v="200050016"/>
    <n v="17179596"/>
    <n v="4149143"/>
    <n v="21328740"/>
    <n v="55104484"/>
    <n v="38952572"/>
    <n v="456678400"/>
    <n v="192327808"/>
    <n v="75024952"/>
    <n v="47988588"/>
    <n v="48257704"/>
    <n v="454346368"/>
    <n v="456678400"/>
    <n v="1975"/>
    <n v="0.51200000000000001"/>
    <m/>
    <n v="0.33048"/>
    <n v="0.57577999999999996"/>
    <n v="4.20443E-2"/>
    <n v="26694.5"/>
  </r>
  <r>
    <x v="25"/>
    <x v="24"/>
    <s v="SAN FRANCISCO STATE UNIVERSITY"/>
    <s v="California"/>
    <x v="1"/>
    <x v="0"/>
    <n v="0.67880530721485111"/>
    <n v="0.17935489283167652"/>
    <n v="35122"/>
    <n v="23841"/>
    <n v="4081"/>
    <n v="195"/>
    <n v="4276"/>
    <m/>
    <m/>
    <x v="0"/>
    <x v="0"/>
    <m/>
    <m/>
    <n v="0.04"/>
    <n v="5664"/>
    <n v="219962496"/>
    <n v="132543848"/>
    <m/>
    <n v="3636906"/>
    <n v="77096400"/>
    <n v="188207872"/>
    <n v="9425972"/>
    <n v="23518502"/>
    <n v="220850480"/>
    <n v="265548496"/>
    <x v="697"/>
    <n v="200843840"/>
    <n v="13635481"/>
    <n v="4593793"/>
    <n v="18229274"/>
    <n v="59973556"/>
    <n v="41256344"/>
    <n v="468790720"/>
    <n v="197111760"/>
    <n v="84703600"/>
    <n v="48257704"/>
    <n v="46754892"/>
    <n v="488051424"/>
    <n v="468790720"/>
    <n v="1920"/>
    <n v="0.53200000000000003"/>
    <m/>
    <n v="0.29266199999999998"/>
    <n v="0.58191199999999998"/>
    <n v="3.4723999999999998E-2"/>
    <n v="27015"/>
  </r>
  <r>
    <x v="26"/>
    <x v="24"/>
    <s v="SAN FRANCISCO STATE UNIVERSITY"/>
    <s v="California"/>
    <x v="1"/>
    <x v="0"/>
    <n v="0.68199762581785051"/>
    <n v="0.14742551813471502"/>
    <n v="36223"/>
    <n v="24704"/>
    <n v="3531"/>
    <n v="111"/>
    <n v="3642"/>
    <m/>
    <m/>
    <x v="0"/>
    <x v="0"/>
    <m/>
    <m/>
    <n v="5.2999999999999999E-2"/>
    <n v="5859"/>
    <n v="214807664"/>
    <n v="129985080"/>
    <m/>
    <n v="4162176"/>
    <n v="74344136"/>
    <n v="206693600"/>
    <n v="2106141"/>
    <n v="17640960"/>
    <n v="224539600"/>
    <n v="263917056"/>
    <x v="698"/>
    <n v="198766624"/>
    <n v="16994554"/>
    <n v="3392773"/>
    <n v="20387328"/>
    <n v="48745776"/>
    <n v="39365568"/>
    <n v="505135392"/>
    <n v="210784464"/>
    <n v="101562112"/>
    <n v="46754892"/>
    <n v="47801792"/>
    <n v="490573312"/>
    <n v="505135392"/>
    <n v="1859"/>
    <n v="0.53600000000000003"/>
    <m/>
    <n v="0.27021699999999998"/>
    <n v="0.58402399999999999"/>
    <n v="3.0966500000000001E-2"/>
    <n v="27895.5"/>
  </r>
  <r>
    <x v="27"/>
    <x v="24"/>
    <s v="SAN FRANCISCO STATE UNIVERSITY"/>
    <s v="California"/>
    <x v="1"/>
    <x v="0"/>
    <n v="0.70464025026068822"/>
    <n v="0.17770378591688249"/>
    <n v="34524"/>
    <n v="24327"/>
    <n v="4084"/>
    <n v="239"/>
    <n v="4323"/>
    <m/>
    <m/>
    <x v="0"/>
    <x v="0"/>
    <m/>
    <m/>
    <n v="4.8000000000000001E-2"/>
    <n v="5552"/>
    <n v="253807824"/>
    <n v="142006384"/>
    <m/>
    <n v="4781354"/>
    <n v="82845312"/>
    <n v="304014976"/>
    <n v="2891744"/>
    <n v="25458824"/>
    <n v="239398512"/>
    <n v="377333856"/>
    <x v="699"/>
    <n v="199142464"/>
    <n v="18308664"/>
    <n v="5236609"/>
    <n v="23545272"/>
    <n v="58942480"/>
    <n v="44690220"/>
    <n v="617082560"/>
    <n v="220925504"/>
    <n v="183216416"/>
    <n v="47801792"/>
    <n v="57827472"/>
    <n v="616832640"/>
    <n v="617082560"/>
    <m/>
    <m/>
    <m/>
    <m/>
    <m/>
    <m/>
    <m/>
  </r>
  <r>
    <x v="0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36672744"/>
    <m/>
    <m/>
    <m/>
    <n v="8157931"/>
    <n v="120738376"/>
    <n v="1438722"/>
    <n v="199506"/>
    <m/>
    <m/>
    <x v="700"/>
    <n v="102865264"/>
    <m/>
    <m/>
    <m/>
    <n v="14028733"/>
    <n v="16558250"/>
    <n v="200286832"/>
    <n v="107359736"/>
    <n v="25561472"/>
    <m/>
    <m/>
    <m/>
    <m/>
    <m/>
    <m/>
    <m/>
    <m/>
    <m/>
    <m/>
    <m/>
  </r>
  <r>
    <x v="1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34463324"/>
    <m/>
    <m/>
    <m/>
    <n v="10503495"/>
    <n v="129367992"/>
    <n v="1232375"/>
    <n v="318150"/>
    <m/>
    <m/>
    <x v="701"/>
    <n v="103895728"/>
    <m/>
    <m/>
    <m/>
    <n v="14583068"/>
    <n v="18263230"/>
    <n v="205761808"/>
    <n v="104764448"/>
    <n v="28830272"/>
    <m/>
    <m/>
    <m/>
    <m/>
    <m/>
    <m/>
    <m/>
    <m/>
    <m/>
    <m/>
    <m/>
  </r>
  <r>
    <x v="2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48122092"/>
    <m/>
    <m/>
    <m/>
    <n v="12156588"/>
    <n v="107122096"/>
    <n v="1378204"/>
    <n v="15133306"/>
    <m/>
    <m/>
    <x v="702"/>
    <n v="94274624"/>
    <m/>
    <m/>
    <m/>
    <n v="13172881"/>
    <n v="40078240"/>
    <n v="203116784"/>
    <n v="97103552"/>
    <n v="25689498"/>
    <m/>
    <m/>
    <m/>
    <m/>
    <m/>
    <m/>
    <n v="5292"/>
    <m/>
    <m/>
    <m/>
    <m/>
  </r>
  <r>
    <x v="3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53742824"/>
    <m/>
    <m/>
    <n v="275533"/>
    <n v="11547953"/>
    <n v="112428160"/>
    <n v="992539"/>
    <n v="1495494"/>
    <m/>
    <m/>
    <x v="703"/>
    <n v="94533848"/>
    <m/>
    <m/>
    <m/>
    <n v="14023022"/>
    <n v="18176378"/>
    <n v="196457552"/>
    <n v="97373392"/>
    <n v="25036990"/>
    <m/>
    <m/>
    <m/>
    <m/>
    <m/>
    <m/>
    <m/>
    <m/>
    <m/>
    <m/>
    <m/>
  </r>
  <r>
    <x v="4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54667560"/>
    <m/>
    <m/>
    <n v="261592"/>
    <n v="12001426"/>
    <n v="112109608"/>
    <n v="772996"/>
    <n v="45499"/>
    <m/>
    <m/>
    <x v="704"/>
    <n v="93710232"/>
    <m/>
    <m/>
    <m/>
    <n v="14138446"/>
    <n v="16861180"/>
    <n v="214763344"/>
    <n v="98112360"/>
    <n v="25294988"/>
    <m/>
    <m/>
    <m/>
    <m/>
    <m/>
    <m/>
    <m/>
    <m/>
    <m/>
    <m/>
    <m/>
  </r>
  <r>
    <x v="5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61919384"/>
    <m/>
    <m/>
    <m/>
    <n v="12102161"/>
    <n v="113225744"/>
    <n v="1072038"/>
    <n v="10320353"/>
    <m/>
    <m/>
    <x v="705"/>
    <n v="96910680"/>
    <m/>
    <m/>
    <m/>
    <n v="13047163"/>
    <n v="12249690"/>
    <n v="201004768"/>
    <n v="98866352"/>
    <n v="27281376"/>
    <m/>
    <m/>
    <m/>
    <m/>
    <m/>
    <m/>
    <m/>
    <m/>
    <m/>
    <m/>
    <m/>
  </r>
  <r>
    <x v="6"/>
    <x v="25"/>
    <s v="SAN JOSE STATE UNIVERSITY"/>
    <s v="California"/>
    <x v="0"/>
    <x v="0"/>
    <s v=""/>
    <s v=""/>
    <m/>
    <m/>
    <m/>
    <m/>
    <m/>
    <n v="95192"/>
    <s v="Far West: AK, CA, HI, NV, OR, and WA"/>
    <x v="0"/>
    <x v="0"/>
    <m/>
    <m/>
    <m/>
    <m/>
    <n v="61273540"/>
    <m/>
    <m/>
    <m/>
    <n v="13922630"/>
    <n v="126420272"/>
    <n v="1510057"/>
    <n v="7540482"/>
    <m/>
    <m/>
    <x v="706"/>
    <n v="101266112"/>
    <m/>
    <n v="565759"/>
    <n v="565759"/>
    <n v="13073106"/>
    <n v="23311432"/>
    <n v="224862672"/>
    <n v="105248512"/>
    <n v="28423452"/>
    <m/>
    <m/>
    <m/>
    <m/>
    <n v="553"/>
    <n v="0.34200000000000003"/>
    <m/>
    <m/>
    <m/>
    <m/>
    <m/>
  </r>
  <r>
    <x v="7"/>
    <x v="25"/>
    <s v="SAN JOSE STATE UNIVERSITY"/>
    <s v="California"/>
    <x v="0"/>
    <x v="0"/>
    <s v=""/>
    <s v=""/>
    <m/>
    <m/>
    <m/>
    <m/>
    <m/>
    <n v="951920001"/>
    <s v="Far West: AK, CA, HI, NV, OR, and WA"/>
    <x v="0"/>
    <x v="0"/>
    <m/>
    <m/>
    <m/>
    <m/>
    <n v="61010320"/>
    <m/>
    <m/>
    <m/>
    <n v="15282344"/>
    <n v="125716288"/>
    <n v="1967024"/>
    <n v="9941652"/>
    <m/>
    <m/>
    <x v="707"/>
    <n v="95987360"/>
    <m/>
    <n v="470028"/>
    <n v="470028"/>
    <n v="17386080"/>
    <n v="26350084"/>
    <n v="224239104"/>
    <n v="110625232"/>
    <n v="28021548"/>
    <m/>
    <m/>
    <m/>
    <m/>
    <n v="547"/>
    <n v="0.38500000000000001"/>
    <m/>
    <n v="0.48432500000000001"/>
    <n v="0.56145400000000001"/>
    <n v="7.5881699999999996E-2"/>
    <n v="11531"/>
  </r>
  <r>
    <x v="8"/>
    <x v="25"/>
    <s v="SAN JOSE STATE UNIVERSITY"/>
    <s v="California"/>
    <x v="0"/>
    <x v="0"/>
    <s v=""/>
    <s v=""/>
    <m/>
    <m/>
    <m/>
    <m/>
    <m/>
    <n v="951920001"/>
    <s v="Far West: AK, CA, HI, NV, OR, and WA"/>
    <x v="0"/>
    <x v="0"/>
    <m/>
    <m/>
    <m/>
    <m/>
    <n v="65411588"/>
    <m/>
    <m/>
    <m/>
    <n v="16628527"/>
    <n v="141345280"/>
    <n v="4036228"/>
    <n v="12301882"/>
    <m/>
    <m/>
    <x v="708"/>
    <n v="103488648"/>
    <m/>
    <n v="500045"/>
    <n v="500045"/>
    <n v="20953318"/>
    <n v="27063184"/>
    <n v="248584960"/>
    <n v="118700560"/>
    <n v="25167052"/>
    <m/>
    <m/>
    <m/>
    <m/>
    <n v="483"/>
    <n v="0.36799999999999999"/>
    <m/>
    <n v="0.43725700000000001"/>
    <n v="0.54921200000000003"/>
    <n v="6.5987000000000004E-2"/>
    <n v="13256"/>
  </r>
  <r>
    <x v="9"/>
    <x v="25"/>
    <s v="SAN JOSE STATE UNIVERSITY"/>
    <s v="California"/>
    <x v="0"/>
    <x v="0"/>
    <s v=""/>
    <s v=""/>
    <m/>
    <m/>
    <m/>
    <m/>
    <m/>
    <n v="951920001"/>
    <s v="Far West: AK, CA, HI, NV, OR, and WA"/>
    <x v="0"/>
    <x v="0"/>
    <m/>
    <m/>
    <m/>
    <m/>
    <n v="65339000"/>
    <m/>
    <m/>
    <m/>
    <n v="31791000"/>
    <n v="159672000"/>
    <n v="11998000"/>
    <n v="41273184"/>
    <m/>
    <m/>
    <x v="709"/>
    <n v="131217000"/>
    <n v="14030000"/>
    <n v="734360"/>
    <n v="14764360"/>
    <n v="21545716"/>
    <n v="30578340"/>
    <n v="357687200"/>
    <n v="158594976"/>
    <n v="23675276"/>
    <m/>
    <n v="30242692"/>
    <m/>
    <m/>
    <n v="459"/>
    <n v="0.34100000000000003"/>
    <m/>
    <n v="0.39358399999999999"/>
    <n v="0.53143899999999999"/>
    <n v="5.9578399999999997E-2"/>
    <n v="15258"/>
  </r>
  <r>
    <x v="10"/>
    <x v="25"/>
    <s v="SAN JOSE STATE UNIVERSITY"/>
    <s v="California"/>
    <x v="0"/>
    <x v="0"/>
    <s v=""/>
    <s v=""/>
    <m/>
    <m/>
    <m/>
    <m/>
    <m/>
    <m/>
    <m/>
    <x v="0"/>
    <x v="0"/>
    <m/>
    <m/>
    <m/>
    <m/>
    <n v="79622040"/>
    <m/>
    <m/>
    <m/>
    <n v="35530480"/>
    <n v="157618048"/>
    <n v="15357215"/>
    <n v="24043888"/>
    <m/>
    <m/>
    <x v="710"/>
    <n v="125573168"/>
    <n v="17109326"/>
    <n v="643163"/>
    <n v="17752488"/>
    <n v="22515442"/>
    <n v="31667404"/>
    <n v="351911552"/>
    <n v="163843536"/>
    <n v="20876724"/>
    <n v="30242692"/>
    <n v="33650056"/>
    <m/>
    <m/>
    <n v="527"/>
    <n v="0.36699999999999999"/>
    <m/>
    <n v="0.38380300000000001"/>
    <n v="0.53185800000000005"/>
    <n v="6.4386299999999994E-2"/>
    <n v="16247"/>
  </r>
  <r>
    <x v="11"/>
    <x v="25"/>
    <s v="SAN JOSE STATE UNIVERSITY"/>
    <s v="California"/>
    <x v="1"/>
    <x v="0"/>
    <n v="0.71778069025775448"/>
    <n v="0.31442483262325016"/>
    <n v="11445"/>
    <n v="8215"/>
    <n v="2380"/>
    <n v="203"/>
    <n v="2583"/>
    <n v="951920001"/>
    <s v="Far West: AK, CA, HI, NV, OR, and WA"/>
    <x v="0"/>
    <x v="0"/>
    <m/>
    <m/>
    <m/>
    <m/>
    <n v="70524144"/>
    <n v="62173552"/>
    <m/>
    <m/>
    <n v="18171064"/>
    <n v="166054576"/>
    <n v="1911781"/>
    <n v="13648419"/>
    <n v="102669040"/>
    <n v="176253600"/>
    <x v="711"/>
    <n v="129238392"/>
    <m/>
    <n v="548684.75"/>
    <n v="548684.75"/>
    <n v="26725178"/>
    <n v="35607620"/>
    <n v="271369824"/>
    <n v="139976464"/>
    <n v="25909850"/>
    <m/>
    <m/>
    <n v="280590752"/>
    <n v="271369824"/>
    <n v="558"/>
    <n v="0.36"/>
    <m/>
    <n v="0.37704399999999999"/>
    <n v="0.53310000000000002"/>
    <n v="6.9217299999999995E-2"/>
    <n v="18293"/>
  </r>
  <r>
    <x v="12"/>
    <x v="25"/>
    <s v="SAN JOSE STATE UNIVERSITY"/>
    <s v="California"/>
    <x v="1"/>
    <x v="0"/>
    <n v="0.72619407496977029"/>
    <n v="0.28858361952336353"/>
    <n v="13232"/>
    <n v="9609"/>
    <n v="2577"/>
    <n v="196"/>
    <n v="2773"/>
    <s v="95192-0001"/>
    <s v="Far West: AK, CA, HI, NV, OR, and WA"/>
    <x v="0"/>
    <x v="0"/>
    <m/>
    <m/>
    <m/>
    <m/>
    <n v="73768800"/>
    <n v="54108840"/>
    <m/>
    <m/>
    <n v="20401744"/>
    <n v="165924032"/>
    <n v="3750487"/>
    <n v="6617939"/>
    <n v="98179488"/>
    <n v="172901328"/>
    <x v="712"/>
    <n v="135260752"/>
    <m/>
    <n v="652011.5"/>
    <n v="652011.5"/>
    <n v="31540016"/>
    <n v="35332124"/>
    <n v="274222784"/>
    <n v="147675328"/>
    <n v="32122120"/>
    <n v="31095444"/>
    <n v="31571260"/>
    <n v="282397280"/>
    <n v="274222784"/>
    <n v="760"/>
    <n v="0.39400000000000002"/>
    <m/>
    <n v="0.364732"/>
    <n v="0.53458899999999998"/>
    <n v="6.9027900000000003E-2"/>
    <n v="20000"/>
  </r>
  <r>
    <x v="13"/>
    <x v="25"/>
    <s v="SAN JOSE STATE UNIVERSITY"/>
    <s v="California"/>
    <x v="1"/>
    <x v="0"/>
    <n v="0.71872444807849545"/>
    <n v="0.28182852414934328"/>
    <n v="13453"/>
    <n v="9669"/>
    <n v="2531"/>
    <n v="194"/>
    <n v="2725"/>
    <s v="95192-0001"/>
    <s v="Far West: AK, CA, HI, NV, OR, and WA"/>
    <x v="0"/>
    <x v="0"/>
    <m/>
    <m/>
    <m/>
    <m/>
    <n v="87165840"/>
    <n v="74530208"/>
    <m/>
    <m/>
    <n v="20170594"/>
    <n v="161917264"/>
    <n v="2316075"/>
    <n v="10692533"/>
    <n v="118934424"/>
    <n v="166056512"/>
    <x v="713"/>
    <n v="140195408"/>
    <m/>
    <n v="870391.38"/>
    <n v="870391.38"/>
    <n v="30719660"/>
    <n v="32745722"/>
    <n v="291892672"/>
    <n v="144590192"/>
    <n v="44945264"/>
    <n v="31571260"/>
    <n v="34926132"/>
    <n v="312635072"/>
    <n v="291892672"/>
    <n v="748"/>
    <n v="0.38100000000000001"/>
    <m/>
    <n v="0.38492999999999999"/>
    <n v="0.53515800000000002"/>
    <n v="7.6608499999999996E-2"/>
    <n v="19853"/>
  </r>
  <r>
    <x v="14"/>
    <x v="25"/>
    <s v="SAN JOSE STATE UNIVERSITY"/>
    <s v="California"/>
    <x v="1"/>
    <x v="0"/>
    <n v="0.51911607279400518"/>
    <n v="0.29164825452938575"/>
    <n v="13078"/>
    <n v="6789"/>
    <n v="1820"/>
    <n v="160"/>
    <n v="1980"/>
    <m/>
    <m/>
    <x v="0"/>
    <x v="0"/>
    <m/>
    <m/>
    <m/>
    <m/>
    <n v="103786936"/>
    <n v="83450024"/>
    <m/>
    <m/>
    <n v="20467532"/>
    <n v="154997536"/>
    <n v="2909774"/>
    <n v="12164160"/>
    <n v="130541384"/>
    <n v="161907376"/>
    <x v="714"/>
    <n v="150295568"/>
    <m/>
    <n v="773999.5"/>
    <n v="773999.5"/>
    <n v="29392222"/>
    <n v="37752612"/>
    <n v="292699936"/>
    <n v="139396368"/>
    <n v="42881956"/>
    <n v="34926132"/>
    <n v="38588368"/>
    <n v="294122848"/>
    <n v="292699936"/>
    <n v="908"/>
    <n v="0.40899999999999997"/>
    <m/>
    <n v="0.383465"/>
    <n v="0.54355699999999996"/>
    <n v="7.5443800000000005E-2"/>
    <n v="20771"/>
  </r>
  <r>
    <x v="15"/>
    <x v="25"/>
    <s v="San Jose State University"/>
    <s v="California"/>
    <x v="1"/>
    <x v="0"/>
    <n v="0.6584040296924708"/>
    <n v="0.24099053754781558"/>
    <n v="15088"/>
    <n v="9934"/>
    <n v="2277"/>
    <n v="117"/>
    <n v="2394"/>
    <s v="95192-0001"/>
    <s v="Far West: AK, CA, HI, NV, OR, and WA"/>
    <x v="1"/>
    <x v="1"/>
    <m/>
    <m/>
    <m/>
    <m/>
    <n v="114613512"/>
    <n v="93764040"/>
    <m/>
    <m/>
    <n v="20795376"/>
    <n v="157812256"/>
    <n v="4699207"/>
    <n v="5472421"/>
    <n v="150296096"/>
    <n v="160396384"/>
    <x v="715"/>
    <n v="164517552"/>
    <m/>
    <n v="692548.81"/>
    <n v="692548.81"/>
    <n v="35221848"/>
    <n v="39460872"/>
    <n v="317744576"/>
    <n v="145894944"/>
    <n v="43626492"/>
    <n v="38588368"/>
    <n v="44290732"/>
    <n v="317812480"/>
    <n v="317744576"/>
    <n v="985"/>
    <n v="0.41399999999999998"/>
    <m/>
    <n v="0.37368499999999999"/>
    <n v="0.54467299999999996"/>
    <n v="7.0973499999999995E-2"/>
    <n v="22273"/>
  </r>
  <r>
    <x v="16"/>
    <x v="25"/>
    <s v="San Jose State University"/>
    <s v="California"/>
    <x v="1"/>
    <x v="0"/>
    <n v="0.64991436839307859"/>
    <n v="0.23207632894139027"/>
    <n v="16933"/>
    <n v="11005"/>
    <n v="2439"/>
    <n v="115"/>
    <n v="2554"/>
    <s v="95192-0001"/>
    <s v="Far West: AK, CA, HI, NV, OR, and WA"/>
    <x v="1"/>
    <x v="1"/>
    <m/>
    <m/>
    <m/>
    <m/>
    <n v="125915680"/>
    <n v="104027864"/>
    <m/>
    <m/>
    <n v="20064564"/>
    <n v="171130672"/>
    <n v="3113479"/>
    <n v="8942319"/>
    <n v="163716960"/>
    <n v="175012640"/>
    <x v="716"/>
    <n v="182128080"/>
    <m/>
    <n v="1104927.1299999999"/>
    <n v="1104927.1299999999"/>
    <n v="39326584"/>
    <n v="51348892"/>
    <n v="351855264"/>
    <n v="151870096"/>
    <n v="48944592"/>
    <n v="44290732"/>
    <n v="48698880"/>
    <n v="344031808"/>
    <n v="351855264"/>
    <n v="1082"/>
    <n v="0.42"/>
    <m/>
    <n v="0.38824999999999998"/>
    <n v="0.54984900000000003"/>
    <n v="7.57327E-2"/>
    <n v="23275"/>
  </r>
  <r>
    <x v="17"/>
    <x v="25"/>
    <s v="San Jose State University"/>
    <s v="California"/>
    <x v="1"/>
    <x v="0"/>
    <n v="0.64316199665986273"/>
    <n v="0.23593479515291402"/>
    <n v="21556"/>
    <n v="13864"/>
    <n v="3085"/>
    <n v="186"/>
    <n v="3271"/>
    <s v="95192-0001"/>
    <s v="Far West: AK, CA, HI, NV, OR, and WA"/>
    <x v="1"/>
    <x v="1"/>
    <m/>
    <m/>
    <m/>
    <m/>
    <n v="145243024"/>
    <n v="118097256"/>
    <m/>
    <m/>
    <n v="23426824"/>
    <n v="180968640"/>
    <n v="2229747"/>
    <n v="18194358"/>
    <n v="155890752"/>
    <n v="225466144"/>
    <x v="717"/>
    <n v="185714160"/>
    <m/>
    <n v="1287722"/>
    <n v="1287722"/>
    <n v="40182064"/>
    <n v="52604168"/>
    <n v="375600896"/>
    <n v="166296112"/>
    <n v="52873968"/>
    <n v="48698880"/>
    <n v="52990748"/>
    <n v="387787520"/>
    <n v="375600896"/>
    <n v="1048"/>
    <n v="0.41399999999999998"/>
    <m/>
    <n v="0.36425999999999997"/>
    <n v="0.55393400000000004"/>
    <n v="6.8836499999999995E-2"/>
    <n v="25290"/>
  </r>
  <r>
    <x v="18"/>
    <x v="25"/>
    <s v="San Jose State University"/>
    <s v="California"/>
    <x v="1"/>
    <x v="0"/>
    <n v="0.64299949019789593"/>
    <n v="0.23612512613521694"/>
    <n v="21577"/>
    <n v="13874"/>
    <n v="3090"/>
    <n v="186"/>
    <n v="3276"/>
    <m/>
    <m/>
    <x v="0"/>
    <x v="0"/>
    <m/>
    <m/>
    <m/>
    <m/>
    <n v="160692624"/>
    <n v="129546096"/>
    <m/>
    <m/>
    <n v="26982910"/>
    <n v="131708744"/>
    <n v="1549014"/>
    <n v="31370780"/>
    <n v="179423760"/>
    <n v="180684288"/>
    <x v="718"/>
    <n v="199420608"/>
    <m/>
    <n v="1607738"/>
    <n v="1607738"/>
    <n v="43138832"/>
    <n v="56003664"/>
    <n v="396659488"/>
    <n v="178405776"/>
    <n v="60607872"/>
    <n v="52990748"/>
    <n v="43165260"/>
    <n v="360625184"/>
    <n v="396659488"/>
    <n v="844"/>
    <n v="0.46400000000000002"/>
    <m/>
    <n v="0.33864899999999998"/>
    <n v="0.54939099999999996"/>
    <n v="6.1351099999999999E-2"/>
    <n v="28505"/>
  </r>
  <r>
    <x v="19"/>
    <x v="25"/>
    <s v="San Jose State University"/>
    <s v="California"/>
    <x v="1"/>
    <x v="0"/>
    <n v="0.66175493939897057"/>
    <n v="0.22567898137113468"/>
    <n v="24092"/>
    <n v="15943"/>
    <n v="3463"/>
    <n v="135"/>
    <n v="3598"/>
    <s v="95192-0001"/>
    <s v="Far West: AK, CA, HI, NV, OR, and WA"/>
    <x v="1"/>
    <x v="1"/>
    <n v="-121.881"/>
    <n v="37.334400000000002"/>
    <m/>
    <m/>
    <n v="180003104"/>
    <n v="143140320"/>
    <m/>
    <m/>
    <n v="34230632"/>
    <n v="138957856"/>
    <n v="2593295"/>
    <n v="43378008"/>
    <n v="183770192"/>
    <n v="208770192"/>
    <x v="719"/>
    <n v="179451360"/>
    <m/>
    <n v="1749861"/>
    <n v="1749861"/>
    <n v="39279248"/>
    <n v="52887588"/>
    <n v="361097184"/>
    <n v="160345888"/>
    <n v="57075200"/>
    <n v="43165260"/>
    <n v="57691276"/>
    <n v="392927616"/>
    <n v="361097184"/>
    <n v="1093"/>
    <n v="0.48"/>
    <m/>
    <n v="0.330785"/>
    <n v="0.551786"/>
    <n v="6.23581E-2"/>
    <n v="31719"/>
  </r>
  <r>
    <x v="20"/>
    <x v="25"/>
    <s v="San Jose State University"/>
    <s v="California"/>
    <x v="1"/>
    <x v="0"/>
    <n v="0.74428617230797411"/>
    <n v="0.17009230769230768"/>
    <n v="21833"/>
    <n v="16250"/>
    <n v="2621"/>
    <n v="143"/>
    <n v="2764"/>
    <s v="95192-0001"/>
    <s v="Far West: AK, CA, HI, NV, OR, and WA"/>
    <x v="1"/>
    <x v="1"/>
    <n v="-121.881"/>
    <n v="37.334400000000002"/>
    <m/>
    <m/>
    <n v="191694608"/>
    <n v="144790384"/>
    <m/>
    <m/>
    <n v="40905008"/>
    <n v="148970624"/>
    <n v="2806962"/>
    <n v="27211988"/>
    <n v="187987648"/>
    <n v="208135952"/>
    <x v="720"/>
    <n v="192493184"/>
    <m/>
    <n v="1618877"/>
    <n v="1618877"/>
    <n v="37770096"/>
    <n v="59047152"/>
    <n v="391231488"/>
    <n v="164732992"/>
    <n v="60353396"/>
    <n v="57691276"/>
    <n v="74976968"/>
    <n v="397359616"/>
    <n v="391231488"/>
    <n v="1132"/>
    <n v="0.46400000000000002"/>
    <m/>
    <n v="0.337395"/>
    <n v="0.54418999999999995"/>
    <n v="6.4130999999999994E-2"/>
    <n v="30183.5"/>
  </r>
  <r>
    <x v="21"/>
    <x v="25"/>
    <s v="San Jose State University"/>
    <s v="California"/>
    <x v="1"/>
    <x v="0"/>
    <n v="0.56572024870646553"/>
    <n v="0.21220505725924219"/>
    <n v="22999"/>
    <n v="13011"/>
    <n v="2697"/>
    <n v="64"/>
    <n v="2761"/>
    <s v="95192-0001"/>
    <s v="Far West: AK, CA, HI, NV, OR, and WA"/>
    <x v="1"/>
    <x v="1"/>
    <n v="-121.881"/>
    <n v="37.3352"/>
    <n v="5.1999999999999998E-2"/>
    <n v="3854"/>
    <n v="235204608"/>
    <n v="180392608"/>
    <m/>
    <m/>
    <n v="45040856"/>
    <n v="114452928"/>
    <n v="2696485"/>
    <n v="17194160"/>
    <n v="223623168"/>
    <n v="168510224"/>
    <x v="721"/>
    <n v="206046896"/>
    <m/>
    <n v="2053644"/>
    <n v="2053644"/>
    <n v="38740888"/>
    <n v="62588296"/>
    <n v="406889248"/>
    <n v="171022768"/>
    <n v="63569928"/>
    <n v="74976968"/>
    <n v="74813248"/>
    <n v="393937504"/>
    <n v="406889248"/>
    <n v="1217"/>
    <n v="0.46899999999999997"/>
    <m/>
    <n v="0.31795600000000002"/>
    <n v="0.52472099999999999"/>
    <n v="5.8750499999999997E-2"/>
    <n v="29538"/>
  </r>
  <r>
    <x v="22"/>
    <x v="25"/>
    <s v="San Jose State University"/>
    <s v="California"/>
    <x v="1"/>
    <x v="0"/>
    <n v="0.75137087649055623"/>
    <n v="0.22861280046336518"/>
    <n v="22978"/>
    <n v="17265"/>
    <n v="3857"/>
    <n v="90"/>
    <n v="3947"/>
    <s v="95192-0001"/>
    <s v="Far West: AK, CA, HI, NV, OR, and WA"/>
    <x v="1"/>
    <x v="1"/>
    <n v="-121.881"/>
    <n v="37.3352"/>
    <n v="0.06"/>
    <n v="4133"/>
    <n v="242185632"/>
    <n v="169069184"/>
    <m/>
    <m/>
    <n v="46007856"/>
    <n v="114830472"/>
    <n v="2980303"/>
    <n v="15473033"/>
    <n v="218333408"/>
    <n v="166551360"/>
    <x v="722"/>
    <n v="188500656"/>
    <m/>
    <n v="2131905"/>
    <n v="2131905"/>
    <n v="43508896"/>
    <n v="63908932"/>
    <n v="402848512"/>
    <n v="169004992"/>
    <n v="68996768"/>
    <n v="74813248"/>
    <n v="99869024"/>
    <n v="386789152"/>
    <n v="402848512"/>
    <n v="1486"/>
    <n v="0.48099999999999998"/>
    <m/>
    <n v="0.29498600000000003"/>
    <n v="0.51160499999999998"/>
    <n v="5.6766799999999999E-2"/>
    <n v="30622"/>
  </r>
  <r>
    <x v="23"/>
    <x v="25"/>
    <s v="San Jose State University"/>
    <s v="California"/>
    <x v="1"/>
    <x v="0"/>
    <n v="0.63474458358179286"/>
    <n v="0.21193712031064069"/>
    <n v="25155"/>
    <n v="15967"/>
    <n v="3300"/>
    <n v="84"/>
    <n v="3384"/>
    <s v="95192-0001"/>
    <s v="Far West: AK, CA, HI, NV, OR, and WA"/>
    <x v="1"/>
    <x v="1"/>
    <n v="-121.881"/>
    <n v="37.3352"/>
    <n v="4.8000000000000001E-2"/>
    <n v="4456"/>
    <n v="261129824"/>
    <n v="188919264"/>
    <m/>
    <m/>
    <n v="49590444"/>
    <n v="146850368"/>
    <n v="2078338"/>
    <n v="18336542"/>
    <n v="242893248"/>
    <n v="204529760"/>
    <x v="723"/>
    <n v="204614144"/>
    <n v="561"/>
    <n v="2051967"/>
    <n v="2052528"/>
    <n v="39115168"/>
    <n v="68658408"/>
    <n v="409649984"/>
    <n v="173725680"/>
    <n v="72445216"/>
    <n v="99869024"/>
    <n v="119265488"/>
    <n v="503974912"/>
    <n v="409649984"/>
    <n v="1787"/>
    <n v="0.51600000000000001"/>
    <m/>
    <n v="0.29930800000000002"/>
    <n v="0.50850600000000001"/>
    <n v="5.64787E-2"/>
    <n v="29491.5"/>
  </r>
  <r>
    <x v="24"/>
    <x v="25"/>
    <s v="San Jose State University"/>
    <s v="California"/>
    <x v="1"/>
    <x v="0"/>
    <n v="0.5984598829780079"/>
    <n v="0.19587570938922291"/>
    <n v="29738"/>
    <n v="17797"/>
    <n v="3396"/>
    <n v="90"/>
    <n v="3486"/>
    <s v="95192-0001"/>
    <s v="Far West: AK, CA, HI, NV, OR, and WA"/>
    <x v="1"/>
    <x v="1"/>
    <n v="-121.881"/>
    <n v="37.3352"/>
    <n v="3.1E-2"/>
    <n v="4566"/>
    <n v="276804416"/>
    <n v="192678384"/>
    <m/>
    <m/>
    <n v="53428776"/>
    <n v="161995488"/>
    <n v="2156289"/>
    <n v="22663120"/>
    <n v="259368352"/>
    <n v="227937888"/>
    <x v="724"/>
    <n v="198621856"/>
    <n v="34994"/>
    <n v="1945862"/>
    <n v="1980856"/>
    <n v="45853380"/>
    <n v="64714844"/>
    <n v="430841728"/>
    <n v="179013808"/>
    <n v="67875344"/>
    <n v="119265488"/>
    <n v="120043744"/>
    <n v="487709280"/>
    <n v="430841728"/>
    <n v="1488"/>
    <n v="0.56799999999999995"/>
    <m/>
    <n v="0.29928500000000002"/>
    <n v="0.509876"/>
    <n v="5.1448500000000001E-2"/>
    <n v="28669"/>
  </r>
  <r>
    <x v="25"/>
    <x v="25"/>
    <s v="San Jose State University"/>
    <s v="California"/>
    <x v="1"/>
    <x v="0"/>
    <n v="0.55224954224431078"/>
    <n v="0.20491415038484309"/>
    <n v="30584"/>
    <n v="16890"/>
    <n v="3329"/>
    <n v="132"/>
    <n v="3461"/>
    <m/>
    <m/>
    <x v="0"/>
    <x v="0"/>
    <m/>
    <m/>
    <n v="3.6999999999999998E-2"/>
    <n v="5158"/>
    <n v="277608768"/>
    <n v="191315312"/>
    <m/>
    <m/>
    <n v="53468156"/>
    <n v="173057040"/>
    <n v="2012935"/>
    <n v="30571336"/>
    <n v="266473248"/>
    <n v="247055168"/>
    <x v="725"/>
    <n v="208759072"/>
    <n v="268699"/>
    <n v="2152994"/>
    <n v="2421693"/>
    <n v="49208304"/>
    <n v="72953632"/>
    <n v="455104032"/>
    <n v="186563408"/>
    <n v="76846568"/>
    <n v="120043744"/>
    <n v="125627224"/>
    <n v="518236288"/>
    <n v="455104032"/>
    <n v="1674"/>
    <n v="0.621"/>
    <m/>
    <n v="0.28509699999999999"/>
    <n v="0.51086100000000001"/>
    <n v="4.5174499999999999E-2"/>
    <n v="28652"/>
  </r>
  <r>
    <x v="26"/>
    <x v="25"/>
    <s v="San Jose State University"/>
    <s v="California"/>
    <x v="1"/>
    <x v="0"/>
    <n v="0.53436856282681033"/>
    <n v="0.19025026687225716"/>
    <n v="31555"/>
    <n v="16862"/>
    <n v="3065"/>
    <n v="143"/>
    <n v="3208"/>
    <m/>
    <m/>
    <x v="0"/>
    <x v="0"/>
    <m/>
    <m/>
    <n v="3.5000000000000003E-2"/>
    <n v="5216"/>
    <n v="279625376"/>
    <n v="191312496"/>
    <m/>
    <m/>
    <n v="50689544"/>
    <n v="190973376"/>
    <n v="5415517"/>
    <n v="37737672"/>
    <n v="266540480"/>
    <n v="272975552"/>
    <x v="726"/>
    <n v="218855680"/>
    <n v="191742"/>
    <n v="2173619"/>
    <n v="2365361"/>
    <n v="50590104"/>
    <n v="72885840"/>
    <n v="520730784"/>
    <n v="202628576"/>
    <n v="92730480"/>
    <n v="125627224"/>
    <n v="146036112"/>
    <n v="551674240"/>
    <n v="520730784"/>
    <n v="2189"/>
    <n v="0.56799999999999995"/>
    <m/>
    <n v="0.27477099999999999"/>
    <n v="0.52197700000000002"/>
    <n v="4.0904500000000003E-2"/>
    <n v="29408"/>
  </r>
  <r>
    <x v="27"/>
    <x v="25"/>
    <s v="San Jose State University"/>
    <s v="California"/>
    <x v="1"/>
    <x v="0"/>
    <n v="0.66877683412203448"/>
    <n v="0.21040299906279289"/>
    <n v="31909"/>
    <n v="21340"/>
    <n v="4320"/>
    <n v="170"/>
    <n v="4490"/>
    <m/>
    <m/>
    <x v="0"/>
    <x v="0"/>
    <m/>
    <m/>
    <n v="3.5000000000000003E-2"/>
    <n v="5401"/>
    <n v="298041920"/>
    <n v="187942448"/>
    <m/>
    <m/>
    <n v="57201704"/>
    <n v="284168096"/>
    <n v="5636534"/>
    <n v="29025124"/>
    <n v="272504832"/>
    <n v="364331776"/>
    <x v="727"/>
    <n v="233016704"/>
    <n v="263918"/>
    <n v="3069384"/>
    <n v="3333302"/>
    <n v="53101808"/>
    <n v="69710872"/>
    <n v="661707520"/>
    <n v="223570688"/>
    <n v="183837504"/>
    <n v="146036112"/>
    <n v="153940256"/>
    <n v="638189568"/>
    <n v="661707520"/>
    <m/>
    <m/>
    <m/>
    <m/>
    <m/>
    <m/>
    <m/>
  </r>
  <r>
    <x v="0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62160000"/>
    <m/>
    <m/>
    <m/>
    <n v="2053000"/>
    <n v="2653000"/>
    <n v="6629000"/>
    <n v="2976000"/>
    <m/>
    <m/>
    <x v="728"/>
    <n v="28387000"/>
    <n v="1402000"/>
    <n v="1315000"/>
    <n v="2717000"/>
    <n v="9591000"/>
    <n v="8841000"/>
    <n v="100830000"/>
    <n v="41591000"/>
    <n v="8416000"/>
    <m/>
    <m/>
    <m/>
    <m/>
    <m/>
    <m/>
    <m/>
    <m/>
    <m/>
    <m/>
    <m/>
  </r>
  <r>
    <x v="1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72846000"/>
    <m/>
    <m/>
    <m/>
    <n v="2358000"/>
    <n v="2676000"/>
    <n v="6361000"/>
    <n v="1232000"/>
    <m/>
    <m/>
    <x v="729"/>
    <n v="32445000"/>
    <n v="1416000"/>
    <n v="954000"/>
    <n v="2370000"/>
    <n v="9360000"/>
    <n v="9055000"/>
    <n v="104170000"/>
    <n v="45384000"/>
    <n v="10669000"/>
    <m/>
    <m/>
    <m/>
    <m/>
    <m/>
    <m/>
    <m/>
    <m/>
    <m/>
    <m/>
    <m/>
  </r>
  <r>
    <x v="2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78731000"/>
    <m/>
    <m/>
    <m/>
    <n v="2440000"/>
    <n v="2406000"/>
    <n v="6201000"/>
    <n v="2348000"/>
    <m/>
    <m/>
    <x v="730"/>
    <n v="32966000"/>
    <n v="1538000"/>
    <n v="811000"/>
    <n v="2349000"/>
    <n v="9854000"/>
    <n v="9799000"/>
    <n v="114575000"/>
    <n v="47124000"/>
    <n v="12012000"/>
    <m/>
    <m/>
    <m/>
    <m/>
    <m/>
    <m/>
    <m/>
    <m/>
    <m/>
    <m/>
    <m/>
  </r>
  <r>
    <x v="3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83641000"/>
    <m/>
    <m/>
    <m/>
    <n v="2547000"/>
    <n v="3007000"/>
    <n v="5782000"/>
    <n v="3229000"/>
    <m/>
    <m/>
    <x v="731"/>
    <n v="34582000"/>
    <n v="1801000"/>
    <n v="767000"/>
    <n v="2568000"/>
    <n v="10888000"/>
    <n v="10776000"/>
    <n v="121523000"/>
    <n v="48438000"/>
    <n v="13245000"/>
    <m/>
    <m/>
    <m/>
    <m/>
    <m/>
    <m/>
    <m/>
    <m/>
    <m/>
    <m/>
    <m/>
  </r>
  <r>
    <x v="4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87800000"/>
    <m/>
    <m/>
    <m/>
    <n v="3107000"/>
    <n v="3080000"/>
    <n v="5551000"/>
    <n v="4654000"/>
    <m/>
    <m/>
    <x v="732"/>
    <n v="35685000"/>
    <n v="1675000"/>
    <n v="784000"/>
    <n v="2459000"/>
    <n v="11380000"/>
    <n v="10980000"/>
    <n v="126403000"/>
    <n v="49981000"/>
    <n v="13198000"/>
    <m/>
    <m/>
    <m/>
    <m/>
    <m/>
    <m/>
    <m/>
    <m/>
    <m/>
    <m/>
    <m/>
  </r>
  <r>
    <x v="5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96428000"/>
    <m/>
    <m/>
    <m/>
    <n v="2650000"/>
    <n v="3332000"/>
    <n v="5514000"/>
    <n v="5894000"/>
    <m/>
    <m/>
    <x v="733"/>
    <n v="38215000"/>
    <n v="1251000"/>
    <n v="954000"/>
    <n v="2205000"/>
    <n v="12451000"/>
    <n v="11753000"/>
    <n v="135478000"/>
    <n v="54002000"/>
    <n v="12043000"/>
    <m/>
    <m/>
    <m/>
    <m/>
    <m/>
    <m/>
    <m/>
    <m/>
    <m/>
    <m/>
    <m/>
  </r>
  <r>
    <x v="6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105307000"/>
    <n v="84160000"/>
    <m/>
    <n v="48000"/>
    <n v="1534000"/>
    <n v="121000"/>
    <n v="23780000"/>
    <m/>
    <m/>
    <m/>
    <x v="734"/>
    <n v="47820000"/>
    <n v="1611000"/>
    <n v="1068000"/>
    <n v="2679000"/>
    <n v="13143000"/>
    <n v="15662000"/>
    <n v="116713000"/>
    <m/>
    <m/>
    <m/>
    <m/>
    <n v="179451008"/>
    <n v="116713000"/>
    <n v="732"/>
    <n v="0.78900000000000003"/>
    <m/>
    <m/>
    <m/>
    <m/>
    <m/>
  </r>
  <r>
    <x v="7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91396000"/>
    <n v="91378000"/>
    <m/>
    <n v="18000"/>
    <n v="1882000"/>
    <n v="124000"/>
    <n v="25018000"/>
    <n v="7426000"/>
    <m/>
    <m/>
    <x v="735"/>
    <n v="50625000"/>
    <n v="1565000"/>
    <n v="1191000"/>
    <n v="2756000"/>
    <n v="13907000"/>
    <n v="15387000"/>
    <n v="123907000"/>
    <n v="62435000"/>
    <n v="15647000"/>
    <m/>
    <m/>
    <n v="191656000"/>
    <n v="123907000"/>
    <n v="727"/>
    <n v="0.80800000000000005"/>
    <m/>
    <n v="8.8948799999999995E-2"/>
    <n v="0.557952"/>
    <n v="3.2344999999999999E-2"/>
    <n v="51407.5"/>
  </r>
  <r>
    <x v="8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97104000"/>
    <n v="97094000"/>
    <m/>
    <n v="10000"/>
    <n v="1846923"/>
    <n v="24000"/>
    <n v="19956424"/>
    <n v="7183440"/>
    <m/>
    <m/>
    <x v="736"/>
    <n v="55444200"/>
    <n v="1950000"/>
    <n v="1785000"/>
    <n v="3735000"/>
    <n v="19064700"/>
    <n v="14885700"/>
    <n v="129263000"/>
    <n v="62676000"/>
    <n v="13090000"/>
    <m/>
    <m/>
    <n v="170729104"/>
    <n v="129263000"/>
    <n v="715"/>
    <n v="0.80500000000000005"/>
    <m/>
    <n v="8.5062200000000004E-2"/>
    <n v="0.58091300000000001"/>
    <n v="2.0746899999999999E-2"/>
    <n v="52455.5"/>
  </r>
  <r>
    <x v="9"/>
    <x v="26"/>
    <s v="SANTA CLARA UNIVERSITY"/>
    <s v="California"/>
    <x v="0"/>
    <x v="0"/>
    <s v=""/>
    <s v=""/>
    <m/>
    <m/>
    <m/>
    <m/>
    <m/>
    <n v="95053"/>
    <s v="Far West: AK, CA, HI, NV, OR, and WA"/>
    <x v="0"/>
    <x v="0"/>
    <m/>
    <m/>
    <m/>
    <m/>
    <n v="128774000"/>
    <n v="105717000"/>
    <m/>
    <n v="70000"/>
    <n v="1695000"/>
    <n v="112000"/>
    <n v="66955000"/>
    <n v="6540000"/>
    <m/>
    <m/>
    <x v="737"/>
    <n v="59082000"/>
    <n v="1471000"/>
    <n v="1359000"/>
    <n v="2830000"/>
    <n v="16977000"/>
    <n v="18351000"/>
    <n v="140502000"/>
    <n v="77107000"/>
    <n v="17621000"/>
    <m/>
    <m/>
    <n v="227591008"/>
    <n v="140502000"/>
    <n v="747"/>
    <n v="0.82099999999999995"/>
    <m/>
    <n v="8.6315799999999998E-2"/>
    <n v="0.59438599999999997"/>
    <n v="1.8245600000000001E-2"/>
    <n v="55000"/>
  </r>
  <r>
    <x v="10"/>
    <x v="26"/>
    <s v="SANTA CLARA UNIVERSITY"/>
    <s v="California"/>
    <x v="0"/>
    <x v="0"/>
    <s v=""/>
    <s v=""/>
    <m/>
    <m/>
    <m/>
    <m/>
    <m/>
    <m/>
    <m/>
    <x v="0"/>
    <x v="0"/>
    <m/>
    <m/>
    <m/>
    <m/>
    <n v="137028000"/>
    <n v="111284000"/>
    <m/>
    <n v="253000"/>
    <n v="1639000"/>
    <n v="329000"/>
    <n v="42281000"/>
    <n v="7794000"/>
    <m/>
    <m/>
    <x v="738"/>
    <n v="63342000"/>
    <n v="1749000"/>
    <n v="1725000"/>
    <n v="3474000"/>
    <n v="19031000"/>
    <n v="20408000"/>
    <n v="153908000"/>
    <n v="78831000"/>
    <n v="20950000"/>
    <m/>
    <m/>
    <n v="190742000"/>
    <n v="153908000"/>
    <n v="832"/>
    <n v="0.79800000000000004"/>
    <m/>
    <n v="8.8626300000000005E-2"/>
    <n v="0.59231900000000004"/>
    <n v="2.7326400000000001E-2"/>
    <n v="62622.5"/>
  </r>
  <r>
    <x v="11"/>
    <x v="26"/>
    <s v="SANTA CLARA UNIVERSITY"/>
    <s v="California"/>
    <x v="1"/>
    <x v="0"/>
    <n v="0.60778341793570223"/>
    <n v="0.28563474387527837"/>
    <n v="5910"/>
    <n v="3592"/>
    <n v="1026"/>
    <n v="0"/>
    <n v="1026"/>
    <n v="95053"/>
    <s v="Far West: AK, CA, HI, NV, OR, and WA"/>
    <x v="0"/>
    <x v="0"/>
    <m/>
    <m/>
    <m/>
    <m/>
    <n v="147275008"/>
    <n v="117133000"/>
    <m/>
    <n v="338000"/>
    <n v="1994000"/>
    <n v="445000"/>
    <n v="26066000"/>
    <n v="9197000"/>
    <m/>
    <m/>
    <x v="739"/>
    <n v="68081000"/>
    <n v="2055000"/>
    <n v="1669000"/>
    <n v="3724000"/>
    <n v="18345000"/>
    <n v="24614000"/>
    <n v="166079008"/>
    <n v="83670000"/>
    <n v="22221000"/>
    <m/>
    <m/>
    <n v="146691008"/>
    <n v="166079008"/>
    <n v="869"/>
    <n v="0.80800000000000005"/>
    <m/>
    <n v="8.5198599999999999E-2"/>
    <n v="0.58339399999999997"/>
    <n v="2.3104699999999999E-2"/>
    <n v="63711"/>
  </r>
  <r>
    <x v="12"/>
    <x v="26"/>
    <s v="SANTA CLARA UNIVERSITY"/>
    <s v="California"/>
    <x v="1"/>
    <x v="0"/>
    <n v="0.63210978835978837"/>
    <n v="0.26628302380329583"/>
    <n v="6048"/>
    <n v="3823"/>
    <n v="1018"/>
    <n v="0"/>
    <n v="1018"/>
    <n v="95053"/>
    <s v="Far West: AK, CA, HI, NV, OR, and WA"/>
    <x v="0"/>
    <x v="0"/>
    <m/>
    <m/>
    <m/>
    <m/>
    <n v="160579008"/>
    <n v="124491000"/>
    <m/>
    <n v="270000"/>
    <n v="1886000"/>
    <n v="533000"/>
    <n v="26699000"/>
    <n v="4184000"/>
    <m/>
    <m/>
    <x v="740"/>
    <n v="72505000"/>
    <n v="1726000"/>
    <n v="2077000"/>
    <n v="3803000"/>
    <n v="18340000"/>
    <n v="23441000"/>
    <n v="176398000"/>
    <n v="83912000"/>
    <n v="23267000"/>
    <n v="400576992"/>
    <n v="401411008"/>
    <n v="177088992"/>
    <n v="176398000"/>
    <n v="851"/>
    <n v="0.84799999999999998"/>
    <m/>
    <n v="8.7398400000000001E-2"/>
    <n v="0.59620600000000001"/>
    <n v="1.4905099999999999E-2"/>
    <n v="62929.5"/>
  </r>
  <r>
    <x v="13"/>
    <x v="26"/>
    <s v="SANTA CLARA UNIVERSITY"/>
    <s v="California"/>
    <x v="1"/>
    <x v="0"/>
    <n v="0.69753509072235531"/>
    <n v="0.2750920245398773"/>
    <n v="5842"/>
    <n v="4075"/>
    <n v="1121"/>
    <n v="0"/>
    <n v="1121"/>
    <n v="95053"/>
    <s v="Far West: AK, CA, HI, NV, OR, and WA"/>
    <x v="0"/>
    <x v="0"/>
    <m/>
    <m/>
    <m/>
    <m/>
    <n v="170804992"/>
    <n v="132109000"/>
    <m/>
    <n v="148000"/>
    <n v="2881000"/>
    <n v="531000"/>
    <n v="29413000"/>
    <n v="5714000"/>
    <m/>
    <m/>
    <x v="741"/>
    <n v="77374000"/>
    <n v="1369000"/>
    <n v="1792000"/>
    <n v="3161000"/>
    <n v="18929000"/>
    <n v="25678000"/>
    <n v="185846000"/>
    <n v="85923000"/>
    <n v="24748000"/>
    <n v="401411008"/>
    <n v="449543008"/>
    <n v="246180992"/>
    <n v="185846000"/>
    <n v="873"/>
    <n v="0.84599999999999997"/>
    <m/>
    <n v="0.107321"/>
    <n v="0.60625399999999996"/>
    <n v="1.4214600000000001E-2"/>
    <n v="60057"/>
  </r>
  <r>
    <x v="14"/>
    <x v="26"/>
    <s v="SANTA CLARA UNIVERSITY"/>
    <s v="California"/>
    <x v="0"/>
    <x v="0"/>
    <n v="0.66108328115216031"/>
    <n v="0.21240824058726024"/>
    <n v="6388"/>
    <n v="4223"/>
    <n v="897"/>
    <m/>
    <n v="897"/>
    <m/>
    <m/>
    <x v="0"/>
    <x v="0"/>
    <m/>
    <m/>
    <m/>
    <m/>
    <n v="187207008"/>
    <n v="146635008"/>
    <m/>
    <n v="128000"/>
    <n v="2613000"/>
    <n v="314000"/>
    <n v="53262000"/>
    <n v="8559000"/>
    <m/>
    <m/>
    <x v="742"/>
    <n v="79942000"/>
    <n v="3004000"/>
    <n v="1532000"/>
    <n v="4536000"/>
    <n v="21792000"/>
    <n v="27808000"/>
    <n v="192144992"/>
    <n v="90552000"/>
    <n v="26200000"/>
    <n v="449543008"/>
    <n v="509148992"/>
    <n v="294928000"/>
    <n v="192144992"/>
    <n v="930"/>
    <n v="0.84499999999999997"/>
    <m/>
    <n v="0.113164"/>
    <n v="0.59122399999999997"/>
    <n v="1.77059E-2"/>
    <n v="66579"/>
  </r>
  <r>
    <x v="15"/>
    <x v="26"/>
    <s v="Santa Clara University"/>
    <s v="California"/>
    <x v="1"/>
    <x v="0"/>
    <n v="0.57366976075303966"/>
    <n v="0.26709206927985413"/>
    <n v="7649"/>
    <n v="4388"/>
    <n v="1170"/>
    <n v="2"/>
    <n v="1172"/>
    <n v="95053"/>
    <s v="Far West: AK, CA, HI, NV, OR, and WA"/>
    <x v="1"/>
    <x v="3"/>
    <m/>
    <m/>
    <m/>
    <m/>
    <n v="198923008"/>
    <n v="157256000"/>
    <m/>
    <n v="143000"/>
    <n v="2832000"/>
    <n v="220000"/>
    <n v="69140000"/>
    <n v="4340000"/>
    <m/>
    <m/>
    <x v="743"/>
    <n v="84164000"/>
    <n v="2752000"/>
    <n v="1663000"/>
    <n v="4415000"/>
    <n v="24594000"/>
    <n v="29482000"/>
    <n v="202454000"/>
    <n v="94942000"/>
    <n v="26123000"/>
    <n v="509148992"/>
    <n v="598657024"/>
    <n v="333024000"/>
    <n v="202454000"/>
    <n v="886"/>
    <n v="0.86399999999999999"/>
    <m/>
    <n v="9.2411699999999999E-2"/>
    <n v="0.58752800000000005"/>
    <n v="1.35237E-2"/>
    <n v="80000"/>
  </r>
  <r>
    <x v="16"/>
    <x v="26"/>
    <s v="Santa Clara University"/>
    <s v="California"/>
    <x v="1"/>
    <x v="0"/>
    <n v="0.60860287511230904"/>
    <n v="0.22107399889278465"/>
    <n v="8904"/>
    <n v="5419"/>
    <n v="1197"/>
    <n v="1"/>
    <n v="1198"/>
    <n v="95053"/>
    <s v="Far West: AK, CA, HI, NV, OR, and WA"/>
    <x v="1"/>
    <x v="3"/>
    <m/>
    <m/>
    <m/>
    <m/>
    <n v="211676000"/>
    <n v="167096000"/>
    <m/>
    <n v="128000"/>
    <n v="3752000"/>
    <n v="196000"/>
    <n v="57418000"/>
    <n v="7645000"/>
    <m/>
    <m/>
    <x v="744"/>
    <n v="90244000"/>
    <n v="3206000"/>
    <n v="1820000"/>
    <n v="5026000"/>
    <n v="26039000"/>
    <n v="32169000"/>
    <n v="216959008"/>
    <n v="102452000"/>
    <n v="27235000"/>
    <n v="598657024"/>
    <n v="697881024"/>
    <n v="361054016"/>
    <n v="216959008"/>
    <n v="856"/>
    <n v="0.84199999999999997"/>
    <m/>
    <n v="8.7537100000000007E-2"/>
    <n v="0.58234399999999997"/>
    <n v="1.0385800000000001E-2"/>
    <n v="83447"/>
  </r>
  <r>
    <x v="17"/>
    <x v="26"/>
    <s v="Santa Clara University"/>
    <s v="California"/>
    <x v="1"/>
    <x v="0"/>
    <n v="0.66459054209919266"/>
    <n v="0.23238458868448456"/>
    <n v="8670"/>
    <n v="5762"/>
    <n v="1339"/>
    <n v="0"/>
    <n v="1339"/>
    <n v="95053"/>
    <s v="Far West: AK, CA, HI, NV, OR, and WA"/>
    <x v="1"/>
    <x v="3"/>
    <m/>
    <m/>
    <m/>
    <m/>
    <n v="237650000"/>
    <n v="187271008"/>
    <m/>
    <n v="134000"/>
    <n v="5377000"/>
    <n v="343000"/>
    <n v="41924000"/>
    <n v="9321000"/>
    <m/>
    <m/>
    <x v="745"/>
    <n v="101655000"/>
    <n v="5189000"/>
    <n v="2232000"/>
    <n v="7421000"/>
    <n v="26601000"/>
    <n v="33546000"/>
    <n v="233935008"/>
    <n v="109276000"/>
    <n v="30211000"/>
    <n v="697881024"/>
    <n v="676072000"/>
    <n v="254660000"/>
    <n v="233935008"/>
    <n v="950"/>
    <n v="0.85099999999999998"/>
    <n v="10644"/>
    <n v="9.1597300000000006E-2"/>
    <n v="0.55791100000000005"/>
    <n v="1.6653999999999999E-2"/>
    <n v="85755"/>
  </r>
  <r>
    <x v="18"/>
    <x v="26"/>
    <s v="Santa Clara University"/>
    <s v="California"/>
    <x v="1"/>
    <x v="0"/>
    <n v="0.61338407865524902"/>
    <n v="0.20923819372630129"/>
    <n v="9459"/>
    <n v="5802"/>
    <n v="1212"/>
    <n v="2"/>
    <n v="1214"/>
    <m/>
    <m/>
    <x v="0"/>
    <x v="0"/>
    <m/>
    <m/>
    <m/>
    <m/>
    <n v="250442000"/>
    <n v="195652992"/>
    <m/>
    <n v="84000"/>
    <n v="6374000"/>
    <n v="226000"/>
    <n v="35022000"/>
    <n v="11094000"/>
    <m/>
    <m/>
    <x v="746"/>
    <n v="107549000"/>
    <n v="5253000"/>
    <n v="1696000"/>
    <n v="6949000"/>
    <n v="33473000"/>
    <n v="33923000"/>
    <n v="251943008"/>
    <n v="113089000"/>
    <n v="31291000"/>
    <n v="676072000"/>
    <n v="528892000"/>
    <n v="127793000"/>
    <n v="251943008"/>
    <n v="759"/>
    <n v="0.85099999999999998"/>
    <n v="11070"/>
    <n v="9.5541399999999999E-2"/>
    <n v="0.53573999999999999"/>
    <n v="2.4062299999999998E-2"/>
    <n v="85969"/>
  </r>
  <r>
    <x v="19"/>
    <x v="26"/>
    <s v="Santa Clara University"/>
    <s v="California"/>
    <x v="1"/>
    <x v="0"/>
    <n v="0.57625444488344524"/>
    <n v="0.20929036681522112"/>
    <n v="10124"/>
    <n v="5834"/>
    <n v="1221"/>
    <n v="0"/>
    <n v="1221"/>
    <n v="95053"/>
    <s v="Far West: AK, CA, HI, NV, OR, and WA"/>
    <x v="1"/>
    <x v="3"/>
    <n v="-121.937"/>
    <n v="37.351900000000001"/>
    <m/>
    <m/>
    <n v="263686000"/>
    <n v="206438000"/>
    <m/>
    <n v="112000"/>
    <n v="6309000"/>
    <n v="357000"/>
    <n v="25534000"/>
    <n v="9323000"/>
    <m/>
    <m/>
    <x v="747"/>
    <n v="106299000"/>
    <n v="5254000"/>
    <n v="1559000"/>
    <n v="6813000"/>
    <n v="32683000"/>
    <n v="35911000"/>
    <n v="253700992"/>
    <n v="116894000"/>
    <n v="30589000"/>
    <n v="528892000"/>
    <n v="603617984"/>
    <n v="347804992"/>
    <n v="253700992"/>
    <n v="1022"/>
    <n v="0.873"/>
    <n v="11400"/>
    <n v="0.119675"/>
    <n v="0.54293400000000003"/>
    <n v="3.0426000000000002E-2"/>
    <n v="81810"/>
  </r>
  <r>
    <x v="20"/>
    <x v="26"/>
    <s v="Santa Clara University"/>
    <s v="California"/>
    <x v="1"/>
    <x v="0"/>
    <n v="0.59231371015059653"/>
    <n v="0.17913158329205878"/>
    <n v="10226"/>
    <n v="6057"/>
    <n v="1085"/>
    <n v="0"/>
    <n v="1085"/>
    <n v="95053"/>
    <s v="Far West: AK, CA, HI, NV, OR, and WA"/>
    <x v="1"/>
    <x v="3"/>
    <n v="-121.937"/>
    <n v="37.351900000000001"/>
    <m/>
    <m/>
    <n v="270720000"/>
    <n v="207756992"/>
    <m/>
    <n v="58000"/>
    <n v="4428000"/>
    <n v="237000"/>
    <n v="20644000"/>
    <n v="13341000"/>
    <m/>
    <m/>
    <x v="748"/>
    <n v="109901000"/>
    <n v="3475000"/>
    <n v="4778000"/>
    <n v="8253000"/>
    <n v="34232000"/>
    <n v="37704000"/>
    <n v="266970000"/>
    <n v="120878000"/>
    <n v="31448000"/>
    <n v="603617984"/>
    <n v="716820992"/>
    <n v="389808000"/>
    <n v="266970000"/>
    <n v="1015"/>
    <n v="0.84799999999999998"/>
    <n v="11742"/>
    <n v="0.12556100000000001"/>
    <n v="0.53939800000000004"/>
    <n v="3.2030799999999998E-2"/>
    <n v="81263"/>
  </r>
  <r>
    <x v="21"/>
    <x v="26"/>
    <s v="Santa Clara University"/>
    <s v="California"/>
    <x v="1"/>
    <x v="0"/>
    <n v="0.57945193857639776"/>
    <n v="0.18975109809663251"/>
    <n v="11787"/>
    <n v="6830"/>
    <n v="1296"/>
    <n v="0"/>
    <n v="1296"/>
    <n v="95053"/>
    <s v="Far West: AK, CA, HI, NV, OR, and WA"/>
    <x v="1"/>
    <x v="3"/>
    <n v="-121.938"/>
    <n v="37.352699999999999"/>
    <n v="2.1000000000000001E-2"/>
    <n v="1135"/>
    <n v="280695008"/>
    <n v="212262000"/>
    <m/>
    <n v="99000"/>
    <n v="5629000"/>
    <n v="198000"/>
    <n v="26882000"/>
    <n v="11756000"/>
    <m/>
    <m/>
    <x v="749"/>
    <n v="113637000"/>
    <n v="4347000"/>
    <n v="6432000"/>
    <n v="10779000"/>
    <n v="33918000"/>
    <n v="40942000"/>
    <n v="283960992"/>
    <n v="125437000"/>
    <n v="33947000"/>
    <n v="716820992"/>
    <n v="688118016"/>
    <n v="272052992"/>
    <n v="283960992"/>
    <n v="1155"/>
    <n v="0.86199999999999999"/>
    <n v="11997"/>
    <n v="0.12423099999999999"/>
    <n v="0.53013500000000002"/>
    <n v="3.1365299999999999E-2"/>
    <n v="87127.5"/>
  </r>
  <r>
    <x v="22"/>
    <x v="26"/>
    <s v="Santa Clara University"/>
    <s v="California"/>
    <x v="1"/>
    <x v="0"/>
    <n v="0.54437115874681452"/>
    <n v="0.17664876772683463"/>
    <n v="13342"/>
    <n v="7263"/>
    <n v="1281"/>
    <n v="2"/>
    <n v="1283"/>
    <n v="95053"/>
    <s v="Far West: AK, CA, HI, NV, OR, and WA"/>
    <x v="1"/>
    <x v="3"/>
    <n v="-121.938"/>
    <n v="37.352699999999999"/>
    <n v="2.9000000000000001E-2"/>
    <n v="1170"/>
    <n v="288484992"/>
    <n v="215523008"/>
    <m/>
    <n v="28000"/>
    <n v="4661000"/>
    <n v="90000"/>
    <n v="39667000"/>
    <n v="12493000"/>
    <m/>
    <m/>
    <x v="750"/>
    <n v="118190000"/>
    <n v="4705000"/>
    <n v="6293000"/>
    <n v="10998000"/>
    <n v="33484000"/>
    <n v="44312000"/>
    <n v="295000992"/>
    <n v="131400000"/>
    <n v="35786000"/>
    <n v="688118016"/>
    <n v="760217984"/>
    <n v="389715008"/>
    <n v="295000992"/>
    <n v="1009"/>
    <n v="0.84"/>
    <n v="12276"/>
    <n v="0.111549"/>
    <n v="0.51049900000000004"/>
    <n v="2.8871399999999998E-2"/>
    <n v="92049.5"/>
  </r>
  <r>
    <x v="23"/>
    <x v="26"/>
    <s v="Santa Clara University"/>
    <s v="California"/>
    <x v="1"/>
    <x v="0"/>
    <n v="0.51216960736453032"/>
    <n v="0.17401960784313725"/>
    <n v="14339"/>
    <n v="7344"/>
    <n v="1276"/>
    <n v="2"/>
    <n v="1278"/>
    <n v="95053"/>
    <s v="Far West: AK, CA, HI, NV, OR, and WA"/>
    <x v="1"/>
    <x v="3"/>
    <n v="-121.938"/>
    <n v="37.352699999999999"/>
    <n v="2.9000000000000001E-2"/>
    <n v="1308"/>
    <n v="309239008"/>
    <n v="229570000"/>
    <m/>
    <n v="92000"/>
    <n v="4723000"/>
    <n v="243000"/>
    <n v="36484000"/>
    <n v="17041000"/>
    <m/>
    <m/>
    <x v="751"/>
    <n v="127550000"/>
    <n v="4844000"/>
    <n v="7270000"/>
    <n v="12114000"/>
    <n v="37623000"/>
    <n v="46596000"/>
    <n v="316262016"/>
    <n v="139900992"/>
    <n v="38280000"/>
    <m/>
    <m/>
    <n v="458182016"/>
    <n v="316262016"/>
    <n v="1040"/>
    <n v="0.85199999999999998"/>
    <n v="12546"/>
    <n v="9.0411000000000005E-2"/>
    <n v="0.49931500000000001"/>
    <n v="2.39726E-2"/>
    <n v="92059"/>
  </r>
  <r>
    <x v="24"/>
    <x v="26"/>
    <s v="Santa Clara University"/>
    <s v="California"/>
    <x v="1"/>
    <x v="0"/>
    <n v="0.49349349349349347"/>
    <n v="0.17836375929682219"/>
    <n v="14985"/>
    <n v="7395"/>
    <n v="1318"/>
    <n v="1"/>
    <n v="1319"/>
    <n v="95053"/>
    <s v="Far West: AK, CA, HI, NV, OR, and WA"/>
    <x v="1"/>
    <x v="3"/>
    <n v="-121.938"/>
    <n v="37.352699999999999"/>
    <n v="2.1999999999999999E-2"/>
    <n v="1373"/>
    <n v="322198016"/>
    <n v="239322000"/>
    <m/>
    <n v="220000"/>
    <n v="2919000"/>
    <n v="399000"/>
    <n v="62173000"/>
    <n v="13824000"/>
    <m/>
    <m/>
    <x v="752"/>
    <n v="129214000"/>
    <n v="3756000"/>
    <n v="8556000"/>
    <n v="12312000"/>
    <n v="39664000"/>
    <n v="48502000"/>
    <n v="326560000"/>
    <n v="145014000"/>
    <n v="44530000"/>
    <n v="875089984"/>
    <n v="884745984"/>
    <n v="380454016"/>
    <n v="326560000"/>
    <n v="914"/>
    <n v="0.84299999999999997"/>
    <n v="12921"/>
    <n v="9.1508099999999995E-2"/>
    <n v="0.51683699999999999"/>
    <n v="2.5622300000000001E-2"/>
    <n v="94547.5"/>
  </r>
  <r>
    <x v="25"/>
    <x v="26"/>
    <s v="Santa Clara University"/>
    <s v="California"/>
    <x v="1"/>
    <x v="0"/>
    <n v="0.48795221155782265"/>
    <n v="0.17345254470426411"/>
    <n v="14899"/>
    <n v="7270"/>
    <n v="1260"/>
    <n v="1"/>
    <n v="1261"/>
    <m/>
    <m/>
    <x v="0"/>
    <x v="0"/>
    <m/>
    <m/>
    <n v="1.7000000000000001E-2"/>
    <n v="1322"/>
    <n v="327406016"/>
    <n v="239040992"/>
    <m/>
    <n v="442000"/>
    <n v="3446000"/>
    <n v="563000"/>
    <n v="49958000"/>
    <n v="16311000"/>
    <m/>
    <m/>
    <x v="753"/>
    <n v="136268000"/>
    <n v="5407000"/>
    <n v="9378000"/>
    <n v="14785000"/>
    <n v="48760000"/>
    <n v="53067000"/>
    <n v="354726016"/>
    <n v="155619008"/>
    <n v="47929000"/>
    <n v="884745984"/>
    <n v="840705984"/>
    <n v="327120000"/>
    <n v="354726016"/>
    <n v="1148"/>
    <n v="0.88600000000000001"/>
    <n v="13425"/>
    <n v="8.4832900000000003E-2"/>
    <n v="0.52013699999999996"/>
    <n v="2.39931E-2"/>
    <n v="98119"/>
  </r>
  <r>
    <x v="26"/>
    <x v="26"/>
    <s v="Santa Clara University"/>
    <s v="California"/>
    <x v="1"/>
    <x v="0"/>
    <n v="0.48301124163193127"/>
    <n v="0.17220188284518828"/>
    <n v="15834"/>
    <n v="7648"/>
    <n v="1316"/>
    <n v="1"/>
    <n v="1317"/>
    <m/>
    <m/>
    <x v="0"/>
    <x v="0"/>
    <m/>
    <m/>
    <n v="8.0000000000000002E-3"/>
    <n v="1292"/>
    <n v="334660992"/>
    <n v="241648000"/>
    <m/>
    <n v="794000"/>
    <n v="3496000"/>
    <n v="916000"/>
    <n v="89464000"/>
    <n v="12635000"/>
    <m/>
    <m/>
    <x v="754"/>
    <n v="136356992"/>
    <n v="5360000"/>
    <n v="11349000"/>
    <n v="16709000"/>
    <n v="48789000"/>
    <n v="55027000"/>
    <n v="361167008"/>
    <n v="157312992"/>
    <n v="49644000"/>
    <n v="840705984"/>
    <n v="905857984"/>
    <n v="478161984"/>
    <n v="361167008"/>
    <n v="1149"/>
    <n v="0.89800000000000002"/>
    <n v="13965"/>
    <n v="7.56048E-2"/>
    <n v="0.54233900000000002"/>
    <n v="1.4112899999999999E-2"/>
    <n v="97113.5"/>
  </r>
  <r>
    <x v="27"/>
    <x v="26"/>
    <s v="Santa Clara University"/>
    <s v="California"/>
    <x v="1"/>
    <x v="0"/>
    <n v="0.53562180466104503"/>
    <n v="0.17404239494235776"/>
    <n v="15061"/>
    <n v="8067"/>
    <n v="1402"/>
    <n v="2"/>
    <n v="1404"/>
    <m/>
    <m/>
    <x v="0"/>
    <x v="0"/>
    <m/>
    <m/>
    <n v="8.9999999999999993E-3"/>
    <n v="1404"/>
    <n v="360131008"/>
    <n v="257271008"/>
    <m/>
    <n v="863000"/>
    <n v="3747000"/>
    <n v="919000"/>
    <n v="51881000"/>
    <n v="16175000"/>
    <m/>
    <m/>
    <x v="755"/>
    <n v="143964992"/>
    <n v="5667000"/>
    <n v="11886000"/>
    <n v="17553000"/>
    <n v="50544000"/>
    <n v="58999000"/>
    <n v="374272992"/>
    <n v="162083008"/>
    <n v="51939000"/>
    <n v="905857984"/>
    <n v="979248000"/>
    <n v="474803008"/>
    <n v="374272992"/>
    <m/>
    <m/>
    <n v="14487"/>
    <m/>
    <m/>
    <m/>
    <m/>
  </r>
  <r>
    <x v="0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8384946"/>
    <m/>
    <m/>
    <m/>
    <n v="2395523"/>
    <n v="42241132"/>
    <n v="3531"/>
    <n v="1911361"/>
    <m/>
    <m/>
    <x v="756"/>
    <n v="27282280"/>
    <m/>
    <m/>
    <m/>
    <n v="4551538"/>
    <n v="3742392"/>
    <n v="57300336"/>
    <n v="33249788"/>
    <n v="8344111"/>
    <m/>
    <m/>
    <m/>
    <m/>
    <m/>
    <m/>
    <m/>
    <m/>
    <m/>
    <m/>
    <m/>
  </r>
  <r>
    <x v="1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7967418"/>
    <m/>
    <m/>
    <m/>
    <n v="2943139"/>
    <n v="43178904"/>
    <n v="25152"/>
    <n v="1448003"/>
    <m/>
    <m/>
    <x v="757"/>
    <n v="27704376"/>
    <m/>
    <m/>
    <m/>
    <n v="4896815"/>
    <n v="4913679"/>
    <n v="59863136"/>
    <n v="33615112"/>
    <n v="9497514"/>
    <m/>
    <m/>
    <m/>
    <m/>
    <m/>
    <m/>
    <m/>
    <m/>
    <m/>
    <m/>
    <m/>
  </r>
  <r>
    <x v="2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11106079"/>
    <m/>
    <m/>
    <m/>
    <n v="3349541"/>
    <n v="37474704"/>
    <n v="160309"/>
    <n v="2329968"/>
    <m/>
    <m/>
    <x v="758"/>
    <n v="25480192"/>
    <m/>
    <m/>
    <m/>
    <n v="4913075"/>
    <n v="8133753"/>
    <n v="57564296"/>
    <n v="31074990"/>
    <n v="8779136"/>
    <m/>
    <m/>
    <m/>
    <m/>
    <m/>
    <m/>
    <n v="5073"/>
    <m/>
    <m/>
    <m/>
    <m/>
  </r>
  <r>
    <x v="3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12739149"/>
    <m/>
    <m/>
    <n v="12968"/>
    <n v="2742020"/>
    <n v="37825100"/>
    <n v="7058"/>
    <n v="922869"/>
    <m/>
    <m/>
    <x v="759"/>
    <n v="24796008"/>
    <m/>
    <m/>
    <m/>
    <n v="5093222"/>
    <n v="5741547"/>
    <n v="56612148"/>
    <n v="31291004"/>
    <n v="8437691"/>
    <m/>
    <m/>
    <m/>
    <m/>
    <m/>
    <m/>
    <m/>
    <m/>
    <m/>
    <m/>
    <m/>
  </r>
  <r>
    <x v="4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12943576"/>
    <m/>
    <m/>
    <n v="11631"/>
    <n v="2935517"/>
    <n v="37983220"/>
    <n v="21377"/>
    <n v="599898"/>
    <m/>
    <m/>
    <x v="760"/>
    <n v="24955348"/>
    <m/>
    <m/>
    <m/>
    <n v="5834023"/>
    <n v="5137537"/>
    <n v="61241572"/>
    <n v="30544976"/>
    <n v="8665799"/>
    <m/>
    <m/>
    <m/>
    <m/>
    <m/>
    <m/>
    <m/>
    <m/>
    <m/>
    <m/>
    <m/>
  </r>
  <r>
    <x v="5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15556543"/>
    <m/>
    <m/>
    <m/>
    <n v="3264350"/>
    <n v="42837744"/>
    <n v="188861"/>
    <n v="2242478"/>
    <m/>
    <m/>
    <x v="761"/>
    <n v="27941524"/>
    <m/>
    <m/>
    <m/>
    <n v="6543091"/>
    <n v="4060844"/>
    <n v="65546204"/>
    <n v="33355858"/>
    <n v="9330439"/>
    <m/>
    <m/>
    <m/>
    <m/>
    <m/>
    <m/>
    <m/>
    <m/>
    <m/>
    <m/>
    <m/>
  </r>
  <r>
    <x v="6"/>
    <x v="27"/>
    <s v="SONOMA STATE UNIVERSITY"/>
    <s v="California"/>
    <x v="0"/>
    <x v="0"/>
    <s v=""/>
    <s v=""/>
    <m/>
    <m/>
    <m/>
    <m/>
    <m/>
    <n v="94928"/>
    <s v="Far West: AK, CA, HI, NV, OR, and WA"/>
    <x v="0"/>
    <x v="0"/>
    <m/>
    <m/>
    <m/>
    <m/>
    <n v="15386962"/>
    <m/>
    <m/>
    <m/>
    <n v="3201317"/>
    <n v="42225264"/>
    <n v="43057"/>
    <n v="3152356"/>
    <m/>
    <m/>
    <x v="762"/>
    <n v="28888798"/>
    <m/>
    <n v="25080"/>
    <n v="25080"/>
    <n v="9550123"/>
    <n v="9347775"/>
    <n v="75034696"/>
    <n v="36839836"/>
    <n v="10650400"/>
    <m/>
    <m/>
    <m/>
    <m/>
    <n v="295"/>
    <n v="0.434"/>
    <m/>
    <m/>
    <m/>
    <m/>
    <m/>
  </r>
  <r>
    <x v="7"/>
    <x v="27"/>
    <s v="SONOMA STATE UNIVERSITY"/>
    <s v="California"/>
    <x v="0"/>
    <x v="0"/>
    <s v=""/>
    <s v=""/>
    <m/>
    <m/>
    <m/>
    <m/>
    <m/>
    <n v="949283609"/>
    <s v="Far West: AK, CA, HI, NV, OR, and WA"/>
    <x v="0"/>
    <x v="0"/>
    <m/>
    <m/>
    <m/>
    <m/>
    <n v="18455456"/>
    <m/>
    <m/>
    <m/>
    <n v="3761452"/>
    <n v="45265444"/>
    <n v="1744095"/>
    <n v="1424788"/>
    <m/>
    <m/>
    <x v="763"/>
    <n v="25522656"/>
    <m/>
    <n v="3431379"/>
    <n v="3431379"/>
    <n v="8748544"/>
    <n v="6450517"/>
    <n v="72938256"/>
    <n v="40735828"/>
    <n v="10825044"/>
    <m/>
    <m/>
    <m/>
    <m/>
    <n v="266"/>
    <n v="0.45"/>
    <m/>
    <n v="0.43882900000000002"/>
    <n v="0.66792600000000002"/>
    <n v="0.116675"/>
    <n v="24574"/>
  </r>
  <r>
    <x v="8"/>
    <x v="27"/>
    <s v="SONOMA STATE UNIVERSITY"/>
    <s v="California"/>
    <x v="0"/>
    <x v="0"/>
    <s v=""/>
    <s v=""/>
    <m/>
    <m/>
    <m/>
    <m/>
    <m/>
    <n v="949283609"/>
    <s v="Far West: AK, CA, HI, NV, OR, and WA"/>
    <x v="0"/>
    <x v="0"/>
    <m/>
    <m/>
    <m/>
    <m/>
    <n v="18736576"/>
    <m/>
    <m/>
    <m/>
    <n v="7094145"/>
    <n v="49953876"/>
    <n v="2258517"/>
    <n v="3914090"/>
    <m/>
    <m/>
    <x v="764"/>
    <n v="28773124"/>
    <m/>
    <n v="8450113"/>
    <n v="8450113"/>
    <n v="8616892"/>
    <n v="7275878"/>
    <n v="83363424"/>
    <n v="42284936"/>
    <n v="9507325"/>
    <m/>
    <m/>
    <m/>
    <m/>
    <n v="238"/>
    <n v="0.442"/>
    <m/>
    <n v="0.42510500000000001"/>
    <n v="0.67755500000000002"/>
    <n v="0.12225900000000001"/>
    <n v="26901"/>
  </r>
  <r>
    <x v="9"/>
    <x v="27"/>
    <s v="SONOMA STATE UNIVERSITY"/>
    <s v="California"/>
    <x v="0"/>
    <x v="0"/>
    <s v=""/>
    <s v=""/>
    <m/>
    <m/>
    <m/>
    <m/>
    <m/>
    <n v="949283609"/>
    <s v="Far West: AK, CA, HI, NV, OR, and WA"/>
    <x v="0"/>
    <x v="0"/>
    <m/>
    <m/>
    <m/>
    <m/>
    <n v="19198416"/>
    <m/>
    <m/>
    <m/>
    <n v="8725228"/>
    <n v="56402180"/>
    <n v="6094838"/>
    <n v="10828938"/>
    <m/>
    <m/>
    <x v="765"/>
    <n v="28727688"/>
    <n v="4650225"/>
    <n v="14940312"/>
    <n v="19590536"/>
    <n v="8263805"/>
    <n v="9150258"/>
    <n v="110049096"/>
    <n v="58201648"/>
    <n v="9159470"/>
    <m/>
    <n v="17111384"/>
    <m/>
    <m/>
    <n v="280"/>
    <n v="0.436"/>
    <m/>
    <n v="0.44199100000000002"/>
    <n v="0.66103900000000004"/>
    <n v="0.12424200000000001"/>
    <n v="26925"/>
  </r>
  <r>
    <x v="10"/>
    <x v="27"/>
    <s v="SONOMA STATE UNIVERSITY"/>
    <s v="California"/>
    <x v="0"/>
    <x v="0"/>
    <s v=""/>
    <s v=""/>
    <m/>
    <m/>
    <m/>
    <m/>
    <m/>
    <m/>
    <m/>
    <x v="0"/>
    <x v="0"/>
    <m/>
    <m/>
    <m/>
    <m/>
    <n v="20229418"/>
    <m/>
    <m/>
    <m/>
    <n v="11716441"/>
    <n v="65944948"/>
    <n v="7119952"/>
    <n v="13738560"/>
    <m/>
    <m/>
    <x v="766"/>
    <n v="28982962"/>
    <n v="3526731"/>
    <n v="20618700"/>
    <n v="24145432"/>
    <n v="10274247"/>
    <n v="9936529"/>
    <n v="118653296"/>
    <n v="62265512"/>
    <n v="9641650"/>
    <n v="17111384"/>
    <n v="19303226"/>
    <m/>
    <m/>
    <n v="316"/>
    <n v="0.46400000000000002"/>
    <m/>
    <n v="0.43878800000000001"/>
    <n v="0.658586"/>
    <n v="0.11959599999999999"/>
    <n v="28860"/>
  </r>
  <r>
    <x v="11"/>
    <x v="27"/>
    <s v="SONOMA STATE UNIVERSITY"/>
    <s v="California"/>
    <x v="1"/>
    <x v="0"/>
    <n v="0.88832054560954821"/>
    <n v="0.26223608445297503"/>
    <n v="4692"/>
    <n v="4168"/>
    <n v="1064"/>
    <n v="29"/>
    <n v="1093"/>
    <n v="949283609"/>
    <s v="Far West: AK, CA, HI, NV, OR, and WA"/>
    <x v="0"/>
    <x v="0"/>
    <m/>
    <m/>
    <m/>
    <m/>
    <n v="18918568"/>
    <n v="17302090"/>
    <m/>
    <n v="4922083"/>
    <n v="11492834"/>
    <n v="73545432"/>
    <m/>
    <n v="8485962"/>
    <n v="64910252"/>
    <n v="57528000"/>
    <x v="767"/>
    <n v="35778568"/>
    <m/>
    <n v="32930000"/>
    <n v="32930000"/>
    <n v="9048517"/>
    <n v="13499656"/>
    <n v="124088984"/>
    <n v="54984960"/>
    <n v="10782366"/>
    <m/>
    <m/>
    <n v="130529264"/>
    <n v="124088984"/>
    <n v="385"/>
    <n v="0.49299999999999999"/>
    <m/>
    <n v="0.40996899999999997"/>
    <n v="0.65958300000000003"/>
    <n v="0.122102"/>
    <n v="33034.5"/>
  </r>
  <r>
    <x v="12"/>
    <x v="27"/>
    <s v="SONOMA STATE UNIVERSITY"/>
    <s v="California"/>
    <x v="1"/>
    <x v="0"/>
    <n v="0.85263157894736841"/>
    <n v="0.2250379034004765"/>
    <n v="5415"/>
    <n v="4617"/>
    <n v="1018"/>
    <n v="21"/>
    <n v="1039"/>
    <s v="94928-3609"/>
    <s v="Far West: AK, CA, HI, NV, OR, and WA"/>
    <x v="0"/>
    <x v="0"/>
    <m/>
    <m/>
    <m/>
    <m/>
    <n v="22242936"/>
    <n v="18355516"/>
    <m/>
    <n v="1926641"/>
    <n v="14816674"/>
    <n v="76702432"/>
    <m/>
    <n v="10405634"/>
    <n v="72965184"/>
    <n v="60194392"/>
    <x v="768"/>
    <n v="40768732"/>
    <m/>
    <n v="37776884"/>
    <n v="37776884"/>
    <n v="10265957"/>
    <n v="12054454"/>
    <n v="132820584"/>
    <n v="57614696"/>
    <n v="14771098"/>
    <n v="17968996"/>
    <n v="18710230"/>
    <n v="141796176"/>
    <n v="132820584"/>
    <n v="417"/>
    <n v="0.47799999999999998"/>
    <m/>
    <n v="0.40631899999999999"/>
    <n v="0.66385000000000005"/>
    <n v="0.12196899999999999"/>
    <n v="33880"/>
  </r>
  <r>
    <x v="13"/>
    <x v="27"/>
    <s v="SONOMA STATE UNIVERSITY"/>
    <s v="California"/>
    <x v="1"/>
    <x v="0"/>
    <n v="0.8293612964728313"/>
    <n v="0.23812260536398466"/>
    <n v="6294"/>
    <n v="5220"/>
    <n v="1210"/>
    <n v="33"/>
    <n v="1243"/>
    <s v="94928-3609"/>
    <s v="Far West: AK, CA, HI, NV, OR, and WA"/>
    <x v="0"/>
    <x v="0"/>
    <m/>
    <m/>
    <m/>
    <m/>
    <n v="28370376"/>
    <n v="23990994"/>
    <m/>
    <n v="2292846"/>
    <n v="17513132"/>
    <n v="73612016"/>
    <n v="1698921"/>
    <n v="4341746"/>
    <n v="80007992"/>
    <n v="57180680"/>
    <x v="769"/>
    <n v="42165528"/>
    <m/>
    <n v="37968200"/>
    <n v="37968200"/>
    <n v="10421633"/>
    <n v="11629492"/>
    <n v="146481552"/>
    <n v="57640276"/>
    <n v="20391576"/>
    <n v="18710230"/>
    <n v="21052222"/>
    <n v="163867904"/>
    <n v="146481552"/>
    <n v="399"/>
    <n v="0.48499999999999999"/>
    <m/>
    <n v="0.38608500000000001"/>
    <n v="0.67123299999999997"/>
    <n v="0.112833"/>
    <n v="38415.5"/>
  </r>
  <r>
    <x v="14"/>
    <x v="27"/>
    <s v="SONOMA STATE UNIVERSITY"/>
    <s v="California"/>
    <x v="1"/>
    <x v="0"/>
    <n v="0.79947008785385576"/>
    <n v="0.22885051456480027"/>
    <n v="7171"/>
    <n v="5733"/>
    <n v="1287"/>
    <n v="25"/>
    <n v="1312"/>
    <m/>
    <m/>
    <x v="0"/>
    <x v="0"/>
    <m/>
    <m/>
    <m/>
    <m/>
    <n v="29241212"/>
    <n v="24378400"/>
    <m/>
    <n v="2628689"/>
    <n v="23439244"/>
    <n v="69142472"/>
    <n v="1814877"/>
    <n v="4537148"/>
    <n v="83614176"/>
    <n v="57193704"/>
    <x v="770"/>
    <n v="42741600"/>
    <m/>
    <n v="41328100"/>
    <n v="41328100"/>
    <n v="11491086"/>
    <n v="12316981"/>
    <n v="141976352"/>
    <n v="56017764"/>
    <n v="20292664"/>
    <n v="21052222"/>
    <n v="22746192"/>
    <n v="149928688"/>
    <n v="141976352"/>
    <n v="407"/>
    <n v="0.48199999999999998"/>
    <m/>
    <n v="0.37301299999999998"/>
    <n v="0.65730100000000002"/>
    <n v="0.111275"/>
    <n v="38855"/>
  </r>
  <r>
    <x v="15"/>
    <x v="27"/>
    <s v="Sonoma State University"/>
    <s v="California"/>
    <x v="1"/>
    <x v="0"/>
    <n v="0.68006032532586447"/>
    <n v="0.17757009345794392"/>
    <n v="9283"/>
    <n v="6313"/>
    <n v="1102"/>
    <n v="19"/>
    <n v="1121"/>
    <s v="94928-3609"/>
    <s v="Far West: AK, CA, HI, NV, OR, and WA"/>
    <x v="1"/>
    <x v="3"/>
    <m/>
    <m/>
    <m/>
    <m/>
    <n v="31447344"/>
    <n v="27342052"/>
    <m/>
    <n v="2666577"/>
    <n v="25984876"/>
    <n v="65313732"/>
    <n v="1305929"/>
    <n v="5135224"/>
    <n v="82555608"/>
    <n v="59335760"/>
    <x v="771"/>
    <n v="43480760"/>
    <m/>
    <n v="37959436"/>
    <n v="37959436"/>
    <n v="11956956"/>
    <n v="13051098"/>
    <n v="142287136"/>
    <n v="58388240"/>
    <n v="18939612"/>
    <n v="22746192"/>
    <n v="26381482"/>
    <n v="162732800"/>
    <n v="142287136"/>
    <n v="541"/>
    <n v="0.50800000000000001"/>
    <m/>
    <n v="0.37647999999999998"/>
    <n v="0.65635699999999997"/>
    <n v="0.112257"/>
    <n v="36986"/>
  </r>
  <r>
    <x v="16"/>
    <x v="27"/>
    <s v="Sonoma State University"/>
    <s v="California"/>
    <x v="1"/>
    <x v="0"/>
    <n v="0.60877403846153844"/>
    <n v="0.1734123066798289"/>
    <n v="9984"/>
    <n v="6078"/>
    <n v="1043"/>
    <n v="11"/>
    <n v="1054"/>
    <s v="94928-3609"/>
    <s v="Far West: AK, CA, HI, NV, OR, and WA"/>
    <x v="1"/>
    <x v="3"/>
    <m/>
    <m/>
    <m/>
    <m/>
    <n v="34392068"/>
    <n v="29104640"/>
    <m/>
    <n v="2943587"/>
    <n v="27319694"/>
    <n v="69887664"/>
    <n v="1277053"/>
    <n v="9581091"/>
    <n v="86736032"/>
    <n v="69839784"/>
    <x v="772"/>
    <n v="49764872"/>
    <m/>
    <n v="42498252"/>
    <n v="42498252"/>
    <n v="11804252"/>
    <n v="14403686"/>
    <n v="153148944"/>
    <n v="62149080"/>
    <n v="21989412"/>
    <n v="26381482"/>
    <n v="27754868"/>
    <n v="160541472"/>
    <n v="153148944"/>
    <n v="565"/>
    <n v="0.55500000000000005"/>
    <m/>
    <n v="0.356074"/>
    <n v="0.66143700000000005"/>
    <n v="0.101058"/>
    <n v="37787"/>
  </r>
  <r>
    <x v="17"/>
    <x v="27"/>
    <s v="Sonoma State University"/>
    <s v="California"/>
    <x v="1"/>
    <x v="0"/>
    <n v="0.85487484172591799"/>
    <n v="0.17477498006152445"/>
    <n v="10267"/>
    <n v="8777"/>
    <n v="1513"/>
    <n v="21"/>
    <n v="1534"/>
    <s v="94928-3609"/>
    <s v="Far West: AK, CA, HI, NV, OR, and WA"/>
    <x v="1"/>
    <x v="3"/>
    <m/>
    <m/>
    <m/>
    <m/>
    <n v="38913584"/>
    <n v="33497412"/>
    <m/>
    <n v="1380229"/>
    <n v="18108372"/>
    <n v="69997552"/>
    <n v="1027091"/>
    <n v="3030094"/>
    <n v="69180512"/>
    <n v="77123432"/>
    <x v="773"/>
    <n v="54374412"/>
    <m/>
    <n v="20392072"/>
    <n v="20392072"/>
    <n v="13774002"/>
    <n v="14968245"/>
    <n v="148127200"/>
    <n v="60610704"/>
    <n v="20890554"/>
    <n v="27754868"/>
    <n v="28430364"/>
    <n v="172722464"/>
    <n v="148127200"/>
    <n v="599"/>
    <n v="0.495"/>
    <m/>
    <n v="0.33113500000000001"/>
    <n v="0.64676800000000001"/>
    <n v="8.8720300000000002E-2"/>
    <n v="41234.5"/>
  </r>
  <r>
    <x v="18"/>
    <x v="27"/>
    <s v="Sonoma State University"/>
    <s v="California"/>
    <x v="1"/>
    <x v="0"/>
    <n v="0.82944360635371372"/>
    <n v="0.1825184551192896"/>
    <n v="11269"/>
    <n v="9347"/>
    <n v="1673"/>
    <n v="33"/>
    <n v="1706"/>
    <m/>
    <m/>
    <x v="0"/>
    <x v="0"/>
    <m/>
    <m/>
    <m/>
    <m/>
    <n v="41494720"/>
    <n v="35202784"/>
    <m/>
    <n v="1439638"/>
    <n v="17321648"/>
    <n v="51431656"/>
    <n v="1199580"/>
    <n v="11578332"/>
    <n v="70171624"/>
    <n v="65575836"/>
    <x v="774"/>
    <n v="57435240"/>
    <m/>
    <n v="16961976"/>
    <n v="16961976"/>
    <n v="16394545"/>
    <n v="18287574"/>
    <n v="150164560"/>
    <n v="64094664"/>
    <n v="24143814"/>
    <n v="28430364"/>
    <n v="24128028"/>
    <n v="149365664"/>
    <n v="150164560"/>
    <n v="681"/>
    <n v="0.52900000000000003"/>
    <m/>
    <n v="0.30883300000000002"/>
    <n v="0.65538399999999997"/>
    <n v="8.3494499999999999E-2"/>
    <n v="46015.5"/>
  </r>
  <r>
    <x v="19"/>
    <x v="27"/>
    <s v="Sonoma State University"/>
    <s v="California"/>
    <x v="1"/>
    <x v="0"/>
    <n v="0.81171582206289716"/>
    <n v="0.16641573823145639"/>
    <n v="12274"/>
    <n v="9963"/>
    <n v="1631"/>
    <n v="27"/>
    <n v="1658"/>
    <s v="94928-3609"/>
    <s v="Far West: AK, CA, HI, NV, OR, and WA"/>
    <x v="1"/>
    <x v="3"/>
    <n v="-122.673"/>
    <n v="38.336199999999998"/>
    <m/>
    <m/>
    <n v="48756576"/>
    <n v="40600448"/>
    <m/>
    <n v="1531943"/>
    <n v="18673016"/>
    <n v="57553476"/>
    <n v="2472039"/>
    <n v="18293996"/>
    <n v="75564096"/>
    <n v="81409720"/>
    <x v="775"/>
    <n v="51437648"/>
    <m/>
    <n v="17180680"/>
    <n v="17180680"/>
    <n v="16026251"/>
    <n v="17707386"/>
    <n v="143959648"/>
    <n v="57576540"/>
    <n v="22073564"/>
    <n v="24128028"/>
    <n v="24422446"/>
    <n v="162200624"/>
    <n v="143959648"/>
    <n v="627"/>
    <n v="0.56899999999999995"/>
    <m/>
    <n v="0.29591200000000001"/>
    <n v="0.65381999999999996"/>
    <n v="7.7412900000000007E-2"/>
    <n v="49512.5"/>
  </r>
  <r>
    <x v="20"/>
    <x v="27"/>
    <s v="Sonoma State University"/>
    <s v="California"/>
    <x v="1"/>
    <x v="0"/>
    <n v="0.77278790573588263"/>
    <n v="0.17123130034522441"/>
    <n v="11245"/>
    <n v="8690"/>
    <n v="1465"/>
    <n v="23"/>
    <n v="1488"/>
    <s v="94928-3609"/>
    <s v="Far West: AK, CA, HI, NV, OR, and WA"/>
    <x v="1"/>
    <x v="3"/>
    <n v="-122.673"/>
    <n v="38.336199999999998"/>
    <m/>
    <m/>
    <n v="52141656"/>
    <n v="41928236"/>
    <m/>
    <n v="781543"/>
    <n v="18443304"/>
    <n v="62100496"/>
    <n v="1291560"/>
    <n v="8294624"/>
    <n v="75215968"/>
    <n v="77071528"/>
    <x v="776"/>
    <n v="56412036"/>
    <n v="917957"/>
    <n v="13123567"/>
    <n v="14041524"/>
    <n v="17824826"/>
    <n v="19196758"/>
    <n v="152411168"/>
    <n v="60700336"/>
    <n v="23570578"/>
    <n v="24422446"/>
    <n v="28137286"/>
    <n v="159581888"/>
    <n v="152411168"/>
    <n v="591"/>
    <n v="0.56699999999999995"/>
    <m/>
    <n v="0.28645799999999999"/>
    <n v="0.64322900000000005"/>
    <n v="6.90104E-2"/>
    <n v="44345.5"/>
  </r>
  <r>
    <x v="21"/>
    <x v="27"/>
    <s v="Sonoma State University"/>
    <s v="California"/>
    <x v="1"/>
    <x v="0"/>
    <n v="0.80878737409786661"/>
    <n v="0.15434398901745441"/>
    <n v="12609"/>
    <n v="10198"/>
    <n v="1547"/>
    <n v="27"/>
    <n v="1574"/>
    <s v="94928-3609"/>
    <s v="Far West: AK, CA, HI, NV, OR, and WA"/>
    <x v="1"/>
    <x v="3"/>
    <n v="-122.673"/>
    <n v="38.341000000000001"/>
    <n v="3.5000000000000003E-2"/>
    <n v="1394"/>
    <n v="64691480"/>
    <n v="50843320"/>
    <m/>
    <n v="827033"/>
    <n v="17989620"/>
    <n v="51448928"/>
    <n v="5212702"/>
    <n v="7470386"/>
    <n v="85099960"/>
    <n v="69299016"/>
    <x v="777"/>
    <n v="55572888"/>
    <n v="1470453"/>
    <n v="12251229"/>
    <n v="13721682"/>
    <n v="17472296"/>
    <n v="19873708"/>
    <n v="152121936"/>
    <n v="59570056"/>
    <n v="23608716"/>
    <n v="28137286"/>
    <n v="30866092"/>
    <n v="166246672"/>
    <n v="152121936"/>
    <n v="830"/>
    <n v="0.54900000000000004"/>
    <m/>
    <n v="0.27305499999999999"/>
    <n v="0.65274900000000002"/>
    <n v="6.2781600000000007E-2"/>
    <n v="41914"/>
  </r>
  <r>
    <x v="22"/>
    <x v="27"/>
    <s v="Sonoma State University"/>
    <s v="California"/>
    <x v="1"/>
    <x v="0"/>
    <n v="0.84899605003291634"/>
    <n v="0.17543859649122806"/>
    <n v="12152"/>
    <n v="10317"/>
    <n v="1779"/>
    <n v="31"/>
    <n v="1810"/>
    <s v="94928-3609"/>
    <s v="Far West: AK, CA, HI, NV, OR, and WA"/>
    <x v="1"/>
    <x v="3"/>
    <n v="-122.673"/>
    <n v="38.341000000000001"/>
    <n v="6.8000000000000005E-2"/>
    <n v="1446"/>
    <n v="68747600"/>
    <n v="53638068"/>
    <m/>
    <n v="717236"/>
    <n v="19081794"/>
    <n v="53900520"/>
    <n v="7719581"/>
    <n v="7870167"/>
    <n v="91246960"/>
    <n v="73703192"/>
    <x v="778"/>
    <n v="57389508"/>
    <n v="1478080"/>
    <n v="16836208"/>
    <n v="18314288"/>
    <n v="17719032"/>
    <n v="20659560"/>
    <n v="162196736"/>
    <n v="60243320"/>
    <n v="25167038"/>
    <n v="30866092"/>
    <n v="31924536"/>
    <n v="168806368"/>
    <n v="162196736"/>
    <n v="902"/>
    <n v="0.53900000000000003"/>
    <m/>
    <n v="0.25224999999999997"/>
    <n v="0.64528300000000005"/>
    <n v="5.7764900000000001E-2"/>
    <n v="43906"/>
  </r>
  <r>
    <x v="23"/>
    <x v="27"/>
    <s v="Sonoma State University"/>
    <s v="California"/>
    <x v="1"/>
    <x v="0"/>
    <n v="0.8185968650129356"/>
    <n v="0.16257668711656442"/>
    <n v="13142"/>
    <n v="10758"/>
    <n v="1729"/>
    <n v="20"/>
    <n v="1749"/>
    <s v="94928-3609"/>
    <s v="Far West: AK, CA, HI, NV, OR, and WA"/>
    <x v="1"/>
    <x v="3"/>
    <n v="-122.673"/>
    <n v="38.341000000000001"/>
    <n v="5.7000000000000002E-2"/>
    <n v="1466"/>
    <n v="72336144"/>
    <n v="55525840"/>
    <m/>
    <n v="656742"/>
    <n v="20129956"/>
    <n v="60815336"/>
    <n v="4762935"/>
    <n v="9264624"/>
    <n v="95554840"/>
    <n v="79082288"/>
    <x v="779"/>
    <n v="61214792"/>
    <n v="2170141"/>
    <n v="18975228"/>
    <n v="21145368"/>
    <n v="18430700"/>
    <n v="22157322"/>
    <n v="172956176"/>
    <n v="62002856"/>
    <n v="26883816"/>
    <n v="31924536"/>
    <n v="32328202"/>
    <n v="178136736"/>
    <n v="172956176"/>
    <n v="905"/>
    <n v="0.55500000000000005"/>
    <m/>
    <n v="0.25818099999999999"/>
    <n v="0.64559100000000003"/>
    <n v="5.5740400000000002E-2"/>
    <n v="42036.5"/>
  </r>
  <r>
    <x v="24"/>
    <x v="27"/>
    <s v="Sonoma State University"/>
    <s v="California"/>
    <x v="1"/>
    <x v="0"/>
    <n v="0.80018008034353794"/>
    <n v="0.15640959058253268"/>
    <n v="14438"/>
    <n v="11553"/>
    <n v="1794"/>
    <n v="13"/>
    <n v="1807"/>
    <s v="94928-3609"/>
    <s v="Far West: AK, CA, HI, NV, OR, and WA"/>
    <x v="1"/>
    <x v="3"/>
    <n v="-122.673"/>
    <n v="38.341000000000001"/>
    <n v="3.5000000000000003E-2"/>
    <n v="1561"/>
    <n v="75090504"/>
    <n v="53194304"/>
    <m/>
    <n v="1015529"/>
    <n v="20321410"/>
    <n v="67051544"/>
    <n v="5309426"/>
    <n v="11098332"/>
    <n v="98058472"/>
    <n v="86489192"/>
    <x v="780"/>
    <n v="63314848"/>
    <n v="1698585"/>
    <n v="18542576"/>
    <n v="20241160"/>
    <n v="19484404"/>
    <n v="25632828"/>
    <n v="180903488"/>
    <n v="66537252"/>
    <n v="26551656"/>
    <n v="32328202"/>
    <n v="35177464"/>
    <n v="186559488"/>
    <n v="180903488"/>
    <n v="858"/>
    <n v="0.58599999999999997"/>
    <m/>
    <n v="0.25916"/>
    <n v="0.65793000000000001"/>
    <n v="5.5094900000000002E-2"/>
    <n v="41979"/>
  </r>
  <r>
    <x v="25"/>
    <x v="27"/>
    <s v="Sonoma State University"/>
    <s v="California"/>
    <x v="1"/>
    <x v="0"/>
    <n v="0.76554208974778903"/>
    <n v="0.16198870443265445"/>
    <n v="15265"/>
    <n v="11686"/>
    <n v="1866"/>
    <n v="27"/>
    <n v="1893"/>
    <m/>
    <m/>
    <x v="0"/>
    <x v="0"/>
    <m/>
    <m/>
    <n v="3.9E-2"/>
    <n v="1594"/>
    <n v="77405696"/>
    <n v="54252964"/>
    <m/>
    <n v="1366415"/>
    <n v="20760124"/>
    <n v="72494912"/>
    <n v="5071963"/>
    <n v="12487806"/>
    <n v="100575184"/>
    <n v="92966624"/>
    <x v="781"/>
    <n v="65484916"/>
    <n v="1326955"/>
    <n v="17649392"/>
    <n v="18976348"/>
    <n v="21357042"/>
    <n v="25254000"/>
    <n v="192904592"/>
    <n v="70194216"/>
    <n v="32680048"/>
    <n v="35177464"/>
    <n v="36254032"/>
    <n v="198055360"/>
    <n v="192904592"/>
    <n v="947"/>
    <n v="0.61199999999999999"/>
    <m/>
    <n v="0.22806999999999999"/>
    <n v="0.65704600000000002"/>
    <n v="4.4991499999999997E-2"/>
    <n v="41836"/>
  </r>
  <r>
    <x v="26"/>
    <x v="27"/>
    <s v="Sonoma State University"/>
    <s v="California"/>
    <x v="1"/>
    <x v="0"/>
    <n v="0.76272214472008248"/>
    <n v="0.1436182902584493"/>
    <n v="16487"/>
    <n v="12575"/>
    <n v="1774"/>
    <n v="32"/>
    <n v="1806"/>
    <m/>
    <m/>
    <x v="0"/>
    <x v="0"/>
    <m/>
    <m/>
    <n v="3.2000000000000001E-2"/>
    <n v="1747"/>
    <n v="78033824"/>
    <n v="51269056"/>
    <m/>
    <n v="873999"/>
    <n v="20472222"/>
    <n v="80125680"/>
    <n v="4888154"/>
    <n v="15351462"/>
    <n v="98384352"/>
    <n v="102666304"/>
    <x v="782"/>
    <n v="63484488"/>
    <n v="1394345"/>
    <n v="17719290"/>
    <n v="19113636"/>
    <n v="20178788"/>
    <n v="24845738"/>
    <n v="203981568"/>
    <n v="72985200"/>
    <n v="37947816"/>
    <n v="36254032"/>
    <n v="36441360"/>
    <n v="203310656"/>
    <n v="203981568"/>
    <n v="1040"/>
    <n v="0.58499999999999996"/>
    <m/>
    <n v="0.20955299999999999"/>
    <n v="0.66687200000000002"/>
    <n v="3.6055499999999997E-2"/>
    <n v="40508"/>
  </r>
  <r>
    <x v="27"/>
    <x v="27"/>
    <s v="Sonoma State University"/>
    <s v="California"/>
    <x v="1"/>
    <x v="0"/>
    <n v="0.820264765784114"/>
    <n v="0.1420701427684668"/>
    <n v="15712"/>
    <n v="12888"/>
    <n v="1796"/>
    <n v="35"/>
    <n v="1831"/>
    <m/>
    <m/>
    <x v="0"/>
    <x v="0"/>
    <m/>
    <m/>
    <n v="5.1999999999999998E-2"/>
    <n v="1720"/>
    <n v="77044608"/>
    <n v="50482152"/>
    <m/>
    <n v="997210"/>
    <n v="22528456"/>
    <n v="118862856"/>
    <n v="5528048"/>
    <n v="20985532"/>
    <n v="103968728"/>
    <n v="144206880"/>
    <x v="783"/>
    <n v="69062552"/>
    <n v="1117270"/>
    <n v="15124586"/>
    <n v="16241856"/>
    <n v="21211688"/>
    <n v="24644490"/>
    <n v="250534688"/>
    <n v="82318104"/>
    <n v="72886248"/>
    <n v="36441360"/>
    <n v="36885948"/>
    <n v="254859296"/>
    <n v="250534688"/>
    <m/>
    <m/>
    <m/>
    <m/>
    <m/>
    <m/>
    <m/>
  </r>
  <r>
    <x v="0"/>
    <x v="28"/>
    <s v="UNIVERSITY OF SOUTHERN CALIFORNIA"/>
    <s v="California"/>
    <x v="0"/>
    <x v="0"/>
    <s v=""/>
    <s v=""/>
    <m/>
    <m/>
    <m/>
    <m/>
    <m/>
    <n v="90089"/>
    <s v="Far West: AK, CA, HI, NV, OR, and WA"/>
    <x v="0"/>
    <x v="0"/>
    <m/>
    <m/>
    <m/>
    <m/>
    <n v="357914752"/>
    <m/>
    <m/>
    <n v="1690168"/>
    <n v="151052288"/>
    <n v="5346493"/>
    <n v="79444496"/>
    <n v="22253688"/>
    <m/>
    <m/>
    <x v="784"/>
    <n v="260994512"/>
    <n v="122564184"/>
    <m/>
    <n v="122564184"/>
    <n v="62123812"/>
    <n v="21682484"/>
    <n v="880229760"/>
    <n v="313404544"/>
    <n v="87648480"/>
    <m/>
    <m/>
    <m/>
    <m/>
    <m/>
    <m/>
    <m/>
    <m/>
    <m/>
    <m/>
    <m/>
  </r>
  <r>
    <x v="1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354624000"/>
    <m/>
    <m/>
    <n v="2345000"/>
    <n v="160500000"/>
    <n v="10792000"/>
    <n v="82634000"/>
    <n v="19250000"/>
    <m/>
    <m/>
    <x v="785"/>
    <n v="264555952"/>
    <n v="131637000"/>
    <m/>
    <n v="131637000"/>
    <n v="59651368"/>
    <n v="20529000"/>
    <n v="915676480"/>
    <n v="316279712"/>
    <n v="87997528"/>
    <m/>
    <m/>
    <m/>
    <m/>
    <m/>
    <m/>
    <m/>
    <m/>
    <m/>
    <m/>
    <m/>
  </r>
  <r>
    <x v="2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369241984"/>
    <m/>
    <m/>
    <n v="2810000"/>
    <n v="174287008"/>
    <n v="13675000"/>
    <n v="73593000"/>
    <n v="19673000"/>
    <m/>
    <m/>
    <x v="786"/>
    <n v="265327152"/>
    <n v="139680992"/>
    <m/>
    <n v="139680992"/>
    <n v="56668600"/>
    <n v="20228000"/>
    <n v="933863296"/>
    <n v="312168000"/>
    <n v="89799040"/>
    <m/>
    <m/>
    <m/>
    <m/>
    <m/>
    <m/>
    <m/>
    <m/>
    <m/>
    <m/>
    <m/>
  </r>
  <r>
    <x v="3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390435008"/>
    <m/>
    <m/>
    <n v="3238157"/>
    <n v="170068576"/>
    <n v="14539672"/>
    <n v="87982712"/>
    <n v="23429774"/>
    <m/>
    <m/>
    <x v="787"/>
    <n v="276109824"/>
    <n v="139714944"/>
    <m/>
    <n v="139714944"/>
    <n v="61706360"/>
    <n v="20024290"/>
    <n v="949760896"/>
    <n v="321829024"/>
    <n v="95624952"/>
    <m/>
    <m/>
    <m/>
    <m/>
    <m/>
    <m/>
    <m/>
    <m/>
    <m/>
    <m/>
    <m/>
  </r>
  <r>
    <x v="4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415007008"/>
    <m/>
    <m/>
    <n v="3276000"/>
    <n v="167754000"/>
    <n v="14130000"/>
    <n v="124030000"/>
    <n v="21913000"/>
    <m/>
    <m/>
    <x v="788"/>
    <n v="274824992"/>
    <n v="158358000"/>
    <m/>
    <n v="158358000"/>
    <n v="59567000"/>
    <n v="25114000"/>
    <n v="1028755008"/>
    <n v="344219008"/>
    <n v="102691000"/>
    <m/>
    <m/>
    <m/>
    <m/>
    <m/>
    <m/>
    <m/>
    <m/>
    <m/>
    <m/>
    <m/>
  </r>
  <r>
    <x v="5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437060992"/>
    <m/>
    <m/>
    <n v="1821000"/>
    <n v="187878000"/>
    <n v="13655000"/>
    <n v="108205000"/>
    <n v="27734000"/>
    <m/>
    <m/>
    <x v="789"/>
    <n v="282366016"/>
    <n v="169110000"/>
    <m/>
    <n v="169110000"/>
    <n v="64697000"/>
    <n v="26088000"/>
    <n v="1073043968"/>
    <n v="356065984"/>
    <n v="107574000"/>
    <m/>
    <m/>
    <m/>
    <m/>
    <m/>
    <m/>
    <m/>
    <m/>
    <m/>
    <m/>
    <m/>
  </r>
  <r>
    <x v="6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520162176"/>
    <n v="380675328"/>
    <m/>
    <n v="413493"/>
    <n v="111289984"/>
    <n v="4366100"/>
    <n v="82245808"/>
    <m/>
    <m/>
    <m/>
    <x v="790"/>
    <n v="373327424"/>
    <n v="76932168"/>
    <m/>
    <n v="76932168"/>
    <n v="95306208"/>
    <n v="12618499"/>
    <n v="744338112"/>
    <m/>
    <m/>
    <m/>
    <m/>
    <n v="803152960"/>
    <n v="744338112"/>
    <n v="1495"/>
    <n v="0.68600000000000005"/>
    <m/>
    <m/>
    <m/>
    <m/>
    <m/>
  </r>
  <r>
    <x v="7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364742016"/>
    <n v="363148992"/>
    <m/>
    <n v="1593000"/>
    <n v="193808992"/>
    <n v="18532000"/>
    <n v="180562000"/>
    <n v="15160000"/>
    <m/>
    <m/>
    <x v="791"/>
    <n v="419734016"/>
    <n v="185680992"/>
    <m/>
    <n v="185680992"/>
    <n v="33047000"/>
    <n v="32980000"/>
    <n v="1043732992"/>
    <n v="500568000"/>
    <n v="147108000"/>
    <m/>
    <m/>
    <n v="1312919040"/>
    <n v="1043732992"/>
    <n v="1541"/>
    <n v="0.70299999999999996"/>
    <m/>
    <n v="0.16068499999999999"/>
    <n v="0.53451099999999996"/>
    <n v="3.7916400000000003E-2"/>
    <n v="33376"/>
  </r>
  <r>
    <x v="8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390008992"/>
    <n v="388336000"/>
    <m/>
    <n v="1673000"/>
    <n v="201328992"/>
    <n v="23118000"/>
    <n v="278040992"/>
    <n v="15838000"/>
    <m/>
    <m/>
    <x v="792"/>
    <n v="439937984"/>
    <n v="200711008"/>
    <n v="7314000"/>
    <n v="208025008"/>
    <n v="23570000"/>
    <n v="36670000"/>
    <n v="1106093056"/>
    <n v="524495008"/>
    <n v="154315008"/>
    <m/>
    <m/>
    <n v="1387440000"/>
    <n v="1106093056"/>
    <n v="1664"/>
    <n v="0.69799999999999995"/>
    <m/>
    <n v="0.181422"/>
    <n v="0.54060600000000003"/>
    <n v="3.41582E-2"/>
    <n v="33728.5"/>
  </r>
  <r>
    <x v="9"/>
    <x v="28"/>
    <s v="UNIVERSITY OF SOUTHERN CALIFORNIA"/>
    <s v="California"/>
    <x v="0"/>
    <x v="0"/>
    <s v=""/>
    <s v=""/>
    <m/>
    <m/>
    <m/>
    <m/>
    <m/>
    <n v="900891455"/>
    <s v="Far West: AK, CA, HI, NV, OR, and WA"/>
    <x v="0"/>
    <x v="0"/>
    <m/>
    <m/>
    <m/>
    <m/>
    <n v="564974976"/>
    <n v="413595008"/>
    <m/>
    <n v="1693000"/>
    <n v="210427008"/>
    <n v="27998000"/>
    <n v="254079008"/>
    <n v="21291000"/>
    <m/>
    <m/>
    <x v="793"/>
    <n v="472273984"/>
    <n v="208752992"/>
    <n v="8849000"/>
    <n v="217601984"/>
    <n v="25766000"/>
    <n v="37348000"/>
    <n v="1185779968"/>
    <n v="566881984"/>
    <n v="165472000"/>
    <m/>
    <m/>
    <n v="1750491008"/>
    <n v="1185779968"/>
    <n v="1744"/>
    <n v="0.73299999999999998"/>
    <m/>
    <n v="0.20049400000000001"/>
    <n v="0.55045299999999997"/>
    <n v="3.4567899999999999E-2"/>
    <n v="33581"/>
  </r>
  <r>
    <x v="10"/>
    <x v="28"/>
    <s v="UNIVERSITY OF SOUTHERN CALIFORNIA"/>
    <s v="California"/>
    <x v="0"/>
    <x v="0"/>
    <s v=""/>
    <s v=""/>
    <m/>
    <m/>
    <m/>
    <m/>
    <m/>
    <m/>
    <m/>
    <x v="0"/>
    <x v="0"/>
    <m/>
    <m/>
    <m/>
    <m/>
    <n v="613601024"/>
    <n v="451881984"/>
    <m/>
    <n v="2479000"/>
    <n v="247800992"/>
    <n v="35007000"/>
    <n v="342428000"/>
    <n v="22757000"/>
    <m/>
    <m/>
    <x v="794"/>
    <n v="545172992"/>
    <n v="237968992"/>
    <n v="5250000"/>
    <n v="243218992"/>
    <n v="28245000"/>
    <n v="42377000"/>
    <n v="1368321024"/>
    <n v="610811008"/>
    <n v="181935008"/>
    <m/>
    <m/>
    <n v="1393090048"/>
    <n v="1368321024"/>
    <n v="1874"/>
    <n v="0.73299999999999998"/>
    <m/>
    <n v="0.21294399999999999"/>
    <n v="0.54488499999999995"/>
    <n v="3.3081699999999999E-2"/>
    <n v="35667"/>
  </r>
  <r>
    <x v="11"/>
    <x v="28"/>
    <s v="UNIVERSITY OF SOUTHERN CALIFORNIA"/>
    <s v="California"/>
    <x v="1"/>
    <x v="0"/>
    <n v="0.34051838639899812"/>
    <n v="0.32497492477432299"/>
    <n v="26351"/>
    <n v="8973"/>
    <n v="2914"/>
    <n v="2"/>
    <n v="2916"/>
    <n v="900895012"/>
    <s v="Far West: AK, CA, HI, NV, OR, and WA"/>
    <x v="0"/>
    <x v="0"/>
    <m/>
    <m/>
    <m/>
    <m/>
    <n v="666067008"/>
    <n v="488120992"/>
    <m/>
    <n v="2492000"/>
    <n v="263476000"/>
    <n v="36585000"/>
    <n v="358968992"/>
    <n v="20808000"/>
    <m/>
    <m/>
    <x v="795"/>
    <n v="556092032"/>
    <n v="254259008"/>
    <n v="4869000"/>
    <n v="259128000"/>
    <n v="26762000"/>
    <n v="42347000"/>
    <n v="1407572992"/>
    <n v="675276992"/>
    <n v="204834000"/>
    <m/>
    <m/>
    <n v="1488536960"/>
    <n v="1407572992"/>
    <n v="2136"/>
    <n v="0.76300000000000001"/>
    <m/>
    <n v="0.23324700000000001"/>
    <n v="0.54261499999999996"/>
    <n v="3.2856200000000002E-2"/>
    <n v="36032"/>
  </r>
  <r>
    <x v="12"/>
    <x v="28"/>
    <s v="UNIVERSITY OF SOUTHERN CALIFORNIA"/>
    <s v="California"/>
    <x v="1"/>
    <x v="0"/>
    <n v="0.30392779070587406"/>
    <n v="0.32088167053364269"/>
    <n v="28362"/>
    <n v="8620"/>
    <n v="2762"/>
    <n v="4"/>
    <n v="2766"/>
    <s v="90089-5012"/>
    <s v="Far West: AK, CA, HI, NV, OR, and WA"/>
    <x v="0"/>
    <x v="0"/>
    <m/>
    <m/>
    <m/>
    <m/>
    <n v="714414976"/>
    <n v="500576992"/>
    <m/>
    <n v="3056000"/>
    <n v="297968000"/>
    <n v="36616000"/>
    <n v="232920000"/>
    <n v="20607000"/>
    <m/>
    <m/>
    <x v="796"/>
    <n v="599489984"/>
    <n v="282963008"/>
    <n v="4849000"/>
    <n v="287812000"/>
    <n v="49797000"/>
    <n v="64952000"/>
    <n v="1516994944"/>
    <n v="683272000"/>
    <n v="186983008"/>
    <n v="2130977024"/>
    <n v="2113666048"/>
    <n v="1580616960"/>
    <n v="1516994944"/>
    <n v="2222"/>
    <n v="0.80600000000000005"/>
    <m/>
    <n v="0.25703300000000001"/>
    <n v="0.55884800000000001"/>
    <n v="3.5292200000000003E-2"/>
    <n v="35115"/>
  </r>
  <r>
    <x v="13"/>
    <x v="28"/>
    <s v="UNIVERSITY OF SOUTHERN CALIFORNIA"/>
    <s v="California"/>
    <x v="1"/>
    <x v="0"/>
    <n v="0.29896167771022608"/>
    <n v="0.33999771506911913"/>
    <n v="29278"/>
    <n v="8753"/>
    <n v="2974"/>
    <n v="2"/>
    <n v="2976"/>
    <s v="90089-5012"/>
    <s v="Far West: AK, CA, HI, NV, OR, and WA"/>
    <x v="0"/>
    <x v="0"/>
    <m/>
    <m/>
    <m/>
    <m/>
    <n v="778550016"/>
    <n v="542579968"/>
    <m/>
    <n v="3316000"/>
    <n v="313799008"/>
    <n v="34779000"/>
    <n v="301408000"/>
    <n v="27013000"/>
    <m/>
    <m/>
    <x v="797"/>
    <n v="601758976"/>
    <n v="288584992"/>
    <n v="4883000"/>
    <n v="293468000"/>
    <n v="29053000"/>
    <n v="66524000"/>
    <n v="1515410048"/>
    <n v="713344000"/>
    <n v="189623008"/>
    <n v="2113666048"/>
    <n v="2399960064"/>
    <n v="1942985984"/>
    <n v="1515410048"/>
    <n v="2439"/>
    <n v="0.82099999999999995"/>
    <m/>
    <n v="0.286244"/>
    <n v="0.56554000000000004"/>
    <n v="3.2267999999999998E-2"/>
    <n v="34568"/>
  </r>
  <r>
    <x v="14"/>
    <x v="28"/>
    <s v="UNIVERSITY OF SOUTHERN CALIFORNIA"/>
    <s v="California"/>
    <x v="1"/>
    <x v="0"/>
    <n v="0.26977040816326531"/>
    <n v="0.34465596615652605"/>
    <n v="29792"/>
    <n v="8037"/>
    <n v="2769"/>
    <n v="1"/>
    <n v="2770"/>
    <m/>
    <m/>
    <x v="0"/>
    <x v="0"/>
    <m/>
    <m/>
    <m/>
    <m/>
    <n v="834755008"/>
    <n v="586800000"/>
    <m/>
    <n v="2290000"/>
    <n v="331068000"/>
    <n v="26291000"/>
    <n v="330940000"/>
    <n v="68085000"/>
    <m/>
    <m/>
    <x v="798"/>
    <n v="752334016"/>
    <n v="301892000"/>
    <n v="5178000"/>
    <n v="307070016"/>
    <n v="37116000"/>
    <n v="85108000"/>
    <n v="1613031040"/>
    <n v="783993984"/>
    <n v="209876992"/>
    <n v="2399960064"/>
    <n v="2746051072"/>
    <n v="2129319936"/>
    <n v="1613031040"/>
    <n v="2337"/>
    <n v="0.82799999999999996"/>
    <m/>
    <n v="0.31806000000000001"/>
    <n v="0.55797699999999995"/>
    <n v="3.32147E-2"/>
    <n v="32999"/>
  </r>
  <r>
    <x v="15"/>
    <x v="28"/>
    <s v="University of Southern California"/>
    <s v="California"/>
    <x v="1"/>
    <x v="0"/>
    <n v="0.26610608838591387"/>
    <n v="0.32561178427179854"/>
    <n v="31634"/>
    <n v="8418"/>
    <n v="2739"/>
    <n v="2"/>
    <n v="2741"/>
    <n v="90089"/>
    <s v="Far West: AK, CA, HI, NV, OR, and WA"/>
    <x v="1"/>
    <x v="1"/>
    <m/>
    <m/>
    <m/>
    <m/>
    <n v="886945024"/>
    <n v="627014976"/>
    <m/>
    <n v="3305000"/>
    <n v="323643008"/>
    <n v="27294000"/>
    <n v="414656000"/>
    <n v="72004000"/>
    <m/>
    <m/>
    <x v="799"/>
    <n v="815635968"/>
    <n v="321247008"/>
    <n v="5456000"/>
    <n v="326703008"/>
    <n v="57109000"/>
    <n v="89293000"/>
    <n v="1744633984"/>
    <n v="831742976"/>
    <n v="219003008"/>
    <n v="2746051072"/>
    <n v="3065935104"/>
    <n v="2259329024"/>
    <n v="1744633984"/>
    <n v="2445"/>
    <n v="0.84"/>
    <m/>
    <n v="0.32635799999999998"/>
    <n v="0.55977299999999997"/>
    <n v="3.8118399999999997E-2"/>
    <n v="33376"/>
  </r>
  <r>
    <x v="16"/>
    <x v="28"/>
    <s v="University of Southern California"/>
    <s v="California"/>
    <x v="1"/>
    <x v="0"/>
    <n v="0.25414299590851558"/>
    <n v="0.32001389854065321"/>
    <n v="33973"/>
    <n v="8634"/>
    <n v="2763"/>
    <m/>
    <n v="2763"/>
    <n v="90089"/>
    <s v="Far West: AK, CA, HI, NV, OR, and WA"/>
    <x v="1"/>
    <x v="1"/>
    <m/>
    <m/>
    <m/>
    <m/>
    <n v="950076992"/>
    <n v="672865024"/>
    <m/>
    <n v="2213000"/>
    <n v="302889984"/>
    <n v="26343000"/>
    <n v="381910016"/>
    <n v="90254000"/>
    <m/>
    <m/>
    <x v="800"/>
    <n v="876241024"/>
    <n v="330265984"/>
    <n v="6423000"/>
    <n v="336688992"/>
    <n v="75186000"/>
    <n v="98081000"/>
    <n v="1849344000"/>
    <n v="887603968"/>
    <n v="229174000"/>
    <n v="3065935104"/>
    <n v="3715271936"/>
    <n v="2509102080"/>
    <n v="1849344000"/>
    <n v="2336"/>
    <n v="0.84599999999999997"/>
    <m/>
    <n v="0.27291199999999999"/>
    <n v="0.56467100000000003"/>
    <n v="3.5846299999999998E-2"/>
    <n v="39188"/>
  </r>
  <r>
    <x v="17"/>
    <x v="28"/>
    <s v="University of Southern California"/>
    <s v="California"/>
    <x v="1"/>
    <x v="0"/>
    <n v="0.25038507109004737"/>
    <n v="0.35052644031704722"/>
    <n v="33760"/>
    <n v="8453"/>
    <n v="2962"/>
    <n v="1"/>
    <n v="2963"/>
    <n v="90089"/>
    <s v="Far West: AK, CA, HI, NV, OR, and WA"/>
    <x v="1"/>
    <x v="1"/>
    <m/>
    <m/>
    <m/>
    <m/>
    <n v="1000289024"/>
    <n v="705980992"/>
    <m/>
    <n v="2258000"/>
    <n v="293984992"/>
    <n v="27951000"/>
    <n v="432185984"/>
    <n v="86487000"/>
    <m/>
    <m/>
    <x v="801"/>
    <n v="940121024"/>
    <n v="332006016"/>
    <n v="5722000"/>
    <n v="337728000"/>
    <n v="63736000"/>
    <n v="107825000"/>
    <n v="1933528960"/>
    <n v="934921984"/>
    <n v="259724000"/>
    <n v="3715271936"/>
    <n v="3589224960"/>
    <n v="1896993024"/>
    <n v="1933528960"/>
    <n v="2421"/>
    <n v="0.879"/>
    <m/>
    <n v="0.20100599999999999"/>
    <n v="0.55890899999999999"/>
    <n v="3.0566800000000002E-2"/>
    <n v="49708"/>
  </r>
  <r>
    <x v="18"/>
    <x v="28"/>
    <s v="University of Southern California"/>
    <s v="California"/>
    <x v="1"/>
    <x v="0"/>
    <n v="0.21935933147632311"/>
    <n v="0.35123809523809524"/>
    <n v="35900"/>
    <n v="7875"/>
    <n v="2766"/>
    <n v="0"/>
    <n v="2766"/>
    <m/>
    <m/>
    <x v="0"/>
    <x v="0"/>
    <m/>
    <m/>
    <m/>
    <m/>
    <n v="1065342016"/>
    <n v="745180992"/>
    <m/>
    <n v="2809000"/>
    <n v="316412000"/>
    <n v="28755000"/>
    <n v="415183008"/>
    <n v="87626000"/>
    <m/>
    <m/>
    <x v="802"/>
    <n v="1018492992"/>
    <n v="355883008"/>
    <n v="6550000"/>
    <n v="362433024"/>
    <n v="70867000"/>
    <n v="115581000"/>
    <n v="2191668992"/>
    <n v="1030212992"/>
    <n v="319340000"/>
    <n v="3589224960"/>
    <n v="2671426048"/>
    <n v="1304632960"/>
    <n v="2191668992"/>
    <n v="2608"/>
    <n v="0.878"/>
    <m/>
    <n v="0.14754400000000001"/>
    <n v="0.54412899999999997"/>
    <n v="2.5901799999999999E-2"/>
    <n v="55244"/>
  </r>
  <r>
    <x v="19"/>
    <x v="28"/>
    <s v="University of Southern California"/>
    <s v="California"/>
    <x v="1"/>
    <x v="0"/>
    <n v="0.24400749587447207"/>
    <n v="0.32886290692342962"/>
    <n v="35753"/>
    <n v="8724"/>
    <n v="2867"/>
    <n v="2"/>
    <n v="2869"/>
    <n v="90089"/>
    <s v="Far West: AK, CA, HI, NV, OR, and WA"/>
    <x v="1"/>
    <x v="1"/>
    <n v="-118.16200000000001"/>
    <n v="34.069600000000001"/>
    <m/>
    <m/>
    <n v="1152480000"/>
    <n v="827012992"/>
    <m/>
    <n v="1746000"/>
    <n v="354783008"/>
    <n v="26515000"/>
    <n v="514476992"/>
    <n v="89813000"/>
    <m/>
    <m/>
    <x v="803"/>
    <n v="1236493952"/>
    <n v="361000992"/>
    <n v="6993000"/>
    <n v="367993984"/>
    <n v="105127000"/>
    <n v="200540000"/>
    <n v="2698273024"/>
    <n v="1260877952"/>
    <n v="352983008"/>
    <n v="2671426048"/>
    <n v="2947977984"/>
    <n v="3139911936"/>
    <n v="2698273024"/>
    <n v="2454"/>
    <n v="0.88900000000000001"/>
    <m/>
    <n v="0.10193000000000001"/>
    <n v="0.53216699999999995"/>
    <n v="2.0707699999999999E-2"/>
    <n v="56865"/>
  </r>
  <r>
    <x v="20"/>
    <x v="28"/>
    <s v="University of Southern California"/>
    <s v="California"/>
    <x v="1"/>
    <x v="0"/>
    <n v="0.24347656031737164"/>
    <n v="0.3410212277682157"/>
    <n v="35794"/>
    <n v="8715"/>
    <n v="2972"/>
    <n v="0"/>
    <n v="2972"/>
    <n v="90089"/>
    <s v="Far West: AK, CA, HI, NV, OR, and WA"/>
    <x v="1"/>
    <x v="1"/>
    <n v="-118.286"/>
    <n v="34.021799999999999"/>
    <m/>
    <m/>
    <n v="1267544960"/>
    <n v="910686016"/>
    <m/>
    <n v="1826000"/>
    <n v="394862016"/>
    <n v="63587000"/>
    <n v="705899008"/>
    <n v="95705000"/>
    <m/>
    <m/>
    <x v="804"/>
    <n v="1307922048"/>
    <n v="402160000"/>
    <n v="7950000"/>
    <n v="410110016"/>
    <n v="103260000"/>
    <n v="207208000"/>
    <n v="2930738944"/>
    <n v="1357403008"/>
    <n v="354947008"/>
    <n v="2947977984"/>
    <n v="3517172992"/>
    <n v="3939163904"/>
    <n v="2930738944"/>
    <n v="2464"/>
    <n v="0.90100000000000002"/>
    <m/>
    <n v="9.9261000000000002E-2"/>
    <n v="0.53385300000000002"/>
    <n v="2.1769500000000001E-2"/>
    <n v="55800"/>
  </r>
  <r>
    <x v="21"/>
    <x v="28"/>
    <s v="University of Southern California"/>
    <s v="California"/>
    <x v="1"/>
    <x v="0"/>
    <n v="0.23020693361999461"/>
    <n v="0.34216670558020079"/>
    <n v="37210"/>
    <n v="8566"/>
    <n v="2929"/>
    <n v="2"/>
    <n v="2931"/>
    <n v="90089"/>
    <s v="Far West: AK, CA, HI, NV, OR, and WA"/>
    <x v="1"/>
    <x v="1"/>
    <n v="-118.28400000000001"/>
    <n v="34.021099999999997"/>
    <n v="2.5000000000000001E-2"/>
    <n v="5106"/>
    <n v="1365963008"/>
    <n v="977160000"/>
    <m/>
    <n v="1761000"/>
    <n v="392032000"/>
    <n v="36744000"/>
    <n v="554934976"/>
    <n v="101280000"/>
    <m/>
    <m/>
    <x v="805"/>
    <n v="1436412032"/>
    <n v="392284000"/>
    <n v="8518000"/>
    <n v="400801984"/>
    <n v="96369000"/>
    <n v="231055008"/>
    <n v="3165395968"/>
    <n v="1454179968"/>
    <n v="424411008"/>
    <n v="3517172992"/>
    <n v="3488933120"/>
    <n v="3236259072"/>
    <n v="3165395968"/>
    <n v="2483"/>
    <n v="0.90200000000000002"/>
    <m/>
    <n v="0.103462"/>
    <n v="0.52434999999999998"/>
    <n v="2.17094E-2"/>
    <n v="50665"/>
  </r>
  <r>
    <x v="22"/>
    <x v="28"/>
    <s v="University of Southern California"/>
    <s v="California"/>
    <x v="1"/>
    <x v="0"/>
    <n v="0.19926687489154954"/>
    <n v="0.32883422227059977"/>
    <n v="46104"/>
    <n v="9187"/>
    <n v="3016"/>
    <n v="5"/>
    <n v="3021"/>
    <n v="90089"/>
    <s v="Far West: AK, CA, HI, NV, OR, and WA"/>
    <x v="1"/>
    <x v="1"/>
    <n v="-118.28400000000001"/>
    <n v="34.021099999999997"/>
    <n v="2.1999999999999999E-2"/>
    <n v="5136"/>
    <n v="1488275968"/>
    <n v="1074811008"/>
    <m/>
    <n v="1989000"/>
    <n v="376164000"/>
    <n v="40577000"/>
    <n v="580054976"/>
    <n v="105999000"/>
    <m/>
    <m/>
    <x v="806"/>
    <n v="1511101952"/>
    <n v="344638016"/>
    <n v="10241000"/>
    <n v="354879008"/>
    <n v="109404000"/>
    <n v="251464992"/>
    <n v="3273784064"/>
    <n v="1545547008"/>
    <n v="396252000"/>
    <n v="3488933120"/>
    <n v="3868355072"/>
    <n v="3869381888"/>
    <n v="3273784064"/>
    <n v="2694"/>
    <n v="0.91200000000000003"/>
    <m/>
    <n v="0.103751"/>
    <n v="0.51191900000000001"/>
    <n v="2.0125000000000001E-2"/>
    <n v="47052.5"/>
  </r>
  <r>
    <x v="23"/>
    <x v="28"/>
    <s v="University of Southern California"/>
    <s v="California"/>
    <x v="1"/>
    <x v="0"/>
    <n v="0.19838253304615905"/>
    <n v="0.31101649813730708"/>
    <n v="47358"/>
    <n v="9395"/>
    <n v="2920"/>
    <n v="2"/>
    <n v="2922"/>
    <n v="90089"/>
    <s v="Far West: AK, CA, HI, NV, OR, and WA"/>
    <x v="1"/>
    <x v="1"/>
    <n v="-118.28400000000001"/>
    <n v="34.021099999999997"/>
    <n v="1.7999999999999999E-2"/>
    <n v="5783"/>
    <n v="1602331008"/>
    <n v="1162317056"/>
    <m/>
    <n v="10540000"/>
    <n v="373121984"/>
    <n v="50022000"/>
    <n v="745854976"/>
    <n v="97205000"/>
    <m/>
    <m/>
    <x v="807"/>
    <n v="1635753984"/>
    <n v="346523008"/>
    <n v="64647000"/>
    <n v="411170016"/>
    <n v="111911000"/>
    <n v="274448992"/>
    <n v="3682731008"/>
    <n v="1695458048"/>
    <n v="462916000"/>
    <n v="3868355072"/>
    <n v="4593013760"/>
    <n v="4767297024"/>
    <n v="3682731008"/>
    <n v="2508"/>
    <n v="0.90800000000000003"/>
    <m/>
    <n v="0.10084700000000001"/>
    <n v="0.51048800000000005"/>
    <n v="1.63372E-2"/>
    <n v="46570.5"/>
  </r>
  <r>
    <x v="24"/>
    <x v="28"/>
    <s v="University of Southern California"/>
    <s v="California"/>
    <x v="1"/>
    <x v="0"/>
    <n v="0.18023882896764254"/>
    <n v="0.33105364394101305"/>
    <n v="51920"/>
    <n v="9358"/>
    <n v="3093"/>
    <n v="5"/>
    <n v="3098"/>
    <n v="90089"/>
    <s v="Far West: AK, CA, HI, NV, OR, and WA"/>
    <x v="1"/>
    <x v="1"/>
    <n v="-118.28400000000001"/>
    <n v="34.021099999999997"/>
    <n v="1.2E-2"/>
    <n v="6900"/>
    <n v="1710225024"/>
    <n v="1249949056"/>
    <m/>
    <n v="15816000"/>
    <n v="374641984"/>
    <n v="52480000"/>
    <n v="565820032"/>
    <n v="96392000"/>
    <m/>
    <m/>
    <x v="808"/>
    <n v="1749042944"/>
    <n v="372150016"/>
    <n v="72641000"/>
    <n v="444791008"/>
    <n v="122025000"/>
    <n v="270473984"/>
    <n v="3980355072"/>
    <n v="1798781056"/>
    <n v="509464992"/>
    <n v="4593013760"/>
    <n v="4709511168"/>
    <n v="4244709888"/>
    <n v="3980355072"/>
    <n v="2635"/>
    <n v="0.92300000000000004"/>
    <m/>
    <n v="8.9322799999999994E-2"/>
    <n v="0.52035699999999996"/>
    <n v="1.2671399999999999E-2"/>
    <n v="47671"/>
  </r>
  <r>
    <x v="25"/>
    <x v="28"/>
    <s v="University of Southern California"/>
    <s v="California"/>
    <x v="1"/>
    <x v="0"/>
    <n v="0.17681611586164395"/>
    <n v="0.32120684021348439"/>
    <n v="51924"/>
    <n v="9181"/>
    <n v="2944"/>
    <n v="5"/>
    <n v="2949"/>
    <m/>
    <m/>
    <x v="0"/>
    <x v="0"/>
    <m/>
    <m/>
    <n v="1.7000000000000001E-2"/>
    <n v="7440"/>
    <n v="1793218944"/>
    <n v="1310151040"/>
    <m/>
    <n v="16654000"/>
    <n v="356942016"/>
    <n v="48029000"/>
    <n v="634721024"/>
    <n v="118368000"/>
    <m/>
    <m/>
    <x v="809"/>
    <n v="1878563968"/>
    <n v="370828000"/>
    <n v="59307000"/>
    <n v="430135008"/>
    <n v="134014000"/>
    <n v="273276000"/>
    <n v="4179378944"/>
    <n v="1889538944"/>
    <n v="562505024"/>
    <n v="4709511168"/>
    <n v="4608714240"/>
    <n v="4327562752"/>
    <n v="4179378944"/>
    <n v="2715"/>
    <n v="0.92"/>
    <m/>
    <n v="8.05231E-2"/>
    <n v="0.53957299999999997"/>
    <n v="1.07823E-2"/>
    <n v="47097"/>
  </r>
  <r>
    <x v="26"/>
    <x v="28"/>
    <s v="University of Southern California"/>
    <s v="California"/>
    <x v="1"/>
    <x v="0"/>
    <n v="0.16621223286661754"/>
    <n v="0.34005763688760809"/>
    <n v="54280"/>
    <n v="9022"/>
    <n v="3066"/>
    <n v="2"/>
    <n v="3068"/>
    <m/>
    <m/>
    <x v="0"/>
    <x v="0"/>
    <m/>
    <m/>
    <n v="0.02"/>
    <n v="7351"/>
    <n v="1899585024"/>
    <n v="1389033984"/>
    <m/>
    <n v="20715000"/>
    <n v="389560992"/>
    <n v="54518000"/>
    <n v="641115008"/>
    <n v="76371000"/>
    <m/>
    <m/>
    <x v="810"/>
    <n v="1926267008"/>
    <n v="415672992"/>
    <n v="55859000"/>
    <n v="471532000"/>
    <n v="73273960"/>
    <n v="264816992"/>
    <n v="4370669056"/>
    <n v="2008803968"/>
    <n v="519094016"/>
    <n v="4608714240"/>
    <n v="5130520064"/>
    <n v="5272360960"/>
    <n v="4370669056"/>
    <n v="2678"/>
    <n v="0.91700000000000004"/>
    <m/>
    <n v="9.0239399999999997E-2"/>
    <n v="0.55406500000000003"/>
    <n v="1.5785299999999999E-2"/>
    <n v="45149"/>
  </r>
  <r>
    <x v="27"/>
    <x v="28"/>
    <s v="University of Southern California"/>
    <s v="California"/>
    <x v="1"/>
    <x v="0"/>
    <n v="0.15953842896464113"/>
    <n v="0.37137801371378015"/>
    <n v="56676"/>
    <n v="9042"/>
    <n v="3358"/>
    <n v="0"/>
    <n v="3358"/>
    <m/>
    <m/>
    <x v="0"/>
    <x v="0"/>
    <m/>
    <m/>
    <n v="1.7999999999999999E-2"/>
    <n v="7729"/>
    <n v="2043454976"/>
    <n v="1487334016"/>
    <m/>
    <n v="21832000"/>
    <n v="425155008"/>
    <n v="57798000"/>
    <n v="604508032"/>
    <n v="138208000"/>
    <m/>
    <m/>
    <x v="811"/>
    <n v="2188869120"/>
    <n v="446900992"/>
    <n v="64162096"/>
    <n v="511063104"/>
    <n v="77856000"/>
    <n v="290339008"/>
    <n v="5020341760"/>
    <n v="2173558016"/>
    <n v="565673984"/>
    <n v="5130520064"/>
    <n v="5544266752"/>
    <n v="5507865088"/>
    <n v="5020341760"/>
    <m/>
    <m/>
    <m/>
    <m/>
    <m/>
    <m/>
    <m/>
  </r>
  <r>
    <x v="0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180259744"/>
    <m/>
    <m/>
    <m/>
    <n v="397465760"/>
    <m/>
    <n v="120143976"/>
    <n v="42766488"/>
    <m/>
    <m/>
    <x v="812"/>
    <n v="218102160"/>
    <n v="336450560"/>
    <m/>
    <n v="336450560"/>
    <n v="92219032"/>
    <n v="23234418"/>
    <n v="1377042304"/>
    <n v="324240352"/>
    <n v="92408496"/>
    <m/>
    <m/>
    <m/>
    <m/>
    <m/>
    <m/>
    <m/>
    <m/>
    <m/>
    <m/>
    <m/>
  </r>
  <r>
    <x v="1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193464032"/>
    <m/>
    <m/>
    <m/>
    <n v="429114624"/>
    <m/>
    <n v="123376304"/>
    <n v="43522276"/>
    <m/>
    <m/>
    <x v="813"/>
    <n v="223076304"/>
    <n v="365468992"/>
    <m/>
    <n v="365468992"/>
    <n v="92547664"/>
    <n v="26116444"/>
    <n v="1427980544"/>
    <n v="329689280"/>
    <n v="93961448"/>
    <m/>
    <m/>
    <m/>
    <m/>
    <m/>
    <m/>
    <m/>
    <m/>
    <m/>
    <m/>
    <m/>
  </r>
  <r>
    <x v="2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16572576"/>
    <m/>
    <m/>
    <m/>
    <n v="439379008"/>
    <m/>
    <n v="126312432"/>
    <n v="87244088"/>
    <m/>
    <m/>
    <x v="814"/>
    <n v="240426400"/>
    <n v="376457152"/>
    <m/>
    <n v="376457152"/>
    <n v="98200744"/>
    <n v="28067810"/>
    <n v="1574352384"/>
    <n v="346190080"/>
    <n v="103857024"/>
    <m/>
    <m/>
    <m/>
    <m/>
    <m/>
    <m/>
    <m/>
    <m/>
    <m/>
    <m/>
    <m/>
  </r>
  <r>
    <x v="3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32415008"/>
    <m/>
    <m/>
    <m/>
    <n v="450205440"/>
    <m/>
    <n v="144912672"/>
    <n v="27886616"/>
    <m/>
    <m/>
    <x v="815"/>
    <n v="262232880"/>
    <n v="389320352"/>
    <m/>
    <n v="389320352"/>
    <n v="102043736"/>
    <n v="29383934"/>
    <n v="1598441088"/>
    <n v="364338688"/>
    <n v="111851976"/>
    <m/>
    <m/>
    <m/>
    <m/>
    <m/>
    <m/>
    <m/>
    <m/>
    <m/>
    <m/>
    <m/>
  </r>
  <r>
    <x v="4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45792336"/>
    <m/>
    <m/>
    <m/>
    <n v="441691296"/>
    <m/>
    <n v="137117952"/>
    <n v="52561388"/>
    <m/>
    <m/>
    <x v="816"/>
    <n v="262751280"/>
    <n v="408151648"/>
    <m/>
    <n v="408151648"/>
    <n v="111407336"/>
    <n v="28933084"/>
    <n v="1787968640"/>
    <n v="364751104"/>
    <n v="102859808"/>
    <m/>
    <m/>
    <m/>
    <m/>
    <m/>
    <m/>
    <m/>
    <m/>
    <m/>
    <m/>
    <m/>
  </r>
  <r>
    <x v="5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58806384"/>
    <m/>
    <m/>
    <m/>
    <n v="463666880"/>
    <m/>
    <n v="167953840"/>
    <n v="74641304"/>
    <m/>
    <m/>
    <x v="817"/>
    <n v="269127136"/>
    <n v="438666496"/>
    <m/>
    <n v="438666496"/>
    <n v="118696208"/>
    <n v="33516008"/>
    <n v="1930810880"/>
    <n v="383295936"/>
    <n v="100423536"/>
    <m/>
    <m/>
    <m/>
    <m/>
    <m/>
    <m/>
    <m/>
    <m/>
    <m/>
    <m/>
    <m/>
  </r>
  <r>
    <x v="6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64644992"/>
    <n v="198236992"/>
    <m/>
    <m/>
    <n v="562217984"/>
    <m/>
    <n v="373956992"/>
    <m/>
    <m/>
    <m/>
    <x v="818"/>
    <n v="359124640"/>
    <n v="518532320"/>
    <m/>
    <n v="518532320"/>
    <n v="120135224"/>
    <n v="38854852"/>
    <n v="2081069952"/>
    <m/>
    <m/>
    <m/>
    <m/>
    <n v="3181857024"/>
    <n v="2081069952"/>
    <n v="1400"/>
    <n v="0.92400000000000004"/>
    <m/>
    <m/>
    <m/>
    <m/>
    <m/>
  </r>
  <r>
    <x v="7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08656000"/>
    <n v="208656000"/>
    <m/>
    <m/>
    <n v="569008000"/>
    <m/>
    <n v="388886016"/>
    <n v="51222000"/>
    <m/>
    <m/>
    <x v="819"/>
    <n v="399691072"/>
    <n v="546093504"/>
    <m/>
    <n v="546093504"/>
    <n v="133913600"/>
    <n v="41883296"/>
    <n v="1477296000"/>
    <n v="449754208"/>
    <n v="113787816"/>
    <m/>
    <m/>
    <n v="1716877056"/>
    <n v="1477296000"/>
    <n v="1473"/>
    <n v="0.92500000000000004"/>
    <m/>
    <n v="7.8115299999999999E-2"/>
    <n v="0.50836999999999999"/>
    <n v="8.6794799999999998E-3"/>
    <n v="49841"/>
  </r>
  <r>
    <x v="8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217004992"/>
    <n v="217004992"/>
    <m/>
    <m/>
    <n v="569395008"/>
    <m/>
    <n v="362056992"/>
    <n v="19470000"/>
    <m/>
    <m/>
    <x v="820"/>
    <n v="434283072"/>
    <n v="539860672"/>
    <m/>
    <n v="539860672"/>
    <n v="132735240"/>
    <n v="45125856"/>
    <n v="1619713024"/>
    <n v="491245120"/>
    <n v="121828784"/>
    <m/>
    <m/>
    <n v="3271981056"/>
    <n v="1619713024"/>
    <n v="1452"/>
    <n v="0.90400000000000003"/>
    <m/>
    <n v="0.11371000000000001"/>
    <n v="0.52891500000000002"/>
    <n v="1.36452E-2"/>
    <n v="50495"/>
  </r>
  <r>
    <x v="9"/>
    <x v="29"/>
    <s v="STANFORD UNIVERSITY"/>
    <s v="California"/>
    <x v="0"/>
    <x v="0"/>
    <s v=""/>
    <s v=""/>
    <m/>
    <m/>
    <m/>
    <m/>
    <m/>
    <n v="94305"/>
    <s v="Far West: AK, CA, HI, NV, OR, and WA"/>
    <x v="0"/>
    <x v="0"/>
    <m/>
    <m/>
    <m/>
    <m/>
    <n v="303165536"/>
    <n v="214048992"/>
    <m/>
    <m/>
    <n v="590119360"/>
    <m/>
    <n v="937348224"/>
    <n v="45679408"/>
    <m/>
    <m/>
    <x v="821"/>
    <n v="478046816"/>
    <n v="592035904"/>
    <m/>
    <n v="592035904"/>
    <n v="156546144"/>
    <n v="47648764"/>
    <n v="1730371968"/>
    <n v="734319744"/>
    <n v="139720704"/>
    <m/>
    <m/>
    <n v="4996120064"/>
    <n v="1730371968"/>
    <n v="1477"/>
    <n v="0.93100000000000005"/>
    <m/>
    <n v="0.13763900000000001"/>
    <n v="0.51076299999999997"/>
    <n v="1.6960200000000002E-2"/>
    <n v="50000"/>
  </r>
  <r>
    <x v="10"/>
    <x v="29"/>
    <s v="STANFORD UNIVERSITY"/>
    <s v="California"/>
    <x v="0"/>
    <x v="0"/>
    <s v=""/>
    <s v=""/>
    <m/>
    <m/>
    <m/>
    <m/>
    <m/>
    <m/>
    <m/>
    <x v="0"/>
    <x v="0"/>
    <m/>
    <m/>
    <m/>
    <m/>
    <n v="318405184"/>
    <n v="226734000"/>
    <m/>
    <m/>
    <n v="631041984"/>
    <m/>
    <n v="556590976"/>
    <n v="29699000"/>
    <m/>
    <m/>
    <x v="822"/>
    <n v="529628000"/>
    <n v="619438016"/>
    <n v="3296000"/>
    <n v="622734016"/>
    <n v="184528000"/>
    <n v="55603000"/>
    <n v="1959220992"/>
    <n v="816868992"/>
    <n v="164520000"/>
    <m/>
    <m/>
    <n v="1388283008"/>
    <n v="1959220992"/>
    <n v="1489"/>
    <n v="0.93400000000000005"/>
    <m/>
    <n v="0.17866499999999999"/>
    <n v="0.50654500000000002"/>
    <n v="1.83246E-2"/>
    <n v="49632.5"/>
  </r>
  <r>
    <x v="11"/>
    <x v="29"/>
    <s v="STANFORD UNIVERSITY"/>
    <s v="California"/>
    <x v="1"/>
    <x v="0"/>
    <n v="0.12628595423052699"/>
    <n v="0.67165419783873648"/>
    <n v="19052"/>
    <n v="2406"/>
    <n v="1616"/>
    <n v="0"/>
    <n v="1616"/>
    <n v="94305"/>
    <s v="Far West: AK, CA, HI, NV, OR, and WA"/>
    <x v="0"/>
    <x v="0"/>
    <m/>
    <m/>
    <m/>
    <m/>
    <n v="333260160"/>
    <n v="226567008"/>
    <m/>
    <m/>
    <n v="697083008"/>
    <m/>
    <n v="456233984"/>
    <m/>
    <m/>
    <m/>
    <x v="823"/>
    <n v="530651008"/>
    <n v="706937024"/>
    <n v="4422000"/>
    <n v="711359040"/>
    <n v="186516000"/>
    <n v="58167000"/>
    <n v="2136796032"/>
    <n v="937267008"/>
    <n v="302361984"/>
    <m/>
    <m/>
    <n v="1580082944"/>
    <n v="2136796032"/>
    <n v="1487"/>
    <n v="0.92500000000000004"/>
    <m/>
    <n v="0.197464"/>
    <n v="0.51871999999999996"/>
    <n v="2.2342999999999998E-2"/>
    <n v="49812.5"/>
  </r>
  <r>
    <x v="12"/>
    <x v="29"/>
    <s v="STANFORD UNIVERSITY"/>
    <s v="California"/>
    <x v="1"/>
    <x v="0"/>
    <n v="0.127318673046938"/>
    <n v="0.69214527027027029"/>
    <n v="18599"/>
    <n v="2368"/>
    <n v="1639"/>
    <n v="0"/>
    <n v="1639"/>
    <n v="94305"/>
    <s v="Far West: AK, CA, HI, NV, OR, and WA"/>
    <x v="0"/>
    <x v="0"/>
    <m/>
    <m/>
    <m/>
    <m/>
    <n v="351857472"/>
    <n v="235755008"/>
    <m/>
    <m/>
    <n v="750876992"/>
    <m/>
    <n v="487739008"/>
    <m/>
    <m/>
    <m/>
    <x v="824"/>
    <n v="582675968"/>
    <n v="732638016"/>
    <n v="5802000"/>
    <n v="738440000"/>
    <n v="190346000"/>
    <n v="58821000"/>
    <n v="2265730048"/>
    <n v="996684032"/>
    <n v="363680000"/>
    <n v="7612768768"/>
    <n v="8613805056"/>
    <n v="3323010048"/>
    <n v="2265730048"/>
    <n v="1550"/>
    <n v="0.94099999999999995"/>
    <m/>
    <n v="0.233377"/>
    <n v="0.51195100000000004"/>
    <n v="2.3902699999999999E-2"/>
    <n v="48854"/>
  </r>
  <r>
    <x v="13"/>
    <x v="29"/>
    <s v="STANFORD UNIVERSITY"/>
    <s v="California"/>
    <x v="1"/>
    <x v="0"/>
    <n v="0.12577839811037148"/>
    <n v="0.69995731967562957"/>
    <n v="18628"/>
    <n v="2343"/>
    <n v="1640"/>
    <n v="0"/>
    <n v="1640"/>
    <n v="94305"/>
    <s v="Far West: AK, CA, HI, NV, OR, and WA"/>
    <x v="0"/>
    <x v="0"/>
    <m/>
    <m/>
    <m/>
    <m/>
    <n v="373962272"/>
    <n v="245907008"/>
    <m/>
    <m/>
    <n v="796033984"/>
    <m/>
    <n v="540168000"/>
    <m/>
    <m/>
    <m/>
    <x v="825"/>
    <n v="617899008"/>
    <n v="753280000"/>
    <n v="6058000"/>
    <n v="759337984"/>
    <n v="198760992"/>
    <n v="61421000"/>
    <n v="2365893888"/>
    <n v="1030564992"/>
    <n v="398054016"/>
    <n v="8613805056"/>
    <n v="9922040832"/>
    <n v="3861105920"/>
    <n v="2365893888"/>
    <n v="1531"/>
    <n v="0.95299999999999996"/>
    <m/>
    <n v="0.25025599999999998"/>
    <n v="0.50665300000000002"/>
    <n v="2.71238E-2"/>
    <n v="48426"/>
  </r>
  <r>
    <x v="14"/>
    <x v="29"/>
    <s v="STANFORD UNIVERSITY"/>
    <s v="California"/>
    <x v="1"/>
    <x v="0"/>
    <n v="0.12966826622157313"/>
    <n v="0.66331456154465007"/>
    <n v="19172"/>
    <n v="2486"/>
    <n v="1649"/>
    <n v="0"/>
    <n v="1649"/>
    <m/>
    <m/>
    <x v="0"/>
    <x v="0"/>
    <m/>
    <m/>
    <m/>
    <m/>
    <n v="402153984"/>
    <n v="264983008"/>
    <m/>
    <m/>
    <n v="836849024"/>
    <m/>
    <n v="701726976"/>
    <m/>
    <m/>
    <m/>
    <x v="826"/>
    <n v="900905024"/>
    <n v="736192000"/>
    <m/>
    <n v="736192000"/>
    <n v="74332000"/>
    <n v="56262000"/>
    <n v="2498804992"/>
    <n v="1110472960"/>
    <n v="358190016"/>
    <n v="9922040832"/>
    <n v="12205034496"/>
    <n v="5176786944"/>
    <n v="2498804992"/>
    <n v="1644"/>
    <n v="0.94"/>
    <m/>
    <n v="0.311529"/>
    <n v="0.47409299999999999"/>
    <n v="3.0440399999999999E-2"/>
    <n v="45235.5"/>
  </r>
  <r>
    <x v="15"/>
    <x v="29"/>
    <s v="Stanford University"/>
    <s v="California"/>
    <x v="1"/>
    <x v="0"/>
    <n v="0.12012874473879673"/>
    <n v="0.67312448474855735"/>
    <n v="20195"/>
    <n v="2426"/>
    <n v="1633"/>
    <n v="0"/>
    <n v="1633"/>
    <n v="94305"/>
    <s v="Far West: AK, CA, HI, NV, OR, and WA"/>
    <x v="1"/>
    <x v="2"/>
    <m/>
    <m/>
    <m/>
    <m/>
    <n v="423732000"/>
    <n v="280833984"/>
    <m/>
    <m/>
    <n v="821865024"/>
    <m/>
    <n v="434048992"/>
    <m/>
    <m/>
    <m/>
    <x v="827"/>
    <n v="854483008"/>
    <n v="864668032"/>
    <m/>
    <n v="864668032"/>
    <n v="133812000"/>
    <n v="81487000"/>
    <n v="2734985984"/>
    <n v="1080068992"/>
    <n v="556627008"/>
    <n v="12205034496"/>
    <n v="14084675584"/>
    <n v="2875721984"/>
    <n v="2734985984"/>
    <n v="1521"/>
    <n v="0.95199999999999996"/>
    <m/>
    <n v="0.35418899999999998"/>
    <n v="0.46818700000000002"/>
    <n v="2.8632000000000001E-2"/>
    <n v="42619"/>
  </r>
  <r>
    <x v="16"/>
    <x v="29"/>
    <s v="Stanford University"/>
    <s v="California"/>
    <x v="1"/>
    <x v="0"/>
    <n v="0.10943446917118166"/>
    <n v="0.67430441898527005"/>
    <n v="22333"/>
    <n v="2444"/>
    <n v="1648"/>
    <n v="0"/>
    <n v="1648"/>
    <n v="94305"/>
    <s v="Far West: AK, CA, HI, NV, OR, and WA"/>
    <x v="1"/>
    <x v="2"/>
    <m/>
    <m/>
    <m/>
    <m/>
    <n v="450216992"/>
    <n v="294155008"/>
    <m/>
    <m/>
    <n v="918966976"/>
    <n v="8639000"/>
    <n v="424689984"/>
    <m/>
    <m/>
    <m/>
    <x v="828"/>
    <n v="943744000"/>
    <n v="900022976"/>
    <m/>
    <n v="900022976"/>
    <n v="136362000"/>
    <n v="105698000"/>
    <n v="2904705024"/>
    <n v="1164296960"/>
    <n v="547395008"/>
    <n v="14084675584"/>
    <n v="17164835840"/>
    <n v="3155079936"/>
    <n v="2904705024"/>
    <n v="1538"/>
    <n v="0.95199999999999996"/>
    <m/>
    <n v="0.310249"/>
    <n v="0.48199399999999998"/>
    <n v="3.2687000000000001E-2"/>
    <n v="43055"/>
  </r>
  <r>
    <x v="17"/>
    <x v="29"/>
    <s v="Stanford University"/>
    <s v="California"/>
    <x v="1"/>
    <x v="0"/>
    <n v="0.10284664830119375"/>
    <n v="0.69926948051948057"/>
    <n v="23958"/>
    <n v="2464"/>
    <n v="1723"/>
    <n v="0"/>
    <n v="1723"/>
    <n v="94305"/>
    <s v="Far West: AK, CA, HI, NV, OR, and WA"/>
    <x v="1"/>
    <x v="2"/>
    <m/>
    <m/>
    <m/>
    <m/>
    <n v="476288000"/>
    <n v="299844000"/>
    <m/>
    <m/>
    <n v="897244032"/>
    <n v="9741000"/>
    <n v="443683008"/>
    <n v="225899008"/>
    <m/>
    <m/>
    <x v="829"/>
    <n v="1062404992"/>
    <n v="923462016"/>
    <m/>
    <n v="923462016"/>
    <n v="150819008"/>
    <n v="117835000"/>
    <n v="3175857920"/>
    <n v="1262295040"/>
    <n v="621110976"/>
    <n v="17164835840"/>
    <n v="17214373888"/>
    <n v="3475456000"/>
    <n v="3175857920"/>
    <n v="1545"/>
    <n v="0.94399999999999995"/>
    <m/>
    <n v="0.31115999999999999"/>
    <n v="0.49367800000000001"/>
    <n v="3.5184199999999999E-2"/>
    <n v="44226"/>
  </r>
  <r>
    <x v="18"/>
    <x v="29"/>
    <s v="Stanford University"/>
    <s v="California"/>
    <x v="1"/>
    <x v="0"/>
    <n v="9.4865409699988149E-2"/>
    <n v="0.70958333333333334"/>
    <n v="25299"/>
    <n v="2400"/>
    <n v="1703"/>
    <n v="0"/>
    <n v="1703"/>
    <m/>
    <m/>
    <x v="0"/>
    <x v="0"/>
    <m/>
    <m/>
    <m/>
    <m/>
    <n v="501692000"/>
    <n v="291372000"/>
    <m/>
    <m/>
    <n v="825612992"/>
    <n v="10815000"/>
    <n v="432953984"/>
    <m/>
    <m/>
    <m/>
    <x v="830"/>
    <n v="1069582016"/>
    <n v="848148992"/>
    <m/>
    <n v="848148992"/>
    <n v="144094000"/>
    <n v="125251000"/>
    <n v="3129846016"/>
    <n v="1347266048"/>
    <n v="648622976"/>
    <n v="17214373888"/>
    <n v="12619094016"/>
    <n v="3491995904"/>
    <n v="3129846016"/>
    <n v="1556"/>
    <n v="0.94899999999999995"/>
    <m/>
    <n v="0.217224"/>
    <n v="0.50385599999999997"/>
    <n v="2.05656E-2"/>
    <n v="45000"/>
  </r>
  <r>
    <x v="19"/>
    <x v="29"/>
    <s v="Stanford University"/>
    <s v="California"/>
    <x v="1"/>
    <x v="0"/>
    <n v="7.9726576620986561E-2"/>
    <n v="0.69826875515251441"/>
    <n v="30429"/>
    <n v="2426"/>
    <n v="1694"/>
    <n v="0"/>
    <n v="1694"/>
    <n v="94305"/>
    <s v="Far West: AK, CA, HI, NV, OR, and WA"/>
    <x v="1"/>
    <x v="2"/>
    <n v="-122.17"/>
    <n v="37.4285"/>
    <m/>
    <m/>
    <n v="535244992"/>
    <n v="307806016"/>
    <m/>
    <m/>
    <n v="861380992"/>
    <n v="7364000"/>
    <n v="431415008"/>
    <n v="90001000"/>
    <m/>
    <m/>
    <x v="831"/>
    <n v="1075900032"/>
    <n v="950988032"/>
    <m/>
    <n v="950988032"/>
    <n v="144592992"/>
    <n v="121169000"/>
    <n v="3291021056"/>
    <n v="1350375040"/>
    <n v="714000000"/>
    <n v="12619094016"/>
    <n v="13851114496"/>
    <n v="3500697088"/>
    <n v="3291021056"/>
    <n v="1558"/>
    <n v="0.94699999999999995"/>
    <m/>
    <n v="4.2653999999999997E-2"/>
    <n v="0.49763000000000002"/>
    <s v="Suppressed data"/>
    <n v="47966.5"/>
  </r>
  <r>
    <x v="20"/>
    <x v="29"/>
    <s v="Stanford University"/>
    <s v="California"/>
    <x v="1"/>
    <x v="0"/>
    <n v="7.3074761101742547E-2"/>
    <n v="0.71452991452991454"/>
    <n v="32022"/>
    <n v="2340"/>
    <n v="1672"/>
    <n v="0"/>
    <n v="1672"/>
    <n v="94305"/>
    <s v="Far West: AK, CA, HI, NV, OR, and WA"/>
    <x v="1"/>
    <x v="2"/>
    <n v="-122.17"/>
    <n v="37.4285"/>
    <m/>
    <m/>
    <n v="560366976"/>
    <n v="330060000"/>
    <m/>
    <m/>
    <n v="1053489024"/>
    <n v="5215000"/>
    <n v="466031008"/>
    <m/>
    <m/>
    <m/>
    <x v="832"/>
    <n v="1125611008"/>
    <n v="1032110016"/>
    <m/>
    <n v="1032110016"/>
    <n v="154392992"/>
    <n v="122887000"/>
    <n v="3510078976"/>
    <n v="1430555008"/>
    <n v="743094016"/>
    <n v="13851114496"/>
    <n v="16502605824"/>
    <n v="6291432960"/>
    <n v="3510078976"/>
    <n v="1569"/>
    <n v="0.96099999999999997"/>
    <m/>
    <n v="4.1128999999999999E-2"/>
    <n v="0.47903200000000001"/>
    <s v="Suppressed data"/>
    <n v="51045.5"/>
  </r>
  <r>
    <x v="21"/>
    <x v="29"/>
    <s v="Stanford University"/>
    <s v="California"/>
    <x v="1"/>
    <x v="0"/>
    <n v="7.0950273669500408E-2"/>
    <n v="0.70045137464095197"/>
    <n v="34348"/>
    <n v="2437"/>
    <n v="1707"/>
    <n v="0"/>
    <n v="1707"/>
    <n v="94305"/>
    <s v="Far West: AK, CA, HI, NV, OR, and WA"/>
    <x v="1"/>
    <x v="2"/>
    <n v="-122.182"/>
    <n v="37.431699999999999"/>
    <n v="0.01"/>
    <n v="1156"/>
    <n v="585275008"/>
    <n v="344625984"/>
    <m/>
    <m/>
    <n v="1035600000"/>
    <n v="37096000"/>
    <n v="1088667008"/>
    <m/>
    <m/>
    <m/>
    <x v="833"/>
    <n v="1200048000"/>
    <n v="1023411968"/>
    <m/>
    <n v="1023411968"/>
    <n v="163936000"/>
    <n v="146564992"/>
    <n v="3766309888"/>
    <n v="1528466944"/>
    <n v="805892992"/>
    <n v="16502605824"/>
    <n v="17035803648"/>
    <n v="4867211776"/>
    <n v="3766309888"/>
    <n v="1567"/>
    <n v="0.95199999999999996"/>
    <n v="12291"/>
    <n v="3.8142599999999999E-2"/>
    <n v="0.47678300000000001"/>
    <s v="Suppressed data"/>
    <n v="52799"/>
  </r>
  <r>
    <x v="22"/>
    <x v="29"/>
    <s v="Stanford University"/>
    <s v="California"/>
    <x v="1"/>
    <x v="0"/>
    <n v="6.6144354662590082E-2"/>
    <n v="0.72843582335947177"/>
    <n v="36632"/>
    <n v="2423"/>
    <n v="1765"/>
    <n v="0"/>
    <n v="1765"/>
    <n v="94305"/>
    <s v="Far West: AK, CA, HI, NV, OR, and WA"/>
    <x v="1"/>
    <x v="2"/>
    <n v="-122.182"/>
    <n v="37.431699999999999"/>
    <n v="7.0000000000000001E-3"/>
    <n v="1251"/>
    <n v="608068992"/>
    <n v="366556992"/>
    <m/>
    <m/>
    <n v="1017022016"/>
    <n v="36986000"/>
    <n v="873724992"/>
    <m/>
    <m/>
    <m/>
    <x v="834"/>
    <n v="1355639040"/>
    <n v="1030328000"/>
    <m/>
    <n v="1030328000"/>
    <n v="143575008"/>
    <n v="162176000"/>
    <n v="3972848896"/>
    <n v="1649645056"/>
    <n v="849672000"/>
    <n v="17035803648"/>
    <n v="18688868352"/>
    <n v="6035604992"/>
    <n v="3972848896"/>
    <n v="1648"/>
    <n v="0.95799999999999996"/>
    <n v="12721"/>
    <n v="4.2662100000000001E-2"/>
    <n v="0.47269600000000001"/>
    <s v="Suppressed data"/>
    <n v="51684"/>
  </r>
  <r>
    <x v="23"/>
    <x v="29"/>
    <s v="Stanford University"/>
    <s v="California"/>
    <x v="1"/>
    <x v="0"/>
    <n v="5.6866179046049244E-2"/>
    <n v="0.75951086956521741"/>
    <n v="38828"/>
    <n v="2208"/>
    <n v="1677"/>
    <n v="0"/>
    <n v="1677"/>
    <n v="94305"/>
    <s v="Far West: AK, CA, HI, NV, OR, and WA"/>
    <x v="1"/>
    <x v="2"/>
    <n v="-122.182"/>
    <n v="37.431699999999999"/>
    <n v="0.01"/>
    <n v="1295"/>
    <n v="631225024"/>
    <n v="382376992"/>
    <m/>
    <m/>
    <n v="1031747008"/>
    <n v="41900000"/>
    <n v="978270976"/>
    <m/>
    <m/>
    <m/>
    <x v="835"/>
    <n v="1443857024"/>
    <n v="1081965056"/>
    <m/>
    <n v="1081965056"/>
    <n v="154976000"/>
    <n v="182148992"/>
    <n v="4291840000"/>
    <n v="1754084992"/>
    <n v="905521984"/>
    <n v="18688868352"/>
    <n v="21466005504"/>
    <n v="7760028160"/>
    <n v="4291840000"/>
    <n v="1611"/>
    <n v="0.94599999999999995"/>
    <m/>
    <n v="5.2680200000000003E-2"/>
    <n v="0.45009199999999999"/>
    <s v="Suppressed data"/>
    <n v="48495.5"/>
  </r>
  <r>
    <x v="24"/>
    <x v="29"/>
    <s v="Stanford University"/>
    <s v="California"/>
    <x v="1"/>
    <x v="0"/>
    <n v="5.0869163089619848E-2"/>
    <n v="0.78228438228438224"/>
    <n v="42167"/>
    <n v="2145"/>
    <n v="1678"/>
    <m/>
    <n v="1678"/>
    <n v="94305"/>
    <s v="Far West: AK, CA, HI, NV, OR, and WA"/>
    <x v="1"/>
    <x v="2"/>
    <n v="-122.182"/>
    <n v="37.431699999999999"/>
    <n v="8.0000000000000002E-3"/>
    <n v="1281"/>
    <n v="659897984"/>
    <n v="399281984"/>
    <m/>
    <m/>
    <n v="1120237056"/>
    <n v="34655000"/>
    <n v="992851968"/>
    <m/>
    <m/>
    <m/>
    <x v="836"/>
    <n v="1561558016"/>
    <n v="1171906944"/>
    <m/>
    <n v="1171906944"/>
    <n v="149772992"/>
    <n v="212774000"/>
    <n v="4645698048"/>
    <n v="1866100992"/>
    <n v="982604032"/>
    <n v="21466005504"/>
    <n v="22222956544"/>
    <n v="5913488896"/>
    <n v="4645698048"/>
    <n v="1588"/>
    <n v="0.93899999999999995"/>
    <n v="13631"/>
    <n v="5.5769199999999998E-2"/>
    <n v="0.46057700000000001"/>
    <s v="Suppressed data"/>
    <n v="48272.5"/>
  </r>
  <r>
    <x v="25"/>
    <x v="29"/>
    <s v="Stanford University"/>
    <s v="California"/>
    <x v="1"/>
    <x v="0"/>
    <n v="5.035649575264136E-2"/>
    <n v="0.80373831775700932"/>
    <n v="42497"/>
    <n v="2140"/>
    <n v="1720"/>
    <m/>
    <n v="1720"/>
    <m/>
    <m/>
    <x v="0"/>
    <x v="0"/>
    <m/>
    <m/>
    <n v="7.0000000000000001E-3"/>
    <n v="1165"/>
    <n v="700846016"/>
    <n v="431232992"/>
    <m/>
    <m/>
    <n v="1162349056"/>
    <n v="33767000"/>
    <n v="1578599936"/>
    <m/>
    <m/>
    <m/>
    <x v="837"/>
    <n v="1679233024"/>
    <n v="1215827968"/>
    <m/>
    <n v="1215827968"/>
    <n v="146820992"/>
    <n v="235150000"/>
    <n v="4914610176"/>
    <n v="1994977024"/>
    <n v="1096679936"/>
    <n v="22222956544"/>
    <n v="22398130176"/>
    <n v="5999714816"/>
    <n v="4914610176"/>
    <n v="1570"/>
    <n v="0.93899999999999995"/>
    <m/>
    <n v="5.3684200000000001E-2"/>
    <n v="0.47894700000000001"/>
    <s v="Suppressed data"/>
    <n v="48246.5"/>
  </r>
  <r>
    <x v="26"/>
    <x v="29"/>
    <s v="Stanford University"/>
    <s v="California"/>
    <x v="1"/>
    <x v="0"/>
    <n v="4.8139645884946701E-2"/>
    <n v="0.82105760151085927"/>
    <n v="43997"/>
    <n v="2118"/>
    <n v="1739"/>
    <m/>
    <n v="1739"/>
    <m/>
    <m/>
    <x v="0"/>
    <x v="0"/>
    <m/>
    <m/>
    <n v="0.01"/>
    <n v="1103"/>
    <n v="718099008"/>
    <n v="431248000"/>
    <m/>
    <m/>
    <n v="1321019008"/>
    <n v="31109000"/>
    <n v="1200610048"/>
    <m/>
    <m/>
    <m/>
    <x v="838"/>
    <n v="1782950016"/>
    <n v="1389881984"/>
    <m/>
    <n v="1389881984"/>
    <n v="156743008"/>
    <n v="262280992"/>
    <n v="5377529856"/>
    <n v="2151512064"/>
    <n v="1149942016"/>
    <n v="22398130176"/>
    <n v="24784943104"/>
    <n v="8326850048"/>
    <n v="5377529856"/>
    <n v="1606"/>
    <n v="0.94199999999999995"/>
    <m/>
    <n v="5.8612400000000002E-2"/>
    <n v="0.49401899999999999"/>
    <s v="Suppressed data"/>
    <n v="44842"/>
  </r>
  <r>
    <x v="27"/>
    <x v="29"/>
    <s v="Stanford University"/>
    <s v="California"/>
    <x v="1"/>
    <x v="0"/>
    <n v="4.7307875570076915E-2"/>
    <n v="0.815347721822542"/>
    <n v="44073"/>
    <n v="2085"/>
    <n v="1700"/>
    <m/>
    <n v="1700"/>
    <m/>
    <m/>
    <x v="0"/>
    <x v="0"/>
    <m/>
    <m/>
    <n v="5.0000000000000001E-3"/>
    <n v="959"/>
    <n v="743238976"/>
    <n v="439793984"/>
    <m/>
    <m/>
    <n v="1316040960"/>
    <n v="30872000"/>
    <n v="1071577984"/>
    <m/>
    <m/>
    <m/>
    <x v="839"/>
    <n v="1918651008"/>
    <n v="1432985984"/>
    <m/>
    <n v="1432985984"/>
    <n v="159620992"/>
    <n v="193746000"/>
    <n v="5669948928"/>
    <n v="2302657024"/>
    <n v="1192649984"/>
    <n v="24784943104"/>
    <n v="26464911360"/>
    <n v="7706785792"/>
    <n v="5669948928"/>
    <m/>
    <m/>
    <m/>
    <m/>
    <m/>
    <m/>
    <m/>
  </r>
  <r>
    <x v="0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22334018"/>
    <m/>
    <m/>
    <m/>
    <n v="16484771"/>
    <n v="85669232"/>
    <n v="6518626"/>
    <n v="1995841"/>
    <m/>
    <m/>
    <x v="840"/>
    <n v="46494176"/>
    <n v="25244806"/>
    <n v="1450260"/>
    <n v="26695066"/>
    <n v="19681630"/>
    <n v="6329434"/>
    <n v="148628208"/>
    <n v="79989768"/>
    <n v="17905740"/>
    <m/>
    <m/>
    <m/>
    <m/>
    <m/>
    <m/>
    <m/>
    <m/>
    <m/>
    <m/>
    <m/>
  </r>
  <r>
    <x v="1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25162074"/>
    <m/>
    <m/>
    <m/>
    <n v="17401684"/>
    <n v="80516272"/>
    <n v="6214730"/>
    <n v="1840248"/>
    <m/>
    <m/>
    <x v="841"/>
    <n v="49549680"/>
    <n v="21190144"/>
    <n v="1524888"/>
    <n v="22715032"/>
    <n v="19192348"/>
    <n v="6791786"/>
    <n v="151508640"/>
    <n v="79826184"/>
    <n v="20369008"/>
    <m/>
    <m/>
    <m/>
    <m/>
    <m/>
    <m/>
    <m/>
    <m/>
    <m/>
    <m/>
    <m/>
  </r>
  <r>
    <x v="2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30290260"/>
    <m/>
    <m/>
    <m/>
    <n v="21218556"/>
    <n v="80200464"/>
    <n v="9308204"/>
    <n v="4466665"/>
    <m/>
    <m/>
    <x v="842"/>
    <n v="51068628"/>
    <n v="24158152"/>
    <n v="2024389"/>
    <n v="26182540"/>
    <n v="20327388"/>
    <n v="15250788"/>
    <n v="158277760"/>
    <n v="79471568"/>
    <n v="22286694"/>
    <m/>
    <m/>
    <m/>
    <m/>
    <m/>
    <m/>
    <m/>
    <m/>
    <m/>
    <m/>
    <m/>
  </r>
  <r>
    <x v="3"/>
    <x v="30"/>
    <s v="UNIVERSITY OF CENTRAL FLORIDA"/>
    <s v="Florida"/>
    <x v="0"/>
    <x v="0"/>
    <s v=""/>
    <s v=""/>
    <m/>
    <m/>
    <m/>
    <m/>
    <m/>
    <m/>
    <m/>
    <x v="0"/>
    <x v="0"/>
    <m/>
    <m/>
    <m/>
    <m/>
    <n v="35756740"/>
    <m/>
    <m/>
    <m/>
    <n v="22786366"/>
    <n v="86134224"/>
    <n v="8364266"/>
    <n v="1386301"/>
    <m/>
    <m/>
    <x v="843"/>
    <n v="54925736"/>
    <n v="23878436"/>
    <n v="1838700"/>
    <n v="25717136"/>
    <n v="22711904"/>
    <n v="8776429"/>
    <n v="173558576"/>
    <n v="83272656"/>
    <n v="21981968"/>
    <m/>
    <m/>
    <m/>
    <m/>
    <m/>
    <m/>
    <m/>
    <m/>
    <m/>
    <m/>
    <m/>
  </r>
  <r>
    <x v="4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35091240"/>
    <m/>
    <m/>
    <m/>
    <n v="23427066"/>
    <n v="96910000"/>
    <n v="9062394"/>
    <n v="1368492"/>
    <m/>
    <m/>
    <x v="844"/>
    <n v="59870316"/>
    <n v="26760368"/>
    <n v="1795737"/>
    <n v="28556104"/>
    <n v="25542852"/>
    <n v="10275349"/>
    <n v="187902864"/>
    <n v="86426288"/>
    <n v="22490488"/>
    <m/>
    <m/>
    <m/>
    <m/>
    <m/>
    <m/>
    <m/>
    <m/>
    <m/>
    <m/>
    <m/>
  </r>
  <r>
    <x v="5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36912504"/>
    <m/>
    <m/>
    <m/>
    <n v="25148916"/>
    <n v="108375792"/>
    <n v="8722857"/>
    <n v="2016775"/>
    <m/>
    <m/>
    <x v="845"/>
    <n v="62973660"/>
    <n v="27680206"/>
    <n v="2194252"/>
    <n v="29874458"/>
    <n v="31022832"/>
    <n v="12076748"/>
    <n v="202769648"/>
    <n v="91858192"/>
    <n v="24087530"/>
    <m/>
    <m/>
    <m/>
    <m/>
    <m/>
    <m/>
    <m/>
    <m/>
    <m/>
    <m/>
    <m/>
  </r>
  <r>
    <x v="6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41094000"/>
    <m/>
    <m/>
    <m/>
    <n v="22161320"/>
    <n v="116176016"/>
    <n v="9511019"/>
    <n v="1960648"/>
    <m/>
    <m/>
    <x v="846"/>
    <n v="67138344"/>
    <n v="27806368"/>
    <n v="1262915"/>
    <n v="29069284"/>
    <n v="36357816"/>
    <n v="12630912"/>
    <n v="219510896"/>
    <n v="104034000"/>
    <n v="26863218"/>
    <n v="45327020"/>
    <n v="58039604"/>
    <m/>
    <m/>
    <n v="790"/>
    <n v="0.501"/>
    <m/>
    <m/>
    <m/>
    <m/>
    <m/>
  </r>
  <r>
    <x v="7"/>
    <x v="30"/>
    <s v="UNIVERSITY OF CENTRAL FLORIDA"/>
    <s v="Florida"/>
    <x v="0"/>
    <x v="0"/>
    <s v=""/>
    <s v=""/>
    <m/>
    <m/>
    <m/>
    <m/>
    <m/>
    <m/>
    <m/>
    <x v="0"/>
    <x v="0"/>
    <m/>
    <m/>
    <m/>
    <m/>
    <n v="46931312"/>
    <m/>
    <m/>
    <m/>
    <n v="25005256"/>
    <n v="137753568"/>
    <n v="10914470"/>
    <n v="2873198"/>
    <m/>
    <m/>
    <x v="847"/>
    <n v="72192984"/>
    <n v="33497040"/>
    <n v="2305312"/>
    <n v="35802352"/>
    <n v="42930776"/>
    <n v="14591716"/>
    <n v="255098352"/>
    <n v="109155360"/>
    <n v="27441952"/>
    <n v="58039604"/>
    <n v="68610864"/>
    <m/>
    <m/>
    <n v="725"/>
    <n v="0.51600000000000001"/>
    <m/>
    <n v="0.36968800000000002"/>
    <n v="0.58408400000000005"/>
    <n v="0.12529000000000001"/>
    <n v="24468"/>
  </r>
  <r>
    <x v="8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53806456"/>
    <m/>
    <m/>
    <m/>
    <n v="26405232"/>
    <n v="157885168"/>
    <n v="10649691"/>
    <n v="2374072"/>
    <m/>
    <m/>
    <x v="848"/>
    <n v="80393648"/>
    <n v="37144412"/>
    <n v="2628117"/>
    <n v="39772528"/>
    <n v="50356116"/>
    <n v="17838836"/>
    <n v="286616896"/>
    <n v="128663096"/>
    <n v="31355878"/>
    <n v="52356672"/>
    <n v="61922516"/>
    <m/>
    <m/>
    <n v="901"/>
    <n v="0.47899999999999998"/>
    <m/>
    <n v="0.337422"/>
    <n v="0.57799100000000003"/>
    <n v="0.122194"/>
    <n v="26127.5"/>
  </r>
  <r>
    <x v="9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60583560"/>
    <m/>
    <m/>
    <m/>
    <n v="24222248"/>
    <n v="174684336"/>
    <n v="16772593"/>
    <n v="3499569"/>
    <m/>
    <m/>
    <x v="849"/>
    <n v="110099640"/>
    <n v="51237440"/>
    <n v="3156729"/>
    <n v="54394168"/>
    <n v="33431308"/>
    <n v="17503776"/>
    <n v="310136224"/>
    <n v="142176304"/>
    <n v="29037120"/>
    <n v="61922516"/>
    <n v="68009776"/>
    <m/>
    <m/>
    <n v="1076"/>
    <n v="0.48799999999999999"/>
    <m/>
    <n v="0.30637500000000001"/>
    <n v="0.57132499999999997"/>
    <n v="0.108389"/>
    <n v="27803"/>
  </r>
  <r>
    <x v="10"/>
    <x v="30"/>
    <s v="UNIVERSITY OF CENTRAL FLORIDA"/>
    <s v="Florida"/>
    <x v="0"/>
    <x v="0"/>
    <s v=""/>
    <s v=""/>
    <m/>
    <m/>
    <m/>
    <m/>
    <m/>
    <n v="32816"/>
    <s v="Southeast: AL, AR, FL, GA, KY, LA, MS, NC, SC, TN, VA, and WV"/>
    <x v="0"/>
    <x v="0"/>
    <m/>
    <m/>
    <m/>
    <m/>
    <n v="68041240"/>
    <m/>
    <m/>
    <m/>
    <n v="33665112"/>
    <n v="187465168"/>
    <n v="17448532"/>
    <n v="3418615"/>
    <m/>
    <m/>
    <x v="850"/>
    <n v="118197352"/>
    <n v="65416688"/>
    <n v="2398215"/>
    <n v="67814904"/>
    <n v="33884236"/>
    <n v="13719777"/>
    <n v="364083712"/>
    <n v="156640688"/>
    <n v="32404818"/>
    <n v="68009776"/>
    <n v="65390584"/>
    <m/>
    <m/>
    <n v="1204"/>
    <n v="0.499"/>
    <m/>
    <n v="0.29854799999999998"/>
    <n v="0.58807399999999999"/>
    <n v="0.10102"/>
    <n v="28982.5"/>
  </r>
  <r>
    <x v="11"/>
    <x v="30"/>
    <s v="UNIVERSITY OF CENTRAL FLORIDA"/>
    <s v="Florida"/>
    <x v="1"/>
    <x v="0"/>
    <n v="0.6538168162882122"/>
    <n v="0.4707888360405636"/>
    <n v="17043"/>
    <n v="11143"/>
    <n v="4902"/>
    <n v="344"/>
    <n v="5246"/>
    <n v="32816"/>
    <s v="Southeast: AL, AR, FL, GA, KY, LA, MS, NC, SC, TN, VA, and WV"/>
    <x v="0"/>
    <x v="0"/>
    <m/>
    <m/>
    <m/>
    <m/>
    <n v="101424808"/>
    <n v="70483888"/>
    <m/>
    <n v="14412714"/>
    <n v="46646424"/>
    <n v="204658192"/>
    <m/>
    <n v="14294137"/>
    <n v="189075536"/>
    <n v="181791200"/>
    <x v="851"/>
    <n v="150118640"/>
    <n v="69629336"/>
    <n v="2023277.63"/>
    <n v="71652616"/>
    <n v="32964020"/>
    <n v="21364818"/>
    <n v="359140576"/>
    <m/>
    <m/>
    <m/>
    <m/>
    <n v="423510752"/>
    <n v="359140576"/>
    <n v="1282"/>
    <n v="0.497"/>
    <m/>
    <n v="0.29247800000000002"/>
    <n v="0.59455499999999994"/>
    <n v="0.100138"/>
    <n v="30023"/>
  </r>
  <r>
    <x v="12"/>
    <x v="30"/>
    <s v="UNIVERSITY OF CENTRAL FLORIDA"/>
    <s v="Florida"/>
    <x v="1"/>
    <x v="0"/>
    <n v="0.61754803957114002"/>
    <n v="0.47815147194498031"/>
    <n v="19307"/>
    <n v="11923"/>
    <n v="5369"/>
    <n v="332"/>
    <n v="5701"/>
    <n v="32816"/>
    <s v="Southeast: AL, AR, FL, GA, KY, LA, MS, NC, SC, TN, VA, and WV"/>
    <x v="0"/>
    <x v="0"/>
    <m/>
    <m/>
    <m/>
    <m/>
    <n v="117610128"/>
    <n v="97956160"/>
    <m/>
    <n v="15457741"/>
    <n v="53160792"/>
    <n v="235881616"/>
    <m/>
    <n v="9982779"/>
    <n v="233535360"/>
    <n v="210581584"/>
    <x v="852"/>
    <n v="165642848"/>
    <n v="87730968"/>
    <n v="2534886.5"/>
    <n v="90265856"/>
    <n v="39463184"/>
    <n v="25555020"/>
    <n v="434622144"/>
    <m/>
    <m/>
    <m/>
    <m/>
    <n v="505513536"/>
    <n v="434622144"/>
    <n v="1519"/>
    <n v="0.53500000000000003"/>
    <m/>
    <n v="0.285298"/>
    <n v="0.59462800000000005"/>
    <n v="9.6571799999999999E-2"/>
    <n v="30755.5"/>
  </r>
  <r>
    <x v="13"/>
    <x v="30"/>
    <s v="UNIVERSITY OF CENTRAL FLORIDA"/>
    <s v="Florida"/>
    <x v="1"/>
    <x v="0"/>
    <n v="0.5984999756489553"/>
    <n v="0.48547481487509153"/>
    <n v="20533"/>
    <n v="12289"/>
    <n v="5687"/>
    <n v="279"/>
    <n v="5966"/>
    <n v="32816"/>
    <s v="Southeast: AL, AR, FL, GA, KY, LA, MS, NC, SC, TN, VA, and WV"/>
    <x v="0"/>
    <x v="0"/>
    <m/>
    <m/>
    <m/>
    <m/>
    <n v="140019696"/>
    <n v="112591072"/>
    <m/>
    <n v="14558255"/>
    <n v="66663088"/>
    <n v="239837952"/>
    <m/>
    <n v="4308025"/>
    <n v="247350016"/>
    <n v="214975392"/>
    <x v="853"/>
    <n v="170317824"/>
    <n v="96161864"/>
    <n v="2366152.75"/>
    <n v="98528016"/>
    <n v="43357668"/>
    <n v="19237144"/>
    <n v="482210912"/>
    <m/>
    <m/>
    <m/>
    <m/>
    <n v="482375040"/>
    <n v="482210912"/>
    <n v="2083"/>
    <n v="0.54900000000000004"/>
    <m/>
    <n v="0.29379699999999997"/>
    <n v="0.59993200000000002"/>
    <n v="9.7081600000000004E-2"/>
    <n v="30772"/>
  </r>
  <r>
    <x v="14"/>
    <x v="30"/>
    <s v="UNIVERSITY OF CENTRAL FLORIDA"/>
    <s v="Florida"/>
    <x v="1"/>
    <x v="0"/>
    <n v="0.55385165645817502"/>
    <n v="0.4830481110752341"/>
    <n v="22367"/>
    <n v="12388"/>
    <n v="5744"/>
    <n v="240"/>
    <n v="5984"/>
    <n v="32816"/>
    <s v="Southeast: AL, AR, FL, GA, KY, LA, MS, NC, SC, TN, VA, and WV"/>
    <x v="1"/>
    <x v="0"/>
    <m/>
    <m/>
    <m/>
    <m/>
    <n v="152004752"/>
    <n v="102165600"/>
    <m/>
    <n v="24277538"/>
    <n v="43891268"/>
    <n v="278062560"/>
    <m/>
    <n v="78948736"/>
    <n v="232775360"/>
    <n v="312398880"/>
    <x v="854"/>
    <n v="187724032"/>
    <n v="94162232"/>
    <n v="933777.75"/>
    <n v="95096008"/>
    <n v="50286312"/>
    <n v="24960790"/>
    <n v="529373344"/>
    <m/>
    <m/>
    <m/>
    <m/>
    <n v="574930816"/>
    <n v="529373344"/>
    <n v="2419"/>
    <n v="0.56699999999999995"/>
    <m/>
    <n v="0.30074299999999998"/>
    <n v="0.600248"/>
    <n v="0.100826"/>
    <n v="30181"/>
  </r>
  <r>
    <x v="15"/>
    <x v="30"/>
    <s v="University of Central Florida"/>
    <s v="Florida"/>
    <x v="1"/>
    <x v="0"/>
    <n v="0.61889958055761163"/>
    <n v="0.50924892361664809"/>
    <n v="20265"/>
    <n v="12542"/>
    <n v="6069"/>
    <n v="318"/>
    <n v="6387"/>
    <n v="32816"/>
    <s v="Southeast: AL, AR, FL, GA, KY, LA, MS, NC, SC, TN, VA, and WV"/>
    <x v="1"/>
    <x v="1"/>
    <m/>
    <m/>
    <m/>
    <m/>
    <n v="167941920"/>
    <n v="118498904"/>
    <m/>
    <n v="21327440"/>
    <n v="39791084"/>
    <n v="286780640"/>
    <m/>
    <n v="86342776"/>
    <n v="247971392"/>
    <n v="323634688"/>
    <x v="855"/>
    <n v="201746608"/>
    <n v="99152872"/>
    <n v="1273300.75"/>
    <n v="100426176"/>
    <n v="46706456"/>
    <n v="26789910"/>
    <n v="574740224"/>
    <m/>
    <m/>
    <m/>
    <m/>
    <n v="602619648"/>
    <n v="574740224"/>
    <n v="2631"/>
    <n v="0.57699999999999996"/>
    <m/>
    <n v="0.30489699999999997"/>
    <n v="0.60212299999999996"/>
    <n v="0.101891"/>
    <n v="30448"/>
  </r>
  <r>
    <x v="16"/>
    <x v="30"/>
    <s v="University of Central Florida"/>
    <s v="Florida"/>
    <x v="1"/>
    <x v="0"/>
    <n v="0.51558841651263088"/>
    <n v="0.52979604843849581"/>
    <n v="24345"/>
    <n v="12552"/>
    <n v="6386"/>
    <n v="264"/>
    <n v="6650"/>
    <n v="32816"/>
    <s v="Southeast: AL, AR, FL, GA, KY, LA, MS, NC, SC, TN, VA, and WV"/>
    <x v="1"/>
    <x v="1"/>
    <m/>
    <m/>
    <m/>
    <m/>
    <n v="173276864"/>
    <n v="119671800"/>
    <m/>
    <n v="10327372"/>
    <n v="64080832"/>
    <n v="307880576"/>
    <m/>
    <n v="91751280"/>
    <n v="261271552"/>
    <n v="383446368"/>
    <x v="856"/>
    <n v="210888576"/>
    <n v="108247872"/>
    <n v="572742.5"/>
    <n v="108820616"/>
    <n v="46198272"/>
    <n v="28730390"/>
    <n v="624994624"/>
    <n v="284641952"/>
    <n v="64775592"/>
    <n v="95580672"/>
    <n v="115330640"/>
    <n v="717506368"/>
    <n v="624994624"/>
    <n v="2906"/>
    <n v="0.59099999999999997"/>
    <m/>
    <n v="0.302396"/>
    <n v="0.59797699999999998"/>
    <n v="0.10142"/>
    <n v="32488"/>
  </r>
  <r>
    <x v="17"/>
    <x v="30"/>
    <s v="University of Central Florida"/>
    <s v="Florida"/>
    <x v="1"/>
    <x v="0"/>
    <n v="0.60171646535282897"/>
    <n v="0.49671722888838576"/>
    <n v="22022"/>
    <n v="13251"/>
    <n v="6343"/>
    <n v="239"/>
    <n v="6582"/>
    <n v="32816"/>
    <s v="Southeast: AL, AR, FL, GA, KY, LA, MS, NC, SC, TN, VA, and WV"/>
    <x v="1"/>
    <x v="1"/>
    <m/>
    <m/>
    <m/>
    <m/>
    <n v="192062400"/>
    <n v="128835728"/>
    <m/>
    <n v="17957714"/>
    <n v="96092896"/>
    <n v="329541856"/>
    <m/>
    <n v="75434088"/>
    <n v="291414016"/>
    <n v="401125856"/>
    <x v="857"/>
    <n v="225481344"/>
    <n v="125943016"/>
    <n v="1502907.88"/>
    <n v="127445920"/>
    <n v="45949092"/>
    <n v="31486736"/>
    <n v="661810944"/>
    <n v="306093088"/>
    <n v="65531772"/>
    <n v="115330640"/>
    <n v="114184064"/>
    <n v="786762304"/>
    <n v="661810944"/>
    <n v="3348"/>
    <n v="0.628"/>
    <m/>
    <n v="0.29618299999999997"/>
    <n v="0.59282199999999996"/>
    <n v="9.8531800000000003E-2"/>
    <n v="34351"/>
  </r>
  <r>
    <x v="18"/>
    <x v="30"/>
    <s v="University of Central Florida"/>
    <s v="Florida"/>
    <x v="1"/>
    <x v="0"/>
    <n v="0.48260581318259532"/>
    <n v="0.45658303810281253"/>
    <n v="28659"/>
    <n v="13831"/>
    <n v="6133"/>
    <n v="182"/>
    <n v="6315"/>
    <n v="32816"/>
    <s v="Southeast: AL, AR, FL, GA, KY, LA, MS, NC, SC, TN, VA, and WV"/>
    <x v="1"/>
    <x v="1"/>
    <m/>
    <m/>
    <m/>
    <m/>
    <n v="221117440"/>
    <n v="150749744"/>
    <m/>
    <n v="19159352"/>
    <n v="110795104"/>
    <n v="314378912"/>
    <m/>
    <n v="86585280"/>
    <n v="329507392"/>
    <n v="388042592"/>
    <x v="858"/>
    <n v="248234560"/>
    <n v="126699760"/>
    <n v="1261779"/>
    <n v="127961536"/>
    <n v="48893744"/>
    <n v="33577688"/>
    <n v="695121728"/>
    <n v="327720352"/>
    <n v="64312508"/>
    <n v="114184064"/>
    <n v="91371304"/>
    <n v="812986624"/>
    <n v="695121728"/>
    <n v="3572"/>
    <n v="0.63200000000000001"/>
    <m/>
    <n v="0.294456"/>
    <n v="0.58838900000000005"/>
    <n v="9.3595499999999998E-2"/>
    <n v="35635"/>
  </r>
  <r>
    <x v="19"/>
    <x v="30"/>
    <s v="University of Central Florida"/>
    <s v="Florida"/>
    <x v="1"/>
    <x v="0"/>
    <n v="0.46775939384567805"/>
    <n v="0.42076033057851242"/>
    <n v="32335"/>
    <n v="15125"/>
    <n v="6241"/>
    <n v="123"/>
    <n v="6364"/>
    <n v="32816"/>
    <s v="Southeast: AL, AR, FL, GA, KY, LA, MS, NC, SC, TN, VA, and WV"/>
    <x v="1"/>
    <x v="1"/>
    <n v="-81.203999999999994"/>
    <n v="28.596699999999998"/>
    <m/>
    <m/>
    <n v="257108480"/>
    <n v="177728736"/>
    <m/>
    <n v="16968520"/>
    <n v="141667536"/>
    <n v="346672448"/>
    <m/>
    <n v="32014574"/>
    <n v="349670592"/>
    <n v="404062336"/>
    <x v="859"/>
    <n v="256333712"/>
    <n v="115205040"/>
    <n v="7359698"/>
    <n v="122564736"/>
    <n v="52620948"/>
    <n v="36142824"/>
    <n v="711086336"/>
    <n v="321838656"/>
    <n v="74336832"/>
    <n v="91371304"/>
    <n v="102098144"/>
    <n v="778537344"/>
    <n v="711086336"/>
    <n v="3633"/>
    <n v="0.63600000000000001"/>
    <m/>
    <n v="0.29518699999999998"/>
    <n v="0.58754600000000001"/>
    <n v="9.1308500000000001E-2"/>
    <n v="35330"/>
  </r>
  <r>
    <x v="20"/>
    <x v="30"/>
    <s v="University of Central Florida"/>
    <s v="Florida"/>
    <x v="1"/>
    <x v="0"/>
    <n v="0.46377296508091009"/>
    <n v="0.40355479766511443"/>
    <n v="32876"/>
    <n v="15247"/>
    <n v="5993"/>
    <n v="160"/>
    <n v="6153"/>
    <m/>
    <m/>
    <x v="0"/>
    <x v="0"/>
    <m/>
    <m/>
    <m/>
    <m/>
    <n v="296537600"/>
    <n v="204204848"/>
    <m/>
    <n v="15786575"/>
    <n v="160799856"/>
    <n v="355839776"/>
    <m/>
    <n v="25351056"/>
    <n v="368801632"/>
    <n v="451170656"/>
    <x v="860"/>
    <n v="279464224"/>
    <n v="115051584"/>
    <n v="7638047"/>
    <n v="122689632"/>
    <n v="63762628"/>
    <n v="40818084"/>
    <n v="791935104"/>
    <n v="342678592"/>
    <n v="80033440"/>
    <n v="102098144"/>
    <n v="125668736"/>
    <n v="859633664"/>
    <n v="791935104"/>
    <n v="3789"/>
    <n v="0.627"/>
    <m/>
    <n v="0.29985299999999998"/>
    <n v="0.58543999999999996"/>
    <n v="9.41554E-2"/>
    <n v="33623"/>
  </r>
  <r>
    <x v="21"/>
    <x v="30"/>
    <s v="University of Central Florida"/>
    <s v="Florida"/>
    <x v="1"/>
    <x v="0"/>
    <n v="0.45051224682053698"/>
    <n v="0.41174933019669346"/>
    <n v="33968"/>
    <n v="15303"/>
    <n v="6144"/>
    <n v="157"/>
    <n v="6301"/>
    <n v="32816"/>
    <s v="Southeast: AL, AR, FL, GA, KY, LA, MS, NC, SC, TN, VA, and WV"/>
    <x v="1"/>
    <x v="1"/>
    <n v="-81.198800000000006"/>
    <n v="28.601099999999999"/>
    <n v="7.4999999999999997E-2"/>
    <n v="6069"/>
    <n v="336865952"/>
    <n v="241615568"/>
    <m/>
    <n v="21651452"/>
    <n v="171106832"/>
    <n v="327087680"/>
    <m/>
    <n v="13927541"/>
    <n v="417400704"/>
    <n v="400341664"/>
    <x v="861"/>
    <n v="276254208"/>
    <n v="115157024"/>
    <n v="5555184"/>
    <n v="120712208"/>
    <n v="68956016"/>
    <n v="46891720"/>
    <n v="822265344"/>
    <n v="358653920"/>
    <n v="75355744"/>
    <n v="125668736"/>
    <n v="121087984"/>
    <n v="826287808"/>
    <n v="822265344"/>
    <n v="4156"/>
    <n v="0.65"/>
    <m/>
    <n v="0.30327799999999999"/>
    <n v="0.58318800000000004"/>
    <n v="9.6060099999999995E-2"/>
    <n v="32225"/>
  </r>
  <r>
    <x v="22"/>
    <x v="30"/>
    <s v="University of Central Florida"/>
    <s v="Florida"/>
    <x v="1"/>
    <x v="0"/>
    <n v="0.4623659144857426"/>
    <n v="0.39524304652976344"/>
    <n v="33281"/>
    <n v="15388"/>
    <n v="5903"/>
    <n v="179"/>
    <n v="6082"/>
    <n v="32816"/>
    <s v="Southeast: AL, AR, FL, GA, KY, LA, MS, NC, SC, TN, VA, and WV"/>
    <x v="1"/>
    <x v="1"/>
    <n v="-81.198800000000006"/>
    <n v="28.601099999999999"/>
    <n v="7.0999999999999994E-2"/>
    <n v="6632"/>
    <n v="363881184"/>
    <n v="262225776"/>
    <m/>
    <n v="20480196"/>
    <n v="168607568"/>
    <n v="276540288"/>
    <m/>
    <n v="14927960"/>
    <n v="435463264"/>
    <n v="350683520"/>
    <x v="862"/>
    <n v="279540704"/>
    <n v="120410576"/>
    <n v="9521450"/>
    <n v="129932024"/>
    <n v="64986188"/>
    <n v="49761468"/>
    <n v="807307520"/>
    <n v="366094720"/>
    <n v="76726024"/>
    <n v="121087984"/>
    <n v="133827336"/>
    <n v="796438464"/>
    <n v="807307520"/>
    <n v="4270"/>
    <n v="0.67200000000000004"/>
    <m/>
    <n v="0.30485299999999999"/>
    <n v="0.585484"/>
    <n v="9.4003199999999995E-2"/>
    <n v="31323"/>
  </r>
  <r>
    <x v="23"/>
    <x v="30"/>
    <s v="University of Central Florida"/>
    <s v="Florida"/>
    <x v="1"/>
    <x v="0"/>
    <n v="0.48937774984286614"/>
    <n v="0.38967377343950682"/>
    <n v="31820"/>
    <n v="15572"/>
    <n v="5817"/>
    <n v="251"/>
    <n v="6068"/>
    <n v="32816"/>
    <s v="Southeast: AL, AR, FL, GA, KY, LA, MS, NC, SC, TN, VA, and WV"/>
    <x v="1"/>
    <x v="1"/>
    <n v="-81.198800000000006"/>
    <n v="28.601099999999999"/>
    <n v="5.3999999999999999E-2"/>
    <n v="7921"/>
    <n v="370445728"/>
    <n v="266310128"/>
    <m/>
    <n v="20595602"/>
    <n v="166334000"/>
    <n v="352268480"/>
    <m/>
    <n v="15375873"/>
    <n v="443779552"/>
    <n v="442920800"/>
    <x v="863"/>
    <n v="291334208"/>
    <n v="120340744"/>
    <n v="7118303"/>
    <n v="127459048"/>
    <n v="72220528"/>
    <n v="57235736"/>
    <n v="868850240"/>
    <n v="370494848"/>
    <n v="103139536"/>
    <n v="133827336"/>
    <n v="152717152"/>
    <n v="909980992"/>
    <n v="868850240"/>
    <n v="4279"/>
    <n v="0.69699999999999995"/>
    <m/>
    <n v="0.29804599999999998"/>
    <n v="0.58702500000000002"/>
    <n v="8.8805200000000001E-2"/>
    <n v="30959"/>
  </r>
  <r>
    <x v="24"/>
    <x v="30"/>
    <s v="University of Central Florida"/>
    <s v="Florida"/>
    <x v="1"/>
    <x v="0"/>
    <n v="0.49608740143261304"/>
    <n v="0.39252563246981736"/>
    <n v="33226"/>
    <n v="16483"/>
    <n v="6201"/>
    <n v="269"/>
    <n v="6470"/>
    <n v="32816"/>
    <s v="Southeast: AL, AR, FL, GA, KY, LA, MS, NC, SC, TN, VA, and WV"/>
    <x v="1"/>
    <x v="1"/>
    <n v="-81.198800000000006"/>
    <n v="28.601099999999999"/>
    <n v="4.2999999999999997E-2"/>
    <n v="9919"/>
    <n v="390975392"/>
    <n v="285576704"/>
    <m/>
    <n v="19343604"/>
    <n v="183710384"/>
    <n v="374328352"/>
    <m/>
    <n v="14299759"/>
    <n v="481123904"/>
    <n v="454652608"/>
    <x v="864"/>
    <n v="322729248"/>
    <n v="132610040"/>
    <n v="8104029"/>
    <n v="140714064"/>
    <n v="72608520"/>
    <n v="58627952"/>
    <n v="925472448"/>
    <n v="403428416"/>
    <n v="104637032"/>
    <n v="152717152"/>
    <n v="148880176"/>
    <n v="956124672"/>
    <n v="925472448"/>
    <n v="4400"/>
    <n v="0.70399999999999996"/>
    <m/>
    <n v="0.27655800000000003"/>
    <n v="0.58562199999999998"/>
    <n v="7.9325099999999996E-2"/>
    <n v="31752"/>
  </r>
  <r>
    <x v="25"/>
    <x v="30"/>
    <s v="University of Central Florida"/>
    <s v="Florida"/>
    <x v="1"/>
    <x v="0"/>
    <n v="0.48574721691217809"/>
    <n v="0.37924648417153772"/>
    <n v="35572"/>
    <n v="17279"/>
    <n v="6311"/>
    <n v="242"/>
    <n v="6553"/>
    <n v="32816"/>
    <s v="Southeast: AL, AR, FL, GA, KY, LA, MS, NC, SC, TN, VA, and WV"/>
    <x v="1"/>
    <x v="1"/>
    <n v="-81.198800000000006"/>
    <n v="28.601099999999999"/>
    <n v="4.8000000000000001E-2"/>
    <n v="11096"/>
    <n v="411013568"/>
    <n v="297339392"/>
    <m/>
    <n v="19859434"/>
    <n v="186307344"/>
    <n v="384883616"/>
    <n v="11580252"/>
    <n v="7089280"/>
    <n v="492823872"/>
    <n v="481172320"/>
    <x v="865"/>
    <n v="354447456"/>
    <n v="130204080"/>
    <n v="9027470"/>
    <n v="139231552"/>
    <n v="74277848"/>
    <n v="60494472"/>
    <n v="973983104"/>
    <n v="450439328"/>
    <n v="131615424"/>
    <n v="148880176"/>
    <n v="144921088"/>
    <n v="1003157760"/>
    <n v="973983104"/>
    <n v="4151"/>
    <n v="0.68899999999999995"/>
    <m/>
    <n v="0.26454499999999997"/>
    <n v="0.58577800000000002"/>
    <n v="7.23935E-2"/>
    <n v="31813.5"/>
  </r>
  <r>
    <x v="26"/>
    <x v="30"/>
    <s v="University of Central Florida"/>
    <s v="Florida"/>
    <x v="1"/>
    <x v="0"/>
    <n v="0.49994267041219975"/>
    <n v="0.36786881486153317"/>
    <n v="34886"/>
    <n v="17441"/>
    <n v="6167"/>
    <n v="249"/>
    <n v="6416"/>
    <m/>
    <m/>
    <x v="0"/>
    <x v="0"/>
    <m/>
    <m/>
    <n v="5.1999999999999998E-2"/>
    <n v="11966"/>
    <n v="452104608"/>
    <n v="313265152"/>
    <m/>
    <n v="22453104"/>
    <n v="186418384"/>
    <n v="433498816"/>
    <n v="12286383"/>
    <n v="14907635"/>
    <n v="523005792"/>
    <n v="531784064"/>
    <x v="866"/>
    <n v="386150784"/>
    <n v="143499856"/>
    <n v="10160444"/>
    <n v="153660304"/>
    <n v="80945936"/>
    <n v="62049748"/>
    <n v="1060040576"/>
    <n v="485707072"/>
    <n v="163526944"/>
    <n v="144921088"/>
    <n v="155232336"/>
    <n v="1115422976"/>
    <n v="1060040576"/>
    <n v="4309"/>
    <n v="0.7"/>
    <m/>
    <n v="0.26267600000000002"/>
    <n v="0.58914500000000003"/>
    <n v="6.9376800000000002E-2"/>
    <n v="31400"/>
  </r>
  <r>
    <x v="27"/>
    <x v="30"/>
    <s v="University of Central Florida"/>
    <s v="Florida"/>
    <x v="1"/>
    <x v="0"/>
    <n v="0.49903165043907355"/>
    <n v="0.3657097288676236"/>
    <n v="37693"/>
    <n v="18810"/>
    <n v="6686"/>
    <n v="193"/>
    <n v="6879"/>
    <n v="32816"/>
    <s v="Southeast: AL, AR, FL, GA, KY, LA, MS, NC, SC, TN, VA, and WV"/>
    <x v="1"/>
    <x v="1"/>
    <n v="-81.200900000000004"/>
    <n v="28.6022"/>
    <n v="4.4999999999999998E-2"/>
    <n v="12478"/>
    <n v="482047392"/>
    <n v="312163232"/>
    <m/>
    <n v="26220820"/>
    <n v="212395232"/>
    <n v="491140672"/>
    <n v="21658768"/>
    <n v="15493338"/>
    <n v="550334272"/>
    <n v="609543616"/>
    <x v="867"/>
    <n v="407444192"/>
    <n v="162507872"/>
    <n v="15091952"/>
    <n v="177599824"/>
    <n v="89920728"/>
    <n v="62341896"/>
    <n v="1140582144"/>
    <n v="527151552"/>
    <n v="173898416"/>
    <n v="155232336"/>
    <n v="161573520"/>
    <n v="1178866176"/>
    <n v="1140582144"/>
    <m/>
    <m/>
    <m/>
    <m/>
    <m/>
    <m/>
    <m/>
  </r>
  <r>
    <x v="0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16931700"/>
    <m/>
    <m/>
    <m/>
    <n v="17306004"/>
    <n v="48180128"/>
    <n v="3535331"/>
    <n v="1635933"/>
    <m/>
    <m/>
    <x v="868"/>
    <n v="29689888"/>
    <n v="6468318"/>
    <n v="4076493"/>
    <n v="10544811"/>
    <n v="11080956"/>
    <n v="3474866"/>
    <n v="94541168"/>
    <n v="44319624"/>
    <n v="10752651"/>
    <m/>
    <m/>
    <m/>
    <m/>
    <m/>
    <m/>
    <m/>
    <m/>
    <m/>
    <m/>
    <m/>
  </r>
  <r>
    <x v="1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21777372"/>
    <m/>
    <m/>
    <m/>
    <n v="22560626"/>
    <n v="44388844"/>
    <n v="4249861"/>
    <n v="573365"/>
    <m/>
    <m/>
    <x v="869"/>
    <n v="30373372"/>
    <n v="7964776"/>
    <n v="3755229"/>
    <n v="11720005"/>
    <n v="11713512"/>
    <n v="3622488"/>
    <n v="102597024"/>
    <n v="47351884"/>
    <n v="11837971"/>
    <m/>
    <m/>
    <m/>
    <m/>
    <m/>
    <m/>
    <m/>
    <m/>
    <m/>
    <m/>
    <m/>
  </r>
  <r>
    <x v="2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25061244"/>
    <m/>
    <m/>
    <m/>
    <n v="22890190"/>
    <n v="47062832"/>
    <n v="5757108"/>
    <n v="580082"/>
    <m/>
    <m/>
    <x v="870"/>
    <n v="32567706"/>
    <n v="9997002"/>
    <n v="3773643"/>
    <n v="13770645"/>
    <n v="13926946"/>
    <n v="3941337"/>
    <n v="110952096"/>
    <n v="49915256"/>
    <n v="13576093"/>
    <m/>
    <m/>
    <m/>
    <m/>
    <m/>
    <m/>
    <m/>
    <m/>
    <m/>
    <m/>
    <m/>
  </r>
  <r>
    <x v="3"/>
    <x v="31"/>
    <s v="FLORIDA AGRICULTURAL AND MECHANICAL UNIVERSITY"/>
    <s v="Florida"/>
    <x v="0"/>
    <x v="0"/>
    <s v=""/>
    <s v=""/>
    <m/>
    <m/>
    <m/>
    <m/>
    <m/>
    <m/>
    <m/>
    <x v="0"/>
    <x v="0"/>
    <m/>
    <m/>
    <m/>
    <m/>
    <n v="25979392"/>
    <m/>
    <m/>
    <m/>
    <n v="27445448"/>
    <n v="52235292"/>
    <n v="6562944"/>
    <n v="518157"/>
    <m/>
    <m/>
    <x v="871"/>
    <n v="37583292"/>
    <n v="12913693"/>
    <n v="4027116"/>
    <n v="16940808"/>
    <n v="15521402"/>
    <n v="7229273"/>
    <n v="124597664"/>
    <n v="55909432"/>
    <n v="15054376"/>
    <m/>
    <m/>
    <m/>
    <m/>
    <m/>
    <m/>
    <m/>
    <m/>
    <m/>
    <m/>
    <m/>
  </r>
  <r>
    <x v="4"/>
    <x v="31"/>
    <s v="FLORIDA AGRICULTURAL AND MECHANICAL UNIVERSITY"/>
    <s v="Florida"/>
    <x v="0"/>
    <x v="0"/>
    <s v=""/>
    <s v=""/>
    <m/>
    <m/>
    <m/>
    <m/>
    <m/>
    <m/>
    <m/>
    <x v="0"/>
    <x v="0"/>
    <m/>
    <m/>
    <m/>
    <m/>
    <n v="26653406"/>
    <m/>
    <m/>
    <m/>
    <n v="29148516"/>
    <n v="61524832"/>
    <n v="8407323"/>
    <n v="437502"/>
    <m/>
    <m/>
    <x v="872"/>
    <n v="41535552"/>
    <n v="16166213"/>
    <n v="4708801"/>
    <n v="20875014"/>
    <n v="16235808"/>
    <n v="4971951"/>
    <n v="135948432"/>
    <n v="60065100"/>
    <n v="16340424"/>
    <m/>
    <m/>
    <m/>
    <m/>
    <m/>
    <m/>
    <m/>
    <m/>
    <m/>
    <m/>
    <m/>
  </r>
  <r>
    <x v="5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26730796"/>
    <m/>
    <m/>
    <m/>
    <n v="33181516"/>
    <n v="68357896"/>
    <n v="8405427"/>
    <n v="536242"/>
    <m/>
    <m/>
    <x v="873"/>
    <n v="47155436"/>
    <n v="18984658"/>
    <n v="4361834"/>
    <n v="23346492"/>
    <n v="17311288"/>
    <n v="5008705"/>
    <n v="150395568"/>
    <n v="67817800"/>
    <n v="17525532"/>
    <m/>
    <m/>
    <m/>
    <m/>
    <m/>
    <m/>
    <m/>
    <m/>
    <m/>
    <m/>
    <m/>
  </r>
  <r>
    <x v="6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30038756"/>
    <m/>
    <m/>
    <m/>
    <n v="64737616"/>
    <n v="71928808"/>
    <n v="9175837"/>
    <n v="555305"/>
    <m/>
    <m/>
    <x v="874"/>
    <n v="54398632"/>
    <n v="21409748"/>
    <n v="3069732"/>
    <n v="24479480"/>
    <n v="18972342"/>
    <n v="5046133"/>
    <n v="189715360"/>
    <n v="72624224"/>
    <n v="20740312"/>
    <m/>
    <m/>
    <m/>
    <m/>
    <n v="717"/>
    <n v="0.44600000000000001"/>
    <m/>
    <m/>
    <m/>
    <m/>
    <m/>
  </r>
  <r>
    <x v="7"/>
    <x v="31"/>
    <s v="FLORIDA AGRICULTURAL AND MECHANICAL UNIVERSITY"/>
    <s v="Florida"/>
    <x v="0"/>
    <x v="0"/>
    <s v=""/>
    <s v=""/>
    <m/>
    <m/>
    <m/>
    <m/>
    <m/>
    <m/>
    <m/>
    <x v="0"/>
    <x v="0"/>
    <m/>
    <m/>
    <m/>
    <m/>
    <n v="33764104"/>
    <m/>
    <m/>
    <m/>
    <n v="35017940"/>
    <n v="76917472"/>
    <n v="8008783"/>
    <n v="490768"/>
    <m/>
    <m/>
    <x v="875"/>
    <n v="58768648"/>
    <n v="16560394"/>
    <n v="4777833"/>
    <n v="21338228"/>
    <n v="19386122"/>
    <n v="5052872"/>
    <n v="169815696"/>
    <n v="76389136"/>
    <n v="21816736"/>
    <m/>
    <m/>
    <m/>
    <m/>
    <n v="649"/>
    <n v="0.46899999999999997"/>
    <m/>
    <n v="0.171046"/>
    <n v="0.59841299999999997"/>
    <n v="2.9995000000000001E-2"/>
    <n v="21991.5"/>
  </r>
  <r>
    <x v="8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40172020"/>
    <m/>
    <m/>
    <m/>
    <n v="40387580"/>
    <n v="87479672"/>
    <n v="9034044"/>
    <n v="579567"/>
    <m/>
    <m/>
    <x v="876"/>
    <n v="64904072"/>
    <n v="16640244"/>
    <n v="6092282"/>
    <n v="22732526"/>
    <n v="23024316"/>
    <n v="8395663"/>
    <n v="191754960"/>
    <n v="82943872"/>
    <n v="18536728"/>
    <m/>
    <m/>
    <m/>
    <m/>
    <n v="658"/>
    <n v="0.437"/>
    <m/>
    <n v="0.157469"/>
    <n v="0.60263199999999995"/>
    <n v="3.11706E-2"/>
    <n v="23266"/>
  </r>
  <r>
    <x v="9"/>
    <x v="31"/>
    <s v="FLORIDA AGRICULTURAL AND MECHANICAL UNIVERSITY"/>
    <s v="Florida"/>
    <x v="0"/>
    <x v="0"/>
    <s v=""/>
    <s v=""/>
    <m/>
    <m/>
    <m/>
    <m/>
    <m/>
    <m/>
    <m/>
    <x v="0"/>
    <x v="0"/>
    <m/>
    <m/>
    <m/>
    <m/>
    <n v="41713880"/>
    <m/>
    <m/>
    <m/>
    <n v="42787364"/>
    <n v="88830000"/>
    <n v="9682852"/>
    <n v="552632"/>
    <m/>
    <m/>
    <x v="877"/>
    <n v="65159804"/>
    <n v="20024928"/>
    <n v="5880788"/>
    <n v="25905716"/>
    <n v="23341552"/>
    <n v="7620789"/>
    <n v="199903696"/>
    <n v="90086568"/>
    <n v="18781576"/>
    <m/>
    <m/>
    <m/>
    <m/>
    <n v="658"/>
    <n v="0.39300000000000002"/>
    <m/>
    <n v="0.148817"/>
    <n v="0.58731199999999995"/>
    <n v="2.8602200000000001E-2"/>
    <n v="24552.5"/>
  </r>
  <r>
    <x v="10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0"/>
    <x v="0"/>
    <m/>
    <m/>
    <m/>
    <m/>
    <n v="47205636"/>
    <m/>
    <m/>
    <m/>
    <n v="40986500"/>
    <n v="100194904"/>
    <n v="13244619"/>
    <n v="352887"/>
    <m/>
    <m/>
    <x v="878"/>
    <n v="72658544"/>
    <n v="23799740"/>
    <n v="4212679"/>
    <n v="28012420"/>
    <n v="24499748"/>
    <n v="8423751"/>
    <n v="215531408"/>
    <n v="96677040"/>
    <n v="19949960"/>
    <m/>
    <m/>
    <m/>
    <m/>
    <n v="704"/>
    <n v="0.44700000000000001"/>
    <m/>
    <n v="0.14205400000000001"/>
    <n v="0.58335099999999995"/>
    <n v="2.4864899999999999E-2"/>
    <n v="25113"/>
  </r>
  <r>
    <x v="11"/>
    <x v="31"/>
    <s v="FLORIDA AGRICULTURAL AND MECHANICAL UNIVERSITY"/>
    <s v="Florida"/>
    <x v="1"/>
    <x v="0"/>
    <n v="0.69996572995202189"/>
    <n v="0.5615667074663403"/>
    <n v="5836"/>
    <n v="4085"/>
    <n v="2275"/>
    <n v="19"/>
    <n v="2294"/>
    <m/>
    <m/>
    <x v="0"/>
    <x v="0"/>
    <m/>
    <m/>
    <m/>
    <m/>
    <n v="53947676"/>
    <n v="37651972"/>
    <m/>
    <n v="11646367"/>
    <n v="48639728"/>
    <n v="104779808"/>
    <m/>
    <n v="2537959"/>
    <n v="121127000"/>
    <n v="88204320"/>
    <x v="879"/>
    <n v="79438944"/>
    <n v="26615082"/>
    <n v="4397720.5"/>
    <n v="31012802"/>
    <n v="28033804"/>
    <n v="7966785"/>
    <n v="206904320"/>
    <n v="96487208"/>
    <n v="24121802"/>
    <m/>
    <m/>
    <n v="232461344"/>
    <n v="206904320"/>
    <n v="738"/>
    <n v="0.43"/>
    <m/>
    <n v="0.148148"/>
    <n v="0.58270200000000005"/>
    <n v="2.44108E-2"/>
    <n v="25743"/>
  </r>
  <r>
    <x v="12"/>
    <x v="31"/>
    <s v="FLORIDA AGRICULTURAL AND MECHANICAL UNIVERSITY"/>
    <s v="Florida"/>
    <x v="1"/>
    <x v="0"/>
    <n v="0.77671716123677115"/>
    <n v="0.50707988244723479"/>
    <n v="4819"/>
    <n v="3743"/>
    <n v="1880"/>
    <n v="18"/>
    <n v="1898"/>
    <n v="32307"/>
    <s v="Southeast: AL, AR, FL, GA, KY, LA, MS, NC, SC, TN, VA, and WV"/>
    <x v="0"/>
    <x v="0"/>
    <m/>
    <m/>
    <m/>
    <m/>
    <n v="53560000"/>
    <n v="36193000"/>
    <m/>
    <n v="10836000"/>
    <n v="59115000"/>
    <n v="108324000"/>
    <m/>
    <n v="223000"/>
    <n v="129076000"/>
    <n v="95732000"/>
    <x v="880"/>
    <n v="79887208"/>
    <n v="30663556"/>
    <n v="6585058"/>
    <n v="37248616"/>
    <n v="36133364"/>
    <n v="7973334.5"/>
    <n v="230739008"/>
    <n v="108833568"/>
    <n v="27208390"/>
    <m/>
    <m/>
    <n v="238502000"/>
    <n v="230739008"/>
    <n v="873"/>
    <n v="0.44800000000000001"/>
    <m/>
    <n v="0.150891"/>
    <n v="0.58336600000000005"/>
    <n v="2.41584E-2"/>
    <n v="27012"/>
  </r>
  <r>
    <x v="13"/>
    <x v="31"/>
    <s v="FLORIDA AGRICULTURAL AND MECHANICAL UNIVERSITY"/>
    <s v="Florida"/>
    <x v="1"/>
    <x v="0"/>
    <n v="0.70879824400951164"/>
    <n v="0.55303225806451617"/>
    <n v="5467"/>
    <n v="3875"/>
    <n v="2124"/>
    <n v="19"/>
    <n v="2143"/>
    <n v="32307"/>
    <s v="Southeast: AL, AR, FL, GA, KY, LA, MS, NC, SC, TN, VA, and WV"/>
    <x v="0"/>
    <x v="0"/>
    <m/>
    <m/>
    <m/>
    <m/>
    <n v="59462376"/>
    <n v="39233640"/>
    <m/>
    <n v="14465456"/>
    <n v="60538416"/>
    <n v="119500032"/>
    <n v="109687"/>
    <n v="15588402"/>
    <n v="156248480"/>
    <n v="101536872"/>
    <x v="881"/>
    <n v="95228984"/>
    <n v="36938952"/>
    <n v="5625560"/>
    <n v="42564512"/>
    <n v="39151884"/>
    <n v="8917579"/>
    <n v="263984032"/>
    <n v="105352608"/>
    <n v="34945456"/>
    <m/>
    <m/>
    <n v="287464992"/>
    <n v="263984032"/>
    <n v="1010"/>
    <n v="0.45600000000000002"/>
    <m/>
    <n v="0.14624400000000001"/>
    <n v="0.58459799999999995"/>
    <n v="1.9537200000000001E-2"/>
    <n v="27303.5"/>
  </r>
  <r>
    <x v="14"/>
    <x v="31"/>
    <s v="FLORIDA AGRICULTURAL AND MECHANICAL UNIVERSITY"/>
    <s v="Florida"/>
    <x v="1"/>
    <x v="0"/>
    <n v="0.7074794184620774"/>
    <n v="0.62267888091111656"/>
    <n v="5709"/>
    <n v="4039"/>
    <n v="2493"/>
    <n v="22"/>
    <n v="2515"/>
    <n v="32307"/>
    <s v="Southeast: AL, AR, FL, GA, KY, LA, MS, NC, SC, TN, VA, and WV"/>
    <x v="1"/>
    <x v="0"/>
    <m/>
    <m/>
    <m/>
    <m/>
    <n v="61482456"/>
    <n v="41506220"/>
    <m/>
    <n v="23419898"/>
    <n v="59698272"/>
    <n v="129690952"/>
    <n v="244707"/>
    <n v="25584684"/>
    <n v="157292976"/>
    <n v="121259536"/>
    <x v="882"/>
    <n v="82458800"/>
    <n v="30218698"/>
    <n v="6882174"/>
    <n v="37100872"/>
    <n v="43815320"/>
    <n v="5658171.5"/>
    <n v="270573408"/>
    <n v="107579176"/>
    <n v="39708756"/>
    <m/>
    <m/>
    <n v="296707168"/>
    <n v="270573408"/>
    <n v="982"/>
    <n v="0.44500000000000001"/>
    <m/>
    <n v="0.14005400000000001"/>
    <n v="0.581955"/>
    <n v="1.8276299999999999E-2"/>
    <n v="27126.5"/>
  </r>
  <r>
    <x v="15"/>
    <x v="31"/>
    <s v="Florida Agricultural and Mechanical University"/>
    <s v="Florida"/>
    <x v="1"/>
    <x v="0"/>
    <n v="0.71417550626808102"/>
    <n v="0.4590872265730489"/>
    <n v="5185"/>
    <n v="3703"/>
    <n v="1481"/>
    <n v="219"/>
    <n v="1700"/>
    <m/>
    <m/>
    <x v="0"/>
    <x v="0"/>
    <m/>
    <m/>
    <m/>
    <m/>
    <n v="55848296"/>
    <n v="37955036"/>
    <m/>
    <n v="16771866"/>
    <n v="36101432"/>
    <n v="143697936"/>
    <m/>
    <n v="53534464"/>
    <n v="130649776"/>
    <n v="155970368"/>
    <x v="883"/>
    <n v="76980208"/>
    <n v="29500196"/>
    <n v="6653943.5"/>
    <n v="36154140"/>
    <n v="40587312"/>
    <n v="4331451.5"/>
    <n v="270401344"/>
    <n v="104593760"/>
    <n v="36906368"/>
    <m/>
    <m/>
    <n v="298757024"/>
    <n v="270401344"/>
    <n v="911"/>
    <n v="0.42499999999999999"/>
    <m/>
    <n v="0.14516100000000001"/>
    <n v="0.57504500000000003"/>
    <n v="2.01613E-2"/>
    <n v="26510.5"/>
  </r>
  <r>
    <x v="16"/>
    <x v="31"/>
    <s v="Florida Agricultural and Mechanical University"/>
    <s v="Florida"/>
    <x v="1"/>
    <x v="0"/>
    <n v="0.60998937300743894"/>
    <n v="0.46202090592334494"/>
    <n v="4705"/>
    <n v="2870"/>
    <n v="1307"/>
    <n v="19"/>
    <n v="1326"/>
    <n v="32307"/>
    <s v="Southeast: AL, AR, FL, GA, KY, LA, MS, NC, SC, TN, VA, and WV"/>
    <x v="1"/>
    <x v="2"/>
    <m/>
    <m/>
    <m/>
    <m/>
    <n v="57639848"/>
    <n v="39255168"/>
    <m/>
    <n v="3648896"/>
    <n v="49742512"/>
    <n v="146176400"/>
    <m/>
    <n v="10275478"/>
    <n v="114132184"/>
    <n v="153359952"/>
    <x v="884"/>
    <n v="83245104"/>
    <n v="26355068"/>
    <n v="5822571"/>
    <n v="32177640"/>
    <n v="35756052"/>
    <n v="8602565"/>
    <n v="267848352"/>
    <n v="99800720"/>
    <n v="51412492"/>
    <n v="71237248"/>
    <n v="74370720"/>
    <n v="288725792"/>
    <n v="267848352"/>
    <n v="884"/>
    <n v="0.39400000000000002"/>
    <m/>
    <n v="0.14350299999999999"/>
    <n v="0.58424600000000004"/>
    <n v="1.9038599999999999E-2"/>
    <n v="27293.5"/>
  </r>
  <r>
    <x v="17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1"/>
    <x v="2"/>
    <m/>
    <m/>
    <m/>
    <m/>
    <n v="62183212"/>
    <n v="39436792"/>
    <m/>
    <n v="892164"/>
    <n v="64361912"/>
    <n v="139555072"/>
    <m/>
    <n v="8803707"/>
    <n v="120628464"/>
    <n v="154530176"/>
    <x v="885"/>
    <n v="88419960"/>
    <n v="27525200"/>
    <n v="6739989.5"/>
    <n v="34265188"/>
    <n v="44090108"/>
    <n v="14168626"/>
    <n v="272769184"/>
    <n v="101633472"/>
    <n v="52356640"/>
    <n v="74370720"/>
    <n v="77634392"/>
    <n v="334876256"/>
    <n v="272769184"/>
    <n v="856"/>
    <n v="0.40799999999999997"/>
    <m/>
    <n v="0.13423599999999999"/>
    <n v="0.59640599999999999"/>
    <n v="1.9081399999999998E-2"/>
    <n v="29139"/>
  </r>
  <r>
    <x v="18"/>
    <x v="31"/>
    <s v="Florida Agricultural and Mechanical University"/>
    <s v="Florida"/>
    <x v="0"/>
    <x v="0"/>
    <s v=""/>
    <s v=""/>
    <m/>
    <m/>
    <m/>
    <m/>
    <m/>
    <n v="32307"/>
    <s v="Southeast: AL, AR, FL, GA, KY, LA, MS, NC, SC, TN, VA, and WV"/>
    <x v="1"/>
    <x v="2"/>
    <m/>
    <m/>
    <m/>
    <m/>
    <n v="69685376"/>
    <n v="45262160"/>
    <m/>
    <n v="1679497"/>
    <n v="67175808"/>
    <n v="129828592"/>
    <m/>
    <n v="5179909"/>
    <n v="121920240"/>
    <n v="145759664"/>
    <x v="886"/>
    <n v="89723912"/>
    <n v="29912076"/>
    <n v="3802577.25"/>
    <n v="33714652"/>
    <n v="47489268"/>
    <n v="11579852"/>
    <n v="281217824"/>
    <n v="105571440"/>
    <n v="54385284"/>
    <n v="77634392"/>
    <n v="79068672"/>
    <n v="289010272"/>
    <n v="281217824"/>
    <n v="941"/>
    <n v="0.39200000000000002"/>
    <m/>
    <n v="0.13137499999999999"/>
    <n v="0.58840999999999999"/>
    <n v="1.7265300000000001E-2"/>
    <n v="29614"/>
  </r>
  <r>
    <x v="19"/>
    <x v="31"/>
    <s v="Florida Agricultural and Mechanical University"/>
    <s v="Florida"/>
    <x v="1"/>
    <x v="0"/>
    <n v="0.60659036599169913"/>
    <n v="0.51814223512336721"/>
    <n v="7951"/>
    <n v="4823"/>
    <n v="2473"/>
    <n v="26"/>
    <n v="2499"/>
    <n v="32307"/>
    <s v="Southeast: AL, AR, FL, GA, KY, LA, MS, NC, SC, TN, VA, and WV"/>
    <x v="1"/>
    <x v="2"/>
    <n v="-84.288799999999995"/>
    <n v="30.426200000000001"/>
    <m/>
    <m/>
    <n v="78145752"/>
    <n v="46096504"/>
    <m/>
    <n v="2712558"/>
    <n v="79887832"/>
    <n v="116188336"/>
    <m/>
    <n v="15499194"/>
    <n v="130443984"/>
    <n v="151519488"/>
    <x v="887"/>
    <n v="94298392"/>
    <n v="30264624"/>
    <n v="3318799"/>
    <n v="33583424"/>
    <n v="46871512"/>
    <n v="11835279"/>
    <n v="284306208"/>
    <n v="111907240"/>
    <n v="50277164"/>
    <n v="79068672"/>
    <n v="79252072"/>
    <n v="319409056"/>
    <n v="284306208"/>
    <n v="855"/>
    <n v="0.40600000000000003"/>
    <m/>
    <n v="0.13281100000000001"/>
    <n v="0.59473399999999998"/>
    <n v="1.5997299999999999E-2"/>
    <n v="28774"/>
  </r>
  <r>
    <x v="20"/>
    <x v="31"/>
    <s v="Florida Agricultural and Mechanical University"/>
    <s v="Florida"/>
    <x v="1"/>
    <x v="0"/>
    <n v="0.61113831089351289"/>
    <n v="0.56378930502703783"/>
    <n v="8170"/>
    <n v="4993"/>
    <n v="2775"/>
    <n v="40"/>
    <n v="2815"/>
    <m/>
    <m/>
    <x v="0"/>
    <x v="0"/>
    <m/>
    <m/>
    <m/>
    <m/>
    <n v="89146304"/>
    <n v="50785680"/>
    <m/>
    <n v="1899605"/>
    <n v="85079600"/>
    <n v="125493464"/>
    <m/>
    <n v="14027618"/>
    <n v="129211136"/>
    <n v="172207232"/>
    <x v="888"/>
    <n v="93302920"/>
    <n v="31083800"/>
    <n v="10265377"/>
    <n v="41349176"/>
    <n v="45610684"/>
    <n v="9167170"/>
    <n v="294865216"/>
    <n v="127539256"/>
    <n v="33902840"/>
    <n v="79252072"/>
    <n v="79730056"/>
    <n v="366106208"/>
    <n v="294865216"/>
    <n v="655"/>
    <n v="0.4"/>
    <m/>
    <n v="0.12463100000000001"/>
    <n v="0.61663800000000002"/>
    <n v="1.33478E-2"/>
    <n v="28151"/>
  </r>
  <r>
    <x v="21"/>
    <x v="31"/>
    <s v="Florida Agricultural and Mechanical University"/>
    <s v="Florida"/>
    <x v="1"/>
    <x v="0"/>
    <n v="0.48347446052990983"/>
    <n v="0.51694915254237284"/>
    <n v="7322"/>
    <n v="3540"/>
    <n v="1806"/>
    <n v="24"/>
    <n v="1830"/>
    <n v="32307"/>
    <s v="Southeast: AL, AR, FL, GA, KY, LA, MS, NC, SC, TN, VA, and WV"/>
    <x v="1"/>
    <x v="2"/>
    <n v="-84.285700000000006"/>
    <n v="30.428599999999999"/>
    <n v="0.183"/>
    <n v="3060"/>
    <n v="95850816"/>
    <n v="63054104"/>
    <m/>
    <n v="1429933"/>
    <n v="78591504"/>
    <n v="112363560"/>
    <m/>
    <n v="8283790"/>
    <n v="141656304"/>
    <n v="145158208"/>
    <x v="889"/>
    <n v="92779664"/>
    <n v="35263632"/>
    <n v="1718741"/>
    <n v="36982372"/>
    <n v="41790456"/>
    <n v="8596624"/>
    <n v="285422464"/>
    <n v="127166680"/>
    <n v="26046188"/>
    <n v="79730056"/>
    <n v="79859392"/>
    <n v="289113216"/>
    <n v="285422464"/>
    <n v="641"/>
    <n v="0.39700000000000002"/>
    <m/>
    <n v="0.13373299999999999"/>
    <n v="0.63144"/>
    <n v="1.3761499999999999E-2"/>
    <n v="27671.5"/>
  </r>
  <r>
    <x v="22"/>
    <x v="31"/>
    <s v="Florida Agricultural and Mechanical University"/>
    <s v="Florida"/>
    <x v="1"/>
    <x v="0"/>
    <n v="0.48634069949538888"/>
    <n v="0.48801431127012523"/>
    <n v="5747"/>
    <n v="2795"/>
    <n v="1346"/>
    <n v="18"/>
    <n v="1364"/>
    <n v="32307"/>
    <s v="Southeast: AL, AR, FL, GA, KY, LA, MS, NC, SC, TN, VA, and WV"/>
    <x v="1"/>
    <x v="2"/>
    <n v="-84.285700000000006"/>
    <n v="30.428599999999999"/>
    <n v="0.189"/>
    <n v="2881"/>
    <n v="94411328"/>
    <n v="59863620"/>
    <m/>
    <n v="1323297"/>
    <n v="69618872"/>
    <n v="90765376"/>
    <n v="2604353"/>
    <n v="4828155"/>
    <n v="128465400"/>
    <n v="122693744"/>
    <x v="890"/>
    <n v="93343712"/>
    <n v="26845240"/>
    <n v="3856489"/>
    <n v="30701728"/>
    <n v="44361564"/>
    <n v="7320477"/>
    <n v="278496704"/>
    <n v="126699200"/>
    <n v="25950438"/>
    <n v="79859392"/>
    <n v="80071496"/>
    <n v="252104784"/>
    <n v="278496704"/>
    <n v="759"/>
    <n v="0.41"/>
    <m/>
    <n v="0.163024"/>
    <n v="0.62778800000000001"/>
    <n v="1.9848399999999999E-2"/>
    <n v="26823.5"/>
  </r>
  <r>
    <x v="23"/>
    <x v="31"/>
    <s v="Florida Agricultural and Mechanical University"/>
    <s v="Florida"/>
    <x v="1"/>
    <x v="0"/>
    <n v="0.44999005766553984"/>
    <n v="0.50596553247901022"/>
    <n v="5029"/>
    <n v="2263"/>
    <n v="1131"/>
    <n v="14"/>
    <n v="1145"/>
    <n v="32307"/>
    <s v="Southeast: AL, AR, FL, GA, KY, LA, MS, NC, SC, TN, VA, and WV"/>
    <x v="1"/>
    <x v="2"/>
    <n v="-84.285700000000006"/>
    <n v="30.428599999999999"/>
    <n v="0.14699999999999999"/>
    <n v="3095"/>
    <n v="85131272"/>
    <n v="53846448"/>
    <m/>
    <n v="1242360"/>
    <n v="64093828"/>
    <n v="112960744"/>
    <n v="4637008"/>
    <n v="4342306"/>
    <n v="123467096"/>
    <n v="140456224"/>
    <x v="891"/>
    <n v="102565584"/>
    <n v="23884142"/>
    <n v="5700494"/>
    <n v="29584636"/>
    <n v="48790672"/>
    <n v="7918342"/>
    <n v="294167008"/>
    <n v="138575584"/>
    <n v="24454516"/>
    <n v="80071496"/>
    <n v="80700200"/>
    <n v="267551984"/>
    <n v="294167008"/>
    <n v="827"/>
    <n v="0.39600000000000002"/>
    <m/>
    <n v="0.15942400000000001"/>
    <n v="0.63369799999999998"/>
    <n v="1.9728099999999998E-2"/>
    <n v="26605"/>
  </r>
  <r>
    <x v="24"/>
    <x v="31"/>
    <s v="Florida Agricultural and Mechanical University"/>
    <s v="Florida"/>
    <x v="1"/>
    <x v="0"/>
    <n v="0.48953557903129358"/>
    <n v="0.50366449511400646"/>
    <n v="5017"/>
    <n v="2456"/>
    <n v="1222"/>
    <n v="15"/>
    <n v="1237"/>
    <n v="32307"/>
    <s v="Southeast: AL, AR, FL, GA, KY, LA, MS, NC, SC, TN, VA, and WV"/>
    <x v="1"/>
    <x v="2"/>
    <n v="-84.285700000000006"/>
    <n v="30.428599999999999"/>
    <n v="0.14699999999999999"/>
    <n v="3506"/>
    <n v="79181440"/>
    <n v="44654232"/>
    <m/>
    <n v="2690200"/>
    <n v="62981308"/>
    <n v="125934320"/>
    <n v="6702994"/>
    <n v="4173822"/>
    <n v="127104592"/>
    <n v="152082640"/>
    <x v="892"/>
    <n v="99795208"/>
    <n v="27087654"/>
    <n v="628143"/>
    <n v="27715796"/>
    <n v="49937428"/>
    <n v="7988255"/>
    <n v="292864288"/>
    <n v="139821792"/>
    <n v="20892910"/>
    <n v="80700200"/>
    <n v="82106912"/>
    <n v="296580768"/>
    <n v="292864288"/>
    <n v="913"/>
    <n v="0.38900000000000001"/>
    <m/>
    <n v="0.143093"/>
    <n v="0.63731400000000005"/>
    <n v="1.56852E-2"/>
    <n v="26662.5"/>
  </r>
  <r>
    <x v="25"/>
    <x v="31"/>
    <s v="Florida Agricultural and Mechanical University"/>
    <s v="Florida"/>
    <x v="1"/>
    <x v="0"/>
    <n v="0.51406035665294925"/>
    <n v="0.49533022014676453"/>
    <n v="5832"/>
    <n v="2998"/>
    <n v="1464"/>
    <n v="21"/>
    <n v="1485"/>
    <n v="32307"/>
    <s v="Southeast: AL, AR, FL, GA, KY, LA, MS, NC, SC, TN, VA, and WV"/>
    <x v="1"/>
    <x v="3"/>
    <n v="-84.285600000000002"/>
    <n v="30.428599999999999"/>
    <n v="0.13700000000000001"/>
    <n v="3593"/>
    <n v="77289920"/>
    <n v="43288328"/>
    <m/>
    <n v="1351765"/>
    <n v="63152904"/>
    <n v="107184704"/>
    <n v="4689419"/>
    <n v="3541151"/>
    <n v="115727088"/>
    <n v="134322768"/>
    <x v="893"/>
    <n v="93499312"/>
    <n v="29929902"/>
    <n v="411825"/>
    <n v="30341728"/>
    <n v="56306832"/>
    <n v="9454198"/>
    <n v="300794592"/>
    <n v="138904560"/>
    <n v="20755852"/>
    <n v="82106912"/>
    <n v="84254088"/>
    <n v="289574176"/>
    <n v="300794592"/>
    <n v="1108"/>
    <n v="0.41"/>
    <m/>
    <n v="0.127584"/>
    <n v="0.65271800000000002"/>
    <n v="1.09722E-2"/>
    <n v="27800"/>
  </r>
  <r>
    <x v="26"/>
    <x v="31"/>
    <s v="Florida Agricultural and Mechanical University"/>
    <s v="Florida"/>
    <x v="1"/>
    <x v="0"/>
    <n v="0.31110475100171725"/>
    <n v="0.5"/>
    <n v="6988"/>
    <n v="2174"/>
    <n v="1067"/>
    <n v="20"/>
    <n v="1087"/>
    <m/>
    <m/>
    <x v="0"/>
    <x v="0"/>
    <m/>
    <m/>
    <n v="0.126"/>
    <n v="3742"/>
    <n v="75654944"/>
    <n v="42611240"/>
    <m/>
    <n v="1556140"/>
    <n v="61030616"/>
    <n v="118669328"/>
    <n v="10171955"/>
    <n v="3010725"/>
    <n v="121255832"/>
    <n v="146024384"/>
    <x v="894"/>
    <n v="83541072"/>
    <n v="27969452"/>
    <n v="463201"/>
    <n v="28432652"/>
    <n v="47334076"/>
    <n v="8598699"/>
    <n v="281562176"/>
    <n v="139833600"/>
    <n v="21137638"/>
    <n v="84254088"/>
    <n v="86554784"/>
    <n v="279405632"/>
    <n v="281562176"/>
    <n v="945"/>
    <n v="0.47599999999999998"/>
    <m/>
    <n v="0.12807099999999999"/>
    <n v="0.64793500000000004"/>
    <n v="1.12389E-2"/>
    <n v="28781.5"/>
  </r>
  <r>
    <x v="27"/>
    <x v="31"/>
    <s v="Florida Agricultural and Mechanical University"/>
    <s v="Florida"/>
    <x v="1"/>
    <x v="0"/>
    <n v="0.45625912651002259"/>
    <n v="0.45446610416060518"/>
    <n v="7533"/>
    <n v="3437"/>
    <n v="1534"/>
    <n v="28"/>
    <n v="1562"/>
    <n v="32307"/>
    <s v="Southeast: AL, AR, FL, GA, KY, LA, MS, NC, SC, TN, VA, and WV"/>
    <x v="1"/>
    <x v="3"/>
    <n v="-84.290199999999999"/>
    <n v="30.4285"/>
    <n v="9.5000000000000001E-2"/>
    <n v="3194"/>
    <n v="80108680"/>
    <n v="44190324"/>
    <m/>
    <n v="1810291"/>
    <n v="66600536"/>
    <n v="116265136"/>
    <n v="5357122"/>
    <n v="3679584"/>
    <n v="124518936"/>
    <n v="144287200"/>
    <x v="895"/>
    <n v="78843296"/>
    <n v="29618390"/>
    <n v="426588"/>
    <n v="30044978"/>
    <n v="50198264"/>
    <n v="8675276"/>
    <n v="290818848"/>
    <n v="131205304"/>
    <n v="24991488"/>
    <n v="86554784"/>
    <n v="87517056"/>
    <n v="276374336"/>
    <n v="290818848"/>
    <m/>
    <m/>
    <m/>
    <m/>
    <m/>
    <m/>
    <m/>
  </r>
  <r>
    <x v="0"/>
    <x v="32"/>
    <s v="FLORIDA ATLANTIC UNIVERSITY"/>
    <s v="Florida"/>
    <x v="0"/>
    <x v="0"/>
    <s v=""/>
    <s v=""/>
    <m/>
    <m/>
    <m/>
    <m/>
    <m/>
    <n v="33431"/>
    <s v="Southeast: AL, AR, FL, GA, KY, LA, MS, NC, SC, TN, VA, and WV"/>
    <x v="0"/>
    <x v="0"/>
    <m/>
    <m/>
    <m/>
    <m/>
    <n v="13562730"/>
    <m/>
    <m/>
    <m/>
    <n v="4544213"/>
    <n v="75464368"/>
    <n v="5954381"/>
    <n v="990790"/>
    <m/>
    <m/>
    <x v="896"/>
    <n v="46410028"/>
    <n v="10605389"/>
    <m/>
    <n v="10605389"/>
    <n v="14154337"/>
    <n v="6253549"/>
    <n v="112311880"/>
    <n v="58263472"/>
    <n v="13734872"/>
    <m/>
    <m/>
    <m/>
    <m/>
    <m/>
    <m/>
    <m/>
    <m/>
    <m/>
    <m/>
    <m/>
  </r>
  <r>
    <x v="1"/>
    <x v="32"/>
    <s v="FLORIDA ATLANTIC UNIVERSITY"/>
    <s v="Florida"/>
    <x v="0"/>
    <x v="0"/>
    <s v=""/>
    <s v=""/>
    <m/>
    <m/>
    <m/>
    <m/>
    <m/>
    <n v="33431"/>
    <s v="Southeast: AL, AR, FL, GA, KY, LA, MS, NC, SC, TN, VA, and WV"/>
    <x v="0"/>
    <x v="0"/>
    <m/>
    <m/>
    <m/>
    <m/>
    <n v="17135372"/>
    <m/>
    <m/>
    <m/>
    <n v="11033373"/>
    <n v="65461396"/>
    <n v="7362851"/>
    <n v="1859224"/>
    <m/>
    <m/>
    <x v="897"/>
    <n v="48992184"/>
    <n v="7692889"/>
    <n v="2727561"/>
    <n v="10420450"/>
    <n v="12294957"/>
    <n v="6025320"/>
    <n v="116033072"/>
    <n v="61114600"/>
    <n v="14900936"/>
    <m/>
    <m/>
    <m/>
    <m/>
    <m/>
    <m/>
    <m/>
    <m/>
    <m/>
    <m/>
    <m/>
  </r>
  <r>
    <x v="2"/>
    <x v="32"/>
    <s v="FLORIDA ATLANTIC UNIVERSITY"/>
    <s v="Florida"/>
    <x v="0"/>
    <x v="0"/>
    <s v=""/>
    <s v=""/>
    <m/>
    <m/>
    <m/>
    <m/>
    <m/>
    <n v="33431"/>
    <s v="Southeast: AL, AR, FL, GA, KY, LA, MS, NC, SC, TN, VA, and WV"/>
    <x v="0"/>
    <x v="0"/>
    <m/>
    <m/>
    <m/>
    <m/>
    <n v="20739352"/>
    <m/>
    <m/>
    <m/>
    <n v="11185208"/>
    <n v="67864440"/>
    <n v="7816482"/>
    <n v="1196956"/>
    <m/>
    <m/>
    <x v="898"/>
    <n v="50815236"/>
    <n v="8732991"/>
    <n v="2588761"/>
    <n v="11321752"/>
    <n v="12782879"/>
    <n v="6526356"/>
    <n v="124391520"/>
    <n v="53147456"/>
    <n v="9126293"/>
    <m/>
    <m/>
    <m/>
    <m/>
    <m/>
    <m/>
    <m/>
    <m/>
    <m/>
    <m/>
    <m/>
  </r>
  <r>
    <x v="3"/>
    <x v="32"/>
    <s v="FLORIDA ATLANTIC UNIVERSITY"/>
    <s v="Florida"/>
    <x v="0"/>
    <x v="0"/>
    <s v=""/>
    <s v=""/>
    <m/>
    <m/>
    <m/>
    <m/>
    <m/>
    <m/>
    <m/>
    <x v="0"/>
    <x v="0"/>
    <m/>
    <m/>
    <m/>
    <m/>
    <n v="22633024"/>
    <m/>
    <m/>
    <m/>
    <n v="11186851"/>
    <n v="74849456"/>
    <n v="7815678"/>
    <n v="1860489"/>
    <m/>
    <m/>
    <x v="899"/>
    <n v="53076400"/>
    <n v="10902425"/>
    <n v="2218051"/>
    <n v="13120476"/>
    <n v="13507783"/>
    <n v="7409471"/>
    <n v="132432448"/>
    <n v="56210904"/>
    <n v="17367170"/>
    <m/>
    <m/>
    <m/>
    <m/>
    <m/>
    <m/>
    <m/>
    <m/>
    <m/>
    <m/>
    <m/>
  </r>
  <r>
    <x v="4"/>
    <x v="32"/>
    <s v="FLORIDA ATLANTIC UNIVERSITY"/>
    <s v="Florida"/>
    <x v="0"/>
    <x v="0"/>
    <s v=""/>
    <s v=""/>
    <m/>
    <m/>
    <m/>
    <m/>
    <m/>
    <m/>
    <m/>
    <x v="0"/>
    <x v="0"/>
    <m/>
    <m/>
    <m/>
    <m/>
    <n v="22878344"/>
    <m/>
    <m/>
    <m/>
    <n v="16429410"/>
    <n v="80085608"/>
    <n v="7761598"/>
    <n v="1242337"/>
    <m/>
    <m/>
    <x v="900"/>
    <n v="57360704"/>
    <n v="13339463"/>
    <n v="2252283"/>
    <n v="15591746"/>
    <n v="14858322"/>
    <n v="7933378"/>
    <n v="136502080"/>
    <n v="58826164"/>
    <n v="17623684"/>
    <m/>
    <m/>
    <m/>
    <m/>
    <m/>
    <m/>
    <m/>
    <m/>
    <m/>
    <m/>
    <m/>
  </r>
  <r>
    <x v="5"/>
    <x v="32"/>
    <s v="FLORIDA ATLANTIC UNIVERSITY"/>
    <s v="Florida"/>
    <x v="0"/>
    <x v="0"/>
    <s v=""/>
    <s v=""/>
    <m/>
    <m/>
    <m/>
    <m/>
    <m/>
    <n v="33431"/>
    <s v="Southeast: AL, AR, FL, GA, KY, LA, MS, NC, SC, TN, VA, and WV"/>
    <x v="0"/>
    <x v="0"/>
    <m/>
    <m/>
    <m/>
    <m/>
    <n v="26652960"/>
    <m/>
    <m/>
    <m/>
    <n v="15793313"/>
    <n v="86849272"/>
    <n v="16303634"/>
    <n v="1436019"/>
    <m/>
    <m/>
    <x v="901"/>
    <n v="65739048"/>
    <n v="12939979"/>
    <n v="1575097"/>
    <n v="14515076"/>
    <n v="17762840"/>
    <n v="9034007"/>
    <n v="163542160"/>
    <n v="61274388"/>
    <n v="18382316"/>
    <m/>
    <m/>
    <m/>
    <m/>
    <m/>
    <m/>
    <m/>
    <m/>
    <m/>
    <m/>
    <m/>
  </r>
  <r>
    <x v="6"/>
    <x v="32"/>
    <s v="FLORIDA ATLANTIC UNIVERSITY"/>
    <s v="Florida"/>
    <x v="0"/>
    <x v="0"/>
    <s v=""/>
    <s v=""/>
    <m/>
    <m/>
    <m/>
    <m/>
    <m/>
    <n v="33431"/>
    <s v="Southeast: AL, AR, FL, GA, KY, LA, MS, NC, SC, TN, VA, and WV"/>
    <x v="0"/>
    <x v="0"/>
    <m/>
    <m/>
    <m/>
    <m/>
    <n v="25829530"/>
    <m/>
    <m/>
    <m/>
    <n v="16367909"/>
    <n v="97373584"/>
    <n v="26912354"/>
    <n v="1467776"/>
    <m/>
    <m/>
    <x v="902"/>
    <n v="70861048"/>
    <n v="13071922"/>
    <n v="1406325"/>
    <n v="14478247"/>
    <n v="18874792"/>
    <n v="9798997"/>
    <n v="186772560"/>
    <n v="82245312"/>
    <n v="20506464"/>
    <n v="37483996"/>
    <n v="48349720"/>
    <m/>
    <m/>
    <n v="258"/>
    <n v="0.39600000000000002"/>
    <m/>
    <m/>
    <m/>
    <m/>
    <m/>
  </r>
  <r>
    <x v="7"/>
    <x v="32"/>
    <s v="FLORIDA ATLANTIC UNIVERSITY-BOCA RATON"/>
    <s v="Florida"/>
    <x v="0"/>
    <x v="0"/>
    <s v=""/>
    <s v=""/>
    <m/>
    <m/>
    <m/>
    <m/>
    <m/>
    <m/>
    <m/>
    <x v="0"/>
    <x v="0"/>
    <m/>
    <m/>
    <m/>
    <m/>
    <n v="32509892"/>
    <m/>
    <m/>
    <m/>
    <n v="19580816"/>
    <n v="107935976"/>
    <n v="33410124"/>
    <n v="1692936"/>
    <m/>
    <m/>
    <x v="903"/>
    <n v="80350736"/>
    <n v="13366351"/>
    <n v="1637143"/>
    <n v="15003494"/>
    <n v="21259540"/>
    <n v="11039369"/>
    <n v="208496800"/>
    <n v="91216432"/>
    <n v="22888376"/>
    <n v="48349720"/>
    <n v="62031200"/>
    <m/>
    <m/>
    <n v="315"/>
    <n v="0.39600000000000002"/>
    <m/>
    <n v="0.529644"/>
    <n v="0.64729099999999995"/>
    <n v="0.174146"/>
    <n v="18420"/>
  </r>
  <r>
    <x v="8"/>
    <x v="32"/>
    <s v="FLORIDA ATLANTIC UNIVERSITY-BOCA RATON"/>
    <s v="Florida"/>
    <x v="0"/>
    <x v="0"/>
    <s v=""/>
    <s v=""/>
    <m/>
    <m/>
    <m/>
    <m/>
    <m/>
    <n v="33431"/>
    <s v="Southeast: AL, AR, FL, GA, KY, LA, MS, NC, SC, TN, VA, and WV"/>
    <x v="0"/>
    <x v="0"/>
    <m/>
    <m/>
    <m/>
    <m/>
    <n v="37757356"/>
    <m/>
    <m/>
    <m/>
    <n v="23598420"/>
    <n v="116466760"/>
    <n v="38440748"/>
    <n v="3537952"/>
    <m/>
    <m/>
    <x v="904"/>
    <n v="87420792"/>
    <n v="17069276"/>
    <n v="1711084"/>
    <n v="18780360"/>
    <n v="24292274"/>
    <n v="14319694"/>
    <n v="237761104"/>
    <n v="103443680"/>
    <n v="22168570"/>
    <n v="62031200"/>
    <n v="80568560"/>
    <m/>
    <m/>
    <n v="278"/>
    <n v="0.374"/>
    <n v="4680"/>
    <n v="0.51817199999999997"/>
    <n v="0.65420599999999995"/>
    <n v="0.16365499999999999"/>
    <n v="18735"/>
  </r>
  <r>
    <x v="9"/>
    <x v="32"/>
    <s v="FLORIDA ATLANTIC UNIVERSITY-BOCA RATON"/>
    <s v="Florida"/>
    <x v="0"/>
    <x v="0"/>
    <s v=""/>
    <s v=""/>
    <m/>
    <m/>
    <m/>
    <m/>
    <m/>
    <m/>
    <m/>
    <x v="0"/>
    <x v="0"/>
    <m/>
    <m/>
    <m/>
    <m/>
    <n v="40035316"/>
    <m/>
    <m/>
    <m/>
    <n v="25538668"/>
    <n v="121715464"/>
    <n v="39745600"/>
    <n v="2682082"/>
    <m/>
    <m/>
    <x v="905"/>
    <n v="92209936"/>
    <n v="19492176"/>
    <n v="1756147"/>
    <n v="21248324"/>
    <n v="25423860"/>
    <n v="19138094"/>
    <n v="246154096"/>
    <n v="114083400"/>
    <n v="22293304"/>
    <n v="80568560"/>
    <n v="108439216"/>
    <m/>
    <m/>
    <n v="333"/>
    <n v="0.36799999999999999"/>
    <m/>
    <n v="0.497396"/>
    <n v="0.65569200000000005"/>
    <n v="0.15699399999999999"/>
    <n v="20087.5"/>
  </r>
  <r>
    <x v="10"/>
    <x v="32"/>
    <s v="FLORIDA ATLANTIC UNIVERSITY-BOCA RATON"/>
    <s v="Florida"/>
    <x v="0"/>
    <x v="0"/>
    <s v=""/>
    <s v=""/>
    <m/>
    <m/>
    <m/>
    <m/>
    <m/>
    <n v="334310991"/>
    <s v="Southeast: AL, AR, FL, GA, KY, LA, MS, NC, SC, TN, VA, and WV"/>
    <x v="0"/>
    <x v="0"/>
    <m/>
    <m/>
    <m/>
    <m/>
    <n v="45975056"/>
    <m/>
    <m/>
    <m/>
    <n v="29993826"/>
    <n v="126765272"/>
    <n v="44505700"/>
    <n v="328043"/>
    <m/>
    <m/>
    <x v="906"/>
    <n v="96134328"/>
    <n v="19953204"/>
    <n v="2515286"/>
    <n v="22468490"/>
    <n v="26113098"/>
    <n v="20808712"/>
    <n v="270488832"/>
    <n v="119982616"/>
    <n v="24139090"/>
    <m/>
    <m/>
    <m/>
    <m/>
    <n v="358"/>
    <n v="0.39700000000000002"/>
    <n v="4993"/>
    <n v="0.47584599999999999"/>
    <n v="0.63851500000000005"/>
    <n v="0.16053200000000001"/>
    <n v="21377.5"/>
  </r>
  <r>
    <x v="11"/>
    <x v="32"/>
    <s v="FLORIDA ATLANTIC UNIVERSITY-BOCA RATON"/>
    <s v="Florida"/>
    <x v="1"/>
    <x v="0"/>
    <n v="0.71474002226109079"/>
    <n v="0.50233592880978861"/>
    <n v="6289"/>
    <n v="4495"/>
    <n v="1913"/>
    <n v="345"/>
    <n v="2258"/>
    <m/>
    <m/>
    <x v="0"/>
    <x v="0"/>
    <m/>
    <m/>
    <m/>
    <m/>
    <n v="50560568"/>
    <n v="45682016"/>
    <m/>
    <n v="30251502"/>
    <n v="32002532"/>
    <n v="152450608"/>
    <m/>
    <n v="156745"/>
    <n v="153422656"/>
    <n v="117082912"/>
    <x v="907"/>
    <n v="119298520"/>
    <n v="24441484"/>
    <n v="2332095.75"/>
    <n v="26773580"/>
    <n v="25017566"/>
    <n v="23402620"/>
    <n v="291233824"/>
    <n v="145671008"/>
    <n v="26114284"/>
    <m/>
    <m/>
    <n v="329704064"/>
    <n v="291233824"/>
    <n v="383"/>
    <n v="0.38300000000000001"/>
    <n v="6134"/>
    <n v="0.43879000000000001"/>
    <n v="0.63724899999999995"/>
    <n v="0.143646"/>
    <n v="22924"/>
  </r>
  <r>
    <x v="12"/>
    <x v="32"/>
    <s v="FLORIDA ATLANTIC UNIVERSITY-BOCA RATON"/>
    <s v="Florida"/>
    <x v="1"/>
    <x v="0"/>
    <n v="0.68941370314430861"/>
    <n v="0.46763592909778928"/>
    <n v="7283"/>
    <n v="5021"/>
    <n v="1994"/>
    <n v="354"/>
    <n v="2348"/>
    <s v="33431-0991"/>
    <s v="Southeast: AL, AR, FL, GA, KY, LA, MS, NC, SC, TN, VA, and WV"/>
    <x v="0"/>
    <x v="0"/>
    <m/>
    <m/>
    <m/>
    <m/>
    <n v="63044704"/>
    <n v="56194684"/>
    <m/>
    <n v="29970970"/>
    <n v="37366200"/>
    <n v="167766832"/>
    <m/>
    <n v="762102"/>
    <n v="174208576"/>
    <n v="134934208"/>
    <x v="908"/>
    <n v="119437784"/>
    <n v="30349712"/>
    <n v="1866283.63"/>
    <n v="32215996"/>
    <n v="27033066"/>
    <n v="27989116"/>
    <n v="320757216"/>
    <n v="146874512"/>
    <n v="30071134"/>
    <n v="86741720"/>
    <n v="89595016"/>
    <n v="355323136"/>
    <n v="320757216"/>
    <n v="414"/>
    <n v="0.35299999999999998"/>
    <n v="7112"/>
    <n v="0.41792499999999999"/>
    <n v="0.64066999999999996"/>
    <n v="0.13436799999999999"/>
    <n v="23991"/>
  </r>
  <r>
    <x v="13"/>
    <x v="32"/>
    <s v="FLORIDA ATLANTIC UNIVERSITY-BOCA RATON"/>
    <s v="Florida"/>
    <x v="1"/>
    <x v="0"/>
    <n v="0.72116556937332355"/>
    <n v="0.41251056635672018"/>
    <n v="8202"/>
    <n v="5915"/>
    <n v="2001"/>
    <n v="439"/>
    <n v="2440"/>
    <s v="33431-0991"/>
    <s v="Southeast: AL, AR, FL, GA, KY, LA, MS, NC, SC, TN, VA, and WV"/>
    <x v="0"/>
    <x v="0"/>
    <m/>
    <m/>
    <m/>
    <m/>
    <n v="98926480"/>
    <n v="68908032"/>
    <m/>
    <n v="39543168"/>
    <n v="42765432"/>
    <n v="178675648"/>
    <m/>
    <n v="9163607"/>
    <n v="194039904"/>
    <n v="118403824"/>
    <x v="909"/>
    <n v="133170696"/>
    <n v="35431112"/>
    <n v="3398961.25"/>
    <n v="38830072"/>
    <n v="32147458"/>
    <n v="22046564"/>
    <n v="343691968"/>
    <n v="140105936"/>
    <n v="32141956"/>
    <n v="89595016"/>
    <n v="100601936"/>
    <n v="358184704"/>
    <n v="343691968"/>
    <n v="479"/>
    <n v="0.36599999999999999"/>
    <n v="5600"/>
    <n v="0.41455399999999998"/>
    <n v="0.63972499999999999"/>
    <n v="0.13299"/>
    <n v="24356.5"/>
  </r>
  <r>
    <x v="14"/>
    <x v="32"/>
    <s v="FLORIDA ATLANTIC UNIVERSITY-BOCA RATON"/>
    <s v="Florida"/>
    <x v="1"/>
    <x v="0"/>
    <n v="0.65481626440530549"/>
    <n v="0.40760418396148101"/>
    <n v="9198"/>
    <n v="6023"/>
    <n v="2200"/>
    <n v="255"/>
    <n v="2455"/>
    <s v="33431-0991"/>
    <s v="Southeast: AL, AR, FL, GA, KY, LA, MS, NC, SC, TN, VA, and WV"/>
    <x v="1"/>
    <x v="0"/>
    <m/>
    <m/>
    <m/>
    <m/>
    <n v="103132040"/>
    <n v="74705496"/>
    <m/>
    <n v="60927288"/>
    <n v="37506440"/>
    <n v="224305072"/>
    <m/>
    <n v="23377832"/>
    <n v="200003616"/>
    <n v="176238800"/>
    <x v="910"/>
    <n v="121672472"/>
    <n v="31928224"/>
    <n v="11177730"/>
    <n v="43105952"/>
    <n v="34211292"/>
    <n v="23004680"/>
    <n v="399393376"/>
    <n v="167888384"/>
    <n v="35739512"/>
    <n v="100601936"/>
    <n v="121820456"/>
    <n v="415810016"/>
    <n v="399393376"/>
    <n v="523"/>
    <n v="0.36799999999999999"/>
    <m/>
    <n v="0.41435899999999998"/>
    <n v="0.63901799999999997"/>
    <n v="0.13005900000000001"/>
    <n v="24538"/>
  </r>
  <r>
    <x v="15"/>
    <x v="32"/>
    <s v="Florida Atlantic University"/>
    <s v="Florida"/>
    <x v="1"/>
    <x v="0"/>
    <n v="0.54676012993674128"/>
    <n v="0.38742964352720449"/>
    <n v="11698"/>
    <n v="6396"/>
    <n v="2036"/>
    <n v="442"/>
    <n v="2478"/>
    <m/>
    <m/>
    <x v="0"/>
    <x v="0"/>
    <m/>
    <m/>
    <m/>
    <m/>
    <n v="108644920"/>
    <n v="81421232"/>
    <m/>
    <n v="8152816"/>
    <n v="47197740"/>
    <n v="182820160"/>
    <m/>
    <n v="27098880"/>
    <n v="175787424"/>
    <n v="179463712"/>
    <x v="911"/>
    <n v="129126424"/>
    <n v="27821262"/>
    <n v="11392386"/>
    <n v="39213648"/>
    <n v="35114356"/>
    <n v="23787198"/>
    <n v="358391616"/>
    <n v="169200048"/>
    <n v="38207028"/>
    <n v="121820456"/>
    <n v="183184400"/>
    <n v="396754592"/>
    <n v="358391616"/>
    <n v="670"/>
    <n v="0.36899999999999999"/>
    <m/>
    <n v="0.427116"/>
    <n v="0.63415900000000003"/>
    <n v="0.13067599999999999"/>
    <n v="25535.5"/>
  </r>
  <r>
    <x v="16"/>
    <x v="32"/>
    <s v="Florida Atlantic University"/>
    <s v="Florida"/>
    <x v="1"/>
    <x v="0"/>
    <n v="0.54021056356719455"/>
    <n v="0.37864395676383883"/>
    <n v="11303"/>
    <n v="6106"/>
    <n v="2139"/>
    <n v="173"/>
    <n v="2312"/>
    <s v="33431-0991"/>
    <s v="Southeast: AL, AR, FL, GA, KY, LA, MS, NC, SC, TN, VA, and WV"/>
    <x v="1"/>
    <x v="1"/>
    <m/>
    <m/>
    <m/>
    <m/>
    <n v="107660784"/>
    <n v="78147880"/>
    <m/>
    <n v="7968185"/>
    <n v="41159420"/>
    <n v="213341536"/>
    <m/>
    <n v="26847504"/>
    <n v="169799504"/>
    <n v="212897504"/>
    <x v="912"/>
    <n v="149890528"/>
    <n v="27320434"/>
    <n v="12968973"/>
    <n v="40289408"/>
    <n v="38092460"/>
    <n v="21937110"/>
    <n v="364266880"/>
    <n v="174085024"/>
    <n v="39549984"/>
    <n v="183184400"/>
    <n v="204046320"/>
    <n v="441913184"/>
    <n v="364266880"/>
    <n v="734"/>
    <n v="0.379"/>
    <m/>
    <n v="0.43160399999999999"/>
    <n v="0.63639900000000005"/>
    <n v="0.13076499999999999"/>
    <n v="26015.5"/>
  </r>
  <r>
    <x v="17"/>
    <x v="32"/>
    <s v="Florida Atlantic University"/>
    <s v="Florida"/>
    <x v="1"/>
    <x v="0"/>
    <n v="0.56657080020301132"/>
    <n v="0.39967154374440134"/>
    <n v="11822"/>
    <n v="6698"/>
    <n v="2520"/>
    <n v="157"/>
    <n v="2677"/>
    <s v="33431-0991"/>
    <s v="Southeast: AL, AR, FL, GA, KY, LA, MS, NC, SC, TN, VA, and WV"/>
    <x v="1"/>
    <x v="1"/>
    <m/>
    <m/>
    <m/>
    <m/>
    <n v="115003168"/>
    <n v="82449072"/>
    <m/>
    <n v="6793970"/>
    <n v="44973020"/>
    <n v="221646736"/>
    <m/>
    <n v="23207070"/>
    <n v="176109904"/>
    <n v="228634640"/>
    <x v="913"/>
    <n v="156503056"/>
    <n v="32197144"/>
    <n v="10198937"/>
    <n v="42396080"/>
    <n v="41192196"/>
    <n v="18606438"/>
    <n v="394774336"/>
    <n v="181884752"/>
    <n v="48026176"/>
    <n v="204046320"/>
    <n v="182306192"/>
    <n v="558185088"/>
    <n v="394774336"/>
    <n v="786"/>
    <n v="0.39400000000000002"/>
    <m/>
    <n v="0.42328399999999999"/>
    <n v="0.62769600000000003"/>
    <n v="0.129167"/>
    <n v="26594"/>
  </r>
  <r>
    <x v="18"/>
    <x v="32"/>
    <s v="Florida Atlantic University"/>
    <s v="Florida"/>
    <x v="1"/>
    <x v="0"/>
    <n v="0.48577946768060837"/>
    <n v="0.43456480901690669"/>
    <n v="13150"/>
    <n v="6388"/>
    <n v="2564"/>
    <n v="212"/>
    <n v="2776"/>
    <s v="33431-0991"/>
    <s v="Southeast: AL, AR, FL, GA, KY, LA, MS, NC, SC, TN, VA, and WV"/>
    <x v="1"/>
    <x v="1"/>
    <m/>
    <m/>
    <m/>
    <m/>
    <n v="121873088"/>
    <n v="93301272"/>
    <m/>
    <n v="9440372"/>
    <n v="42040904"/>
    <n v="209270704"/>
    <m/>
    <n v="20264096"/>
    <n v="201805312"/>
    <n v="211647328"/>
    <x v="914"/>
    <n v="155883984"/>
    <n v="25370710"/>
    <n v="8148175"/>
    <n v="33518884"/>
    <n v="42859868"/>
    <n v="29815746"/>
    <n v="402663168"/>
    <n v="158740544"/>
    <n v="42728424"/>
    <n v="182306192"/>
    <n v="142273984"/>
    <n v="481798304"/>
    <n v="402663168"/>
    <n v="783"/>
    <n v="0.38400000000000001"/>
    <m/>
    <n v="0.41047400000000001"/>
    <n v="0.60581399999999996"/>
    <n v="0.127135"/>
    <n v="28062"/>
  </r>
  <r>
    <x v="19"/>
    <x v="32"/>
    <s v="Florida Atlantic University"/>
    <s v="Florida"/>
    <x v="1"/>
    <x v="0"/>
    <n v="0.4641480869804569"/>
    <n v="0.39021497405485545"/>
    <n v="14532"/>
    <n v="6745"/>
    <n v="2465"/>
    <n v="167"/>
    <n v="2632"/>
    <s v="33431-0991"/>
    <s v="Southeast: AL, AR, FL, GA, KY, LA, MS, NC, SC, TN, VA, and WV"/>
    <x v="1"/>
    <x v="1"/>
    <n v="-80.101100000000002"/>
    <n v="26.364799999999999"/>
    <m/>
    <m/>
    <n v="137616192"/>
    <n v="104338024"/>
    <m/>
    <n v="8253953"/>
    <n v="57047956"/>
    <n v="199090912"/>
    <m/>
    <n v="6535521"/>
    <n v="201947888"/>
    <n v="230611296"/>
    <x v="915"/>
    <n v="156528448"/>
    <n v="29534500"/>
    <n v="6599971"/>
    <n v="36134472"/>
    <n v="40258592"/>
    <n v="17663844"/>
    <n v="416626336"/>
    <n v="174068928"/>
    <n v="66950928"/>
    <n v="142273984"/>
    <n v="156417344"/>
    <n v="444023488"/>
    <n v="416626336"/>
    <n v="962"/>
    <n v="0.42199999999999999"/>
    <m/>
    <n v="0.404505"/>
    <n v="0.60089700000000001"/>
    <n v="0.12291100000000001"/>
    <n v="28103"/>
  </r>
  <r>
    <x v="20"/>
    <x v="32"/>
    <s v="Florida Atlantic University"/>
    <s v="Florida"/>
    <x v="1"/>
    <x v="0"/>
    <n v="0.50720121866777457"/>
    <n v="0.35672354948805463"/>
    <n v="14442"/>
    <n v="7325"/>
    <n v="2490"/>
    <n v="123"/>
    <n v="2613"/>
    <m/>
    <m/>
    <x v="0"/>
    <x v="0"/>
    <m/>
    <m/>
    <m/>
    <m/>
    <n v="155439280"/>
    <n v="115365432"/>
    <m/>
    <n v="9998700"/>
    <n v="68586048"/>
    <n v="206772880"/>
    <m/>
    <n v="2825729"/>
    <n v="217956416"/>
    <n v="237160816"/>
    <x v="916"/>
    <n v="162121536"/>
    <n v="29567196"/>
    <n v="7495032"/>
    <n v="37062228"/>
    <n v="45915536"/>
    <n v="19266388"/>
    <n v="447392064"/>
    <n v="183572144"/>
    <n v="69885304"/>
    <n v="156417344"/>
    <n v="179820560"/>
    <n v="497878080"/>
    <n v="447392064"/>
    <n v="885"/>
    <n v="0.42499999999999999"/>
    <m/>
    <n v="0.39759899999999998"/>
    <n v="0.60185500000000003"/>
    <n v="0.112314"/>
    <n v="27172"/>
  </r>
  <r>
    <x v="21"/>
    <x v="32"/>
    <s v="Florida Atlantic University"/>
    <s v="Florida"/>
    <x v="1"/>
    <x v="0"/>
    <n v="0.34773202822995353"/>
    <n v="0.34135645079041305"/>
    <n v="28197"/>
    <n v="9805"/>
    <n v="3209"/>
    <n v="138"/>
    <n v="3347"/>
    <s v="33431-0991"/>
    <s v="Southeast: AL, AR, FL, GA, KY, LA, MS, NC, SC, TN, VA, and WV"/>
    <x v="1"/>
    <x v="1"/>
    <n v="-80.1023"/>
    <n v="26.372499999999999"/>
    <n v="7.5999999999999998E-2"/>
    <n v="4029"/>
    <n v="161154080"/>
    <n v="114553256"/>
    <m/>
    <n v="6206599"/>
    <n v="73537112"/>
    <n v="175005824"/>
    <m/>
    <n v="13170904"/>
    <n v="213561440"/>
    <n v="225089024"/>
    <x v="917"/>
    <n v="164305520"/>
    <n v="29398716"/>
    <n v="5083628"/>
    <n v="34482344"/>
    <n v="55688464"/>
    <n v="18985096"/>
    <n v="466925728"/>
    <n v="200291552"/>
    <n v="54089992"/>
    <n v="179820560"/>
    <n v="172230864"/>
    <n v="463777152"/>
    <n v="466925728"/>
    <n v="901"/>
    <n v="0.41099999999999998"/>
    <m/>
    <n v="0.37006800000000001"/>
    <n v="0.59778900000000001"/>
    <n v="0.101531"/>
    <n v="27228"/>
  </r>
  <r>
    <x v="22"/>
    <x v="32"/>
    <s v="Florida Atlantic University"/>
    <s v="Florida"/>
    <x v="1"/>
    <x v="0"/>
    <n v="0.42264634999611289"/>
    <n v="0.29770992366412213"/>
    <n v="25726"/>
    <n v="10873"/>
    <n v="3038"/>
    <n v="199"/>
    <n v="3237"/>
    <s v="33431-0991"/>
    <s v="Southeast: AL, AR, FL, GA, KY, LA, MS, NC, SC, TN, VA, and WV"/>
    <x v="1"/>
    <x v="1"/>
    <n v="-80.1023"/>
    <n v="26.372499999999999"/>
    <n v="8.5000000000000006E-2"/>
    <n v="4121"/>
    <n v="181468192"/>
    <n v="130687008"/>
    <m/>
    <n v="6389125"/>
    <n v="68433000"/>
    <n v="147512832"/>
    <m/>
    <n v="14521405"/>
    <n v="230239680"/>
    <n v="193941776"/>
    <x v="918"/>
    <n v="151158592"/>
    <n v="28094340"/>
    <n v="3714222"/>
    <n v="31808562"/>
    <n v="58065968"/>
    <n v="19185960"/>
    <n v="453925568"/>
    <n v="197083504"/>
    <n v="53127560"/>
    <n v="172230864"/>
    <n v="189286608"/>
    <n v="428010240"/>
    <n v="453925568"/>
    <n v="1052"/>
    <n v="0.41"/>
    <m/>
    <n v="0.35695900000000003"/>
    <n v="0.59867099999999995"/>
    <n v="9.1649400000000006E-2"/>
    <n v="26328"/>
  </r>
  <r>
    <x v="23"/>
    <x v="32"/>
    <s v="Florida Atlantic University"/>
    <s v="Florida"/>
    <x v="1"/>
    <x v="0"/>
    <n v="0.47731929768170678"/>
    <n v="0.29284511784511785"/>
    <n v="24889"/>
    <n v="11880"/>
    <n v="3317"/>
    <n v="162"/>
    <n v="3479"/>
    <s v="33431-0991"/>
    <s v="Southeast: AL, AR, FL, GA, KY, LA, MS, NC, SC, TN, VA, and WV"/>
    <x v="1"/>
    <x v="1"/>
    <n v="-80.1023"/>
    <n v="26.372499999999999"/>
    <n v="7.5999999999999998E-2"/>
    <n v="4469"/>
    <n v="188298304"/>
    <n v="135355504"/>
    <m/>
    <n v="6813715"/>
    <n v="68240320"/>
    <n v="189628672"/>
    <m/>
    <n v="13115160"/>
    <n v="228803168"/>
    <n v="232961056"/>
    <x v="919"/>
    <n v="167539344"/>
    <n v="24435276"/>
    <n v="4698730"/>
    <n v="29134006"/>
    <n v="62899996"/>
    <n v="19238036"/>
    <n v="464022560"/>
    <n v="210801936"/>
    <n v="56209420"/>
    <n v="189286608"/>
    <n v="275570272"/>
    <n v="473453536"/>
    <n v="464022560"/>
    <n v="1230"/>
    <n v="0.45900000000000002"/>
    <n v="11556"/>
    <n v="0.34480699999999997"/>
    <n v="0.59907900000000003"/>
    <n v="8.5175899999999999E-2"/>
    <n v="26508"/>
  </r>
  <r>
    <x v="24"/>
    <x v="32"/>
    <s v="Florida Atlantic University"/>
    <s v="Florida"/>
    <x v="1"/>
    <x v="0"/>
    <n v="0.66026498929336186"/>
    <n v="0.3101246579507449"/>
    <n v="14944"/>
    <n v="9867"/>
    <n v="2922"/>
    <n v="138"/>
    <n v="3060"/>
    <s v="33431-0991"/>
    <s v="Southeast: AL, AR, FL, GA, KY, LA, MS, NC, SC, TN, VA, and WV"/>
    <x v="1"/>
    <x v="1"/>
    <n v="-80.1023"/>
    <n v="26.372499999999999"/>
    <n v="6.2E-2"/>
    <n v="5029"/>
    <n v="197457152"/>
    <n v="144741824"/>
    <m/>
    <n v="9109890"/>
    <n v="63029804"/>
    <n v="193426160"/>
    <m/>
    <n v="12179744"/>
    <n v="252336928"/>
    <n v="230705968"/>
    <x v="920"/>
    <n v="180876304"/>
    <n v="22940636"/>
    <n v="5073261"/>
    <n v="28013896"/>
    <n v="65709396"/>
    <n v="19559246"/>
    <n v="499206048"/>
    <n v="224505760"/>
    <n v="59863488"/>
    <n v="275570272"/>
    <n v="270933888"/>
    <n v="490462048"/>
    <n v="499206048"/>
    <n v="1207"/>
    <n v="0.49299999999999999"/>
    <n v="11924"/>
    <n v="0.33577099999999999"/>
    <n v="0.59685100000000002"/>
    <n v="8.0285700000000002E-2"/>
    <n v="27736"/>
  </r>
  <r>
    <x v="25"/>
    <x v="32"/>
    <s v="Florida Atlantic University"/>
    <s v="Florida"/>
    <x v="1"/>
    <x v="0"/>
    <n v="0.67678424938474158"/>
    <n v="0.3239160839160839"/>
    <n v="15847"/>
    <n v="10725"/>
    <n v="3297"/>
    <n v="177"/>
    <n v="3474"/>
    <m/>
    <m/>
    <x v="0"/>
    <x v="0"/>
    <m/>
    <m/>
    <n v="5.1999999999999998E-2"/>
    <n v="5615"/>
    <n v="208152048"/>
    <n v="154211904"/>
    <m/>
    <n v="11353378"/>
    <n v="69326584"/>
    <n v="209459072"/>
    <m/>
    <n v="15498528"/>
    <n v="277994816"/>
    <n v="246983056"/>
    <x v="921"/>
    <n v="182990992"/>
    <n v="31712934"/>
    <n v="5386521"/>
    <n v="37099456"/>
    <n v="71885192"/>
    <n v="18683540"/>
    <n v="516013152"/>
    <n v="251385792"/>
    <n v="59404832"/>
    <n v="270933888"/>
    <n v="257879552"/>
    <n v="538677568"/>
    <n v="516013152"/>
    <n v="1298"/>
    <n v="0.496"/>
    <n v="10080"/>
    <n v="0.32444499999999998"/>
    <n v="0.60218300000000002"/>
    <n v="7.2655700000000004E-2"/>
    <n v="27594"/>
  </r>
  <r>
    <x v="26"/>
    <x v="32"/>
    <s v="Florida Atlantic University"/>
    <s v="Florida"/>
    <x v="1"/>
    <x v="0"/>
    <n v="0.59778713773810277"/>
    <n v="0.33557682195814492"/>
    <n v="15907"/>
    <n v="9509"/>
    <n v="3048"/>
    <n v="143"/>
    <n v="3191"/>
    <m/>
    <m/>
    <x v="0"/>
    <x v="0"/>
    <m/>
    <m/>
    <n v="6.3E-2"/>
    <n v="5829"/>
    <n v="218237344"/>
    <n v="157295040"/>
    <m/>
    <n v="8035716"/>
    <n v="70866232"/>
    <n v="223875104"/>
    <m/>
    <n v="14720326"/>
    <n v="282373664"/>
    <n v="262218544"/>
    <x v="922"/>
    <n v="182753344"/>
    <n v="49871432"/>
    <n v="5928934"/>
    <n v="55800368"/>
    <n v="60927664"/>
    <n v="20254092"/>
    <n v="558077312"/>
    <n v="279441024"/>
    <n v="73239248"/>
    <n v="257879552"/>
    <n v="282206528"/>
    <n v="556358784"/>
    <n v="558077312"/>
    <n v="1622"/>
    <n v="0.51200000000000001"/>
    <n v="12006"/>
    <n v="0.29777500000000001"/>
    <n v="0.61228400000000005"/>
    <n v="6.5316600000000002E-2"/>
    <n v="28064.5"/>
  </r>
  <r>
    <x v="27"/>
    <x v="32"/>
    <s v="Florida Atlantic University"/>
    <s v="Florida"/>
    <x v="1"/>
    <x v="0"/>
    <n v="0.60009225092250917"/>
    <n v="0.30646755243219503"/>
    <n v="15176"/>
    <n v="9107"/>
    <n v="2782"/>
    <n v="9"/>
    <n v="2791"/>
    <s v="33431-0991"/>
    <s v="Southeast: AL, AR, FL, GA, KY, LA, MS, NC, SC, TN, VA, and WV"/>
    <x v="1"/>
    <x v="1"/>
    <n v="-80.102999999999994"/>
    <n v="26.372399999999999"/>
    <n v="5.8000000000000003E-2"/>
    <n v="6054"/>
    <n v="224146544"/>
    <n v="157147120"/>
    <m/>
    <n v="12227759"/>
    <n v="74479400"/>
    <n v="240538064"/>
    <m/>
    <n v="26349852"/>
    <n v="290128576"/>
    <n v="291744480"/>
    <x v="923"/>
    <n v="165436832"/>
    <n v="47942512"/>
    <n v="6447474"/>
    <n v="54389984"/>
    <n v="77153544"/>
    <n v="17646964"/>
    <n v="600740800"/>
    <n v="286714240"/>
    <n v="91287240"/>
    <n v="282206528"/>
    <n v="299299648"/>
    <n v="604182848"/>
    <n v="600740800"/>
    <m/>
    <m/>
    <n v="11906"/>
    <m/>
    <m/>
    <m/>
    <m/>
  </r>
  <r>
    <x v="0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25818720"/>
    <m/>
    <m/>
    <m/>
    <n v="12611925"/>
    <n v="86977704"/>
    <n v="2569264"/>
    <n v="3367453"/>
    <m/>
    <m/>
    <x v="924"/>
    <n v="55411136"/>
    <n v="14446877"/>
    <n v="1615071"/>
    <n v="16061948"/>
    <n v="16295601"/>
    <n v="7056730"/>
    <n v="141265088"/>
    <n v="67328128"/>
    <n v="16853680"/>
    <m/>
    <m/>
    <m/>
    <m/>
    <m/>
    <m/>
    <m/>
    <m/>
    <m/>
    <m/>
    <m/>
  </r>
  <r>
    <x v="1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28436942"/>
    <m/>
    <m/>
    <m/>
    <n v="11312299"/>
    <n v="90949592"/>
    <n v="2397984"/>
    <n v="913478"/>
    <m/>
    <m/>
    <x v="925"/>
    <n v="58592032"/>
    <n v="14757870"/>
    <n v="1725625"/>
    <n v="16483495"/>
    <n v="18691984"/>
    <n v="7762026"/>
    <n v="146086960"/>
    <n v="67195232"/>
    <n v="19795924"/>
    <m/>
    <m/>
    <m/>
    <m/>
    <m/>
    <m/>
    <m/>
    <m/>
    <m/>
    <m/>
    <m/>
  </r>
  <r>
    <x v="2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35784080"/>
    <m/>
    <m/>
    <m/>
    <n v="15254781"/>
    <n v="91570680"/>
    <n v="3851842"/>
    <n v="1087822"/>
    <m/>
    <m/>
    <x v="926"/>
    <n v="57215024"/>
    <n v="22967000"/>
    <n v="1097352"/>
    <n v="24064352"/>
    <n v="20421790"/>
    <n v="8226929"/>
    <n v="163429760"/>
    <n v="88759960"/>
    <n v="22878624"/>
    <m/>
    <m/>
    <m/>
    <m/>
    <m/>
    <m/>
    <m/>
    <m/>
    <m/>
    <m/>
    <m/>
  </r>
  <r>
    <x v="3"/>
    <x v="33"/>
    <s v="FLORIDA INTERNATIONAL UNIVERSITY"/>
    <s v="Florida"/>
    <x v="0"/>
    <x v="0"/>
    <s v=""/>
    <s v=""/>
    <m/>
    <m/>
    <m/>
    <m/>
    <m/>
    <m/>
    <m/>
    <x v="0"/>
    <x v="0"/>
    <m/>
    <m/>
    <m/>
    <m/>
    <n v="37991648"/>
    <m/>
    <m/>
    <m/>
    <n v="15848174"/>
    <n v="99394672"/>
    <n v="3078672"/>
    <n v="1552306"/>
    <m/>
    <m/>
    <x v="927"/>
    <n v="64590564"/>
    <n v="24729064"/>
    <n v="1395937"/>
    <n v="26125000"/>
    <n v="20995144"/>
    <n v="8085357"/>
    <n v="176382352"/>
    <n v="98385040"/>
    <n v="24920400"/>
    <m/>
    <m/>
    <m/>
    <m/>
    <m/>
    <m/>
    <m/>
    <m/>
    <m/>
    <m/>
    <m/>
  </r>
  <r>
    <x v="4"/>
    <x v="33"/>
    <s v="FLORIDA INTERNATIONAL UNIVERSITY"/>
    <s v="Florida"/>
    <x v="0"/>
    <x v="0"/>
    <s v=""/>
    <s v=""/>
    <m/>
    <m/>
    <m/>
    <m/>
    <m/>
    <m/>
    <m/>
    <x v="0"/>
    <x v="0"/>
    <m/>
    <m/>
    <m/>
    <m/>
    <n v="42791344"/>
    <m/>
    <m/>
    <m/>
    <n v="16669854"/>
    <n v="110649864"/>
    <n v="3008741"/>
    <n v="1643613"/>
    <m/>
    <m/>
    <x v="928"/>
    <n v="69557360"/>
    <n v="26942658"/>
    <n v="1318374"/>
    <n v="28261032"/>
    <n v="22419068"/>
    <n v="10092117"/>
    <n v="194301456"/>
    <n v="74709104"/>
    <n v="24332254"/>
    <m/>
    <m/>
    <m/>
    <m/>
    <m/>
    <m/>
    <m/>
    <m/>
    <m/>
    <m/>
    <m/>
  </r>
  <r>
    <x v="5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44787960"/>
    <m/>
    <m/>
    <m/>
    <n v="19713056"/>
    <n v="122296232"/>
    <n v="4423505"/>
    <n v="1025408"/>
    <m/>
    <m/>
    <x v="929"/>
    <n v="74672960"/>
    <n v="32990998"/>
    <n v="1467524"/>
    <n v="34458520"/>
    <n v="23734634"/>
    <n v="11312047"/>
    <n v="214890560"/>
    <n v="101728128"/>
    <n v="22904016"/>
    <m/>
    <m/>
    <m/>
    <m/>
    <m/>
    <m/>
    <m/>
    <m/>
    <m/>
    <m/>
    <m/>
  </r>
  <r>
    <x v="6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48862588"/>
    <m/>
    <m/>
    <m/>
    <n v="19583380"/>
    <n v="138812800"/>
    <n v="6365690"/>
    <n v="1852865"/>
    <m/>
    <m/>
    <x v="930"/>
    <n v="79257776"/>
    <n v="34320036"/>
    <n v="1039678"/>
    <n v="35359712"/>
    <n v="28642620"/>
    <n v="12812116"/>
    <n v="238101744"/>
    <n v="110219792"/>
    <n v="25552516"/>
    <n v="25087068"/>
    <n v="15313907"/>
    <m/>
    <m/>
    <n v="523"/>
    <n v="0.51200000000000001"/>
    <m/>
    <m/>
    <m/>
    <m/>
    <m/>
  </r>
  <r>
    <x v="7"/>
    <x v="33"/>
    <s v="FLORIDA INTERNATIONAL UNIVERSITY"/>
    <s v="Florida"/>
    <x v="0"/>
    <x v="0"/>
    <s v=""/>
    <s v=""/>
    <m/>
    <m/>
    <m/>
    <m/>
    <m/>
    <m/>
    <m/>
    <x v="0"/>
    <x v="0"/>
    <m/>
    <m/>
    <m/>
    <m/>
    <n v="56521356"/>
    <m/>
    <m/>
    <m/>
    <n v="20286028"/>
    <n v="154672800"/>
    <n v="6357487"/>
    <n v="1463972"/>
    <m/>
    <m/>
    <x v="931"/>
    <n v="84394584"/>
    <n v="38095296"/>
    <n v="1712892"/>
    <n v="39808188"/>
    <n v="35011860"/>
    <n v="16251046"/>
    <n v="266211760"/>
    <n v="96144688"/>
    <n v="28821122"/>
    <n v="15313907"/>
    <n v="18871552"/>
    <m/>
    <m/>
    <n v="514"/>
    <n v="0.45700000000000002"/>
    <m/>
    <n v="0.43913799999999997"/>
    <n v="0.61971399999999999"/>
    <n v="0.14118"/>
    <n v="16477"/>
  </r>
  <r>
    <x v="8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64269052"/>
    <m/>
    <m/>
    <m/>
    <n v="23480824"/>
    <n v="167421920"/>
    <n v="14000104"/>
    <n v="2037555"/>
    <m/>
    <m/>
    <x v="932"/>
    <n v="87896496"/>
    <n v="39366188"/>
    <n v="4917332"/>
    <n v="44283520"/>
    <n v="38767736"/>
    <n v="13644358"/>
    <n v="290073984"/>
    <n v="102518232"/>
    <n v="30797480"/>
    <n v="18871552"/>
    <n v="20697960"/>
    <m/>
    <m/>
    <n v="620"/>
    <n v="0.47499999999999998"/>
    <m/>
    <n v="0.40718900000000002"/>
    <n v="0.61932799999999999"/>
    <n v="0.13406000000000001"/>
    <n v="17927"/>
  </r>
  <r>
    <x v="9"/>
    <x v="33"/>
    <s v="FLORIDA INTERNATIONAL UNIVERSITY"/>
    <s v="Florida"/>
    <x v="0"/>
    <x v="0"/>
    <s v=""/>
    <s v=""/>
    <m/>
    <m/>
    <m/>
    <m/>
    <m/>
    <m/>
    <m/>
    <x v="0"/>
    <x v="0"/>
    <m/>
    <m/>
    <m/>
    <m/>
    <n v="70375128"/>
    <m/>
    <m/>
    <m/>
    <n v="42042368"/>
    <n v="159056752"/>
    <n v="12806226"/>
    <n v="2726287"/>
    <m/>
    <m/>
    <x v="933"/>
    <n v="93861504"/>
    <n v="49447628"/>
    <n v="6495066"/>
    <n v="55942696"/>
    <n v="42579352"/>
    <n v="13995266"/>
    <n v="311314144"/>
    <n v="114569968"/>
    <n v="28832328"/>
    <n v="20697960"/>
    <n v="32822648"/>
    <m/>
    <m/>
    <n v="735"/>
    <n v="0.42099999999999999"/>
    <m/>
    <n v="0.38781900000000002"/>
    <n v="0.61436599999999997"/>
    <n v="0.12399300000000001"/>
    <n v="18771"/>
  </r>
  <r>
    <x v="10"/>
    <x v="33"/>
    <s v="FLORIDA INTERNATIONAL UNIVERSITY"/>
    <s v="Florida"/>
    <x v="0"/>
    <x v="0"/>
    <s v=""/>
    <s v=""/>
    <m/>
    <m/>
    <m/>
    <m/>
    <m/>
    <n v="33199"/>
    <s v="Southeast: AL, AR, FL, GA, KY, LA, MS, NC, SC, TN, VA, and WV"/>
    <x v="0"/>
    <x v="0"/>
    <m/>
    <m/>
    <m/>
    <m/>
    <n v="78833928"/>
    <m/>
    <m/>
    <m/>
    <n v="57213240"/>
    <n v="172434464"/>
    <n v="13791448"/>
    <n v="1931239"/>
    <m/>
    <m/>
    <x v="934"/>
    <n v="104278472"/>
    <n v="56724560"/>
    <n v="4463833"/>
    <n v="61188392"/>
    <n v="42613184"/>
    <n v="14925062"/>
    <n v="354523168"/>
    <n v="125255472"/>
    <n v="31180284"/>
    <n v="32822648"/>
    <n v="44336748"/>
    <m/>
    <m/>
    <n v="756"/>
    <n v="0.432"/>
    <m/>
    <n v="0.38391500000000001"/>
    <n v="0.60359200000000002"/>
    <n v="0.12194199999999999"/>
    <n v="19729"/>
  </r>
  <r>
    <x v="11"/>
    <x v="33"/>
    <s v="FLORIDA INTERNATIONAL UNIVERSITY"/>
    <s v="Florida"/>
    <x v="1"/>
    <x v="0"/>
    <n v="0.46623990245389424"/>
    <n v="0.81464530892448517"/>
    <n v="6561"/>
    <n v="3059"/>
    <n v="2267"/>
    <n v="225"/>
    <n v="2492"/>
    <m/>
    <m/>
    <x v="0"/>
    <x v="0"/>
    <m/>
    <m/>
    <m/>
    <m/>
    <n v="97228552"/>
    <n v="71435184"/>
    <m/>
    <n v="20831212"/>
    <n v="56153832"/>
    <n v="180858736"/>
    <m/>
    <n v="19579916"/>
    <n v="219516848"/>
    <n v="155529728"/>
    <x v="935"/>
    <n v="110352272"/>
    <n v="67263488"/>
    <n v="6043697.5"/>
    <n v="73307184"/>
    <n v="54432732"/>
    <n v="21843442"/>
    <n v="385767104"/>
    <n v="172223056"/>
    <n v="33156536"/>
    <m/>
    <m/>
    <n v="386350944"/>
    <n v="385767104"/>
    <n v="819"/>
    <n v="0.44400000000000001"/>
    <m/>
    <n v="0.36577100000000001"/>
    <n v="0.59653100000000003"/>
    <n v="0.113333"/>
    <n v="20342"/>
  </r>
  <r>
    <x v="12"/>
    <x v="33"/>
    <s v="FLORIDA INTERNATIONAL UNIVERSITY"/>
    <s v="Florida"/>
    <x v="1"/>
    <x v="0"/>
    <n v="0.63544706818784824"/>
    <n v="0.4350730688935282"/>
    <n v="11307"/>
    <n v="7185"/>
    <n v="2837"/>
    <n v="289"/>
    <n v="3126"/>
    <n v="33199"/>
    <s v="Southeast: AL, AR, FL, GA, KY, LA, MS, NC, SC, TN, VA, and WV"/>
    <x v="0"/>
    <x v="0"/>
    <m/>
    <m/>
    <m/>
    <m/>
    <n v="109610856"/>
    <n v="79045592"/>
    <m/>
    <n v="22188804"/>
    <n v="57400724"/>
    <n v="195407360"/>
    <m/>
    <n v="16279494"/>
    <n v="228946016"/>
    <n v="173163760"/>
    <x v="936"/>
    <n v="116120640"/>
    <n v="70618344"/>
    <n v="8060307"/>
    <n v="78678648"/>
    <n v="65935080"/>
    <n v="24120758"/>
    <n v="411724256"/>
    <n v="186518624"/>
    <n v="35171580"/>
    <m/>
    <m/>
    <n v="410400640"/>
    <n v="411724256"/>
    <n v="940"/>
    <n v="0.47299999999999998"/>
    <m/>
    <n v="0.35503299999999999"/>
    <n v="0.60083399999999998"/>
    <n v="0.107476"/>
    <n v="20996"/>
  </r>
  <r>
    <x v="13"/>
    <x v="33"/>
    <s v="FLORIDA INTERNATIONAL UNIVERSITY"/>
    <s v="Florida"/>
    <x v="1"/>
    <x v="0"/>
    <n v="0.43005917159763313"/>
    <n v="0.4771601541001651"/>
    <n v="8450"/>
    <n v="3634"/>
    <n v="1649"/>
    <n v="85"/>
    <n v="1734"/>
    <n v="33199"/>
    <s v="Southeast: AL, AR, FL, GA, KY, LA, MS, NC, SC, TN, VA, and WV"/>
    <x v="0"/>
    <x v="0"/>
    <m/>
    <m/>
    <m/>
    <m/>
    <n v="119352280"/>
    <n v="87283816"/>
    <m/>
    <n v="15195661"/>
    <n v="68293864"/>
    <n v="191864400"/>
    <m/>
    <n v="23292828"/>
    <n v="249108592"/>
    <n v="172188880"/>
    <x v="937"/>
    <n v="121451952"/>
    <n v="70748040"/>
    <n v="7491286.5"/>
    <n v="78239328"/>
    <n v="66298280"/>
    <n v="24153748"/>
    <n v="443419648"/>
    <n v="201349376"/>
    <n v="40287864"/>
    <m/>
    <m/>
    <n v="449738752"/>
    <n v="443419648"/>
    <n v="1044"/>
    <n v="0.46899999999999997"/>
    <m/>
    <n v="0.35380299999999998"/>
    <n v="0.605738"/>
    <n v="0.111054"/>
    <n v="21400"/>
  </r>
  <r>
    <x v="14"/>
    <x v="33"/>
    <s v="FLORIDA INTERNATIONAL UNIVERSITY"/>
    <s v="Florida"/>
    <x v="1"/>
    <x v="0"/>
    <n v="0.31493943472409153"/>
    <n v="0.54006410256410253"/>
    <n v="11888"/>
    <n v="3744"/>
    <n v="1849"/>
    <n v="173"/>
    <n v="2022"/>
    <m/>
    <m/>
    <x v="0"/>
    <x v="0"/>
    <m/>
    <m/>
    <m/>
    <m/>
    <n v="146181984"/>
    <n v="101905152"/>
    <m/>
    <n v="3302773"/>
    <n v="50819504"/>
    <n v="187462464"/>
    <m/>
    <n v="68673752"/>
    <n v="238153008"/>
    <n v="225422544"/>
    <x v="938"/>
    <n v="133380680"/>
    <n v="77802240"/>
    <n v="6977865.5"/>
    <n v="84780104"/>
    <n v="69364536"/>
    <n v="21306574"/>
    <n v="465435008"/>
    <n v="225703200"/>
    <n v="44504088"/>
    <m/>
    <m/>
    <n v="516166688"/>
    <n v="465435008"/>
    <n v="1197"/>
    <n v="0.48199999999999998"/>
    <m/>
    <n v="0.34570299999999998"/>
    <n v="0.60149200000000003"/>
    <n v="0.11142299999999999"/>
    <n v="21687"/>
  </r>
  <r>
    <x v="15"/>
    <x v="33"/>
    <s v="Florida International University"/>
    <s v="Florida"/>
    <x v="1"/>
    <x v="0"/>
    <n v="0.60969456707811509"/>
    <n v="0.69159154721442295"/>
    <n v="11099"/>
    <n v="6767"/>
    <n v="2537"/>
    <n v="2143"/>
    <n v="4680"/>
    <m/>
    <m/>
    <x v="0"/>
    <x v="0"/>
    <m/>
    <m/>
    <m/>
    <m/>
    <n v="145973648"/>
    <n v="103239024"/>
    <m/>
    <n v="6931796"/>
    <n v="61803512"/>
    <n v="207733696"/>
    <m/>
    <n v="61510152"/>
    <n v="253754912"/>
    <n v="241910784"/>
    <x v="939"/>
    <n v="145775168"/>
    <n v="78265744"/>
    <n v="4873246"/>
    <n v="83138992"/>
    <n v="79425960"/>
    <n v="23011816"/>
    <n v="506644864"/>
    <n v="235077264"/>
    <n v="49997128"/>
    <m/>
    <m/>
    <n v="551290816"/>
    <n v="506644864"/>
    <n v="1243"/>
    <n v="0.48099999999999998"/>
    <m/>
    <n v="0.33885300000000002"/>
    <n v="0.60638199999999998"/>
    <n v="0.1047"/>
    <n v="21866"/>
  </r>
  <r>
    <x v="16"/>
    <x v="33"/>
    <s v="Florida International University"/>
    <s v="Florida"/>
    <x v="1"/>
    <x v="0"/>
    <n v="0.53436979455857858"/>
    <n v="0.5845802161263508"/>
    <n v="9005"/>
    <n v="4812"/>
    <n v="2550"/>
    <n v="263"/>
    <n v="2813"/>
    <m/>
    <m/>
    <x v="0"/>
    <x v="0"/>
    <m/>
    <m/>
    <m/>
    <m/>
    <n v="162816704"/>
    <n v="117028320"/>
    <m/>
    <n v="7581528"/>
    <n v="66117192"/>
    <n v="234305504"/>
    <m/>
    <n v="73210728"/>
    <n v="290158976"/>
    <n v="284802208"/>
    <x v="940"/>
    <n v="145027120"/>
    <n v="84227024"/>
    <n v="5648831"/>
    <n v="89875856"/>
    <n v="83392072"/>
    <n v="23103352"/>
    <n v="532179520"/>
    <n v="250542080"/>
    <n v="56897436"/>
    <m/>
    <m/>
    <n v="603436928"/>
    <n v="532179520"/>
    <n v="1209"/>
    <n v="0.49199999999999999"/>
    <m/>
    <n v="0.34560800000000003"/>
    <n v="0.60649799999999998"/>
    <n v="0.10549500000000001"/>
    <n v="22386"/>
  </r>
  <r>
    <x v="17"/>
    <x v="33"/>
    <s v="Florida International University"/>
    <s v="Florida"/>
    <x v="1"/>
    <x v="0"/>
    <n v="0.37041640770665007"/>
    <n v="0.56585570469798663"/>
    <n v="12872"/>
    <n v="4768"/>
    <n v="2379"/>
    <n v="319"/>
    <n v="2698"/>
    <n v="33199"/>
    <s v="Southeast: AL, AR, FL, GA, KY, LA, MS, NC, SC, TN, VA, and WV"/>
    <x v="1"/>
    <x v="1"/>
    <m/>
    <m/>
    <m/>
    <m/>
    <n v="165013328"/>
    <n v="117607056"/>
    <m/>
    <n v="13196799"/>
    <n v="99148832"/>
    <n v="258434256"/>
    <m/>
    <n v="34461588"/>
    <n v="293015168"/>
    <n v="304109184"/>
    <x v="941"/>
    <n v="150510848"/>
    <n v="79505584"/>
    <n v="7116499.5"/>
    <n v="86622080"/>
    <n v="88306784"/>
    <n v="24704946"/>
    <n v="571399424"/>
    <n v="276644224"/>
    <n v="55879844"/>
    <n v="102605664"/>
    <n v="118307928"/>
    <n v="623944960"/>
    <n v="571399424"/>
    <n v="1366"/>
    <n v="0.48799999999999999"/>
    <m/>
    <n v="0.37404799999999999"/>
    <n v="0.599553"/>
    <n v="0.12173100000000001"/>
    <n v="23355"/>
  </r>
  <r>
    <x v="18"/>
    <x v="33"/>
    <s v="Florida International University"/>
    <s v="Florida"/>
    <x v="1"/>
    <x v="0"/>
    <n v="0.43558395281685813"/>
    <n v="0.47221438645980252"/>
    <n v="16277"/>
    <n v="7090"/>
    <n v="1986"/>
    <n v="1362"/>
    <n v="3348"/>
    <n v="33199"/>
    <s v="Southeast: AL, AR, FL, GA, KY, LA, MS, NC, SC, TN, VA, and WV"/>
    <x v="1"/>
    <x v="1"/>
    <m/>
    <m/>
    <m/>
    <m/>
    <n v="180723952"/>
    <n v="128755808"/>
    <m/>
    <n v="10144781"/>
    <n v="104311360"/>
    <n v="241415424"/>
    <m/>
    <n v="36299312"/>
    <n v="305741440"/>
    <n v="285912256"/>
    <x v="942"/>
    <n v="179389664"/>
    <n v="86177168"/>
    <n v="9053278"/>
    <n v="95230448"/>
    <n v="94035096"/>
    <n v="25991044"/>
    <n v="599354560"/>
    <n v="282545056"/>
    <n v="58728772"/>
    <n v="118307928"/>
    <n v="138009328"/>
    <n v="644086080"/>
    <n v="599354560"/>
    <n v="1411"/>
    <n v="0.46400000000000002"/>
    <m/>
    <n v="0.390851"/>
    <n v="0.58990500000000001"/>
    <n v="0.12762000000000001"/>
    <n v="24340"/>
  </r>
  <r>
    <x v="19"/>
    <x v="33"/>
    <s v="Florida International University"/>
    <s v="Florida"/>
    <x v="1"/>
    <x v="0"/>
    <n v="0.37342295190347641"/>
    <n v="0.46429625258188256"/>
    <n v="18151"/>
    <n v="6778"/>
    <n v="1906"/>
    <n v="1241"/>
    <n v="3147"/>
    <n v="33199"/>
    <s v="Southeast: AL, AR, FL, GA, KY, LA, MS, NC, SC, TN, VA, and WV"/>
    <x v="1"/>
    <x v="1"/>
    <n v="-80.377099999999999"/>
    <n v="25.757999999999999"/>
    <m/>
    <m/>
    <n v="214551104"/>
    <n v="148724896"/>
    <m/>
    <n v="11181337"/>
    <n v="133948696"/>
    <n v="221570496"/>
    <m/>
    <n v="39535656"/>
    <n v="339708736"/>
    <n v="325897664"/>
    <x v="943"/>
    <n v="204924320"/>
    <n v="66360288"/>
    <n v="8095327"/>
    <n v="74455616"/>
    <n v="99878816"/>
    <n v="25113712"/>
    <n v="631006272"/>
    <n v="297383424"/>
    <n v="63688432"/>
    <n v="136914288"/>
    <n v="153110288"/>
    <n v="714363392"/>
    <n v="631006272"/>
    <n v="1543"/>
    <n v="0.45800000000000002"/>
    <m/>
    <n v="0.384573"/>
    <n v="0.58008499999999996"/>
    <n v="0.118172"/>
    <n v="24766.5"/>
  </r>
  <r>
    <x v="20"/>
    <x v="33"/>
    <s v="Florida International University"/>
    <s v="Florida"/>
    <x v="1"/>
    <x v="0"/>
    <n v="0.50534285560865599"/>
    <n v="0.42322813728615449"/>
    <n v="18623"/>
    <n v="9411"/>
    <n v="2241"/>
    <n v="1742"/>
    <n v="3983"/>
    <m/>
    <m/>
    <x v="0"/>
    <x v="0"/>
    <m/>
    <m/>
    <m/>
    <m/>
    <n v="253779616"/>
    <n v="167312064"/>
    <m/>
    <n v="11297317"/>
    <n v="145347296"/>
    <n v="235496272"/>
    <m/>
    <n v="59160624"/>
    <n v="376970816"/>
    <n v="363542720"/>
    <x v="944"/>
    <n v="234866304"/>
    <n v="59579376"/>
    <n v="6879923"/>
    <n v="66459300"/>
    <n v="112844992"/>
    <n v="35516736"/>
    <n v="703181568"/>
    <n v="323973472"/>
    <n v="68697184"/>
    <n v="153110288"/>
    <n v="183446160"/>
    <n v="773531136"/>
    <n v="703181568"/>
    <n v="1722"/>
    <n v="0.434"/>
    <m/>
    <n v="0.354126"/>
    <n v="0.58701300000000001"/>
    <n v="0.108185"/>
    <n v="24562"/>
  </r>
  <r>
    <x v="21"/>
    <x v="33"/>
    <s v="Florida International University"/>
    <s v="Florida"/>
    <x v="1"/>
    <x v="0"/>
    <n v="0.51142939814814814"/>
    <n v="0.42819424799622818"/>
    <n v="20736"/>
    <n v="10605"/>
    <n v="4169"/>
    <n v="372"/>
    <n v="4541"/>
    <n v="33199"/>
    <s v="Southeast: AL, AR, FL, GA, KY, LA, MS, NC, SC, TN, VA, and WV"/>
    <x v="1"/>
    <x v="1"/>
    <n v="-80.377600000000001"/>
    <n v="25.757100000000001"/>
    <n v="9.0999999999999998E-2"/>
    <n v="5678"/>
    <n v="287780800"/>
    <n v="198058480"/>
    <m/>
    <n v="11298166"/>
    <n v="153281344"/>
    <n v="211958560"/>
    <m/>
    <n v="55226248"/>
    <n v="418960544"/>
    <n v="326008320"/>
    <x v="945"/>
    <n v="273273184"/>
    <n v="92982984"/>
    <n v="10572647"/>
    <n v="103555632"/>
    <n v="94495904"/>
    <n v="59417932"/>
    <n v="772326656"/>
    <n v="345605120"/>
    <n v="67828152"/>
    <n v="183446160"/>
    <n v="206368912"/>
    <n v="783954560"/>
    <n v="772326656"/>
    <n v="1899"/>
    <n v="0.48799999999999999"/>
    <m/>
    <n v="0.33784399999999998"/>
    <n v="0.58825400000000005"/>
    <n v="9.7319900000000001E-2"/>
    <n v="23910"/>
  </r>
  <r>
    <x v="22"/>
    <x v="33"/>
    <s v="Florida International University"/>
    <s v="Florida"/>
    <x v="1"/>
    <x v="0"/>
    <n v="0.4045892958456786"/>
    <n v="0.41071985042069181"/>
    <n v="15863"/>
    <n v="6418"/>
    <n v="2520"/>
    <n v="116"/>
    <n v="2636"/>
    <n v="33199"/>
    <s v="Southeast: AL, AR, FL, GA, KY, LA, MS, NC, SC, TN, VA, and WV"/>
    <x v="1"/>
    <x v="1"/>
    <n v="-80.377600000000001"/>
    <n v="25.757100000000001"/>
    <n v="0.105"/>
    <n v="5857"/>
    <n v="348024288"/>
    <n v="251226704"/>
    <m/>
    <n v="12597174"/>
    <n v="152901664"/>
    <n v="191401040"/>
    <m/>
    <n v="57027216"/>
    <n v="462508608"/>
    <n v="305610560"/>
    <x v="946"/>
    <n v="283889376"/>
    <n v="97188288"/>
    <n v="10912078"/>
    <n v="108100368"/>
    <n v="104488696"/>
    <n v="61862544"/>
    <n v="780422336"/>
    <n v="357762368"/>
    <n v="88950792"/>
    <n v="206368912"/>
    <n v="234364816"/>
    <n v="831655296"/>
    <n v="780422336"/>
    <n v="1667"/>
    <n v="0.51600000000000001"/>
    <m/>
    <n v="0.33513900000000002"/>
    <n v="0.58076799999999995"/>
    <n v="8.8705400000000004E-2"/>
    <n v="23275.5"/>
  </r>
  <r>
    <x v="23"/>
    <x v="33"/>
    <s v="Florida International University"/>
    <s v="Florida"/>
    <x v="1"/>
    <x v="0"/>
    <n v="0.53095591877166914"/>
    <n v="0.42210820895522388"/>
    <n v="20190"/>
    <n v="10720"/>
    <n v="4305"/>
    <n v="220"/>
    <n v="4525"/>
    <n v="33199"/>
    <s v="Southeast: AL, AR, FL, GA, KY, LA, MS, NC, SC, TN, VA, and WV"/>
    <x v="1"/>
    <x v="1"/>
    <n v="-80.377600000000001"/>
    <n v="25.757100000000001"/>
    <n v="8.8999999999999996E-2"/>
    <n v="6890"/>
    <n v="383584128"/>
    <n v="275079424"/>
    <m/>
    <n v="13822239"/>
    <n v="163560944"/>
    <n v="245064656"/>
    <m/>
    <n v="60754776"/>
    <n v="490457440"/>
    <n v="379868384"/>
    <x v="947"/>
    <n v="300925152"/>
    <n v="106454128"/>
    <n v="11145186"/>
    <n v="117599312"/>
    <n v="117707184"/>
    <n v="65518352"/>
    <n v="859363712"/>
    <n v="396494560"/>
    <n v="102710968"/>
    <n v="234364816"/>
    <n v="228419584"/>
    <n v="915069632"/>
    <n v="859363712"/>
    <n v="1683"/>
    <n v="0.54200000000000004"/>
    <m/>
    <n v="0.33051799999999998"/>
    <n v="0.57946799999999998"/>
    <n v="8.3342299999999994E-2"/>
    <n v="23337.5"/>
  </r>
  <r>
    <x v="24"/>
    <x v="33"/>
    <s v="Florida International University"/>
    <s v="Florida"/>
    <x v="1"/>
    <x v="0"/>
    <n v="0.52778190830235439"/>
    <n v="0.38889932381667919"/>
    <n v="20175"/>
    <n v="10648"/>
    <n v="3782"/>
    <n v="359"/>
    <n v="4141"/>
    <n v="33199"/>
    <s v="Southeast: AL, AR, FL, GA, KY, LA, MS, NC, SC, TN, VA, and WV"/>
    <x v="1"/>
    <x v="1"/>
    <n v="-80.377600000000001"/>
    <n v="25.757100000000001"/>
    <n v="6.8000000000000005E-2"/>
    <n v="8173"/>
    <n v="403768640"/>
    <n v="279373184"/>
    <m/>
    <n v="14622525"/>
    <n v="161307584"/>
    <n v="269964064"/>
    <m/>
    <n v="64144856"/>
    <n v="498677408"/>
    <n v="381030976"/>
    <x v="948"/>
    <n v="320726016"/>
    <n v="109993080"/>
    <n v="12132269"/>
    <n v="122125352"/>
    <n v="121640128"/>
    <n v="69856032"/>
    <n v="885880512"/>
    <n v="418390528"/>
    <n v="111324808"/>
    <n v="228419584"/>
    <n v="230954400"/>
    <n v="891899776"/>
    <n v="885880512"/>
    <n v="1704"/>
    <n v="0.57799999999999996"/>
    <m/>
    <n v="0.336233"/>
    <n v="0.58973299999999995"/>
    <n v="8.0929100000000004E-2"/>
    <n v="23798"/>
  </r>
  <r>
    <x v="25"/>
    <x v="33"/>
    <s v="Florida International University"/>
    <s v="Florida"/>
    <x v="1"/>
    <x v="0"/>
    <n v="0.50396418244566743"/>
    <n v="0.38885804182861372"/>
    <n v="21442"/>
    <n v="10806"/>
    <n v="3804"/>
    <n v="398"/>
    <n v="4202"/>
    <m/>
    <m/>
    <x v="0"/>
    <x v="0"/>
    <m/>
    <m/>
    <n v="5.3999999999999999E-2"/>
    <n v="9075"/>
    <n v="418784096"/>
    <n v="289385216"/>
    <m/>
    <n v="15470489"/>
    <n v="164930816"/>
    <n v="283163136"/>
    <n v="19671060"/>
    <n v="43725796"/>
    <n v="510102400"/>
    <n v="398228928"/>
    <x v="949"/>
    <n v="343616992"/>
    <n v="113058536"/>
    <n v="13113618"/>
    <n v="126172152"/>
    <n v="120649496"/>
    <n v="72893176"/>
    <n v="917619264"/>
    <n v="432127808"/>
    <n v="130123984"/>
    <n v="230954400"/>
    <n v="222945760"/>
    <n v="940019968"/>
    <n v="917619264"/>
    <n v="2107"/>
    <n v="0.56200000000000006"/>
    <m/>
    <n v="0.33069199999999999"/>
    <n v="0.60204400000000002"/>
    <n v="7.5351100000000004E-2"/>
    <n v="23721"/>
  </r>
  <r>
    <x v="26"/>
    <x v="33"/>
    <s v="Florida International University"/>
    <s v="Florida"/>
    <x v="1"/>
    <x v="0"/>
    <n v="0.50071071575954884"/>
    <n v="0.42115384615384616"/>
    <n v="21809"/>
    <n v="10920"/>
    <n v="2909"/>
    <n v="1690"/>
    <n v="4599"/>
    <m/>
    <m/>
    <x v="0"/>
    <x v="0"/>
    <m/>
    <m/>
    <n v="5.8000000000000003E-2"/>
    <n v="9255"/>
    <n v="431933952"/>
    <n v="295346208"/>
    <m/>
    <n v="18391592"/>
    <n v="159223344"/>
    <n v="304590784"/>
    <n v="23675372"/>
    <n v="45507600"/>
    <n v="519476608"/>
    <n v="427962272"/>
    <x v="950"/>
    <n v="348796672"/>
    <n v="125732576"/>
    <n v="15059749"/>
    <n v="140792320"/>
    <n v="121580096"/>
    <n v="77693048"/>
    <n v="973364224"/>
    <n v="451295968"/>
    <n v="141104224"/>
    <n v="222945760"/>
    <n v="240595504"/>
    <n v="967070464"/>
    <n v="973364224"/>
    <n v="2362"/>
    <n v="0.56599999999999995"/>
    <m/>
    <n v="0.31304100000000001"/>
    <n v="0.60693600000000003"/>
    <n v="6.9418199999999999E-2"/>
    <n v="23924"/>
  </r>
  <r>
    <x v="27"/>
    <x v="33"/>
    <s v="Florida International University"/>
    <s v="Florida"/>
    <x v="1"/>
    <x v="0"/>
    <n v="0.54071974490054153"/>
    <n v="0.40578489188430217"/>
    <n v="19757"/>
    <n v="10683"/>
    <n v="2512"/>
    <n v="1823"/>
    <n v="4335"/>
    <n v="33199"/>
    <s v="Southeast: AL, AR, FL, GA, KY, LA, MS, NC, SC, TN, VA, and WV"/>
    <x v="1"/>
    <x v="1"/>
    <n v="-80.373900000000006"/>
    <n v="25.757300000000001"/>
    <n v="5.2999999999999999E-2"/>
    <n v="10065"/>
    <n v="444704128"/>
    <n v="278847840"/>
    <m/>
    <n v="19872580"/>
    <n v="194607664"/>
    <n v="321109696"/>
    <n v="26379956"/>
    <n v="66776732"/>
    <n v="521266496"/>
    <n v="490999328"/>
    <x v="951"/>
    <n v="332281664"/>
    <n v="144798896"/>
    <n v="12106161"/>
    <n v="156905056"/>
    <n v="126748576"/>
    <n v="76467608"/>
    <n v="1021439872"/>
    <n v="466589568"/>
    <n v="127825848"/>
    <n v="240595504"/>
    <n v="251336608"/>
    <n v="1052518336"/>
    <n v="1021439872"/>
    <m/>
    <m/>
    <m/>
    <m/>
    <m/>
    <m/>
    <m/>
  </r>
  <r>
    <x v="0"/>
    <x v="34"/>
    <s v="FLORIDA STATE UNIVERSITY"/>
    <s v="Florida"/>
    <x v="0"/>
    <x v="0"/>
    <s v=""/>
    <s v=""/>
    <m/>
    <m/>
    <m/>
    <m/>
    <m/>
    <n v="32306"/>
    <s v="Southeast: AL, AR, FL, GA, KY, LA, MS, NC, SC, TN, VA, and WV"/>
    <x v="0"/>
    <x v="0"/>
    <m/>
    <m/>
    <m/>
    <m/>
    <n v="39715764"/>
    <m/>
    <m/>
    <n v="26157"/>
    <n v="49495432"/>
    <n v="178584208"/>
    <n v="9598719"/>
    <n v="2182492"/>
    <m/>
    <m/>
    <x v="952"/>
    <n v="110132384"/>
    <n v="50569912"/>
    <n v="13553997"/>
    <n v="64123908"/>
    <n v="27199444"/>
    <n v="15177808"/>
    <n v="322394432"/>
    <n v="142381488"/>
    <n v="31573680"/>
    <m/>
    <m/>
    <m/>
    <m/>
    <m/>
    <m/>
    <m/>
    <m/>
    <m/>
    <m/>
    <m/>
  </r>
  <r>
    <x v="1"/>
    <x v="34"/>
    <s v="FLORIDA STATE UNIVERSITY"/>
    <s v="Florida"/>
    <x v="0"/>
    <x v="0"/>
    <s v=""/>
    <s v=""/>
    <m/>
    <m/>
    <m/>
    <m/>
    <m/>
    <n v="323061044"/>
    <s v="Southeast: AL, AR, FL, GA, KY, LA, MS, NC, SC, TN, VA, and WV"/>
    <x v="0"/>
    <x v="0"/>
    <m/>
    <m/>
    <m/>
    <m/>
    <n v="47861312"/>
    <m/>
    <m/>
    <n v="98152"/>
    <n v="50220856"/>
    <n v="170760672"/>
    <n v="14940261"/>
    <n v="2073657"/>
    <m/>
    <m/>
    <x v="953"/>
    <n v="98993904"/>
    <n v="51039300"/>
    <n v="14778813"/>
    <n v="65818112"/>
    <n v="27874788"/>
    <n v="16587072"/>
    <n v="327816416"/>
    <n v="139965040"/>
    <n v="35798448"/>
    <m/>
    <m/>
    <m/>
    <m/>
    <m/>
    <m/>
    <m/>
    <m/>
    <m/>
    <m/>
    <m/>
  </r>
  <r>
    <x v="2"/>
    <x v="34"/>
    <s v="FLORIDA STATE UNIVERSITY"/>
    <s v="Florida"/>
    <x v="0"/>
    <x v="0"/>
    <s v=""/>
    <s v=""/>
    <m/>
    <m/>
    <m/>
    <m/>
    <m/>
    <n v="323061044"/>
    <s v="Southeast: AL, AR, FL, GA, KY, LA, MS, NC, SC, TN, VA, and WV"/>
    <x v="0"/>
    <x v="0"/>
    <m/>
    <m/>
    <m/>
    <m/>
    <n v="54940044"/>
    <m/>
    <m/>
    <n v="460952"/>
    <n v="54569188"/>
    <n v="175962976"/>
    <n v="10082091"/>
    <n v="1878781"/>
    <m/>
    <m/>
    <x v="954"/>
    <n v="107927224"/>
    <n v="58239448"/>
    <n v="14880335"/>
    <n v="73119784"/>
    <n v="28866324"/>
    <n v="19033000"/>
    <n v="345014240"/>
    <n v="147876896"/>
    <n v="37390500"/>
    <m/>
    <m/>
    <m/>
    <m/>
    <m/>
    <m/>
    <m/>
    <m/>
    <m/>
    <m/>
    <m/>
  </r>
  <r>
    <x v="3"/>
    <x v="34"/>
    <s v="FLORIDA STATE UNIVERSITY"/>
    <s v="Florida"/>
    <x v="0"/>
    <x v="0"/>
    <s v=""/>
    <s v=""/>
    <m/>
    <m/>
    <m/>
    <m/>
    <m/>
    <m/>
    <m/>
    <x v="0"/>
    <x v="0"/>
    <m/>
    <m/>
    <m/>
    <m/>
    <n v="57074708"/>
    <m/>
    <m/>
    <n v="30341"/>
    <n v="56162572"/>
    <n v="188920240"/>
    <n v="16703991"/>
    <n v="1877634"/>
    <m/>
    <m/>
    <x v="955"/>
    <n v="112129232"/>
    <n v="70167224"/>
    <n v="18220700"/>
    <n v="88387920"/>
    <n v="31730680"/>
    <n v="17170138"/>
    <n v="384758720"/>
    <n v="157517600"/>
    <n v="40500508"/>
    <m/>
    <m/>
    <m/>
    <m/>
    <m/>
    <m/>
    <m/>
    <m/>
    <m/>
    <m/>
    <m/>
  </r>
  <r>
    <x v="4"/>
    <x v="34"/>
    <s v="FLORIDA STATE UNIVERSITY"/>
    <s v="Florida"/>
    <x v="0"/>
    <x v="0"/>
    <s v=""/>
    <s v=""/>
    <m/>
    <m/>
    <m/>
    <m/>
    <m/>
    <m/>
    <m/>
    <x v="0"/>
    <x v="0"/>
    <m/>
    <m/>
    <m/>
    <m/>
    <n v="54500848"/>
    <m/>
    <m/>
    <n v="379651"/>
    <n v="62195280"/>
    <n v="207922464"/>
    <n v="12972527"/>
    <n v="3392079"/>
    <m/>
    <m/>
    <x v="956"/>
    <n v="107978288"/>
    <n v="79913928"/>
    <n v="18789524"/>
    <n v="98703456"/>
    <n v="31979250"/>
    <n v="20038194"/>
    <n v="398115456"/>
    <n v="168345664"/>
    <n v="42238380"/>
    <m/>
    <m/>
    <m/>
    <m/>
    <m/>
    <m/>
    <m/>
    <m/>
    <m/>
    <m/>
    <m/>
  </r>
  <r>
    <x v="5"/>
    <x v="34"/>
    <s v="FLORIDA STATE UNIVERSITY"/>
    <s v="Florida"/>
    <x v="0"/>
    <x v="0"/>
    <s v=""/>
    <s v=""/>
    <m/>
    <m/>
    <m/>
    <m/>
    <m/>
    <n v="323061044"/>
    <s v="Southeast: AL, AR, FL, GA, KY, LA, MS, NC, SC, TN, VA, and WV"/>
    <x v="0"/>
    <x v="0"/>
    <m/>
    <m/>
    <m/>
    <m/>
    <n v="62455760"/>
    <m/>
    <m/>
    <n v="370355"/>
    <n v="67362544"/>
    <n v="208411632"/>
    <n v="5794696"/>
    <n v="4873425"/>
    <m/>
    <m/>
    <x v="957"/>
    <n v="121309656"/>
    <n v="66357616"/>
    <n v="19988812"/>
    <n v="86346432"/>
    <n v="33177188"/>
    <n v="20642004"/>
    <n v="411486080"/>
    <n v="176412512"/>
    <n v="43978244"/>
    <m/>
    <m/>
    <m/>
    <m/>
    <m/>
    <m/>
    <m/>
    <m/>
    <m/>
    <m/>
    <m/>
  </r>
  <r>
    <x v="6"/>
    <x v="34"/>
    <s v="FLORIDA STATE UNIVERSITY"/>
    <s v="Florida"/>
    <x v="0"/>
    <x v="0"/>
    <s v=""/>
    <s v=""/>
    <m/>
    <m/>
    <m/>
    <m/>
    <m/>
    <n v="323061044"/>
    <s v="Southeast: AL, AR, FL, GA, KY, LA, MS, NC, SC, TN, VA, and WV"/>
    <x v="0"/>
    <x v="0"/>
    <m/>
    <m/>
    <m/>
    <m/>
    <n v="65633064"/>
    <m/>
    <m/>
    <m/>
    <n v="69279800"/>
    <n v="214918768"/>
    <n v="7374532"/>
    <n v="5475903"/>
    <m/>
    <m/>
    <x v="958"/>
    <n v="126739800"/>
    <n v="69448720"/>
    <n v="20484740"/>
    <n v="89933456"/>
    <n v="36492880"/>
    <n v="18440806"/>
    <n v="429783232"/>
    <n v="185119040"/>
    <n v="46521048"/>
    <n v="79372112"/>
    <n v="98201160"/>
    <m/>
    <m/>
    <n v="1871"/>
    <n v="0.64500000000000002"/>
    <m/>
    <m/>
    <m/>
    <m/>
    <m/>
  </r>
  <r>
    <x v="7"/>
    <x v="34"/>
    <s v="FLORIDA STATE UNIVERSITY"/>
    <s v="Florida"/>
    <x v="0"/>
    <x v="0"/>
    <s v=""/>
    <s v=""/>
    <m/>
    <m/>
    <m/>
    <m/>
    <m/>
    <m/>
    <m/>
    <x v="0"/>
    <x v="0"/>
    <m/>
    <m/>
    <m/>
    <m/>
    <n v="76659032"/>
    <m/>
    <m/>
    <m/>
    <n v="68461928"/>
    <n v="233713376"/>
    <n v="3787970"/>
    <n v="15360021"/>
    <m/>
    <m/>
    <x v="959"/>
    <n v="133969088"/>
    <n v="65024192"/>
    <n v="22047016"/>
    <n v="87071208"/>
    <n v="39704044"/>
    <n v="18692230"/>
    <n v="446582784"/>
    <n v="193941936"/>
    <n v="49355188"/>
    <n v="97502480"/>
    <n v="129208344"/>
    <m/>
    <m/>
    <n v="2121"/>
    <n v="0.64"/>
    <m/>
    <n v="0.197849"/>
    <n v="0.57255800000000001"/>
    <n v="5.3252099999999997E-2"/>
    <n v="32476.5"/>
  </r>
  <r>
    <x v="8"/>
    <x v="34"/>
    <s v="FLORIDA STATE UNIVERSITY"/>
    <s v="Florida"/>
    <x v="0"/>
    <x v="0"/>
    <s v=""/>
    <s v=""/>
    <m/>
    <m/>
    <m/>
    <m/>
    <m/>
    <n v="323061037"/>
    <s v="Southeast: AL, AR, FL, GA, KY, LA, MS, NC, SC, TN, VA, and WV"/>
    <x v="0"/>
    <x v="0"/>
    <m/>
    <m/>
    <m/>
    <m/>
    <n v="86026480"/>
    <m/>
    <m/>
    <m/>
    <n v="77719296"/>
    <n v="240926912"/>
    <n v="4314477"/>
    <n v="13774966"/>
    <m/>
    <m/>
    <x v="960"/>
    <n v="138017360"/>
    <n v="72341784"/>
    <n v="27976956"/>
    <n v="100318736"/>
    <n v="43449532"/>
    <n v="19732080"/>
    <n v="493520896"/>
    <n v="209056576"/>
    <n v="51798200"/>
    <n v="129208344"/>
    <n v="184153824"/>
    <m/>
    <m/>
    <n v="2268"/>
    <n v="0.629"/>
    <m/>
    <n v="0.18817999999999999"/>
    <n v="0.56560299999999997"/>
    <n v="5.02364E-2"/>
    <n v="33269.5"/>
  </r>
  <r>
    <x v="9"/>
    <x v="34"/>
    <s v="FLORIDA STATE UNIVERSITY"/>
    <s v="Florida"/>
    <x v="0"/>
    <x v="0"/>
    <s v=""/>
    <s v=""/>
    <m/>
    <m/>
    <m/>
    <m/>
    <m/>
    <m/>
    <m/>
    <x v="0"/>
    <x v="0"/>
    <m/>
    <m/>
    <m/>
    <m/>
    <n v="98596352"/>
    <m/>
    <m/>
    <m/>
    <n v="82376536"/>
    <n v="261501472"/>
    <n v="6546420"/>
    <n v="11027614"/>
    <m/>
    <m/>
    <x v="961"/>
    <n v="147338176"/>
    <n v="74163352"/>
    <n v="27498174"/>
    <n v="101661528"/>
    <n v="44626288"/>
    <n v="20349260"/>
    <n v="520718240"/>
    <n v="226480304"/>
    <n v="45249304"/>
    <n v="261800576"/>
    <n v="303901952"/>
    <m/>
    <m/>
    <n v="2383"/>
    <n v="0.60699999999999998"/>
    <m/>
    <n v="0.17919599999999999"/>
    <n v="0.57469199999999998"/>
    <n v="4.9008000000000003E-2"/>
    <n v="35703"/>
  </r>
  <r>
    <x v="10"/>
    <x v="34"/>
    <s v="FLORIDA STATE UNIVERSITY"/>
    <s v="Florida"/>
    <x v="0"/>
    <x v="0"/>
    <s v=""/>
    <s v=""/>
    <m/>
    <m/>
    <m/>
    <m/>
    <m/>
    <n v="323061037"/>
    <s v="Southeast: AL, AR, FL, GA, KY, LA, MS, NC, SC, TN, VA, and WV"/>
    <x v="0"/>
    <x v="0"/>
    <m/>
    <m/>
    <m/>
    <m/>
    <n v="105414744"/>
    <m/>
    <m/>
    <m/>
    <n v="79654728"/>
    <n v="294351680"/>
    <n v="7904108"/>
    <n v="8668025"/>
    <m/>
    <m/>
    <x v="962"/>
    <n v="169677584"/>
    <n v="76730560"/>
    <n v="29895950"/>
    <n v="106626512"/>
    <n v="48119172"/>
    <n v="23324760"/>
    <n v="586596672"/>
    <n v="246240208"/>
    <n v="48927752"/>
    <n v="288958976"/>
    <n v="328881568"/>
    <m/>
    <m/>
    <n v="2375"/>
    <n v="0.621"/>
    <m/>
    <n v="0.16697200000000001"/>
    <n v="0.58251900000000001"/>
    <n v="5.0264499999999997E-2"/>
    <n v="37061.5"/>
  </r>
  <r>
    <x v="11"/>
    <x v="34"/>
    <s v="FLORIDA STATE UNIVERSITY"/>
    <s v="Florida"/>
    <x v="1"/>
    <x v="0"/>
    <n v="0.62392323628830004"/>
    <n v="0.5043691017126879"/>
    <n v="18342"/>
    <n v="11444"/>
    <n v="5720"/>
    <n v="52"/>
    <n v="5772"/>
    <m/>
    <m/>
    <x v="0"/>
    <x v="0"/>
    <m/>
    <m/>
    <m/>
    <m/>
    <n v="139908320"/>
    <n v="97171672"/>
    <m/>
    <n v="16496088"/>
    <n v="91876064"/>
    <n v="282338880"/>
    <m/>
    <n v="19764768"/>
    <n v="323793312"/>
    <n v="256615728"/>
    <x v="963"/>
    <n v="195410544"/>
    <n v="88040536"/>
    <n v="37122188"/>
    <n v="125162720"/>
    <n v="44331520"/>
    <n v="26140478"/>
    <n v="571405760"/>
    <n v="282122208"/>
    <n v="55060080"/>
    <m/>
    <m/>
    <n v="674192640"/>
    <n v="571405760"/>
    <n v="2530"/>
    <n v="0.63300000000000001"/>
    <m/>
    <n v="0.169956"/>
    <n v="0.58811800000000003"/>
    <n v="5.4425800000000003E-2"/>
    <n v="38231"/>
  </r>
  <r>
    <x v="12"/>
    <x v="34"/>
    <s v="FLORIDA STATE UNIVERSITY"/>
    <s v="Florida"/>
    <x v="1"/>
    <x v="0"/>
    <n v="0.62392323628830004"/>
    <n v="0.5043691017126879"/>
    <n v="18342"/>
    <n v="11444"/>
    <n v="5720"/>
    <n v="52"/>
    <n v="5772"/>
    <s v="32306-1037"/>
    <s v="Southeast: AL, AR, FL, GA, KY, LA, MS, NC, SC, TN, VA, and WV"/>
    <x v="0"/>
    <x v="0"/>
    <m/>
    <m/>
    <m/>
    <m/>
    <n v="157801376"/>
    <n v="110695000"/>
    <m/>
    <n v="17728000"/>
    <n v="118645000"/>
    <n v="304216000"/>
    <m/>
    <n v="12528000"/>
    <n v="369972000"/>
    <n v="286057984"/>
    <x v="964"/>
    <n v="211465856"/>
    <n v="100226264"/>
    <n v="42423980"/>
    <n v="142650240"/>
    <n v="49076048"/>
    <n v="27800296"/>
    <n v="620862976"/>
    <n v="305904960"/>
    <n v="57305484"/>
    <n v="229381808"/>
    <n v="249135008"/>
    <n v="732595008"/>
    <n v="620862976"/>
    <n v="2823"/>
    <n v="0.629"/>
    <m/>
    <n v="0.169076"/>
    <n v="0.58439399999999997"/>
    <n v="5.3039700000000002E-2"/>
    <n v="38690"/>
  </r>
  <r>
    <x v="13"/>
    <x v="34"/>
    <s v="FLORIDA STATE UNIVERSITY"/>
    <s v="Florida"/>
    <x v="1"/>
    <x v="0"/>
    <n v="0.6446652999376058"/>
    <n v="0.4215001728309713"/>
    <n v="22438"/>
    <n v="14465"/>
    <n v="6048"/>
    <n v="49"/>
    <n v="6097"/>
    <s v="32306-1037"/>
    <s v="Southeast: AL, AR, FL, GA, KY, LA, MS, NC, SC, TN, VA, and WV"/>
    <x v="0"/>
    <x v="0"/>
    <m/>
    <m/>
    <m/>
    <m/>
    <n v="171079968"/>
    <n v="117019728"/>
    <m/>
    <n v="20521166"/>
    <n v="135096928"/>
    <n v="327706112"/>
    <m/>
    <n v="12461614"/>
    <n v="408258368"/>
    <n v="288951776"/>
    <x v="965"/>
    <n v="226817504"/>
    <n v="112178496"/>
    <n v="51376392"/>
    <n v="163554880"/>
    <n v="48020656"/>
    <n v="28986790"/>
    <n v="682883840"/>
    <n v="322693408"/>
    <n v="67535048"/>
    <n v="249135008"/>
    <n v="300111584"/>
    <n v="779436928"/>
    <n v="682883840"/>
    <n v="3318"/>
    <n v="0.65500000000000003"/>
    <m/>
    <n v="0.16746900000000001"/>
    <n v="0.57774000000000003"/>
    <n v="4.8994599999999999E-2"/>
    <n v="39143"/>
  </r>
  <r>
    <x v="14"/>
    <x v="34"/>
    <s v="FLORIDA STATE UNIVERSITY"/>
    <s v="Florida"/>
    <x v="1"/>
    <x v="0"/>
    <n v="0.64658561937903913"/>
    <n v="0.43615013629691757"/>
    <n v="22127"/>
    <n v="14307"/>
    <n v="6196"/>
    <n v="44"/>
    <n v="6240"/>
    <m/>
    <m/>
    <x v="0"/>
    <x v="0"/>
    <m/>
    <m/>
    <m/>
    <m/>
    <n v="195807232"/>
    <n v="116206224"/>
    <m/>
    <n v="25963560"/>
    <n v="199359728"/>
    <n v="365547584"/>
    <m/>
    <n v="11190354"/>
    <n v="408086816"/>
    <n v="387082720"/>
    <x v="966"/>
    <n v="238277808"/>
    <n v="109486808"/>
    <n v="59692564"/>
    <n v="169179376"/>
    <n v="43572364"/>
    <n v="30091978"/>
    <n v="742366144"/>
    <n v="351439840"/>
    <n v="78705744"/>
    <n v="300111584"/>
    <n v="348909184"/>
    <n v="859090560"/>
    <n v="742366144"/>
    <n v="3372"/>
    <n v="0.66400000000000003"/>
    <m/>
    <n v="0.17673700000000001"/>
    <n v="0.58600399999999997"/>
    <n v="4.8166E-2"/>
    <n v="39757.5"/>
  </r>
  <r>
    <x v="15"/>
    <x v="34"/>
    <s v="Florida State University"/>
    <s v="Florida"/>
    <x v="1"/>
    <x v="0"/>
    <n v="0.62432071269487754"/>
    <n v="0.43286244292237441"/>
    <n v="22450"/>
    <n v="14016"/>
    <n v="6025"/>
    <n v="42"/>
    <n v="6067"/>
    <m/>
    <m/>
    <x v="0"/>
    <x v="0"/>
    <m/>
    <m/>
    <m/>
    <m/>
    <n v="200282096"/>
    <n v="114598016"/>
    <m/>
    <n v="24399884"/>
    <n v="190804928"/>
    <n v="380443584"/>
    <m/>
    <n v="15218151"/>
    <n v="402114880"/>
    <n v="409867840"/>
    <x v="967"/>
    <n v="260202016"/>
    <n v="123824200"/>
    <n v="48946092"/>
    <n v="172770288"/>
    <n v="49044684"/>
    <n v="30900834"/>
    <n v="780044928"/>
    <n v="364125888"/>
    <n v="81269208"/>
    <n v="348909184"/>
    <n v="353863552"/>
    <n v="846610816"/>
    <n v="780044928"/>
    <n v="3794"/>
    <n v="0.68300000000000005"/>
    <m/>
    <n v="0.181863"/>
    <n v="0.59044399999999997"/>
    <n v="5.1877100000000002E-2"/>
    <n v="40736"/>
  </r>
  <r>
    <x v="16"/>
    <x v="34"/>
    <s v="Florida State University"/>
    <s v="Florida"/>
    <x v="1"/>
    <x v="0"/>
    <n v="0.59218136530586396"/>
    <n v="0.4435731090040636"/>
    <n v="23687"/>
    <n v="14027"/>
    <n v="6177"/>
    <n v="45"/>
    <n v="6222"/>
    <m/>
    <m/>
    <x v="0"/>
    <x v="0"/>
    <m/>
    <m/>
    <m/>
    <m/>
    <n v="210642608"/>
    <n v="118904784"/>
    <m/>
    <n v="19312948"/>
    <n v="204747664"/>
    <n v="426292000"/>
    <m/>
    <n v="12608050"/>
    <n v="421366848"/>
    <n v="482775360"/>
    <x v="968"/>
    <n v="282525216"/>
    <n v="127070376"/>
    <n v="44331584"/>
    <n v="171401952"/>
    <n v="52197156"/>
    <n v="32741326"/>
    <n v="848859392"/>
    <n v="381774432"/>
    <n v="86374208"/>
    <n v="353863552"/>
    <n v="412992064"/>
    <n v="1062253824"/>
    <n v="848859392"/>
    <n v="3903"/>
    <n v="0.68700000000000006"/>
    <m/>
    <n v="0.17396300000000001"/>
    <n v="0.57452099999999995"/>
    <n v="4.9841200000000002E-2"/>
    <n v="43067"/>
  </r>
  <r>
    <x v="17"/>
    <x v="34"/>
    <s v="Florida State University"/>
    <s v="Florida"/>
    <x v="1"/>
    <x v="0"/>
    <n v="0.55108244669925643"/>
    <n v="0.45717480432351842"/>
    <n v="24343"/>
    <n v="13415"/>
    <n v="6075"/>
    <n v="58"/>
    <n v="6133"/>
    <s v="32306-1037"/>
    <s v="Southeast: AL, AR, FL, GA, KY, LA, MS, NC, SC, TN, VA, and WV"/>
    <x v="1"/>
    <x v="1"/>
    <m/>
    <m/>
    <m/>
    <m/>
    <n v="220766016"/>
    <n v="129914504"/>
    <m/>
    <n v="16207884"/>
    <n v="208022944"/>
    <n v="414822656"/>
    <m/>
    <n v="17830946"/>
    <n v="446900960"/>
    <n v="483226304"/>
    <x v="969"/>
    <n v="294252736"/>
    <n v="128809632"/>
    <n v="42297028"/>
    <n v="171106656"/>
    <n v="53441372"/>
    <n v="33688116"/>
    <n v="882403392"/>
    <n v="391012896"/>
    <n v="92161040"/>
    <n v="412992064"/>
    <n v="503610112"/>
    <n v="1031973120"/>
    <n v="882403392"/>
    <n v="4351"/>
    <n v="0.69499999999999995"/>
    <m/>
    <n v="0.16489200000000001"/>
    <n v="0.55818299999999998"/>
    <n v="4.5133300000000001E-2"/>
    <n v="45593"/>
  </r>
  <r>
    <x v="18"/>
    <x v="34"/>
    <s v="Florida State University"/>
    <s v="Florida"/>
    <x v="1"/>
    <x v="0"/>
    <n v="0.46698057680988819"/>
    <n v="0.4227375850768843"/>
    <n v="25485"/>
    <n v="11901"/>
    <n v="4998"/>
    <n v="33"/>
    <n v="5031"/>
    <s v="32306-1037"/>
    <s v="Southeast: AL, AR, FL, GA, KY, LA, MS, NC, SC, TN, VA, and WV"/>
    <x v="1"/>
    <x v="1"/>
    <m/>
    <m/>
    <m/>
    <m/>
    <n v="229002160"/>
    <n v="132154248"/>
    <m/>
    <n v="2982306"/>
    <n v="208749504"/>
    <n v="394833824"/>
    <n v="18579144"/>
    <n v="15011451"/>
    <n v="432863232"/>
    <n v="474146496"/>
    <x v="970"/>
    <n v="300858208"/>
    <n v="122731376"/>
    <n v="48077532"/>
    <n v="170808912"/>
    <n v="55895584"/>
    <n v="34780312"/>
    <n v="908011200"/>
    <n v="391892256"/>
    <n v="94333896"/>
    <n v="503610112"/>
    <n v="343792736"/>
    <n v="973763712"/>
    <n v="908011200"/>
    <n v="4327"/>
    <n v="0.71399999999999997"/>
    <m/>
    <n v="0.16481699999999999"/>
    <n v="0.55707799999999996"/>
    <n v="4.6029100000000003E-2"/>
    <n v="46564"/>
  </r>
  <r>
    <x v="19"/>
    <x v="34"/>
    <s v="Florida State University"/>
    <s v="Florida"/>
    <x v="1"/>
    <x v="0"/>
    <n v="0.61043559878834419"/>
    <n v="0.41703941850712889"/>
    <n v="23439"/>
    <n v="14308"/>
    <n v="5951"/>
    <n v="16"/>
    <n v="5967"/>
    <s v="32306-1037"/>
    <s v="Southeast: AL, AR, FL, GA, KY, LA, MS, NC, SC, TN, VA, and WV"/>
    <x v="1"/>
    <x v="1"/>
    <n v="-84.304299999999998"/>
    <n v="30.442699999999999"/>
    <m/>
    <m/>
    <n v="255108576"/>
    <n v="156832336"/>
    <m/>
    <n v="1339381"/>
    <n v="241010528"/>
    <n v="330680704"/>
    <n v="21643692"/>
    <n v="31908818"/>
    <n v="463405952"/>
    <n v="479611072"/>
    <x v="971"/>
    <n v="303588576"/>
    <n v="136369200"/>
    <n v="46352900"/>
    <n v="182722096"/>
    <n v="50962184"/>
    <n v="35312880"/>
    <n v="911787840"/>
    <n v="403293184"/>
    <n v="98716000"/>
    <n v="343792736"/>
    <n v="370354880"/>
    <n v="997046720"/>
    <n v="911787840"/>
    <n v="4559"/>
    <n v="0.73599999999999999"/>
    <m/>
    <n v="0.15326000000000001"/>
    <n v="0.55976199999999998"/>
    <n v="4.4514499999999999E-2"/>
    <n v="46704.5"/>
  </r>
  <r>
    <x v="20"/>
    <x v="34"/>
    <s v="Florida State University"/>
    <s v="Florida"/>
    <x v="1"/>
    <x v="0"/>
    <n v="0.5952298651918424"/>
    <n v="0.38404955478126213"/>
    <n v="26037"/>
    <n v="15498"/>
    <n v="5933"/>
    <n v="19"/>
    <n v="5952"/>
    <m/>
    <m/>
    <x v="0"/>
    <x v="0"/>
    <m/>
    <m/>
    <m/>
    <m/>
    <n v="289266208"/>
    <n v="171636448"/>
    <m/>
    <n v="1458023"/>
    <n v="192960848"/>
    <n v="393004896"/>
    <n v="38636848"/>
    <n v="60448216"/>
    <n v="481554496"/>
    <n v="524461408"/>
    <x v="972"/>
    <n v="324277184"/>
    <n v="158549152"/>
    <n v="38821324"/>
    <n v="197370480"/>
    <n v="71509128"/>
    <n v="36178236"/>
    <n v="956296000"/>
    <n v="441228576"/>
    <n v="107407632"/>
    <n v="452960032"/>
    <n v="525259744"/>
    <n v="1074684416"/>
    <n v="956296000"/>
    <n v="4469"/>
    <n v="0.73799999999999999"/>
    <m/>
    <n v="0.14663000000000001"/>
    <n v="0.56223900000000004"/>
    <n v="3.9337799999999999E-2"/>
    <n v="46161"/>
  </r>
  <r>
    <x v="21"/>
    <x v="34"/>
    <s v="Florida State University"/>
    <s v="Florida"/>
    <x v="1"/>
    <x v="0"/>
    <n v="0.58492565252710771"/>
    <n v="0.37044864440553105"/>
    <n v="28313"/>
    <n v="16561"/>
    <n v="6105"/>
    <n v="30"/>
    <n v="6135"/>
    <s v="32306-1037"/>
    <s v="Southeast: AL, AR, FL, GA, KY, LA, MS, NC, SC, TN, VA, and WV"/>
    <x v="1"/>
    <x v="1"/>
    <n v="-84.290899999999993"/>
    <n v="30.439699999999998"/>
    <n v="5.1999999999999998E-2"/>
    <n v="6475"/>
    <n v="323240480"/>
    <n v="199964144"/>
    <m/>
    <n v="968409"/>
    <n v="189148752"/>
    <n v="349989152"/>
    <n v="37502824"/>
    <n v="35061304"/>
    <n v="523170304"/>
    <n v="452234176"/>
    <x v="973"/>
    <n v="330334720"/>
    <n v="160002672"/>
    <n v="31960036"/>
    <n v="191962704"/>
    <n v="71013992"/>
    <n v="39193976"/>
    <n v="977075008"/>
    <n v="444869376"/>
    <n v="100410432"/>
    <n v="525259744"/>
    <n v="497708352"/>
    <n v="1013993408"/>
    <n v="977075008"/>
    <n v="4651"/>
    <n v="0.751"/>
    <m/>
    <n v="0.14143800000000001"/>
    <n v="0.56983799999999996"/>
    <n v="3.61205E-2"/>
    <n v="44726"/>
  </r>
  <r>
    <x v="22"/>
    <x v="34"/>
    <s v="Florida State University"/>
    <s v="Florida"/>
    <x v="1"/>
    <x v="0"/>
    <n v="0.53675099866844211"/>
    <n v="0.3558670305135202"/>
    <n v="30040"/>
    <n v="16124"/>
    <n v="5705"/>
    <n v="33"/>
    <n v="5738"/>
    <s v="32306-1037"/>
    <s v="Southeast: AL, AR, FL, GA, KY, LA, MS, NC, SC, TN, VA, and WV"/>
    <x v="1"/>
    <x v="1"/>
    <n v="-84.290899999999993"/>
    <n v="30.439699999999998"/>
    <n v="6.9000000000000006E-2"/>
    <n v="6543"/>
    <n v="349768736"/>
    <n v="225566608"/>
    <m/>
    <n v="799981"/>
    <n v="195772304"/>
    <n v="288744192"/>
    <n v="42153880"/>
    <n v="35800308"/>
    <n v="568889472"/>
    <n v="367151168"/>
    <x v="974"/>
    <n v="338810272"/>
    <n v="172533328"/>
    <n v="35503900"/>
    <n v="208037232"/>
    <n v="64800296"/>
    <n v="46838188"/>
    <n v="987280384"/>
    <n v="453535328"/>
    <n v="100757712"/>
    <n v="497708352"/>
    <n v="548094848"/>
    <n v="985313792"/>
    <n v="987280384"/>
    <n v="4697"/>
    <n v="0.76900000000000002"/>
    <m/>
    <n v="0.14013100000000001"/>
    <n v="0.57060200000000005"/>
    <n v="3.5941500000000001E-2"/>
    <n v="44387"/>
  </r>
  <r>
    <x v="23"/>
    <x v="34"/>
    <s v="Florida State University"/>
    <s v="Florida"/>
    <x v="1"/>
    <x v="0"/>
    <n v="0.56807194293248586"/>
    <n v="0.35993572576325655"/>
    <n v="29579"/>
    <n v="16803"/>
    <n v="5982"/>
    <n v="66"/>
    <n v="6048"/>
    <s v="32306-1037"/>
    <s v="Southeast: AL, AR, FL, GA, KY, LA, MS, NC, SC, TN, VA, and WV"/>
    <x v="1"/>
    <x v="1"/>
    <n v="-84.294799999999995"/>
    <n v="30.4421"/>
    <n v="5.8000000000000003E-2"/>
    <n v="6962"/>
    <n v="364139936"/>
    <n v="245155024"/>
    <m/>
    <n v="825495"/>
    <n v="189140208"/>
    <n v="403066560"/>
    <n v="34586072"/>
    <n v="38953596"/>
    <n v="598374848"/>
    <n v="485909536"/>
    <x v="975"/>
    <n v="379210240"/>
    <n v="183658176"/>
    <n v="36767208"/>
    <n v="220425376"/>
    <n v="80643040"/>
    <n v="51665740"/>
    <n v="1088619520"/>
    <n v="491271072"/>
    <n v="124403184"/>
    <n v="548094848"/>
    <n v="624556544"/>
    <n v="1107091072"/>
    <n v="1088619520"/>
    <n v="3951"/>
    <n v="0.79100000000000004"/>
    <m/>
    <n v="0.13786799999999999"/>
    <n v="0.56972599999999995"/>
    <n v="3.5175499999999998E-2"/>
    <n v="44646"/>
  </r>
  <r>
    <x v="24"/>
    <x v="34"/>
    <s v="Florida State University"/>
    <s v="Florida"/>
    <x v="1"/>
    <x v="0"/>
    <n v="0.55385581180202204"/>
    <n v="0.35918391695997137"/>
    <n v="30266"/>
    <n v="16763"/>
    <n v="5969"/>
    <n v="52"/>
    <n v="6021"/>
    <s v="32306-1037"/>
    <s v="Southeast: AL, AR, FL, GA, KY, LA, MS, NC, SC, TN, VA, and WV"/>
    <x v="1"/>
    <x v="1"/>
    <n v="-84.294799999999995"/>
    <n v="30.4421"/>
    <n v="0.05"/>
    <n v="7309"/>
    <n v="373274592"/>
    <n v="251879424"/>
    <m/>
    <n v="952822"/>
    <n v="178362144"/>
    <n v="431991072"/>
    <n v="36384760"/>
    <n v="37927888"/>
    <n v="600546368"/>
    <n v="508062432"/>
    <x v="976"/>
    <n v="392286208"/>
    <n v="169318208"/>
    <n v="41279540"/>
    <n v="210597744"/>
    <n v="83510408"/>
    <n v="52115168"/>
    <n v="1089192704"/>
    <n v="489623520"/>
    <n v="144039232"/>
    <n v="624556544"/>
    <n v="605275008"/>
    <n v="1128649088"/>
    <n v="1089192704"/>
    <n v="4704"/>
    <n v="0.79400000000000004"/>
    <m/>
    <n v="0.12711900000000001"/>
    <n v="0.56904299999999997"/>
    <n v="3.3732100000000001E-2"/>
    <n v="46664.5"/>
  </r>
  <r>
    <x v="25"/>
    <x v="34"/>
    <s v="Florida State University"/>
    <s v="Florida"/>
    <x v="1"/>
    <x v="0"/>
    <n v="0.559004961780877"/>
    <n v="0.36583903082643637"/>
    <n v="29828"/>
    <n v="16674"/>
    <n v="6043"/>
    <n v="57"/>
    <n v="6100"/>
    <m/>
    <m/>
    <x v="0"/>
    <x v="0"/>
    <m/>
    <m/>
    <n v="4.3999999999999997E-2"/>
    <n v="7547"/>
    <n v="378825696"/>
    <n v="253263248"/>
    <m/>
    <n v="1479508"/>
    <n v="177787264"/>
    <n v="458466816"/>
    <n v="49724624"/>
    <n v="26785144"/>
    <n v="588212800"/>
    <n v="557916672"/>
    <x v="977"/>
    <n v="408542304"/>
    <n v="169447664"/>
    <n v="41697216"/>
    <n v="211144880"/>
    <n v="90563040"/>
    <n v="51214904"/>
    <n v="1119618304"/>
    <n v="512669056"/>
    <n v="150618800"/>
    <n v="605275008"/>
    <n v="584528832"/>
    <n v="1183798528"/>
    <n v="1119618304"/>
    <n v="4769"/>
    <n v="0.80100000000000005"/>
    <m/>
    <n v="0.11494799999999999"/>
    <n v="0.57289299999999999"/>
    <n v="2.7698299999999999E-2"/>
    <n v="45217"/>
  </r>
  <r>
    <x v="26"/>
    <x v="34"/>
    <s v="Florida State University"/>
    <s v="Florida"/>
    <x v="1"/>
    <x v="0"/>
    <n v="0.58014951596789199"/>
    <n v="0.37304038004750595"/>
    <n v="29027"/>
    <n v="16840"/>
    <n v="6215"/>
    <n v="67"/>
    <n v="6282"/>
    <m/>
    <m/>
    <x v="0"/>
    <x v="0"/>
    <m/>
    <m/>
    <n v="4.8000000000000001E-2"/>
    <n v="7750"/>
    <n v="380849248"/>
    <n v="248667968"/>
    <m/>
    <n v="13233204"/>
    <n v="185143312"/>
    <n v="498067968"/>
    <n v="46036000"/>
    <n v="6994190"/>
    <n v="598718144"/>
    <n v="550940672"/>
    <x v="978"/>
    <n v="399267200"/>
    <n v="172879456"/>
    <n v="42202364"/>
    <n v="215081824"/>
    <n v="106206176"/>
    <n v="60229556"/>
    <n v="1167750656"/>
    <n v="527236000"/>
    <n v="179645136"/>
    <n v="584528832"/>
    <n v="639371392"/>
    <n v="1172488832"/>
    <n v="1167750656"/>
    <n v="4927"/>
    <n v="0.80200000000000005"/>
    <m/>
    <n v="0.102147"/>
    <n v="0.58446500000000001"/>
    <n v="2.25034E-2"/>
    <n v="43729"/>
  </r>
  <r>
    <x v="27"/>
    <x v="34"/>
    <s v="Florida State University"/>
    <s v="Florida"/>
    <x v="1"/>
    <x v="0"/>
    <n v="0.49190581309786607"/>
    <n v="0.37529486220585695"/>
    <n v="35334"/>
    <n v="17381"/>
    <n v="6450"/>
    <n v="73"/>
    <n v="6523"/>
    <s v="32306-1037"/>
    <s v="Southeast: AL, AR, FL, GA, KY, LA, MS, NC, SC, TN, VA, and WV"/>
    <x v="1"/>
    <x v="1"/>
    <n v="-84.291899999999998"/>
    <n v="30.440799999999999"/>
    <n v="3.4000000000000002E-2"/>
    <n v="7724"/>
    <n v="390933856"/>
    <n v="230122368"/>
    <m/>
    <n v="13312794"/>
    <n v="209166976"/>
    <n v="578436288"/>
    <n v="49989352"/>
    <n v="10943355"/>
    <n v="616078400"/>
    <n v="654994944"/>
    <x v="979"/>
    <n v="452499040"/>
    <n v="196675840"/>
    <n v="44524348"/>
    <n v="241200192"/>
    <n v="129966496"/>
    <n v="69731432"/>
    <n v="1269570432"/>
    <n v="544785856"/>
    <n v="191013280"/>
    <n v="639371392"/>
    <n v="681369728"/>
    <n v="1319631232"/>
    <n v="1269570432"/>
    <m/>
    <m/>
    <m/>
    <m/>
    <m/>
    <m/>
    <m/>
  </r>
  <r>
    <x v="0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60641448"/>
    <m/>
    <m/>
    <m/>
    <n v="99801712"/>
    <n v="413697536"/>
    <n v="105023408"/>
    <n v="5843972"/>
    <m/>
    <m/>
    <x v="980"/>
    <n v="229181872"/>
    <n v="219982752"/>
    <n v="85818472"/>
    <n v="305801216"/>
    <n v="45444340"/>
    <n v="19088200"/>
    <n v="777328128"/>
    <n v="418760896"/>
    <n v="98341096"/>
    <m/>
    <m/>
    <m/>
    <m/>
    <m/>
    <m/>
    <m/>
    <m/>
    <m/>
    <m/>
    <m/>
  </r>
  <r>
    <x v="1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74312680"/>
    <m/>
    <m/>
    <m/>
    <n v="106512984"/>
    <n v="387392096"/>
    <n v="120089672"/>
    <n v="3858153"/>
    <m/>
    <m/>
    <x v="981"/>
    <n v="217258784"/>
    <n v="225803776"/>
    <n v="98090792"/>
    <n v="323894560"/>
    <n v="45993288"/>
    <n v="19158080"/>
    <n v="790970368"/>
    <n v="405178272"/>
    <n v="111189112"/>
    <m/>
    <m/>
    <m/>
    <m/>
    <m/>
    <m/>
    <m/>
    <m/>
    <m/>
    <m/>
    <m/>
  </r>
  <r>
    <x v="2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79356896"/>
    <m/>
    <m/>
    <m/>
    <n v="112990912"/>
    <n v="384820544"/>
    <n v="131891440"/>
    <n v="2119582"/>
    <m/>
    <m/>
    <x v="982"/>
    <n v="261594304"/>
    <n v="232761712"/>
    <n v="70999664"/>
    <n v="303761376"/>
    <n v="51053484"/>
    <n v="20290550"/>
    <n v="822790720"/>
    <n v="436966624"/>
    <n v="107722088"/>
    <m/>
    <m/>
    <m/>
    <m/>
    <m/>
    <m/>
    <m/>
    <m/>
    <m/>
    <m/>
    <m/>
  </r>
  <r>
    <x v="3"/>
    <x v="35"/>
    <s v="UNIVERSITY OF FLORIDA"/>
    <s v="Florida"/>
    <x v="0"/>
    <x v="0"/>
    <s v=""/>
    <s v=""/>
    <m/>
    <m/>
    <m/>
    <m/>
    <m/>
    <m/>
    <m/>
    <x v="0"/>
    <x v="0"/>
    <m/>
    <m/>
    <m/>
    <m/>
    <n v="84424376"/>
    <m/>
    <m/>
    <m/>
    <n v="114608736"/>
    <n v="410467584"/>
    <n v="138606208"/>
    <n v="3944550"/>
    <m/>
    <m/>
    <x v="983"/>
    <n v="276490240"/>
    <n v="235226416"/>
    <n v="78507848"/>
    <n v="313734272"/>
    <n v="57167692"/>
    <n v="20726896"/>
    <n v="869706496"/>
    <n v="435594240"/>
    <n v="113624768"/>
    <m/>
    <m/>
    <m/>
    <m/>
    <m/>
    <m/>
    <m/>
    <m/>
    <m/>
    <m/>
    <m/>
  </r>
  <r>
    <x v="4"/>
    <x v="35"/>
    <s v="UNIVERSITY OF FLORIDA"/>
    <s v="Florida"/>
    <x v="0"/>
    <x v="0"/>
    <s v=""/>
    <s v=""/>
    <m/>
    <m/>
    <m/>
    <m/>
    <m/>
    <m/>
    <m/>
    <x v="0"/>
    <x v="0"/>
    <m/>
    <m/>
    <m/>
    <m/>
    <n v="88262752"/>
    <m/>
    <m/>
    <m/>
    <n v="119543792"/>
    <n v="424543712"/>
    <n v="64884916"/>
    <n v="81231760"/>
    <m/>
    <m/>
    <x v="984"/>
    <n v="272264896"/>
    <n v="244761248"/>
    <n v="84299368"/>
    <n v="329060608"/>
    <n v="62556440"/>
    <n v="24679980"/>
    <n v="889571520"/>
    <n v="470014880"/>
    <n v="115293520"/>
    <m/>
    <m/>
    <m/>
    <m/>
    <m/>
    <m/>
    <m/>
    <m/>
    <m/>
    <m/>
    <m/>
  </r>
  <r>
    <x v="5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89056864"/>
    <m/>
    <m/>
    <m/>
    <n v="124534696"/>
    <n v="448603424"/>
    <n v="69259984"/>
    <n v="93584976"/>
    <m/>
    <m/>
    <x v="985"/>
    <n v="296045632"/>
    <n v="248477888"/>
    <n v="81602152"/>
    <n v="330080032"/>
    <n v="67771480"/>
    <n v="25638528"/>
    <n v="934329152"/>
    <n v="479180608"/>
    <n v="119264016"/>
    <m/>
    <m/>
    <m/>
    <m/>
    <m/>
    <m/>
    <m/>
    <m/>
    <m/>
    <m/>
    <m/>
  </r>
  <r>
    <x v="6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94016000"/>
    <m/>
    <m/>
    <m/>
    <n v="128274496"/>
    <n v="487072992"/>
    <n v="62272000"/>
    <n v="91340000"/>
    <m/>
    <m/>
    <x v="986"/>
    <n v="303915008"/>
    <n v="253892992"/>
    <n v="91833000"/>
    <n v="345725984"/>
    <n v="68256000"/>
    <n v="18772000"/>
    <n v="974607552"/>
    <n v="493237760"/>
    <n v="126281288"/>
    <n v="287843328"/>
    <n v="296935168"/>
    <m/>
    <m/>
    <n v="2796"/>
    <n v="0.64100000000000001"/>
    <m/>
    <m/>
    <m/>
    <m/>
    <m/>
  </r>
  <r>
    <x v="7"/>
    <x v="35"/>
    <s v="UNIVERSITY OF FLORIDA"/>
    <s v="Florida"/>
    <x v="0"/>
    <x v="0"/>
    <s v=""/>
    <s v=""/>
    <m/>
    <m/>
    <m/>
    <m/>
    <m/>
    <m/>
    <m/>
    <x v="0"/>
    <x v="0"/>
    <m/>
    <m/>
    <m/>
    <m/>
    <n v="109221000"/>
    <m/>
    <m/>
    <m/>
    <n v="151556000"/>
    <n v="495468992"/>
    <n v="53192000"/>
    <n v="106770000"/>
    <m/>
    <m/>
    <x v="987"/>
    <n v="347804000"/>
    <n v="252180000"/>
    <n v="83297000"/>
    <n v="335476992"/>
    <n v="71790000"/>
    <n v="20829000"/>
    <n v="1030297984"/>
    <n v="522895616"/>
    <n v="131716272"/>
    <n v="296935168"/>
    <n v="375257280"/>
    <m/>
    <m/>
    <n v="2990"/>
    <n v="0.66900000000000004"/>
    <m/>
    <n v="0.178538"/>
    <n v="0.54294799999999999"/>
    <n v="5.3360200000000003E-2"/>
    <n v="32741"/>
  </r>
  <r>
    <x v="8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121858000"/>
    <m/>
    <m/>
    <m/>
    <n v="172772800"/>
    <n v="529008000"/>
    <n v="56307000"/>
    <n v="119499000"/>
    <m/>
    <m/>
    <x v="988"/>
    <n v="366043008"/>
    <n v="275519008"/>
    <n v="85442000"/>
    <n v="360961024"/>
    <n v="83387000"/>
    <n v="24638000"/>
    <n v="1102119936"/>
    <n v="552563264"/>
    <n v="136507312"/>
    <n v="375318176"/>
    <n v="520912768"/>
    <m/>
    <m/>
    <n v="3412"/>
    <n v="0.67200000000000004"/>
    <m/>
    <n v="0.18226899999999999"/>
    <n v="0.54346300000000003"/>
    <n v="5.83353E-2"/>
    <n v="33399.5"/>
  </r>
  <r>
    <x v="9"/>
    <x v="35"/>
    <s v="UNIVERSITY OF FLORIDA"/>
    <s v="Florida"/>
    <x v="0"/>
    <x v="0"/>
    <s v=""/>
    <s v=""/>
    <m/>
    <m/>
    <m/>
    <m/>
    <m/>
    <m/>
    <m/>
    <x v="0"/>
    <x v="0"/>
    <m/>
    <m/>
    <m/>
    <m/>
    <n v="134231008"/>
    <m/>
    <m/>
    <m/>
    <n v="166428992"/>
    <n v="557874048"/>
    <n v="66662000"/>
    <n v="120272000"/>
    <m/>
    <m/>
    <x v="989"/>
    <n v="394496000"/>
    <n v="284092000"/>
    <n v="97238000"/>
    <n v="381329984"/>
    <n v="87799000"/>
    <n v="25491000"/>
    <n v="1164348032"/>
    <n v="621894464"/>
    <n v="119716224"/>
    <n v="520912768"/>
    <n v="582422976"/>
    <m/>
    <m/>
    <n v="3427"/>
    <n v="0.69299999999999995"/>
    <m/>
    <n v="0.18077099999999999"/>
    <n v="0.55196999999999996"/>
    <n v="5.5866499999999999E-2"/>
    <n v="33615"/>
  </r>
  <r>
    <x v="10"/>
    <x v="35"/>
    <s v="UNIVERSITY OF FLORIDA"/>
    <s v="Florida"/>
    <x v="0"/>
    <x v="0"/>
    <s v=""/>
    <s v=""/>
    <m/>
    <m/>
    <m/>
    <m/>
    <m/>
    <n v="32611"/>
    <s v="Southeast: AL, AR, FL, GA, KY, LA, MS, NC, SC, TN, VA, and WV"/>
    <x v="0"/>
    <x v="0"/>
    <m/>
    <m/>
    <m/>
    <m/>
    <n v="146751008"/>
    <m/>
    <m/>
    <m/>
    <n v="176192000"/>
    <n v="604104000"/>
    <n v="74456000"/>
    <n v="146871008"/>
    <m/>
    <m/>
    <x v="990"/>
    <n v="425236992"/>
    <n v="319668000"/>
    <n v="110584000"/>
    <n v="430252000"/>
    <n v="90498000"/>
    <n v="24887000"/>
    <n v="1252251008"/>
    <n v="639737024"/>
    <n v="126894000"/>
    <n v="582422976"/>
    <n v="648147968"/>
    <m/>
    <m/>
    <n v="3973"/>
    <n v="0.70299999999999996"/>
    <m/>
    <n v="0.16325300000000001"/>
    <n v="0.546269"/>
    <n v="4.7040699999999998E-2"/>
    <n v="35078"/>
  </r>
  <r>
    <x v="11"/>
    <x v="35"/>
    <s v="UNIVERSITY OF FLORIDA"/>
    <s v="Florida"/>
    <x v="1"/>
    <x v="0"/>
    <n v="0.60059060402684561"/>
    <n v="0.56865725013409618"/>
    <n v="18625"/>
    <n v="11186"/>
    <n v="6282"/>
    <n v="79"/>
    <n v="6361"/>
    <m/>
    <m/>
    <x v="0"/>
    <x v="0"/>
    <m/>
    <m/>
    <m/>
    <m/>
    <n v="180734000"/>
    <n v="133023000"/>
    <m/>
    <n v="225191008"/>
    <n v="219202000"/>
    <n v="776406016"/>
    <m/>
    <n v="73099000"/>
    <n v="756171008"/>
    <n v="533532992"/>
    <x v="991"/>
    <n v="471810400"/>
    <n v="378207456"/>
    <n v="119882808"/>
    <n v="498090272"/>
    <n v="95644872"/>
    <n v="31495924"/>
    <n v="1280576000"/>
    <n v="694693888"/>
    <n v="139609648"/>
    <m/>
    <m/>
    <n v="1373865984"/>
    <n v="1280576000"/>
    <n v="3965"/>
    <n v="0.76700000000000002"/>
    <m/>
    <n v="0.16078100000000001"/>
    <n v="0.54161499999999996"/>
    <n v="4.5332499999999998E-2"/>
    <n v="36742"/>
  </r>
  <r>
    <x v="12"/>
    <x v="35"/>
    <s v="UNIVERSITY OF FLORIDA"/>
    <s v="Florida"/>
    <x v="1"/>
    <x v="0"/>
    <n v="0.582931557234455"/>
    <n v="0.55729877216916779"/>
    <n v="20119"/>
    <n v="11728"/>
    <n v="6400"/>
    <n v="136"/>
    <n v="6536"/>
    <n v="32611"/>
    <s v="Southeast: AL, AR, FL, GA, KY, LA, MS, NC, SC, TN, VA, and WV"/>
    <x v="0"/>
    <x v="0"/>
    <m/>
    <m/>
    <m/>
    <m/>
    <n v="205546000"/>
    <n v="148171008"/>
    <m/>
    <n v="246894000"/>
    <n v="238171008"/>
    <n v="829515008"/>
    <m/>
    <n v="71757000"/>
    <n v="824872000"/>
    <n v="584649024"/>
    <x v="992"/>
    <n v="497673856"/>
    <n v="420432896"/>
    <n v="118873248"/>
    <n v="539306112"/>
    <n v="102779352"/>
    <n v="32620068"/>
    <n v="1390375936"/>
    <n v="738812480"/>
    <n v="144071264"/>
    <n v="551508992"/>
    <n v="584072000"/>
    <n v="1491549056"/>
    <n v="1390375936"/>
    <n v="4584"/>
    <n v="0.76900000000000002"/>
    <m/>
    <n v="0.17208100000000001"/>
    <n v="0.55466199999999999"/>
    <n v="4.8778000000000002E-2"/>
    <n v="34162"/>
  </r>
  <r>
    <x v="13"/>
    <x v="35"/>
    <s v="UNIVERSITY OF FLORIDA"/>
    <s v="Florida"/>
    <x v="1"/>
    <x v="0"/>
    <n v="0.52361467810037876"/>
    <n v="0.54834150802227954"/>
    <n v="22973"/>
    <n v="12029"/>
    <n v="6524"/>
    <n v="72"/>
    <n v="6596"/>
    <n v="32611"/>
    <s v="Southeast: AL, AR, FL, GA, KY, LA, MS, NC, SC, TN, VA, and WV"/>
    <x v="0"/>
    <x v="0"/>
    <m/>
    <m/>
    <m/>
    <m/>
    <n v="230810000"/>
    <n v="160930000"/>
    <m/>
    <n v="263776992"/>
    <n v="271582016"/>
    <n v="862905984"/>
    <m/>
    <n v="63965000"/>
    <n v="890788992"/>
    <n v="547960000"/>
    <x v="993"/>
    <n v="531315104"/>
    <n v="448955936"/>
    <n v="133484952"/>
    <n v="582440896"/>
    <n v="120290600"/>
    <n v="31965220"/>
    <n v="1479158016"/>
    <n v="768629696"/>
    <n v="162065088"/>
    <n v="584072000"/>
    <n v="670428992"/>
    <n v="1522653952"/>
    <n v="1479158016"/>
    <n v="4411"/>
    <n v="0.78400000000000003"/>
    <m/>
    <n v="0.17740600000000001"/>
    <n v="0.56363799999999997"/>
    <n v="5.1931199999999997E-2"/>
    <n v="33641"/>
  </r>
  <r>
    <x v="14"/>
    <x v="35"/>
    <s v="UNIVERSITY OF FLORIDA"/>
    <s v="Florida"/>
    <x v="1"/>
    <x v="0"/>
    <n v="0.53112476623029659"/>
    <n v="0.5651408450704225"/>
    <n v="22458"/>
    <n v="11928"/>
    <n v="6661"/>
    <n v="80"/>
    <n v="6741"/>
    <m/>
    <m/>
    <x v="0"/>
    <x v="0"/>
    <m/>
    <m/>
    <m/>
    <m/>
    <n v="242920000"/>
    <n v="156704992"/>
    <m/>
    <n v="334641984"/>
    <n v="317164000"/>
    <n v="1029447040"/>
    <m/>
    <n v="68586000"/>
    <n v="1021411008"/>
    <n v="670091008"/>
    <x v="994"/>
    <n v="554724672"/>
    <n v="485315360"/>
    <n v="162547808"/>
    <n v="647863168"/>
    <n v="115194792"/>
    <n v="36643356"/>
    <n v="1655522944"/>
    <n v="834919232"/>
    <n v="185595024"/>
    <n v="670428992"/>
    <n v="731510976"/>
    <n v="1801447936"/>
    <n v="1655522944"/>
    <n v="4811"/>
    <n v="0.79300000000000004"/>
    <m/>
    <n v="0.16708200000000001"/>
    <n v="0.55815199999999998"/>
    <n v="4.8182799999999998E-2"/>
    <n v="35762.5"/>
  </r>
  <r>
    <x v="15"/>
    <x v="35"/>
    <s v="University of Florida"/>
    <s v="Florida"/>
    <x v="1"/>
    <x v="0"/>
    <n v="0.57207697035601157"/>
    <n v="0.59842975206611571"/>
    <n v="21151"/>
    <n v="12100"/>
    <n v="7192"/>
    <n v="49"/>
    <n v="7241"/>
    <m/>
    <m/>
    <x v="0"/>
    <x v="0"/>
    <m/>
    <m/>
    <m/>
    <m/>
    <n v="255372992"/>
    <n v="152504992"/>
    <m/>
    <n v="322067008"/>
    <n v="305984992"/>
    <n v="1029880000"/>
    <m/>
    <n v="54632000"/>
    <n v="983220992"/>
    <n v="712572992"/>
    <x v="995"/>
    <n v="607623424"/>
    <n v="501197344"/>
    <n v="153318224"/>
    <n v="654515584"/>
    <n v="124905984"/>
    <n v="35379556"/>
    <n v="1745853056"/>
    <n v="898710848"/>
    <n v="195541648"/>
    <n v="731510976"/>
    <n v="820809024"/>
    <n v="1807517952"/>
    <n v="1745853056"/>
    <n v="5448"/>
    <n v="0.79400000000000004"/>
    <m/>
    <n v="0.157911"/>
    <n v="0.55625800000000003"/>
    <n v="4.5088200000000002E-2"/>
    <n v="36438"/>
  </r>
  <r>
    <x v="16"/>
    <x v="35"/>
    <s v="University of Florida"/>
    <s v="Florida"/>
    <x v="1"/>
    <x v="0"/>
    <n v="0.48214366541438464"/>
    <n v="0.62917761922643634"/>
    <n v="22093"/>
    <n v="10652"/>
    <n v="6641"/>
    <n v="61"/>
    <n v="6702"/>
    <m/>
    <m/>
    <x v="0"/>
    <x v="0"/>
    <m/>
    <m/>
    <m/>
    <m/>
    <n v="286764000"/>
    <n v="176024000"/>
    <m/>
    <n v="339880992"/>
    <n v="326328000"/>
    <n v="1177325952"/>
    <m/>
    <n v="43403000"/>
    <n v="1043513024"/>
    <n v="848713984"/>
    <x v="996"/>
    <n v="626199296"/>
    <n v="525888224"/>
    <n v="173306288"/>
    <n v="699194496"/>
    <n v="133091680"/>
    <n v="34813776"/>
    <n v="1826855040"/>
    <n v="934028992"/>
    <n v="209159520"/>
    <n v="820809024"/>
    <n v="919574016"/>
    <n v="2046409984"/>
    <n v="1826855040"/>
    <n v="5005"/>
    <n v="0.81"/>
    <m/>
    <n v="0.16361800000000001"/>
    <n v="0.55762100000000003"/>
    <n v="5.1574200000000001E-2"/>
    <n v="36517"/>
  </r>
  <r>
    <x v="17"/>
    <x v="35"/>
    <s v="University of Florida"/>
    <s v="Florida"/>
    <x v="1"/>
    <x v="0"/>
    <n v="0.42103954240238745"/>
    <n v="0.63427840126009061"/>
    <n v="24126"/>
    <n v="10158"/>
    <n v="6391"/>
    <n v="52"/>
    <n v="6443"/>
    <s v="32611-3115"/>
    <s v="Southeast: AL, AR, FL, GA, KY, LA, MS, NC, SC, TN, VA, and WV"/>
    <x v="1"/>
    <x v="1"/>
    <m/>
    <m/>
    <m/>
    <m/>
    <n v="310892992"/>
    <n v="192726000"/>
    <m/>
    <n v="338319008"/>
    <n v="339200000"/>
    <n v="1148340096"/>
    <m/>
    <n v="37870000"/>
    <n v="1076809984"/>
    <n v="802060992"/>
    <x v="997"/>
    <n v="630626496"/>
    <n v="521455424"/>
    <n v="186863504"/>
    <n v="708318912"/>
    <n v="146876560"/>
    <n v="35134004"/>
    <n v="1860279040"/>
    <n v="963019520"/>
    <n v="217733136"/>
    <n v="919574016"/>
    <n v="977718016"/>
    <n v="2054343040"/>
    <n v="1860279040"/>
    <n v="5230"/>
    <n v="0.81599999999999995"/>
    <m/>
    <n v="0.15124399999999999"/>
    <n v="0.55791000000000002"/>
    <n v="4.8457699999999999E-2"/>
    <n v="37937.5"/>
  </r>
  <r>
    <x v="18"/>
    <x v="35"/>
    <s v="University of Florida"/>
    <s v="Florida"/>
    <x v="1"/>
    <x v="0"/>
    <n v="0.41464711691863559"/>
    <n v="0.58482960791498717"/>
    <n v="26326"/>
    <n v="10916"/>
    <n v="6366"/>
    <n v="18"/>
    <n v="6384"/>
    <s v="32611-3115"/>
    <s v="Southeast: AL, AR, FL, GA, KY, LA, MS, NC, SC, TN, VA, and WV"/>
    <x v="1"/>
    <x v="1"/>
    <m/>
    <m/>
    <m/>
    <m/>
    <n v="344000992"/>
    <n v="228987008"/>
    <m/>
    <n v="573094016"/>
    <n v="366719008"/>
    <n v="1352347136"/>
    <m/>
    <n v="48395000"/>
    <n v="1391719936"/>
    <n v="759764992"/>
    <x v="998"/>
    <n v="595686336"/>
    <n v="493253184"/>
    <n v="428329024"/>
    <n v="921582208"/>
    <n v="132527208"/>
    <n v="29821318"/>
    <n v="2157317888"/>
    <n v="1161436928"/>
    <n v="262634592"/>
    <n v="977718016"/>
    <n v="1008921024"/>
    <n v="2247696896"/>
    <n v="2157317888"/>
    <n v="5359"/>
    <n v="0.82499999999999996"/>
    <m/>
    <n v="0.131937"/>
    <n v="0.56484400000000001"/>
    <n v="3.9959099999999997E-2"/>
    <n v="41528"/>
  </r>
  <r>
    <x v="19"/>
    <x v="35"/>
    <s v="University of Florida"/>
    <s v="Florida"/>
    <x v="1"/>
    <x v="0"/>
    <n v="0.42697108302969222"/>
    <n v="0.56768043576940541"/>
    <n v="25798"/>
    <n v="11015"/>
    <n v="6229"/>
    <n v="24"/>
    <n v="6253"/>
    <s v="32611-3115"/>
    <s v="Southeast: AL, AR, FL, GA, KY, LA, MS, NC, SC, TN, VA, and WV"/>
    <x v="1"/>
    <x v="1"/>
    <n v="-82.3399"/>
    <n v="29.6494"/>
    <m/>
    <m/>
    <n v="383204000"/>
    <n v="245368992"/>
    <m/>
    <n v="574435008"/>
    <n v="437895008"/>
    <n v="1262715008"/>
    <m/>
    <n v="45735000"/>
    <n v="1445058048"/>
    <n v="803644992"/>
    <x v="999"/>
    <n v="702006016"/>
    <n v="581896000"/>
    <n v="395423008"/>
    <n v="977319040"/>
    <n v="165276992"/>
    <n v="41654000"/>
    <n v="2226809088"/>
    <n v="1199490048"/>
    <n v="286712992"/>
    <n v="1008921024"/>
    <n v="1037921984"/>
    <n v="2306843904"/>
    <n v="2226809088"/>
    <n v="5593"/>
    <n v="0.84499999999999997"/>
    <m/>
    <n v="0.126448"/>
    <n v="0.57193499999999997"/>
    <n v="3.8671400000000002E-2"/>
    <n v="41893"/>
  </r>
  <r>
    <x v="20"/>
    <x v="35"/>
    <s v="University of Florida"/>
    <s v="Florida"/>
    <x v="1"/>
    <x v="0"/>
    <n v="0.43221937235968616"/>
    <n v="0.55685487389824595"/>
    <n v="26512"/>
    <n v="11459"/>
    <n v="6329"/>
    <n v="52"/>
    <n v="6381"/>
    <m/>
    <m/>
    <x v="0"/>
    <x v="0"/>
    <m/>
    <m/>
    <m/>
    <m/>
    <n v="424462016"/>
    <n v="276111008"/>
    <m/>
    <n v="633923008"/>
    <n v="454145984"/>
    <n v="1342850048"/>
    <m/>
    <n v="34754000"/>
    <n v="1532747008"/>
    <n v="801646016"/>
    <x v="1000"/>
    <n v="740878976"/>
    <n v="622862976"/>
    <n v="402340992"/>
    <n v="1025203968"/>
    <n v="167215008"/>
    <n v="40384000"/>
    <n v="2337341952"/>
    <n v="1251291008"/>
    <n v="303753984"/>
    <n v="1037921984"/>
    <n v="1085600000"/>
    <n v="2409541888"/>
    <n v="2337341952"/>
    <n v="6040"/>
    <n v="0.83699999999999997"/>
    <m/>
    <n v="0.12185799999999999"/>
    <n v="0.56968300000000005"/>
    <n v="3.4494700000000003E-2"/>
    <n v="38716.5"/>
  </r>
  <r>
    <x v="21"/>
    <x v="35"/>
    <s v="University of Florida"/>
    <s v="Florida"/>
    <x v="1"/>
    <x v="0"/>
    <n v="0.4318006960981865"/>
    <n v="0.54734430680468349"/>
    <n v="27295"/>
    <n v="11786"/>
    <n v="6395"/>
    <n v="56"/>
    <n v="6451"/>
    <s v="32611-3115"/>
    <s v="Southeast: AL, AR, FL, GA, KY, LA, MS, NC, SC, TN, VA, and WV"/>
    <x v="1"/>
    <x v="1"/>
    <n v="-82.361199999999997"/>
    <n v="29.638200000000001"/>
    <n v="0.03"/>
    <n v="6311"/>
    <n v="462049984"/>
    <n v="320496000"/>
    <m/>
    <n v="608972032"/>
    <n v="457156000"/>
    <n v="1243437952"/>
    <n v="81077000"/>
    <n v="5670000"/>
    <n v="1557458048"/>
    <n v="753932992"/>
    <x v="1001"/>
    <n v="707873024"/>
    <n v="608785024"/>
    <n v="430052000"/>
    <n v="1038836992"/>
    <n v="168302000"/>
    <n v="22743000"/>
    <n v="2316406016"/>
    <n v="1201836032"/>
    <n v="292868000"/>
    <n v="1085600000"/>
    <n v="1127419008"/>
    <n v="2333401088"/>
    <n v="2316406016"/>
    <n v="5681"/>
    <n v="0.85099999999999998"/>
    <m/>
    <n v="0.120064"/>
    <n v="0.56769800000000004"/>
    <n v="3.3336299999999999E-2"/>
    <n v="38646"/>
  </r>
  <r>
    <x v="22"/>
    <x v="35"/>
    <s v="University of Florida"/>
    <s v="Florida"/>
    <x v="1"/>
    <x v="0"/>
    <n v="0.44100806010430721"/>
    <n v="0.52009593119417796"/>
    <n v="27419"/>
    <n v="12092"/>
    <n v="6272"/>
    <n v="17"/>
    <n v="6289"/>
    <s v="32611-3115"/>
    <s v="Southeast: AL, AR, FL, GA, KY, LA, MS, NC, SC, TN, VA, and WV"/>
    <x v="1"/>
    <x v="1"/>
    <n v="-82.361199999999997"/>
    <n v="29.638200000000001"/>
    <n v="3.7999999999999999E-2"/>
    <n v="6595"/>
    <n v="500508000"/>
    <n v="352444000"/>
    <m/>
    <n v="648115008"/>
    <n v="439763008"/>
    <n v="1239740928"/>
    <n v="84091000"/>
    <n v="3500000"/>
    <n v="1618780032"/>
    <n v="707251968"/>
    <x v="1002"/>
    <n v="721302016"/>
    <n v="623243008"/>
    <n v="475459008"/>
    <n v="1098702080"/>
    <n v="170950000"/>
    <n v="39560000"/>
    <n v="2366748928"/>
    <n v="1319266048"/>
    <n v="268188992"/>
    <n v="1127419008"/>
    <n v="1360072960"/>
    <n v="2349417984"/>
    <n v="2366748928"/>
    <n v="5573"/>
    <n v="0.86499999999999999"/>
    <m/>
    <n v="0.123381"/>
    <n v="0.57021699999999997"/>
    <n v="3.6063699999999997E-2"/>
    <n v="38331"/>
  </r>
  <r>
    <x v="23"/>
    <x v="35"/>
    <s v="University of Florida"/>
    <s v="Florida"/>
    <x v="1"/>
    <x v="0"/>
    <n v="0.46548861917585865"/>
    <n v="0.50507211919480111"/>
    <n v="27107"/>
    <n v="12618"/>
    <n v="6352"/>
    <n v="21"/>
    <n v="6373"/>
    <n v="32611"/>
    <s v="Southeast: AL, AR, FL, GA, KY, LA, MS, NC, SC, TN, VA, and WV"/>
    <x v="1"/>
    <x v="1"/>
    <n v="-82.361199999999997"/>
    <n v="29.638200000000001"/>
    <n v="3.5999999999999997E-2"/>
    <n v="6444"/>
    <n v="508448000"/>
    <n v="358655008"/>
    <m/>
    <n v="708187008"/>
    <n v="415467008"/>
    <n v="1423118976"/>
    <n v="82041000"/>
    <n v="3981000"/>
    <n v="1659869952"/>
    <n v="871747008"/>
    <x v="1003"/>
    <n v="757936000"/>
    <n v="645337024"/>
    <n v="476883008"/>
    <n v="1122220032"/>
    <n v="184580992"/>
    <n v="39567000"/>
    <n v="2473159936"/>
    <n v="1384222976"/>
    <n v="307785984"/>
    <n v="1360072960"/>
    <n v="1519964032"/>
    <n v="2592990976"/>
    <n v="2473159936"/>
    <n v="5585"/>
    <n v="0.875"/>
    <m/>
    <n v="0.12864700000000001"/>
    <n v="0.56977500000000003"/>
    <n v="3.93113E-2"/>
    <n v="38871"/>
  </r>
  <r>
    <x v="24"/>
    <x v="35"/>
    <s v="University of Florida"/>
    <s v="Florida"/>
    <x v="1"/>
    <x v="0"/>
    <n v="0.45607424464447699"/>
    <n v="0.49816401468788252"/>
    <n v="28662"/>
    <n v="13072"/>
    <n v="6483"/>
    <n v="29"/>
    <n v="6512"/>
    <n v="32611"/>
    <s v="Southeast: AL, AR, FL, GA, KY, LA, MS, NC, SC, TN, VA, and WV"/>
    <x v="1"/>
    <x v="1"/>
    <n v="-82.361199999999997"/>
    <n v="29.638200000000001"/>
    <n v="0.03"/>
    <n v="6808"/>
    <n v="520409984"/>
    <n v="375820000"/>
    <m/>
    <n v="748662016"/>
    <n v="434896000"/>
    <n v="1493947136"/>
    <n v="262160992"/>
    <n v="5446000"/>
    <n v="1734425984"/>
    <n v="1045361984"/>
    <x v="1004"/>
    <n v="786728000"/>
    <n v="664536000"/>
    <n v="530339008"/>
    <n v="1194875008"/>
    <n v="190642000"/>
    <n v="39867000"/>
    <n v="2602872064"/>
    <n v="1468067968"/>
    <n v="304360992"/>
    <n v="1519964032"/>
    <n v="1556155008"/>
    <n v="2865955072"/>
    <n v="2602872064"/>
    <n v="5409"/>
    <n v="0.86499999999999999"/>
    <m/>
    <n v="0.14288400000000001"/>
    <n v="0.57325199999999998"/>
    <n v="4.38179E-2"/>
    <n v="38787.5"/>
  </r>
  <r>
    <x v="25"/>
    <x v="35"/>
    <s v="University of Florida"/>
    <s v="Florida"/>
    <x v="1"/>
    <x v="0"/>
    <n v="0.47542778918548939"/>
    <n v="0.49575295133890007"/>
    <n v="29220"/>
    <n v="13892"/>
    <n v="6860"/>
    <n v="27"/>
    <n v="6887"/>
    <m/>
    <m/>
    <x v="0"/>
    <x v="0"/>
    <m/>
    <m/>
    <n v="2.1000000000000001E-2"/>
    <n v="7089"/>
    <n v="552296000"/>
    <n v="409703008"/>
    <m/>
    <n v="760203008"/>
    <n v="453055008"/>
    <n v="1538505088"/>
    <n v="136928000"/>
    <n v="8211000"/>
    <n v="1806209024"/>
    <n v="925364992"/>
    <x v="1005"/>
    <n v="754065984"/>
    <n v="699768000"/>
    <n v="647563008"/>
    <n v="1347331072"/>
    <n v="202011008"/>
    <n v="42997000"/>
    <n v="2736254976"/>
    <n v="1514267008"/>
    <n v="336406016"/>
    <n v="1556155008"/>
    <n v="1461815168"/>
    <n v="2792244992"/>
    <n v="2736254976"/>
    <n v="5531"/>
    <n v="0.872"/>
    <m/>
    <n v="0.15310000000000001"/>
    <n v="0.58458200000000005"/>
    <n v="4.9955899999999998E-2"/>
    <n v="38177"/>
  </r>
  <r>
    <x v="26"/>
    <x v="35"/>
    <s v="University of Florida"/>
    <s v="Florida"/>
    <x v="1"/>
    <x v="0"/>
    <n v="0.45939305398764857"/>
    <n v="0.49450708297195722"/>
    <n v="30118"/>
    <n v="13836"/>
    <n v="6810"/>
    <n v="32"/>
    <n v="6842"/>
    <m/>
    <m/>
    <x v="0"/>
    <x v="0"/>
    <m/>
    <m/>
    <n v="2.5999999999999999E-2"/>
    <n v="6965"/>
    <n v="580598976"/>
    <n v="430585984"/>
    <m/>
    <n v="797697024"/>
    <n v="475848000"/>
    <n v="1618203008"/>
    <n v="116665000"/>
    <n v="7745000"/>
    <n v="1895267968"/>
    <n v="995443008"/>
    <x v="1006"/>
    <n v="782406976"/>
    <n v="710430016"/>
    <n v="706931008"/>
    <n v="1417361024"/>
    <n v="221508992"/>
    <n v="45361000"/>
    <n v="2910899968"/>
    <n v="1589486976"/>
    <n v="398176000"/>
    <n v="1461815168"/>
    <n v="1605037056"/>
    <n v="2973562880"/>
    <n v="2910899968"/>
    <n v="5650"/>
    <n v="0.88"/>
    <m/>
    <n v="0.150086"/>
    <n v="0.59379000000000004"/>
    <n v="4.9957000000000001E-2"/>
    <n v="39127"/>
  </r>
  <r>
    <x v="27"/>
    <x v="35"/>
    <s v="University of Florida"/>
    <s v="Florida"/>
    <x v="1"/>
    <x v="0"/>
    <n v="0.42013008825235898"/>
    <n v="0.46721907253961331"/>
    <n v="32747"/>
    <n v="13758"/>
    <n v="6396"/>
    <n v="32"/>
    <n v="6428"/>
    <n v="32611"/>
    <s v="Southeast: AL, AR, FL, GA, KY, LA, MS, NC, SC, TN, VA, and WV"/>
    <x v="1"/>
    <x v="1"/>
    <n v="-82.347899999999996"/>
    <n v="29.6463"/>
    <n v="1.9E-2"/>
    <n v="7184"/>
    <n v="593384000"/>
    <n v="394777984"/>
    <m/>
    <n v="845441984"/>
    <n v="513847008"/>
    <n v="1796905984"/>
    <n v="126365000"/>
    <n v="7944000"/>
    <n v="1936887040"/>
    <n v="1146342016"/>
    <x v="1007"/>
    <n v="785153024"/>
    <n v="743264000"/>
    <n v="758451008"/>
    <n v="1501714944"/>
    <n v="195628992"/>
    <n v="46735000"/>
    <n v="3056862976"/>
    <n v="1634550016"/>
    <n v="479979008"/>
    <n v="1605037056"/>
    <n v="1727399936"/>
    <n v="3212675072"/>
    <n v="3056862976"/>
    <m/>
    <m/>
    <m/>
    <m/>
    <m/>
    <m/>
    <m/>
  </r>
  <r>
    <x v="0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175632768"/>
    <m/>
    <m/>
    <n v="25004412"/>
    <n v="86687256"/>
    <n v="61013648"/>
    <n v="35372600"/>
    <n v="8612334"/>
    <m/>
    <m/>
    <x v="1008"/>
    <n v="132604000"/>
    <n v="64444152"/>
    <n v="34605256"/>
    <n v="99049408"/>
    <n v="25153050"/>
    <n v="14484172"/>
    <n v="612877696"/>
    <n v="195177216"/>
    <n v="48983224"/>
    <m/>
    <m/>
    <m/>
    <m/>
    <m/>
    <m/>
    <m/>
    <m/>
    <m/>
    <m/>
    <m/>
  </r>
  <r>
    <x v="1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193450624"/>
    <m/>
    <m/>
    <n v="32239252"/>
    <n v="99669160"/>
    <n v="66061780"/>
    <n v="36021496"/>
    <n v="13154511"/>
    <m/>
    <m/>
    <x v="1009"/>
    <n v="148050992"/>
    <n v="71447776"/>
    <n v="38450328"/>
    <n v="109898104"/>
    <n v="24948376"/>
    <n v="15821060"/>
    <n v="673533376"/>
    <n v="208881008"/>
    <n v="53574992"/>
    <m/>
    <m/>
    <m/>
    <m/>
    <m/>
    <m/>
    <m/>
    <m/>
    <m/>
    <m/>
    <m/>
  </r>
  <r>
    <x v="2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207587200"/>
    <m/>
    <m/>
    <n v="34089908"/>
    <n v="111415224"/>
    <n v="67202136"/>
    <n v="38136284"/>
    <n v="23060552"/>
    <m/>
    <m/>
    <x v="1010"/>
    <n v="150683168"/>
    <n v="78678936"/>
    <n v="51136792"/>
    <n v="129815728"/>
    <n v="30335580"/>
    <n v="16077036"/>
    <n v="729416448"/>
    <n v="229170336"/>
    <n v="63091404"/>
    <m/>
    <m/>
    <m/>
    <m/>
    <m/>
    <m/>
    <m/>
    <m/>
    <m/>
    <m/>
    <m/>
  </r>
  <r>
    <x v="3"/>
    <x v="36"/>
    <s v="UNIVERSITY OF MIAMI"/>
    <s v="Florida"/>
    <x v="0"/>
    <x v="0"/>
    <s v=""/>
    <s v=""/>
    <m/>
    <m/>
    <m/>
    <m/>
    <m/>
    <m/>
    <m/>
    <x v="0"/>
    <x v="0"/>
    <m/>
    <m/>
    <m/>
    <m/>
    <n v="217911984"/>
    <m/>
    <m/>
    <n v="39800292"/>
    <n v="110770944"/>
    <n v="76110320"/>
    <n v="40406544"/>
    <n v="12303801"/>
    <m/>
    <m/>
    <x v="1011"/>
    <n v="150944112"/>
    <n v="81023552"/>
    <n v="54919616"/>
    <n v="135943168"/>
    <n v="31804692"/>
    <n v="17643124"/>
    <n v="756255040"/>
    <n v="236941344"/>
    <n v="60907876"/>
    <m/>
    <m/>
    <m/>
    <m/>
    <m/>
    <m/>
    <m/>
    <m/>
    <m/>
    <m/>
    <m/>
  </r>
  <r>
    <x v="4"/>
    <x v="36"/>
    <s v="UNIVERSITY OF MIAMI"/>
    <s v="Florida"/>
    <x v="0"/>
    <x v="0"/>
    <s v=""/>
    <s v=""/>
    <m/>
    <m/>
    <m/>
    <m/>
    <m/>
    <m/>
    <m/>
    <x v="0"/>
    <x v="0"/>
    <m/>
    <m/>
    <m/>
    <m/>
    <n v="221488624"/>
    <m/>
    <m/>
    <n v="46555952"/>
    <n v="116319776"/>
    <n v="85212624"/>
    <n v="37901496"/>
    <n v="21071890"/>
    <m/>
    <m/>
    <x v="1012"/>
    <n v="158271856"/>
    <n v="85671912"/>
    <n v="60522104"/>
    <n v="146194016"/>
    <n v="35491720"/>
    <n v="18817368"/>
    <n v="799261312"/>
    <n v="257591744"/>
    <n v="63752400"/>
    <m/>
    <m/>
    <m/>
    <m/>
    <m/>
    <m/>
    <m/>
    <m/>
    <m/>
    <m/>
    <m/>
  </r>
  <r>
    <x v="5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234302352"/>
    <m/>
    <m/>
    <n v="52532612"/>
    <n v="116299040"/>
    <n v="90245920"/>
    <n v="43390536"/>
    <n v="25272858"/>
    <m/>
    <m/>
    <x v="1013"/>
    <n v="170475664"/>
    <n v="87462320"/>
    <n v="61869292"/>
    <n v="149331616"/>
    <n v="39084128"/>
    <n v="20806912"/>
    <n v="849400640"/>
    <n v="269949536"/>
    <n v="67068312"/>
    <m/>
    <m/>
    <m/>
    <m/>
    <m/>
    <m/>
    <m/>
    <m/>
    <m/>
    <m/>
    <m/>
  </r>
  <r>
    <x v="6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248660768"/>
    <n v="187941072"/>
    <m/>
    <n v="48934560"/>
    <n v="115657840"/>
    <n v="82643872"/>
    <n v="66645132"/>
    <m/>
    <m/>
    <m/>
    <x v="1014"/>
    <n v="199632832"/>
    <n v="101145104"/>
    <n v="64738164"/>
    <n v="165883264"/>
    <n v="55691096"/>
    <n v="21064516"/>
    <n v="790705024"/>
    <m/>
    <m/>
    <m/>
    <m/>
    <n v="859284608"/>
    <n v="790705024"/>
    <n v="1054"/>
    <n v="0.57499999999999996"/>
    <m/>
    <m/>
    <m/>
    <m/>
    <m/>
  </r>
  <r>
    <x v="7"/>
    <x v="36"/>
    <s v="UNIVERSITY OF MIAMI"/>
    <s v="Florida"/>
    <x v="0"/>
    <x v="0"/>
    <s v=""/>
    <s v=""/>
    <m/>
    <m/>
    <m/>
    <m/>
    <m/>
    <m/>
    <m/>
    <x v="0"/>
    <x v="0"/>
    <m/>
    <m/>
    <m/>
    <m/>
    <n v="247807184"/>
    <n v="193368064"/>
    <m/>
    <n v="54439116"/>
    <n v="120577048"/>
    <n v="88200640"/>
    <n v="88130600"/>
    <n v="10273916"/>
    <m/>
    <m/>
    <x v="1015"/>
    <n v="196055104"/>
    <n v="105720872"/>
    <n v="66046772"/>
    <n v="171767648"/>
    <n v="57056824"/>
    <n v="21610450"/>
    <n v="800098816"/>
    <n v="396267712"/>
    <n v="96371904"/>
    <m/>
    <m/>
    <n v="961968896"/>
    <n v="800098816"/>
    <n v="1051"/>
    <n v="0.59399999999999997"/>
    <m/>
    <n v="0.12496"/>
    <n v="0.57411500000000004"/>
    <n v="3.1877599999999999E-2"/>
    <n v="34967"/>
  </r>
  <r>
    <x v="8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259529360"/>
    <n v="196825056"/>
    <m/>
    <n v="62704292"/>
    <n v="114446952"/>
    <n v="103954176"/>
    <n v="99909104"/>
    <n v="11733643"/>
    <m/>
    <m/>
    <x v="1016"/>
    <n v="203582368"/>
    <n v="109646192"/>
    <n v="74213168"/>
    <n v="183859360"/>
    <n v="59685224"/>
    <n v="22162414"/>
    <n v="829860480"/>
    <n v="410577888"/>
    <n v="95683880"/>
    <m/>
    <m/>
    <n v="897928512"/>
    <n v="829860480"/>
    <n v="986"/>
    <n v="0.61199999999999999"/>
    <m/>
    <n v="0.13262699999999999"/>
    <n v="0.57161200000000001"/>
    <n v="3.66089E-2"/>
    <n v="37001.5"/>
  </r>
  <r>
    <x v="9"/>
    <x v="36"/>
    <s v="UNIVERSITY OF MIAMI"/>
    <s v="Florida"/>
    <x v="0"/>
    <x v="0"/>
    <s v=""/>
    <s v=""/>
    <m/>
    <m/>
    <m/>
    <m/>
    <m/>
    <m/>
    <m/>
    <x v="0"/>
    <x v="0"/>
    <m/>
    <m/>
    <m/>
    <m/>
    <n v="295504448"/>
    <n v="223537376"/>
    <m/>
    <n v="67813040"/>
    <n v="140096208"/>
    <n v="112706960"/>
    <n v="90155544"/>
    <n v="11970007"/>
    <m/>
    <m/>
    <x v="1017"/>
    <n v="211867680"/>
    <n v="118318232"/>
    <n v="84601928"/>
    <n v="202920160"/>
    <n v="61503372"/>
    <n v="24618048"/>
    <n v="873469440"/>
    <n v="433704128"/>
    <n v="104319792"/>
    <m/>
    <m/>
    <n v="996663040"/>
    <n v="873469440"/>
    <n v="948"/>
    <n v="0.625"/>
    <m/>
    <n v="0.16032399999999999"/>
    <n v="0.57626599999999994"/>
    <n v="4.3452200000000003E-2"/>
    <n v="38528"/>
  </r>
  <r>
    <x v="10"/>
    <x v="36"/>
    <s v="UNIVERSITY OF MIAMI"/>
    <s v="Florida"/>
    <x v="0"/>
    <x v="0"/>
    <s v=""/>
    <s v=""/>
    <m/>
    <m/>
    <m/>
    <m/>
    <m/>
    <n v="33124"/>
    <s v="Southeast: AL, AR, FL, GA, KY, LA, MS, NC, SC, TN, VA, and WV"/>
    <x v="0"/>
    <x v="0"/>
    <m/>
    <m/>
    <m/>
    <m/>
    <n v="317400416"/>
    <n v="237869296"/>
    <m/>
    <n v="69388928"/>
    <n v="151712544"/>
    <n v="108745632"/>
    <n v="116495216"/>
    <n v="11537986"/>
    <m/>
    <m/>
    <x v="1018"/>
    <n v="233236992"/>
    <n v="125137344"/>
    <n v="94433192"/>
    <n v="219570528"/>
    <n v="66376736"/>
    <n v="24695580"/>
    <n v="951238912"/>
    <n v="480990304"/>
    <n v="110396128"/>
    <m/>
    <m/>
    <n v="1020699904"/>
    <n v="951238912"/>
    <n v="1066"/>
    <n v="0.63300000000000001"/>
    <m/>
    <n v="0.18288199999999999"/>
    <n v="0.57974300000000001"/>
    <n v="4.5078500000000001E-2"/>
    <n v="39557"/>
  </r>
  <r>
    <x v="11"/>
    <x v="36"/>
    <s v="UNIVERSITY OF MIAMI"/>
    <s v="Florida"/>
    <x v="1"/>
    <x v="0"/>
    <n v="0.46244227112197772"/>
    <n v="0.31781465707152301"/>
    <n v="14724"/>
    <n v="6809"/>
    <n v="2153"/>
    <n v="11"/>
    <n v="2164"/>
    <m/>
    <m/>
    <x v="0"/>
    <x v="0"/>
    <m/>
    <m/>
    <m/>
    <m/>
    <n v="339440384"/>
    <n v="249357664"/>
    <m/>
    <n v="73581944"/>
    <n v="170353984"/>
    <n v="114699448"/>
    <n v="104501352"/>
    <n v="16006861"/>
    <m/>
    <m/>
    <x v="1019"/>
    <n v="247800032"/>
    <n v="135655984"/>
    <n v="100878448"/>
    <n v="236534432"/>
    <n v="69211400"/>
    <n v="25823854"/>
    <n v="1048155264"/>
    <n v="530836480"/>
    <n v="121420864"/>
    <m/>
    <m/>
    <n v="1056996224"/>
    <n v="1048155264"/>
    <n v="1098"/>
    <n v="0.65400000000000003"/>
    <m/>
    <n v="0.16691"/>
    <n v="0.59614800000000001"/>
    <n v="4.2311099999999997E-2"/>
    <n v="42250"/>
  </r>
  <r>
    <x v="12"/>
    <x v="36"/>
    <s v="UNIVERSITY OF MIAMI"/>
    <s v="Florida"/>
    <x v="1"/>
    <x v="0"/>
    <n v="0.43855679175309575"/>
    <n v="0.2951125125412068"/>
    <n v="15909"/>
    <n v="6977"/>
    <n v="2047"/>
    <n v="12"/>
    <n v="2059"/>
    <n v="33124"/>
    <s v="Southeast: AL, AR, FL, GA, KY, LA, MS, NC, SC, TN, VA, and WV"/>
    <x v="0"/>
    <x v="0"/>
    <m/>
    <m/>
    <m/>
    <m/>
    <n v="362336480"/>
    <n v="264062464"/>
    <m/>
    <n v="77842792"/>
    <n v="186074928"/>
    <n v="121310128"/>
    <n v="105168808"/>
    <n v="15359618"/>
    <m/>
    <m/>
    <x v="1020"/>
    <n v="266415440"/>
    <n v="146336336"/>
    <n v="111408832"/>
    <n v="257745168"/>
    <n v="74533184"/>
    <n v="27848392"/>
    <n v="1148999680"/>
    <n v="553687296"/>
    <n v="138078800"/>
    <n v="426955904"/>
    <n v="413720480"/>
    <n v="1121266816"/>
    <n v="1148999680"/>
    <n v="1224"/>
    <n v="0.67500000000000004"/>
    <m/>
    <n v="0.16594800000000001"/>
    <n v="0.61045300000000002"/>
    <n v="3.7715499999999999E-2"/>
    <n v="43812"/>
  </r>
  <r>
    <x v="13"/>
    <x v="36"/>
    <s v="UNIVERSITY OF MIAMI"/>
    <s v="Florida"/>
    <x v="1"/>
    <x v="0"/>
    <n v="0.44448400688386447"/>
    <n v="0.2774365821094793"/>
    <n v="16851"/>
    <n v="7490"/>
    <n v="2069"/>
    <n v="9"/>
    <n v="2078"/>
    <n v="33124"/>
    <s v="Southeast: AL, AR, FL, GA, KY, LA, MS, NC, SC, TN, VA, and WV"/>
    <x v="0"/>
    <x v="0"/>
    <m/>
    <m/>
    <m/>
    <m/>
    <n v="385960704"/>
    <n v="280139744"/>
    <m/>
    <n v="85983016"/>
    <n v="199696560"/>
    <n v="130322616"/>
    <n v="139197504"/>
    <n v="19885844"/>
    <m/>
    <m/>
    <x v="1021"/>
    <n v="292362368"/>
    <n v="161889792"/>
    <n v="124628208"/>
    <n v="286518016"/>
    <n v="80823520"/>
    <n v="30448950"/>
    <n v="1259375744"/>
    <n v="597122304"/>
    <n v="171832032"/>
    <n v="413720480"/>
    <n v="474580352"/>
    <n v="1349894144"/>
    <n v="1259375744"/>
    <n v="1303"/>
    <n v="0.71199999999999997"/>
    <m/>
    <n v="0.20707300000000001"/>
    <n v="0.58380299999999996"/>
    <n v="4.4080000000000001E-2"/>
    <n v="43463.5"/>
  </r>
  <r>
    <x v="14"/>
    <x v="36"/>
    <s v="UNIVERSITY OF MIAMI"/>
    <s v="Florida"/>
    <x v="1"/>
    <x v="0"/>
    <n v="0.4205976117144864"/>
    <n v="0.26246145940390547"/>
    <n v="18507"/>
    <n v="7784"/>
    <n v="2025"/>
    <n v="18"/>
    <n v="2043"/>
    <m/>
    <m/>
    <x v="0"/>
    <x v="0"/>
    <m/>
    <m/>
    <m/>
    <m/>
    <n v="414467712"/>
    <n v="302615072"/>
    <m/>
    <n v="103600376"/>
    <n v="207652832"/>
    <n v="129404304"/>
    <n v="216534080"/>
    <n v="18302740"/>
    <m/>
    <m/>
    <x v="1022"/>
    <n v="300536544"/>
    <n v="165478528"/>
    <n v="127641568"/>
    <n v="293120096"/>
    <n v="80259104"/>
    <n v="32541712"/>
    <n v="1289254272"/>
    <n v="616720960"/>
    <n v="172950016"/>
    <n v="474580352"/>
    <n v="526090752"/>
    <n v="1486992896"/>
    <n v="1289254272"/>
    <n v="1305"/>
    <n v="0.70699999999999996"/>
    <m/>
    <n v="0.19181300000000001"/>
    <n v="0.58341900000000002"/>
    <n v="4.7888800000000002E-2"/>
    <n v="44902.5"/>
  </r>
  <r>
    <x v="15"/>
    <x v="36"/>
    <s v="University of Miami"/>
    <s v="Florida"/>
    <x v="1"/>
    <x v="0"/>
    <n v="0.4613544546034446"/>
    <n v="0.26235741444866922"/>
    <n v="18812"/>
    <n v="8679"/>
    <n v="2261"/>
    <n v="16"/>
    <n v="2277"/>
    <m/>
    <m/>
    <x v="0"/>
    <x v="0"/>
    <m/>
    <m/>
    <m/>
    <m/>
    <n v="447096032"/>
    <n v="328375296"/>
    <m/>
    <n v="107964424"/>
    <n v="198145296"/>
    <n v="144562368"/>
    <n v="171726592"/>
    <n v="20221760"/>
    <m/>
    <m/>
    <x v="1023"/>
    <n v="320662592"/>
    <n v="165800144"/>
    <n v="130765216"/>
    <n v="296565376"/>
    <n v="94990944"/>
    <n v="33889960"/>
    <n v="1360000384"/>
    <n v="642819968"/>
    <n v="175763728"/>
    <n v="526090752"/>
    <n v="620434944"/>
    <n v="1575218176"/>
    <n v="1360000384"/>
    <n v="1439"/>
    <n v="0.73299999999999998"/>
    <m/>
    <n v="0.17896500000000001"/>
    <n v="0.58200499999999999"/>
    <n v="4.4128500000000001E-2"/>
    <n v="46747"/>
  </r>
  <r>
    <x v="16"/>
    <x v="36"/>
    <s v="University of Miami"/>
    <s v="Florida"/>
    <x v="1"/>
    <x v="0"/>
    <n v="0.40488445378151261"/>
    <n v="0.26747956933454403"/>
    <n v="19040"/>
    <n v="7709"/>
    <n v="2047"/>
    <n v="15"/>
    <n v="2062"/>
    <m/>
    <m/>
    <x v="0"/>
    <x v="0"/>
    <m/>
    <m/>
    <m/>
    <m/>
    <n v="471093632"/>
    <n v="343880992"/>
    <m/>
    <n v="110666328"/>
    <n v="198311072"/>
    <n v="156859136"/>
    <n v="165473328"/>
    <n v="23472576"/>
    <m/>
    <m/>
    <x v="1024"/>
    <n v="353428384"/>
    <n v="172761920"/>
    <n v="136279136"/>
    <n v="309041056"/>
    <n v="108764336"/>
    <n v="38950144"/>
    <n v="1552580224"/>
    <n v="710596736"/>
    <n v="198994176"/>
    <n v="620434944"/>
    <n v="741381824"/>
    <n v="1788588288"/>
    <n v="1552580224"/>
    <n v="1643"/>
    <n v="0.76300000000000001"/>
    <m/>
    <n v="0.18847900000000001"/>
    <n v="0.56392100000000001"/>
    <n v="4.2445700000000003E-2"/>
    <n v="48526.5"/>
  </r>
  <r>
    <x v="17"/>
    <x v="36"/>
    <s v="University of Miami"/>
    <s v="Florida"/>
    <x v="1"/>
    <x v="0"/>
    <n v="0.3799787975162805"/>
    <n v="0.26451441477348214"/>
    <n v="19809"/>
    <n v="7527"/>
    <n v="1980"/>
    <n v="11"/>
    <n v="1991"/>
    <n v="33124"/>
    <s v="Southeast: AL, AR, FL, GA, KY, LA, MS, NC, SC, TN, VA, and WV"/>
    <x v="1"/>
    <x v="2"/>
    <m/>
    <m/>
    <m/>
    <m/>
    <n v="489990528"/>
    <n v="357680160"/>
    <m/>
    <n v="111400536"/>
    <n v="213040608"/>
    <n v="180445824"/>
    <n v="176401216"/>
    <n v="367912544"/>
    <m/>
    <m/>
    <x v="1025"/>
    <n v="413704288"/>
    <n v="194769904"/>
    <n v="145321408"/>
    <n v="340091328"/>
    <n v="131368552"/>
    <n v="42505440"/>
    <n v="1846231552"/>
    <n v="839878592"/>
    <n v="229530128"/>
    <n v="741381824"/>
    <n v="736238912"/>
    <n v="1825893632"/>
    <n v="1846231552"/>
    <n v="1572"/>
    <n v="0.76800000000000002"/>
    <m/>
    <n v="0.20053699999999999"/>
    <n v="0.55114099999999999"/>
    <n v="3.7852400000000001E-2"/>
    <n v="49238"/>
  </r>
  <r>
    <x v="18"/>
    <x v="36"/>
    <s v="University of Miami"/>
    <s v="Florida"/>
    <x v="1"/>
    <x v="0"/>
    <n v="0.38628639661982178"/>
    <n v="0.23897277374866246"/>
    <n v="21774"/>
    <n v="8411"/>
    <n v="1984"/>
    <n v="26"/>
    <n v="2010"/>
    <n v="33124"/>
    <s v="Southeast: AL, AR, FL, GA, KY, LA, MS, NC, SC, TN, VA, and WV"/>
    <x v="1"/>
    <x v="2"/>
    <m/>
    <m/>
    <m/>
    <m/>
    <n v="509070336"/>
    <n v="368978048"/>
    <m/>
    <n v="124602304"/>
    <n v="225823776"/>
    <n v="169278880"/>
    <n v="154728624"/>
    <n v="402636928"/>
    <m/>
    <m/>
    <x v="1026"/>
    <n v="451784640"/>
    <n v="202808496"/>
    <n v="154198448"/>
    <n v="357006944"/>
    <n v="127364096"/>
    <n v="44378908"/>
    <n v="2141466240"/>
    <n v="985019840"/>
    <n v="251705136"/>
    <n v="736238912"/>
    <n v="538605760"/>
    <n v="1801979648"/>
    <n v="2141466240"/>
    <n v="1643"/>
    <n v="0.79500000000000004"/>
    <m/>
    <n v="0.183668"/>
    <n v="0.55072100000000002"/>
    <n v="3.5885800000000002E-2"/>
    <n v="49978"/>
  </r>
  <r>
    <x v="19"/>
    <x v="36"/>
    <s v="University of Miami"/>
    <s v="Florida"/>
    <x v="1"/>
    <x v="0"/>
    <n v="0.44403753719386585"/>
    <n v="0.20680412371134022"/>
    <n v="21845"/>
    <n v="9700"/>
    <n v="1905"/>
    <n v="101"/>
    <n v="2006"/>
    <n v="33124"/>
    <s v="Southeast: AL, AR, FL, GA, KY, LA, MS, NC, SC, TN, VA, and WV"/>
    <x v="1"/>
    <x v="2"/>
    <n v="-80.153999999999996"/>
    <n v="25.910799999999998"/>
    <m/>
    <m/>
    <n v="535491008"/>
    <n v="391573408"/>
    <m/>
    <n v="108643600"/>
    <n v="254412032"/>
    <n v="153766944"/>
    <n v="162574144"/>
    <n v="427741728"/>
    <m/>
    <m/>
    <x v="1027"/>
    <n v="445734944"/>
    <n v="208825280"/>
    <n v="168823200"/>
    <n v="377648480"/>
    <n v="131913560"/>
    <n v="44039728"/>
    <n v="2203927040"/>
    <n v="1005986304"/>
    <n v="291801824"/>
    <n v="538605760"/>
    <n v="618236352"/>
    <n v="2303272192"/>
    <n v="2203927040"/>
    <n v="1625"/>
    <n v="0.80200000000000005"/>
    <m/>
    <n v="0.13563500000000001"/>
    <n v="0.55764499999999995"/>
    <n v="3.6374799999999999E-2"/>
    <n v="50760"/>
  </r>
  <r>
    <x v="20"/>
    <x v="36"/>
    <s v="University of Miami"/>
    <s v="Florida"/>
    <x v="1"/>
    <x v="0"/>
    <n v="0.3921773041430171"/>
    <n v="0.20990449936004726"/>
    <n v="25899"/>
    <n v="10157"/>
    <n v="2106"/>
    <n v="26"/>
    <n v="2132"/>
    <m/>
    <m/>
    <x v="0"/>
    <x v="0"/>
    <m/>
    <m/>
    <m/>
    <m/>
    <n v="566771008"/>
    <n v="400638912"/>
    <m/>
    <n v="115197480"/>
    <n v="281472032"/>
    <n v="167617312"/>
    <n v="170776960"/>
    <n v="441174624"/>
    <m/>
    <m/>
    <x v="1028"/>
    <n v="461819488"/>
    <n v="229569056"/>
    <n v="157453792"/>
    <n v="387022848"/>
    <n v="147458000"/>
    <n v="45242044"/>
    <n v="2326982912"/>
    <n v="1057585024"/>
    <n v="317444736"/>
    <n v="618236352"/>
    <n v="719851520"/>
    <n v="2464758784"/>
    <n v="2326982912"/>
    <n v="1759"/>
    <n v="0.77900000000000003"/>
    <m/>
    <n v="0.13134299999999999"/>
    <n v="0.56417899999999999"/>
    <n v="3.7313399999999997E-2"/>
    <n v="49085"/>
  </r>
  <r>
    <x v="21"/>
    <x v="36"/>
    <s v="University of Miami"/>
    <s v="Florida"/>
    <x v="1"/>
    <x v="0"/>
    <n v="0.38328467942480265"/>
    <n v="0.20423131170662906"/>
    <n v="27747"/>
    <n v="10635"/>
    <n v="2139"/>
    <n v="33"/>
    <n v="2172"/>
    <n v="33124"/>
    <s v="Southeast: AL, AR, FL, GA, KY, LA, MS, NC, SC, TN, VA, and WV"/>
    <x v="1"/>
    <x v="2"/>
    <n v="-80.276499999999999"/>
    <n v="25.720400000000001"/>
    <n v="2.7E-2"/>
    <n v="2641"/>
    <n v="606327744"/>
    <n v="432259936"/>
    <m/>
    <n v="101640128"/>
    <n v="279051040"/>
    <n v="151481536"/>
    <n v="159262624"/>
    <n v="440064608"/>
    <m/>
    <m/>
    <x v="1029"/>
    <n v="459486464"/>
    <n v="233063376"/>
    <n v="154343552"/>
    <n v="387406912"/>
    <n v="154553648"/>
    <n v="39353060"/>
    <n v="2431467008"/>
    <n v="1113009280"/>
    <n v="321178464"/>
    <n v="719851520"/>
    <n v="678694272"/>
    <n v="2357493760"/>
    <n v="2431467008"/>
    <n v="1648"/>
    <n v="0.80500000000000005"/>
    <m/>
    <n v="0.12507799999999999"/>
    <n v="0.57223299999999999"/>
    <n v="3.8774200000000002E-2"/>
    <n v="52339"/>
  </r>
  <r>
    <x v="22"/>
    <x v="36"/>
    <s v="University of Miami"/>
    <s v="Florida"/>
    <x v="1"/>
    <x v="0"/>
    <n v="0.39701696869258207"/>
    <n v="0.18257713248638838"/>
    <n v="27757"/>
    <n v="11020"/>
    <n v="1987"/>
    <n v="25"/>
    <n v="2012"/>
    <n v="33146"/>
    <s v="Southeast: AL, AR, FL, GA, KY, LA, MS, NC, SC, TN, VA, and WV"/>
    <x v="1"/>
    <x v="2"/>
    <n v="-80.276499999999999"/>
    <n v="25.720400000000001"/>
    <n v="3.5000000000000003E-2"/>
    <n v="2671"/>
    <n v="642954048"/>
    <n v="462972160"/>
    <m/>
    <n v="150999456"/>
    <n v="247044576"/>
    <n v="184535072"/>
    <n v="169562128"/>
    <n v="466781440"/>
    <m/>
    <m/>
    <x v="1030"/>
    <n v="452442496"/>
    <n v="216898272"/>
    <n v="149992800"/>
    <n v="366891072"/>
    <n v="154784864"/>
    <n v="39650440"/>
    <n v="2518541824"/>
    <n v="1105728256"/>
    <n v="307439264"/>
    <n v="678694272"/>
    <n v="777946816"/>
    <n v="2656387328"/>
    <n v="2518541824"/>
    <n v="1615"/>
    <n v="0.81699999999999995"/>
    <m/>
    <n v="0.13322000000000001"/>
    <n v="0.55322000000000005"/>
    <n v="3.6271200000000003E-2"/>
    <n v="53778.5"/>
  </r>
  <r>
    <x v="23"/>
    <x v="36"/>
    <s v="University of Miami"/>
    <s v="Florida"/>
    <x v="1"/>
    <x v="0"/>
    <n v="0.40443491195904108"/>
    <n v="0.18304678812761954"/>
    <n v="28907"/>
    <n v="11691"/>
    <n v="2114"/>
    <n v="26"/>
    <n v="2140"/>
    <m/>
    <m/>
    <x v="0"/>
    <x v="0"/>
    <m/>
    <m/>
    <n v="2.8000000000000001E-2"/>
    <n v="2885"/>
    <n v="676599168"/>
    <n v="486088672"/>
    <m/>
    <n v="143038544"/>
    <n v="242029152"/>
    <n v="175462752"/>
    <n v="183538384"/>
    <n v="427160000"/>
    <m/>
    <m/>
    <x v="1031"/>
    <n v="479631840"/>
    <n v="211247808"/>
    <n v="151862912"/>
    <n v="363110720"/>
    <n v="136307840"/>
    <n v="42972592"/>
    <n v="2544030464"/>
    <n v="1161145984"/>
    <n v="297897952"/>
    <n v="777946816"/>
    <n v="865434688"/>
    <n v="2694438144"/>
    <n v="2544030464"/>
    <n v="1606"/>
    <n v="0.81"/>
    <m/>
    <n v="0.13167000000000001"/>
    <n v="0.55336099999999999"/>
    <n v="3.465E-2"/>
    <n v="52829"/>
  </r>
  <r>
    <x v="24"/>
    <x v="36"/>
    <s v="University of Miami"/>
    <s v="Florida"/>
    <x v="1"/>
    <x v="0"/>
    <n v="0.38177332110207823"/>
    <n v="0.17217665092385451"/>
    <n v="31613"/>
    <n v="12069"/>
    <n v="2052"/>
    <n v="26"/>
    <n v="2078"/>
    <n v="33146"/>
    <s v="Southeast: AL, AR, FL, GA, KY, LA, MS, NC, SC, TN, VA, and WV"/>
    <x v="1"/>
    <x v="2"/>
    <n v="-80.276499999999999"/>
    <n v="25.720400000000001"/>
    <n v="0.02"/>
    <n v="2949"/>
    <n v="701844608"/>
    <n v="503598880"/>
    <m/>
    <n v="145983584"/>
    <n v="228898384"/>
    <n v="187612640"/>
    <n v="255857616"/>
    <n v="418791296"/>
    <m/>
    <m/>
    <x v="1032"/>
    <n v="509054272"/>
    <n v="208762704"/>
    <n v="136448288"/>
    <n v="345211008"/>
    <n v="144193680"/>
    <n v="45731068"/>
    <n v="2684120832"/>
    <n v="1224783744"/>
    <n v="338370208"/>
    <n v="865434688"/>
    <n v="887329344"/>
    <n v="2806366208"/>
    <n v="2684120832"/>
    <n v="1553"/>
    <n v="0.81599999999999995"/>
    <m/>
    <n v="0.12"/>
    <n v="0.56392900000000001"/>
    <n v="2.9285700000000001E-2"/>
    <n v="56193.5"/>
  </r>
  <r>
    <x v="25"/>
    <x v="36"/>
    <s v="University of Miami"/>
    <s v="Florida"/>
    <x v="1"/>
    <x v="0"/>
    <n v="0.37788749251944942"/>
    <n v="0.16501702430912979"/>
    <n v="33420"/>
    <n v="12629"/>
    <n v="2057"/>
    <n v="27"/>
    <n v="2084"/>
    <m/>
    <m/>
    <x v="0"/>
    <x v="0"/>
    <m/>
    <m/>
    <n v="1.9E-2"/>
    <n v="2896"/>
    <n v="725091264"/>
    <n v="517153824"/>
    <m/>
    <n v="162484128"/>
    <n v="228488096"/>
    <n v="205506112"/>
    <n v="246816880"/>
    <n v="440756992"/>
    <m/>
    <m/>
    <x v="1033"/>
    <n v="516995424"/>
    <n v="219800064"/>
    <n v="138634528"/>
    <n v="358434592"/>
    <n v="139796720"/>
    <n v="50009436"/>
    <n v="2833402112"/>
    <n v="1318403200"/>
    <n v="377325600"/>
    <n v="887329344"/>
    <n v="844642496"/>
    <n v="2849608448"/>
    <n v="2833402112"/>
    <n v="1719"/>
    <n v="0.81699999999999995"/>
    <m/>
    <n v="0.10917"/>
    <n v="0.55855500000000002"/>
    <n v="2.1437100000000001E-2"/>
    <n v="57715"/>
  </r>
  <r>
    <x v="26"/>
    <x v="36"/>
    <s v="University of Miami"/>
    <s v="Florida"/>
    <x v="1"/>
    <x v="0"/>
    <n v="0.37712124938514513"/>
    <n v="0.16841933643107523"/>
    <n v="32528"/>
    <n v="12267"/>
    <n v="2042"/>
    <n v="24"/>
    <n v="2066"/>
    <m/>
    <m/>
    <x v="0"/>
    <x v="0"/>
    <m/>
    <m/>
    <n v="2.3E-2"/>
    <n v="2815"/>
    <n v="739674688"/>
    <n v="512752480"/>
    <m/>
    <n v="169277696"/>
    <n v="271796384"/>
    <n v="195133456"/>
    <n v="335488352"/>
    <n v="422810016"/>
    <m/>
    <m/>
    <x v="1034"/>
    <n v="447154208"/>
    <n v="239811888"/>
    <n v="153391664"/>
    <n v="393203552"/>
    <n v="178722848"/>
    <n v="54408184"/>
    <n v="3009798656"/>
    <n v="1386453248"/>
    <n v="397173376"/>
    <n v="844642496"/>
    <n v="948579200"/>
    <n v="3215474432"/>
    <n v="3009798656"/>
    <n v="1790"/>
    <n v="0.83699999999999997"/>
    <m/>
    <n v="0.117967"/>
    <n v="0.57440999999999998"/>
    <n v="2.63158E-2"/>
    <n v="54690.5"/>
  </r>
  <r>
    <x v="27"/>
    <x v="36"/>
    <s v="University of Miami"/>
    <s v="Florida"/>
    <x v="1"/>
    <x v="0"/>
    <n v="0.35704027678046868"/>
    <n v="0.20221226803181278"/>
    <n v="30638"/>
    <n v="10939"/>
    <n v="2185"/>
    <n v="27"/>
    <n v="2212"/>
    <n v="33146"/>
    <s v="Southeast: AL, AR, FL, GA, KY, LA, MS, NC, SC, TN, VA, and WV"/>
    <x v="1"/>
    <x v="2"/>
    <n v="-80.278700000000001"/>
    <n v="25.721299999999999"/>
    <n v="2.3E-2"/>
    <n v="2739"/>
    <n v="773765888"/>
    <n v="534847552"/>
    <m/>
    <n v="152067760"/>
    <n v="239013088"/>
    <n v="202054752"/>
    <n v="217268672"/>
    <n v="517983616"/>
    <m/>
    <m/>
    <x v="1035"/>
    <n v="470475584"/>
    <n v="256701520"/>
    <n v="158256272"/>
    <n v="414957792"/>
    <n v="175546080"/>
    <n v="53966632"/>
    <n v="3191549440"/>
    <n v="1474312832"/>
    <n v="405926464"/>
    <n v="948579200"/>
    <n v="1021508288"/>
    <n v="3351552768"/>
    <n v="3191549440"/>
    <m/>
    <m/>
    <m/>
    <m/>
    <m/>
    <m/>
    <m/>
  </r>
  <r>
    <x v="0"/>
    <x v="37"/>
    <s v="UNIVERSITY OF NORTH FLORIDA"/>
    <s v="Florida"/>
    <x v="0"/>
    <x v="0"/>
    <s v=""/>
    <s v=""/>
    <m/>
    <m/>
    <m/>
    <m/>
    <m/>
    <n v="32216"/>
    <s v="Southeast: AL, AR, FL, GA, KY, LA, MS, NC, SC, TN, VA, and WV"/>
    <x v="0"/>
    <x v="0"/>
    <m/>
    <m/>
    <m/>
    <m/>
    <n v="7312308"/>
    <m/>
    <m/>
    <m/>
    <n v="2875901"/>
    <n v="31759760"/>
    <n v="1254390"/>
    <n v="199457"/>
    <m/>
    <m/>
    <x v="1036"/>
    <n v="13944799"/>
    <n v="6124945"/>
    <n v="674892"/>
    <n v="6799837"/>
    <n v="6920661"/>
    <n v="3550754"/>
    <n v="48059896"/>
    <n v="23485452"/>
    <n v="6251320"/>
    <m/>
    <m/>
    <m/>
    <m/>
    <m/>
    <m/>
    <m/>
    <m/>
    <m/>
    <m/>
    <m/>
  </r>
  <r>
    <x v="1"/>
    <x v="37"/>
    <s v="UNIVERSITY OF NORTH FLORIDA"/>
    <s v="Florida"/>
    <x v="0"/>
    <x v="0"/>
    <s v=""/>
    <s v=""/>
    <m/>
    <m/>
    <m/>
    <m/>
    <m/>
    <n v="32216"/>
    <s v="Southeast: AL, AR, FL, GA, KY, LA, MS, NC, SC, TN, VA, and WV"/>
    <x v="0"/>
    <x v="0"/>
    <m/>
    <m/>
    <m/>
    <m/>
    <n v="8888438"/>
    <m/>
    <m/>
    <m/>
    <n v="3191614"/>
    <n v="30555896"/>
    <n v="1561287"/>
    <n v="155103"/>
    <m/>
    <m/>
    <x v="1037"/>
    <n v="14369500"/>
    <n v="5224877"/>
    <n v="544587"/>
    <n v="5769464"/>
    <n v="7005086"/>
    <n v="3842860"/>
    <n v="48572048"/>
    <n v="24210276"/>
    <n v="6660529"/>
    <m/>
    <m/>
    <m/>
    <m/>
    <m/>
    <m/>
    <m/>
    <m/>
    <m/>
    <m/>
    <m/>
  </r>
  <r>
    <x v="2"/>
    <x v="37"/>
    <s v="UNIVERSITY OF NORTH FLORIDA"/>
    <s v="Florida"/>
    <x v="0"/>
    <x v="0"/>
    <s v=""/>
    <s v=""/>
    <m/>
    <m/>
    <m/>
    <m/>
    <m/>
    <n v="322242645"/>
    <s v="Southeast: AL, AR, FL, GA, KY, LA, MS, NC, SC, TN, VA, and WV"/>
    <x v="0"/>
    <x v="0"/>
    <m/>
    <m/>
    <m/>
    <m/>
    <n v="10705013"/>
    <m/>
    <m/>
    <m/>
    <n v="3857012"/>
    <n v="30863214"/>
    <n v="1600629"/>
    <n v="239119"/>
    <m/>
    <m/>
    <x v="1038"/>
    <n v="16765392"/>
    <n v="2367697"/>
    <n v="2153399"/>
    <n v="4521096"/>
    <n v="7976329"/>
    <n v="4222317"/>
    <n v="53973128"/>
    <n v="25974660"/>
    <n v="10682889"/>
    <m/>
    <m/>
    <m/>
    <m/>
    <m/>
    <m/>
    <n v="3280"/>
    <m/>
    <m/>
    <m/>
    <m/>
  </r>
  <r>
    <x v="3"/>
    <x v="37"/>
    <s v="UNIVERSITY OF NORTH FLORIDA"/>
    <s v="Florida"/>
    <x v="0"/>
    <x v="0"/>
    <s v=""/>
    <s v=""/>
    <m/>
    <m/>
    <m/>
    <m/>
    <m/>
    <m/>
    <m/>
    <x v="0"/>
    <x v="0"/>
    <m/>
    <m/>
    <m/>
    <m/>
    <n v="12011947"/>
    <m/>
    <m/>
    <m/>
    <n v="4192833"/>
    <n v="33068814"/>
    <n v="1825643"/>
    <n v="624115"/>
    <m/>
    <m/>
    <x v="1039"/>
    <n v="20932804"/>
    <n v="2215852"/>
    <n v="2040802"/>
    <n v="4256654"/>
    <n v="8326055"/>
    <n v="4609111"/>
    <n v="58843980"/>
    <n v="27649672"/>
    <n v="11293527"/>
    <m/>
    <m/>
    <m/>
    <m/>
    <m/>
    <m/>
    <n v="3444"/>
    <m/>
    <m/>
    <m/>
    <m/>
  </r>
  <r>
    <x v="4"/>
    <x v="37"/>
    <s v="UNIVERSITY OF NORTH FLORIDA"/>
    <s v="Florida"/>
    <x v="0"/>
    <x v="0"/>
    <s v=""/>
    <s v=""/>
    <m/>
    <m/>
    <m/>
    <m/>
    <m/>
    <m/>
    <m/>
    <x v="0"/>
    <x v="0"/>
    <m/>
    <m/>
    <m/>
    <m/>
    <n v="12260153"/>
    <m/>
    <m/>
    <m/>
    <n v="5302886"/>
    <n v="38697440"/>
    <n v="1043343"/>
    <n v="397090"/>
    <m/>
    <m/>
    <x v="1040"/>
    <n v="20330048"/>
    <n v="4106216"/>
    <n v="2646856"/>
    <n v="6753072"/>
    <n v="9343243"/>
    <n v="5239010"/>
    <n v="63733140"/>
    <n v="30598312"/>
    <n v="12533344"/>
    <m/>
    <m/>
    <m/>
    <m/>
    <m/>
    <m/>
    <n v="3600"/>
    <m/>
    <m/>
    <m/>
    <m/>
  </r>
  <r>
    <x v="5"/>
    <x v="37"/>
    <s v="UNIVERSITY OF NORTH FLORIDA"/>
    <s v="Florida"/>
    <x v="0"/>
    <x v="0"/>
    <s v=""/>
    <s v=""/>
    <m/>
    <m/>
    <m/>
    <m/>
    <m/>
    <n v="322242645"/>
    <s v="Southeast: AL, AR, FL, GA, KY, LA, MS, NC, SC, TN, VA, and WV"/>
    <x v="0"/>
    <x v="0"/>
    <m/>
    <m/>
    <m/>
    <m/>
    <n v="12896626"/>
    <m/>
    <m/>
    <m/>
    <n v="6411642"/>
    <n v="40647952"/>
    <n v="1658781"/>
    <n v="473693"/>
    <m/>
    <m/>
    <x v="1041"/>
    <n v="23474178"/>
    <n v="3661071"/>
    <n v="2166401"/>
    <n v="5827472"/>
    <n v="10688536"/>
    <n v="5531278"/>
    <n v="69545240"/>
    <n v="33855100"/>
    <n v="10042280"/>
    <m/>
    <m/>
    <m/>
    <m/>
    <m/>
    <m/>
    <n v="3650"/>
    <m/>
    <m/>
    <m/>
    <m/>
  </r>
  <r>
    <x v="6"/>
    <x v="37"/>
    <s v="UNIVERSITY OF NORTH FLORIDA"/>
    <s v="Florida"/>
    <x v="0"/>
    <x v="0"/>
    <s v=""/>
    <s v=""/>
    <m/>
    <m/>
    <m/>
    <m/>
    <m/>
    <n v="322242645"/>
    <s v="Southeast: AL, AR, FL, GA, KY, LA, MS, NC, SC, TN, VA, and WV"/>
    <x v="0"/>
    <x v="0"/>
    <m/>
    <m/>
    <m/>
    <m/>
    <n v="15937330"/>
    <m/>
    <m/>
    <m/>
    <n v="7238930"/>
    <n v="44001044"/>
    <n v="1598554"/>
    <n v="432702"/>
    <m/>
    <m/>
    <x v="1042"/>
    <n v="24358332"/>
    <n v="3501569"/>
    <n v="3234877"/>
    <n v="6736446"/>
    <n v="10578438"/>
    <n v="6054108"/>
    <n v="75651472"/>
    <n v="33602312"/>
    <n v="10416717"/>
    <n v="9015037"/>
    <n v="18081976"/>
    <m/>
    <m/>
    <n v="156"/>
    <n v="0.38400000000000001"/>
    <n v="3700"/>
    <m/>
    <m/>
    <m/>
    <m/>
  </r>
  <r>
    <x v="7"/>
    <x v="37"/>
    <s v="UNIVERSITY OF NORTH FLORIDA"/>
    <s v="Florida"/>
    <x v="0"/>
    <x v="0"/>
    <s v=""/>
    <s v=""/>
    <m/>
    <m/>
    <m/>
    <m/>
    <m/>
    <m/>
    <m/>
    <x v="0"/>
    <x v="0"/>
    <m/>
    <m/>
    <m/>
    <m/>
    <n v="16827492"/>
    <m/>
    <m/>
    <m/>
    <n v="8740081"/>
    <n v="49775444"/>
    <n v="1938607"/>
    <n v="432715"/>
    <m/>
    <m/>
    <x v="1043"/>
    <n v="30097060"/>
    <n v="1244878"/>
    <n v="2335627"/>
    <n v="3580505"/>
    <n v="12232615"/>
    <n v="7585056"/>
    <n v="85570528"/>
    <n v="43117376"/>
    <n v="17190000"/>
    <n v="18081976"/>
    <n v="26724116"/>
    <m/>
    <m/>
    <n v="178"/>
    <n v="0.36599999999999999"/>
    <m/>
    <n v="0.474692"/>
    <n v="0.65376400000000001"/>
    <n v="0.19949"/>
    <n v="22983"/>
  </r>
  <r>
    <x v="8"/>
    <x v="37"/>
    <s v="UNIVERSITY OF NORTH FLORIDA"/>
    <s v="Florida"/>
    <x v="0"/>
    <x v="0"/>
    <s v=""/>
    <s v=""/>
    <m/>
    <m/>
    <m/>
    <m/>
    <m/>
    <n v="322242645"/>
    <s v="Southeast: AL, AR, FL, GA, KY, LA, MS, NC, SC, TN, VA, and WV"/>
    <x v="0"/>
    <x v="0"/>
    <m/>
    <m/>
    <m/>
    <m/>
    <n v="19575244"/>
    <m/>
    <m/>
    <m/>
    <n v="5619050"/>
    <n v="58955592"/>
    <n v="2240946"/>
    <n v="1620106"/>
    <m/>
    <m/>
    <x v="1044"/>
    <n v="33460228"/>
    <n v="1552324"/>
    <n v="2565022"/>
    <n v="4117346"/>
    <n v="14287167"/>
    <n v="9274343"/>
    <n v="99515592"/>
    <n v="42999584"/>
    <n v="16850000"/>
    <n v="26724000"/>
    <n v="32668000"/>
    <m/>
    <m/>
    <n v="216"/>
    <n v="0.39600000000000002"/>
    <m/>
    <n v="0.45625900000000003"/>
    <n v="0.63687800000000006"/>
    <n v="0.19193099999999999"/>
    <n v="24997"/>
  </r>
  <r>
    <x v="9"/>
    <x v="37"/>
    <s v="UNIVERSITY OF NORTH FLORIDA"/>
    <s v="Florida"/>
    <x v="0"/>
    <x v="0"/>
    <s v=""/>
    <s v=""/>
    <m/>
    <m/>
    <m/>
    <m/>
    <m/>
    <m/>
    <m/>
    <x v="0"/>
    <x v="0"/>
    <m/>
    <m/>
    <m/>
    <m/>
    <n v="20620006"/>
    <m/>
    <m/>
    <m/>
    <n v="6818646"/>
    <n v="61755116"/>
    <n v="4170918"/>
    <m/>
    <m/>
    <m/>
    <x v="1045"/>
    <n v="34972560"/>
    <n v="2517391"/>
    <n v="2783984"/>
    <n v="5301375"/>
    <n v="14519516"/>
    <n v="8984206"/>
    <n v="105860920"/>
    <n v="49154252"/>
    <n v="9902479"/>
    <n v="32668000"/>
    <n v="32828248"/>
    <m/>
    <m/>
    <n v="296"/>
    <n v="0.442"/>
    <m/>
    <n v="0.45164399999999999"/>
    <n v="0.63152799999999998"/>
    <n v="0.17795"/>
    <n v="25583"/>
  </r>
  <r>
    <x v="10"/>
    <x v="37"/>
    <s v="UNIVERSITY OF NORTH FLORIDA"/>
    <s v="Florida"/>
    <x v="0"/>
    <x v="0"/>
    <s v=""/>
    <s v=""/>
    <m/>
    <m/>
    <m/>
    <m/>
    <m/>
    <n v="322242645"/>
    <s v="Southeast: AL, AR, FL, GA, KY, LA, MS, NC, SC, TN, VA, and WV"/>
    <x v="0"/>
    <x v="0"/>
    <m/>
    <m/>
    <m/>
    <m/>
    <n v="24589010"/>
    <m/>
    <m/>
    <m/>
    <n v="7451992"/>
    <n v="67252784"/>
    <n v="4132115"/>
    <m/>
    <m/>
    <m/>
    <x v="1046"/>
    <n v="40507144"/>
    <n v="2239018"/>
    <n v="5632616"/>
    <n v="7871634"/>
    <n v="16903342"/>
    <n v="9912264"/>
    <n v="119986416"/>
    <n v="46432184"/>
    <n v="10409454"/>
    <m/>
    <m/>
    <m/>
    <m/>
    <n v="313"/>
    <n v="0.41099999999999998"/>
    <m/>
    <n v="0.43401200000000001"/>
    <n v="0.63197700000000001"/>
    <n v="0.16947699999999999"/>
    <n v="27087"/>
  </r>
  <r>
    <x v="11"/>
    <x v="37"/>
    <s v="UNIVERSITY OF NORTH FLORIDA"/>
    <s v="Florida"/>
    <x v="1"/>
    <x v="0"/>
    <n v="0.7065251821349382"/>
    <n v="0.39923783904954047"/>
    <n v="6314"/>
    <n v="4461"/>
    <n v="1702"/>
    <n v="79"/>
    <n v="1781"/>
    <m/>
    <m/>
    <x v="0"/>
    <x v="0"/>
    <m/>
    <m/>
    <m/>
    <m/>
    <n v="36896320"/>
    <n v="36254764"/>
    <m/>
    <m/>
    <n v="10103691"/>
    <n v="59731984"/>
    <m/>
    <n v="15628957"/>
    <n v="66264116"/>
    <n v="62026564"/>
    <x v="1047"/>
    <n v="45492664"/>
    <n v="4584633"/>
    <n v="6205931.5"/>
    <n v="10790564"/>
    <n v="13858879"/>
    <n v="11925131"/>
    <n v="128294832"/>
    <n v="55109520"/>
    <n v="11393613"/>
    <m/>
    <m/>
    <n v="142723360"/>
    <n v="128294832"/>
    <n v="422"/>
    <n v="0.42799999999999999"/>
    <m/>
    <n v="0.41138599999999997"/>
    <n v="0.62620799999999999"/>
    <n v="0.164608"/>
    <n v="28436.5"/>
  </r>
  <r>
    <x v="12"/>
    <x v="37"/>
    <s v="UNIVERSITY OF NORTH FLORIDA"/>
    <s v="Florida"/>
    <x v="1"/>
    <x v="0"/>
    <n v="0.7001947690595437"/>
    <n v="0.387045499701967"/>
    <n v="7188"/>
    <n v="5033"/>
    <n v="1865"/>
    <n v="83"/>
    <n v="1948"/>
    <s v="32224-2645"/>
    <s v="Southeast: AL, AR, FL, GA, KY, LA, MS, NC, SC, TN, VA, and WV"/>
    <x v="0"/>
    <x v="0"/>
    <m/>
    <m/>
    <m/>
    <m/>
    <n v="34934136"/>
    <n v="28258776"/>
    <m/>
    <n v="1436088"/>
    <n v="14836701"/>
    <n v="70469056"/>
    <m/>
    <n v="4612594"/>
    <n v="65186520"/>
    <n v="63953800"/>
    <x v="1048"/>
    <n v="48544712"/>
    <n v="5622565"/>
    <n v="10708417"/>
    <n v="16330982"/>
    <n v="12256903"/>
    <n v="12544460"/>
    <n v="132981944"/>
    <n v="56788024"/>
    <n v="12078115"/>
    <n v="35132756"/>
    <n v="43778716"/>
    <n v="145453984"/>
    <n v="132981944"/>
    <n v="539"/>
    <n v="0.48799999999999999"/>
    <m/>
    <n v="0.39020700000000003"/>
    <n v="0.631776"/>
    <n v="0.14788899999999999"/>
    <n v="29042"/>
  </r>
  <r>
    <x v="13"/>
    <x v="37"/>
    <s v="UNIVERSITY OF NORTH FLORIDA"/>
    <s v="Florida"/>
    <x v="1"/>
    <x v="0"/>
    <n v="0.6623557753264866"/>
    <n v="0.38342266462480856"/>
    <n v="7887"/>
    <n v="5224"/>
    <n v="1932"/>
    <n v="71"/>
    <n v="2003"/>
    <s v="32224-2645"/>
    <s v="Southeast: AL, AR, FL, GA, KY, LA, MS, NC, SC, TN, VA, and WV"/>
    <x v="0"/>
    <x v="0"/>
    <m/>
    <m/>
    <m/>
    <m/>
    <n v="41083968"/>
    <n v="34161760"/>
    <m/>
    <n v="4171481"/>
    <n v="16120374"/>
    <n v="81196000"/>
    <m/>
    <n v="7952757"/>
    <n v="76901552"/>
    <n v="65808476"/>
    <x v="1049"/>
    <n v="51588892"/>
    <n v="6507451.5"/>
    <n v="10707825"/>
    <n v="17215276"/>
    <n v="13000676"/>
    <n v="14500129"/>
    <n v="137883504"/>
    <n v="67597664"/>
    <n v="13946975"/>
    <n v="43778716"/>
    <n v="52802616"/>
    <n v="146955168"/>
    <n v="137883504"/>
    <n v="653"/>
    <n v="0.47599999999999998"/>
    <m/>
    <n v="0.38101000000000002"/>
    <n v="0.64326899999999998"/>
    <n v="0.13942299999999999"/>
    <n v="30360"/>
  </r>
  <r>
    <x v="14"/>
    <x v="37"/>
    <s v="UNIVERSITY OF NORTH FLORIDA"/>
    <s v="Florida"/>
    <x v="1"/>
    <x v="0"/>
    <n v="0.69242807270976281"/>
    <n v="0.40264255910987484"/>
    <n v="8307"/>
    <n v="5752"/>
    <n v="2229"/>
    <n v="87"/>
    <n v="2316"/>
    <m/>
    <m/>
    <x v="0"/>
    <x v="0"/>
    <m/>
    <m/>
    <m/>
    <m/>
    <n v="34816016"/>
    <n v="27139916"/>
    <m/>
    <n v="4043844"/>
    <n v="10772269"/>
    <n v="78734912"/>
    <m/>
    <m/>
    <n v="56967956"/>
    <n v="74304952"/>
    <x v="1050"/>
    <n v="54695316"/>
    <n v="7184015.5"/>
    <n v="8373700.5"/>
    <n v="15557716"/>
    <n v="18291528"/>
    <n v="14583294"/>
    <n v="148431712"/>
    <n v="72223088"/>
    <n v="16917448"/>
    <n v="52802616"/>
    <n v="66888252"/>
    <n v="161185920"/>
    <n v="148431712"/>
    <n v="735"/>
    <n v="0.49"/>
    <m/>
    <n v="0.375608"/>
    <n v="0.63919599999999999"/>
    <n v="0.13742799999999999"/>
    <n v="32294.5"/>
  </r>
  <r>
    <x v="15"/>
    <x v="37"/>
    <s v="University of North Florida"/>
    <s v="Florida"/>
    <x v="1"/>
    <x v="0"/>
    <n v="0.61965671804963374"/>
    <n v="0.42131263232180666"/>
    <n v="9147"/>
    <n v="5668"/>
    <n v="2295"/>
    <n v="93"/>
    <n v="2388"/>
    <m/>
    <m/>
    <x v="0"/>
    <x v="0"/>
    <m/>
    <m/>
    <m/>
    <m/>
    <n v="49583388"/>
    <n v="31552598"/>
    <m/>
    <n v="4260439"/>
    <n v="13772127"/>
    <n v="99568400"/>
    <n v="2970000"/>
    <n v="703434"/>
    <n v="58501860"/>
    <n v="102059352"/>
    <x v="1051"/>
    <n v="65880960"/>
    <n v="7885081"/>
    <n v="9086482"/>
    <n v="16971564"/>
    <n v="15190852"/>
    <n v="16832370"/>
    <n v="162981840"/>
    <m/>
    <m/>
    <n v="66888252"/>
    <n v="76126888"/>
    <n v="190523968"/>
    <n v="162981840"/>
    <n v="748"/>
    <n v="0.45"/>
    <m/>
    <n v="0.36804700000000001"/>
    <n v="0.63296799999999998"/>
    <n v="0.131547"/>
    <n v="33395"/>
  </r>
  <r>
    <x v="16"/>
    <x v="37"/>
    <s v="University of North Florida"/>
    <s v="Florida"/>
    <x v="1"/>
    <x v="0"/>
    <n v="0.68360563380281691"/>
    <n v="0.41915279380253834"/>
    <n v="8875"/>
    <n v="6067"/>
    <n v="2310"/>
    <n v="233"/>
    <n v="2543"/>
    <m/>
    <m/>
    <x v="0"/>
    <x v="0"/>
    <m/>
    <m/>
    <m/>
    <m/>
    <n v="52362772"/>
    <n v="33576560"/>
    <m/>
    <n v="3961536"/>
    <n v="17417508"/>
    <n v="109613712"/>
    <n v="3551085"/>
    <n v="11147268"/>
    <n v="59489952"/>
    <n v="123804984"/>
    <x v="1052"/>
    <n v="72774832"/>
    <n v="11020105"/>
    <n v="6117110.5"/>
    <n v="17137216"/>
    <n v="16368146"/>
    <n v="21073334"/>
    <n v="181038224"/>
    <m/>
    <m/>
    <n v="76126888"/>
    <n v="88785080"/>
    <n v="225495728"/>
    <n v="181038224"/>
    <n v="777"/>
    <n v="0.46500000000000002"/>
    <m/>
    <n v="0.360819"/>
    <n v="0.62249200000000005"/>
    <n v="0.124975"/>
    <n v="34026"/>
  </r>
  <r>
    <x v="17"/>
    <x v="37"/>
    <s v="University of North Florida"/>
    <s v="Florida"/>
    <x v="1"/>
    <x v="0"/>
    <n v="0.66426193118756938"/>
    <n v="0.38379281537176274"/>
    <n v="9010"/>
    <n v="5985"/>
    <n v="2037"/>
    <n v="260"/>
    <n v="2297"/>
    <s v="32224-2645"/>
    <s v="Southeast: AL, AR, FL, GA, KY, LA, MS, NC, SC, TN, VA, and WV"/>
    <x v="1"/>
    <x v="2"/>
    <m/>
    <m/>
    <m/>
    <m/>
    <n v="57168848"/>
    <n v="36351752"/>
    <m/>
    <n v="2847176"/>
    <n v="31752862"/>
    <n v="95968056"/>
    <n v="5545942"/>
    <n v="15998538"/>
    <n v="69544672"/>
    <n v="133010272"/>
    <x v="1053"/>
    <n v="75788128"/>
    <n v="7137193"/>
    <n v="7299295"/>
    <n v="14436488"/>
    <n v="18362210"/>
    <n v="20891186"/>
    <n v="192276736"/>
    <m/>
    <m/>
    <n v="88785080"/>
    <n v="95209240"/>
    <n v="243597712"/>
    <n v="192276736"/>
    <n v="842"/>
    <n v="0.45100000000000001"/>
    <m/>
    <n v="0.36638300000000001"/>
    <n v="0.61114299999999999"/>
    <n v="0.124457"/>
    <n v="34270"/>
  </r>
  <r>
    <x v="18"/>
    <x v="37"/>
    <s v="University of North Florida"/>
    <s v="Florida"/>
    <x v="1"/>
    <x v="0"/>
    <n v="0.47951635846372687"/>
    <n v="0.35034114506081282"/>
    <n v="7030"/>
    <n v="3371"/>
    <n v="1138"/>
    <n v="43"/>
    <n v="1181"/>
    <s v="32224-2645"/>
    <s v="Southeast: AL, AR, FL, GA, KY, LA, MS, NC, SC, TN, VA, and WV"/>
    <x v="1"/>
    <x v="2"/>
    <m/>
    <m/>
    <m/>
    <m/>
    <n v="63418516"/>
    <n v="41526020"/>
    <m/>
    <n v="2434283"/>
    <n v="16705162"/>
    <n v="104863432"/>
    <m/>
    <n v="4107167"/>
    <n v="74906128"/>
    <n v="118711224"/>
    <x v="1054"/>
    <n v="79781896"/>
    <n v="8687248"/>
    <n v="4618211"/>
    <n v="13305459"/>
    <n v="17485652"/>
    <n v="21055760"/>
    <n v="205948368"/>
    <n v="108062472"/>
    <m/>
    <n v="95209240"/>
    <n v="66990008"/>
    <n v="226694928"/>
    <n v="205948368"/>
    <n v="946"/>
    <n v="0.49299999999999999"/>
    <m/>
    <n v="0.35079199999999999"/>
    <n v="0.60335499999999997"/>
    <n v="0.115937"/>
    <n v="35000"/>
  </r>
  <r>
    <x v="19"/>
    <x v="37"/>
    <s v="University of North Florida"/>
    <s v="Florida"/>
    <x v="1"/>
    <x v="0"/>
    <n v="0.6357909243035732"/>
    <n v="0.34479021520359188"/>
    <n v="10159"/>
    <n v="6459"/>
    <n v="2011"/>
    <n v="216"/>
    <n v="2227"/>
    <s v="32224-2645"/>
    <s v="Southeast: AL, AR, FL, GA, KY, LA, MS, NC, SC, TN, VA, and WV"/>
    <x v="1"/>
    <x v="2"/>
    <n v="-81.507900000000006"/>
    <n v="30.270900000000001"/>
    <m/>
    <m/>
    <n v="73172912"/>
    <n v="47281140"/>
    <m/>
    <n v="2841222"/>
    <n v="25734960"/>
    <n v="100616184"/>
    <m/>
    <n v="8567020"/>
    <n v="86785072"/>
    <n v="127754648"/>
    <x v="1055"/>
    <n v="67426072"/>
    <n v="7677658"/>
    <n v="3239341"/>
    <n v="10916999"/>
    <n v="14880968"/>
    <n v="18536984"/>
    <n v="215871424"/>
    <n v="112726512"/>
    <m/>
    <n v="66990008"/>
    <n v="69830672"/>
    <n v="224909792"/>
    <n v="215871424"/>
    <n v="1032"/>
    <n v="0.46899999999999997"/>
    <m/>
    <n v="0.335592"/>
    <n v="0.59207200000000004"/>
    <n v="0.103337"/>
    <n v="35776"/>
  </r>
  <r>
    <x v="20"/>
    <x v="37"/>
    <s v="University of North Florida"/>
    <s v="Florida"/>
    <x v="1"/>
    <x v="0"/>
    <n v="0.5078337874659401"/>
    <n v="0.33501006036217301"/>
    <n v="11744"/>
    <n v="5964"/>
    <n v="1931"/>
    <n v="67"/>
    <n v="1998"/>
    <m/>
    <m/>
    <x v="0"/>
    <x v="0"/>
    <m/>
    <m/>
    <m/>
    <m/>
    <n v="82239024"/>
    <n v="51875380"/>
    <m/>
    <n v="2962867"/>
    <n v="30472980"/>
    <n v="102654744"/>
    <m/>
    <n v="6571220"/>
    <n v="92785968"/>
    <n v="129273392"/>
    <x v="1056"/>
    <n v="71388048"/>
    <n v="8889382"/>
    <n v="3831834"/>
    <n v="12721216"/>
    <n v="18241896"/>
    <n v="17734642"/>
    <n v="232952640"/>
    <n v="122649744"/>
    <m/>
    <n v="69830672"/>
    <n v="78038072"/>
    <n v="243847840"/>
    <n v="232952640"/>
    <n v="1133"/>
    <n v="0.495"/>
    <m/>
    <n v="0.35086299999999998"/>
    <n v="0.59293600000000002"/>
    <n v="0.109419"/>
    <n v="35403"/>
  </r>
  <r>
    <x v="21"/>
    <x v="37"/>
    <s v="University of North Florida"/>
    <s v="Florida"/>
    <x v="1"/>
    <x v="0"/>
    <n v="0.49497873880394461"/>
    <n v="0.32480350941326996"/>
    <n v="11053"/>
    <n v="5471"/>
    <n v="1729"/>
    <n v="48"/>
    <n v="1777"/>
    <s v="32224-7699"/>
    <s v="Southeast: AL, AR, FL, GA, KY, LA, MS, NC, SC, TN, VA, and WV"/>
    <x v="1"/>
    <x v="2"/>
    <n v="-81.507900000000006"/>
    <n v="30.270900000000001"/>
    <n v="8.5000000000000006E-2"/>
    <n v="2364"/>
    <n v="93145696"/>
    <n v="63747288"/>
    <m/>
    <n v="3366984"/>
    <n v="30734784"/>
    <n v="88878144"/>
    <m/>
    <n v="6631035"/>
    <n v="103036080"/>
    <n v="116102280"/>
    <x v="1057"/>
    <n v="70985504"/>
    <n v="7574897"/>
    <n v="4784651"/>
    <n v="12359548"/>
    <n v="20048556"/>
    <n v="18499232"/>
    <n v="241424224"/>
    <n v="123316696"/>
    <n v="1"/>
    <n v="78038072"/>
    <n v="75526632"/>
    <n v="219664800"/>
    <n v="241424224"/>
    <n v="1106"/>
    <n v="0.48"/>
    <m/>
    <n v="0.36736999999999997"/>
    <n v="0.58762899999999996"/>
    <n v="0.116675"/>
    <n v="33306"/>
  </r>
  <r>
    <x v="22"/>
    <x v="37"/>
    <s v="University of North Florida"/>
    <s v="Florida"/>
    <x v="1"/>
    <x v="0"/>
    <n v="0.52007299270072993"/>
    <n v="0.29750692520775623"/>
    <n v="10412"/>
    <n v="5415"/>
    <n v="1582"/>
    <n v="29"/>
    <n v="1611"/>
    <s v="32224-7699"/>
    <s v="Southeast: AL, AR, FL, GA, KY, LA, MS, NC, SC, TN, VA, and WV"/>
    <x v="1"/>
    <x v="2"/>
    <n v="-81.507900000000006"/>
    <n v="30.270900000000001"/>
    <n v="8.7999999999999995E-2"/>
    <n v="2464"/>
    <n v="101649104"/>
    <n v="69658432"/>
    <m/>
    <n v="2155944"/>
    <n v="26915652"/>
    <n v="82274592"/>
    <m/>
    <n v="12917768"/>
    <n v="110473952"/>
    <n v="110337952"/>
    <x v="1058"/>
    <n v="74465488"/>
    <n v="5215038"/>
    <n v="4533594"/>
    <n v="9748632"/>
    <n v="21607868"/>
    <n v="18963500"/>
    <n v="240422640"/>
    <n v="99053600"/>
    <n v="24297078"/>
    <n v="75526632"/>
    <n v="84181776"/>
    <n v="222475984"/>
    <n v="240422640"/>
    <n v="1023"/>
    <n v="0.5"/>
    <m/>
    <n v="0.37709599999999999"/>
    <n v="0.59443199999999996"/>
    <n v="0.11515300000000001"/>
    <n v="31606.5"/>
  </r>
  <r>
    <x v="23"/>
    <x v="37"/>
    <s v="University of North Florida"/>
    <s v="Florida"/>
    <x v="1"/>
    <x v="0"/>
    <n v="0.53427362482369534"/>
    <n v="0.28423090461105244"/>
    <n v="10635"/>
    <n v="5682"/>
    <n v="1579"/>
    <n v="36"/>
    <n v="1615"/>
    <m/>
    <m/>
    <x v="0"/>
    <x v="0"/>
    <m/>
    <m/>
    <n v="7.4999999999999997E-2"/>
    <n v="2694"/>
    <n v="103776768"/>
    <n v="72337976"/>
    <m/>
    <n v="1799433"/>
    <n v="24607468"/>
    <n v="96345360"/>
    <m/>
    <n v="13840872"/>
    <n v="113984504"/>
    <n v="124169920"/>
    <x v="1059"/>
    <n v="76563216"/>
    <n v="4485521"/>
    <n v="4079572"/>
    <n v="8565093"/>
    <n v="22827052"/>
    <n v="19449096"/>
    <n v="247985952"/>
    <n v="101380480"/>
    <n v="27549576"/>
    <n v="84181776"/>
    <n v="95840368"/>
    <n v="248724544"/>
    <n v="247985952"/>
    <n v="935"/>
    <n v="0.55200000000000005"/>
    <m/>
    <n v="0.35831200000000002"/>
    <n v="0.60437700000000005"/>
    <n v="0.105479"/>
    <n v="32592"/>
  </r>
  <r>
    <x v="24"/>
    <x v="37"/>
    <s v="University of North Florida"/>
    <s v="Florida"/>
    <x v="1"/>
    <x v="0"/>
    <n v="0.60570199031737493"/>
    <n v="0.27560686796921258"/>
    <n v="11154"/>
    <n v="6756"/>
    <n v="1795"/>
    <n v="67"/>
    <n v="1862"/>
    <s v="32224-7699"/>
    <s v="Southeast: AL, AR, FL, GA, KY, LA, MS, NC, SC, TN, VA, and WV"/>
    <x v="1"/>
    <x v="2"/>
    <n v="-81.507900000000006"/>
    <n v="30.270900000000001"/>
    <n v="4.7E-2"/>
    <n v="3001"/>
    <n v="105819288"/>
    <n v="73826472"/>
    <m/>
    <n v="2232198"/>
    <n v="24257918"/>
    <n v="107152680"/>
    <m/>
    <n v="17088730"/>
    <n v="123361096"/>
    <n v="133195896"/>
    <x v="1060"/>
    <n v="86054176"/>
    <n v="4114077"/>
    <n v="5478269"/>
    <n v="9592346"/>
    <n v="24491340"/>
    <n v="20429194"/>
    <n v="265777104"/>
    <n v="108712824"/>
    <n v="31550496"/>
    <m/>
    <m/>
    <n v="273486816"/>
    <n v="265777104"/>
    <n v="1110"/>
    <n v="0.54800000000000004"/>
    <m/>
    <n v="0.33529500000000001"/>
    <n v="0.61026599999999998"/>
    <n v="9.6942899999999999E-2"/>
    <n v="34873"/>
  </r>
  <r>
    <x v="25"/>
    <x v="37"/>
    <s v="University of North Florida"/>
    <s v="Florida"/>
    <x v="1"/>
    <x v="0"/>
    <n v="0.56604292790313704"/>
    <n v="0.25555015394587588"/>
    <n v="10902"/>
    <n v="6171"/>
    <n v="1512"/>
    <n v="65"/>
    <n v="1577"/>
    <m/>
    <m/>
    <x v="0"/>
    <x v="0"/>
    <m/>
    <m/>
    <n v="5.8999999999999997E-2"/>
    <n v="3300"/>
    <n v="105256544"/>
    <n v="75499696"/>
    <m/>
    <n v="2201581"/>
    <n v="21839660"/>
    <n v="110484296"/>
    <m/>
    <n v="19256532"/>
    <n v="123540344"/>
    <n v="139422160"/>
    <x v="1061"/>
    <n v="112719280"/>
    <n v="6286842"/>
    <n v="7147851"/>
    <n v="13434693"/>
    <n v="32241584"/>
    <n v="25319918"/>
    <n v="274116032"/>
    <n v="114177784"/>
    <n v="32647056"/>
    <n v="99207096"/>
    <n v="97386440"/>
    <n v="269580480"/>
    <n v="274116032"/>
    <n v="1034"/>
    <n v="0.53700000000000003"/>
    <m/>
    <n v="0.31989899999999999"/>
    <n v="0.61431400000000003"/>
    <n v="9.1993500000000006E-2"/>
    <n v="36383"/>
  </r>
  <r>
    <x v="26"/>
    <x v="37"/>
    <s v="University of North Florida"/>
    <s v="Florida"/>
    <x v="1"/>
    <x v="0"/>
    <n v="0.64533756389917152"/>
    <n v="0.27055449330783937"/>
    <n v="11346"/>
    <n v="7322"/>
    <n v="1861"/>
    <n v="120"/>
    <n v="1981"/>
    <m/>
    <m/>
    <x v="0"/>
    <x v="0"/>
    <m/>
    <m/>
    <n v="5.8000000000000003E-2"/>
    <n v="3392"/>
    <n v="109525048"/>
    <n v="78081192"/>
    <m/>
    <n v="1660001"/>
    <n v="22276328"/>
    <n v="102615976"/>
    <m/>
    <n v="19472524"/>
    <n v="129356464"/>
    <n v="128950272"/>
    <x v="1062"/>
    <n v="104036912"/>
    <n v="7028490"/>
    <n v="6050265"/>
    <n v="13078755"/>
    <n v="33572952"/>
    <n v="24535108"/>
    <n v="277260448"/>
    <n v="117225088"/>
    <n v="32605064"/>
    <n v="97386440"/>
    <n v="107074464"/>
    <n v="278519328"/>
    <n v="277260448"/>
    <n v="988"/>
    <n v="0.57299999999999995"/>
    <m/>
    <n v="0.290769"/>
    <n v="0.61454799999999998"/>
    <n v="8.2031999999999994E-2"/>
    <n v="37074"/>
  </r>
  <r>
    <x v="27"/>
    <x v="37"/>
    <s v="University of North Florida"/>
    <s v="Florida"/>
    <x v="1"/>
    <x v="0"/>
    <n v="0.58713736455784693"/>
    <n v="0.27300869151089413"/>
    <n v="14305"/>
    <n v="8399"/>
    <n v="2162"/>
    <n v="131"/>
    <n v="2293"/>
    <s v="32224-7699"/>
    <s v="Southeast: AL, AR, FL, GA, KY, LA, MS, NC, SC, TN, VA, and WV"/>
    <x v="1"/>
    <x v="2"/>
    <n v="-81.509100000000004"/>
    <n v="30.271899999999999"/>
    <n v="3.4000000000000002E-2"/>
    <n v="3448"/>
    <n v="114607832"/>
    <n v="79762944"/>
    <m/>
    <n v="1617335"/>
    <n v="25392680"/>
    <n v="114333736"/>
    <m/>
    <n v="21576704"/>
    <n v="130901232"/>
    <n v="145063056"/>
    <x v="1063"/>
    <n v="96226936"/>
    <n v="6290319"/>
    <n v="6648764"/>
    <n v="12939083"/>
    <n v="33141404"/>
    <n v="23504564"/>
    <n v="291437536"/>
    <n v="121084720"/>
    <n v="54993756"/>
    <n v="107074464"/>
    <n v="113315560"/>
    <n v="287190816"/>
    <n v="291437536"/>
    <m/>
    <m/>
    <m/>
    <m/>
    <m/>
    <m/>
    <m/>
  </r>
  <r>
    <x v="0"/>
    <x v="38"/>
    <s v="UNIVERSITY OF SOUTH FLORIDA"/>
    <s v="Florida"/>
    <x v="0"/>
    <x v="0"/>
    <s v=""/>
    <s v=""/>
    <m/>
    <m/>
    <m/>
    <m/>
    <m/>
    <n v="33620"/>
    <s v="Southeast: AL, AR, FL, GA, KY, LA, MS, NC, SC, TN, VA, and WV"/>
    <x v="0"/>
    <x v="0"/>
    <m/>
    <m/>
    <m/>
    <m/>
    <n v="42582260"/>
    <m/>
    <m/>
    <n v="1161208"/>
    <n v="27013968"/>
    <n v="209556960"/>
    <n v="32617058"/>
    <n v="7403096"/>
    <m/>
    <m/>
    <x v="1064"/>
    <n v="127005224"/>
    <n v="42917432"/>
    <n v="22462740"/>
    <n v="65380172"/>
    <n v="41614480"/>
    <n v="13605519"/>
    <n v="341382432"/>
    <n v="184601456"/>
    <n v="31382248"/>
    <m/>
    <m/>
    <m/>
    <m/>
    <m/>
    <m/>
    <m/>
    <m/>
    <m/>
    <m/>
    <m/>
  </r>
  <r>
    <x v="1"/>
    <x v="38"/>
    <s v="UNIVERSITY OF SOUTH FLORIDA"/>
    <s v="Florida"/>
    <x v="0"/>
    <x v="0"/>
    <s v=""/>
    <s v=""/>
    <m/>
    <m/>
    <m/>
    <m/>
    <m/>
    <n v="33620"/>
    <s v="Southeast: AL, AR, FL, GA, KY, LA, MS, NC, SC, TN, VA, and WV"/>
    <x v="0"/>
    <x v="0"/>
    <m/>
    <m/>
    <m/>
    <m/>
    <n v="56784488"/>
    <m/>
    <m/>
    <n v="2021800"/>
    <n v="41174008"/>
    <n v="199028224"/>
    <n v="38519528"/>
    <n v="5424151"/>
    <m/>
    <m/>
    <x v="1065"/>
    <n v="141242896"/>
    <n v="36971012"/>
    <n v="21719416"/>
    <n v="58690428"/>
    <n v="42010004"/>
    <n v="11381222"/>
    <n v="359775424"/>
    <n v="188100480"/>
    <n v="38553644"/>
    <m/>
    <m/>
    <m/>
    <m/>
    <m/>
    <m/>
    <m/>
    <m/>
    <m/>
    <m/>
    <m/>
  </r>
  <r>
    <x v="2"/>
    <x v="38"/>
    <s v="UNIVERSITY OF SOUTH FLORIDA"/>
    <s v="Florida"/>
    <x v="0"/>
    <x v="0"/>
    <s v=""/>
    <s v=""/>
    <m/>
    <m/>
    <m/>
    <m/>
    <m/>
    <n v="33620"/>
    <s v="Southeast: AL, AR, FL, GA, KY, LA, MS, NC, SC, TN, VA, and WV"/>
    <x v="0"/>
    <x v="0"/>
    <m/>
    <m/>
    <m/>
    <m/>
    <n v="65899628"/>
    <m/>
    <m/>
    <n v="3618547"/>
    <n v="47065768"/>
    <n v="201112304"/>
    <n v="1480750"/>
    <n v="3505266"/>
    <m/>
    <m/>
    <x v="1066"/>
    <n v="151434688"/>
    <n v="37877408"/>
    <n v="16550720"/>
    <n v="54428128"/>
    <n v="45149896"/>
    <n v="11077077"/>
    <n v="388536960"/>
    <n v="195018752"/>
    <n v="38799768"/>
    <m/>
    <m/>
    <m/>
    <m/>
    <m/>
    <m/>
    <m/>
    <m/>
    <m/>
    <m/>
    <m/>
  </r>
  <r>
    <x v="3"/>
    <x v="38"/>
    <s v="UNIVERSITY OF SOUTH FLORIDA"/>
    <s v="Florida"/>
    <x v="0"/>
    <x v="0"/>
    <s v=""/>
    <s v=""/>
    <m/>
    <m/>
    <m/>
    <m/>
    <m/>
    <m/>
    <m/>
    <x v="0"/>
    <x v="0"/>
    <m/>
    <m/>
    <m/>
    <m/>
    <n v="57976616"/>
    <m/>
    <m/>
    <n v="2859864"/>
    <n v="44284024"/>
    <n v="215084224"/>
    <n v="48220808"/>
    <n v="1534462"/>
    <m/>
    <m/>
    <x v="1067"/>
    <n v="151087744"/>
    <n v="36807456"/>
    <n v="19450796"/>
    <n v="56258252"/>
    <n v="59215712"/>
    <n v="12586299"/>
    <n v="396646432"/>
    <n v="205557632"/>
    <n v="43241392"/>
    <m/>
    <m/>
    <m/>
    <m/>
    <m/>
    <m/>
    <m/>
    <m/>
    <m/>
    <m/>
    <m/>
  </r>
  <r>
    <x v="4"/>
    <x v="38"/>
    <s v="UNIVERSITY OF SOUTH FLORIDA"/>
    <s v="Florida"/>
    <x v="0"/>
    <x v="0"/>
    <s v=""/>
    <s v=""/>
    <m/>
    <m/>
    <m/>
    <m/>
    <m/>
    <m/>
    <m/>
    <x v="0"/>
    <x v="0"/>
    <m/>
    <m/>
    <m/>
    <m/>
    <n v="57028912"/>
    <m/>
    <m/>
    <m/>
    <n v="43352132"/>
    <n v="231207328"/>
    <n v="47185032"/>
    <n v="2028188"/>
    <m/>
    <m/>
    <x v="1068"/>
    <n v="178233248"/>
    <n v="58159424"/>
    <n v="16702168"/>
    <n v="74861592"/>
    <n v="23735360"/>
    <n v="11756953"/>
    <n v="427879488"/>
    <n v="210572704"/>
    <n v="41968764"/>
    <m/>
    <m/>
    <m/>
    <m/>
    <m/>
    <m/>
    <m/>
    <m/>
    <m/>
    <m/>
    <m/>
  </r>
  <r>
    <x v="5"/>
    <x v="38"/>
    <s v="UNIVERSITY OF SOUTH FLORIDA"/>
    <s v="Florida"/>
    <x v="0"/>
    <x v="0"/>
    <s v=""/>
    <s v=""/>
    <m/>
    <m/>
    <m/>
    <m/>
    <m/>
    <m/>
    <m/>
    <x v="0"/>
    <x v="0"/>
    <m/>
    <m/>
    <m/>
    <m/>
    <n v="54386028"/>
    <m/>
    <m/>
    <m/>
    <n v="46850716"/>
    <n v="240681504"/>
    <n v="51845104"/>
    <n v="2908431"/>
    <m/>
    <m/>
    <x v="1069"/>
    <n v="164385440"/>
    <n v="64820320"/>
    <n v="15487228"/>
    <n v="80307552"/>
    <n v="47091544"/>
    <n v="13597094"/>
    <n v="453608768"/>
    <n v="219960000"/>
    <n v="44013160"/>
    <m/>
    <m/>
    <m/>
    <m/>
    <m/>
    <m/>
    <m/>
    <m/>
    <m/>
    <m/>
    <m/>
  </r>
  <r>
    <x v="6"/>
    <x v="38"/>
    <s v="UNIVERSITY OF SOUTH FLORIDA"/>
    <s v="Florida"/>
    <x v="0"/>
    <x v="0"/>
    <s v=""/>
    <s v=""/>
    <m/>
    <m/>
    <m/>
    <m/>
    <m/>
    <m/>
    <m/>
    <x v="0"/>
    <x v="0"/>
    <m/>
    <m/>
    <m/>
    <m/>
    <n v="60838640"/>
    <m/>
    <m/>
    <m/>
    <n v="51583952"/>
    <n v="252444432"/>
    <n v="63107504"/>
    <n v="3076876"/>
    <m/>
    <m/>
    <x v="1070"/>
    <n v="170039840"/>
    <n v="72578872"/>
    <n v="16991906"/>
    <n v="89570776"/>
    <n v="63762520"/>
    <n v="14798576"/>
    <n v="478937984"/>
    <n v="232275168"/>
    <n v="44778644"/>
    <n v="96103536"/>
    <n v="135843456"/>
    <m/>
    <m/>
    <n v="823"/>
    <n v="0.47399999999999998"/>
    <m/>
    <m/>
    <m/>
    <m/>
    <m/>
  </r>
  <r>
    <x v="7"/>
    <x v="38"/>
    <s v="UNIVERSITY OF SOUTH FLORIDA"/>
    <s v="Florida"/>
    <x v="0"/>
    <x v="0"/>
    <s v=""/>
    <s v=""/>
    <m/>
    <m/>
    <m/>
    <m/>
    <m/>
    <m/>
    <m/>
    <x v="0"/>
    <x v="0"/>
    <m/>
    <m/>
    <m/>
    <m/>
    <n v="63474444"/>
    <m/>
    <m/>
    <m/>
    <n v="55125112"/>
    <n v="267159040"/>
    <n v="60776240"/>
    <n v="3942541"/>
    <m/>
    <m/>
    <x v="1071"/>
    <n v="160491776"/>
    <n v="96460648"/>
    <n v="16737055"/>
    <n v="113197704"/>
    <n v="65712000"/>
    <n v="16686850"/>
    <n v="494738688"/>
    <n v="244492576"/>
    <n v="48596732"/>
    <n v="135843456"/>
    <n v="172406496"/>
    <m/>
    <m/>
    <n v="938"/>
    <n v="0.48699999999999999"/>
    <m/>
    <n v="0.43573899999999999"/>
    <n v="0.61713600000000002"/>
    <n v="0.149363"/>
    <n v="20827"/>
  </r>
  <r>
    <x v="8"/>
    <x v="38"/>
    <s v="UNIVERSITY OF SOUTH FLORIDA"/>
    <s v="Florida"/>
    <x v="0"/>
    <x v="0"/>
    <s v=""/>
    <s v=""/>
    <m/>
    <m/>
    <m/>
    <m/>
    <m/>
    <n v="33620"/>
    <s v="Southeast: AL, AR, FL, GA, KY, LA, MS, NC, SC, TN, VA, and WV"/>
    <x v="0"/>
    <x v="0"/>
    <m/>
    <m/>
    <m/>
    <m/>
    <n v="62582944"/>
    <m/>
    <m/>
    <m/>
    <n v="53658600"/>
    <n v="308720448"/>
    <n v="70200680"/>
    <n v="3041890"/>
    <m/>
    <m/>
    <x v="1072"/>
    <n v="189456592"/>
    <n v="88693440"/>
    <n v="14969154"/>
    <n v="103662592"/>
    <n v="59250824"/>
    <n v="24051856"/>
    <n v="561766848"/>
    <n v="268175456"/>
    <n v="50358964"/>
    <n v="172406496"/>
    <n v="184434096"/>
    <m/>
    <m/>
    <n v="791"/>
    <n v="0.45900000000000002"/>
    <m/>
    <n v="0.41127399999999997"/>
    <n v="0.61868000000000001"/>
    <n v="0.143959"/>
    <n v="22019.5"/>
  </r>
  <r>
    <x v="9"/>
    <x v="38"/>
    <s v="UNIVERSITY OF SOUTH FLORIDA"/>
    <s v="Florida"/>
    <x v="0"/>
    <x v="0"/>
    <s v=""/>
    <s v=""/>
    <m/>
    <m/>
    <m/>
    <m/>
    <m/>
    <m/>
    <m/>
    <x v="0"/>
    <x v="0"/>
    <m/>
    <m/>
    <m/>
    <m/>
    <n v="68711544"/>
    <m/>
    <m/>
    <m/>
    <n v="71197888"/>
    <n v="302626688"/>
    <n v="78921704"/>
    <n v="3202515"/>
    <m/>
    <m/>
    <x v="1073"/>
    <n v="192296640"/>
    <n v="100294328"/>
    <n v="13882615"/>
    <n v="114176944"/>
    <n v="68300192"/>
    <n v="24348150"/>
    <n v="576495616"/>
    <n v="283019360"/>
    <n v="41643300"/>
    <n v="184434096"/>
    <n v="220927968"/>
    <m/>
    <m/>
    <n v="811"/>
    <n v="0.44400000000000001"/>
    <m/>
    <n v="0.37909999999999999"/>
    <n v="0.62501499999999999"/>
    <n v="0.131656"/>
    <n v="23783"/>
  </r>
  <r>
    <x v="10"/>
    <x v="38"/>
    <s v="UNIVERSITY OF SOUTH FLORIDA"/>
    <s v="Florida"/>
    <x v="0"/>
    <x v="0"/>
    <s v=""/>
    <s v=""/>
    <m/>
    <m/>
    <m/>
    <m/>
    <m/>
    <n v="336209951"/>
    <s v="Southeast: AL, AR, FL, GA, KY, LA, MS, NC, SC, TN, VA, and WV"/>
    <x v="0"/>
    <x v="0"/>
    <m/>
    <m/>
    <m/>
    <m/>
    <n v="76565936"/>
    <m/>
    <m/>
    <m/>
    <n v="81835232"/>
    <n v="343578656"/>
    <n v="80840632"/>
    <n v="3556941"/>
    <m/>
    <m/>
    <x v="1074"/>
    <n v="210301984"/>
    <n v="122921128"/>
    <n v="10877480"/>
    <n v="133798608"/>
    <n v="79291000"/>
    <n v="26427912"/>
    <n v="664842624"/>
    <n v="311734368"/>
    <n v="43796880"/>
    <n v="220927968"/>
    <n v="234223184"/>
    <m/>
    <m/>
    <n v="842"/>
    <n v="0.435"/>
    <m/>
    <n v="0.37201800000000002"/>
    <n v="0.63227299999999997"/>
    <n v="0.128192"/>
    <n v="25268.5"/>
  </r>
  <r>
    <x v="11"/>
    <x v="38"/>
    <s v="UNIVERSITY OF SOUTH FLORIDA"/>
    <s v="Florida"/>
    <x v="1"/>
    <x v="0"/>
    <n v="0.66870918326211404"/>
    <n v="0.48673740053050396"/>
    <n v="12403"/>
    <n v="8294"/>
    <n v="3387"/>
    <n v="650"/>
    <n v="4037"/>
    <m/>
    <m/>
    <x v="0"/>
    <x v="0"/>
    <m/>
    <m/>
    <m/>
    <m/>
    <n v="105790160"/>
    <n v="88378416"/>
    <m/>
    <n v="84319872"/>
    <n v="98110872"/>
    <n v="374270976"/>
    <m/>
    <n v="12176045"/>
    <n v="371643488"/>
    <n v="274780096"/>
    <x v="1075"/>
    <n v="237281920"/>
    <n v="152857648"/>
    <n v="10386485"/>
    <n v="163244128"/>
    <n v="77298560"/>
    <n v="25636720"/>
    <n v="703677504"/>
    <n v="254932688"/>
    <n v="45722964"/>
    <m/>
    <m/>
    <n v="670440384"/>
    <n v="703677504"/>
    <n v="1081"/>
    <n v="0.45900000000000002"/>
    <m/>
    <n v="0.34539399999999998"/>
    <n v="0.62853099999999995"/>
    <n v="0.11932"/>
    <n v="26885"/>
  </r>
  <r>
    <x v="12"/>
    <x v="38"/>
    <s v="UNIVERSITY OF SOUTH FLORIDA"/>
    <s v="Florida"/>
    <x v="1"/>
    <x v="0"/>
    <n v="0.62164758034724787"/>
    <n v="0.48538150701212263"/>
    <n v="13535"/>
    <n v="8414"/>
    <n v="3537"/>
    <n v="547"/>
    <n v="4084"/>
    <s v="33620-9951"/>
    <s v="Southeast: AL, AR, FL, GA, KY, LA, MS, NC, SC, TN, VA, and WV"/>
    <x v="0"/>
    <x v="0"/>
    <m/>
    <m/>
    <m/>
    <m/>
    <n v="109990072"/>
    <n v="87518952"/>
    <m/>
    <n v="103557048"/>
    <n v="142871872"/>
    <n v="431687424"/>
    <m/>
    <n v="7499248"/>
    <n v="453446752"/>
    <n v="311211072"/>
    <x v="1076"/>
    <n v="250041664"/>
    <n v="149199232"/>
    <n v="8483740"/>
    <n v="157682976"/>
    <n v="70933064"/>
    <n v="28096634"/>
    <n v="736941568"/>
    <n v="365057248"/>
    <n v="68606312"/>
    <m/>
    <m/>
    <n v="807426688"/>
    <n v="736941568"/>
    <n v="1102"/>
    <n v="0.49199999999999999"/>
    <m/>
    <n v="0.32397500000000001"/>
    <n v="0.62931800000000004"/>
    <n v="0.107283"/>
    <n v="28367.5"/>
  </r>
  <r>
    <x v="13"/>
    <x v="38"/>
    <s v="UNIVERSITY OF SOUTH FLORIDA"/>
    <s v="Florida"/>
    <x v="1"/>
    <x v="0"/>
    <n v="0.61758440384739521"/>
    <n v="0.49283997073272706"/>
    <n v="15491"/>
    <n v="9567"/>
    <n v="4178"/>
    <n v="537"/>
    <n v="4715"/>
    <s v="33620-9951"/>
    <s v="Southeast: AL, AR, FL, GA, KY, LA, MS, NC, SC, TN, VA, and WV"/>
    <x v="0"/>
    <x v="0"/>
    <m/>
    <m/>
    <m/>
    <m/>
    <n v="135677392"/>
    <n v="111551856"/>
    <m/>
    <n v="88632848"/>
    <n v="156285488"/>
    <n v="417159264"/>
    <m/>
    <n v="7561657"/>
    <n v="466831424"/>
    <n v="300899808"/>
    <x v="1077"/>
    <n v="259310064"/>
    <n v="186636784"/>
    <n v="10599966"/>
    <n v="197236752"/>
    <n v="72114504"/>
    <n v="25278248"/>
    <n v="756787008"/>
    <n v="393722176"/>
    <n v="78850296"/>
    <m/>
    <m/>
    <n v="825462336"/>
    <n v="756787008"/>
    <n v="1185"/>
    <n v="0.46700000000000003"/>
    <m/>
    <n v="0.32162600000000002"/>
    <n v="0.63404400000000005"/>
    <n v="0.10224"/>
    <n v="29380"/>
  </r>
  <r>
    <x v="14"/>
    <x v="38"/>
    <s v="UNIVERSITY OF SOUTH FLORIDA"/>
    <s v="Florida"/>
    <x v="1"/>
    <x v="0"/>
    <n v="0.51089588377723971"/>
    <n v="0.49158011495411919"/>
    <n v="19411"/>
    <n v="9917"/>
    <n v="4156"/>
    <n v="719"/>
    <n v="4875"/>
    <m/>
    <m/>
    <x v="0"/>
    <x v="0"/>
    <m/>
    <m/>
    <m/>
    <m/>
    <n v="156304720"/>
    <n v="114577472"/>
    <m/>
    <n v="101194192"/>
    <n v="209639456"/>
    <n v="438237856"/>
    <m/>
    <n v="7233165"/>
    <n v="477116704"/>
    <n v="365591008"/>
    <x v="1078"/>
    <n v="276347360"/>
    <n v="213922720"/>
    <n v="9919095"/>
    <n v="223841808"/>
    <n v="95033680"/>
    <n v="32101638"/>
    <n v="855471872"/>
    <n v="415440640"/>
    <n v="85268416"/>
    <m/>
    <m/>
    <n v="904947264"/>
    <n v="855471872"/>
    <n v="1484"/>
    <n v="0.47499999999999998"/>
    <m/>
    <n v="0.32571600000000001"/>
    <n v="0.62295999999999996"/>
    <n v="0.10318099999999999"/>
    <n v="29348"/>
  </r>
  <r>
    <x v="15"/>
    <x v="38"/>
    <s v="University of South Florida"/>
    <s v="Florida"/>
    <x v="1"/>
    <x v="0"/>
    <n v="0.28306315157469569"/>
    <n v="0.83011955264172776"/>
    <n v="18321"/>
    <n v="5186"/>
    <n v="3992"/>
    <n v="313"/>
    <n v="4305"/>
    <m/>
    <m/>
    <x v="0"/>
    <x v="0"/>
    <m/>
    <m/>
    <m/>
    <m/>
    <n v="169686800"/>
    <n v="124251344"/>
    <m/>
    <n v="97928656"/>
    <n v="177790400"/>
    <n v="487965984"/>
    <m/>
    <n v="7754933"/>
    <n v="480309536"/>
    <n v="384767360"/>
    <x v="1079"/>
    <n v="283315200"/>
    <n v="223013392"/>
    <n v="10917198"/>
    <n v="233930592"/>
    <n v="96219320"/>
    <n v="29634182"/>
    <n v="877358976"/>
    <n v="455024160"/>
    <n v="96157000"/>
    <n v="298240512"/>
    <n v="329832096"/>
    <n v="912679680"/>
    <n v="877358976"/>
    <n v="1616"/>
    <n v="0.48699999999999999"/>
    <m/>
    <n v="0.34161799999999998"/>
    <n v="0.61454600000000004"/>
    <n v="0.112983"/>
    <n v="29322"/>
  </r>
  <r>
    <x v="16"/>
    <x v="38"/>
    <s v="University of South Florida"/>
    <s v="Florida"/>
    <x v="1"/>
    <x v="0"/>
    <n v="0.51237645801798593"/>
    <n v="0.38795725084716309"/>
    <n v="22462"/>
    <n v="11509"/>
    <n v="4032"/>
    <n v="433"/>
    <n v="4465"/>
    <m/>
    <m/>
    <x v="0"/>
    <x v="0"/>
    <m/>
    <m/>
    <m/>
    <m/>
    <n v="181693952"/>
    <n v="133962000"/>
    <m/>
    <n v="124713864"/>
    <n v="167346864"/>
    <n v="601663488"/>
    <m/>
    <n v="8216072"/>
    <n v="533553600"/>
    <n v="473109632"/>
    <x v="1080"/>
    <n v="291492672"/>
    <n v="260413376"/>
    <n v="12670801"/>
    <n v="273084192"/>
    <n v="96516464"/>
    <n v="36263436"/>
    <n v="958720000"/>
    <n v="472602656"/>
    <n v="103617624"/>
    <n v="329832096"/>
    <n v="388500000"/>
    <n v="1106992384"/>
    <n v="958720000"/>
    <n v="1838"/>
    <n v="0.49299999999999999"/>
    <m/>
    <n v="0.34496500000000002"/>
    <n v="0.61473800000000001"/>
    <n v="0.112787"/>
    <n v="30271.5"/>
  </r>
  <r>
    <x v="17"/>
    <x v="38"/>
    <s v="University of South Florida"/>
    <s v="Florida"/>
    <x v="1"/>
    <x v="0"/>
    <n v="0.49670006361323155"/>
    <n v="0.32450172096373969"/>
    <n v="25152"/>
    <n v="12493"/>
    <n v="3977"/>
    <n v="77"/>
    <n v="4054"/>
    <s v="33620-9951"/>
    <s v="Southeast: AL, AR, FL, GA, KY, LA, MS, NC, SC, TN, VA, and WV"/>
    <x v="1"/>
    <x v="1"/>
    <m/>
    <m/>
    <m/>
    <m/>
    <n v="194510800"/>
    <n v="142201472"/>
    <m/>
    <n v="112881704"/>
    <n v="161764064"/>
    <n v="576760896"/>
    <m/>
    <n v="17273980"/>
    <n v="538543040"/>
    <n v="464246912"/>
    <x v="1081"/>
    <n v="290407808"/>
    <n v="261772944"/>
    <n v="12679465"/>
    <n v="274452416"/>
    <n v="96629824"/>
    <n v="38345688"/>
    <n v="977784000"/>
    <n v="475153088"/>
    <n v="107562688"/>
    <n v="388500000"/>
    <n v="360000000"/>
    <n v="1112080000"/>
    <n v="977784000"/>
    <n v="2015"/>
    <n v="0.48099999999999998"/>
    <m/>
    <n v="0.350964"/>
    <n v="0.61125700000000005"/>
    <n v="0.110842"/>
    <n v="31281.5"/>
  </r>
  <r>
    <x v="18"/>
    <x v="38"/>
    <s v="University of South Florida"/>
    <s v="Florida"/>
    <x v="1"/>
    <x v="0"/>
    <n v="0.45599496873959527"/>
    <n v="0.36564984585429172"/>
    <n v="27031"/>
    <n v="12326"/>
    <n v="4302"/>
    <n v="205"/>
    <n v="4507"/>
    <s v="33620-9951"/>
    <s v="Southeast: AL, AR, FL, GA, KY, LA, MS, NC, SC, TN, VA, and WV"/>
    <x v="1"/>
    <x v="1"/>
    <m/>
    <m/>
    <m/>
    <m/>
    <n v="195831424"/>
    <n v="142968432"/>
    <m/>
    <n v="95299840"/>
    <n v="195766640"/>
    <n v="475838144"/>
    <m/>
    <n v="8102981"/>
    <n v="536904256"/>
    <n v="395904704"/>
    <x v="1082"/>
    <n v="266808224"/>
    <n v="249744000"/>
    <n v="8149881"/>
    <n v="257893888"/>
    <n v="78058512"/>
    <n v="33838600"/>
    <n v="897722752"/>
    <n v="431797760"/>
    <n v="94529896"/>
    <n v="337247136"/>
    <n v="258098048"/>
    <n v="981114176"/>
    <n v="897722752"/>
    <n v="2260"/>
    <n v="0.48199999999999998"/>
    <m/>
    <n v="0.35160400000000003"/>
    <n v="0.60313000000000005"/>
    <n v="0.109819"/>
    <n v="32658.5"/>
  </r>
  <r>
    <x v="19"/>
    <x v="38"/>
    <s v="University of South Florida-Main Campus"/>
    <s v="Florida"/>
    <x v="1"/>
    <x v="0"/>
    <n v="0.42435199770872117"/>
    <n v="0.32683708765713321"/>
    <n v="27932"/>
    <n v="11853"/>
    <n v="3769"/>
    <n v="105"/>
    <n v="3874"/>
    <s v="33620-9951"/>
    <s v="Southeast: AL, AR, FL, GA, KY, LA, MS, NC, SC, TN, VA, and WV"/>
    <x v="1"/>
    <x v="1"/>
    <n v="-82.411600000000007"/>
    <n v="28.054600000000001"/>
    <m/>
    <m/>
    <n v="212545760"/>
    <n v="147101728"/>
    <m/>
    <n v="104996536"/>
    <n v="233730288"/>
    <n v="455327008"/>
    <m/>
    <n v="10328010"/>
    <n v="566312960"/>
    <n v="402411648"/>
    <x v="1083"/>
    <n v="280949088"/>
    <n v="267596624"/>
    <n v="5844510"/>
    <n v="273441120"/>
    <n v="82464728"/>
    <n v="36212828"/>
    <n v="970866048"/>
    <n v="460654144"/>
    <n v="103233984"/>
    <n v="258098048"/>
    <n v="277005760"/>
    <n v="1022274880"/>
    <n v="970866048"/>
    <n v="2071"/>
    <n v="0.51400000000000001"/>
    <m/>
    <n v="0.33747899999999997"/>
    <n v="0.59972999999999999"/>
    <n v="0.10144599999999999"/>
    <n v="33301"/>
  </r>
  <r>
    <x v="20"/>
    <x v="38"/>
    <s v="University of South Florida-Main Campus"/>
    <s v="Florida"/>
    <x v="1"/>
    <x v="0"/>
    <n v="0.44537728736892607"/>
    <n v="0.34861891205662843"/>
    <n v="29182"/>
    <n v="12997"/>
    <n v="4480"/>
    <n v="51"/>
    <n v="4531"/>
    <m/>
    <m/>
    <x v="0"/>
    <x v="0"/>
    <m/>
    <m/>
    <m/>
    <m/>
    <n v="238619200"/>
    <n v="157841408"/>
    <m/>
    <n v="112798056"/>
    <n v="232273984"/>
    <n v="469870368"/>
    <m/>
    <n v="9860641"/>
    <n v="573012608"/>
    <n v="416563392"/>
    <x v="1084"/>
    <n v="281745536"/>
    <n v="276479520"/>
    <n v="6437654"/>
    <n v="282917184"/>
    <n v="87650624"/>
    <n v="39544224"/>
    <n v="1001266688"/>
    <n v="488641184"/>
    <n v="112155552"/>
    <n v="277005760"/>
    <n v="327233952"/>
    <n v="1006089536"/>
    <n v="1001266688"/>
    <n v="2030"/>
    <n v="0.51700000000000002"/>
    <m/>
    <n v="0.32621899999999998"/>
    <n v="0.59825499999999998"/>
    <n v="9.7281999999999993E-2"/>
    <n v="32302"/>
  </r>
  <r>
    <x v="21"/>
    <x v="38"/>
    <s v="University of South Florida-Main Campus"/>
    <s v="Florida"/>
    <x v="1"/>
    <x v="0"/>
    <n v="0.380454887990683"/>
    <n v="0.31295579364364817"/>
    <n v="29194"/>
    <n v="11107"/>
    <n v="3448"/>
    <n v="28"/>
    <n v="3476"/>
    <s v="33620-9951"/>
    <s v="Southeast: AL, AR, FL, GA, KY, LA, MS, NC, SC, TN, VA, and WV"/>
    <x v="1"/>
    <x v="1"/>
    <n v="-82.415899999999993"/>
    <n v="28.0566"/>
    <n v="9.8000000000000004E-2"/>
    <n v="7677"/>
    <n v="276200480"/>
    <n v="193546208"/>
    <m/>
    <n v="112153920"/>
    <n v="223454848"/>
    <n v="457180992"/>
    <m/>
    <n v="4619061"/>
    <n v="591226432"/>
    <n v="398211008"/>
    <x v="1085"/>
    <n v="310476256"/>
    <n v="277638048"/>
    <n v="6923677"/>
    <n v="284561728"/>
    <n v="96737808"/>
    <n v="42499920"/>
    <n v="1079230208"/>
    <n v="531499904"/>
    <n v="107124224"/>
    <n v="327233952"/>
    <n v="312899392"/>
    <n v="1046530816"/>
    <n v="1079230208"/>
    <n v="2262"/>
    <n v="0.56599999999999995"/>
    <m/>
    <n v="0.32871099999999998"/>
    <n v="0.59292699999999998"/>
    <n v="0.100648"/>
    <n v="30628"/>
  </r>
  <r>
    <x v="22"/>
    <x v="38"/>
    <s v="University of South Florida-Main Campus"/>
    <s v="Florida"/>
    <x v="1"/>
    <x v="0"/>
    <n v="0.43205941079623078"/>
    <n v="0.31392897681206422"/>
    <n v="28547"/>
    <n v="12334"/>
    <n v="3831"/>
    <n v="41"/>
    <n v="3872"/>
    <m/>
    <m/>
    <x v="0"/>
    <x v="0"/>
    <m/>
    <m/>
    <n v="0.1"/>
    <n v="8530"/>
    <n v="307150432"/>
    <n v="215710112"/>
    <m/>
    <n v="118051112"/>
    <n v="232404880"/>
    <n v="418282784"/>
    <m/>
    <n v="9000833"/>
    <n v="642805120"/>
    <n v="350272608"/>
    <x v="1086"/>
    <n v="301049984"/>
    <n v="271361984"/>
    <n v="5778909"/>
    <n v="277140896"/>
    <n v="94019528"/>
    <n v="38957600"/>
    <n v="1158476544"/>
    <n v="523757984"/>
    <n v="103019336"/>
    <n v="312899392"/>
    <n v="332403040"/>
    <n v="1003560960"/>
    <n v="1158476544"/>
    <n v="2373"/>
    <n v="0.63200000000000001"/>
    <m/>
    <n v="0.32346599999999998"/>
    <n v="0.58615700000000004"/>
    <n v="9.7491900000000006E-2"/>
    <n v="29981"/>
  </r>
  <r>
    <x v="23"/>
    <x v="38"/>
    <s v="University of South Florida-Main Campus"/>
    <s v="Florida"/>
    <x v="1"/>
    <x v="0"/>
    <n v="0.45244107744107742"/>
    <n v="0.30263565891472866"/>
    <n v="28512"/>
    <n v="12900"/>
    <n v="3860"/>
    <n v="44"/>
    <n v="3904"/>
    <m/>
    <m/>
    <x v="0"/>
    <x v="0"/>
    <m/>
    <m/>
    <n v="7.3999999999999996E-2"/>
    <n v="9105"/>
    <n v="328051136"/>
    <n v="234159008"/>
    <m/>
    <n v="123203776"/>
    <n v="235609520"/>
    <n v="467109856"/>
    <n v="22040732"/>
    <n v="10026098"/>
    <n v="670073664"/>
    <n v="426768320"/>
    <x v="1087"/>
    <n v="320788448"/>
    <n v="269656512"/>
    <n v="6407738"/>
    <n v="276064256"/>
    <n v="101749832"/>
    <n v="36869468"/>
    <n v="1097028608"/>
    <n v="545991552"/>
    <n v="120104528"/>
    <n v="332403040"/>
    <n v="387862464"/>
    <n v="1140318336"/>
    <n v="1097028608"/>
    <n v="2609"/>
    <n v="0.67200000000000004"/>
    <m/>
    <n v="0.29641800000000001"/>
    <n v="0.58699400000000002"/>
    <n v="8.5951E-2"/>
    <n v="31335"/>
  </r>
  <r>
    <x v="24"/>
    <x v="38"/>
    <s v="University of South Florida-Main Campus"/>
    <s v="Florida"/>
    <x v="1"/>
    <x v="0"/>
    <n v="0.53161517528413638"/>
    <n v="0.31376091538693163"/>
    <n v="24988"/>
    <n v="13284"/>
    <n v="4124"/>
    <n v="44"/>
    <n v="4168"/>
    <m/>
    <m/>
    <x v="0"/>
    <x v="0"/>
    <m/>
    <m/>
    <n v="5.2999999999999999E-2"/>
    <n v="9689"/>
    <n v="341765760"/>
    <n v="243468096"/>
    <m/>
    <n v="135651696"/>
    <n v="236932224"/>
    <n v="503985440"/>
    <n v="25356696"/>
    <n v="11135192"/>
    <n v="712566464"/>
    <n v="435181920"/>
    <x v="1088"/>
    <n v="338618112"/>
    <n v="287732192"/>
    <n v="6919113"/>
    <n v="294651296"/>
    <n v="105815128"/>
    <n v="41389044"/>
    <n v="1142316032"/>
    <n v="556911232"/>
    <n v="129485592"/>
    <n v="387862464"/>
    <n v="388346304"/>
    <n v="1181960832"/>
    <n v="1142316032"/>
    <n v="2568"/>
    <n v="0.68400000000000005"/>
    <m/>
    <n v="0.28104299999999999"/>
    <n v="0.592754"/>
    <n v="8.0349100000000007E-2"/>
    <n v="32811"/>
  </r>
  <r>
    <x v="25"/>
    <x v="38"/>
    <s v="University of South Florida-Main Campus"/>
    <s v="Florida"/>
    <x v="1"/>
    <x v="0"/>
    <n v="0.44635277860033562"/>
    <n v="0.3069438301636444"/>
    <n v="30393"/>
    <n v="13566"/>
    <n v="4121"/>
    <n v="43"/>
    <n v="4164"/>
    <m/>
    <m/>
    <x v="0"/>
    <x v="0"/>
    <m/>
    <m/>
    <n v="5.1999999999999998E-2"/>
    <n v="10013"/>
    <n v="358410528"/>
    <n v="257372128"/>
    <m/>
    <n v="161388528"/>
    <n v="244602320"/>
    <n v="540294720"/>
    <n v="23548658"/>
    <n v="12165355"/>
    <n v="769255616"/>
    <n v="443654400"/>
    <x v="1089"/>
    <n v="364972000"/>
    <n v="312314816"/>
    <n v="5877635"/>
    <n v="318192448"/>
    <n v="120219720"/>
    <n v="44538960"/>
    <n v="1207247616"/>
    <n v="596594624"/>
    <n v="137017824"/>
    <n v="388346304"/>
    <n v="367691936"/>
    <n v="1240978048"/>
    <n v="1207247616"/>
    <n v="3008"/>
    <n v="0.67500000000000004"/>
    <m/>
    <n v="0.27613799999999999"/>
    <n v="0.59942099999999998"/>
    <n v="7.7547699999999997E-2"/>
    <n v="33193"/>
  </r>
  <r>
    <x v="26"/>
    <x v="38"/>
    <s v="University of South Florida-Main Campus"/>
    <s v="Florida"/>
    <x v="1"/>
    <x v="0"/>
    <n v="0.46632667318708954"/>
    <n v="0.30359550561797755"/>
    <n v="28628"/>
    <n v="13350"/>
    <n v="4022"/>
    <n v="31"/>
    <n v="4053"/>
    <m/>
    <m/>
    <x v="0"/>
    <x v="0"/>
    <m/>
    <m/>
    <n v="0.05"/>
    <n v="10105"/>
    <n v="361018048"/>
    <n v="260294176"/>
    <m/>
    <n v="166209104"/>
    <n v="251718992"/>
    <n v="558554176"/>
    <n v="22340424"/>
    <n v="17639390"/>
    <n v="800160128"/>
    <n v="465011488"/>
    <x v="1090"/>
    <n v="356587232"/>
    <n v="322671584"/>
    <n v="7354583"/>
    <n v="330026176"/>
    <n v="130172112"/>
    <n v="47576040"/>
    <n v="1247128448"/>
    <n v="639339840"/>
    <n v="145817808"/>
    <n v="367691936"/>
    <n v="410311552"/>
    <n v="1303116544"/>
    <n v="1247128448"/>
    <n v="2432"/>
    <n v="0.70899999999999996"/>
    <m/>
    <n v="0.27238000000000001"/>
    <n v="0.60573600000000005"/>
    <n v="7.1628499999999998E-2"/>
    <n v="32495"/>
  </r>
  <r>
    <x v="27"/>
    <x v="38"/>
    <s v="University of South Florida-Main Campus"/>
    <s v="Florida"/>
    <x v="1"/>
    <x v="0"/>
    <n v="0.45360631104432758"/>
    <n v="0.28743961352657005"/>
    <n v="31944"/>
    <n v="14490"/>
    <n v="4107"/>
    <n v="58"/>
    <n v="4165"/>
    <s v="33620-9951"/>
    <s v="Southeast: AL, AR, FL, GA, KY, LA, MS, NC, SC, TN, VA, and WV"/>
    <x v="1"/>
    <x v="1"/>
    <n v="-82.413200000000003"/>
    <n v="28.061499999999999"/>
    <n v="3.4000000000000002E-2"/>
    <n v="10483"/>
    <n v="368620064"/>
    <n v="249570224"/>
    <m/>
    <n v="195209536"/>
    <n v="271912576"/>
    <n v="644696640"/>
    <n v="20403200"/>
    <n v="15213967"/>
    <n v="825595584"/>
    <n v="529279744"/>
    <x v="1091"/>
    <n v="378698912"/>
    <n v="340530560"/>
    <n v="7153485"/>
    <n v="347684032"/>
    <n v="136316560"/>
    <n v="48003072"/>
    <n v="1348520704"/>
    <n v="669134336"/>
    <n v="156281200"/>
    <n v="410311552"/>
    <n v="444449920"/>
    <n v="1389027328"/>
    <n v="1348520704"/>
    <m/>
    <m/>
    <m/>
    <m/>
    <m/>
    <m/>
    <m/>
  </r>
  <r>
    <x v="0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14276656"/>
    <m/>
    <m/>
    <m/>
    <n v="67348352"/>
    <n v="3822144"/>
    <n v="30679656"/>
    <n v="13338664"/>
    <m/>
    <m/>
    <x v="1092"/>
    <n v="129794656"/>
    <n v="66491864"/>
    <n v="2296891"/>
    <n v="68788752"/>
    <n v="39531084"/>
    <n v="16618391"/>
    <n v="747481792"/>
    <n v="178439952"/>
    <n v="37214736"/>
    <m/>
    <m/>
    <m/>
    <m/>
    <m/>
    <m/>
    <m/>
    <m/>
    <m/>
    <m/>
    <m/>
  </r>
  <r>
    <x v="1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26972408"/>
    <m/>
    <m/>
    <m/>
    <n v="75167736"/>
    <n v="3588760"/>
    <n v="31885186"/>
    <n v="22061212"/>
    <m/>
    <m/>
    <x v="1093"/>
    <n v="148761664"/>
    <n v="71936512"/>
    <n v="1507714"/>
    <n v="73444224"/>
    <n v="42573508"/>
    <n v="18374726"/>
    <n v="801383680"/>
    <n v="197888864"/>
    <n v="41022692"/>
    <m/>
    <m/>
    <m/>
    <m/>
    <m/>
    <m/>
    <m/>
    <m/>
    <m/>
    <m/>
    <m/>
  </r>
  <r>
    <x v="2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38102400"/>
    <m/>
    <m/>
    <m/>
    <n v="86878008"/>
    <n v="2985789"/>
    <n v="36692380"/>
    <n v="32875862"/>
    <m/>
    <m/>
    <x v="1094"/>
    <n v="165175120"/>
    <n v="82478504"/>
    <n v="1157595"/>
    <n v="83636096"/>
    <n v="50928508"/>
    <n v="20085812"/>
    <n v="885669312"/>
    <n v="221778096"/>
    <n v="39530380"/>
    <m/>
    <m/>
    <m/>
    <m/>
    <m/>
    <m/>
    <m/>
    <m/>
    <m/>
    <m/>
    <m/>
  </r>
  <r>
    <x v="3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51813696"/>
    <m/>
    <m/>
    <m/>
    <n v="97434240"/>
    <n v="3222761"/>
    <n v="42573920"/>
    <n v="684413"/>
    <m/>
    <m/>
    <x v="1095"/>
    <n v="191132976"/>
    <n v="94255728"/>
    <n v="1448129"/>
    <n v="95703856"/>
    <n v="57670948"/>
    <n v="21227110"/>
    <n v="961494400"/>
    <n v="251727424"/>
    <n v="38972716"/>
    <m/>
    <m/>
    <m/>
    <m/>
    <m/>
    <m/>
    <m/>
    <m/>
    <m/>
    <m/>
    <m/>
  </r>
  <r>
    <x v="4"/>
    <x v="39"/>
    <s v="EMORY UNIVERSITY"/>
    <s v="Georgia"/>
    <x v="0"/>
    <x v="0"/>
    <s v=""/>
    <s v=""/>
    <m/>
    <m/>
    <m/>
    <m/>
    <m/>
    <m/>
    <m/>
    <x v="0"/>
    <x v="0"/>
    <m/>
    <m/>
    <m/>
    <m/>
    <n v="165870272"/>
    <m/>
    <m/>
    <m/>
    <n v="107070216"/>
    <n v="2961715"/>
    <n v="46883592"/>
    <n v="33320126"/>
    <m/>
    <m/>
    <x v="1096"/>
    <n v="209418512"/>
    <n v="105065720"/>
    <n v="3636222"/>
    <n v="108701944"/>
    <n v="36980820"/>
    <n v="21921184"/>
    <n v="1061150592"/>
    <n v="274054080"/>
    <n v="40141528"/>
    <m/>
    <m/>
    <m/>
    <m/>
    <m/>
    <m/>
    <m/>
    <m/>
    <m/>
    <m/>
    <m/>
  </r>
  <r>
    <x v="5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79511344"/>
    <m/>
    <m/>
    <m/>
    <n v="115035664"/>
    <n v="3205284"/>
    <n v="48152184"/>
    <n v="34221716"/>
    <m/>
    <m/>
    <x v="1097"/>
    <n v="224998112"/>
    <n v="107980392"/>
    <n v="3737096"/>
    <n v="111717488"/>
    <n v="38006720"/>
    <n v="23552000"/>
    <n v="1106292736"/>
    <n v="289355328"/>
    <n v="41255112"/>
    <m/>
    <m/>
    <m/>
    <m/>
    <m/>
    <m/>
    <m/>
    <m/>
    <m/>
    <m/>
    <m/>
  </r>
  <r>
    <x v="6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89100592"/>
    <n v="139618400"/>
    <m/>
    <m/>
    <n v="117496248"/>
    <n v="3452393"/>
    <n v="98371848"/>
    <m/>
    <m/>
    <m/>
    <x v="1098"/>
    <n v="263156544"/>
    <n v="135387488"/>
    <n v="11657915"/>
    <n v="147045408"/>
    <n v="48070112"/>
    <n v="29433608"/>
    <n v="1154808448"/>
    <m/>
    <m/>
    <m/>
    <m/>
    <n v="1740013056"/>
    <n v="1154808448"/>
    <n v="1110"/>
    <n v="0.78400000000000003"/>
    <m/>
    <m/>
    <m/>
    <m/>
    <m/>
  </r>
  <r>
    <x v="7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44645472"/>
    <n v="144645472"/>
    <m/>
    <m/>
    <n v="129993184"/>
    <n v="2416774"/>
    <n v="420191552"/>
    <n v="22929176"/>
    <m/>
    <m/>
    <x v="1099"/>
    <n v="274796960"/>
    <n v="147683680"/>
    <n v="12301674"/>
    <n v="159985360"/>
    <n v="52622152"/>
    <n v="32363492"/>
    <n v="1427635968"/>
    <n v="739257984"/>
    <n v="112815520"/>
    <m/>
    <m/>
    <n v="2015753984"/>
    <n v="1427635968"/>
    <n v="1195"/>
    <n v="0.80900000000000005"/>
    <m/>
    <n v="8.0795500000000006E-2"/>
    <n v="0.58607799999999999"/>
    <n v="2.11311E-2"/>
    <n v="49127"/>
  </r>
  <r>
    <x v="8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157839680"/>
    <n v="157839680"/>
    <m/>
    <m/>
    <n v="147170288"/>
    <n v="1961247"/>
    <n v="95958064"/>
    <n v="30978200"/>
    <m/>
    <m/>
    <x v="1100"/>
    <n v="309712640"/>
    <n v="182493504"/>
    <n v="14438880"/>
    <n v="196932384"/>
    <n v="61300384"/>
    <n v="36350332"/>
    <n v="1581267968"/>
    <n v="792970944"/>
    <n v="128114528"/>
    <m/>
    <m/>
    <n v="1673656960"/>
    <n v="1581267968"/>
    <n v="1199"/>
    <n v="0.85299999999999998"/>
    <m/>
    <n v="7.3127200000000003E-2"/>
    <n v="0.58620700000000003"/>
    <n v="1.9025E-2"/>
    <n v="53522.5"/>
  </r>
  <r>
    <x v="9"/>
    <x v="39"/>
    <s v="EMORY UNIVERSITY"/>
    <s v="Georgia"/>
    <x v="0"/>
    <x v="0"/>
    <s v=""/>
    <s v=""/>
    <m/>
    <m/>
    <m/>
    <m/>
    <m/>
    <m/>
    <m/>
    <x v="0"/>
    <x v="0"/>
    <m/>
    <m/>
    <m/>
    <m/>
    <n v="224410864"/>
    <n v="166438608"/>
    <m/>
    <m/>
    <n v="163940688"/>
    <n v="2466826"/>
    <n v="40826276"/>
    <n v="47357008"/>
    <m/>
    <m/>
    <x v="1101"/>
    <n v="297530432"/>
    <n v="159844176"/>
    <n v="14579063"/>
    <n v="174423232"/>
    <n v="50106004"/>
    <n v="34908328"/>
    <n v="1664259072"/>
    <n v="836911424"/>
    <n v="135602832"/>
    <m/>
    <m/>
    <n v="1928127104"/>
    <n v="1664259072"/>
    <n v="1183"/>
    <n v="0.82199999999999995"/>
    <m/>
    <n v="9.5657300000000001E-2"/>
    <n v="0.61560999999999999"/>
    <n v="2.6408500000000001E-2"/>
    <n v="53079.5"/>
  </r>
  <r>
    <x v="10"/>
    <x v="39"/>
    <s v="EMORY UNIVERSITY"/>
    <s v="Georgia"/>
    <x v="0"/>
    <x v="0"/>
    <s v=""/>
    <s v=""/>
    <m/>
    <m/>
    <m/>
    <m/>
    <m/>
    <n v="30322"/>
    <s v="Southeast: AL, AR, FL, GA, KY, LA, MS, NC, SC, TN, VA, and WV"/>
    <x v="0"/>
    <x v="0"/>
    <m/>
    <m/>
    <m/>
    <m/>
    <n v="244702064"/>
    <n v="180999984"/>
    <m/>
    <m/>
    <n v="186802960"/>
    <n v="2162308"/>
    <n v="128120864"/>
    <n v="-15901550"/>
    <m/>
    <m/>
    <x v="1102"/>
    <n v="311015744"/>
    <n v="178403856"/>
    <n v="15026352"/>
    <n v="193430208"/>
    <n v="51141688"/>
    <n v="37793784"/>
    <n v="1772315136"/>
    <n v="883643776"/>
    <n v="165370512"/>
    <m/>
    <m/>
    <n v="1145582976"/>
    <n v="1772315136"/>
    <n v="1323"/>
    <n v="0.83399999999999996"/>
    <m/>
    <n v="0.10763499999999999"/>
    <n v="0.61639500000000003"/>
    <n v="2.5031299999999999E-2"/>
    <n v="55177.5"/>
  </r>
  <r>
    <x v="11"/>
    <x v="39"/>
    <s v="EMORY UNIVERSITY"/>
    <s v="Georgia"/>
    <x v="1"/>
    <x v="0"/>
    <n v="0.4476916560779331"/>
    <n v="0.29824976348155158"/>
    <n v="9444"/>
    <n v="4228"/>
    <n v="1261"/>
    <n v="0"/>
    <n v="1261"/>
    <m/>
    <m/>
    <x v="0"/>
    <x v="0"/>
    <m/>
    <m/>
    <m/>
    <m/>
    <n v="257092080"/>
    <n v="188334288"/>
    <m/>
    <m/>
    <n v="202852480"/>
    <n v="1565708"/>
    <n v="236410704"/>
    <n v="-21558020"/>
    <m/>
    <m/>
    <x v="1103"/>
    <n v="363088032"/>
    <n v="215702256"/>
    <n v="16125693"/>
    <n v="231827952"/>
    <n v="68682992"/>
    <n v="47012244"/>
    <n v="1854805376"/>
    <n v="934303424"/>
    <n v="161303680"/>
    <m/>
    <m/>
    <n v="1714433664"/>
    <n v="1854805376"/>
    <n v="1214"/>
    <n v="0.80500000000000005"/>
    <m/>
    <n v="0.116019"/>
    <n v="0.60247300000000004"/>
    <n v="2.3557100000000001E-2"/>
    <n v="56832"/>
  </r>
  <r>
    <x v="12"/>
    <x v="39"/>
    <s v="EMORY UNIVERSITY"/>
    <s v="Georgia"/>
    <x v="1"/>
    <x v="0"/>
    <n v="0.42522878535773712"/>
    <n v="0.32599657617999511"/>
    <n v="9616"/>
    <n v="4089"/>
    <n v="1333"/>
    <n v="0"/>
    <n v="1333"/>
    <n v="30322"/>
    <s v="Southeast: AL, AR, FL, GA, KY, LA, MS, NC, SC, TN, VA, and WV"/>
    <x v="0"/>
    <x v="0"/>
    <m/>
    <m/>
    <m/>
    <m/>
    <n v="276297536"/>
    <n v="201612352"/>
    <m/>
    <m/>
    <n v="247713104"/>
    <n v="1961110"/>
    <n v="155417184"/>
    <n v="-13298567"/>
    <m/>
    <m/>
    <x v="1104"/>
    <n v="398134208"/>
    <n v="259392416"/>
    <n v="19633292"/>
    <n v="279025696"/>
    <n v="76243216"/>
    <n v="48073976"/>
    <n v="2043568896"/>
    <n v="1000358464"/>
    <n v="171295632"/>
    <n v="4091341568"/>
    <n v="3849097472"/>
    <n v="1849774976"/>
    <n v="2043568896"/>
    <n v="1269"/>
    <n v="0.85899999999999999"/>
    <m/>
    <n v="0.163132"/>
    <n v="0.61772700000000003"/>
    <n v="2.8276200000000001E-2"/>
    <n v="53516"/>
  </r>
  <r>
    <x v="13"/>
    <x v="39"/>
    <s v="EMORY UNIVERSITY"/>
    <s v="Georgia"/>
    <x v="1"/>
    <x v="0"/>
    <n v="0.42312800081724383"/>
    <n v="0.3227909222597779"/>
    <n v="9789"/>
    <n v="4142"/>
    <n v="1337"/>
    <n v="0"/>
    <n v="1337"/>
    <n v="30322"/>
    <s v="Southeast: AL, AR, FL, GA, KY, LA, MS, NC, SC, TN, VA, and WV"/>
    <x v="0"/>
    <x v="0"/>
    <m/>
    <m/>
    <m/>
    <m/>
    <n v="293590016"/>
    <n v="211588992"/>
    <m/>
    <m/>
    <n v="268668000"/>
    <n v="621000"/>
    <n v="105938000"/>
    <n v="-5513000"/>
    <m/>
    <m/>
    <x v="1105"/>
    <n v="423452000"/>
    <n v="275008992"/>
    <n v="22155000"/>
    <n v="297164000"/>
    <n v="82662000"/>
    <n v="60022000"/>
    <n v="2214256896"/>
    <n v="1031330752"/>
    <n v="221025152"/>
    <n v="3849097472"/>
    <n v="4085830656"/>
    <n v="2483030016"/>
    <n v="2214256896"/>
    <n v="1392"/>
    <n v="0.82299999999999995"/>
    <m/>
    <n v="0.16442000000000001"/>
    <n v="0.62533700000000003"/>
    <n v="3.07278E-2"/>
    <n v="57045"/>
  </r>
  <r>
    <x v="14"/>
    <x v="39"/>
    <s v="EMORY UNIVERSITY"/>
    <s v="Georgia"/>
    <x v="1"/>
    <x v="0"/>
    <n v="0.42007327419976859"/>
    <n v="0.29745237548772091"/>
    <n v="10372"/>
    <n v="4357"/>
    <n v="1296"/>
    <m/>
    <n v="1296"/>
    <m/>
    <m/>
    <x v="0"/>
    <x v="0"/>
    <m/>
    <m/>
    <m/>
    <m/>
    <n v="312632000"/>
    <n v="225087008"/>
    <m/>
    <m/>
    <n v="294430016"/>
    <n v="3802000"/>
    <n v="102980000"/>
    <n v="300100992"/>
    <m/>
    <m/>
    <x v="1106"/>
    <n v="428464992"/>
    <n v="290507008"/>
    <n v="22460000"/>
    <n v="312967008"/>
    <n v="99876000"/>
    <n v="66000000"/>
    <n v="2350209024"/>
    <n v="1113554304"/>
    <n v="235192192"/>
    <n v="4085830656"/>
    <n v="4347880960"/>
    <n v="3018867968"/>
    <n v="2350209024"/>
    <n v="1309"/>
    <n v="0.86399999999999999"/>
    <m/>
    <n v="0.19508400000000001"/>
    <n v="0.628776"/>
    <n v="3.9426500000000003E-2"/>
    <n v="55040"/>
  </r>
  <r>
    <x v="15"/>
    <x v="39"/>
    <s v="Emory University"/>
    <s v="Georgia"/>
    <x v="1"/>
    <x v="0"/>
    <n v="0.38598680691745407"/>
    <n v="0.29468822170900694"/>
    <n v="11218"/>
    <n v="4330"/>
    <n v="1276"/>
    <m/>
    <n v="1276"/>
    <n v="30322"/>
    <s v="Southeast: AL, AR, FL, GA, KY, LA, MS, NC, SC, TN, VA, and WV"/>
    <x v="1"/>
    <x v="2"/>
    <m/>
    <m/>
    <m/>
    <m/>
    <n v="344056992"/>
    <n v="248959008"/>
    <m/>
    <m/>
    <n v="297612000"/>
    <n v="7629000"/>
    <n v="135746000"/>
    <n v="12002000"/>
    <m/>
    <m/>
    <x v="1107"/>
    <n v="471923008"/>
    <n v="299862016"/>
    <n v="23859000"/>
    <n v="323721024"/>
    <n v="105640000"/>
    <n v="65565000"/>
    <n v="2550025984"/>
    <n v="1216654464"/>
    <n v="257201072"/>
    <n v="4347880960"/>
    <n v="5024778752"/>
    <n v="3015472128"/>
    <n v="2550025984"/>
    <n v="1309"/>
    <n v="0.85399999999999998"/>
    <m/>
    <n v="0.222443"/>
    <n v="0.64597800000000005"/>
    <n v="4.6673300000000001E-2"/>
    <n v="51371"/>
  </r>
  <r>
    <x v="16"/>
    <x v="39"/>
    <s v="Emory University"/>
    <s v="Georgia"/>
    <x v="1"/>
    <x v="0"/>
    <n v="0.36591457830322205"/>
    <n v="0.28646188850967008"/>
    <n v="12011"/>
    <n v="4395"/>
    <n v="1259"/>
    <m/>
    <n v="1259"/>
    <n v="30322"/>
    <s v="Southeast: AL, AR, FL, GA, KY, LA, MS, NC, SC, TN, VA, and WV"/>
    <x v="1"/>
    <x v="2"/>
    <m/>
    <m/>
    <m/>
    <m/>
    <n v="366996992"/>
    <n v="261076992"/>
    <m/>
    <m/>
    <n v="289497984"/>
    <n v="4486000"/>
    <n v="397195008"/>
    <n v="-9788000"/>
    <m/>
    <m/>
    <x v="1108"/>
    <n v="474960992"/>
    <n v="304856992"/>
    <n v="25998000"/>
    <n v="330854976"/>
    <n v="112005000"/>
    <n v="74856000"/>
    <n v="2672680960"/>
    <n v="1268203264"/>
    <n v="271540768"/>
    <n v="5024778752"/>
    <n v="5782438912"/>
    <n v="3621223936"/>
    <n v="2672680960"/>
    <n v="1350"/>
    <n v="0.873"/>
    <m/>
    <n v="0.20039000000000001"/>
    <n v="0.63724999999999998"/>
    <n v="5.0219399999999997E-2"/>
    <n v="55469"/>
  </r>
  <r>
    <x v="17"/>
    <x v="39"/>
    <s v="Emory University"/>
    <s v="Georgia"/>
    <x v="1"/>
    <x v="0"/>
    <n v="0.31887216987765432"/>
    <n v="0.29547960308710031"/>
    <n v="14222"/>
    <n v="4535"/>
    <n v="1340"/>
    <n v="0"/>
    <n v="1340"/>
    <n v="30322"/>
    <s v="Southeast: AL, AR, FL, GA, KY, LA, MS, NC, SC, TN, VA, and WV"/>
    <x v="1"/>
    <x v="2"/>
    <m/>
    <m/>
    <m/>
    <m/>
    <n v="400123008"/>
    <n v="284918016"/>
    <m/>
    <m/>
    <n v="318428000"/>
    <n v="23587000"/>
    <n v="140812992"/>
    <n v="-38273000"/>
    <m/>
    <m/>
    <x v="1109"/>
    <n v="527777984"/>
    <n v="350620000"/>
    <n v="28479000"/>
    <n v="379099008"/>
    <n v="110725000"/>
    <n v="76665000"/>
    <n v="2832473088"/>
    <n v="1363922944"/>
    <n v="296748992"/>
    <n v="5782438912"/>
    <n v="5515479040"/>
    <n v="2566256128"/>
    <n v="2832473088"/>
    <n v="1348"/>
    <n v="0.86499999999999999"/>
    <m/>
    <n v="0.20694599999999999"/>
    <n v="0.61132299999999995"/>
    <n v="5.1379599999999997E-2"/>
    <n v="55752.5"/>
  </r>
  <r>
    <x v="18"/>
    <x v="39"/>
    <s v="Emory University"/>
    <s v="Georgia"/>
    <x v="1"/>
    <x v="0"/>
    <n v="0.2717037615514773"/>
    <n v="0.29604790419161675"/>
    <n v="15366"/>
    <n v="4175"/>
    <n v="1235"/>
    <n v="1"/>
    <n v="1236"/>
    <n v="30322"/>
    <s v="Southeast: AL, AR, FL, GA, KY, LA, MS, NC, SC, TN, VA, and WV"/>
    <x v="1"/>
    <x v="2"/>
    <m/>
    <m/>
    <m/>
    <m/>
    <n v="428460000"/>
    <n v="295649984"/>
    <m/>
    <m/>
    <n v="339239008"/>
    <n v="12660000"/>
    <n v="126376000"/>
    <n v="-51016000"/>
    <m/>
    <m/>
    <x v="1110"/>
    <n v="504942016"/>
    <n v="371660992"/>
    <n v="50113000"/>
    <n v="421773984"/>
    <n v="108512000"/>
    <n v="85131000"/>
    <n v="3022078976"/>
    <n v="1463240960"/>
    <n v="330632992"/>
    <n v="5515479040"/>
    <n v="4601487872"/>
    <n v="2000936960"/>
    <n v="3022078976"/>
    <n v="1404"/>
    <n v="0.88"/>
    <m/>
    <n v="0.18215799999999999"/>
    <n v="0.60438999999999998"/>
    <n v="4.0168099999999998E-2"/>
    <n v="57041"/>
  </r>
  <r>
    <x v="19"/>
    <x v="39"/>
    <s v="Emory University"/>
    <s v="Georgia"/>
    <x v="1"/>
    <x v="0"/>
    <n v="0.26619282356987273"/>
    <n v="0.27519379844961239"/>
    <n v="17446"/>
    <n v="4644"/>
    <n v="1277"/>
    <n v="1"/>
    <n v="1278"/>
    <n v="30322"/>
    <s v="Southeast: AL, AR, FL, GA, KY, LA, MS, NC, SC, TN, VA, and WV"/>
    <x v="1"/>
    <x v="2"/>
    <n v="-84.326499999999996"/>
    <n v="33.790500000000002"/>
    <m/>
    <m/>
    <n v="448688992"/>
    <n v="296956992"/>
    <m/>
    <m/>
    <n v="393251008"/>
    <m/>
    <n v="132484000"/>
    <n v="-127432000"/>
    <m/>
    <m/>
    <x v="1111"/>
    <n v="533935008"/>
    <n v="390670016"/>
    <n v="47672000"/>
    <n v="438342016"/>
    <n v="109857000"/>
    <n v="76061000"/>
    <n v="3133353984"/>
    <n v="1490142976"/>
    <n v="323555008"/>
    <n v="4601487872"/>
    <n v="4841490432"/>
    <n v="3217923072"/>
    <n v="3133353984"/>
    <n v="1397"/>
    <n v="0.88"/>
    <m/>
    <n v="0.124195"/>
    <n v="0.60441599999999995"/>
    <n v="2.8978799999999999E-2"/>
    <n v="57132"/>
  </r>
  <r>
    <x v="20"/>
    <x v="39"/>
    <s v="Emory University"/>
    <s v="Georgia"/>
    <x v="1"/>
    <x v="0"/>
    <n v="0.2966215783063017"/>
    <n v="0.28420142641020102"/>
    <n v="15599"/>
    <n v="4627"/>
    <n v="1315"/>
    <n v="0"/>
    <n v="1315"/>
    <m/>
    <m/>
    <x v="0"/>
    <x v="0"/>
    <m/>
    <m/>
    <m/>
    <m/>
    <n v="483251008"/>
    <n v="315966016"/>
    <m/>
    <m/>
    <n v="428438016"/>
    <m/>
    <n v="162699008"/>
    <n v="93041000"/>
    <m/>
    <m/>
    <x v="1112"/>
    <n v="512196000"/>
    <n v="413831008"/>
    <n v="61568000"/>
    <n v="475399008"/>
    <n v="112854000"/>
    <n v="67349000"/>
    <n v="3367734016"/>
    <n v="1636226048"/>
    <n v="360337984"/>
    <n v="4841490432"/>
    <n v="5443397632"/>
    <n v="4028099072"/>
    <n v="3367734016"/>
    <n v="1439"/>
    <n v="0.88200000000000001"/>
    <m/>
    <n v="0.118381"/>
    <n v="0.60266900000000001"/>
    <n v="3.2285800000000003E-2"/>
    <n v="54226"/>
  </r>
  <r>
    <x v="21"/>
    <x v="39"/>
    <s v="Emory University"/>
    <s v="Georgia"/>
    <x v="1"/>
    <x v="0"/>
    <n v="0.28874598070739549"/>
    <n v="0.3020044543429844"/>
    <n v="15550"/>
    <n v="4490"/>
    <n v="1356"/>
    <n v="0"/>
    <n v="1356"/>
    <n v="30322"/>
    <s v="Southeast: AL, AR, FL, GA, KY, LA, MS, NC, SC, TN, VA, and WV"/>
    <x v="1"/>
    <x v="2"/>
    <n v="-84.325800000000001"/>
    <n v="33.7988"/>
    <n v="1.7000000000000001E-2"/>
    <n v="1947"/>
    <n v="512680000"/>
    <n v="328896992"/>
    <m/>
    <m/>
    <n v="422745984"/>
    <m/>
    <n v="228082000"/>
    <n v="54740000"/>
    <m/>
    <m/>
    <x v="1113"/>
    <n v="532400992"/>
    <n v="409088000"/>
    <n v="69308000"/>
    <n v="478396000"/>
    <n v="119329000"/>
    <n v="72706000"/>
    <n v="3849595904"/>
    <n v="1867272960"/>
    <n v="393228992"/>
    <n v="5443397632"/>
    <n v="5774499328"/>
    <n v="4200850944"/>
    <n v="3849595904"/>
    <n v="1471"/>
    <n v="0.89300000000000002"/>
    <m/>
    <n v="0.14233000000000001"/>
    <n v="0.59680100000000003"/>
    <n v="3.8966399999999998E-2"/>
    <n v="53415"/>
  </r>
  <r>
    <x v="22"/>
    <x v="39"/>
    <s v="Emory University"/>
    <s v="Georgia"/>
    <x v="1"/>
    <x v="0"/>
    <n v="0.26684683626108924"/>
    <n v="0.29546455306032587"/>
    <n v="17021"/>
    <n v="4542"/>
    <n v="1342"/>
    <n v="0"/>
    <n v="1342"/>
    <m/>
    <m/>
    <x v="0"/>
    <x v="0"/>
    <m/>
    <m/>
    <n v="2.3E-2"/>
    <n v="2066"/>
    <n v="544183488"/>
    <n v="355447008"/>
    <m/>
    <m/>
    <n v="418798016"/>
    <m/>
    <n v="272777984"/>
    <n v="118887000"/>
    <m/>
    <m/>
    <x v="1114"/>
    <n v="540561984"/>
    <n v="413759008"/>
    <n v="78430000"/>
    <n v="492188992"/>
    <n v="120790000"/>
    <n v="72913000"/>
    <n v="4009093120"/>
    <n v="1994652032"/>
    <n v="427774016"/>
    <n v="5774499328"/>
    <n v="6115581440"/>
    <n v="4629508096"/>
    <n v="4009093120"/>
    <n v="1431"/>
    <n v="0.89600000000000002"/>
    <m/>
    <n v="0.15002199999999999"/>
    <n v="0.60408300000000004"/>
    <n v="4.2609899999999999E-2"/>
    <n v="51454"/>
  </r>
  <r>
    <x v="23"/>
    <x v="39"/>
    <s v="Emory University"/>
    <s v="Georgia"/>
    <x v="1"/>
    <x v="0"/>
    <n v="0.26334763948497852"/>
    <n v="0.29617557583659276"/>
    <n v="17475"/>
    <n v="4602"/>
    <n v="1363"/>
    <n v="0"/>
    <n v="1363"/>
    <n v="30322"/>
    <s v="Southeast: AL, AR, FL, GA, KY, LA, MS, NC, SC, TN, VA, and WV"/>
    <x v="1"/>
    <x v="2"/>
    <n v="-84.325800000000001"/>
    <n v="33.7988"/>
    <n v="2.4E-2"/>
    <n v="2247"/>
    <n v="592384512"/>
    <n v="376951008"/>
    <m/>
    <m/>
    <n v="394372000"/>
    <m/>
    <n v="242512992"/>
    <n v="20140000"/>
    <m/>
    <m/>
    <x v="1115"/>
    <n v="621507008"/>
    <n v="404544000"/>
    <n v="82469000"/>
    <n v="487012992"/>
    <n v="131113000"/>
    <n v="76848000"/>
    <n v="4148794112"/>
    <n v="2060397952"/>
    <n v="438120000"/>
    <n v="6115581440"/>
    <n v="6981307904"/>
    <n v="5035234816"/>
    <n v="4148794112"/>
    <n v="1477"/>
    <n v="0.88900000000000001"/>
    <m/>
    <n v="0.14915600000000001"/>
    <n v="0.62851800000000002"/>
    <n v="4.5966199999999999E-2"/>
    <n v="50010"/>
  </r>
  <r>
    <x v="24"/>
    <x v="39"/>
    <s v="Emory University"/>
    <s v="Georgia"/>
    <x v="1"/>
    <x v="0"/>
    <n v="0.26820633850303438"/>
    <n v="0.28598365807668136"/>
    <n v="17796"/>
    <n v="4773"/>
    <n v="1365"/>
    <n v="0"/>
    <n v="1365"/>
    <n v="30322"/>
    <s v="Southeast: AL, AR, FL, GA, KY, LA, MS, NC, SC, TN, VA, and WV"/>
    <x v="1"/>
    <x v="2"/>
    <n v="-84.325800000000001"/>
    <n v="33.7988"/>
    <n v="2.1000000000000001E-2"/>
    <n v="2364"/>
    <n v="581585984"/>
    <n v="370916000"/>
    <m/>
    <m/>
    <n v="398974016"/>
    <m/>
    <n v="198644992"/>
    <n v="22406000"/>
    <m/>
    <m/>
    <x v="1116"/>
    <n v="622278016"/>
    <n v="420684000"/>
    <n v="88939000"/>
    <n v="509623008"/>
    <n v="139791008"/>
    <n v="76358000"/>
    <n v="4342496768"/>
    <n v="2164012032"/>
    <n v="459968992"/>
    <n v="6981307904"/>
    <n v="6787163136"/>
    <n v="4098757888"/>
    <n v="4375897088"/>
    <n v="1150"/>
    <n v="0.89400000000000002"/>
    <m/>
    <n v="0.27646799999999999"/>
    <n v="0.62844599999999995"/>
    <n v="5.9928099999999998E-2"/>
    <n v="43206"/>
  </r>
  <r>
    <x v="25"/>
    <x v="39"/>
    <s v="Emory University"/>
    <s v="Georgia"/>
    <x v="1"/>
    <x v="0"/>
    <n v="0.23672652742533673"/>
    <n v="0.27973613687899401"/>
    <n v="20492"/>
    <n v="4851"/>
    <n v="1357"/>
    <n v="0"/>
    <n v="1357"/>
    <m/>
    <m/>
    <x v="0"/>
    <x v="0"/>
    <m/>
    <m/>
    <n v="1.4999999999999999E-2"/>
    <n v="2329"/>
    <n v="602561984"/>
    <n v="382072992"/>
    <m/>
    <m/>
    <n v="428396000"/>
    <m/>
    <n v="231647008"/>
    <n v="8054000"/>
    <m/>
    <m/>
    <x v="1117"/>
    <n v="652083968"/>
    <n v="447776992"/>
    <n v="95509000"/>
    <n v="543286016"/>
    <n v="140148992"/>
    <n v="80205000"/>
    <n v="4674041856"/>
    <n v="2311079936"/>
    <n v="497215008"/>
    <n v="6787163136"/>
    <n v="6902624768"/>
    <n v="4766415872"/>
    <n v="4713081856"/>
    <n v="1197"/>
    <n v="0.90600000000000003"/>
    <m/>
    <n v="0.27512599999999998"/>
    <n v="0.63693500000000003"/>
    <n v="5.27638E-2"/>
    <n v="42951"/>
  </r>
  <r>
    <x v="26"/>
    <x v="39"/>
    <s v="Emory University"/>
    <s v="Georgia"/>
    <x v="1"/>
    <x v="0"/>
    <n v="0.25291106203573582"/>
    <n v="0.26949791625322483"/>
    <n v="19924"/>
    <n v="5039"/>
    <n v="1358"/>
    <n v="0"/>
    <n v="1358"/>
    <n v="30322"/>
    <s v="Southeast: AL, AR, FL, GA, KY, LA, MS, NC, SC, TN, VA, and WV"/>
    <x v="1"/>
    <x v="2"/>
    <n v="-84.325500000000005"/>
    <n v="33.790199999999999"/>
    <n v="1.4E-2"/>
    <n v="2396"/>
    <n v="634928000"/>
    <n v="394512992"/>
    <m/>
    <m/>
    <n v="471447008"/>
    <m/>
    <n v="245827008"/>
    <n v="4701351"/>
    <m/>
    <m/>
    <x v="1118"/>
    <n v="706683008"/>
    <n v="490304992"/>
    <n v="101845000"/>
    <n v="592150016"/>
    <n v="146470000"/>
    <n v="86493000"/>
    <n v="4934899200"/>
    <n v="2460219904"/>
    <n v="526124992"/>
    <n v="6902624768"/>
    <n v="7613022208"/>
    <n v="5664205824"/>
    <n v="4976513024"/>
    <n v="1210"/>
    <n v="0.90900000000000003"/>
    <m/>
    <n v="0.107807"/>
    <n v="0.66064800000000001"/>
    <n v="2.1773799999999999E-2"/>
    <n v="56041"/>
  </r>
  <r>
    <x v="27"/>
    <x v="39"/>
    <s v="Emory University"/>
    <s v="Georgia"/>
    <x v="1"/>
    <x v="0"/>
    <n v="0.22040678822588117"/>
    <n v="0.26518914787925107"/>
    <n v="23747"/>
    <n v="5234"/>
    <n v="1388"/>
    <n v="0"/>
    <n v="1388"/>
    <n v="30322"/>
    <s v="Southeast: AL, AR, FL, GA, KY, LA, MS, NC, SC, TN, VA, and WV"/>
    <x v="1"/>
    <x v="2"/>
    <n v="-84.325500000000005"/>
    <n v="33.790199999999999"/>
    <n v="1.7000000000000001E-2"/>
    <n v="2331"/>
    <n v="666374976"/>
    <n v="405996000"/>
    <m/>
    <m/>
    <n v="550440000"/>
    <m/>
    <n v="538425024"/>
    <n v="8588000"/>
    <m/>
    <m/>
    <x v="1119"/>
    <n v="754419968"/>
    <n v="516489984"/>
    <n v="119259000"/>
    <n v="635748992"/>
    <n v="158513904"/>
    <n v="93830000"/>
    <n v="5306099200"/>
    <n v="2663708160"/>
    <n v="576160000"/>
    <n v="7613022208"/>
    <n v="7985467392"/>
    <n v="6183311872"/>
    <n v="5347953152"/>
    <m/>
    <m/>
    <m/>
    <m/>
    <m/>
    <m/>
    <m/>
  </r>
  <r>
    <x v="0"/>
    <x v="40"/>
    <s v="GEORGIA INSTITUTE OF TECHNOLOGY 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36717968"/>
    <m/>
    <m/>
    <n v="306374"/>
    <n v="105590168"/>
    <n v="101881896"/>
    <n v="35248900"/>
    <n v="6171447"/>
    <m/>
    <m/>
    <x v="1120"/>
    <n v="68356264"/>
    <n v="139698832"/>
    <n v="6739556"/>
    <n v="146438384"/>
    <n v="16323965"/>
    <n v="3865839"/>
    <n v="311743872"/>
    <n v="98264016"/>
    <n v="24703356"/>
    <m/>
    <m/>
    <m/>
    <m/>
    <m/>
    <m/>
    <m/>
    <m/>
    <m/>
    <m/>
    <m/>
  </r>
  <r>
    <x v="1"/>
    <x v="40"/>
    <s v="GEORGIA INSTITUTE OF TECHNOLOGY 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39627552"/>
    <m/>
    <m/>
    <n v="283574"/>
    <n v="106882440"/>
    <n v="98810056"/>
    <n v="40025492"/>
    <n v="8258484"/>
    <m/>
    <m/>
    <x v="1121"/>
    <n v="72354632"/>
    <n v="140204656"/>
    <n v="8200486"/>
    <n v="148405136"/>
    <n v="16055367"/>
    <n v="3875875"/>
    <n v="326970400"/>
    <n v="101564696"/>
    <n v="25533160"/>
    <m/>
    <m/>
    <m/>
    <m/>
    <m/>
    <m/>
    <m/>
    <m/>
    <m/>
    <m/>
    <m/>
  </r>
  <r>
    <x v="2"/>
    <x v="40"/>
    <s v="GEORGIA INSTITUTE OF TECHNOLOGY 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40936348"/>
    <m/>
    <m/>
    <n v="136197"/>
    <n v="104178176"/>
    <n v="110844664"/>
    <n v="47056024"/>
    <n v="5446942"/>
    <m/>
    <m/>
    <x v="1122"/>
    <n v="80538352"/>
    <n v="134286896"/>
    <n v="13382214"/>
    <n v="147669104"/>
    <n v="14716536"/>
    <n v="5954223"/>
    <n v="343587424"/>
    <n v="108304552"/>
    <n v="26921858"/>
    <m/>
    <m/>
    <m/>
    <m/>
    <m/>
    <m/>
    <m/>
    <m/>
    <m/>
    <m/>
    <m/>
  </r>
  <r>
    <x v="3"/>
    <x v="40"/>
    <s v="GEORGIA INSTITUTE OF TECHNOLOGY 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42461836"/>
    <m/>
    <m/>
    <n v="179022"/>
    <n v="103081376"/>
    <n v="129616320"/>
    <n v="43804744"/>
    <n v="7607836"/>
    <m/>
    <m/>
    <x v="1123"/>
    <n v="87681392"/>
    <n v="143448848"/>
    <n v="14002400"/>
    <n v="157451248"/>
    <n v="16868662"/>
    <n v="6479130"/>
    <n v="366341312"/>
    <n v="113543856"/>
    <n v="28630186"/>
    <m/>
    <m/>
    <m/>
    <m/>
    <m/>
    <m/>
    <n v="4404"/>
    <m/>
    <m/>
    <m/>
    <m/>
  </r>
  <r>
    <x v="4"/>
    <x v="40"/>
    <s v="GEORGIA INSTITUTE OF TECHNOLOGY MAIN CAMPUS"/>
    <s v="Georgia"/>
    <x v="0"/>
    <x v="0"/>
    <s v=""/>
    <s v=""/>
    <m/>
    <m/>
    <m/>
    <m/>
    <m/>
    <m/>
    <m/>
    <x v="0"/>
    <x v="0"/>
    <m/>
    <m/>
    <m/>
    <m/>
    <n v="44690792"/>
    <m/>
    <m/>
    <n v="323327"/>
    <n v="114396608"/>
    <n v="149888768"/>
    <n v="46055048"/>
    <n v="9354237"/>
    <m/>
    <m/>
    <x v="1124"/>
    <n v="98711512"/>
    <n v="152303936"/>
    <n v="16318614"/>
    <n v="168622544"/>
    <n v="19764232"/>
    <n v="5887790"/>
    <n v="404504928"/>
    <n v="126620480"/>
    <n v="31466496"/>
    <m/>
    <m/>
    <m/>
    <m/>
    <m/>
    <m/>
    <n v="4311"/>
    <m/>
    <m/>
    <m/>
    <m/>
  </r>
  <r>
    <x v="5"/>
    <x v="40"/>
    <s v="GEORGIA INSTITUTE OF TECHNOLOGY 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48006240"/>
    <m/>
    <m/>
    <n v="221832"/>
    <n v="133210544"/>
    <n v="164984288"/>
    <n v="47171048"/>
    <n v="10029107"/>
    <m/>
    <m/>
    <x v="1125"/>
    <n v="104553088"/>
    <n v="173327360"/>
    <n v="19755530"/>
    <n v="193082896"/>
    <n v="20947972"/>
    <n v="6766527"/>
    <n v="448229344"/>
    <n v="219537872"/>
    <n v="47697080"/>
    <m/>
    <m/>
    <m/>
    <m/>
    <m/>
    <m/>
    <n v="4686"/>
    <m/>
    <m/>
    <m/>
    <m/>
  </r>
  <r>
    <x v="6"/>
    <x v="40"/>
    <s v="GEORGIA INSTITUTE OF TECHNOLOGY 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53760544"/>
    <m/>
    <m/>
    <n v="69880"/>
    <n v="115966792"/>
    <n v="189916640"/>
    <n v="68867472"/>
    <n v="16328206"/>
    <m/>
    <m/>
    <x v="1126"/>
    <n v="113199584"/>
    <n v="184746768"/>
    <n v="23698908"/>
    <n v="208445680"/>
    <n v="23622428"/>
    <n v="6924797"/>
    <n v="487300640"/>
    <n v="231025184"/>
    <n v="52701176"/>
    <n v="42064628"/>
    <n v="52695920"/>
    <m/>
    <m/>
    <n v="1186"/>
    <n v="0.67800000000000005"/>
    <m/>
    <m/>
    <m/>
    <m/>
    <m/>
  </r>
  <r>
    <x v="7"/>
    <x v="40"/>
    <s v="GEORGIA INSTITUTE OF TECHNOLOGY-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61761904"/>
    <m/>
    <m/>
    <n v="185062"/>
    <n v="146232688"/>
    <n v="190168848"/>
    <n v="59479376"/>
    <n v="17615798"/>
    <m/>
    <m/>
    <x v="1127"/>
    <n v="125098576"/>
    <n v="200477744"/>
    <n v="24242732"/>
    <n v="224720480"/>
    <n v="24928784"/>
    <n v="7265913"/>
    <n v="525655936"/>
    <n v="249830112"/>
    <n v="56558560"/>
    <n v="52695920"/>
    <n v="57109216"/>
    <m/>
    <m/>
    <n v="1163"/>
    <n v="0.68799999999999994"/>
    <m/>
    <n v="9.9056599999999995E-2"/>
    <n v="0.295597"/>
    <n v="3.3018899999999997E-2"/>
    <n v="46357"/>
  </r>
  <r>
    <x v="8"/>
    <x v="40"/>
    <s v="GEORGIA INSTITUTE OF TECHNOLOGY-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67188704"/>
    <m/>
    <m/>
    <n v="411535"/>
    <n v="147135696"/>
    <n v="207963088"/>
    <n v="69057872"/>
    <n v="26346278"/>
    <m/>
    <m/>
    <x v="1128"/>
    <n v="135811872"/>
    <n v="217267488"/>
    <n v="23246098"/>
    <n v="240513584"/>
    <n v="27147216"/>
    <n v="7920680"/>
    <n v="573238848"/>
    <n v="261537920"/>
    <n v="58654796"/>
    <n v="57109216"/>
    <n v="62273528"/>
    <m/>
    <m/>
    <n v="1357"/>
    <n v="0.69099999999999995"/>
    <m/>
    <n v="8.7753499999999998E-2"/>
    <n v="0.286271"/>
    <n v="2.7301099999999998E-2"/>
    <n v="47971"/>
  </r>
  <r>
    <x v="9"/>
    <x v="40"/>
    <s v="GEORGIA INSTITUTE OF TECHNOLOGY-MAIN CAMPUS"/>
    <s v="Georgia"/>
    <x v="0"/>
    <x v="0"/>
    <s v=""/>
    <s v=""/>
    <m/>
    <m/>
    <m/>
    <m/>
    <m/>
    <m/>
    <m/>
    <x v="0"/>
    <x v="0"/>
    <m/>
    <m/>
    <m/>
    <m/>
    <n v="71564328"/>
    <m/>
    <m/>
    <n v="592470"/>
    <n v="156132096"/>
    <n v="225196896"/>
    <n v="81222960"/>
    <n v="38555556"/>
    <m/>
    <m/>
    <x v="1129"/>
    <n v="140243328"/>
    <n v="255353328"/>
    <n v="28384592"/>
    <n v="283737920"/>
    <n v="28207680"/>
    <n v="14765046"/>
    <n v="625803008"/>
    <n v="294157248"/>
    <n v="61191496"/>
    <n v="62273528"/>
    <n v="70019376"/>
    <m/>
    <m/>
    <n v="1387"/>
    <n v="0.68899999999999995"/>
    <m/>
    <n v="8.6799299999999996E-2"/>
    <n v="0.287161"/>
    <n v="2.5678099999999999E-2"/>
    <n v="51786"/>
  </r>
  <r>
    <x v="10"/>
    <x v="40"/>
    <s v="GEORGIA INSTITUTE OF TECHNOLOGY-MAIN CAMPUS"/>
    <s v="Georgia"/>
    <x v="0"/>
    <x v="0"/>
    <s v=""/>
    <s v=""/>
    <m/>
    <m/>
    <m/>
    <m/>
    <m/>
    <n v="30332"/>
    <s v="Southeast: AL, AR, FL, GA, KY, LA, MS, NC, SC, TN, VA, and WV"/>
    <x v="0"/>
    <x v="0"/>
    <m/>
    <m/>
    <m/>
    <m/>
    <n v="79203344"/>
    <m/>
    <m/>
    <n v="1150772"/>
    <n v="161197632"/>
    <n v="285297664"/>
    <n v="84853504"/>
    <n v="34915124"/>
    <m/>
    <m/>
    <x v="1130"/>
    <n v="148005104"/>
    <n v="254153216"/>
    <n v="41019004"/>
    <n v="295172224"/>
    <n v="27363800"/>
    <n v="15934051"/>
    <n v="653738304"/>
    <n v="313238688"/>
    <n v="61316176"/>
    <n v="70019376"/>
    <n v="70284848"/>
    <m/>
    <m/>
    <n v="1433"/>
    <n v="0.67600000000000005"/>
    <m/>
    <n v="9.9758399999999997E-2"/>
    <n v="0.28512300000000002"/>
    <n v="2.7614799999999998E-2"/>
    <n v="55678"/>
  </r>
  <r>
    <x v="11"/>
    <x v="40"/>
    <s v="GEORGIA INSTITUTE OF TECHNOLOGY-MAIN CAMPUS"/>
    <s v="Georgia"/>
    <x v="1"/>
    <x v="0"/>
    <n v="0.54421696918531026"/>
    <n v="0.43145239480318015"/>
    <n v="9476"/>
    <n v="5157"/>
    <n v="2221"/>
    <n v="4"/>
    <n v="2225"/>
    <m/>
    <m/>
    <x v="0"/>
    <x v="0"/>
    <m/>
    <m/>
    <m/>
    <m/>
    <n v="87782240"/>
    <n v="87010408"/>
    <m/>
    <n v="89450256"/>
    <n v="177994320"/>
    <n v="330110592"/>
    <n v="592471"/>
    <n v="12566325"/>
    <n v="430366912"/>
    <n v="241354864"/>
    <x v="1131"/>
    <n v="170479296"/>
    <n v="292552608"/>
    <n v="46228104"/>
    <n v="338780704"/>
    <n v="33181996"/>
    <n v="21735448"/>
    <n v="658557568"/>
    <n v="334037088"/>
    <n v="67196672"/>
    <m/>
    <m/>
    <n v="708941248"/>
    <n v="658557568"/>
    <n v="1438"/>
    <n v="0.67800000000000005"/>
    <m/>
    <n v="0.10403999999999999"/>
    <n v="0.28148099999999998"/>
    <n v="2.6936000000000002E-2"/>
    <n v="59066"/>
  </r>
  <r>
    <x v="12"/>
    <x v="40"/>
    <s v="GEORGIA INSTITUTE OF TECHNOLOGY-MAIN CAMPUS"/>
    <s v="Georgia"/>
    <x v="1"/>
    <x v="0"/>
    <n v="0.58862950966156591"/>
    <n v="0.4330170777988615"/>
    <n v="8953"/>
    <n v="5270"/>
    <n v="2281"/>
    <n v="1"/>
    <n v="2282"/>
    <n v="30332"/>
    <s v="Southeast: AL, AR, FL, GA, KY, LA, MS, NC, SC, TN, VA, and WV"/>
    <x v="0"/>
    <x v="0"/>
    <m/>
    <m/>
    <m/>
    <m/>
    <n v="92725488"/>
    <n v="82267248"/>
    <m/>
    <n v="96460048"/>
    <n v="226794224"/>
    <n v="322705312"/>
    <n v="1967883"/>
    <n v="38203016"/>
    <n v="501290560"/>
    <n v="228933200"/>
    <x v="1132"/>
    <n v="184300416"/>
    <n v="351297440"/>
    <n v="56978936"/>
    <n v="408276384"/>
    <n v="36727940"/>
    <n v="21146194"/>
    <n v="758455040"/>
    <n v="371269344"/>
    <n v="71670000"/>
    <n v="51478136"/>
    <n v="51820528"/>
    <n v="739934848"/>
    <n v="758455040"/>
    <n v="1434"/>
    <n v="0.69299999999999995"/>
    <m/>
    <n v="8.9960899999999996E-2"/>
    <n v="0.28031299999999998"/>
    <n v="2.8683199999999999E-2"/>
    <n v="63139"/>
  </r>
  <r>
    <x v="13"/>
    <x v="40"/>
    <s v="GEORGIA INSTITUTE OF TECHNOLOGY-MAIN CAMPUS"/>
    <s v="Georgia"/>
    <x v="1"/>
    <x v="0"/>
    <n v="0.6282514872273417"/>
    <n v="0.41533605644262905"/>
    <n v="8573"/>
    <n v="5386"/>
    <n v="2228"/>
    <n v="9"/>
    <n v="2237"/>
    <n v="30332"/>
    <s v="Southeast: AL, AR, FL, GA, KY, LA, MS, NC, SC, TN, VA, and WV"/>
    <x v="0"/>
    <x v="0"/>
    <m/>
    <m/>
    <m/>
    <m/>
    <n v="112893224"/>
    <n v="97048488"/>
    <m/>
    <n v="100062160"/>
    <n v="266014688"/>
    <n v="321102496"/>
    <n v="2609887"/>
    <n v="31870332"/>
    <n v="565567360"/>
    <n v="203871392"/>
    <x v="1133"/>
    <n v="201571648"/>
    <n v="392079584"/>
    <n v="33913904"/>
    <n v="425993472"/>
    <n v="36811776"/>
    <n v="23149944"/>
    <n v="792229888"/>
    <n v="391576768"/>
    <n v="74808592"/>
    <n v="51820528"/>
    <n v="54048812"/>
    <n v="910261120"/>
    <n v="792229888"/>
    <n v="1788"/>
    <n v="0.71899999999999997"/>
    <m/>
    <n v="8.1547800000000004E-2"/>
    <n v="0.26894800000000002"/>
    <n v="2.5263799999999999E-2"/>
    <n v="64270"/>
  </r>
  <r>
    <x v="14"/>
    <x v="40"/>
    <s v="GEORGIA INSTITUTE OF TECHNOLOGY-MAIN CAMPUS"/>
    <s v="Georgia"/>
    <x v="1"/>
    <x v="0"/>
    <n v="0.70121381886087764"/>
    <n v="0.42926098535286283"/>
    <n v="8568"/>
    <n v="6008"/>
    <n v="2577"/>
    <n v="2"/>
    <n v="2579"/>
    <m/>
    <m/>
    <x v="0"/>
    <x v="0"/>
    <m/>
    <m/>
    <m/>
    <m/>
    <n v="115050576"/>
    <n v="97660688"/>
    <m/>
    <n v="98072328"/>
    <n v="273374304"/>
    <n v="326564832"/>
    <n v="12697965"/>
    <n v="13935564"/>
    <n v="575614400"/>
    <n v="223317536"/>
    <x v="1134"/>
    <n v="204368192"/>
    <n v="390051040"/>
    <n v="42865788"/>
    <n v="432916832"/>
    <n v="37414228"/>
    <n v="27394678"/>
    <n v="819240512"/>
    <n v="403861120"/>
    <n v="74599744"/>
    <n v="302671008"/>
    <n v="262846800"/>
    <n v="805530176"/>
    <n v="819240512"/>
    <n v="1745"/>
    <n v="0.76100000000000001"/>
    <m/>
    <n v="9.0640700000000005E-2"/>
    <n v="0.27369399999999999"/>
    <n v="2.6572200000000001E-2"/>
    <n v="64000"/>
  </r>
  <r>
    <x v="15"/>
    <x v="40"/>
    <s v="Georgia Institute of Technology-Main Campus"/>
    <s v="Georgia"/>
    <x v="1"/>
    <x v="0"/>
    <n v="0.67498909725250766"/>
    <n v="0.39202067517363914"/>
    <n v="9172"/>
    <n v="6191"/>
    <n v="2425"/>
    <n v="2"/>
    <n v="2427"/>
    <n v="30332"/>
    <s v="Southeast: AL, AR, FL, GA, KY, LA, MS, NC, SC, TN, VA, and WV"/>
    <x v="1"/>
    <x v="2"/>
    <m/>
    <m/>
    <m/>
    <m/>
    <n v="124354408"/>
    <n v="106131408"/>
    <m/>
    <n v="122087408"/>
    <n v="277281664"/>
    <n v="371410560"/>
    <n v="7914303"/>
    <n v="17911590"/>
    <n v="624286400"/>
    <n v="239774928"/>
    <x v="1135"/>
    <n v="217156416"/>
    <n v="403956576"/>
    <n v="47742168"/>
    <n v="451698752"/>
    <n v="41466176"/>
    <n v="24116664"/>
    <n v="859740608"/>
    <n v="410614880"/>
    <n v="81357888"/>
    <n v="269441984"/>
    <n v="264955008"/>
    <n v="877206848"/>
    <n v="859740608"/>
    <n v="1726"/>
    <n v="0.77"/>
    <m/>
    <n v="9.7492200000000001E-2"/>
    <n v="0.28261500000000001"/>
    <n v="2.8740499999999999E-2"/>
    <n v="65100"/>
  </r>
  <r>
    <x v="16"/>
    <x v="40"/>
    <s v="Georgia Institute of Technology-Main Campus"/>
    <s v="Georgia"/>
    <x v="1"/>
    <x v="0"/>
    <n v="0.6662702702702703"/>
    <n v="0.46032776245335066"/>
    <n v="9250"/>
    <n v="6163"/>
    <n v="2837"/>
    <m/>
    <n v="2837"/>
    <n v="30332"/>
    <s v="Southeast: AL, AR, FL, GA, KY, LA, MS, NC, SC, TN, VA, and WV"/>
    <x v="1"/>
    <x v="2"/>
    <m/>
    <m/>
    <m/>
    <m/>
    <n v="150111584"/>
    <n v="120553424"/>
    <m/>
    <n v="145131744"/>
    <n v="271377088"/>
    <n v="412160096"/>
    <n v="8321310"/>
    <n v="34303660"/>
    <n v="667930688"/>
    <n v="277033120"/>
    <x v="1136"/>
    <n v="236140400"/>
    <n v="426085408"/>
    <n v="52350128"/>
    <n v="478435520"/>
    <n v="47505288"/>
    <n v="27442254"/>
    <n v="936375488"/>
    <n v="437773024"/>
    <n v="86818312"/>
    <n v="264955008"/>
    <n v="327519008"/>
    <n v="996789248"/>
    <n v="936375488"/>
    <n v="1727"/>
    <n v="0.77700000000000002"/>
    <m/>
    <n v="8.9732500000000007E-2"/>
    <n v="0.28070200000000001"/>
    <n v="2.64596E-2"/>
    <n v="62542"/>
  </r>
  <r>
    <x v="17"/>
    <x v="40"/>
    <s v="Georgia Institute of Technology-Main Campus"/>
    <s v="Georgia"/>
    <x v="1"/>
    <x v="0"/>
    <n v="0.62976563343773628"/>
    <n v="0.45035156919910824"/>
    <n v="9259"/>
    <n v="5831"/>
    <n v="2624"/>
    <n v="2"/>
    <n v="2626"/>
    <n v="30332"/>
    <s v="Southeast: AL, AR, FL, GA, KY, LA, MS, NC, SC, TN, VA, and WV"/>
    <x v="1"/>
    <x v="2"/>
    <m/>
    <m/>
    <m/>
    <m/>
    <n v="161887456"/>
    <n v="135149776"/>
    <m/>
    <n v="149509232"/>
    <n v="287998688"/>
    <n v="441890560"/>
    <n v="5323093"/>
    <n v="42118272"/>
    <n v="721356608"/>
    <n v="291647904"/>
    <x v="1137"/>
    <n v="241282320"/>
    <n v="475960512"/>
    <n v="54062168"/>
    <n v="530022688"/>
    <n v="50655548"/>
    <n v="29517480"/>
    <n v="1006807744"/>
    <n v="472572544"/>
    <n v="95913416"/>
    <n v="327519008"/>
    <n v="320150624"/>
    <n v="1051894400"/>
    <n v="1006807744"/>
    <n v="1756"/>
    <n v="0.77200000000000002"/>
    <m/>
    <n v="9.1567700000000002E-2"/>
    <n v="0.28658400000000001"/>
    <n v="3.1005499999999998E-2"/>
    <n v="63683"/>
  </r>
  <r>
    <x v="18"/>
    <x v="40"/>
    <s v="Georgia Institute of Technology-Main Campus"/>
    <s v="Georgia"/>
    <x v="1"/>
    <x v="0"/>
    <n v="0.63348509933774833"/>
    <n v="0.4292714799085266"/>
    <n v="9664"/>
    <n v="6122"/>
    <n v="2626"/>
    <n v="2"/>
    <n v="2628"/>
    <s v="30332-0530"/>
    <s v="Southeast: AL, AR, FL, GA, KY, LA, MS, NC, SC, TN, VA, and WV"/>
    <x v="1"/>
    <x v="2"/>
    <m/>
    <m/>
    <m/>
    <m/>
    <n v="180037392"/>
    <n v="151714912"/>
    <m/>
    <n v="186615328"/>
    <n v="327226784"/>
    <n v="454552192"/>
    <n v="18321576"/>
    <n v="9128271"/>
    <n v="793282048"/>
    <n v="279791872"/>
    <x v="1138"/>
    <n v="246688960"/>
    <n v="501987488"/>
    <n v="53862500"/>
    <n v="555849984"/>
    <n v="49202820"/>
    <n v="29539698"/>
    <n v="1051641216"/>
    <n v="509722592"/>
    <n v="101024432"/>
    <n v="320150624"/>
    <n v="293382176"/>
    <n v="1131130880"/>
    <n v="1051641216"/>
    <n v="1761"/>
    <n v="0.79200000000000004"/>
    <m/>
    <n v="0.10229199999999999"/>
    <n v="0.28968500000000003"/>
    <n v="3.46705E-2"/>
    <n v="67442"/>
  </r>
  <r>
    <x v="19"/>
    <x v="40"/>
    <s v="Georgia Institute of Technology-Main Campus"/>
    <s v="Georgia"/>
    <x v="1"/>
    <x v="0"/>
    <n v="0.60908559173328136"/>
    <n v="0.42253521126760563"/>
    <n v="10258"/>
    <n v="6248"/>
    <n v="2637"/>
    <n v="3"/>
    <n v="2640"/>
    <s v="30332-0530"/>
    <s v="Southeast: AL, AR, FL, GA, KY, LA, MS, NC, SC, TN, VA, and WV"/>
    <x v="1"/>
    <x v="1"/>
    <n v="-84.397999999999996"/>
    <n v="33.667299999999997"/>
    <m/>
    <m/>
    <n v="212266432"/>
    <n v="177483248"/>
    <m/>
    <n v="188290608"/>
    <n v="414289152"/>
    <n v="405805376"/>
    <n v="2975439"/>
    <n v="17322540"/>
    <n v="866106752"/>
    <n v="273959936"/>
    <x v="1139"/>
    <n v="243438368"/>
    <n v="541639872"/>
    <n v="49704352"/>
    <n v="591344256"/>
    <n v="53398072"/>
    <n v="29993084"/>
    <n v="1093918208"/>
    <n v="540847744"/>
    <n v="108011136"/>
    <n v="293382176"/>
    <n v="338018080"/>
    <n v="1158535552"/>
    <n v="1093918208"/>
    <n v="2051"/>
    <n v="0.79700000000000004"/>
    <m/>
    <n v="0.10549699999999999"/>
    <n v="0.29122700000000001"/>
    <n v="2.9150499999999999E-2"/>
    <n v="66066"/>
  </r>
  <r>
    <x v="20"/>
    <x v="40"/>
    <s v="Georgia Institute of Technology-Main Campus"/>
    <s v="Georgia"/>
    <x v="1"/>
    <x v="0"/>
    <n v="0.5879111266620014"/>
    <n v="0.39577443832762982"/>
    <n v="11432"/>
    <n v="6721"/>
    <n v="2655"/>
    <n v="5"/>
    <n v="2660"/>
    <m/>
    <m/>
    <x v="0"/>
    <x v="0"/>
    <m/>
    <m/>
    <m/>
    <m/>
    <n v="239174736"/>
    <n v="199963728"/>
    <m/>
    <n v="197187952"/>
    <n v="422497024"/>
    <n v="430311968"/>
    <n v="2333916"/>
    <n v="31127170"/>
    <n v="954674944"/>
    <n v="258453696"/>
    <x v="1140"/>
    <n v="258728304"/>
    <n v="591278656"/>
    <n v="50728372"/>
    <n v="642007040"/>
    <n v="48448972"/>
    <n v="34704128"/>
    <n v="1165156608"/>
    <n v="563977664"/>
    <n v="117203944"/>
    <n v="1388860032"/>
    <n v="1619718016"/>
    <n v="1287275648"/>
    <n v="1165156608"/>
    <n v="1906"/>
    <n v="0.78900000000000003"/>
    <m/>
    <n v="0.104877"/>
    <n v="0.31043500000000002"/>
    <n v="2.96277E-2"/>
    <n v="63634.5"/>
  </r>
  <r>
    <x v="21"/>
    <x v="40"/>
    <s v="Georgia Institute of Technology-Main Campus"/>
    <s v="Georgia"/>
    <x v="1"/>
    <x v="0"/>
    <n v="0.51693219711004079"/>
    <n v="0.38876146788990823"/>
    <n v="13495"/>
    <n v="6976"/>
    <n v="2706"/>
    <n v="6"/>
    <n v="2712"/>
    <s v="30332-0530"/>
    <s v="Southeast: AL, AR, FL, GA, KY, LA, MS, NC, SC, TN, VA, and WV"/>
    <x v="1"/>
    <x v="1"/>
    <n v="-84.396000000000001"/>
    <n v="33.773699999999998"/>
    <n v="0.02"/>
    <n v="1880"/>
    <n v="273431456"/>
    <n v="235003328"/>
    <m/>
    <n v="226354448"/>
    <n v="485326144"/>
    <n v="445940256"/>
    <n v="2838709"/>
    <n v="24764594"/>
    <n v="1083188864"/>
    <n v="241597920"/>
    <x v="1141"/>
    <n v="282344064"/>
    <n v="658329600"/>
    <n v="57913432"/>
    <n v="716243008"/>
    <n v="55221640"/>
    <n v="34646076"/>
    <n v="1274215936"/>
    <n v="586100096"/>
    <n v="124587408"/>
    <n v="1619718016"/>
    <n v="1608247936"/>
    <n v="1338211456"/>
    <n v="1274215936"/>
    <n v="2251"/>
    <n v="0.79300000000000004"/>
    <m/>
    <n v="0.10888100000000001"/>
    <n v="0.32513799999999998"/>
    <n v="3.3366800000000002E-2"/>
    <n v="60842.5"/>
  </r>
  <r>
    <x v="22"/>
    <x v="40"/>
    <s v="Georgia Institute of Technology-Main Campus"/>
    <s v="Georgia"/>
    <x v="1"/>
    <x v="0"/>
    <n v="0.5117830777967064"/>
    <n v="0.37378640776699029"/>
    <n v="14088"/>
    <n v="7210"/>
    <n v="2692"/>
    <n v="3"/>
    <n v="2695"/>
    <m/>
    <m/>
    <x v="0"/>
    <x v="0"/>
    <m/>
    <m/>
    <n v="3.3000000000000002E-2"/>
    <n v="1972"/>
    <n v="310668736"/>
    <n v="271444672"/>
    <m/>
    <n v="239409872"/>
    <n v="516033984"/>
    <n v="457943744"/>
    <n v="32662540"/>
    <n v="21633834"/>
    <n v="1169290496"/>
    <n v="269605248"/>
    <x v="1142"/>
    <n v="309272064"/>
    <n v="697890944"/>
    <n v="57441820"/>
    <n v="755332736"/>
    <n v="58403700"/>
    <n v="38089384"/>
    <n v="1338734208"/>
    <n v="610374720"/>
    <n v="132938992"/>
    <n v="1608247936"/>
    <n v="1714876032"/>
    <n v="1450345344"/>
    <n v="1338734208"/>
    <n v="2155"/>
    <n v="0.82199999999999995"/>
    <m/>
    <n v="9.5979300000000004E-2"/>
    <n v="0.32295699999999999"/>
    <n v="2.7496799999999998E-2"/>
    <n v="62913"/>
  </r>
  <r>
    <x v="23"/>
    <x v="40"/>
    <s v="Georgia Institute of Technology-Main Campus"/>
    <s v="Georgia"/>
    <x v="1"/>
    <x v="0"/>
    <n v="0.54933424376920448"/>
    <n v="0.37837165941578621"/>
    <n v="14645"/>
    <n v="8045"/>
    <n v="3039"/>
    <n v="5"/>
    <n v="3044"/>
    <s v="30332-0530"/>
    <s v="Southeast: AL, AR, FL, GA, KY, LA, MS, NC, SC, TN, VA, and WV"/>
    <x v="1"/>
    <x v="1"/>
    <n v="-84.396000000000001"/>
    <n v="33.773699999999998"/>
    <n v="2.5000000000000001E-2"/>
    <n v="2242"/>
    <n v="326785472"/>
    <n v="287203040"/>
    <m/>
    <n v="189450048"/>
    <n v="505556032"/>
    <n v="423815200"/>
    <n v="31842764"/>
    <n v="11675733"/>
    <n v="1123451520"/>
    <n v="291651360"/>
    <x v="1143"/>
    <n v="295792864"/>
    <n v="723954048"/>
    <n v="55311980"/>
    <n v="779266048"/>
    <n v="57502904"/>
    <n v="37845816"/>
    <n v="1357610880"/>
    <n v="638403904"/>
    <n v="142542192"/>
    <n v="1714876032"/>
    <n v="1889014016"/>
    <n v="1422078720"/>
    <n v="1357610880"/>
    <n v="2147"/>
    <n v="0.81499999999999995"/>
    <m/>
    <n v="9.3687500000000007E-2"/>
    <n v="0.31419599999999998"/>
    <n v="2.4850000000000001E-2"/>
    <n v="64958"/>
  </r>
  <r>
    <x v="24"/>
    <x v="40"/>
    <s v="Georgia Institute of Technology-Main Campus"/>
    <s v="Georgia"/>
    <x v="1"/>
    <x v="0"/>
    <n v="0.33383557409983"/>
    <n v="0.32507811595880104"/>
    <n v="25884"/>
    <n v="8641"/>
    <n v="2805"/>
    <n v="4"/>
    <n v="2809"/>
    <s v="30332-0530"/>
    <s v="Southeast: AL, AR, FL, GA, KY, LA, MS, NC, SC, TN, VA, and WV"/>
    <x v="1"/>
    <x v="1"/>
    <n v="-84.396000000000001"/>
    <n v="33.773699999999998"/>
    <n v="1.7000000000000001E-2"/>
    <n v="2455"/>
    <n v="359168000"/>
    <n v="318573216"/>
    <m/>
    <n v="204703280"/>
    <n v="532379872"/>
    <n v="442381504"/>
    <n v="34074456"/>
    <n v="2648845"/>
    <n v="1204924672"/>
    <n v="289930752"/>
    <x v="1144"/>
    <n v="332329216"/>
    <n v="737075392"/>
    <n v="57986612"/>
    <n v="795062016"/>
    <n v="56941428"/>
    <n v="38598732"/>
    <n v="1436558208"/>
    <n v="675943424"/>
    <n v="144580048"/>
    <n v="1889014016"/>
    <n v="1858977024"/>
    <n v="1563387392"/>
    <n v="1436558208"/>
    <n v="2250"/>
    <n v="0.84799999999999998"/>
    <m/>
    <n v="0.10324899999999999"/>
    <n v="0.329183"/>
    <n v="2.6723400000000001E-2"/>
    <n v="64938"/>
  </r>
  <r>
    <x v="25"/>
    <x v="40"/>
    <s v="Georgia Institute of Technology-Main Campus"/>
    <s v="Georgia"/>
    <x v="1"/>
    <x v="0"/>
    <n v="0.32169960039593798"/>
    <n v="0.35202279202279202"/>
    <n v="27277"/>
    <n v="8775"/>
    <n v="3087"/>
    <n v="2"/>
    <n v="3089"/>
    <m/>
    <m/>
    <x v="0"/>
    <x v="0"/>
    <m/>
    <m/>
    <n v="0.02"/>
    <n v="2379"/>
    <n v="400006176"/>
    <n v="353571392"/>
    <m/>
    <n v="211486432"/>
    <n v="543106688"/>
    <n v="452491296"/>
    <n v="1721782"/>
    <n v="531410"/>
    <n v="1257376896"/>
    <n v="262135296"/>
    <x v="1145"/>
    <n v="319076608"/>
    <n v="762699840"/>
    <n v="58224084"/>
    <n v="820923904"/>
    <n v="58518776"/>
    <n v="39244728"/>
    <n v="1454392192"/>
    <n v="703534976"/>
    <n v="160007120"/>
    <n v="1858977024"/>
    <n v="1843763968"/>
    <n v="1533252736"/>
    <n v="1454392192"/>
    <n v="2335"/>
    <n v="0.86299999999999999"/>
    <m/>
    <n v="8.9083300000000004E-2"/>
    <n v="0.36054399999999998"/>
    <n v="2.39715E-2"/>
    <n v="67276"/>
  </r>
  <r>
    <x v="26"/>
    <x v="40"/>
    <s v="Georgia Institute of Technology-Main Campus"/>
    <s v="Georgia"/>
    <x v="1"/>
    <x v="0"/>
    <n v="0.25773060796645703"/>
    <n v="0.36565836298932386"/>
    <n v="30528"/>
    <n v="7868"/>
    <n v="2873"/>
    <n v="4"/>
    <n v="2877"/>
    <s v="30332-0530"/>
    <s v="Southeast: AL, AR, FL, GA, KY, LA, MS, NC, SC, TN, VA, and WV"/>
    <x v="1"/>
    <x v="1"/>
    <n v="-84.394800000000004"/>
    <n v="33.772399999999998"/>
    <n v="1.2E-2"/>
    <n v="2409"/>
    <n v="412344416"/>
    <n v="361845824"/>
    <m/>
    <n v="233235552"/>
    <n v="556436736"/>
    <n v="508875168"/>
    <n v="2738147"/>
    <n v="8150022"/>
    <n v="1308705536"/>
    <n v="303937376"/>
    <x v="1146"/>
    <n v="334572576"/>
    <n v="809284160"/>
    <n v="69816648"/>
    <n v="879100800"/>
    <n v="63937640"/>
    <n v="42422684"/>
    <n v="1561314432"/>
    <n v="750560064"/>
    <n v="197769312"/>
    <n v="1843763968"/>
    <n v="1985801984"/>
    <n v="1620668416"/>
    <n v="1561314432"/>
    <n v="2290"/>
    <n v="0.85299999999999998"/>
    <m/>
    <n v="8.4261799999999998E-2"/>
    <n v="0.37743700000000002"/>
    <n v="1.9498600000000001E-2"/>
    <n v="71161"/>
  </r>
  <r>
    <x v="27"/>
    <x v="40"/>
    <s v="Georgia Institute of Technology-Main Campus"/>
    <s v="Georgia"/>
    <x v="1"/>
    <x v="0"/>
    <n v="0.23395878972600564"/>
    <n v="0.38824806622336816"/>
    <n v="31497"/>
    <n v="7369"/>
    <n v="2855"/>
    <n v="6"/>
    <n v="2861"/>
    <s v="30332-0530"/>
    <s v="Southeast: AL, AR, FL, GA, KY, LA, MS, NC, SC, TN, VA, and WV"/>
    <x v="1"/>
    <x v="1"/>
    <n v="-84.394800000000004"/>
    <n v="33.772399999999998"/>
    <n v="1.2E-2"/>
    <n v="2472"/>
    <n v="422712928"/>
    <n v="369856160"/>
    <m/>
    <n v="247095984"/>
    <n v="625634304"/>
    <n v="546508032"/>
    <n v="1498581"/>
    <n v="16947962"/>
    <n v="1406529536"/>
    <n v="332696768"/>
    <x v="1147"/>
    <n v="344736256"/>
    <n v="879841280"/>
    <n v="78546416"/>
    <n v="958387712"/>
    <n v="66179408"/>
    <n v="43219188"/>
    <n v="1706288128"/>
    <n v="793136640"/>
    <n v="229223520"/>
    <n v="1985801984"/>
    <n v="2091110016"/>
    <n v="1748050304"/>
    <n v="1706288128"/>
    <m/>
    <m/>
    <m/>
    <m/>
    <m/>
    <m/>
    <m/>
  </r>
  <r>
    <x v="0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18308032"/>
    <m/>
    <m/>
    <n v="85186"/>
    <n v="6396214"/>
    <n v="37234392"/>
    <n v="272101"/>
    <n v="123195"/>
    <m/>
    <m/>
    <x v="1148"/>
    <n v="30122168"/>
    <n v="1177579"/>
    <n v="1056047"/>
    <n v="2233626"/>
    <n v="7121284"/>
    <n v="3104913"/>
    <n v="77854392"/>
    <n v="35792476"/>
    <n v="10109986"/>
    <m/>
    <m/>
    <m/>
    <m/>
    <m/>
    <m/>
    <m/>
    <m/>
    <m/>
    <m/>
    <m/>
  </r>
  <r>
    <x v="1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20959504"/>
    <m/>
    <m/>
    <n v="122638"/>
    <n v="8361147"/>
    <n v="39025944"/>
    <n v="480155"/>
    <n v="52197"/>
    <m/>
    <m/>
    <x v="1149"/>
    <n v="32491332"/>
    <n v="1140237"/>
    <n v="1310376"/>
    <n v="2450613"/>
    <n v="8051419"/>
    <n v="3266339"/>
    <n v="84559328"/>
    <n v="38496632"/>
    <n v="10455616"/>
    <m/>
    <m/>
    <m/>
    <m/>
    <m/>
    <m/>
    <m/>
    <m/>
    <m/>
    <m/>
    <m/>
  </r>
  <r>
    <x v="2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24303052"/>
    <m/>
    <m/>
    <n v="82629"/>
    <n v="8818218"/>
    <n v="41934284"/>
    <n v="311700"/>
    <n v="3980242"/>
    <m/>
    <m/>
    <x v="1150"/>
    <n v="35356752"/>
    <n v="1030822"/>
    <n v="1061414"/>
    <n v="2092236"/>
    <n v="9034874"/>
    <n v="6020579"/>
    <n v="100591368"/>
    <n v="42532104"/>
    <n v="12186528"/>
    <m/>
    <m/>
    <m/>
    <m/>
    <m/>
    <m/>
    <m/>
    <m/>
    <m/>
    <m/>
    <m/>
  </r>
  <r>
    <x v="3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25606512"/>
    <m/>
    <m/>
    <n v="112257"/>
    <n v="7999735"/>
    <n v="50262540"/>
    <n v="232671"/>
    <n v="2317642"/>
    <m/>
    <m/>
    <x v="1151"/>
    <n v="38096692"/>
    <n v="1113039"/>
    <n v="1084593"/>
    <n v="2197632"/>
    <n v="9875891"/>
    <n v="6175738"/>
    <n v="107477648"/>
    <n v="46488864"/>
    <n v="13499589"/>
    <m/>
    <m/>
    <m/>
    <m/>
    <m/>
    <m/>
    <m/>
    <m/>
    <m/>
    <m/>
    <m/>
  </r>
  <r>
    <x v="4"/>
    <x v="41"/>
    <s v="GEORGIA SOUTHERN UNIVERSITY"/>
    <s v="Georgia"/>
    <x v="0"/>
    <x v="0"/>
    <s v=""/>
    <s v=""/>
    <m/>
    <m/>
    <m/>
    <m/>
    <m/>
    <m/>
    <m/>
    <x v="0"/>
    <x v="0"/>
    <m/>
    <m/>
    <m/>
    <m/>
    <n v="26119784"/>
    <m/>
    <m/>
    <n v="168315"/>
    <n v="7857564"/>
    <n v="59913332"/>
    <n v="245926"/>
    <n v="2316136"/>
    <m/>
    <m/>
    <x v="1152"/>
    <n v="41425136"/>
    <n v="1233556"/>
    <n v="807903"/>
    <n v="2041459"/>
    <n v="10890983"/>
    <n v="7206485"/>
    <n v="118565568"/>
    <n v="50506648"/>
    <n v="14107648"/>
    <m/>
    <m/>
    <m/>
    <m/>
    <m/>
    <m/>
    <m/>
    <m/>
    <m/>
    <m/>
    <m/>
  </r>
  <r>
    <x v="5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28002588"/>
    <m/>
    <m/>
    <n v="193867"/>
    <n v="8923108"/>
    <n v="64150880"/>
    <n v="235046"/>
    <n v="3471596"/>
    <m/>
    <m/>
    <x v="1153"/>
    <n v="43171780"/>
    <n v="1140189"/>
    <n v="1058049"/>
    <n v="2198238"/>
    <n v="11297418"/>
    <n v="5325769"/>
    <n v="125892344"/>
    <n v="53020400"/>
    <n v="15147605"/>
    <m/>
    <m/>
    <m/>
    <m/>
    <m/>
    <m/>
    <m/>
    <m/>
    <m/>
    <m/>
    <m/>
  </r>
  <r>
    <x v="6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30090136"/>
    <m/>
    <m/>
    <n v="285322"/>
    <n v="40913524"/>
    <n v="66986232"/>
    <n v="655144"/>
    <n v="3229400"/>
    <m/>
    <m/>
    <x v="1154"/>
    <n v="46206700"/>
    <n v="1250545"/>
    <n v="1124543"/>
    <n v="2375088"/>
    <n v="10789083"/>
    <n v="8053939"/>
    <n v="134306352"/>
    <n v="57256700"/>
    <n v="16694294"/>
    <n v="1407039"/>
    <n v="1472491"/>
    <m/>
    <m/>
    <n v="999"/>
    <n v="0.36499999999999999"/>
    <m/>
    <m/>
    <m/>
    <m/>
    <m/>
  </r>
  <r>
    <x v="7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32253400"/>
    <m/>
    <m/>
    <n v="294920"/>
    <n v="12255551"/>
    <n v="74028664"/>
    <n v="745785"/>
    <n v="3251406"/>
    <m/>
    <m/>
    <x v="1155"/>
    <n v="50641288"/>
    <n v="1282297"/>
    <n v="1672597"/>
    <n v="2954894"/>
    <n v="11349359"/>
    <n v="9074652"/>
    <n v="144425648"/>
    <n v="61549908"/>
    <n v="16995756"/>
    <n v="1472491"/>
    <n v="1655531"/>
    <m/>
    <m/>
    <n v="1003"/>
    <n v="0.35499999999999998"/>
    <m/>
    <n v="0.114972"/>
    <n v="0.54251400000000005"/>
    <n v="4.1035099999999998E-2"/>
    <n v="38617.5"/>
  </r>
  <r>
    <x v="8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32731720"/>
    <m/>
    <m/>
    <n v="252879"/>
    <n v="11463715"/>
    <n v="79794240"/>
    <n v="892479"/>
    <n v="2861948"/>
    <m/>
    <m/>
    <x v="1156"/>
    <n v="54414604"/>
    <n v="1643326"/>
    <n v="1579302"/>
    <n v="3222628"/>
    <n v="11246418"/>
    <n v="9269986"/>
    <n v="153407872"/>
    <n v="63821000"/>
    <n v="17968400"/>
    <n v="1655531"/>
    <n v="1683419"/>
    <m/>
    <m/>
    <n v="1121"/>
    <n v="0.379"/>
    <m/>
    <n v="0.118058"/>
    <n v="0.555728"/>
    <n v="4.3106800000000001E-2"/>
    <n v="39620"/>
  </r>
  <r>
    <x v="9"/>
    <x v="41"/>
    <s v="GEORGIA SOUTHERN UNIVERSITY"/>
    <s v="Georgia"/>
    <x v="0"/>
    <x v="0"/>
    <s v=""/>
    <s v=""/>
    <m/>
    <m/>
    <m/>
    <m/>
    <m/>
    <m/>
    <m/>
    <x v="0"/>
    <x v="0"/>
    <m/>
    <m/>
    <m/>
    <m/>
    <n v="34849632"/>
    <m/>
    <m/>
    <n v="212586"/>
    <n v="11126640"/>
    <n v="83541360"/>
    <n v="987881"/>
    <n v="2977570"/>
    <m/>
    <m/>
    <x v="1157"/>
    <n v="56602024"/>
    <n v="1650283"/>
    <n v="1743590"/>
    <n v="3393873"/>
    <n v="11329050"/>
    <n v="9555814"/>
    <n v="159551680"/>
    <n v="66317888"/>
    <n v="19478760"/>
    <n v="14238041"/>
    <n v="16923396"/>
    <m/>
    <m/>
    <n v="1027"/>
    <n v="0.34399999999999997"/>
    <m/>
    <n v="0.10620300000000001"/>
    <n v="0.54674"/>
    <n v="4.1526800000000003E-2"/>
    <n v="40816"/>
  </r>
  <r>
    <x v="10"/>
    <x v="41"/>
    <s v="GEORGIA SOUTHERN UNIVERSITY"/>
    <s v="Georgia"/>
    <x v="0"/>
    <x v="0"/>
    <s v=""/>
    <s v=""/>
    <m/>
    <m/>
    <m/>
    <m/>
    <m/>
    <n v="30460"/>
    <s v="Southeast: AL, AR, FL, GA, KY, LA, MS, NC, SC, TN, VA, and WV"/>
    <x v="0"/>
    <x v="0"/>
    <m/>
    <m/>
    <m/>
    <m/>
    <n v="34653396"/>
    <m/>
    <m/>
    <n v="1120531"/>
    <n v="11346021"/>
    <n v="88212032"/>
    <n v="173386"/>
    <n v="2960817"/>
    <m/>
    <m/>
    <x v="1158"/>
    <n v="57817168"/>
    <n v="1592646"/>
    <n v="2190739"/>
    <n v="3783385"/>
    <n v="11814790"/>
    <n v="11546015"/>
    <n v="164754064"/>
    <n v="68463760"/>
    <n v="18402218"/>
    <n v="1915990"/>
    <n v="2089053"/>
    <m/>
    <m/>
    <n v="1217"/>
    <n v="0.38100000000000001"/>
    <m/>
    <n v="0.107599"/>
    <n v="0.53515599999999997"/>
    <n v="4.0482999999999998E-2"/>
    <n v="44416.5"/>
  </r>
  <r>
    <x v="11"/>
    <x v="41"/>
    <s v="GEORGIA SOUTHERN UNIVERSITY"/>
    <s v="Georgia"/>
    <x v="1"/>
    <x v="0"/>
    <n v="0.79134146341463418"/>
    <n v="0.44367390969332715"/>
    <n v="8200"/>
    <n v="6489"/>
    <n v="2853"/>
    <n v="26"/>
    <n v="2879"/>
    <m/>
    <m/>
    <x v="0"/>
    <x v="0"/>
    <m/>
    <m/>
    <m/>
    <m/>
    <n v="32551132"/>
    <n v="27800932"/>
    <m/>
    <n v="660496"/>
    <n v="14182620"/>
    <n v="80612768"/>
    <m/>
    <n v="3025285"/>
    <n v="76736632"/>
    <n v="80259376"/>
    <x v="1159"/>
    <n v="66073152"/>
    <n v="2126207.5"/>
    <n v="2510933.5"/>
    <n v="4637141"/>
    <n v="11541820"/>
    <n v="13158325"/>
    <n v="153340928"/>
    <n v="73542048"/>
    <n v="19518420"/>
    <m/>
    <m/>
    <n v="174649920"/>
    <n v="153340928"/>
    <n v="1147"/>
    <n v="0.36299999999999999"/>
    <m/>
    <n v="0.124483"/>
    <n v="0.52444500000000005"/>
    <n v="4.8702500000000003E-2"/>
    <n v="45995"/>
  </r>
  <r>
    <x v="12"/>
    <x v="41"/>
    <s v="GEORGIA SOUTHERN UNIVERSITY"/>
    <s v="Georgia"/>
    <x v="1"/>
    <x v="0"/>
    <n v="0.61379818315737789"/>
    <n v="0.53300000000000003"/>
    <n v="8146"/>
    <n v="5000"/>
    <n v="2628"/>
    <n v="37"/>
    <n v="2665"/>
    <n v="30460"/>
    <s v="Southeast: AL, AR, FL, GA, KY, LA, MS, NC, SC, TN, VA, and WV"/>
    <x v="0"/>
    <x v="0"/>
    <m/>
    <m/>
    <m/>
    <m/>
    <n v="36686348"/>
    <n v="29787076"/>
    <m/>
    <n v="293097"/>
    <n v="14220343"/>
    <n v="76227024"/>
    <m/>
    <n v="3218378"/>
    <n v="79681760"/>
    <n v="76414344"/>
    <x v="1160"/>
    <n v="67729776"/>
    <n v="2189664.5"/>
    <n v="2451821.75"/>
    <n v="4641486"/>
    <n v="13250199"/>
    <n v="14939557"/>
    <n v="158350496"/>
    <n v="76491752"/>
    <n v="20498614"/>
    <n v="2242929"/>
    <n v="2222611"/>
    <n v="179879376"/>
    <n v="158350496"/>
    <n v="970"/>
    <n v="0.374"/>
    <m/>
    <n v="0.13943800000000001"/>
    <n v="0.51554500000000003"/>
    <n v="6.1428299999999998E-2"/>
    <n v="45675"/>
  </r>
  <r>
    <x v="13"/>
    <x v="41"/>
    <s v="GEORGIA SOUTHERN UNIVERSITY"/>
    <s v="Georgia"/>
    <x v="1"/>
    <x v="0"/>
    <n v="0.55042170883755037"/>
    <n v="0.57939151676660006"/>
    <n v="8181"/>
    <n v="4503"/>
    <n v="2593"/>
    <n v="16"/>
    <n v="2609"/>
    <n v="30460"/>
    <s v="Southeast: AL, AR, FL, GA, KY, LA, MS, NC, SC, TN, VA, and WV"/>
    <x v="0"/>
    <x v="0"/>
    <m/>
    <m/>
    <m/>
    <m/>
    <n v="40754528"/>
    <n v="32978720"/>
    <m/>
    <n v="1209290"/>
    <n v="15913800"/>
    <n v="74593800"/>
    <n v="10923"/>
    <n v="2949238"/>
    <n v="89361728"/>
    <n v="73617680"/>
    <x v="1161"/>
    <n v="68057912"/>
    <n v="2478877"/>
    <n v="2759776.25"/>
    <n v="5238653"/>
    <n v="13465234"/>
    <n v="14887023"/>
    <n v="160960160"/>
    <n v="76508816"/>
    <n v="20263386"/>
    <n v="2222611"/>
    <n v="2347834"/>
    <n v="166686064"/>
    <n v="160960160"/>
    <n v="1095"/>
    <n v="0.378"/>
    <m/>
    <n v="0.14232400000000001"/>
    <n v="0.52309899999999998"/>
    <n v="6.2189099999999997E-2"/>
    <n v="45885"/>
  </r>
  <r>
    <x v="14"/>
    <x v="41"/>
    <s v="GEORGIA SOUTHERN UNIVERSITY"/>
    <s v="Georgia"/>
    <x v="1"/>
    <x v="0"/>
    <n v="0.5399570761267517"/>
    <n v="0.64624736965162499"/>
    <n v="7921"/>
    <n v="4277"/>
    <n v="2735"/>
    <n v="29"/>
    <n v="2764"/>
    <m/>
    <m/>
    <x v="0"/>
    <x v="0"/>
    <m/>
    <m/>
    <m/>
    <m/>
    <n v="45605480"/>
    <n v="37702264"/>
    <m/>
    <n v="1205277"/>
    <n v="17123972"/>
    <n v="76028376"/>
    <n v="881053"/>
    <n v="3598723"/>
    <n v="98884784"/>
    <n v="75714288"/>
    <x v="1162"/>
    <n v="70252960"/>
    <n v="3870683.75"/>
    <n v="2752580"/>
    <n v="6623264"/>
    <n v="15059467"/>
    <n v="15386781"/>
    <n v="168879312"/>
    <n v="78087072"/>
    <n v="19377860"/>
    <n v="2347834"/>
    <n v="2321820"/>
    <n v="177863840"/>
    <n v="168879312"/>
    <n v="1336"/>
    <n v="0.40899999999999997"/>
    <m/>
    <n v="0.13734399999999999"/>
    <n v="0.51011099999999998"/>
    <n v="5.5106200000000001E-2"/>
    <n v="46888.5"/>
  </r>
  <r>
    <x v="15"/>
    <x v="41"/>
    <s v="Georgia Southern University"/>
    <s v="Georgia"/>
    <x v="1"/>
    <x v="0"/>
    <n v="0.54244723737253975"/>
    <n v="0.65792349726775956"/>
    <n v="8434"/>
    <n v="4575"/>
    <n v="2983"/>
    <n v="27"/>
    <n v="3010"/>
    <n v="30460"/>
    <s v="Southeast: AL, AR, FL, GA, KY, LA, MS, NC, SC, TN, VA, and WV"/>
    <x v="1"/>
    <x v="2"/>
    <m/>
    <m/>
    <m/>
    <m/>
    <n v="51272724"/>
    <n v="43869788"/>
    <m/>
    <n v="1346902"/>
    <n v="16557362"/>
    <n v="80875344"/>
    <n v="1078505"/>
    <n v="4238798"/>
    <n v="107604328"/>
    <n v="81779120"/>
    <x v="1163"/>
    <n v="74092616"/>
    <n v="4211741"/>
    <n v="3293737.5"/>
    <n v="7505478.5"/>
    <n v="15608965"/>
    <n v="15738430"/>
    <n v="185086096"/>
    <n v="81514456"/>
    <n v="22308488"/>
    <n v="2321820"/>
    <n v="2465814"/>
    <n v="193145376"/>
    <n v="185086096"/>
    <n v="1228"/>
    <n v="0.43"/>
    <m/>
    <n v="0.12761800000000001"/>
    <n v="0.50901099999999999"/>
    <n v="4.8222099999999997E-2"/>
    <n v="48987"/>
  </r>
  <r>
    <x v="16"/>
    <x v="41"/>
    <s v="Georgia Southern University"/>
    <s v="Georgia"/>
    <x v="1"/>
    <x v="0"/>
    <n v="0.55227655986509272"/>
    <n v="0.68593238822246461"/>
    <n v="8302"/>
    <n v="4585"/>
    <n v="3125"/>
    <n v="20"/>
    <n v="3145"/>
    <n v="30460"/>
    <s v="Southeast: AL, AR, FL, GA, KY, LA, MS, NC, SC, TN, VA, and WV"/>
    <x v="1"/>
    <x v="2"/>
    <m/>
    <m/>
    <m/>
    <m/>
    <n v="56540612"/>
    <n v="46491392"/>
    <m/>
    <n v="1404471"/>
    <n v="18140148"/>
    <n v="87640104"/>
    <n v="1305679"/>
    <n v="4697406"/>
    <n v="114822248"/>
    <n v="90785376"/>
    <x v="1164"/>
    <n v="79405280"/>
    <n v="4172313.5"/>
    <n v="3341369.25"/>
    <n v="7513683"/>
    <n v="17412974"/>
    <n v="19910588"/>
    <n v="203907200"/>
    <n v="87765792"/>
    <n v="23715674"/>
    <n v="33877740"/>
    <n v="39384776"/>
    <n v="212128752"/>
    <n v="203907200"/>
    <n v="1186"/>
    <n v="0.45100000000000001"/>
    <m/>
    <n v="0.13194600000000001"/>
    <n v="0.50778599999999996"/>
    <n v="4.8352699999999998E-2"/>
    <n v="50347"/>
  </r>
  <r>
    <x v="17"/>
    <x v="41"/>
    <s v="Georgia Southern University"/>
    <s v="Georgia"/>
    <x v="1"/>
    <x v="0"/>
    <n v="0.47364130434782609"/>
    <n v="0.78886976477337922"/>
    <n v="7360"/>
    <n v="3486"/>
    <n v="2732"/>
    <n v="18"/>
    <n v="2750"/>
    <n v="30460"/>
    <s v="Southeast: AL, AR, FL, GA, KY, LA, MS, NC, SC, TN, VA, and WV"/>
    <x v="1"/>
    <x v="2"/>
    <m/>
    <m/>
    <m/>
    <m/>
    <n v="64013108"/>
    <n v="52396164"/>
    <m/>
    <n v="1975585"/>
    <n v="18548936"/>
    <n v="95173528"/>
    <n v="1695944"/>
    <n v="-135224"/>
    <n v="125420928"/>
    <n v="92526040"/>
    <x v="1165"/>
    <n v="89526600"/>
    <n v="3626174"/>
    <n v="2944009.25"/>
    <n v="6570183"/>
    <n v="17825680"/>
    <n v="19582662"/>
    <n v="220942432"/>
    <n v="95115912"/>
    <n v="26061454"/>
    <n v="39384776"/>
    <n v="38534372"/>
    <n v="227411040"/>
    <n v="220942432"/>
    <n v="1180"/>
    <n v="0.45400000000000001"/>
    <m/>
    <n v="0.13533800000000001"/>
    <n v="0.49912000000000001"/>
    <n v="4.7832300000000001E-2"/>
    <n v="51432"/>
  </r>
  <r>
    <x v="18"/>
    <x v="41"/>
    <s v="Georgia Southern University"/>
    <s v="Georgia"/>
    <x v="1"/>
    <x v="0"/>
    <n v="0.45352286773794809"/>
    <n v="0.83346961024802402"/>
    <n v="8090"/>
    <n v="3669"/>
    <n v="3029"/>
    <n v="29"/>
    <n v="3058"/>
    <n v="30460"/>
    <s v="Southeast: AL, AR, FL, GA, KY, LA, MS, NC, SC, TN, VA, and WV"/>
    <x v="1"/>
    <x v="2"/>
    <m/>
    <m/>
    <m/>
    <m/>
    <n v="75225488"/>
    <n v="60620440"/>
    <m/>
    <n v="2259367"/>
    <n v="21466170"/>
    <n v="90095992"/>
    <n v="3105047"/>
    <n v="4050020"/>
    <n v="122589936"/>
    <n v="109888312"/>
    <x v="1166"/>
    <n v="95259960"/>
    <n v="4194086.75"/>
    <n v="3034945"/>
    <n v="7229032"/>
    <n v="19240278"/>
    <n v="21913220"/>
    <n v="241160864"/>
    <n v="101705168"/>
    <n v="27684154"/>
    <n v="38534372"/>
    <n v="31832914"/>
    <n v="263256272"/>
    <n v="241160864"/>
    <n v="1295"/>
    <n v="0.47299999999999998"/>
    <m/>
    <n v="0.12839400000000001"/>
    <n v="0.49942199999999998"/>
    <n v="4.5638400000000003E-2"/>
    <n v="52835"/>
  </r>
  <r>
    <x v="19"/>
    <x v="41"/>
    <s v="Georgia Southern University"/>
    <s v="Georgia"/>
    <x v="1"/>
    <x v="0"/>
    <n v="0.50290023201856149"/>
    <n v="0.72226066897347174"/>
    <n v="8620"/>
    <n v="4335"/>
    <n v="3109"/>
    <n v="22"/>
    <n v="3131"/>
    <n v="30460"/>
    <s v="Southeast: AL, AR, FL, GA, KY, LA, MS, NC, SC, TN, VA, and WV"/>
    <x v="1"/>
    <x v="2"/>
    <n v="-81.861699999999999"/>
    <n v="32.357900000000001"/>
    <m/>
    <m/>
    <n v="97594776"/>
    <n v="75024712"/>
    <m/>
    <n v="2295233"/>
    <n v="33353752"/>
    <n v="72197208"/>
    <n v="3026860"/>
    <n v="15916610"/>
    <n v="151386144"/>
    <n v="115479144"/>
    <x v="1167"/>
    <n v="100056312"/>
    <n v="3553717"/>
    <n v="2590291"/>
    <n v="6144008"/>
    <n v="19710504"/>
    <n v="22834012"/>
    <n v="257714224"/>
    <n v="104728160"/>
    <n v="29239480"/>
    <n v="31832914"/>
    <n v="33848864"/>
    <n v="270898240"/>
    <n v="257714224"/>
    <n v="1342"/>
    <n v="0.45"/>
    <m/>
    <n v="0.131298"/>
    <n v="0.50457399999999997"/>
    <n v="4.6128099999999998E-2"/>
    <n v="53078"/>
  </r>
  <r>
    <x v="20"/>
    <x v="41"/>
    <s v="Georgia Southern University"/>
    <s v="Georgia"/>
    <x v="1"/>
    <x v="0"/>
    <n v="0.55936618189711307"/>
    <n v="0.68665114474194799"/>
    <n v="9214"/>
    <n v="5154"/>
    <n v="3492"/>
    <n v="47"/>
    <n v="3539"/>
    <m/>
    <m/>
    <x v="0"/>
    <x v="0"/>
    <m/>
    <m/>
    <m/>
    <m/>
    <n v="124781632"/>
    <n v="97033480"/>
    <m/>
    <n v="2304720"/>
    <n v="38995528"/>
    <n v="79264912"/>
    <n v="2420415"/>
    <n v="1919138"/>
    <n v="177780528"/>
    <n v="113870688"/>
    <x v="1168"/>
    <n v="112515976"/>
    <n v="3041627"/>
    <n v="2490460"/>
    <n v="5532087"/>
    <n v="22011762"/>
    <n v="27348212"/>
    <n v="284589984"/>
    <n v="116101680"/>
    <n v="32935400"/>
    <n v="33848864"/>
    <n v="39966432"/>
    <n v="294963776"/>
    <n v="284589984"/>
    <n v="1453"/>
    <n v="0.46500000000000002"/>
    <m/>
    <n v="0.12544"/>
    <n v="0.51437600000000006"/>
    <n v="4.0761899999999997E-2"/>
    <n v="51073"/>
  </r>
  <r>
    <x v="21"/>
    <x v="41"/>
    <s v="Georgia Southern University"/>
    <s v="Georgia"/>
    <x v="1"/>
    <x v="0"/>
    <n v="0.55953957420800648"/>
    <n v="0.6593846713999636"/>
    <n v="9817"/>
    <n v="5493"/>
    <n v="3597"/>
    <n v="25"/>
    <n v="3622"/>
    <s v="30460-8126"/>
    <s v="Southeast: AL, AR, FL, GA, KY, LA, MS, NC, SC, TN, VA, and WV"/>
    <x v="1"/>
    <x v="1"/>
    <n v="-81.779899999999998"/>
    <n v="32.427300000000002"/>
    <n v="7.3999999999999996E-2"/>
    <n v="3143"/>
    <n v="128626040"/>
    <n v="102164504"/>
    <m/>
    <n v="1969231"/>
    <n v="35461104"/>
    <n v="74919584"/>
    <n v="3835465"/>
    <n v="1872876"/>
    <n v="185636160"/>
    <n v="107564856"/>
    <x v="1169"/>
    <n v="113636336"/>
    <n v="5071215"/>
    <n v="2169571"/>
    <n v="7240786"/>
    <n v="22764064"/>
    <n v="30730468"/>
    <n v="292022752"/>
    <n v="120064520"/>
    <n v="34732564"/>
    <n v="39966432"/>
    <n v="38385824"/>
    <n v="293212352"/>
    <n v="292022752"/>
    <n v="1377"/>
    <n v="0.504"/>
    <m/>
    <n v="0.12756300000000001"/>
    <n v="0.51740600000000003"/>
    <n v="4.2680000000000003E-2"/>
    <n v="49615"/>
  </r>
  <r>
    <x v="22"/>
    <x v="41"/>
    <s v="Georgia Southern University"/>
    <s v="Georgia"/>
    <x v="1"/>
    <x v="0"/>
    <n v="0.49456127628716462"/>
    <n v="0.64919354838709675"/>
    <n v="11032"/>
    <n v="5456"/>
    <n v="3518"/>
    <n v="24"/>
    <n v="3542"/>
    <m/>
    <m/>
    <x v="0"/>
    <x v="0"/>
    <m/>
    <m/>
    <n v="0.10100000000000001"/>
    <n v="3565"/>
    <n v="133725016"/>
    <n v="106587176"/>
    <m/>
    <n v="10542628"/>
    <n v="35975052"/>
    <n v="86872376"/>
    <n v="4865815"/>
    <n v="2431600"/>
    <n v="206143440"/>
    <n v="111687872"/>
    <x v="1170"/>
    <n v="116394976"/>
    <n v="16817572"/>
    <n v="1969048"/>
    <n v="18786620"/>
    <n v="24453396"/>
    <n v="28871296"/>
    <n v="319617792"/>
    <n v="129466840"/>
    <n v="38430476"/>
    <n v="38385824"/>
    <n v="42242300"/>
    <n v="352860704"/>
    <n v="319617792"/>
    <n v="1528"/>
    <n v="0.505"/>
    <m/>
    <n v="0.131134"/>
    <n v="0.52160099999999998"/>
    <n v="4.7428999999999999E-2"/>
    <n v="49310.5"/>
  </r>
  <r>
    <x v="23"/>
    <x v="41"/>
    <s v="Georgia Southern University"/>
    <s v="Georgia"/>
    <x v="1"/>
    <x v="0"/>
    <n v="0.52"/>
    <n v="0.65850539009683906"/>
    <n v="10525"/>
    <n v="5473"/>
    <n v="3576"/>
    <n v="28"/>
    <n v="3604"/>
    <s v="30460-8126"/>
    <s v="Southeast: AL, AR, FL, GA, KY, LA, MS, NC, SC, TN, VA, and WV"/>
    <x v="1"/>
    <x v="1"/>
    <n v="-81.782200000000003"/>
    <n v="32.427799999999998"/>
    <n v="8.8999999999999996E-2"/>
    <n v="4135"/>
    <n v="137741984"/>
    <n v="107971600"/>
    <m/>
    <n v="10625306"/>
    <n v="37399608"/>
    <n v="92164144"/>
    <n v="4243746"/>
    <n v="2116822"/>
    <n v="213235520"/>
    <n v="118515576"/>
    <x v="1171"/>
    <n v="114552744"/>
    <n v="19396882"/>
    <n v="1912618"/>
    <n v="21309500"/>
    <n v="33721256"/>
    <n v="28924764"/>
    <n v="338667104"/>
    <n v="137901824"/>
    <n v="41404712"/>
    <n v="42242300"/>
    <n v="49173484"/>
    <n v="336473536"/>
    <n v="338667104"/>
    <n v="1594"/>
    <n v="0.51300000000000001"/>
    <m/>
    <n v="0.119924"/>
    <n v="0.52018600000000004"/>
    <n v="4.3358800000000003E-2"/>
    <n v="48953.5"/>
  </r>
  <r>
    <x v="24"/>
    <x v="41"/>
    <s v="Georgia Southern University"/>
    <s v="Georgia"/>
    <x v="1"/>
    <x v="0"/>
    <n v="0.63095361091021795"/>
    <n v="0.57278532831177342"/>
    <n v="9679"/>
    <n v="6107"/>
    <n v="3476"/>
    <n v="22"/>
    <n v="3498"/>
    <s v="30460-8126"/>
    <s v="Southeast: AL, AR, FL, GA, KY, LA, MS, NC, SC, TN, VA, and WV"/>
    <x v="1"/>
    <x v="1"/>
    <n v="-81.782200000000003"/>
    <n v="32.427799999999998"/>
    <n v="6.0999999999999999E-2"/>
    <n v="4442"/>
    <n v="141104976"/>
    <n v="111214656"/>
    <m/>
    <n v="8326241"/>
    <n v="40528344"/>
    <n v="94371520"/>
    <n v="4216706"/>
    <n v="51774"/>
    <n v="221149920"/>
    <n v="122086880"/>
    <x v="1172"/>
    <n v="115858664"/>
    <n v="18626932"/>
    <n v="1859464"/>
    <n v="20486396"/>
    <n v="35566100"/>
    <n v="29667630"/>
    <n v="340686240"/>
    <n v="140944800"/>
    <n v="41256416"/>
    <n v="49173484"/>
    <n v="49156428"/>
    <n v="344175968"/>
    <n v="340686240"/>
    <n v="1758"/>
    <n v="0.504"/>
    <m/>
    <n v="0.11396000000000001"/>
    <n v="0.51018200000000002"/>
    <n v="3.7782099999999999E-2"/>
    <n v="50031.5"/>
  </r>
  <r>
    <x v="25"/>
    <x v="41"/>
    <s v="Georgia Southern University"/>
    <s v="Georgia"/>
    <x v="1"/>
    <x v="0"/>
    <n v="0.60229748465042587"/>
    <n v="0.57464649786254518"/>
    <n v="10098"/>
    <n v="6082"/>
    <n v="3463"/>
    <n v="32"/>
    <n v="3495"/>
    <m/>
    <m/>
    <x v="0"/>
    <x v="0"/>
    <m/>
    <m/>
    <n v="6.8000000000000005E-2"/>
    <n v="4913"/>
    <n v="145090944"/>
    <n v="114177864"/>
    <m/>
    <n v="9265812"/>
    <n v="36271560"/>
    <n v="101436320"/>
    <n v="4240402"/>
    <n v="2183340"/>
    <n v="225643008"/>
    <n v="127837384"/>
    <x v="1173"/>
    <n v="121265640"/>
    <n v="17466652"/>
    <n v="2210654"/>
    <n v="19677306"/>
    <n v="37778212"/>
    <n v="31650364"/>
    <n v="350711424"/>
    <n v="156931424"/>
    <n v="47998408"/>
    <n v="49156428"/>
    <n v="47528472"/>
    <n v="364693280"/>
    <n v="350711424"/>
    <n v="1848"/>
    <n v="0.51400000000000001"/>
    <m/>
    <n v="0.111336"/>
    <n v="0.51661800000000002"/>
    <n v="3.4121100000000001E-2"/>
    <n v="50745"/>
  </r>
  <r>
    <x v="26"/>
    <x v="41"/>
    <s v="Georgia Southern University"/>
    <s v="Georgia"/>
    <x v="1"/>
    <x v="0"/>
    <n v="0.64551555826723617"/>
    <n v="0.56710775047258977"/>
    <n v="9834"/>
    <n v="6348"/>
    <n v="3560"/>
    <n v="40"/>
    <n v="3600"/>
    <s v="30460-8126"/>
    <s v="Southeast: AL, AR, FL, GA, KY, LA, MS, NC, SC, TN, VA, and WV"/>
    <x v="1"/>
    <x v="1"/>
    <n v="-81.782200000000003"/>
    <n v="32.428800000000003"/>
    <n v="7.1999999999999995E-2"/>
    <n v="4952"/>
    <n v="147386704"/>
    <n v="117350968"/>
    <m/>
    <n v="9268421"/>
    <n v="34803424"/>
    <n v="104864224"/>
    <n v="4146512"/>
    <n v="3300268"/>
    <n v="232474448"/>
    <n v="129595384"/>
    <x v="1174"/>
    <n v="123532208"/>
    <n v="17557036"/>
    <n v="2035098"/>
    <n v="19592134"/>
    <n v="40791312"/>
    <n v="31017756"/>
    <n v="367630464"/>
    <n v="162719744"/>
    <n v="57410560"/>
    <n v="47528472"/>
    <n v="51165416"/>
    <n v="371135680"/>
    <n v="367630464"/>
    <n v="1755"/>
    <n v="0.499"/>
    <m/>
    <n v="0.109211"/>
    <n v="0.52935600000000005"/>
    <n v="3.13762E-2"/>
    <n v="49236"/>
  </r>
  <r>
    <x v="27"/>
    <x v="41"/>
    <s v="Georgia Southern University"/>
    <s v="Georgia"/>
    <x v="1"/>
    <x v="0"/>
    <n v="0.6828950228211258"/>
    <n v="0.55824315722469764"/>
    <n v="9202"/>
    <n v="6284"/>
    <n v="3472"/>
    <n v="36"/>
    <n v="3508"/>
    <s v="30460-8126"/>
    <s v="Southeast: AL, AR, FL, GA, KY, LA, MS, NC, SC, TN, VA, and WV"/>
    <x v="1"/>
    <x v="1"/>
    <n v="-81.782200000000003"/>
    <n v="32.428800000000003"/>
    <n v="6.4000000000000001E-2"/>
    <n v="5464"/>
    <n v="194228768"/>
    <n v="150017840"/>
    <m/>
    <n v="12053469"/>
    <n v="52278912"/>
    <n v="146103584"/>
    <n v="7282379"/>
    <n v="5286698"/>
    <n v="277232576"/>
    <n v="187302896"/>
    <x v="1175"/>
    <n v="172059856"/>
    <n v="17560880"/>
    <n v="2338427"/>
    <n v="19899308"/>
    <n v="51338276"/>
    <n v="38838668"/>
    <n v="488229600"/>
    <n v="207573024"/>
    <n v="80749048"/>
    <n v="51165416"/>
    <n v="67642904"/>
    <n v="475020000"/>
    <n v="488229600"/>
    <m/>
    <m/>
    <m/>
    <m/>
    <m/>
    <m/>
    <m/>
  </r>
  <r>
    <x v="0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30844072"/>
    <m/>
    <m/>
    <n v="430733"/>
    <n v="8255089"/>
    <n v="97892200"/>
    <n v="4878920"/>
    <n v="2096797"/>
    <m/>
    <m/>
    <x v="1176"/>
    <n v="67675272"/>
    <n v="18346494"/>
    <n v="2353183"/>
    <n v="20699676"/>
    <n v="16941408"/>
    <n v="8951747"/>
    <n v="148132608"/>
    <n v="92223360"/>
    <n v="21156756"/>
    <m/>
    <m/>
    <m/>
    <m/>
    <m/>
    <m/>
    <m/>
    <m/>
    <m/>
    <m/>
    <m/>
  </r>
  <r>
    <x v="1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33381196"/>
    <m/>
    <m/>
    <n v="532779"/>
    <n v="10269883"/>
    <n v="96070568"/>
    <n v="4442797"/>
    <n v="2489504"/>
    <m/>
    <m/>
    <x v="1177"/>
    <n v="68969856"/>
    <n v="18423556"/>
    <n v="2081881"/>
    <n v="20505436"/>
    <n v="18153240"/>
    <n v="8619945"/>
    <n v="152277616"/>
    <n v="90901720"/>
    <n v="20192512"/>
    <m/>
    <m/>
    <m/>
    <m/>
    <m/>
    <m/>
    <m/>
    <m/>
    <m/>
    <m/>
    <m/>
  </r>
  <r>
    <x v="2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36941112"/>
    <m/>
    <m/>
    <n v="622550"/>
    <n v="12553569"/>
    <n v="102838464"/>
    <n v="5889977"/>
    <n v="5813756"/>
    <m/>
    <m/>
    <x v="1178"/>
    <n v="73607488"/>
    <n v="21762564"/>
    <n v="2612879"/>
    <n v="24375444"/>
    <n v="18148552"/>
    <n v="11730393"/>
    <n v="168410576"/>
    <n v="96705488"/>
    <n v="22516220"/>
    <m/>
    <m/>
    <m/>
    <m/>
    <m/>
    <m/>
    <m/>
    <m/>
    <m/>
    <m/>
    <m/>
  </r>
  <r>
    <x v="3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49459752"/>
    <m/>
    <m/>
    <n v="539733"/>
    <n v="12683628"/>
    <n v="116819408"/>
    <n v="6497614"/>
    <n v="3820635"/>
    <m/>
    <m/>
    <x v="1179"/>
    <n v="77345208"/>
    <n v="30255420"/>
    <n v="3355071"/>
    <n v="33610492"/>
    <n v="18870030"/>
    <n v="12684549"/>
    <n v="190961712"/>
    <n v="106435240"/>
    <n v="25955948"/>
    <m/>
    <m/>
    <m/>
    <m/>
    <m/>
    <m/>
    <m/>
    <m/>
    <m/>
    <m/>
    <m/>
  </r>
  <r>
    <x v="4"/>
    <x v="42"/>
    <s v="GEORGIA STATE UNIVERSITY"/>
    <s v="Georgia"/>
    <x v="0"/>
    <x v="0"/>
    <s v=""/>
    <s v=""/>
    <m/>
    <m/>
    <m/>
    <m/>
    <m/>
    <m/>
    <m/>
    <x v="0"/>
    <x v="0"/>
    <m/>
    <m/>
    <m/>
    <m/>
    <n v="52638840"/>
    <m/>
    <m/>
    <n v="665841"/>
    <n v="13072752"/>
    <n v="124511448"/>
    <n v="7231219"/>
    <n v="7958384"/>
    <m/>
    <m/>
    <x v="1180"/>
    <n v="83357856"/>
    <n v="30033008"/>
    <n v="3692331"/>
    <n v="33725340"/>
    <n v="21487788"/>
    <n v="16905126"/>
    <n v="206749344"/>
    <n v="114067600"/>
    <n v="26438692"/>
    <m/>
    <m/>
    <m/>
    <m/>
    <m/>
    <m/>
    <m/>
    <m/>
    <m/>
    <m/>
    <m/>
  </r>
  <r>
    <x v="5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57652204"/>
    <m/>
    <m/>
    <n v="554761"/>
    <n v="14230452"/>
    <n v="132862808"/>
    <n v="7940418"/>
    <n v="7343014"/>
    <m/>
    <m/>
    <x v="1181"/>
    <n v="88165032"/>
    <n v="29653794"/>
    <n v="4713593"/>
    <n v="34367388"/>
    <n v="22127302"/>
    <n v="17175152"/>
    <n v="220962912"/>
    <n v="117656240"/>
    <n v="31095944"/>
    <m/>
    <m/>
    <m/>
    <m/>
    <m/>
    <m/>
    <m/>
    <m/>
    <m/>
    <m/>
    <m/>
  </r>
  <r>
    <x v="6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62898364"/>
    <m/>
    <m/>
    <n v="342922"/>
    <n v="17296654"/>
    <n v="140314752"/>
    <n v="9869743"/>
    <n v="5524593"/>
    <m/>
    <m/>
    <x v="1182"/>
    <n v="92846928"/>
    <n v="37184704"/>
    <n v="5404655"/>
    <n v="42589360"/>
    <n v="27292218"/>
    <n v="19554968"/>
    <n v="259304928"/>
    <n v="129623312"/>
    <n v="29468004"/>
    <n v="15960560"/>
    <n v="21040340"/>
    <m/>
    <m/>
    <n v="251"/>
    <n v="0.249"/>
    <m/>
    <m/>
    <m/>
    <m/>
    <m/>
  </r>
  <r>
    <x v="7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72012040"/>
    <m/>
    <m/>
    <n v="266610"/>
    <n v="24327106"/>
    <n v="167941536"/>
    <n v="9459993"/>
    <n v="5957818"/>
    <m/>
    <m/>
    <x v="1183"/>
    <n v="100941104"/>
    <n v="41903164"/>
    <n v="9944088"/>
    <n v="51847252"/>
    <n v="28419284"/>
    <n v="17953864"/>
    <n v="292831168"/>
    <n v="144166224"/>
    <n v="32179652"/>
    <n v="21040340"/>
    <n v="25570616"/>
    <m/>
    <m/>
    <n v="268"/>
    <n v="0.26900000000000002"/>
    <m/>
    <n v="0.40255999999999997"/>
    <n v="0.67030699999999999"/>
    <n v="9.8634799999999995E-2"/>
    <n v="22515"/>
  </r>
  <r>
    <x v="8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69760320"/>
    <m/>
    <m/>
    <n v="106572"/>
    <n v="28763836"/>
    <n v="179406544"/>
    <n v="12948707"/>
    <n v="6553957"/>
    <m/>
    <m/>
    <x v="1184"/>
    <n v="106777040"/>
    <n v="46031004"/>
    <n v="13423720"/>
    <n v="59454724"/>
    <n v="34176412"/>
    <n v="18671124"/>
    <n v="316171104"/>
    <n v="153034400"/>
    <n v="35278308"/>
    <n v="25570616"/>
    <n v="33842716"/>
    <m/>
    <m/>
    <n v="274"/>
    <n v="0.25600000000000001"/>
    <m/>
    <n v="0.41180699999999998"/>
    <n v="0.65806100000000001"/>
    <n v="9.6587800000000001E-2"/>
    <n v="23565"/>
  </r>
  <r>
    <x v="9"/>
    <x v="42"/>
    <s v="GEORGIA STATE UNIVERSITY"/>
    <s v="Georgia"/>
    <x v="0"/>
    <x v="0"/>
    <s v=""/>
    <s v=""/>
    <m/>
    <m/>
    <m/>
    <m/>
    <m/>
    <m/>
    <m/>
    <x v="0"/>
    <x v="0"/>
    <m/>
    <m/>
    <m/>
    <m/>
    <n v="80185536"/>
    <m/>
    <m/>
    <n v="142350"/>
    <n v="23828976"/>
    <n v="186012432"/>
    <n v="15733289"/>
    <n v="9031287"/>
    <m/>
    <m/>
    <x v="1185"/>
    <n v="114127664"/>
    <n v="48142040"/>
    <n v="11144446"/>
    <n v="59286488"/>
    <n v="29698960"/>
    <n v="18004306"/>
    <n v="319378304"/>
    <n v="168136816"/>
    <n v="41273716"/>
    <n v="33842716"/>
    <n v="65453024"/>
    <m/>
    <m/>
    <n v="336"/>
    <n v="0.28799999999999998"/>
    <m/>
    <n v="0.424931"/>
    <n v="0.64601299999999995"/>
    <n v="0.107974"/>
    <n v="24985"/>
  </r>
  <r>
    <x v="10"/>
    <x v="42"/>
    <s v="GEORGIA STATE UNIVERSITY"/>
    <s v="Georgia"/>
    <x v="0"/>
    <x v="0"/>
    <s v=""/>
    <s v=""/>
    <m/>
    <m/>
    <m/>
    <m/>
    <m/>
    <n v="303033083"/>
    <s v="Southeast: AL, AR, FL, GA, KY, LA, MS, NC, SC, TN, VA, and WV"/>
    <x v="0"/>
    <x v="0"/>
    <m/>
    <m/>
    <m/>
    <m/>
    <n v="89756576"/>
    <m/>
    <m/>
    <n v="313090"/>
    <n v="24617976"/>
    <n v="197687104"/>
    <n v="16953862"/>
    <n v="7647188"/>
    <m/>
    <m/>
    <x v="1186"/>
    <n v="118295608"/>
    <n v="47769844"/>
    <n v="16105693"/>
    <n v="63875536"/>
    <n v="36731576"/>
    <n v="21451004"/>
    <n v="357340672"/>
    <n v="174613904"/>
    <n v="35644992"/>
    <n v="57734688"/>
    <n v="51532460"/>
    <m/>
    <m/>
    <n v="388"/>
    <n v="0.30399999999999999"/>
    <m/>
    <n v="0.41162399999999999"/>
    <n v="0.65334400000000004"/>
    <n v="0.11051"/>
    <n v="27102.5"/>
  </r>
  <r>
    <x v="11"/>
    <x v="42"/>
    <s v="GEORGIA STATE UNIVERSITY"/>
    <s v="Georgia"/>
    <x v="1"/>
    <x v="0"/>
    <n v="0.53257929677895255"/>
    <n v="0.50784856879039708"/>
    <n v="8134"/>
    <n v="4332"/>
    <n v="2034"/>
    <n v="166"/>
    <n v="2200"/>
    <m/>
    <m/>
    <x v="0"/>
    <x v="0"/>
    <m/>
    <m/>
    <m/>
    <m/>
    <n v="101817600"/>
    <n v="86535712"/>
    <m/>
    <n v="21068326"/>
    <n v="33060026"/>
    <n v="217934480"/>
    <n v="239005"/>
    <n v="18669590"/>
    <n v="186691104"/>
    <n v="187012624"/>
    <x v="1187"/>
    <n v="142925200"/>
    <n v="58209560"/>
    <n v="20084008"/>
    <n v="78293568"/>
    <n v="40119268"/>
    <n v="25185030"/>
    <n v="378826368"/>
    <n v="181008240"/>
    <n v="38616776"/>
    <m/>
    <m/>
    <n v="380691104"/>
    <n v="378826368"/>
    <n v="548"/>
    <n v="0.35299999999999998"/>
    <m/>
    <n v="0.39194400000000001"/>
    <n v="0.65878499999999995"/>
    <n v="0.103932"/>
    <n v="28213.5"/>
  </r>
  <r>
    <x v="12"/>
    <x v="42"/>
    <s v="GEORGIA STATE UNIVERSITY"/>
    <s v="Georgia"/>
    <x v="1"/>
    <x v="0"/>
    <n v="0.53257929677895255"/>
    <n v="0.50784856879039708"/>
    <n v="8134"/>
    <n v="4332"/>
    <n v="2034"/>
    <n v="166"/>
    <n v="2200"/>
    <s v="30303-3083"/>
    <s v="Southeast: AL, AR, FL, GA, KY, LA, MS, NC, SC, TN, VA, and WV"/>
    <x v="0"/>
    <x v="0"/>
    <m/>
    <m/>
    <m/>
    <m/>
    <n v="118631728"/>
    <n v="99170264"/>
    <m/>
    <n v="18224216"/>
    <n v="51326440"/>
    <n v="198673792"/>
    <n v="17787"/>
    <n v="14520739"/>
    <n v="211124432"/>
    <n v="173244800"/>
    <x v="1188"/>
    <n v="139575136"/>
    <n v="58667188"/>
    <n v="23960684"/>
    <n v="82627872"/>
    <n v="40489440"/>
    <n v="23114176"/>
    <n v="389396096"/>
    <n v="190803504"/>
    <n v="43552004"/>
    <n v="1244862"/>
    <n v="43665"/>
    <n v="415033248"/>
    <n v="389396096"/>
    <n v="612"/>
    <n v="0.32100000000000001"/>
    <m/>
    <n v="0.369143"/>
    <n v="0.64668499999999995"/>
    <n v="0.103938"/>
    <n v="28522"/>
  </r>
  <r>
    <x v="13"/>
    <x v="42"/>
    <s v="GEORGIA STATE UNIVERSITY"/>
    <s v="Georgia"/>
    <x v="1"/>
    <x v="0"/>
    <n v="0.49214716006884679"/>
    <n v="0.42491803278688522"/>
    <n v="9296"/>
    <n v="4575"/>
    <n v="1884"/>
    <n v="60"/>
    <n v="1944"/>
    <s v="30303-3083"/>
    <s v="Southeast: AL, AR, FL, GA, KY, LA, MS, NC, SC, TN, VA, and WV"/>
    <x v="0"/>
    <x v="0"/>
    <m/>
    <m/>
    <m/>
    <m/>
    <n v="130003712"/>
    <n v="106986760"/>
    <m/>
    <n v="11144583"/>
    <n v="57854636"/>
    <n v="188411232"/>
    <n v="4213150"/>
    <n v="13814515"/>
    <n v="215478208"/>
    <n v="181457312"/>
    <x v="1189"/>
    <n v="143385584"/>
    <n v="67004260"/>
    <n v="15111345"/>
    <n v="82115608"/>
    <n v="46839788"/>
    <n v="24206008"/>
    <n v="400738720"/>
    <n v="194161840"/>
    <n v="42613184"/>
    <n v="43665"/>
    <n v="46276"/>
    <n v="406531584"/>
    <n v="400738720"/>
    <n v="606"/>
    <n v="0.40600000000000003"/>
    <m/>
    <n v="0.35401700000000003"/>
    <n v="0.642073"/>
    <n v="9.6859600000000004E-2"/>
    <n v="28982"/>
  </r>
  <r>
    <x v="14"/>
    <x v="42"/>
    <s v="GEORGIA STATE UNIVERSITY"/>
    <s v="Georgia"/>
    <x v="1"/>
    <x v="0"/>
    <n v="0.56302322839287822"/>
    <n v="0.47539267015706804"/>
    <n v="8481"/>
    <n v="4775"/>
    <n v="2209"/>
    <n v="61"/>
    <n v="2270"/>
    <m/>
    <m/>
    <x v="0"/>
    <x v="0"/>
    <m/>
    <m/>
    <m/>
    <m/>
    <n v="131204016"/>
    <n v="107212720"/>
    <m/>
    <n v="11855598"/>
    <n v="56762968"/>
    <n v="200339312"/>
    <n v="1987509"/>
    <n v="16653878"/>
    <n v="220779104"/>
    <n v="191190912"/>
    <x v="1190"/>
    <n v="151001568"/>
    <n v="70745544"/>
    <n v="18101740"/>
    <n v="88847280"/>
    <n v="47017652"/>
    <n v="24616224"/>
    <n v="402610592"/>
    <n v="197802736"/>
    <n v="41406752"/>
    <n v="46276"/>
    <n v="45699"/>
    <n v="423649376"/>
    <n v="402610592"/>
    <n v="713"/>
    <n v="0.40200000000000002"/>
    <m/>
    <n v="0.33417400000000003"/>
    <n v="0.64246800000000004"/>
    <n v="8.7856699999999996E-2"/>
    <n v="29875"/>
  </r>
  <r>
    <x v="15"/>
    <x v="42"/>
    <s v="Georgia State University"/>
    <s v="Georgia"/>
    <x v="1"/>
    <x v="0"/>
    <n v="0.56302322839287822"/>
    <n v="0.47539267015706804"/>
    <n v="8481"/>
    <n v="4775"/>
    <n v="2209"/>
    <n v="61"/>
    <n v="2270"/>
    <s v="30302-3083"/>
    <s v="Southeast: AL, AR, FL, GA, KY, LA, MS, NC, SC, TN, VA, and WV"/>
    <x v="1"/>
    <x v="1"/>
    <m/>
    <m/>
    <m/>
    <m/>
    <n v="142724048"/>
    <n v="117012952"/>
    <m/>
    <n v="10274218"/>
    <n v="55720620"/>
    <n v="212438704"/>
    <n v="154487"/>
    <n v="15247946"/>
    <n v="229787152"/>
    <n v="206023568"/>
    <x v="1191"/>
    <n v="156751312"/>
    <n v="72007248"/>
    <n v="24370812"/>
    <n v="96378064"/>
    <n v="52697684"/>
    <n v="25370106"/>
    <n v="432928448"/>
    <n v="206989152"/>
    <n v="45620004"/>
    <n v="103651392"/>
    <n v="120558552"/>
    <n v="460930976"/>
    <n v="432928448"/>
    <n v="854"/>
    <n v="0.41399999999999998"/>
    <m/>
    <n v="0.32006699999999999"/>
    <n v="0.63616600000000001"/>
    <n v="8.9070899999999995E-2"/>
    <n v="30476"/>
  </r>
  <r>
    <x v="16"/>
    <x v="42"/>
    <s v="Georgia State University"/>
    <s v="Georgia"/>
    <x v="1"/>
    <x v="0"/>
    <n v="0.52360412173496285"/>
    <n v="0.49816933638443933"/>
    <n v="8346"/>
    <n v="4370"/>
    <n v="2114"/>
    <n v="63"/>
    <n v="2177"/>
    <s v="30302-3083"/>
    <s v="Southeast: AL, AR, FL, GA, KY, LA, MS, NC, SC, TN, VA, and WV"/>
    <x v="1"/>
    <x v="1"/>
    <m/>
    <m/>
    <m/>
    <m/>
    <n v="123433200"/>
    <n v="111233208"/>
    <m/>
    <n v="17426660"/>
    <n v="56862436"/>
    <n v="227397440"/>
    <n v="79187"/>
    <n v="16505844"/>
    <n v="237916544"/>
    <n v="213943104"/>
    <x v="1192"/>
    <n v="160845584"/>
    <n v="69845320"/>
    <n v="23274398"/>
    <n v="93119720"/>
    <n v="52356336"/>
    <n v="24813606"/>
    <n v="428173728"/>
    <n v="213819536"/>
    <n v="46485424"/>
    <n v="120558552"/>
    <n v="131178888"/>
    <n v="459546688"/>
    <n v="428173728"/>
    <n v="1008"/>
    <n v="0.47199999999999998"/>
    <m/>
    <n v="0.33887099999999998"/>
    <n v="0.63669200000000004"/>
    <n v="9.6545099999999995E-2"/>
    <n v="31033"/>
  </r>
  <r>
    <x v="17"/>
    <x v="42"/>
    <s v="Georgia State University"/>
    <s v="Georgia"/>
    <x v="1"/>
    <x v="0"/>
    <n v="0.52372962607861939"/>
    <n v="0.51830663615560646"/>
    <n v="8344"/>
    <n v="4370"/>
    <n v="2191"/>
    <n v="74"/>
    <n v="2265"/>
    <s v="30302-3083"/>
    <s v="Southeast: AL, AR, FL, GA, KY, LA, MS, NC, SC, TN, VA, and WV"/>
    <x v="1"/>
    <x v="1"/>
    <m/>
    <m/>
    <m/>
    <m/>
    <n v="142693536"/>
    <n v="127673904"/>
    <m/>
    <n v="19567246"/>
    <n v="62055404"/>
    <n v="254885120"/>
    <n v="12373240"/>
    <n v="13622512"/>
    <n v="240176112"/>
    <n v="275013408"/>
    <x v="1193"/>
    <n v="173232768"/>
    <n v="85123264"/>
    <n v="28920200"/>
    <n v="114043464"/>
    <n v="63065388"/>
    <n v="28726680"/>
    <n v="513552096"/>
    <n v="229160608"/>
    <n v="51067104"/>
    <n v="131178888"/>
    <n v="122299504"/>
    <n v="526295328"/>
    <n v="513552096"/>
    <n v="1090"/>
    <n v="0.441"/>
    <m/>
    <n v="0.34244599999999997"/>
    <n v="0.63131300000000001"/>
    <n v="0.10079100000000001"/>
    <n v="33249.5"/>
  </r>
  <r>
    <x v="18"/>
    <x v="42"/>
    <s v="Georgia State University"/>
    <s v="Georgia"/>
    <x v="1"/>
    <x v="0"/>
    <n v="0.53176470588235292"/>
    <n v="0.50153905348210848"/>
    <n v="9775"/>
    <n v="5198"/>
    <n v="2476"/>
    <n v="131"/>
    <n v="2607"/>
    <s v="30303-3083"/>
    <s v="Southeast: AL, AR, FL, GA, KY, LA, MS, NC, SC, TN, VA, and WV"/>
    <x v="1"/>
    <x v="1"/>
    <m/>
    <m/>
    <m/>
    <m/>
    <n v="162768320"/>
    <n v="144151904"/>
    <m/>
    <n v="20703380"/>
    <n v="68468344"/>
    <n v="243351424"/>
    <n v="119401"/>
    <n v="16217121"/>
    <n v="265158704"/>
    <n v="254324880"/>
    <x v="1194"/>
    <n v="177616368"/>
    <n v="121154064"/>
    <n v="28234418"/>
    <n v="149388480"/>
    <n v="60670560"/>
    <n v="30913690"/>
    <n v="522916768"/>
    <n v="241833680"/>
    <n v="52374944"/>
    <n v="122299504"/>
    <n v="101871064"/>
    <n v="534880928"/>
    <n v="522916768"/>
    <n v="956"/>
    <n v="0.498"/>
    <m/>
    <n v="0.323436"/>
    <n v="0.62743000000000004"/>
    <n v="9.4980200000000001E-2"/>
    <n v="34060"/>
  </r>
  <r>
    <x v="19"/>
    <x v="42"/>
    <s v="Georgia State University"/>
    <s v="Georgia"/>
    <x v="1"/>
    <x v="0"/>
    <n v="0.40980113636363635"/>
    <n v="0.68259470165882641"/>
    <n v="9856"/>
    <n v="4039"/>
    <n v="2691"/>
    <n v="66"/>
    <n v="2757"/>
    <s v="30303-3083"/>
    <s v="Southeast: AL, AR, FL, GA, KY, LA, MS, NC, SC, TN, VA, and WV"/>
    <x v="1"/>
    <x v="1"/>
    <n v="-84.385800000000003"/>
    <n v="33.753799999999998"/>
    <m/>
    <m/>
    <n v="197538928"/>
    <n v="170000896"/>
    <m/>
    <n v="19702692"/>
    <n v="113640008"/>
    <n v="204582000"/>
    <n v="319014"/>
    <n v="15090545"/>
    <n v="299132000"/>
    <n v="257923696"/>
    <x v="1195"/>
    <n v="174433104"/>
    <n v="98344632"/>
    <n v="28906568"/>
    <n v="127251200"/>
    <n v="66642472"/>
    <n v="34549500"/>
    <n v="531620000"/>
    <n v="244797136"/>
    <n v="55931584"/>
    <n v="101871064"/>
    <n v="124945752"/>
    <n v="614415424"/>
    <n v="531620000"/>
    <n v="1094"/>
    <n v="0.48199999999999998"/>
    <n v="9030"/>
    <n v="0.32058799999999998"/>
    <n v="0.62287300000000001"/>
    <n v="8.7472099999999997E-2"/>
    <n v="32328.5"/>
  </r>
  <r>
    <x v="20"/>
    <x v="42"/>
    <s v="Georgia State University"/>
    <s v="Georgia"/>
    <x v="1"/>
    <x v="0"/>
    <n v="0.51825221238938057"/>
    <n v="0.45509986278396097"/>
    <n v="12656"/>
    <n v="6559"/>
    <n v="2885"/>
    <n v="100"/>
    <n v="2985"/>
    <m/>
    <m/>
    <x v="0"/>
    <x v="0"/>
    <m/>
    <m/>
    <m/>
    <m/>
    <n v="233238768"/>
    <n v="189341312"/>
    <m/>
    <n v="19227214"/>
    <n v="103208944"/>
    <n v="213422192"/>
    <n v="250644"/>
    <n v="20160232"/>
    <n v="333705696"/>
    <n v="251744208"/>
    <x v="1196"/>
    <n v="210564336"/>
    <n v="98011368"/>
    <n v="31043544"/>
    <n v="129054912"/>
    <n v="73231592"/>
    <n v="36831456"/>
    <n v="582423552"/>
    <n v="263123472"/>
    <n v="60148732"/>
    <n v="124945752"/>
    <n v="149331440"/>
    <n v="611405440"/>
    <n v="582423552"/>
    <n v="1100"/>
    <n v="0.47299999999999998"/>
    <m/>
    <n v="0.34384999999999999"/>
    <n v="0.62724599999999997"/>
    <n v="8.9706099999999997E-2"/>
    <n v="27969.5"/>
  </r>
  <r>
    <x v="21"/>
    <x v="42"/>
    <s v="Georgia State University"/>
    <s v="Georgia"/>
    <x v="1"/>
    <x v="0"/>
    <n v="0.51825221238938057"/>
    <n v="0.44640951364537279"/>
    <n v="12656"/>
    <n v="6559"/>
    <n v="2831"/>
    <n v="97"/>
    <n v="2928"/>
    <s v="30303-3083"/>
    <s v="Southeast: AL, AR, FL, GA, KY, LA, MS, NC, SC, TN, VA, and WV"/>
    <x v="1"/>
    <x v="1"/>
    <n v="-84.386700000000005"/>
    <n v="33.752699999999997"/>
    <n v="6.3E-2"/>
    <n v="5211"/>
    <n v="263658592"/>
    <n v="214959744"/>
    <m/>
    <n v="21994188"/>
    <n v="104817384"/>
    <n v="191758560"/>
    <n v="131615"/>
    <n v="22858740"/>
    <n v="372325984"/>
    <n v="227077424"/>
    <x v="1197"/>
    <n v="218601440"/>
    <n v="108285848"/>
    <n v="20672580"/>
    <n v="128958432"/>
    <n v="71903104"/>
    <n v="35406000"/>
    <n v="593195456"/>
    <n v="278268768"/>
    <n v="66529732"/>
    <n v="149331440"/>
    <n v="156118464"/>
    <n v="612219328"/>
    <n v="593195456"/>
    <n v="1105"/>
    <n v="0.50800000000000001"/>
    <m/>
    <n v="0.365892"/>
    <n v="0.64380099999999996"/>
    <n v="9.1386400000000007E-2"/>
    <n v="24130"/>
  </r>
  <r>
    <x v="22"/>
    <x v="42"/>
    <s v="Georgia State University"/>
    <s v="Georgia"/>
    <x v="1"/>
    <x v="0"/>
    <n v="0.51033571650606158"/>
    <n v="0.41997868128521393"/>
    <n v="12868"/>
    <n v="6567"/>
    <n v="2700"/>
    <n v="58"/>
    <n v="2758"/>
    <m/>
    <m/>
    <x v="0"/>
    <x v="0"/>
    <m/>
    <m/>
    <n v="8.1000000000000003E-2"/>
    <n v="5435"/>
    <n v="277344736"/>
    <n v="225375296"/>
    <m/>
    <n v="21559626"/>
    <n v="112023504"/>
    <n v="204860976"/>
    <n v="4889999"/>
    <n v="25449576"/>
    <n v="398168544"/>
    <n v="245727600"/>
    <x v="1198"/>
    <n v="225039248"/>
    <n v="116716016"/>
    <n v="19234568"/>
    <n v="135950592"/>
    <n v="73364560"/>
    <n v="38444120"/>
    <n v="617656704"/>
    <n v="283352736"/>
    <n v="69454512"/>
    <n v="156118464"/>
    <n v="163128160"/>
    <n v="658095296"/>
    <n v="617656704"/>
    <n v="1340"/>
    <n v="0.53200000000000003"/>
    <m/>
    <n v="0.34903400000000001"/>
    <n v="0.63863599999999998"/>
    <n v="8.5203299999999996E-2"/>
    <n v="23999"/>
  </r>
  <r>
    <x v="23"/>
    <x v="42"/>
    <s v="Georgia State University"/>
    <s v="Georgia"/>
    <x v="1"/>
    <x v="0"/>
    <n v="0.54658027357811378"/>
    <n v="0.45574288724973655"/>
    <n v="13890"/>
    <n v="7592"/>
    <n v="3379"/>
    <n v="81"/>
    <n v="3460"/>
    <s v="30303-3083"/>
    <s v="Southeast: AL, AR, FL, GA, KY, LA, MS, NC, SC, TN, VA, and WV"/>
    <x v="1"/>
    <x v="1"/>
    <n v="-84.386700000000005"/>
    <n v="33.752699999999997"/>
    <n v="8.5000000000000006E-2"/>
    <n v="6515"/>
    <n v="278617056"/>
    <n v="225837008"/>
    <m/>
    <n v="21344604"/>
    <n v="112215808"/>
    <n v="214846448"/>
    <n v="4146132"/>
    <n v="25235360"/>
    <n v="397428704"/>
    <n v="256282800"/>
    <x v="1199"/>
    <n v="228037808"/>
    <n v="128463848"/>
    <n v="19299738"/>
    <n v="147763584"/>
    <n v="78268904"/>
    <n v="43123112"/>
    <n v="636290432"/>
    <n v="291902496"/>
    <n v="72857544"/>
    <n v="163128160"/>
    <n v="184643792"/>
    <n v="661898304"/>
    <n v="636290432"/>
    <n v="1463"/>
    <n v="0.53300000000000003"/>
    <m/>
    <n v="0.31210900000000003"/>
    <n v="0.62303299999999995"/>
    <n v="7.6476199999999994E-2"/>
    <n v="25096"/>
  </r>
  <r>
    <x v="24"/>
    <x v="42"/>
    <s v="Georgia State University"/>
    <s v="Georgia"/>
    <x v="1"/>
    <x v="0"/>
    <n v="0.59441592782703379"/>
    <n v="0.48423393955253174"/>
    <n v="12858"/>
    <n v="7643"/>
    <n v="3641"/>
    <n v="60"/>
    <n v="3701"/>
    <s v="30303-3083"/>
    <s v="Southeast: AL, AR, FL, GA, KY, LA, MS, NC, SC, TN, VA, and WV"/>
    <x v="1"/>
    <x v="1"/>
    <n v="-84.386700000000005"/>
    <n v="33.752699999999997"/>
    <n v="0.06"/>
    <n v="7632"/>
    <n v="295473984"/>
    <n v="233169808"/>
    <m/>
    <n v="25996852"/>
    <n v="120419056"/>
    <n v="221632848"/>
    <n v="7088255"/>
    <n v="35912892"/>
    <n v="435135040"/>
    <n v="259932464"/>
    <x v="1200"/>
    <n v="242399328"/>
    <n v="156391936"/>
    <n v="18665718"/>
    <n v="175057648"/>
    <n v="83694968"/>
    <n v="46607000"/>
    <n v="693672832"/>
    <n v="313692928"/>
    <n v="76841256"/>
    <n v="184643792"/>
    <n v="184290560"/>
    <n v="782713024"/>
    <n v="693672832"/>
    <n v="1583"/>
    <n v="0.53900000000000003"/>
    <m/>
    <n v="0.30557499999999999"/>
    <n v="0.62188699999999997"/>
    <n v="7.1121000000000004E-2"/>
    <n v="25120"/>
  </r>
  <r>
    <x v="25"/>
    <x v="42"/>
    <s v="Georgia State University"/>
    <s v="Georgia"/>
    <x v="1"/>
    <x v="0"/>
    <n v="0.56649964209019332"/>
    <n v="0.43555724033358606"/>
    <n v="13970"/>
    <n v="7914"/>
    <n v="3349"/>
    <n v="98"/>
    <n v="3447"/>
    <m/>
    <m/>
    <x v="0"/>
    <x v="0"/>
    <m/>
    <m/>
    <n v="8.7999999999999995E-2"/>
    <n v="13994"/>
    <n v="307837696"/>
    <n v="244563040"/>
    <m/>
    <n v="32341480"/>
    <n v="121014512"/>
    <n v="238249680"/>
    <n v="5407242"/>
    <n v="27795604"/>
    <n v="434224032"/>
    <n v="266455216"/>
    <x v="1201"/>
    <n v="225940192"/>
    <n v="166643296"/>
    <n v="22913104"/>
    <n v="189556400"/>
    <n v="86159024"/>
    <n v="48506620"/>
    <n v="700104576"/>
    <n v="349802944"/>
    <n v="80773336"/>
    <n v="184290560"/>
    <n v="139152352"/>
    <n v="872964992"/>
    <n v="847080512"/>
    <n v="1513"/>
    <n v="0.53"/>
    <m/>
    <n v="0.29908099999999999"/>
    <n v="0.62655700000000003"/>
    <n v="6.6474500000000006E-2"/>
    <n v="25234"/>
  </r>
  <r>
    <x v="26"/>
    <x v="42"/>
    <s v="Georgia State University"/>
    <s v="Georgia"/>
    <x v="1"/>
    <x v="0"/>
    <n v="0.5883900171274774"/>
    <n v="0.41418026821914961"/>
    <n v="16348"/>
    <n v="9619"/>
    <n v="3881"/>
    <n v="103"/>
    <n v="3984"/>
    <s v="30303-3083"/>
    <s v="Southeast: AL, AR, FL, GA, KY, LA, MS, NC, SC, TN, VA, and WV"/>
    <x v="1"/>
    <x v="1"/>
    <n v="-84.386700000000005"/>
    <n v="33.752699999999997"/>
    <n v="9.0999999999999998E-2"/>
    <n v="13483"/>
    <n v="305679328"/>
    <n v="247378128"/>
    <m/>
    <n v="36906324"/>
    <n v="136355328"/>
    <n v="258195728"/>
    <n v="529667"/>
    <n v="35771300"/>
    <n v="459883552"/>
    <n v="273503168"/>
    <x v="1202"/>
    <n v="228402720"/>
    <n v="187852352"/>
    <n v="24599888"/>
    <n v="212452240"/>
    <n v="85696320"/>
    <n v="47821776"/>
    <n v="728517056"/>
    <n v="372439936"/>
    <n v="98514416"/>
    <n v="139152352"/>
    <n v="165924096"/>
    <n v="921858688"/>
    <n v="872344384"/>
    <n v="1456"/>
    <n v="0.53500000000000003"/>
    <m/>
    <n v="0.29770799999999997"/>
    <n v="0.63007899999999994"/>
    <n v="6.6292199999999996E-2"/>
    <n v="27922"/>
  </r>
  <r>
    <x v="27"/>
    <x v="42"/>
    <s v="Georgia State University"/>
    <s v="Georgia"/>
    <x v="1"/>
    <x v="0"/>
    <n v="0.69845111326234266"/>
    <n v="0.41659241659241658"/>
    <n v="14462"/>
    <n v="10101"/>
    <n v="4095"/>
    <n v="113"/>
    <n v="4208"/>
    <s v="30303-3083"/>
    <s v="Southeast: AL, AR, FL, GA, KY, LA, MS, NC, SC, TN, VA, and WV"/>
    <x v="1"/>
    <x v="1"/>
    <n v="-84.386700000000005"/>
    <n v="33.752699999999997"/>
    <n v="9.6000000000000002E-2"/>
    <n v="13250"/>
    <n v="322913792"/>
    <n v="249014480"/>
    <m/>
    <n v="40064176"/>
    <n v="142951136"/>
    <n v="267038416"/>
    <n v="1111535"/>
    <n v="42613024"/>
    <n v="482394592"/>
    <n v="286902048"/>
    <x v="1203"/>
    <n v="262342720"/>
    <n v="193875136"/>
    <n v="24711964"/>
    <n v="218587104"/>
    <n v="99677928"/>
    <n v="51812664"/>
    <n v="801872384"/>
    <n v="380066080"/>
    <n v="119293656"/>
    <n v="165924096"/>
    <n v="172029680"/>
    <n v="955423616"/>
    <n v="943412224"/>
    <m/>
    <m/>
    <m/>
    <m/>
    <m/>
    <m/>
    <m/>
  </r>
  <r>
    <x v="0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56055376"/>
    <m/>
    <n v="8760253"/>
    <n v="1011110"/>
    <n v="66935616"/>
    <n v="290264032"/>
    <n v="24840728"/>
    <n v="275025"/>
    <m/>
    <m/>
    <x v="1204"/>
    <n v="106608776"/>
    <n v="130643520"/>
    <n v="93105184"/>
    <n v="223748704"/>
    <n v="39561200"/>
    <n v="8085117"/>
    <n v="497490560"/>
    <n v="265767776"/>
    <n v="70948720"/>
    <m/>
    <m/>
    <m/>
    <m/>
    <m/>
    <m/>
    <m/>
    <m/>
    <m/>
    <m/>
    <m/>
  </r>
  <r>
    <x v="1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58621548"/>
    <m/>
    <n v="9734563"/>
    <n v="1669695"/>
    <n v="74111728"/>
    <n v="270101600"/>
    <n v="26310852"/>
    <n v="4094462"/>
    <m/>
    <m/>
    <x v="1205"/>
    <n v="105713408"/>
    <n v="133149776"/>
    <n v="87515768"/>
    <n v="220665536"/>
    <n v="40312932"/>
    <n v="8045339"/>
    <n v="491605856"/>
    <n v="262706064"/>
    <n v="69579824"/>
    <m/>
    <m/>
    <m/>
    <m/>
    <m/>
    <m/>
    <m/>
    <m/>
    <m/>
    <m/>
    <m/>
  </r>
  <r>
    <x v="2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71363480"/>
    <m/>
    <n v="9877799"/>
    <n v="2028956"/>
    <n v="79726160"/>
    <n v="287356192"/>
    <n v="30859926"/>
    <n v="1947431"/>
    <m/>
    <m/>
    <x v="1206"/>
    <n v="113788224"/>
    <n v="141102416"/>
    <n v="88718384"/>
    <n v="229820800"/>
    <n v="41823424"/>
    <n v="11179724"/>
    <n v="532743584"/>
    <n v="273706784"/>
    <n v="72693720"/>
    <m/>
    <m/>
    <m/>
    <m/>
    <m/>
    <m/>
    <m/>
    <m/>
    <m/>
    <m/>
    <m/>
  </r>
  <r>
    <x v="3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79927512"/>
    <m/>
    <n v="10430202"/>
    <n v="1759057"/>
    <n v="83612376"/>
    <n v="316092352"/>
    <n v="34047424"/>
    <n v="3666746"/>
    <m/>
    <m/>
    <x v="1207"/>
    <n v="121680944"/>
    <n v="154817488"/>
    <n v="95150240"/>
    <n v="249967728"/>
    <n v="44856116"/>
    <n v="14296369"/>
    <n v="588682816"/>
    <n v="292005280"/>
    <n v="80423768"/>
    <m/>
    <m/>
    <m/>
    <m/>
    <m/>
    <m/>
    <m/>
    <m/>
    <m/>
    <m/>
    <m/>
  </r>
  <r>
    <x v="4"/>
    <x v="43"/>
    <s v="UNIVERSITY OF GEORGIA"/>
    <s v="Georgia"/>
    <x v="0"/>
    <x v="0"/>
    <s v=""/>
    <s v=""/>
    <m/>
    <m/>
    <m/>
    <m/>
    <m/>
    <m/>
    <m/>
    <x v="0"/>
    <x v="0"/>
    <m/>
    <m/>
    <m/>
    <m/>
    <n v="84559432"/>
    <m/>
    <n v="9772167"/>
    <n v="1969274"/>
    <n v="87886240"/>
    <n v="362036544"/>
    <n v="37816104"/>
    <n v="1264837"/>
    <m/>
    <m/>
    <x v="1208"/>
    <n v="129972560"/>
    <n v="169528704"/>
    <n v="100917152"/>
    <n v="270445856"/>
    <n v="48668256"/>
    <n v="13324488"/>
    <n v="644748032"/>
    <n v="312432896"/>
    <n v="87326968"/>
    <m/>
    <m/>
    <m/>
    <m/>
    <m/>
    <m/>
    <m/>
    <m/>
    <m/>
    <m/>
    <m/>
  </r>
  <r>
    <x v="5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92784840"/>
    <m/>
    <n v="10180243"/>
    <n v="2064167"/>
    <n v="87316616"/>
    <n v="390045920"/>
    <n v="38486860"/>
    <n v="1939535"/>
    <m/>
    <m/>
    <x v="1209"/>
    <n v="139672848"/>
    <n v="172615600"/>
    <n v="104763216"/>
    <n v="277378816"/>
    <n v="53318528"/>
    <n v="15855899"/>
    <n v="689914176"/>
    <n v="332842560"/>
    <n v="91281512"/>
    <m/>
    <m/>
    <m/>
    <m/>
    <m/>
    <m/>
    <m/>
    <m/>
    <m/>
    <m/>
    <m/>
  </r>
  <r>
    <x v="6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99258624"/>
    <m/>
    <n v="10566756"/>
    <n v="2172833"/>
    <n v="83564840"/>
    <n v="433486720"/>
    <n v="38914384"/>
    <n v="2669076"/>
    <m/>
    <m/>
    <x v="1210"/>
    <n v="148119664"/>
    <n v="191196784"/>
    <n v="107656720"/>
    <n v="298853504"/>
    <n v="57856200"/>
    <n v="16389211"/>
    <n v="735012928"/>
    <n v="350220320"/>
    <n v="99022080"/>
    <n v="22902006"/>
    <n v="25216686"/>
    <m/>
    <m/>
    <n v="2124"/>
    <n v="0.623"/>
    <m/>
    <m/>
    <m/>
    <m/>
    <m/>
  </r>
  <r>
    <x v="7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109453984"/>
    <m/>
    <n v="11883506"/>
    <n v="2840548"/>
    <n v="80101008"/>
    <n v="450488256"/>
    <n v="39913460"/>
    <n v="3359261"/>
    <m/>
    <m/>
    <x v="1211"/>
    <n v="157287040"/>
    <n v="182903728"/>
    <n v="114608432"/>
    <n v="297512160"/>
    <n v="64793948"/>
    <n v="17247712"/>
    <n v="769256448"/>
    <n v="370160448"/>
    <n v="94604008"/>
    <n v="25216686"/>
    <n v="28209116"/>
    <m/>
    <m/>
    <n v="2067"/>
    <n v="0.65700000000000003"/>
    <m/>
    <n v="0.13519700000000001"/>
    <n v="0.56661799999999996"/>
    <n v="4.3812299999999998E-2"/>
    <n v="48475"/>
  </r>
  <r>
    <x v="8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114533848"/>
    <m/>
    <n v="12902309"/>
    <n v="2634846"/>
    <n v="78442144"/>
    <n v="482878912"/>
    <n v="48337212"/>
    <n v="4192006"/>
    <m/>
    <m/>
    <x v="1212"/>
    <n v="157928736"/>
    <n v="196205888"/>
    <n v="128153696"/>
    <n v="324359584"/>
    <n v="70182312"/>
    <n v="19133506"/>
    <n v="793657152"/>
    <n v="392903072"/>
    <n v="99349608"/>
    <n v="28209116"/>
    <n v="30004920"/>
    <m/>
    <m/>
    <n v="2389"/>
    <n v="0.627"/>
    <m/>
    <n v="0.13075300000000001"/>
    <n v="0.56276099999999996"/>
    <n v="4.2139900000000001E-2"/>
    <n v="48757"/>
  </r>
  <r>
    <x v="9"/>
    <x v="43"/>
    <s v="UNIVERSITY OF GEORGIA"/>
    <s v="Georgia"/>
    <x v="0"/>
    <x v="0"/>
    <s v=""/>
    <s v=""/>
    <m/>
    <m/>
    <m/>
    <m/>
    <m/>
    <m/>
    <m/>
    <x v="0"/>
    <x v="0"/>
    <m/>
    <m/>
    <m/>
    <m/>
    <n v="125759760"/>
    <m/>
    <n v="13462114"/>
    <n v="3021244"/>
    <n v="86441488"/>
    <n v="508315936"/>
    <n v="58274824"/>
    <n v="4814501"/>
    <m/>
    <m/>
    <x v="1213"/>
    <n v="159140560"/>
    <n v="214908352"/>
    <n v="139108256"/>
    <n v="354016608"/>
    <n v="76571624"/>
    <n v="19675040"/>
    <n v="883661888"/>
    <n v="416142944"/>
    <n v="108333856"/>
    <n v="30004920"/>
    <n v="31147084"/>
    <m/>
    <m/>
    <n v="2724"/>
    <n v="0.66400000000000003"/>
    <m/>
    <n v="0.13222500000000001"/>
    <n v="0.56112700000000004"/>
    <n v="4.4364199999999999E-2"/>
    <n v="50297.5"/>
  </r>
  <r>
    <x v="10"/>
    <x v="43"/>
    <s v="UNIVERSITY OF GEORGIA"/>
    <s v="Georgia"/>
    <x v="0"/>
    <x v="0"/>
    <s v=""/>
    <s v=""/>
    <m/>
    <m/>
    <m/>
    <m/>
    <m/>
    <n v="30602"/>
    <s v="Southeast: AL, AR, FL, GA, KY, LA, MS, NC, SC, TN, VA, and WV"/>
    <x v="0"/>
    <x v="0"/>
    <m/>
    <m/>
    <m/>
    <m/>
    <n v="135352304"/>
    <m/>
    <n v="14292646"/>
    <n v="3231562"/>
    <n v="92821040"/>
    <n v="525447808"/>
    <n v="62968348"/>
    <n v="5356818"/>
    <m/>
    <m/>
    <x v="1214"/>
    <n v="166832592"/>
    <n v="227283040"/>
    <n v="145513104"/>
    <n v="372796160"/>
    <n v="82210584"/>
    <n v="20248476"/>
    <n v="926951040"/>
    <n v="462700928"/>
    <n v="116750760"/>
    <n v="31147084"/>
    <n v="32315204"/>
    <m/>
    <m/>
    <n v="2742"/>
    <n v="0.68600000000000005"/>
    <m/>
    <n v="0.12845100000000001"/>
    <n v="0.57127899999999998"/>
    <n v="4.2917200000000003E-2"/>
    <n v="53229.5"/>
  </r>
  <r>
    <x v="11"/>
    <x v="43"/>
    <s v="UNIVERSITY OF GEORGIA"/>
    <s v="Georgia"/>
    <x v="1"/>
    <x v="0"/>
    <n v="0.76864785903405464"/>
    <n v="0.53616819099655544"/>
    <n v="10953"/>
    <n v="8419"/>
    <n v="4467"/>
    <n v="47"/>
    <n v="4514"/>
    <m/>
    <m/>
    <x v="0"/>
    <x v="0"/>
    <m/>
    <m/>
    <m/>
    <m/>
    <n v="150811552"/>
    <n v="120322912"/>
    <m/>
    <n v="68962864"/>
    <n v="108752144"/>
    <n v="540852928"/>
    <n v="8189792"/>
    <n v="50339976"/>
    <n v="443353344"/>
    <n v="461482080"/>
    <x v="1215"/>
    <n v="192859248"/>
    <n v="243670624"/>
    <n v="140458912"/>
    <n v="384129536"/>
    <n v="84091736"/>
    <n v="21179878"/>
    <n v="854931712"/>
    <n v="458218976"/>
    <n v="116925248"/>
    <m/>
    <m/>
    <n v="921575104"/>
    <n v="854931712"/>
    <n v="2582"/>
    <n v="0.70299999999999996"/>
    <m/>
    <n v="0.13986799999999999"/>
    <n v="0.5837"/>
    <n v="4.4524899999999999E-2"/>
    <n v="54733.5"/>
  </r>
  <r>
    <x v="12"/>
    <x v="43"/>
    <s v="UNIVERSITY OF GEORGIA"/>
    <s v="Georgia"/>
    <x v="1"/>
    <x v="0"/>
    <n v="0.65227592679493196"/>
    <n v="0.50695443645083937"/>
    <n v="12786"/>
    <n v="8340"/>
    <n v="4198"/>
    <n v="30"/>
    <n v="4228"/>
    <n v="30602"/>
    <s v="Southeast: AL, AR, FL, GA, KY, LA, MS, NC, SC, TN, VA, and WV"/>
    <x v="0"/>
    <x v="0"/>
    <m/>
    <m/>
    <m/>
    <m/>
    <n v="174918384"/>
    <n v="136583392"/>
    <m/>
    <n v="69084184"/>
    <n v="130618056"/>
    <n v="504745088"/>
    <n v="7111340"/>
    <n v="52342664"/>
    <n v="470867200"/>
    <n v="426415104"/>
    <x v="1216"/>
    <n v="204674608"/>
    <n v="274955456"/>
    <n v="151915152"/>
    <n v="426870592"/>
    <n v="90973096"/>
    <n v="25852260"/>
    <n v="934305216"/>
    <n v="476779776"/>
    <n v="119853440"/>
    <n v="35976620"/>
    <n v="37440284"/>
    <n v="968043968"/>
    <n v="934305216"/>
    <n v="3100"/>
    <n v="0.71299999999999997"/>
    <m/>
    <n v="0.16111700000000001"/>
    <n v="0.57519299999999995"/>
    <n v="5.4126599999999997E-2"/>
    <n v="55025"/>
  </r>
  <r>
    <x v="13"/>
    <x v="43"/>
    <s v="UNIVERSITY OF GEORGIA"/>
    <s v="Georgia"/>
    <x v="1"/>
    <x v="0"/>
    <n v="0.75213747566240585"/>
    <n v="0.5841305571187394"/>
    <n v="11813"/>
    <n v="8885"/>
    <n v="5140"/>
    <n v="50"/>
    <n v="5190"/>
    <n v="30602"/>
    <s v="Southeast: AL, AR, FL, GA, KY, LA, MS, NC, SC, TN, VA, and WV"/>
    <x v="0"/>
    <x v="0"/>
    <m/>
    <m/>
    <m/>
    <m/>
    <n v="211064720"/>
    <n v="158061168"/>
    <m/>
    <n v="52993020"/>
    <n v="139084416"/>
    <n v="491365728"/>
    <n v="5546071"/>
    <n v="69681024"/>
    <n v="516740864"/>
    <n v="417596096"/>
    <x v="1217"/>
    <n v="206734304"/>
    <n v="284151168"/>
    <n v="144315792"/>
    <n v="428466944"/>
    <n v="94516248"/>
    <n v="26842160"/>
    <n v="942532864"/>
    <n v="475263712"/>
    <n v="117551176"/>
    <n v="37440284"/>
    <n v="39805096"/>
    <n v="1070935744"/>
    <n v="942532864"/>
    <n v="3173"/>
    <n v="0.72399999999999998"/>
    <m/>
    <n v="0.17333699999999999"/>
    <n v="0.56545299999999998"/>
    <n v="5.7177199999999997E-2"/>
    <n v="53484.5"/>
  </r>
  <r>
    <x v="14"/>
    <x v="43"/>
    <s v="UNIVERSITY OF GEORGIA"/>
    <s v="Georgia"/>
    <x v="1"/>
    <x v="0"/>
    <n v="0.75213747566240585"/>
    <n v="0.5841305571187394"/>
    <n v="11813"/>
    <n v="8885"/>
    <n v="5140"/>
    <n v="50"/>
    <n v="5190"/>
    <m/>
    <m/>
    <x v="0"/>
    <x v="0"/>
    <m/>
    <m/>
    <m/>
    <m/>
    <n v="221788144"/>
    <n v="160897408"/>
    <m/>
    <n v="41973452"/>
    <n v="130781448"/>
    <n v="459232192"/>
    <n v="19546998"/>
    <n v="71041552"/>
    <n v="498493760"/>
    <n v="425750112"/>
    <x v="1218"/>
    <n v="209414192"/>
    <n v="285877984"/>
    <n v="136011408"/>
    <n v="421889408"/>
    <n v="90767248"/>
    <n v="27156622"/>
    <n v="931599872"/>
    <n v="475113984"/>
    <n v="111078848"/>
    <n v="39805096"/>
    <n v="41745456"/>
    <n v="970085056"/>
    <n v="931599872"/>
    <n v="3202"/>
    <n v="0.73199999999999998"/>
    <m/>
    <n v="0.174625"/>
    <n v="0.57477500000000004"/>
    <n v="5.6756800000000003E-2"/>
    <n v="53809"/>
  </r>
  <r>
    <x v="15"/>
    <x v="43"/>
    <s v="University of Georgia"/>
    <s v="Georgia"/>
    <x v="1"/>
    <x v="0"/>
    <n v="0.61784879776890023"/>
    <n v="0.55056728071245575"/>
    <n v="13267"/>
    <n v="8197"/>
    <n v="4500"/>
    <n v="13"/>
    <n v="4513"/>
    <n v="30602"/>
    <s v="Southeast: AL, AR, FL, GA, KY, LA, MS, NC, SC, TN, VA, and WV"/>
    <x v="1"/>
    <x v="1"/>
    <m/>
    <m/>
    <m/>
    <m/>
    <n v="243279792"/>
    <n v="183374224"/>
    <m/>
    <n v="50302064"/>
    <n v="128194216"/>
    <n v="511871808"/>
    <n v="26017220"/>
    <n v="45328644"/>
    <n v="550360448"/>
    <n v="465504032"/>
    <x v="1219"/>
    <n v="218312624"/>
    <n v="295794112"/>
    <n v="148180512"/>
    <n v="443974624"/>
    <n v="104299240"/>
    <n v="29219528"/>
    <n v="1017933248"/>
    <n v="497266400"/>
    <n v="128455120"/>
    <n v="41745456"/>
    <n v="43526768"/>
    <n v="1044940736"/>
    <n v="1017933248"/>
    <n v="3167"/>
    <n v="0.753"/>
    <m/>
    <n v="0.18180499999999999"/>
    <n v="0.58639799999999997"/>
    <n v="6.3954399999999995E-2"/>
    <n v="55076"/>
  </r>
  <r>
    <x v="16"/>
    <x v="43"/>
    <s v="University of Georgia"/>
    <s v="Georgia"/>
    <x v="1"/>
    <x v="0"/>
    <n v="0.64757423332792474"/>
    <n v="0.59032823853670757"/>
    <n v="12326"/>
    <n v="7982"/>
    <n v="4669"/>
    <n v="43"/>
    <n v="4712"/>
    <n v="30602"/>
    <s v="Southeast: AL, AR, FL, GA, KY, LA, MS, NC, SC, TN, VA, and WV"/>
    <x v="1"/>
    <x v="1"/>
    <m/>
    <m/>
    <m/>
    <m/>
    <n v="255971712"/>
    <n v="188304864"/>
    <m/>
    <n v="62952832"/>
    <n v="117254128"/>
    <n v="533185728"/>
    <n v="52634816"/>
    <n v="48851248"/>
    <n v="571632000"/>
    <n v="505521952"/>
    <x v="1220"/>
    <n v="235305616"/>
    <n v="304778848"/>
    <n v="160541616"/>
    <n v="465320448"/>
    <n v="114697880"/>
    <n v="31783142"/>
    <n v="1055795456"/>
    <n v="519812960"/>
    <n v="134422432"/>
    <n v="43526768"/>
    <n v="47281352"/>
    <n v="1119324544"/>
    <n v="1055795456"/>
    <n v="3432"/>
    <n v="0.77"/>
    <m/>
    <n v="0.181196"/>
    <n v="0.58909999999999996"/>
    <n v="5.9922999999999997E-2"/>
    <n v="54074"/>
  </r>
  <r>
    <x v="17"/>
    <x v="43"/>
    <s v="University of Georgia"/>
    <s v="Georgia"/>
    <x v="1"/>
    <x v="0"/>
    <n v="0.57862346144184873"/>
    <n v="0.54959843716084222"/>
    <n v="15924"/>
    <n v="9214"/>
    <n v="5055"/>
    <n v="9"/>
    <n v="5064"/>
    <n v="30602"/>
    <s v="Southeast: AL, AR, FL, GA, KY, LA, MS, NC, SC, TN, VA, and WV"/>
    <x v="1"/>
    <x v="1"/>
    <m/>
    <m/>
    <m/>
    <m/>
    <n v="280659872"/>
    <n v="203244608"/>
    <m/>
    <n v="66324680"/>
    <n v="121721312"/>
    <n v="577139328"/>
    <n v="41443256"/>
    <n v="57866536"/>
    <n v="600026560"/>
    <n v="537764352"/>
    <x v="1221"/>
    <n v="252819280"/>
    <n v="317842016"/>
    <n v="170695088"/>
    <n v="488537088"/>
    <n v="116597968"/>
    <n v="34013748"/>
    <n v="1123218944"/>
    <n v="547860352"/>
    <n v="148086016"/>
    <n v="47281352"/>
    <n v="50137516"/>
    <n v="1216900480"/>
    <n v="1123218944"/>
    <n v="3378"/>
    <n v="0.78900000000000003"/>
    <m/>
    <n v="0.17330799999999999"/>
    <n v="0.58692999999999995"/>
    <n v="5.4736E-2"/>
    <n v="56022"/>
  </r>
  <r>
    <x v="18"/>
    <x v="43"/>
    <s v="University of Georgia"/>
    <s v="Georgia"/>
    <x v="1"/>
    <x v="0"/>
    <n v="0.54780392389307098"/>
    <n v="0.51082016879463321"/>
    <n v="16871"/>
    <n v="9242"/>
    <n v="4696"/>
    <n v="25"/>
    <n v="4721"/>
    <n v="30602"/>
    <s v="Southeast: AL, AR, FL, GA, KY, LA, MS, NC, SC, TN, VA, and WV"/>
    <x v="1"/>
    <x v="1"/>
    <m/>
    <m/>
    <m/>
    <m/>
    <n v="306224608"/>
    <n v="223234240"/>
    <m/>
    <n v="78532496"/>
    <n v="130497832"/>
    <n v="555089088"/>
    <n v="36777336"/>
    <n v="51975008"/>
    <n v="627552384"/>
    <n v="509084640"/>
    <x v="1222"/>
    <n v="268712608"/>
    <n v="320619840"/>
    <n v="180421328"/>
    <n v="501041152"/>
    <n v="92533784"/>
    <n v="38265052"/>
    <n v="1138522368"/>
    <n v="561791808"/>
    <n v="151897600"/>
    <n v="55630992"/>
    <n v="52823876"/>
    <n v="1201549952"/>
    <n v="1138522368"/>
    <n v="4113"/>
    <n v="0.79800000000000004"/>
    <m/>
    <n v="0.160528"/>
    <n v="0.59090900000000002"/>
    <n v="5.5381399999999997E-2"/>
    <n v="57610"/>
  </r>
  <r>
    <x v="19"/>
    <x v="43"/>
    <s v="University of Georgia"/>
    <s v="Georgia"/>
    <x v="1"/>
    <x v="0"/>
    <n v="0.55611088510489914"/>
    <n v="0.506949524506218"/>
    <n v="17207"/>
    <n v="9569"/>
    <n v="4834"/>
    <n v="17"/>
    <n v="4851"/>
    <n v="30602"/>
    <s v="Southeast: AL, AR, FL, GA, KY, LA, MS, NC, SC, TN, VA, and WV"/>
    <x v="1"/>
    <x v="1"/>
    <n v="-83.374499999999998"/>
    <n v="33.944899999999997"/>
    <m/>
    <m/>
    <n v="346870336"/>
    <n v="254395648"/>
    <m/>
    <n v="42496184"/>
    <n v="198806592"/>
    <n v="445189920"/>
    <n v="81124952"/>
    <n v="9579998"/>
    <n v="624376000"/>
    <n v="556172544"/>
    <x v="1223"/>
    <n v="259304656"/>
    <n v="317878592"/>
    <n v="170271424"/>
    <n v="488150016"/>
    <n v="87184960"/>
    <n v="40012972"/>
    <n v="1123921024"/>
    <n v="565149184"/>
    <n v="157267712"/>
    <n v="52823876"/>
    <n v="58106572"/>
    <n v="1258612992"/>
    <n v="1123921024"/>
    <n v="3636"/>
    <n v="0.80800000000000005"/>
    <m/>
    <n v="0.13511799999999999"/>
    <n v="0.58798099999999998"/>
    <n v="4.6150099999999999E-2"/>
    <n v="58220"/>
  </r>
  <r>
    <x v="20"/>
    <x v="43"/>
    <s v="University of Georgia"/>
    <s v="Georgia"/>
    <x v="1"/>
    <x v="0"/>
    <n v="0.53763501350135012"/>
    <n v="0.4901119598200272"/>
    <n v="17776"/>
    <n v="9557"/>
    <n v="4675"/>
    <n v="9"/>
    <n v="4684"/>
    <m/>
    <m/>
    <x v="0"/>
    <x v="0"/>
    <m/>
    <m/>
    <m/>
    <m/>
    <n v="387731776"/>
    <n v="285376800"/>
    <m/>
    <n v="32591244"/>
    <n v="164561104"/>
    <n v="457604672"/>
    <n v="50121888"/>
    <n v="7021617"/>
    <n v="673757888"/>
    <n v="494029888"/>
    <x v="1224"/>
    <n v="272484448"/>
    <n v="337789632"/>
    <n v="169250560"/>
    <n v="507040192"/>
    <n v="96510976"/>
    <n v="42397096"/>
    <n v="1181185152"/>
    <n v="572620416"/>
    <n v="161660608"/>
    <n v="58106572"/>
    <n v="65353424"/>
    <n v="1245450496"/>
    <n v="1181185152"/>
    <n v="3876"/>
    <n v="0.83299999999999996"/>
    <m/>
    <n v="0.109953"/>
    <n v="0.57489599999999996"/>
    <n v="3.4689900000000003E-2"/>
    <n v="57912.5"/>
  </r>
  <r>
    <x v="21"/>
    <x v="43"/>
    <s v="University of Georgia"/>
    <s v="Georgia"/>
    <x v="1"/>
    <x v="0"/>
    <n v="0.59271599264705888"/>
    <n v="0.4534793564644311"/>
    <n v="17408"/>
    <n v="10318"/>
    <n v="4667"/>
    <n v="12"/>
    <n v="4679"/>
    <n v="30602"/>
    <s v="Southeast: AL, AR, FL, GA, KY, LA, MS, NC, SC, TN, VA, and WV"/>
    <x v="1"/>
    <x v="1"/>
    <n v="-83.373800000000003"/>
    <n v="33.9435"/>
    <n v="3.2000000000000001E-2"/>
    <n v="4134"/>
    <n v="443518528"/>
    <n v="336782528"/>
    <m/>
    <n v="54426720"/>
    <n v="196326720"/>
    <n v="445799136"/>
    <n v="19013068"/>
    <n v="16800152"/>
    <n v="761609536"/>
    <n v="469802432"/>
    <x v="1225"/>
    <n v="285936864"/>
    <n v="351828576"/>
    <n v="168203824"/>
    <n v="520032384"/>
    <n v="96253128"/>
    <n v="44378568"/>
    <n v="1215189248"/>
    <n v="594241600"/>
    <n v="167667536"/>
    <n v="65353424"/>
    <n v="66093936"/>
    <n v="1287209856"/>
    <n v="1215189248"/>
    <n v="4174"/>
    <n v="0.82499999999999996"/>
    <m/>
    <n v="9.2981800000000003E-2"/>
    <n v="0.57748500000000003"/>
    <n v="2.85002E-2"/>
    <n v="57850"/>
  </r>
  <r>
    <x v="22"/>
    <x v="43"/>
    <s v="University of Georgia"/>
    <s v="Georgia"/>
    <x v="1"/>
    <x v="0"/>
    <n v="0.62963173771984748"/>
    <n v="0.49557042126197792"/>
    <n v="17569"/>
    <n v="11062"/>
    <n v="5470"/>
    <n v="12"/>
    <n v="5482"/>
    <m/>
    <m/>
    <x v="0"/>
    <x v="0"/>
    <m/>
    <m/>
    <n v="3.5000000000000003E-2"/>
    <n v="4310"/>
    <n v="461454656"/>
    <n v="349901984"/>
    <m/>
    <n v="50984016"/>
    <n v="153751616"/>
    <n v="440105664"/>
    <n v="65327536"/>
    <n v="18993420"/>
    <n v="775694528"/>
    <n v="484724864"/>
    <x v="1226"/>
    <n v="294341632"/>
    <n v="353830816"/>
    <n v="170874688"/>
    <n v="524705504"/>
    <n v="98837936"/>
    <n v="44395464"/>
    <n v="1243594624"/>
    <n v="599448320"/>
    <n v="174762240"/>
    <n v="66093936"/>
    <n v="71829736"/>
    <n v="1359025408"/>
    <n v="1243594624"/>
    <n v="3887"/>
    <n v="0.83099999999999996"/>
    <m/>
    <n v="8.9977600000000005E-2"/>
    <n v="0.57343100000000002"/>
    <n v="2.5438700000000002E-2"/>
    <n v="59337"/>
  </r>
  <r>
    <x v="23"/>
    <x v="43"/>
    <s v="University of Georgia"/>
    <s v="Georgia"/>
    <x v="1"/>
    <x v="0"/>
    <n v="0.56084082782533318"/>
    <n v="0.47681607418856259"/>
    <n v="18458"/>
    <n v="10352"/>
    <n v="4923"/>
    <n v="13"/>
    <n v="4936"/>
    <n v="30602"/>
    <s v="Southeast: AL, AR, FL, GA, KY, LA, MS, NC, SC, TN, VA, and WV"/>
    <x v="1"/>
    <x v="1"/>
    <n v="-83.373999999999995"/>
    <n v="33.956400000000002"/>
    <n v="3.7999999999999999E-2"/>
    <n v="4816"/>
    <n v="485085440"/>
    <n v="364533216"/>
    <m/>
    <n v="50536424"/>
    <n v="154068192"/>
    <n v="468730080"/>
    <n v="44939356"/>
    <n v="30030348"/>
    <n v="803476736"/>
    <n v="508442624"/>
    <x v="1227"/>
    <n v="302412512"/>
    <n v="360681088"/>
    <n v="177823936"/>
    <n v="538505024"/>
    <n v="99261248"/>
    <n v="46573424"/>
    <n v="1271453184"/>
    <n v="614299392"/>
    <n v="182965760"/>
    <n v="786170880"/>
    <n v="939024192"/>
    <n v="1346314368"/>
    <n v="1271453184"/>
    <n v="4043"/>
    <n v="0.84599999999999997"/>
    <m/>
    <n v="8.2882200000000003E-2"/>
    <n v="0.56826699999999997"/>
    <n v="2.16528E-2"/>
    <n v="60099"/>
  </r>
  <r>
    <x v="24"/>
    <x v="43"/>
    <s v="University of Georgia"/>
    <s v="Georgia"/>
    <x v="1"/>
    <x v="0"/>
    <n v="0.55717563820632943"/>
    <n v="0.44984984984984983"/>
    <n v="20918"/>
    <n v="11655"/>
    <n v="5230"/>
    <n v="13"/>
    <n v="5243"/>
    <n v="30602"/>
    <s v="Southeast: AL, AR, FL, GA, KY, LA, MS, NC, SC, TN, VA, and WV"/>
    <x v="1"/>
    <x v="1"/>
    <n v="-83.373999999999995"/>
    <n v="33.956400000000002"/>
    <n v="2.9000000000000001E-2"/>
    <n v="5272"/>
    <n v="523437568"/>
    <n v="401047776"/>
    <m/>
    <n v="55324092"/>
    <n v="161332016"/>
    <n v="478573376"/>
    <n v="50126092"/>
    <n v="19167156"/>
    <n v="867540032"/>
    <n v="498361696"/>
    <x v="1228"/>
    <n v="311994080"/>
    <n v="373317024"/>
    <n v="177468944"/>
    <n v="550785984"/>
    <n v="107793160"/>
    <n v="53385012"/>
    <n v="1321399808"/>
    <n v="645237504"/>
    <n v="179305728"/>
    <n v="939024192"/>
    <n v="1004987008"/>
    <n v="1475768192"/>
    <n v="1321399808"/>
    <n v="3986"/>
    <n v="0.85299999999999998"/>
    <m/>
    <n v="7.3891600000000002E-2"/>
    <n v="0.57459499999999997"/>
    <n v="2.16983E-2"/>
    <n v="62205.5"/>
  </r>
  <r>
    <x v="25"/>
    <x v="43"/>
    <s v="University of Georgia"/>
    <s v="Georgia"/>
    <x v="1"/>
    <x v="0"/>
    <n v="0.52877648667122357"/>
    <n v="0.45449844881075491"/>
    <n v="21945"/>
    <n v="11604"/>
    <n v="5248"/>
    <n v="26"/>
    <n v="5274"/>
    <m/>
    <m/>
    <x v="0"/>
    <x v="0"/>
    <m/>
    <m/>
    <n v="2.1999999999999999E-2"/>
    <n v="5493"/>
    <n v="569201152"/>
    <n v="439728928"/>
    <m/>
    <n v="70490320"/>
    <n v="169227504"/>
    <n v="515022400"/>
    <n v="55133264"/>
    <n v="18347190"/>
    <n v="928233728"/>
    <n v="525035520"/>
    <x v="1229"/>
    <n v="338307008"/>
    <n v="400533440"/>
    <n v="179532432"/>
    <n v="580065856"/>
    <n v="112702192"/>
    <n v="54968584"/>
    <n v="1399477248"/>
    <n v="687746624"/>
    <n v="193035856"/>
    <n v="1004987008"/>
    <n v="1016731776"/>
    <n v="1520378368"/>
    <n v="1399477248"/>
    <n v="3958"/>
    <n v="0.84799999999999998"/>
    <m/>
    <n v="6.8254400000000007E-2"/>
    <n v="0.57463799999999998"/>
    <n v="2.0623599999999999E-2"/>
    <n v="65019"/>
  </r>
  <r>
    <x v="26"/>
    <x v="43"/>
    <s v="University of Georgia"/>
    <s v="Georgia"/>
    <x v="1"/>
    <x v="0"/>
    <n v="0.5389970917423107"/>
    <n v="0.44416285153695223"/>
    <n v="22694"/>
    <n v="12232"/>
    <n v="5401"/>
    <n v="32"/>
    <n v="5433"/>
    <n v="30602"/>
    <s v="Southeast: AL, AR, FL, GA, KY, LA, MS, NC, SC, TN, VA, and WV"/>
    <x v="1"/>
    <x v="1"/>
    <n v="-83.373999999999995"/>
    <n v="33.956299999999999"/>
    <n v="0.03"/>
    <n v="5421"/>
    <n v="584644096"/>
    <n v="453158496"/>
    <m/>
    <n v="74394144"/>
    <n v="177854448"/>
    <n v="544043776"/>
    <n v="61158012"/>
    <n v="14446228"/>
    <n v="975788096"/>
    <n v="552903104"/>
    <x v="1230"/>
    <n v="366611008"/>
    <n v="439286688"/>
    <n v="190886496"/>
    <n v="630173184"/>
    <n v="122207920"/>
    <n v="56758700"/>
    <n v="1510729856"/>
    <n v="729177088"/>
    <n v="244833744"/>
    <n v="1016731776"/>
    <n v="1151903488"/>
    <n v="1653226880"/>
    <n v="1510729856"/>
    <n v="4664"/>
    <n v="0.85299999999999998"/>
    <m/>
    <n v="6.4520400000000006E-2"/>
    <n v="0.574376"/>
    <n v="1.78712E-2"/>
    <n v="64178.5"/>
  </r>
  <r>
    <x v="27"/>
    <x v="43"/>
    <s v="University of Georgia"/>
    <s v="Georgia"/>
    <x v="1"/>
    <x v="0"/>
    <n v="0.54012000827643281"/>
    <n v="0.4463683726631934"/>
    <n v="24165"/>
    <n v="13052"/>
    <n v="5809"/>
    <n v="17"/>
    <n v="5826"/>
    <n v="30602"/>
    <s v="Southeast: AL, AR, FL, GA, KY, LA, MS, NC, SC, TN, VA, and WV"/>
    <x v="1"/>
    <x v="1"/>
    <n v="-83.373999999999995"/>
    <n v="33.956299999999999"/>
    <n v="2.4E-2"/>
    <n v="5299"/>
    <n v="605225472"/>
    <n v="464530464"/>
    <m/>
    <n v="78017768"/>
    <n v="172872528"/>
    <n v="598138496"/>
    <n v="77253232"/>
    <n v="14838609"/>
    <n v="997867072"/>
    <n v="623267520"/>
    <x v="1231"/>
    <n v="378053120"/>
    <n v="445142304"/>
    <n v="192018336"/>
    <n v="637160640"/>
    <n v="123313992"/>
    <n v="54678108"/>
    <n v="1575923456"/>
    <n v="743609856"/>
    <n v="281215232"/>
    <n v="1151903488"/>
    <n v="1274343424"/>
    <n v="1687583232"/>
    <n v="1575923456"/>
    <m/>
    <m/>
    <m/>
    <m/>
    <m/>
    <m/>
    <m/>
  </r>
  <r>
    <x v="0"/>
    <x v="44"/>
    <s v="SAVANNAH COLLEGE OF ART AND DESIGN"/>
    <s v="Georgia"/>
    <x v="0"/>
    <x v="0"/>
    <s v=""/>
    <s v=""/>
    <m/>
    <m/>
    <m/>
    <m/>
    <m/>
    <m/>
    <m/>
    <x v="0"/>
    <x v="0"/>
    <m/>
    <m/>
    <m/>
    <m/>
    <n v="7378247"/>
    <m/>
    <m/>
    <m/>
    <n v="347101"/>
    <m/>
    <n v="15501"/>
    <n v="31506"/>
    <m/>
    <m/>
    <x v="1232"/>
    <n v="2309125"/>
    <m/>
    <m/>
    <m/>
    <n v="631477"/>
    <n v="336203"/>
    <n v="8864977"/>
    <n v="3697818"/>
    <n v="846141"/>
    <m/>
    <m/>
    <m/>
    <m/>
    <m/>
    <m/>
    <m/>
    <m/>
    <m/>
    <m/>
    <m/>
  </r>
  <r>
    <x v="1"/>
    <x v="44"/>
    <s v="SAVANNAH COLLEGE OF ART AND DESIGN"/>
    <s v="Georgia"/>
    <x v="0"/>
    <x v="0"/>
    <s v=""/>
    <s v=""/>
    <m/>
    <m/>
    <m/>
    <m/>
    <m/>
    <n v="31401"/>
    <s v="Southeast: AL, AR, FL, GA, KY, LA, MS, NC, SC, TN, VA, and WV"/>
    <x v="0"/>
    <x v="0"/>
    <m/>
    <m/>
    <m/>
    <m/>
    <n v="17602888"/>
    <m/>
    <m/>
    <m/>
    <n v="686511"/>
    <n v="45500"/>
    <n v="668898"/>
    <n v="600039"/>
    <m/>
    <m/>
    <x v="1233"/>
    <n v="5625739"/>
    <m/>
    <m/>
    <m/>
    <n v="577370"/>
    <n v="2484489"/>
    <n v="20951108"/>
    <n v="8164746"/>
    <n v="813737"/>
    <m/>
    <m/>
    <m/>
    <m/>
    <m/>
    <m/>
    <m/>
    <m/>
    <m/>
    <m/>
    <m/>
  </r>
  <r>
    <x v="2"/>
    <x v="44"/>
    <s v="SAVANNAH COLLEGE OF ART AND DESIGN"/>
    <s v="Georgia"/>
    <x v="0"/>
    <x v="0"/>
    <s v=""/>
    <s v=""/>
    <m/>
    <m/>
    <m/>
    <m/>
    <m/>
    <n v="31401"/>
    <s v="Southeast: AL, AR, FL, GA, KY, LA, MS, NC, SC, TN, VA, and WV"/>
    <x v="0"/>
    <x v="0"/>
    <m/>
    <m/>
    <m/>
    <m/>
    <n v="19752724"/>
    <m/>
    <m/>
    <m/>
    <n v="680672"/>
    <n v="47600"/>
    <n v="193210"/>
    <n v="538397"/>
    <m/>
    <m/>
    <x v="1234"/>
    <n v="6343150"/>
    <m/>
    <n v="591217"/>
    <n v="591217"/>
    <n v="911710"/>
    <n v="2631320"/>
    <n v="25211234"/>
    <n v="9208213"/>
    <n v="683291"/>
    <m/>
    <m/>
    <m/>
    <m/>
    <m/>
    <m/>
    <m/>
    <m/>
    <m/>
    <m/>
    <m/>
  </r>
  <r>
    <x v="3"/>
    <x v="44"/>
    <s v="SAVANNAH COLLEGE OF ART AND DESIGN"/>
    <s v="Georgia"/>
    <x v="0"/>
    <x v="0"/>
    <s v=""/>
    <s v=""/>
    <m/>
    <m/>
    <m/>
    <m/>
    <m/>
    <n v="31401"/>
    <s v="Southeast: AL, AR, FL, GA, KY, LA, MS, NC, SC, TN, VA, and WV"/>
    <x v="0"/>
    <x v="0"/>
    <m/>
    <m/>
    <m/>
    <m/>
    <n v="21663572"/>
    <m/>
    <m/>
    <m/>
    <n v="681691"/>
    <n v="226500"/>
    <n v="1531775"/>
    <n v="619295"/>
    <m/>
    <m/>
    <x v="1235"/>
    <n v="6496931"/>
    <m/>
    <n v="840697"/>
    <n v="840697"/>
    <n v="1029464"/>
    <n v="3409362"/>
    <n v="30333058"/>
    <n v="9668890"/>
    <n v="804797"/>
    <m/>
    <m/>
    <m/>
    <m/>
    <m/>
    <m/>
    <m/>
    <m/>
    <m/>
    <m/>
    <m/>
  </r>
  <r>
    <x v="4"/>
    <x v="44"/>
    <s v="SAVANNAH COLLEGE OF ART AND DESIGN"/>
    <s v="Georgia"/>
    <x v="0"/>
    <x v="0"/>
    <s v=""/>
    <s v=""/>
    <m/>
    <m/>
    <m/>
    <m/>
    <m/>
    <m/>
    <m/>
    <x v="0"/>
    <x v="0"/>
    <m/>
    <m/>
    <m/>
    <m/>
    <n v="25871952"/>
    <m/>
    <m/>
    <m/>
    <n v="686847"/>
    <n v="585000"/>
    <n v="221749"/>
    <n v="637495"/>
    <m/>
    <m/>
    <x v="1236"/>
    <n v="6860967"/>
    <m/>
    <n v="507748"/>
    <n v="507748"/>
    <n v="746517"/>
    <n v="3147712"/>
    <n v="28132020"/>
    <n v="9859306"/>
    <n v="743515"/>
    <m/>
    <m/>
    <m/>
    <m/>
    <m/>
    <m/>
    <m/>
    <m/>
    <m/>
    <m/>
    <m/>
  </r>
  <r>
    <x v="5"/>
    <x v="44"/>
    <s v="SAVANNAH COLLEGE OF ART AND DESIGN"/>
    <s v="Georgia"/>
    <x v="0"/>
    <x v="0"/>
    <s v=""/>
    <s v=""/>
    <m/>
    <m/>
    <m/>
    <m/>
    <m/>
    <n v="31401"/>
    <s v="Southeast: AL, AR, FL, GA, KY, LA, MS, NC, SC, TN, VA, and WV"/>
    <x v="0"/>
    <x v="0"/>
    <m/>
    <m/>
    <m/>
    <m/>
    <n v="31202500"/>
    <m/>
    <m/>
    <m/>
    <n v="725661"/>
    <n v="106880"/>
    <n v="103313"/>
    <n v="812107"/>
    <m/>
    <m/>
    <x v="1237"/>
    <n v="7701717"/>
    <m/>
    <n v="512063"/>
    <n v="512063"/>
    <n v="871439"/>
    <n v="4403955"/>
    <n v="33117874"/>
    <n v="12498581"/>
    <n v="987809"/>
    <m/>
    <m/>
    <m/>
    <m/>
    <m/>
    <m/>
    <m/>
    <m/>
    <m/>
    <m/>
    <m/>
  </r>
  <r>
    <x v="6"/>
    <x v="44"/>
    <s v="SAVANNAH COLLEGE OF ART AND DESIGN"/>
    <s v="Georgia"/>
    <x v="0"/>
    <x v="0"/>
    <s v=""/>
    <s v=""/>
    <m/>
    <m/>
    <m/>
    <m/>
    <m/>
    <n v="31401"/>
    <s v="Southeast: AL, AR, FL, GA, KY, LA, MS, NC, SC, TN, VA, and WV"/>
    <x v="0"/>
    <x v="0"/>
    <m/>
    <m/>
    <m/>
    <m/>
    <n v="32579184"/>
    <n v="32579184"/>
    <m/>
    <n v="3820"/>
    <n v="929508"/>
    <n v="103820"/>
    <n v="2550413"/>
    <m/>
    <m/>
    <m/>
    <x v="1238"/>
    <n v="13488708"/>
    <m/>
    <n v="520936"/>
    <n v="520936"/>
    <n v="1840390"/>
    <n v="7433323"/>
    <n v="40683388"/>
    <m/>
    <m/>
    <m/>
    <m/>
    <n v="45762716"/>
    <n v="40683388"/>
    <n v="207"/>
    <n v="0.48399999999999999"/>
    <m/>
    <m/>
    <m/>
    <m/>
    <m/>
  </r>
  <r>
    <x v="7"/>
    <x v="44"/>
    <s v="SAVANNAH COLLEGE OF ART AND DESIGN"/>
    <s v="Georgia"/>
    <x v="0"/>
    <x v="0"/>
    <s v=""/>
    <s v=""/>
    <m/>
    <m/>
    <m/>
    <m/>
    <m/>
    <n v="314023146"/>
    <s v="Southeast: AL, AR, FL, GA, KY, LA, MS, NC, SC, TN, VA, and WV"/>
    <x v="0"/>
    <x v="0"/>
    <m/>
    <m/>
    <m/>
    <m/>
    <n v="37606736"/>
    <n v="37606736"/>
    <m/>
    <m/>
    <n v="1485169"/>
    <m/>
    <n v="1492734"/>
    <n v="808032"/>
    <m/>
    <m/>
    <x v="1239"/>
    <n v="13599366"/>
    <m/>
    <n v="502431"/>
    <n v="502431"/>
    <n v="2435716"/>
    <n v="9548824"/>
    <n v="47901076"/>
    <n v="20497406"/>
    <n v="2420658"/>
    <m/>
    <m/>
    <n v="51070708"/>
    <n v="47901076"/>
    <n v="200"/>
    <n v="0.51500000000000001"/>
    <m/>
    <n v="0.277061"/>
    <n v="0.432417"/>
    <n v="6.2815499999999996E-2"/>
    <n v="20121"/>
  </r>
  <r>
    <x v="8"/>
    <x v="44"/>
    <s v="SAVANNAH COLLEGE OF ART AND DESIGN"/>
    <s v="Georgia"/>
    <x v="0"/>
    <x v="0"/>
    <s v=""/>
    <s v=""/>
    <m/>
    <m/>
    <m/>
    <m/>
    <m/>
    <n v="314023146"/>
    <s v="Southeast: AL, AR, FL, GA, KY, LA, MS, NC, SC, TN, VA, and WV"/>
    <x v="0"/>
    <x v="0"/>
    <m/>
    <m/>
    <m/>
    <m/>
    <n v="46059648"/>
    <n v="46059648"/>
    <m/>
    <m/>
    <n v="1750792"/>
    <m/>
    <n v="1538512"/>
    <n v="-139300"/>
    <m/>
    <m/>
    <x v="1240"/>
    <n v="17704866"/>
    <m/>
    <n v="637663"/>
    <n v="637663"/>
    <n v="3862674"/>
    <n v="11342253"/>
    <n v="59197288"/>
    <n v="24190780"/>
    <n v="2316334"/>
    <m/>
    <m/>
    <n v="61965636"/>
    <n v="59197288"/>
    <n v="305"/>
    <n v="0.53"/>
    <m/>
    <n v="0.27749000000000001"/>
    <n v="0.42302699999999999"/>
    <n v="5.88616E-2"/>
    <n v="27825.5"/>
  </r>
  <r>
    <x v="9"/>
    <x v="44"/>
    <s v="SAVANNAH COLLEGE OF ART AND DESIGN"/>
    <s v="Georgia"/>
    <x v="0"/>
    <x v="0"/>
    <s v=""/>
    <s v=""/>
    <m/>
    <m/>
    <m/>
    <m/>
    <m/>
    <m/>
    <m/>
    <x v="0"/>
    <x v="0"/>
    <m/>
    <m/>
    <m/>
    <m/>
    <n v="66534704"/>
    <n v="66534704"/>
    <m/>
    <m/>
    <n v="495911"/>
    <m/>
    <n v="1492192"/>
    <n v="1018173"/>
    <m/>
    <m/>
    <x v="1241"/>
    <n v="22307294"/>
    <m/>
    <n v="685347"/>
    <n v="685347"/>
    <n v="5190938"/>
    <n v="13293722"/>
    <n v="78120496"/>
    <n v="26172934"/>
    <n v="5868240"/>
    <m/>
    <m/>
    <n v="83205392"/>
    <n v="78120496"/>
    <n v="372"/>
    <n v="0.57899999999999996"/>
    <m/>
    <n v="0.23055700000000001"/>
    <n v="0.40055099999999999"/>
    <n v="4.67997E-2"/>
    <n v="37782"/>
  </r>
  <r>
    <x v="10"/>
    <x v="44"/>
    <s v="SAVANNAH COLLEGE OF ART AND DESIGN"/>
    <s v="Georgia"/>
    <x v="0"/>
    <x v="0"/>
    <s v=""/>
    <s v=""/>
    <m/>
    <m/>
    <m/>
    <m/>
    <m/>
    <m/>
    <m/>
    <x v="0"/>
    <x v="0"/>
    <m/>
    <m/>
    <m/>
    <m/>
    <n v="79688800"/>
    <n v="79688800"/>
    <m/>
    <m/>
    <n v="524526"/>
    <n v="17000"/>
    <n v="5736310"/>
    <n v="905102"/>
    <m/>
    <m/>
    <x v="1242"/>
    <n v="24624916"/>
    <m/>
    <n v="504611"/>
    <n v="504611"/>
    <n v="5283183"/>
    <n v="13793531"/>
    <n v="92591960"/>
    <n v="36228188"/>
    <n v="5456655"/>
    <m/>
    <m/>
    <n v="99516880"/>
    <n v="92591960"/>
    <n v="258"/>
    <n v="0.56999999999999995"/>
    <m/>
    <n v="0.19758400000000001"/>
    <n v="0.41791"/>
    <n v="3.6958100000000001E-2"/>
    <n v="43670"/>
  </r>
  <r>
    <x v="11"/>
    <x v="44"/>
    <s v="SAVANNAH COLLEGE OF ART AND DESIGN"/>
    <s v="Georgia"/>
    <x v="1"/>
    <x v="0"/>
    <n v="0.84064373619438304"/>
    <n v="0.38963963963963966"/>
    <n v="3169"/>
    <n v="2664"/>
    <n v="1026"/>
    <n v="12"/>
    <n v="1038"/>
    <m/>
    <m/>
    <x v="0"/>
    <x v="0"/>
    <m/>
    <m/>
    <m/>
    <m/>
    <n v="94083872"/>
    <n v="94083872"/>
    <m/>
    <n v="29530"/>
    <n v="596000"/>
    <n v="760307"/>
    <n v="5344578"/>
    <n v="2088502"/>
    <m/>
    <m/>
    <x v="1243"/>
    <n v="34067344"/>
    <m/>
    <n v="426399"/>
    <n v="426399"/>
    <n v="6603672"/>
    <n v="15786046"/>
    <n v="108823464"/>
    <n v="33515248"/>
    <n v="7542291"/>
    <m/>
    <m/>
    <n v="117654704"/>
    <n v="108823464"/>
    <n v="242"/>
    <n v="0.497"/>
    <m/>
    <n v="0.15071799999999999"/>
    <n v="0.46770299999999998"/>
    <n v="2.57177E-2"/>
    <n v="51941.5"/>
  </r>
  <r>
    <x v="12"/>
    <x v="44"/>
    <s v="SAVANNAH COLLEGE OF ART AND DESIGN"/>
    <s v="Georgia"/>
    <x v="1"/>
    <x v="0"/>
    <n v="0.82857966004033423"/>
    <n v="0.36891515994436719"/>
    <n v="3471"/>
    <n v="2876"/>
    <n v="1043"/>
    <n v="18"/>
    <n v="1061"/>
    <s v="31402-3146"/>
    <s v="Southeast: AL, AR, FL, GA, KY, LA, MS, NC, SC, TN, VA, and WV"/>
    <x v="0"/>
    <x v="0"/>
    <m/>
    <m/>
    <m/>
    <m/>
    <n v="106810064"/>
    <n v="106810064"/>
    <m/>
    <n v="14334"/>
    <n v="612000"/>
    <n v="1771781"/>
    <n v="2173044"/>
    <n v="3102270"/>
    <m/>
    <m/>
    <x v="1244"/>
    <n v="37057024"/>
    <m/>
    <m/>
    <m/>
    <n v="7749846"/>
    <n v="17929784"/>
    <n v="119511064"/>
    <n v="40218536"/>
    <n v="7180745"/>
    <n v="6424356"/>
    <n v="7865642"/>
    <n v="131154168"/>
    <n v="119511064"/>
    <n v="517"/>
    <n v="0.624"/>
    <m/>
    <n v="0.12969"/>
    <n v="0.493284"/>
    <n v="2.4085200000000001E-2"/>
    <n v="58002"/>
  </r>
  <r>
    <x v="13"/>
    <x v="44"/>
    <s v="SAVANNAH COLLEGE OF ART AND DESIGN"/>
    <s v="Georgia"/>
    <x v="1"/>
    <x v="0"/>
    <n v="0.77313868613138681"/>
    <n v="0.39577039274924469"/>
    <n v="3425"/>
    <n v="2648"/>
    <n v="1022"/>
    <n v="26"/>
    <n v="1048"/>
    <s v="31402-3146"/>
    <s v="Southeast: AL, AR, FL, GA, KY, LA, MS, NC, SC, TN, VA, and WV"/>
    <x v="0"/>
    <x v="0"/>
    <m/>
    <m/>
    <m/>
    <m/>
    <n v="118883704"/>
    <n v="101709136"/>
    <m/>
    <m/>
    <n v="818000"/>
    <n v="1719886"/>
    <n v="3939834"/>
    <n v="2702482"/>
    <m/>
    <m/>
    <x v="1245"/>
    <n v="41363944"/>
    <m/>
    <m/>
    <m/>
    <n v="9146104"/>
    <n v="21967010"/>
    <n v="118120504"/>
    <n v="44308260"/>
    <n v="9100679"/>
    <n v="7865642"/>
    <n v="4883770"/>
    <n v="129090224"/>
    <n v="118120504"/>
    <n v="609"/>
    <n v="0.61499999999999999"/>
    <m/>
    <n v="0.13914199999999999"/>
    <n v="0.49406899999999998"/>
    <n v="3.1934299999999999E-2"/>
    <n v="58604.5"/>
  </r>
  <r>
    <x v="14"/>
    <x v="44"/>
    <s v="SAVANNAH COLLEGE OF ART AND DESIGN"/>
    <s v="Georgia"/>
    <x v="1"/>
    <x v="0"/>
    <n v="0.72626772410478246"/>
    <n v="0.43117140966247519"/>
    <n v="4161"/>
    <n v="3022"/>
    <n v="1285"/>
    <n v="18"/>
    <n v="1303"/>
    <m/>
    <m/>
    <x v="0"/>
    <x v="0"/>
    <m/>
    <m/>
    <m/>
    <m/>
    <n v="138037728"/>
    <n v="118635640"/>
    <m/>
    <m/>
    <n v="815415"/>
    <n v="1848486"/>
    <n v="2439734"/>
    <n v="4815114"/>
    <m/>
    <m/>
    <x v="1246"/>
    <n v="49252600"/>
    <m/>
    <m/>
    <m/>
    <n v="9377507"/>
    <n v="25236300"/>
    <n v="137784720"/>
    <n v="50169152"/>
    <n v="10276906"/>
    <n v="4883770"/>
    <n v="5640238"/>
    <n v="150273616"/>
    <n v="137784720"/>
    <n v="562"/>
    <n v="0.68799999999999994"/>
    <m/>
    <n v="0.12327100000000001"/>
    <n v="0.49308400000000002"/>
    <n v="2.56306E-2"/>
    <n v="60000"/>
  </r>
  <r>
    <x v="15"/>
    <x v="44"/>
    <s v="Savannah College of Art and Design"/>
    <s v="Georgia"/>
    <x v="1"/>
    <x v="0"/>
    <n v="0.68025930572982019"/>
    <n v="0.43283123270826929"/>
    <n v="4782"/>
    <n v="3253"/>
    <n v="1369"/>
    <n v="39"/>
    <n v="1408"/>
    <s v="31402-3146"/>
    <s v="Southeast: AL, AR, FL, GA, KY, LA, MS, NC, SC, TN, VA, and WV"/>
    <x v="1"/>
    <x v="3"/>
    <m/>
    <m/>
    <m/>
    <m/>
    <n v="156854208"/>
    <n v="130308416"/>
    <m/>
    <m/>
    <n v="750000"/>
    <n v="1980250"/>
    <n v="11464914"/>
    <n v="4801567"/>
    <m/>
    <m/>
    <x v="1247"/>
    <n v="56646704"/>
    <m/>
    <m/>
    <m/>
    <n v="9882018"/>
    <n v="28286790"/>
    <n v="155746512"/>
    <n v="57162936"/>
    <n v="11950733"/>
    <n v="5640238"/>
    <n v="6705801"/>
    <n v="174333408"/>
    <n v="155746512"/>
    <n v="516"/>
    <n v="0.58699999999999997"/>
    <m/>
    <n v="0.11506"/>
    <n v="0.51266699999999998"/>
    <n v="1.97044E-2"/>
    <n v="62545"/>
  </r>
  <r>
    <x v="16"/>
    <x v="44"/>
    <s v="Savannah College of Art and Design"/>
    <s v="Georgia"/>
    <x v="1"/>
    <x v="0"/>
    <n v="0.57761796176109459"/>
    <n v="0.44974187670816884"/>
    <n v="5701"/>
    <n v="3293"/>
    <n v="1457"/>
    <n v="24"/>
    <n v="1481"/>
    <s v="31402-3146"/>
    <s v="Southeast: AL, AR, FL, GA, KY, LA, MS, NC, SC, TN, VA, and WV"/>
    <x v="1"/>
    <x v="3"/>
    <m/>
    <m/>
    <m/>
    <m/>
    <n v="185670080"/>
    <n v="151178480"/>
    <m/>
    <n v="104744"/>
    <n v="759000"/>
    <n v="2745836"/>
    <n v="16364404"/>
    <n v="4085908"/>
    <m/>
    <m/>
    <x v="1248"/>
    <n v="69728448"/>
    <m/>
    <m/>
    <m/>
    <n v="11718121"/>
    <n v="33244144"/>
    <n v="186627392"/>
    <n v="66118620"/>
    <n v="14420924"/>
    <n v="6705801"/>
    <n v="17564596"/>
    <n v="204519792"/>
    <n v="186627392"/>
    <n v="721"/>
    <n v="0.68100000000000005"/>
    <m/>
    <n v="0.130995"/>
    <n v="0.53363400000000005"/>
    <n v="2.31735E-2"/>
    <n v="61327"/>
  </r>
  <r>
    <x v="17"/>
    <x v="44"/>
    <s v="Savannah College of Art and Design"/>
    <s v="Georgia"/>
    <x v="1"/>
    <x v="0"/>
    <n v="0.53843759726112672"/>
    <n v="0.46329479768786125"/>
    <n v="6426"/>
    <n v="3460"/>
    <n v="1565"/>
    <n v="38"/>
    <n v="1603"/>
    <s v="31402-3146"/>
    <s v="Southeast: AL, AR, FL, GA, KY, LA, MS, NC, SC, TN, VA, and WV"/>
    <x v="1"/>
    <x v="3"/>
    <m/>
    <m/>
    <m/>
    <m/>
    <n v="213135760"/>
    <n v="165361456"/>
    <m/>
    <n v="254595"/>
    <n v="737521"/>
    <n v="3059576"/>
    <n v="4189412"/>
    <n v="4067900"/>
    <m/>
    <m/>
    <x v="1249"/>
    <n v="73232464"/>
    <m/>
    <m/>
    <m/>
    <n v="12670846"/>
    <n v="35576180"/>
    <n v="196196208"/>
    <n v="85513824"/>
    <n v="12528257"/>
    <n v="13276020"/>
    <n v="13425292"/>
    <n v="210775184"/>
    <n v="196196208"/>
    <n v="694"/>
    <n v="0.65600000000000003"/>
    <m/>
    <n v="0.13161100000000001"/>
    <n v="0.566106"/>
    <n v="2.5841300000000001E-2"/>
    <n v="62642.5"/>
  </r>
  <r>
    <x v="18"/>
    <x v="44"/>
    <s v="Savannah College of Art and Design"/>
    <s v="Georgia"/>
    <x v="1"/>
    <x v="0"/>
    <n v="0.64288694201084684"/>
    <n v="0.32576249188838419"/>
    <n v="7191"/>
    <n v="4623"/>
    <n v="1460"/>
    <n v="46"/>
    <n v="1506"/>
    <s v="31402-3146"/>
    <s v="Southeast: AL, AR, FL, GA, KY, LA, MS, NC, SC, TN, VA, and WV"/>
    <x v="1"/>
    <x v="3"/>
    <m/>
    <m/>
    <m/>
    <m/>
    <n v="233958080"/>
    <n v="182237488"/>
    <m/>
    <n v="10000"/>
    <n v="1031959"/>
    <n v="3062779"/>
    <n v="5225411"/>
    <n v="9039510"/>
    <m/>
    <m/>
    <x v="1250"/>
    <n v="79822064"/>
    <m/>
    <m/>
    <m/>
    <n v="13890060"/>
    <n v="36594068"/>
    <n v="215111168"/>
    <n v="96786504"/>
    <n v="16111909"/>
    <n v="13425292"/>
    <n v="9152188"/>
    <n v="233658400"/>
    <n v="215111168"/>
    <n v="685"/>
    <n v="0.66200000000000003"/>
    <m/>
    <n v="0.13530800000000001"/>
    <n v="0.59030199999999999"/>
    <n v="2.9326399999999999E-2"/>
    <n v="67072.5"/>
  </r>
  <r>
    <x v="19"/>
    <x v="44"/>
    <s v="Savannah College of Art and Design"/>
    <s v="Georgia"/>
    <x v="1"/>
    <x v="0"/>
    <n v="0.67871238283177104"/>
    <n v="0.30565146283845174"/>
    <n v="8108"/>
    <n v="5503"/>
    <n v="1657"/>
    <n v="25"/>
    <n v="1682"/>
    <s v="31402-3146"/>
    <s v="Southeast: AL, AR, FL, GA, KY, LA, MS, NC, SC, TN, VA, and WV"/>
    <x v="1"/>
    <x v="3"/>
    <n v="-81.093800000000002"/>
    <n v="32.072899999999997"/>
    <m/>
    <m/>
    <n v="262260064"/>
    <n v="205325408"/>
    <m/>
    <m/>
    <m/>
    <m/>
    <n v="5942149"/>
    <n v="4124625"/>
    <m/>
    <m/>
    <x v="1251"/>
    <n v="87925424"/>
    <m/>
    <m/>
    <m/>
    <n v="16273999"/>
    <n v="45520260"/>
    <n v="250532528"/>
    <n v="92322496"/>
    <n v="18769808"/>
    <n v="9152188"/>
    <n v="10481362"/>
    <n v="254164496"/>
    <n v="250532528"/>
    <n v="868"/>
    <n v="0.66700000000000004"/>
    <m/>
    <n v="0.152863"/>
    <n v="0.61867700000000003"/>
    <n v="3.0294600000000001E-2"/>
    <n v="64953"/>
  </r>
  <r>
    <x v="20"/>
    <x v="44"/>
    <s v="Savannah College of Art and Design"/>
    <s v="Georgia"/>
    <x v="1"/>
    <x v="0"/>
    <n v="0.62612263000332635"/>
    <n v="0.2928988843633788"/>
    <n v="9019"/>
    <n v="5647"/>
    <n v="1628"/>
    <n v="26"/>
    <n v="1654"/>
    <m/>
    <m/>
    <x v="0"/>
    <x v="0"/>
    <m/>
    <m/>
    <m/>
    <m/>
    <n v="284140160"/>
    <n v="218719376"/>
    <m/>
    <m/>
    <m/>
    <m/>
    <n v="8698345"/>
    <n v="2650936"/>
    <m/>
    <m/>
    <x v="1252"/>
    <n v="94863264"/>
    <m/>
    <m/>
    <m/>
    <n v="17562896"/>
    <n v="45673548"/>
    <n v="254403472"/>
    <n v="102460072"/>
    <n v="20242520"/>
    <n v="10481362"/>
    <n v="13834733"/>
    <n v="273886752"/>
    <n v="254403472"/>
    <n v="902"/>
    <n v="0.64200000000000002"/>
    <m/>
    <n v="0.16605200000000001"/>
    <n v="0.63046899999999995"/>
    <n v="3.4264599999999999E-2"/>
    <n v="55686"/>
  </r>
  <r>
    <x v="21"/>
    <x v="44"/>
    <s v="Savannah College of Art and Design"/>
    <s v="Georgia"/>
    <x v="1"/>
    <x v="0"/>
    <n v="0.48692620569436373"/>
    <n v="0.34745425616547337"/>
    <n v="10326"/>
    <n v="5028"/>
    <n v="1725"/>
    <n v="22"/>
    <n v="1747"/>
    <s v="31402-3146"/>
    <s v="Southeast: AL, AR, FL, GA, KY, LA, MS, NC, SC, TN, VA, and WV"/>
    <x v="1"/>
    <x v="2"/>
    <n v="-81.093900000000005"/>
    <n v="32.073"/>
    <n v="7.3999999999999996E-2"/>
    <n v="1852"/>
    <n v="313586944"/>
    <n v="234781440"/>
    <m/>
    <m/>
    <m/>
    <m/>
    <n v="9678189"/>
    <n v="6824947"/>
    <m/>
    <m/>
    <x v="1253"/>
    <n v="103617768"/>
    <m/>
    <m/>
    <m/>
    <n v="18273604"/>
    <n v="43177644"/>
    <n v="262315024"/>
    <n v="99788528"/>
    <n v="21714262"/>
    <n v="13834733"/>
    <n v="19341908"/>
    <n v="296346304"/>
    <n v="262315024"/>
    <n v="956"/>
    <n v="0.65300000000000002"/>
    <m/>
    <n v="0.16830200000000001"/>
    <n v="0.63270400000000004"/>
    <n v="3.77358E-2"/>
    <n v="51219"/>
  </r>
  <r>
    <x v="22"/>
    <x v="44"/>
    <s v="Savannah College of Art and Design"/>
    <s v="Georgia"/>
    <x v="1"/>
    <x v="0"/>
    <n v="0.62885514018691591"/>
    <n v="0.31710941853984764"/>
    <n v="8560"/>
    <n v="5383"/>
    <n v="1668"/>
    <n v="39"/>
    <n v="1707"/>
    <m/>
    <m/>
    <x v="0"/>
    <x v="0"/>
    <m/>
    <m/>
    <n v="0.115"/>
    <n v="1979"/>
    <n v="329411360"/>
    <n v="244216320"/>
    <m/>
    <m/>
    <m/>
    <m/>
    <n v="8647049"/>
    <n v="5951485"/>
    <m/>
    <m/>
    <x v="1254"/>
    <n v="102653872"/>
    <m/>
    <m/>
    <m/>
    <n v="17140704"/>
    <n v="41653996"/>
    <n v="253626160"/>
    <n v="97767064"/>
    <n v="19152624"/>
    <n v="19341908"/>
    <n v="16393250"/>
    <n v="308177856"/>
    <n v="253626160"/>
    <n v="1090"/>
    <n v="0.68300000000000005"/>
    <m/>
    <n v="0.15704599999999999"/>
    <n v="0.64118600000000003"/>
    <n v="3.32813E-2"/>
    <n v="53637.5"/>
  </r>
  <r>
    <x v="23"/>
    <x v="44"/>
    <s v="Savannah College of Art and Design"/>
    <s v="Georgia"/>
    <x v="1"/>
    <x v="0"/>
    <n v="0.65472744814278827"/>
    <n v="0.31147540983606559"/>
    <n v="8292"/>
    <n v="5429"/>
    <n v="1599"/>
    <n v="92"/>
    <n v="1691"/>
    <m/>
    <m/>
    <x v="0"/>
    <x v="0"/>
    <m/>
    <m/>
    <n v="8.6999999999999994E-2"/>
    <n v="2207"/>
    <n v="344858560"/>
    <n v="256525616"/>
    <m/>
    <m/>
    <m/>
    <m/>
    <n v="2694005"/>
    <n v="7325225"/>
    <m/>
    <m/>
    <x v="1255"/>
    <n v="101569384"/>
    <m/>
    <m/>
    <m/>
    <n v="18874600"/>
    <n v="41606008"/>
    <n v="262323536"/>
    <n v="99462016"/>
    <n v="17719052"/>
    <n v="16393250"/>
    <n v="18629324"/>
    <n v="321920448"/>
    <n v="262323536"/>
    <n v="960"/>
    <n v="0.65"/>
    <m/>
    <n v="0.15082499999999999"/>
    <n v="0.65879299999999996"/>
    <n v="2.9026799999999998E-2"/>
    <n v="55098"/>
  </r>
  <r>
    <x v="24"/>
    <x v="44"/>
    <s v="Savannah College of Art and Design"/>
    <s v="Georgia"/>
    <x v="1"/>
    <x v="0"/>
    <n v="0.66551575312904621"/>
    <n v="0.29717898832684825"/>
    <n v="9268"/>
    <n v="6168"/>
    <n v="1728"/>
    <n v="105"/>
    <n v="1833"/>
    <s v="31402-3146"/>
    <s v="Southeast: AL, AR, FL, GA, KY, LA, MS, NC, SC, TN, VA, and WV"/>
    <x v="1"/>
    <x v="2"/>
    <n v="-81.093900000000005"/>
    <n v="32.073"/>
    <n v="6.4000000000000001E-2"/>
    <n v="2419"/>
    <n v="363827808"/>
    <n v="271351840"/>
    <m/>
    <m/>
    <m/>
    <m/>
    <n v="4358156"/>
    <n v="7807896"/>
    <m/>
    <m/>
    <x v="1256"/>
    <n v="104000312"/>
    <m/>
    <m/>
    <m/>
    <n v="20041198"/>
    <n v="46043520"/>
    <n v="280158528"/>
    <n v="100236288"/>
    <n v="21373658"/>
    <n v="18629324"/>
    <n v="49869352"/>
    <n v="340910496"/>
    <n v="280158528"/>
    <n v="1088"/>
    <n v="0.66700000000000004"/>
    <m/>
    <n v="0.140181"/>
    <n v="0.67954300000000001"/>
    <n v="2.7509499999999999E-2"/>
    <n v="57996"/>
  </r>
  <r>
    <x v="25"/>
    <x v="44"/>
    <s v="Savannah College of Art and Design"/>
    <s v="Georgia"/>
    <x v="1"/>
    <x v="0"/>
    <n v="0.69911594350167661"/>
    <n v="0.29767441860465116"/>
    <n v="9841"/>
    <n v="6880"/>
    <n v="1934"/>
    <n v="114"/>
    <n v="2048"/>
    <m/>
    <m/>
    <x v="0"/>
    <x v="0"/>
    <m/>
    <m/>
    <n v="4.3999999999999997E-2"/>
    <n v="2632"/>
    <n v="383759680"/>
    <n v="287632064"/>
    <m/>
    <m/>
    <m/>
    <m/>
    <n v="3580994"/>
    <n v="9866924"/>
    <m/>
    <m/>
    <x v="1257"/>
    <n v="105196048"/>
    <m/>
    <m/>
    <m/>
    <n v="21291344"/>
    <n v="48681528"/>
    <n v="285265408"/>
    <n v="107193088"/>
    <n v="22013372"/>
    <n v="49869352"/>
    <n v="79556432"/>
    <n v="362041856"/>
    <n v="285265408"/>
    <n v="1095"/>
    <n v="0.67300000000000004"/>
    <m/>
    <n v="0.13448399999999999"/>
    <n v="0.68313000000000001"/>
    <n v="2.6777700000000002E-2"/>
    <n v="58857"/>
  </r>
  <r>
    <x v="26"/>
    <x v="44"/>
    <s v="Savannah College of Art and Design"/>
    <s v="Georgia"/>
    <x v="1"/>
    <x v="0"/>
    <n v="0.71714387337720076"/>
    <n v="0.27563546187228766"/>
    <n v="11246"/>
    <n v="8065"/>
    <n v="2129"/>
    <n v="94"/>
    <n v="2223"/>
    <s v="31402-3146"/>
    <s v="Southeast: AL, AR, FL, GA, KY, LA, MS, NC, SC, TN, VA, and WV"/>
    <x v="1"/>
    <x v="2"/>
    <n v="-81.093800000000002"/>
    <n v="32.073"/>
    <n v="5.3999999999999999E-2"/>
    <n v="2555"/>
    <n v="412228992"/>
    <n v="310000256"/>
    <m/>
    <m/>
    <m/>
    <m/>
    <n v="4201216"/>
    <n v="8721638"/>
    <m/>
    <m/>
    <x v="1258"/>
    <n v="107756424"/>
    <m/>
    <m/>
    <m/>
    <n v="21852984"/>
    <n v="49424188"/>
    <n v="286931328"/>
    <n v="113431712"/>
    <n v="23452860"/>
    <n v="79556432"/>
    <n v="123347512"/>
    <n v="393086080"/>
    <n v="286931328"/>
    <n v="1113"/>
    <n v="0.64800000000000002"/>
    <m/>
    <n v="0.12481399999999999"/>
    <n v="0.69079500000000005"/>
    <n v="2.77033E-2"/>
    <n v="59559"/>
  </r>
  <r>
    <x v="27"/>
    <x v="44"/>
    <s v="Savannah College of Art and Design"/>
    <s v="Georgia"/>
    <x v="1"/>
    <x v="0"/>
    <n v="0.92873051224944325"/>
    <n v="0.26564203182908219"/>
    <n v="9878"/>
    <n v="9174"/>
    <n v="2274"/>
    <n v="163"/>
    <n v="2437"/>
    <s v="31402-3146"/>
    <s v="Southeast: AL, AR, FL, GA, KY, LA, MS, NC, SC, TN, VA, and WV"/>
    <x v="1"/>
    <x v="2"/>
    <n v="-81.093800000000002"/>
    <n v="32.073"/>
    <n v="4.8000000000000001E-2"/>
    <n v="2429"/>
    <n v="451112000"/>
    <n v="343220672"/>
    <m/>
    <m/>
    <m/>
    <m/>
    <n v="2854047"/>
    <n v="15750966"/>
    <m/>
    <m/>
    <x v="1259"/>
    <n v="111768992"/>
    <m/>
    <m/>
    <m/>
    <n v="23022676"/>
    <n v="51962892"/>
    <n v="301295072"/>
    <n v="118683272"/>
    <n v="24854632"/>
    <n v="123347512"/>
    <n v="154774016"/>
    <n v="441505248"/>
    <n v="301295072"/>
    <m/>
    <m/>
    <m/>
    <m/>
    <m/>
    <m/>
    <m/>
  </r>
  <r>
    <x v="0"/>
    <x v="45"/>
    <s v="VALDOSTA STATE COLLEGE"/>
    <s v="Georgia"/>
    <x v="0"/>
    <x v="0"/>
    <s v=""/>
    <s v=""/>
    <m/>
    <m/>
    <m/>
    <m/>
    <m/>
    <m/>
    <m/>
    <x v="0"/>
    <x v="0"/>
    <m/>
    <m/>
    <m/>
    <m/>
    <n v="9584536"/>
    <m/>
    <m/>
    <m/>
    <n v="3429528"/>
    <n v="21662712"/>
    <n v="57114"/>
    <n v="537286"/>
    <m/>
    <m/>
    <x v="1260"/>
    <n v="18567744"/>
    <m/>
    <m/>
    <m/>
    <n v="2784853"/>
    <n v="1513391"/>
    <n v="42782268"/>
    <n v="20378004"/>
    <n v="5856548"/>
    <m/>
    <m/>
    <m/>
    <m/>
    <m/>
    <m/>
    <m/>
    <m/>
    <m/>
    <m/>
    <m/>
  </r>
  <r>
    <x v="1"/>
    <x v="45"/>
    <s v="VALDOSTA STATE COLLEGE"/>
    <s v="Georgia"/>
    <x v="0"/>
    <x v="0"/>
    <s v=""/>
    <s v=""/>
    <m/>
    <m/>
    <m/>
    <m/>
    <m/>
    <n v="31698"/>
    <s v="Southeast: AL, AR, FL, GA, KY, LA, MS, NC, SC, TN, VA, and WV"/>
    <x v="0"/>
    <x v="0"/>
    <m/>
    <m/>
    <m/>
    <m/>
    <n v="10517361"/>
    <m/>
    <m/>
    <m/>
    <n v="4400418"/>
    <n v="21632708"/>
    <n v="68737"/>
    <n v="531373"/>
    <m/>
    <m/>
    <x v="1261"/>
    <n v="19439020"/>
    <m/>
    <m/>
    <m/>
    <n v="2943841"/>
    <n v="1546430"/>
    <n v="44824172"/>
    <n v="20603320"/>
    <n v="5576392"/>
    <m/>
    <m/>
    <m/>
    <m/>
    <m/>
    <m/>
    <m/>
    <m/>
    <m/>
    <m/>
    <m/>
  </r>
  <r>
    <x v="2"/>
    <x v="45"/>
    <s v="VALDOSTA STATE COLLEGE"/>
    <s v="Georgia"/>
    <x v="0"/>
    <x v="0"/>
    <s v=""/>
    <s v=""/>
    <m/>
    <m/>
    <m/>
    <m/>
    <m/>
    <n v="31698"/>
    <s v="Southeast: AL, AR, FL, GA, KY, LA, MS, NC, SC, TN, VA, and WV"/>
    <x v="0"/>
    <x v="0"/>
    <m/>
    <m/>
    <m/>
    <m/>
    <n v="13729830"/>
    <m/>
    <m/>
    <m/>
    <n v="4993222"/>
    <n v="23138132"/>
    <n v="172220"/>
    <n v="712006"/>
    <m/>
    <m/>
    <x v="1262"/>
    <n v="20322594"/>
    <m/>
    <m/>
    <m/>
    <n v="3587395"/>
    <n v="2734483"/>
    <n v="53086756"/>
    <n v="22168032"/>
    <n v="6490027"/>
    <m/>
    <m/>
    <m/>
    <m/>
    <m/>
    <m/>
    <m/>
    <m/>
    <m/>
    <m/>
    <m/>
  </r>
  <r>
    <x v="3"/>
    <x v="45"/>
    <s v="VALDOSTA STATE UNIVERSITY"/>
    <s v="Georgia"/>
    <x v="0"/>
    <x v="0"/>
    <s v=""/>
    <s v=""/>
    <m/>
    <m/>
    <m/>
    <m/>
    <m/>
    <n v="31698"/>
    <s v="Southeast: AL, AR, FL, GA, KY, LA, MS, NC, SC, TN, VA, and WV"/>
    <x v="0"/>
    <x v="0"/>
    <m/>
    <m/>
    <m/>
    <m/>
    <n v="15577112"/>
    <m/>
    <m/>
    <n v="803"/>
    <n v="5352474"/>
    <n v="27750568"/>
    <n v="185021"/>
    <n v="605419"/>
    <m/>
    <m/>
    <x v="1263"/>
    <n v="23059606"/>
    <m/>
    <m/>
    <m/>
    <n v="4556090"/>
    <n v="3041566"/>
    <n v="60366408"/>
    <n v="24993550"/>
    <n v="7576789"/>
    <m/>
    <m/>
    <m/>
    <m/>
    <m/>
    <m/>
    <m/>
    <m/>
    <m/>
    <m/>
    <m/>
  </r>
  <r>
    <x v="4"/>
    <x v="45"/>
    <s v="VALDOSTA STATE UNIVERSITY"/>
    <s v="Georgia"/>
    <x v="0"/>
    <x v="0"/>
    <s v=""/>
    <s v=""/>
    <m/>
    <m/>
    <m/>
    <m/>
    <m/>
    <m/>
    <m/>
    <x v="0"/>
    <x v="0"/>
    <m/>
    <m/>
    <m/>
    <m/>
    <n v="17072984"/>
    <m/>
    <m/>
    <m/>
    <n v="6724076"/>
    <n v="33214764"/>
    <n v="296311"/>
    <n v="715900"/>
    <m/>
    <m/>
    <x v="1264"/>
    <n v="25574128"/>
    <n v="206971"/>
    <n v="69843"/>
    <n v="276814"/>
    <n v="4678026"/>
    <n v="3179726"/>
    <n v="69940720"/>
    <n v="28607920"/>
    <n v="8388945"/>
    <m/>
    <m/>
    <m/>
    <m/>
    <m/>
    <m/>
    <m/>
    <m/>
    <m/>
    <m/>
    <m/>
  </r>
  <r>
    <x v="5"/>
    <x v="45"/>
    <s v="VALDOSTA STATE UNIVERSITY"/>
    <s v="Georgia"/>
    <x v="0"/>
    <x v="0"/>
    <s v=""/>
    <s v=""/>
    <m/>
    <m/>
    <m/>
    <m/>
    <m/>
    <n v="31698"/>
    <s v="Southeast: AL, AR, FL, GA, KY, LA, MS, NC, SC, TN, VA, and WV"/>
    <x v="0"/>
    <x v="0"/>
    <m/>
    <m/>
    <m/>
    <m/>
    <n v="18981020"/>
    <m/>
    <m/>
    <m/>
    <n v="7115844"/>
    <n v="40687744"/>
    <n v="394002"/>
    <n v="949847"/>
    <m/>
    <m/>
    <x v="1265"/>
    <n v="28242334"/>
    <n v="78403"/>
    <n v="823774"/>
    <n v="902177"/>
    <n v="6232486"/>
    <n v="3914596"/>
    <n v="82108040"/>
    <n v="32777372"/>
    <n v="10725161"/>
    <m/>
    <m/>
    <m/>
    <m/>
    <m/>
    <m/>
    <m/>
    <m/>
    <m/>
    <m/>
    <m/>
  </r>
  <r>
    <x v="6"/>
    <x v="45"/>
    <s v="VALDOSTA STATE UNIVERSITY"/>
    <s v="Georgia"/>
    <x v="0"/>
    <x v="0"/>
    <s v=""/>
    <s v=""/>
    <m/>
    <m/>
    <m/>
    <m/>
    <m/>
    <n v="31698"/>
    <s v="Southeast: AL, AR, FL, GA, KY, LA, MS, NC, SC, TN, VA, and WV"/>
    <x v="0"/>
    <x v="0"/>
    <m/>
    <m/>
    <m/>
    <m/>
    <n v="20741922"/>
    <m/>
    <m/>
    <m/>
    <n v="6462209"/>
    <n v="44929832"/>
    <n v="464298"/>
    <n v="1018447"/>
    <m/>
    <m/>
    <x v="1266"/>
    <n v="30817986"/>
    <n v="194416"/>
    <n v="893504"/>
    <n v="1087920"/>
    <n v="6636647"/>
    <n v="4043706"/>
    <n v="87243176"/>
    <n v="35692836"/>
    <n v="6391401"/>
    <n v="4299591"/>
    <n v="4984183"/>
    <m/>
    <m/>
    <n v="476"/>
    <n v="0.47899999999999998"/>
    <m/>
    <m/>
    <m/>
    <m/>
    <m/>
  </r>
  <r>
    <x v="7"/>
    <x v="45"/>
    <s v="VALDOSTA STATE UNIVERSITY"/>
    <s v="Georgia"/>
    <x v="0"/>
    <x v="0"/>
    <s v=""/>
    <s v=""/>
    <m/>
    <m/>
    <m/>
    <m/>
    <m/>
    <n v="31698"/>
    <s v="Southeast: AL, AR, FL, GA, KY, LA, MS, NC, SC, TN, VA, and WV"/>
    <x v="0"/>
    <x v="0"/>
    <m/>
    <m/>
    <m/>
    <m/>
    <n v="20863644"/>
    <m/>
    <m/>
    <m/>
    <n v="6529201"/>
    <n v="49715840"/>
    <n v="562967"/>
    <n v="816251"/>
    <m/>
    <m/>
    <x v="1267"/>
    <n v="33831660"/>
    <n v="559474"/>
    <n v="884623"/>
    <n v="1444097"/>
    <n v="6633566"/>
    <n v="4457683"/>
    <n v="94835256"/>
    <n v="38810328"/>
    <n v="10387498"/>
    <n v="4984183"/>
    <n v="6160109"/>
    <m/>
    <m/>
    <n v="319"/>
    <n v="0.30199999999999999"/>
    <m/>
    <n v="0.25579499999999999"/>
    <n v="0.61589400000000005"/>
    <n v="0.130243"/>
    <n v="27705"/>
  </r>
  <r>
    <x v="8"/>
    <x v="45"/>
    <s v="VALDOSTA STATE UNIVERSITY"/>
    <s v="Georgia"/>
    <x v="0"/>
    <x v="0"/>
    <s v=""/>
    <s v=""/>
    <m/>
    <m/>
    <m/>
    <m/>
    <m/>
    <m/>
    <m/>
    <x v="0"/>
    <x v="0"/>
    <m/>
    <m/>
    <m/>
    <m/>
    <n v="24227848"/>
    <m/>
    <m/>
    <m/>
    <n v="6476337"/>
    <n v="51803328"/>
    <n v="599163"/>
    <n v="926423"/>
    <m/>
    <m/>
    <x v="1268"/>
    <n v="36145896"/>
    <n v="457606"/>
    <n v="1098540"/>
    <n v="1556146"/>
    <n v="7131458"/>
    <n v="4527506"/>
    <n v="99933512"/>
    <n v="43020240"/>
    <n v="11279172"/>
    <n v="6160109"/>
    <n v="5956421"/>
    <m/>
    <m/>
    <n v="411"/>
    <n v="0.30299999999999999"/>
    <m/>
    <n v="0.264075"/>
    <n v="0.61710699999999996"/>
    <n v="0.136547"/>
    <n v="28968"/>
  </r>
  <r>
    <x v="9"/>
    <x v="45"/>
    <s v="VALDOSTA STATE UNIVERSITY"/>
    <s v="Georgia"/>
    <x v="0"/>
    <x v="0"/>
    <s v=""/>
    <s v=""/>
    <m/>
    <m/>
    <m/>
    <m/>
    <m/>
    <m/>
    <m/>
    <x v="0"/>
    <x v="0"/>
    <m/>
    <m/>
    <m/>
    <m/>
    <n v="17854976"/>
    <m/>
    <m/>
    <m/>
    <n v="5870839"/>
    <n v="58763684"/>
    <n v="616142"/>
    <n v="1112285"/>
    <m/>
    <m/>
    <x v="1269"/>
    <n v="40316300"/>
    <n v="1467"/>
    <n v="1151586"/>
    <n v="1153053"/>
    <n v="7193229"/>
    <n v="4531496"/>
    <n v="98534104"/>
    <n v="42452116"/>
    <n v="12571111"/>
    <n v="5956421"/>
    <n v="6455979"/>
    <m/>
    <m/>
    <n v="450"/>
    <n v="0.308"/>
    <m/>
    <n v="0.28431400000000001"/>
    <n v="0.630494"/>
    <n v="0.15551000000000001"/>
    <n v="31148.5"/>
  </r>
  <r>
    <x v="10"/>
    <x v="45"/>
    <s v="VALDOSTA STATE UNIVERSITY"/>
    <s v="Georgia"/>
    <x v="0"/>
    <x v="0"/>
    <s v=""/>
    <s v=""/>
    <m/>
    <m/>
    <m/>
    <m/>
    <m/>
    <m/>
    <m/>
    <x v="0"/>
    <x v="0"/>
    <m/>
    <m/>
    <m/>
    <m/>
    <n v="19141360"/>
    <m/>
    <m/>
    <m/>
    <n v="6540236"/>
    <n v="59403436"/>
    <n v="556566"/>
    <n v="1155708"/>
    <m/>
    <m/>
    <x v="1270"/>
    <n v="39637984"/>
    <m/>
    <n v="1181957"/>
    <n v="1181957"/>
    <n v="7279583"/>
    <n v="5226244"/>
    <n v="102304704"/>
    <n v="41997340"/>
    <n v="10627532"/>
    <n v="6455979"/>
    <n v="6458384"/>
    <m/>
    <m/>
    <n v="562"/>
    <n v="0.33800000000000002"/>
    <m/>
    <n v="0.28308100000000003"/>
    <n v="0.638907"/>
    <n v="0.15437799999999999"/>
    <n v="33735"/>
  </r>
  <r>
    <x v="11"/>
    <x v="45"/>
    <s v="VALDOSTA STATE UNIVERSITY"/>
    <s v="Georgia"/>
    <x v="0"/>
    <x v="0"/>
    <e v="#DIV/0!"/>
    <e v="#DIV/0!"/>
    <m/>
    <m/>
    <n v="0"/>
    <n v="0"/>
    <n v="0"/>
    <m/>
    <m/>
    <x v="0"/>
    <x v="0"/>
    <m/>
    <m/>
    <m/>
    <m/>
    <n v="20600692"/>
    <n v="17337484"/>
    <m/>
    <n v="477412"/>
    <n v="8336668"/>
    <n v="51435440"/>
    <n v="19087"/>
    <n v="1471620"/>
    <n v="46248668"/>
    <n v="50984112"/>
    <x v="1271"/>
    <n v="41157668"/>
    <m/>
    <n v="1044652.06"/>
    <n v="1044652.06"/>
    <n v="6962005.5"/>
    <n v="5743063"/>
    <n v="89420000"/>
    <n v="46323148"/>
    <n v="12645115"/>
    <m/>
    <m/>
    <n v="105576976"/>
    <n v="89420000"/>
    <n v="557"/>
    <n v="0.30299999999999999"/>
    <m/>
    <n v="0.26974399999999998"/>
    <n v="0.63675999999999999"/>
    <n v="0.14837400000000001"/>
    <n v="36207.5"/>
  </r>
  <r>
    <x v="12"/>
    <x v="45"/>
    <s v="VALDOSTA STATE UNIVERSITY"/>
    <s v="Georgia"/>
    <x v="1"/>
    <x v="0"/>
    <n v="0.7101568951279934"/>
    <n v="0.46017441860465114"/>
    <n v="4844"/>
    <n v="3440"/>
    <n v="1533"/>
    <n v="50"/>
    <n v="1583"/>
    <n v="31698"/>
    <s v="Southeast: AL, AR, FL, GA, KY, LA, MS, NC, SC, TN, VA, and WV"/>
    <x v="0"/>
    <x v="0"/>
    <m/>
    <m/>
    <m/>
    <m/>
    <n v="23156244"/>
    <n v="19173708"/>
    <m/>
    <n v="404009"/>
    <n v="9389893"/>
    <n v="49245104"/>
    <n v="50852"/>
    <n v="1107305"/>
    <n v="49781824"/>
    <n v="48472016"/>
    <x v="1272"/>
    <n v="46565016"/>
    <m/>
    <n v="1232245.25"/>
    <n v="1232245.25"/>
    <n v="7039180"/>
    <n v="6234020.5"/>
    <n v="100796512"/>
    <n v="50123396"/>
    <n v="13562200"/>
    <n v="6122839"/>
    <n v="5946721"/>
    <n v="101056816"/>
    <n v="100796512"/>
    <n v="532"/>
    <n v="0.33400000000000002"/>
    <m/>
    <n v="0.26559300000000002"/>
    <n v="0.62707900000000005"/>
    <n v="0.144231"/>
    <n v="36717"/>
  </r>
  <r>
    <x v="13"/>
    <x v="45"/>
    <s v="VALDOSTA STATE UNIVERSITY"/>
    <s v="Georgia"/>
    <x v="1"/>
    <x v="0"/>
    <n v="0.69080291970802921"/>
    <n v="0.36622992392223164"/>
    <n v="6850"/>
    <n v="4732"/>
    <n v="1698"/>
    <n v="35"/>
    <n v="1733"/>
    <n v="31698"/>
    <s v="Southeast: AL, AR, FL, GA, KY, LA, MS, NC, SC, TN, VA, and WV"/>
    <x v="0"/>
    <x v="0"/>
    <m/>
    <m/>
    <m/>
    <m/>
    <n v="26476520"/>
    <n v="22310624"/>
    <m/>
    <n v="409604"/>
    <n v="9890163"/>
    <n v="45766168"/>
    <n v="92157"/>
    <n v="1153994"/>
    <n v="54598064"/>
    <n v="45157708"/>
    <x v="1273"/>
    <n v="46434920"/>
    <n v="135469.19"/>
    <n v="1565314.88"/>
    <n v="1700784"/>
    <n v="6333289"/>
    <n v="6936100.5"/>
    <n v="101507168"/>
    <n v="49715224"/>
    <n v="13429525"/>
    <n v="5946721"/>
    <n v="5964316"/>
    <n v="113036680"/>
    <n v="101507168"/>
    <n v="502"/>
    <n v="0.38600000000000001"/>
    <m/>
    <n v="0.24579200000000001"/>
    <n v="0.616089"/>
    <n v="0.127723"/>
    <n v="36963.5"/>
  </r>
  <r>
    <x v="14"/>
    <x v="45"/>
    <s v="VALDOSTA STATE UNIVERSITY"/>
    <s v="Georgia"/>
    <x v="1"/>
    <x v="0"/>
    <n v="0.68154922001075846"/>
    <n v="0.47408576690344645"/>
    <n v="5577"/>
    <n v="3801"/>
    <n v="1756"/>
    <n v="46"/>
    <n v="1802"/>
    <m/>
    <m/>
    <x v="0"/>
    <x v="0"/>
    <m/>
    <m/>
    <m/>
    <m/>
    <n v="27364436"/>
    <n v="23271954"/>
    <m/>
    <n v="500115"/>
    <n v="10237378"/>
    <n v="45602104"/>
    <n v="1862071"/>
    <n v="-128714"/>
    <n v="57365764"/>
    <n v="45684708"/>
    <x v="1274"/>
    <n v="45598440"/>
    <n v="232802.27"/>
    <n v="1593481.75"/>
    <n v="1826284"/>
    <n v="7646581"/>
    <n v="7709892.5"/>
    <n v="105308416"/>
    <n v="50115028"/>
    <n v="13043283"/>
    <n v="5964316"/>
    <n v="5985264"/>
    <n v="109721488"/>
    <n v="105308416"/>
    <n v="487"/>
    <n v="0.41399999999999998"/>
    <m/>
    <n v="0.23322000000000001"/>
    <n v="0.61405600000000005"/>
    <n v="0.12013600000000001"/>
    <n v="38499"/>
  </r>
  <r>
    <x v="15"/>
    <x v="45"/>
    <s v="Valdosta State University"/>
    <s v="Georgia"/>
    <x v="1"/>
    <x v="0"/>
    <n v="0.66601255886970168"/>
    <n v="0.51266941661756038"/>
    <n v="5096"/>
    <n v="3394"/>
    <n v="1690"/>
    <n v="50"/>
    <n v="1740"/>
    <n v="31698"/>
    <s v="Southeast: AL, AR, FL, GA, KY, LA, MS, NC, SC, TN, VA, and WV"/>
    <x v="1"/>
    <x v="2"/>
    <m/>
    <m/>
    <m/>
    <m/>
    <n v="30950236"/>
    <n v="26768896"/>
    <m/>
    <n v="469951"/>
    <n v="9745661"/>
    <n v="50279692"/>
    <n v="1266544"/>
    <n v="768599"/>
    <n v="63241404"/>
    <n v="50205780"/>
    <x v="1275"/>
    <n v="47981788"/>
    <n v="371699.5"/>
    <n v="1848352.5"/>
    <n v="2220052"/>
    <n v="8054607"/>
    <n v="7676521"/>
    <n v="112487352"/>
    <n v="52470112"/>
    <n v="14992903"/>
    <n v="5985264"/>
    <n v="6038176"/>
    <n v="114266240"/>
    <n v="112487352"/>
    <n v="350"/>
    <n v="0.44400000000000001"/>
    <m/>
    <n v="0.22246199999999999"/>
    <n v="0.61087199999999997"/>
    <n v="0.114703"/>
    <n v="40432.5"/>
  </r>
  <r>
    <x v="16"/>
    <x v="45"/>
    <s v="Valdosta State University"/>
    <s v="Georgia"/>
    <x v="1"/>
    <x v="0"/>
    <n v="0.63005880318228991"/>
    <n v="0.4822948119681581"/>
    <n v="5782"/>
    <n v="3643"/>
    <n v="1731"/>
    <n v="26"/>
    <n v="1757"/>
    <n v="31698"/>
    <s v="Southeast: AL, AR, FL, GA, KY, LA, MS, NC, SC, TN, VA, and WV"/>
    <x v="1"/>
    <x v="2"/>
    <m/>
    <m/>
    <m/>
    <m/>
    <n v="33971712"/>
    <n v="30705224"/>
    <m/>
    <n v="701744"/>
    <n v="11189160"/>
    <n v="52016824"/>
    <n v="1269225"/>
    <n v="1313363"/>
    <n v="71924352"/>
    <n v="54031900"/>
    <x v="1276"/>
    <n v="51236788"/>
    <n v="300114.46999999997"/>
    <n v="1538423.75"/>
    <n v="1838538.25"/>
    <n v="8943005"/>
    <n v="8116463.5"/>
    <n v="123941776"/>
    <n v="54573876"/>
    <n v="15665331"/>
    <n v="6038176"/>
    <n v="6715375"/>
    <n v="126154784"/>
    <n v="123941776"/>
    <n v="634"/>
    <n v="0.41299999999999998"/>
    <m/>
    <n v="0.213644"/>
    <n v="0.60682199999999997"/>
    <n v="0.10440199999999999"/>
    <n v="38892"/>
  </r>
  <r>
    <x v="17"/>
    <x v="45"/>
    <s v="Valdosta State University"/>
    <s v="Georgia"/>
    <x v="1"/>
    <x v="0"/>
    <n v="0.63499498159919709"/>
    <n v="0.54715489989462596"/>
    <n v="5978"/>
    <n v="3796"/>
    <n v="1972"/>
    <n v="105"/>
    <n v="2077"/>
    <n v="31698"/>
    <s v="Southeast: AL, AR, FL, GA, KY, LA, MS, NC, SC, TN, VA, and WV"/>
    <x v="1"/>
    <x v="2"/>
    <m/>
    <m/>
    <m/>
    <m/>
    <n v="38425944"/>
    <n v="34697608"/>
    <m/>
    <n v="864477"/>
    <n v="12621498"/>
    <n v="55436024"/>
    <n v="2825057"/>
    <n v="-102739"/>
    <n v="71143032"/>
    <n v="64407728"/>
    <x v="1277"/>
    <n v="53334432"/>
    <n v="381042.13"/>
    <n v="2342322.75"/>
    <n v="2723365"/>
    <n v="11342932"/>
    <n v="11453063"/>
    <n v="133896936"/>
    <n v="58097420"/>
    <n v="17189022"/>
    <n v="6715375"/>
    <n v="20868660"/>
    <n v="137479632"/>
    <n v="133896936"/>
    <n v="635"/>
    <n v="0.40100000000000002"/>
    <m/>
    <n v="0.196825"/>
    <n v="0.62010600000000005"/>
    <n v="8.9523800000000001E-2"/>
    <n v="40273"/>
  </r>
  <r>
    <x v="18"/>
    <x v="45"/>
    <s v="Valdosta State University"/>
    <s v="Georgia"/>
    <x v="1"/>
    <x v="0"/>
    <n v="0.62064056939501777"/>
    <n v="0.4901376146788991"/>
    <n v="7025"/>
    <n v="4360"/>
    <n v="2103"/>
    <n v="34"/>
    <n v="2137"/>
    <n v="31698"/>
    <s v="Southeast: AL, AR, FL, GA, KY, LA, MS, NC, SC, TN, VA, and WV"/>
    <x v="1"/>
    <x v="2"/>
    <m/>
    <m/>
    <m/>
    <m/>
    <n v="43221232"/>
    <n v="37423940"/>
    <m/>
    <n v="1001201"/>
    <n v="15954486"/>
    <n v="52750912"/>
    <n v="2551145"/>
    <n v="1296474"/>
    <n v="77509040"/>
    <n v="66496480"/>
    <x v="1278"/>
    <n v="57736248"/>
    <n v="447920.09"/>
    <n v="1480209.25"/>
    <n v="1928129.38"/>
    <n v="12769659"/>
    <n v="9400394"/>
    <n v="148485248"/>
    <n v="59816196"/>
    <n v="17008020"/>
    <n v="20868660"/>
    <n v="19695528"/>
    <n v="146070400"/>
    <n v="148485248"/>
    <n v="757"/>
    <n v="0.43099999999999999"/>
    <m/>
    <n v="0.17347099999999999"/>
    <n v="0.61242399999999997"/>
    <n v="7.3256500000000002E-2"/>
    <n v="42842"/>
  </r>
  <r>
    <x v="19"/>
    <x v="45"/>
    <s v="Valdosta State University"/>
    <s v="Georgia"/>
    <x v="1"/>
    <x v="0"/>
    <n v="0.70774280173056836"/>
    <n v="0.52002529510961215"/>
    <n v="6703"/>
    <n v="4744"/>
    <n v="2413"/>
    <n v="54"/>
    <n v="2467"/>
    <n v="31698"/>
    <s v="Southeast: AL, AR, FL, GA, KY, LA, MS, NC, SC, TN, VA, and WV"/>
    <x v="1"/>
    <x v="2"/>
    <n v="-83.287400000000005"/>
    <n v="30.848400000000002"/>
    <m/>
    <m/>
    <n v="55685356"/>
    <n v="46453440"/>
    <m/>
    <n v="856877"/>
    <n v="31016096"/>
    <n v="43950632"/>
    <n v="2060376"/>
    <n v="6223"/>
    <n v="92097464"/>
    <n v="74381088"/>
    <x v="1279"/>
    <n v="59513716"/>
    <n v="469859"/>
    <n v="1407491"/>
    <n v="1877350"/>
    <n v="12841531"/>
    <n v="9324468"/>
    <n v="157477264"/>
    <n v="62015776"/>
    <n v="18107444"/>
    <n v="19695528"/>
    <n v="24823278"/>
    <n v="171149568"/>
    <n v="157477264"/>
    <n v="690"/>
    <n v="0.40799999999999997"/>
    <m/>
    <n v="0.17568500000000001"/>
    <n v="0.59932399999999997"/>
    <n v="7.4937699999999996E-2"/>
    <n v="42524"/>
  </r>
  <r>
    <x v="20"/>
    <x v="45"/>
    <s v="Valdosta State University"/>
    <s v="Georgia"/>
    <x v="1"/>
    <x v="0"/>
    <n v="0.70774280173056836"/>
    <n v="0.52002529510961215"/>
    <n v="6703"/>
    <n v="4744"/>
    <n v="2413"/>
    <n v="54"/>
    <n v="2467"/>
    <m/>
    <m/>
    <x v="0"/>
    <x v="0"/>
    <m/>
    <m/>
    <m/>
    <m/>
    <n v="66045456"/>
    <n v="54456368"/>
    <m/>
    <n v="1137762"/>
    <n v="26725516"/>
    <n v="47248912"/>
    <n v="469131"/>
    <n v="821847"/>
    <n v="101500328"/>
    <n v="72847672"/>
    <x v="1280"/>
    <n v="62954464"/>
    <n v="667732"/>
    <n v="1612031"/>
    <n v="2279763"/>
    <n v="14072170"/>
    <n v="15127481"/>
    <n v="170097776"/>
    <n v="66098720"/>
    <n v="19423908"/>
    <n v="24823278"/>
    <n v="26649708"/>
    <n v="180183552"/>
    <n v="170097776"/>
    <n v="767"/>
    <n v="0.432"/>
    <m/>
    <n v="0.181862"/>
    <n v="0.61141199999999996"/>
    <n v="8.03315E-2"/>
    <n v="39905.5"/>
  </r>
  <r>
    <x v="21"/>
    <x v="45"/>
    <s v="Valdosta State University"/>
    <s v="Georgia"/>
    <x v="1"/>
    <x v="0"/>
    <n v="0.58465408805031449"/>
    <n v="0.48386402753872632"/>
    <n v="7950"/>
    <n v="4648"/>
    <n v="2210"/>
    <n v="39"/>
    <n v="2249"/>
    <n v="31698"/>
    <s v="Southeast: AL, AR, FL, GA, KY, LA, MS, NC, SC, TN, VA, and WV"/>
    <x v="1"/>
    <x v="2"/>
    <n v="-83.289900000000003"/>
    <n v="30.8492"/>
    <n v="8.2000000000000003E-2"/>
    <n v="2364"/>
    <n v="68554224"/>
    <n v="58328152"/>
    <m/>
    <n v="907385"/>
    <n v="24687848"/>
    <n v="45052824"/>
    <n v="1281341"/>
    <n v="799443"/>
    <n v="106440088"/>
    <n v="68063296"/>
    <x v="1281"/>
    <n v="63150896"/>
    <n v="534175"/>
    <n v="2021526"/>
    <n v="2555701"/>
    <n v="14197860"/>
    <n v="13122285"/>
    <n v="173508096"/>
    <n v="66839880"/>
    <n v="19559488"/>
    <n v="26649708"/>
    <n v="29285864"/>
    <n v="177080720"/>
    <n v="173508096"/>
    <n v="824"/>
    <n v="0.40899999999999997"/>
    <m/>
    <n v="0.18854899999999999"/>
    <n v="0.61474499999999999"/>
    <n v="7.7082999999999999E-2"/>
    <n v="37013"/>
  </r>
  <r>
    <x v="22"/>
    <x v="45"/>
    <s v="Valdosta State University"/>
    <s v="Georgia"/>
    <x v="1"/>
    <x v="0"/>
    <n v="0.59237396298659861"/>
    <n v="0.53083759762994887"/>
    <n v="6268"/>
    <n v="3713"/>
    <n v="1937"/>
    <n v="34"/>
    <n v="1971"/>
    <m/>
    <m/>
    <x v="0"/>
    <x v="0"/>
    <m/>
    <m/>
    <n v="0.107"/>
    <n v="2500"/>
    <n v="70727168"/>
    <n v="60105796"/>
    <m/>
    <n v="953698"/>
    <n v="23255372"/>
    <n v="46666992"/>
    <n v="1266519"/>
    <n v="1048065"/>
    <n v="107032688"/>
    <n v="69117312"/>
    <x v="1282"/>
    <n v="65515112"/>
    <n v="347243"/>
    <n v="2310671"/>
    <n v="2657914"/>
    <n v="15250813"/>
    <n v="14566925"/>
    <n v="177361696"/>
    <n v="68189432"/>
    <n v="19987972"/>
    <n v="29285864"/>
    <n v="30646944"/>
    <n v="178809664"/>
    <n v="177361696"/>
    <n v="815"/>
    <n v="0.40200000000000002"/>
    <m/>
    <n v="0.20205400000000001"/>
    <n v="0.59943299999999999"/>
    <n v="7.4907000000000001E-2"/>
    <n v="35787"/>
  </r>
  <r>
    <x v="23"/>
    <x v="45"/>
    <s v="Valdosta State University"/>
    <s v="Georgia"/>
    <x v="1"/>
    <x v="0"/>
    <n v="0.55218382739870198"/>
    <n v="0.5508259212198221"/>
    <n v="5701"/>
    <n v="3148"/>
    <n v="1704"/>
    <n v="30"/>
    <n v="1734"/>
    <m/>
    <m/>
    <x v="0"/>
    <x v="0"/>
    <m/>
    <m/>
    <n v="0.10199999999999999"/>
    <n v="3055"/>
    <n v="68503352"/>
    <n v="57741224"/>
    <m/>
    <n v="854889"/>
    <n v="22828424"/>
    <n v="50151876"/>
    <n v="2356621"/>
    <n v="1594715"/>
    <n v="103108064"/>
    <n v="73674032"/>
    <x v="1283"/>
    <n v="68495208"/>
    <n v="388652"/>
    <n v="2555387"/>
    <n v="2944039"/>
    <n v="17579152"/>
    <n v="16123562"/>
    <n v="183045968"/>
    <n v="71220512"/>
    <n v="21315128"/>
    <n v="30646944"/>
    <n v="35524460"/>
    <n v="213150576"/>
    <n v="183045968"/>
    <n v="824"/>
    <n v="0.39100000000000001"/>
    <m/>
    <n v="0.20976500000000001"/>
    <n v="0.59745300000000001"/>
    <n v="7.4488600000000002E-2"/>
    <n v="36263"/>
  </r>
  <r>
    <x v="24"/>
    <x v="45"/>
    <s v="Valdosta State University"/>
    <s v="Georgia"/>
    <x v="1"/>
    <x v="0"/>
    <n v="0.5413672378846508"/>
    <n v="0.55445881552076237"/>
    <n v="5427"/>
    <n v="2938"/>
    <n v="1594"/>
    <n v="35"/>
    <n v="1629"/>
    <n v="31698"/>
    <s v="Southeast: AL, AR, FL, GA, KY, LA, MS, NC, SC, TN, VA, and WV"/>
    <x v="1"/>
    <x v="2"/>
    <n v="-83.289900000000003"/>
    <n v="30.8492"/>
    <n v="8.5999999999999993E-2"/>
    <n v="3486"/>
    <n v="69498768"/>
    <n v="58127632"/>
    <m/>
    <n v="917853"/>
    <n v="22170060"/>
    <n v="51151908"/>
    <n v="2859458"/>
    <n v="3043464"/>
    <n v="105376320"/>
    <n v="73608232"/>
    <x v="1284"/>
    <n v="67160864"/>
    <n v="333609"/>
    <n v="2483080"/>
    <n v="2816689"/>
    <n v="18017956"/>
    <n v="20157020"/>
    <n v="182816944"/>
    <n v="71961600"/>
    <n v="20981408"/>
    <n v="35524460"/>
    <n v="36932104"/>
    <n v="181078816"/>
    <n v="182816944"/>
    <n v="877"/>
    <n v="0.36299999999999999"/>
    <m/>
    <n v="0.22217700000000001"/>
    <n v="0.61314199999999996"/>
    <n v="8.0492800000000003E-2"/>
    <n v="36444"/>
  </r>
  <r>
    <x v="25"/>
    <x v="45"/>
    <s v="Valdosta State University"/>
    <s v="Georgia"/>
    <x v="1"/>
    <x v="0"/>
    <n v="0.50431344356578001"/>
    <n v="0.49429793300071279"/>
    <n v="5564"/>
    <n v="2806"/>
    <n v="1358"/>
    <n v="29"/>
    <n v="1387"/>
    <m/>
    <m/>
    <x v="0"/>
    <x v="0"/>
    <m/>
    <m/>
    <n v="7.3999999999999996E-2"/>
    <n v="3641"/>
    <n v="69170320"/>
    <n v="60103708"/>
    <m/>
    <n v="1007258"/>
    <n v="21201816"/>
    <n v="47354764"/>
    <n v="1524912"/>
    <n v="2310536"/>
    <n v="104684528"/>
    <n v="67398784"/>
    <x v="1285"/>
    <n v="69541272"/>
    <n v="329881"/>
    <n v="2138446"/>
    <n v="2468327"/>
    <n v="16642410"/>
    <n v="20365006"/>
    <n v="178938640"/>
    <n v="75082624"/>
    <n v="23137850"/>
    <n v="36932104"/>
    <n v="39444612"/>
    <n v="175884704"/>
    <n v="178938640"/>
    <n v="919"/>
    <n v="0.36399999999999999"/>
    <m/>
    <n v="0.22777800000000001"/>
    <n v="0.61755599999999999"/>
    <n v="8.4666699999999998E-2"/>
    <n v="35890"/>
  </r>
  <r>
    <x v="26"/>
    <x v="45"/>
    <s v="Valdosta State University"/>
    <s v="Georgia"/>
    <x v="1"/>
    <x v="0"/>
    <n v="0.65133124510571649"/>
    <n v="0.42741208295761945"/>
    <n v="5108"/>
    <n v="3327"/>
    <n v="1392"/>
    <n v="30"/>
    <n v="1422"/>
    <n v="31698"/>
    <s v="Southeast: AL, AR, FL, GA, KY, LA, MS, NC, SC, TN, VA, and WV"/>
    <x v="1"/>
    <x v="2"/>
    <n v="-83.289900000000003"/>
    <n v="30.8492"/>
    <n v="8.6999999999999994E-2"/>
    <n v="3706"/>
    <n v="70358704"/>
    <n v="61457736"/>
    <m/>
    <n v="1146437"/>
    <n v="21628866"/>
    <n v="48826692"/>
    <n v="1196956"/>
    <n v="1990354"/>
    <n v="103854056"/>
    <n v="69606752"/>
    <x v="1286"/>
    <n v="66416916"/>
    <n v="242782"/>
    <n v="1915488"/>
    <n v="2158270"/>
    <n v="15938766"/>
    <n v="23358670"/>
    <n v="182151008"/>
    <n v="73927296"/>
    <n v="25349466"/>
    <n v="39444612"/>
    <n v="45283920"/>
    <n v="177590560"/>
    <n v="182151008"/>
    <n v="819"/>
    <n v="0.36899999999999999"/>
    <m/>
    <n v="0.21036199999999999"/>
    <n v="0.62773599999999996"/>
    <n v="7.9499799999999995E-2"/>
    <n v="35444"/>
  </r>
  <r>
    <x v="27"/>
    <x v="45"/>
    <s v="Valdosta State University"/>
    <s v="Georgia"/>
    <x v="1"/>
    <x v="0"/>
    <n v="0.74165566660380922"/>
    <n v="0.40554284261378082"/>
    <n v="5303"/>
    <n v="3933"/>
    <n v="1570"/>
    <n v="25"/>
    <n v="1595"/>
    <n v="31698"/>
    <s v="Southeast: AL, AR, FL, GA, KY, LA, MS, NC, SC, TN, VA, and WV"/>
    <x v="1"/>
    <x v="2"/>
    <n v="-83.289299999999997"/>
    <n v="30.8474"/>
    <n v="8.3000000000000004E-2"/>
    <n v="3684"/>
    <n v="71026376"/>
    <n v="60277840"/>
    <m/>
    <n v="1477335"/>
    <n v="24649616"/>
    <n v="50802836"/>
    <n v="1026448"/>
    <n v="1431231"/>
    <n v="100208024"/>
    <n v="74314536"/>
    <x v="1287"/>
    <n v="68304552"/>
    <n v="281413"/>
    <n v="1685452"/>
    <n v="1966865"/>
    <n v="16628926"/>
    <n v="21047986"/>
    <n v="181688320"/>
    <n v="74611792"/>
    <n v="27254292"/>
    <n v="45283920"/>
    <n v="52566968"/>
    <n v="178503904"/>
    <n v="181688320"/>
    <m/>
    <m/>
    <m/>
    <m/>
    <m/>
    <m/>
    <m/>
  </r>
  <r>
    <x v="0"/>
    <x v="46"/>
    <s v="WEST GEORGIA COLLEGE"/>
    <s v="Georgia"/>
    <x v="0"/>
    <x v="0"/>
    <s v=""/>
    <s v=""/>
    <m/>
    <m/>
    <m/>
    <m/>
    <m/>
    <m/>
    <m/>
    <x v="0"/>
    <x v="0"/>
    <m/>
    <m/>
    <m/>
    <m/>
    <n v="8495869"/>
    <m/>
    <m/>
    <m/>
    <n v="2229157"/>
    <n v="20638740"/>
    <n v="471733"/>
    <m/>
    <m/>
    <m/>
    <x v="1288"/>
    <n v="16602681"/>
    <n v="139287"/>
    <m/>
    <n v="139287"/>
    <n v="3354761"/>
    <n v="1853108"/>
    <n v="38168032"/>
    <n v="19520640"/>
    <n v="5515175"/>
    <m/>
    <m/>
    <m/>
    <m/>
    <m/>
    <m/>
    <m/>
    <m/>
    <m/>
    <m/>
    <m/>
  </r>
  <r>
    <x v="1"/>
    <x v="46"/>
    <s v="WEST GEORGIA COLLEGE"/>
    <s v="Georgia"/>
    <x v="0"/>
    <x v="0"/>
    <s v=""/>
    <s v=""/>
    <m/>
    <m/>
    <m/>
    <m/>
    <m/>
    <n v="30118"/>
    <s v="Southeast: AL, AR, FL, GA, KY, LA, MS, NC, SC, TN, VA, and WV"/>
    <x v="0"/>
    <x v="0"/>
    <m/>
    <m/>
    <m/>
    <m/>
    <n v="9343406"/>
    <m/>
    <m/>
    <m/>
    <n v="2730949"/>
    <n v="21147448"/>
    <n v="581559"/>
    <m/>
    <m/>
    <m/>
    <x v="1289"/>
    <n v="17525720"/>
    <n v="125495"/>
    <m/>
    <n v="125495"/>
    <n v="3558422"/>
    <n v="1955014"/>
    <n v="39992768"/>
    <n v="20532212"/>
    <n v="6323981"/>
    <m/>
    <m/>
    <m/>
    <m/>
    <m/>
    <m/>
    <m/>
    <m/>
    <m/>
    <m/>
    <m/>
  </r>
  <r>
    <x v="2"/>
    <x v="46"/>
    <s v="WEST GEORGIA COLLEGE"/>
    <s v="Georgia"/>
    <x v="0"/>
    <x v="0"/>
    <s v=""/>
    <s v=""/>
    <m/>
    <m/>
    <m/>
    <m/>
    <m/>
    <n v="301180001"/>
    <s v="Southeast: AL, AR, FL, GA, KY, LA, MS, NC, SC, TN, VA, and WV"/>
    <x v="0"/>
    <x v="0"/>
    <m/>
    <m/>
    <m/>
    <m/>
    <n v="11557736"/>
    <m/>
    <m/>
    <m/>
    <n v="2910447"/>
    <n v="22374004"/>
    <n v="404567"/>
    <n v="375694"/>
    <m/>
    <m/>
    <x v="1290"/>
    <n v="18230708"/>
    <n v="225198"/>
    <m/>
    <n v="225198"/>
    <n v="3737606"/>
    <n v="2534457"/>
    <n v="45204784"/>
    <n v="21469608"/>
    <n v="6351329"/>
    <m/>
    <m/>
    <m/>
    <m/>
    <m/>
    <m/>
    <m/>
    <m/>
    <m/>
    <m/>
    <m/>
  </r>
  <r>
    <x v="3"/>
    <x v="46"/>
    <s v="WEST GEORGIA COLLEGE"/>
    <s v="Georgia"/>
    <x v="0"/>
    <x v="0"/>
    <s v=""/>
    <s v=""/>
    <m/>
    <m/>
    <m/>
    <m/>
    <m/>
    <n v="301180001"/>
    <s v="Southeast: AL, AR, FL, GA, KY, LA, MS, NC, SC, TN, VA, and WV"/>
    <x v="0"/>
    <x v="0"/>
    <m/>
    <m/>
    <m/>
    <m/>
    <n v="11378356"/>
    <m/>
    <m/>
    <m/>
    <n v="2736300"/>
    <n v="25213280"/>
    <n v="430209"/>
    <n v="569120"/>
    <m/>
    <m/>
    <x v="1291"/>
    <n v="19161816"/>
    <n v="231501"/>
    <m/>
    <n v="231501"/>
    <n v="4108663"/>
    <n v="2723932"/>
    <n v="48437728"/>
    <n v="22613708"/>
    <n v="6955177"/>
    <m/>
    <m/>
    <m/>
    <m/>
    <m/>
    <m/>
    <m/>
    <m/>
    <m/>
    <m/>
    <m/>
  </r>
  <r>
    <x v="4"/>
    <x v="46"/>
    <s v="WEST GEORGIA COLLEGE"/>
    <s v="Georgia"/>
    <x v="0"/>
    <x v="0"/>
    <s v=""/>
    <s v=""/>
    <m/>
    <m/>
    <m/>
    <m/>
    <m/>
    <m/>
    <m/>
    <x v="0"/>
    <x v="0"/>
    <m/>
    <m/>
    <m/>
    <m/>
    <n v="12289792"/>
    <m/>
    <m/>
    <n v="2670"/>
    <n v="3107542"/>
    <n v="28533212"/>
    <n v="504631"/>
    <n v="316435"/>
    <m/>
    <m/>
    <x v="1292"/>
    <n v="20860952"/>
    <n v="299209"/>
    <m/>
    <n v="299209"/>
    <n v="4453870"/>
    <n v="3074907"/>
    <n v="53814116"/>
    <n v="23953152"/>
    <n v="7341579"/>
    <m/>
    <m/>
    <m/>
    <m/>
    <m/>
    <m/>
    <m/>
    <m/>
    <m/>
    <m/>
    <m/>
  </r>
  <r>
    <x v="5"/>
    <x v="46"/>
    <s v="STATE UNIVERSITY OF WEST GEORGIA"/>
    <s v="Georgia"/>
    <x v="0"/>
    <x v="0"/>
    <s v=""/>
    <s v=""/>
    <m/>
    <m/>
    <m/>
    <m/>
    <m/>
    <n v="301180001"/>
    <s v="Southeast: AL, AR, FL, GA, KY, LA, MS, NC, SC, TN, VA, and WV"/>
    <x v="0"/>
    <x v="0"/>
    <m/>
    <m/>
    <m/>
    <m/>
    <n v="13467367"/>
    <m/>
    <m/>
    <n v="1177"/>
    <n v="2950640"/>
    <n v="33449628"/>
    <n v="511091"/>
    <n v="257441"/>
    <m/>
    <m/>
    <x v="1293"/>
    <n v="21800080"/>
    <n v="404313"/>
    <n v="62530"/>
    <n v="466843"/>
    <n v="4762635"/>
    <n v="3183537"/>
    <n v="60471792"/>
    <n v="25604900"/>
    <n v="7645986"/>
    <m/>
    <m/>
    <m/>
    <m/>
    <m/>
    <m/>
    <m/>
    <m/>
    <m/>
    <m/>
    <m/>
  </r>
  <r>
    <x v="6"/>
    <x v="46"/>
    <s v="STATE UNIVERSITY OF WEST GEORGIA"/>
    <s v="Georgia"/>
    <x v="0"/>
    <x v="0"/>
    <s v=""/>
    <s v=""/>
    <m/>
    <m/>
    <m/>
    <m/>
    <m/>
    <n v="301180001"/>
    <s v="Southeast: AL, AR, FL, GA, KY, LA, MS, NC, SC, TN, VA, and WV"/>
    <x v="0"/>
    <x v="0"/>
    <m/>
    <m/>
    <m/>
    <m/>
    <n v="14434785"/>
    <m/>
    <m/>
    <m/>
    <n v="3411966"/>
    <n v="36084104"/>
    <n v="521833"/>
    <n v="402971"/>
    <m/>
    <m/>
    <x v="1294"/>
    <n v="23200528"/>
    <n v="381788"/>
    <n v="167866"/>
    <n v="549654"/>
    <n v="6375199"/>
    <n v="3460796"/>
    <n v="65138220"/>
    <n v="27375728"/>
    <n v="8064513"/>
    <m/>
    <m/>
    <m/>
    <m/>
    <n v="324"/>
    <n v="0.27500000000000002"/>
    <m/>
    <m/>
    <m/>
    <m/>
    <m/>
  </r>
  <r>
    <x v="7"/>
    <x v="46"/>
    <s v="STATE UNIVERSITY OF WEST GEORGIA"/>
    <s v="Georgia"/>
    <x v="0"/>
    <x v="0"/>
    <s v=""/>
    <s v=""/>
    <m/>
    <m/>
    <m/>
    <m/>
    <m/>
    <n v="301180001"/>
    <s v="Southeast: AL, AR, FL, GA, KY, LA, MS, NC, SC, TN, VA, and WV"/>
    <x v="0"/>
    <x v="0"/>
    <m/>
    <m/>
    <m/>
    <m/>
    <n v="15945871"/>
    <m/>
    <m/>
    <m/>
    <n v="3775437"/>
    <n v="39353352"/>
    <n v="622326"/>
    <n v="410593"/>
    <m/>
    <m/>
    <x v="1295"/>
    <n v="26176960"/>
    <n v="468740"/>
    <n v="234141"/>
    <n v="702881"/>
    <n v="7609324"/>
    <n v="3805459"/>
    <n v="71176192"/>
    <n v="30161392"/>
    <n v="8553747"/>
    <m/>
    <m/>
    <m/>
    <m/>
    <n v="350"/>
    <n v="0.29599999999999999"/>
    <m/>
    <n v="0.26794800000000002"/>
    <n v="0.64339000000000002"/>
    <n v="0.132993"/>
    <n v="30082"/>
  </r>
  <r>
    <x v="8"/>
    <x v="46"/>
    <s v="STATE UNIVERSITY OF WEST GEORGIA"/>
    <s v="Georgia"/>
    <x v="0"/>
    <x v="0"/>
    <s v=""/>
    <s v=""/>
    <m/>
    <m/>
    <m/>
    <m/>
    <m/>
    <m/>
    <m/>
    <x v="0"/>
    <x v="0"/>
    <m/>
    <m/>
    <m/>
    <m/>
    <n v="16324424"/>
    <m/>
    <m/>
    <n v="2361"/>
    <n v="4205762"/>
    <n v="42543924"/>
    <n v="882909"/>
    <n v="403359"/>
    <m/>
    <m/>
    <x v="1296"/>
    <n v="28169352"/>
    <n v="516635"/>
    <n v="352295"/>
    <n v="868930"/>
    <n v="8315112"/>
    <n v="4080673"/>
    <n v="76048800"/>
    <n v="32611024"/>
    <n v="8950349"/>
    <m/>
    <m/>
    <m/>
    <m/>
    <n v="339"/>
    <n v="0.26800000000000002"/>
    <m/>
    <n v="0.23327700000000001"/>
    <n v="0.63630299999999995"/>
    <n v="0.112605"/>
    <n v="33788"/>
  </r>
  <r>
    <x v="9"/>
    <x v="46"/>
    <s v="STATE UNIVERSITY OF WEST GEORGIA"/>
    <s v="Georgia"/>
    <x v="0"/>
    <x v="0"/>
    <s v=""/>
    <s v=""/>
    <m/>
    <m/>
    <m/>
    <m/>
    <m/>
    <m/>
    <m/>
    <x v="0"/>
    <x v="0"/>
    <m/>
    <m/>
    <m/>
    <m/>
    <n v="17150168"/>
    <m/>
    <m/>
    <n v="1961"/>
    <n v="4541926"/>
    <n v="45353336"/>
    <n v="991451"/>
    <n v="545192"/>
    <m/>
    <m/>
    <x v="1297"/>
    <n v="29219876"/>
    <n v="656091"/>
    <n v="401603"/>
    <n v="1057694"/>
    <n v="9415528"/>
    <n v="4238779"/>
    <n v="81072376"/>
    <n v="35110288"/>
    <n v="10270149"/>
    <n v="7228356"/>
    <n v="7602391"/>
    <m/>
    <m/>
    <n v="335"/>
    <n v="0.25700000000000001"/>
    <m/>
    <n v="0.20749500000000001"/>
    <n v="0.64168199999999997"/>
    <n v="0.104509"/>
    <n v="36076"/>
  </r>
  <r>
    <x v="10"/>
    <x v="46"/>
    <s v="STATE UNIVERSITY OF WEST GEORGIA"/>
    <s v="Georgia"/>
    <x v="0"/>
    <x v="0"/>
    <s v=""/>
    <s v=""/>
    <m/>
    <m/>
    <m/>
    <m/>
    <m/>
    <m/>
    <m/>
    <x v="0"/>
    <x v="0"/>
    <m/>
    <m/>
    <m/>
    <m/>
    <n v="19473816"/>
    <m/>
    <m/>
    <n v="6271"/>
    <n v="5391136"/>
    <n v="48712380"/>
    <n v="1235518"/>
    <n v="498977"/>
    <m/>
    <m/>
    <x v="1298"/>
    <n v="30730088"/>
    <n v="951934"/>
    <n v="415539"/>
    <n v="1367473"/>
    <n v="11003113"/>
    <n v="4159127"/>
    <n v="88222712"/>
    <n v="36404424"/>
    <n v="9753990"/>
    <n v="6773007"/>
    <n v="8165757"/>
    <m/>
    <m/>
    <n v="420"/>
    <n v="0.29399999999999998"/>
    <m/>
    <n v="0.216553"/>
    <n v="0.63534500000000005"/>
    <n v="0.106721"/>
    <n v="36690"/>
  </r>
  <r>
    <x v="11"/>
    <x v="46"/>
    <s v="STATE UNIVERSITY OF WEST GEORGIA"/>
    <s v="Georgia"/>
    <x v="1"/>
    <x v="0"/>
    <n v="0.59982034583426902"/>
    <n v="0.6360913515537252"/>
    <n v="4453"/>
    <n v="2671"/>
    <n v="1590"/>
    <n v="109"/>
    <n v="1699"/>
    <m/>
    <m/>
    <x v="0"/>
    <x v="0"/>
    <m/>
    <m/>
    <m/>
    <m/>
    <n v="18572556"/>
    <n v="15432747"/>
    <m/>
    <n v="1035565"/>
    <n v="21926654"/>
    <n v="45078752"/>
    <m/>
    <n v="2930319"/>
    <n v="54642956"/>
    <n v="46118412"/>
    <x v="1299"/>
    <n v="35137136"/>
    <n v="943033.31"/>
    <n v="194673.75"/>
    <n v="1137707"/>
    <n v="10654531"/>
    <n v="4764878.5"/>
    <n v="92611704"/>
    <n v="38253200"/>
    <n v="10411549"/>
    <m/>
    <m/>
    <n v="100761368"/>
    <n v="92611704"/>
    <n v="413"/>
    <n v="0.31900000000000001"/>
    <m/>
    <n v="0.23331299999999999"/>
    <n v="0.61741500000000005"/>
    <n v="0.11741500000000001"/>
    <n v="38786.5"/>
  </r>
  <r>
    <x v="12"/>
    <x v="46"/>
    <s v="STATE UNIVERSITY OF WEST GEORGIA"/>
    <s v="Georgia"/>
    <x v="1"/>
    <x v="0"/>
    <n v="0.63581217703886772"/>
    <n v="0.62756183745583038"/>
    <n v="4451"/>
    <n v="2830"/>
    <n v="1657"/>
    <n v="119"/>
    <n v="1776"/>
    <s v="30118-0001"/>
    <s v="Southeast: AL, AR, FL, GA, KY, LA, MS, NC, SC, TN, VA, and WV"/>
    <x v="0"/>
    <x v="0"/>
    <m/>
    <m/>
    <m/>
    <m/>
    <n v="20700340"/>
    <n v="15894202"/>
    <m/>
    <n v="993542"/>
    <n v="24562800"/>
    <n v="41567956"/>
    <n v="14000"/>
    <n v="2070402"/>
    <n v="58873012"/>
    <n v="41142224"/>
    <x v="1300"/>
    <n v="37718836"/>
    <n v="1054525.6299999999"/>
    <n v="201398.91"/>
    <n v="1255924.5"/>
    <n v="11224409"/>
    <n v="5107865.5"/>
    <n v="99979088"/>
    <n v="39960244"/>
    <n v="11297280"/>
    <n v="8090894"/>
    <n v="9542964"/>
    <n v="100748608"/>
    <n v="99979088"/>
    <n v="375"/>
    <n v="0.31"/>
    <m/>
    <n v="0.24746599999999999"/>
    <n v="0.61824299999999999"/>
    <n v="0.134854"/>
    <n v="39929.5"/>
  </r>
  <r>
    <x v="13"/>
    <x v="46"/>
    <s v="STATE UNIVERSITY OF WEST GEORGIA"/>
    <s v="Georgia"/>
    <x v="1"/>
    <x v="0"/>
    <n v="0.62417491749174914"/>
    <n v="0.57898215465961667"/>
    <n v="4848"/>
    <n v="3026"/>
    <n v="1691"/>
    <n v="61"/>
    <n v="1752"/>
    <s v="30118-0001"/>
    <s v="Southeast: AL, AR, FL, GA, KY, LA, MS, NC, SC, TN, VA, and WV"/>
    <x v="0"/>
    <x v="0"/>
    <m/>
    <m/>
    <m/>
    <m/>
    <n v="23959600"/>
    <n v="18924498"/>
    <m/>
    <n v="1065040"/>
    <n v="27586460"/>
    <n v="40087048"/>
    <n v="4000"/>
    <n v="3857367"/>
    <n v="65824832"/>
    <n v="41613228"/>
    <x v="1301"/>
    <n v="39756400"/>
    <n v="1002309.38"/>
    <n v="190492.11"/>
    <n v="1192801.5"/>
    <n v="13131257"/>
    <n v="5609570"/>
    <n v="109311264"/>
    <n v="41179300"/>
    <n v="11241181"/>
    <n v="9542964"/>
    <n v="11900933"/>
    <n v="110684904"/>
    <n v="109311264"/>
    <n v="499"/>
    <n v="0.29899999999999999"/>
    <m/>
    <n v="0.25387599999999999"/>
    <n v="0.62917199999999995"/>
    <n v="0.13587399999999999"/>
    <n v="39802"/>
  </r>
  <r>
    <x v="14"/>
    <x v="46"/>
    <s v="STATE UNIVERSITY OF WEST GEORGIA"/>
    <s v="Georgia"/>
    <x v="1"/>
    <x v="0"/>
    <n v="0.61195235210983245"/>
    <n v="0.5687891784889475"/>
    <n v="4953"/>
    <n v="3031"/>
    <n v="1666"/>
    <n v="58"/>
    <n v="1724"/>
    <m/>
    <m/>
    <x v="0"/>
    <x v="0"/>
    <m/>
    <m/>
    <m/>
    <m/>
    <n v="25266358"/>
    <n v="19727822"/>
    <m/>
    <n v="1022429"/>
    <n v="7456810"/>
    <n v="40943208"/>
    <n v="905290"/>
    <n v="888695"/>
    <n v="48097308"/>
    <n v="40717968"/>
    <x v="1302"/>
    <n v="39816712"/>
    <n v="1100276.5"/>
    <n v="188056.5"/>
    <n v="1288333"/>
    <n v="12213500"/>
    <n v="5707696.5"/>
    <n v="89042680"/>
    <n v="43038376"/>
    <n v="11037943"/>
    <n v="11900933"/>
    <n v="13789367"/>
    <n v="96323672"/>
    <n v="89042680"/>
    <n v="511"/>
    <n v="0.31900000000000001"/>
    <m/>
    <n v="0.23954900000000001"/>
    <n v="0.62578199999999995"/>
    <n v="0.122653"/>
    <n v="39985"/>
  </r>
  <r>
    <x v="15"/>
    <x v="46"/>
    <s v="University of West Georgia"/>
    <s v="Georgia"/>
    <x v="1"/>
    <x v="0"/>
    <n v="0.552463768115942"/>
    <n v="0.5806225953130465"/>
    <n v="5175"/>
    <n v="2859"/>
    <n v="1617"/>
    <n v="43"/>
    <n v="1660"/>
    <s v="30118-0001"/>
    <s v="Southeast: AL, AR, FL, GA, KY, LA, MS, NC, SC, TN, VA, and WV"/>
    <x v="1"/>
    <x v="2"/>
    <m/>
    <m/>
    <m/>
    <m/>
    <n v="28088526"/>
    <n v="24241850"/>
    <m/>
    <n v="937761"/>
    <n v="7245669"/>
    <n v="44426568"/>
    <n v="741293"/>
    <n v="1180586"/>
    <n v="54392016"/>
    <n v="44306368"/>
    <x v="1303"/>
    <n v="41539932"/>
    <n v="990439.25"/>
    <n v="171961.23"/>
    <n v="1162400.5"/>
    <n v="13536310"/>
    <n v="8102994.5"/>
    <n v="101386944"/>
    <n v="45169516"/>
    <n v="12844910"/>
    <n v="13789367"/>
    <n v="15177178"/>
    <n v="100506736"/>
    <n v="101386944"/>
    <n v="573"/>
    <n v="0.34499999999999997"/>
    <m/>
    <n v="0.23843300000000001"/>
    <n v="0.61444299999999996"/>
    <n v="0.115789"/>
    <n v="40818"/>
  </r>
  <r>
    <x v="16"/>
    <x v="46"/>
    <s v="University of West Georgia"/>
    <s v="Georgia"/>
    <x v="1"/>
    <x v="0"/>
    <n v="0.515625"/>
    <n v="0.58188627851549202"/>
    <n v="5696"/>
    <n v="2937"/>
    <n v="1678"/>
    <n v="31"/>
    <n v="1709"/>
    <s v="30118-0001"/>
    <s v="Southeast: AL, AR, FL, GA, KY, LA, MS, NC, SC, TN, VA, and WV"/>
    <x v="1"/>
    <x v="2"/>
    <m/>
    <m/>
    <m/>
    <m/>
    <n v="32948816"/>
    <n v="26712384"/>
    <m/>
    <n v="1119991"/>
    <n v="7923223"/>
    <n v="46603960"/>
    <n v="841643"/>
    <n v="1383152"/>
    <n v="60330976"/>
    <n v="47073636"/>
    <x v="1304"/>
    <n v="43145680"/>
    <n v="1060102.8799999999"/>
    <n v="193610.42"/>
    <n v="1253713.25"/>
    <n v="15169577"/>
    <n v="7665143"/>
    <n v="109542912"/>
    <n v="46315824"/>
    <n v="13321179"/>
    <n v="15177178"/>
    <n v="17284540"/>
    <n v="109724736"/>
    <n v="109542912"/>
    <n v="570"/>
    <n v="0.36799999999999999"/>
    <m/>
    <n v="0.260019"/>
    <n v="0.62729800000000002"/>
    <n v="0.126355"/>
    <n v="41036"/>
  </r>
  <r>
    <x v="17"/>
    <x v="46"/>
    <s v="University of West Georgia"/>
    <s v="Georgia"/>
    <x v="1"/>
    <x v="0"/>
    <n v="0.53231087368602448"/>
    <n v="0.61573324700550336"/>
    <n v="5803"/>
    <n v="3089"/>
    <n v="1803"/>
    <n v="99"/>
    <n v="1902"/>
    <s v="30118-0001"/>
    <s v="Southeast: AL, AR, FL, GA, KY, LA, MS, NC, SC, TN, VA, and WV"/>
    <x v="1"/>
    <x v="2"/>
    <m/>
    <m/>
    <m/>
    <m/>
    <n v="38995656"/>
    <n v="29764092"/>
    <m/>
    <n v="1308130"/>
    <n v="9986155"/>
    <n v="50445056"/>
    <n v="1531698"/>
    <n v="916036"/>
    <n v="59935616"/>
    <n v="59266836"/>
    <x v="1305"/>
    <n v="47582536"/>
    <n v="1137444"/>
    <n v="212364"/>
    <n v="1349808"/>
    <n v="16010937"/>
    <n v="8745104"/>
    <n v="118242392"/>
    <n v="49282296"/>
    <n v="14293577"/>
    <n v="17284540"/>
    <n v="12532021"/>
    <n v="122311360"/>
    <n v="118242392"/>
    <n v="517"/>
    <n v="0.32"/>
    <m/>
    <n v="0.27413900000000002"/>
    <n v="0.62781799999999999"/>
    <n v="0.12717999999999999"/>
    <n v="41260"/>
  </r>
  <r>
    <x v="18"/>
    <x v="46"/>
    <s v="University of West Georgia"/>
    <s v="Georgia"/>
    <x v="1"/>
    <x v="0"/>
    <n v="0.58272446825783408"/>
    <n v="0.57118974644747844"/>
    <n v="6159"/>
    <n v="3589"/>
    <n v="1990"/>
    <n v="60"/>
    <n v="2050"/>
    <s v="30118-0001"/>
    <s v="Southeast: AL, AR, FL, GA, KY, LA, MS, NC, SC, TN, VA, and WV"/>
    <x v="1"/>
    <x v="2"/>
    <m/>
    <m/>
    <m/>
    <m/>
    <n v="44400644"/>
    <n v="35203824"/>
    <m/>
    <n v="1319163"/>
    <n v="12683950"/>
    <n v="48321232"/>
    <n v="545868"/>
    <n v="1302535"/>
    <n v="68580568"/>
    <n v="58728416"/>
    <x v="1306"/>
    <n v="50936940"/>
    <n v="996698"/>
    <n v="232708"/>
    <n v="1229406"/>
    <n v="16769490"/>
    <n v="10778197"/>
    <n v="124758176"/>
    <n v="54771440"/>
    <n v="15170232"/>
    <n v="12532021"/>
    <n v="14198526"/>
    <n v="165962800"/>
    <n v="124758176"/>
    <n v="635"/>
    <n v="0.36499999999999999"/>
    <m/>
    <n v="0.25229099999999999"/>
    <n v="0.61863900000000005"/>
    <n v="0.107623"/>
    <n v="42512"/>
  </r>
  <r>
    <x v="19"/>
    <x v="46"/>
    <s v="University of West Georgia"/>
    <s v="Georgia"/>
    <x v="1"/>
    <x v="0"/>
    <n v="0.57582344089617121"/>
    <n v="0.5740418118466899"/>
    <n v="5981"/>
    <n v="3444"/>
    <n v="1914"/>
    <n v="63"/>
    <n v="1977"/>
    <s v="30118-0001"/>
    <s v="Southeast: AL, AR, FL, GA, KY, LA, MS, NC, SC, TN, VA, and WV"/>
    <x v="1"/>
    <x v="2"/>
    <n v="-85.103499999999997"/>
    <n v="33.5715"/>
    <m/>
    <m/>
    <n v="54587604"/>
    <n v="39855048"/>
    <m/>
    <n v="1035649"/>
    <n v="27465486"/>
    <n v="39943816"/>
    <n v="294460"/>
    <n v="2962129"/>
    <n v="84121344"/>
    <n v="57853444"/>
    <x v="1307"/>
    <n v="53528800"/>
    <n v="1373744"/>
    <n v="530891"/>
    <n v="1904635"/>
    <n v="17337716"/>
    <n v="11211255"/>
    <n v="135502000"/>
    <n v="55834640"/>
    <n v="15888098"/>
    <n v="14198526"/>
    <n v="14082163"/>
    <n v="147260064"/>
    <n v="135502000"/>
    <n v="595"/>
    <n v="0.35"/>
    <m/>
    <n v="0.24027200000000001"/>
    <n v="0.607379"/>
    <n v="9.8568299999999998E-2"/>
    <n v="41235.5"/>
  </r>
  <r>
    <x v="20"/>
    <x v="46"/>
    <s v="University of West Georgia"/>
    <s v="Georgia"/>
    <x v="1"/>
    <x v="0"/>
    <n v="0.54393963213331242"/>
    <n v="0.55000000000000004"/>
    <n v="6361"/>
    <n v="3460"/>
    <n v="1848"/>
    <n v="55"/>
    <n v="1903"/>
    <m/>
    <m/>
    <x v="0"/>
    <x v="0"/>
    <m/>
    <m/>
    <m/>
    <m/>
    <n v="61563468"/>
    <n v="43730116"/>
    <m/>
    <n v="1065554"/>
    <n v="24779782"/>
    <n v="44713064"/>
    <n v="624504"/>
    <n v="3345965"/>
    <n v="82126152"/>
    <n v="68014800"/>
    <x v="1308"/>
    <n v="56902852"/>
    <n v="1584999"/>
    <n v="915344"/>
    <n v="2500343"/>
    <n v="18092804"/>
    <n v="12825289"/>
    <n v="148008496"/>
    <n v="58264960"/>
    <n v="16970022"/>
    <n v="14082163"/>
    <n v="16744111"/>
    <n v="157607728"/>
    <n v="148008496"/>
    <n v="643"/>
    <n v="0.39200000000000002"/>
    <m/>
    <n v="0.248696"/>
    <n v="0.60816400000000004"/>
    <n v="9.96224E-2"/>
    <n v="38491"/>
  </r>
  <r>
    <x v="21"/>
    <x v="46"/>
    <s v="University of West Georgia"/>
    <s v="Georgia"/>
    <x v="1"/>
    <x v="0"/>
    <n v="0.54841628959276023"/>
    <n v="0.54757975797579761"/>
    <n v="6630"/>
    <n v="3636"/>
    <n v="1931"/>
    <n v="60"/>
    <n v="1991"/>
    <s v="30118-0001"/>
    <s v="Southeast: AL, AR, FL, GA, KY, LA, MS, NC, SC, TN, VA, and WV"/>
    <x v="1"/>
    <x v="2"/>
    <n v="-85.099000000000004"/>
    <n v="33.574399999999997"/>
    <n v="8.3000000000000004E-2"/>
    <n v="2337"/>
    <n v="69305904"/>
    <n v="51731776"/>
    <m/>
    <n v="1711410"/>
    <n v="23504076"/>
    <n v="40167112"/>
    <n v="921705"/>
    <n v="4307421"/>
    <n v="94960672"/>
    <n v="61530312"/>
    <x v="1309"/>
    <n v="58962944"/>
    <n v="1818162"/>
    <n v="325011"/>
    <n v="2143173"/>
    <n v="19117762"/>
    <n v="13497074"/>
    <n v="154627136"/>
    <n v="62012540"/>
    <n v="17710716"/>
    <n v="16744111"/>
    <n v="20494836"/>
    <n v="158950256"/>
    <n v="154627136"/>
    <n v="625"/>
    <n v="0.36899999999999999"/>
    <m/>
    <n v="0.23252100000000001"/>
    <n v="0.61868100000000004"/>
    <n v="9.3044100000000005E-2"/>
    <n v="37212"/>
  </r>
  <r>
    <x v="22"/>
    <x v="46"/>
    <s v="University of West Georgia"/>
    <s v="Georgia"/>
    <x v="1"/>
    <x v="0"/>
    <n v="0.55773115773115778"/>
    <n v="0.57676232933964888"/>
    <n v="6435"/>
    <n v="3589"/>
    <n v="2021"/>
    <n v="49"/>
    <n v="2070"/>
    <m/>
    <m/>
    <x v="0"/>
    <x v="0"/>
    <m/>
    <m/>
    <n v="9.1999999999999998E-2"/>
    <n v="2402"/>
    <n v="71875504"/>
    <n v="55871968"/>
    <m/>
    <n v="1655128"/>
    <n v="22543832"/>
    <n v="44917464"/>
    <n v="503031"/>
    <n v="3864441"/>
    <n v="98488136"/>
    <n v="65460128"/>
    <x v="1310"/>
    <n v="63995184"/>
    <n v="1985186"/>
    <n v="356042"/>
    <n v="2341228"/>
    <n v="19338272"/>
    <n v="13477458"/>
    <n v="165632768"/>
    <n v="65649896"/>
    <n v="19579844"/>
    <n v="20494836"/>
    <n v="21976974"/>
    <n v="181933248"/>
    <n v="165632768"/>
    <n v="773"/>
    <n v="0.42899999999999999"/>
    <m/>
    <n v="0.19222500000000001"/>
    <n v="0.62307400000000002"/>
    <n v="7.3092099999999993E-2"/>
    <n v="37059"/>
  </r>
  <r>
    <x v="23"/>
    <x v="46"/>
    <s v="University of West Georgia"/>
    <s v="Georgia"/>
    <x v="1"/>
    <x v="0"/>
    <n v="0.53853564547206167"/>
    <n v="0.56580628673651934"/>
    <n v="7266"/>
    <n v="3913"/>
    <n v="2176"/>
    <n v="38"/>
    <n v="2214"/>
    <m/>
    <m/>
    <x v="0"/>
    <x v="0"/>
    <m/>
    <m/>
    <n v="0.104"/>
    <n v="2675"/>
    <n v="74093600"/>
    <n v="56501672"/>
    <m/>
    <n v="1445345"/>
    <n v="24381340"/>
    <n v="46370704"/>
    <n v="30810"/>
    <n v="7268890"/>
    <n v="106859456"/>
    <n v="68110160"/>
    <x v="1311"/>
    <n v="69859368"/>
    <n v="1788053"/>
    <n v="462759"/>
    <n v="2250812"/>
    <n v="18356778"/>
    <n v="13648650"/>
    <n v="179154192"/>
    <n v="70376096"/>
    <n v="21291004"/>
    <n v="21976974"/>
    <n v="25988376"/>
    <n v="179606352"/>
    <n v="179154192"/>
    <n v="820"/>
    <n v="0.40799999999999997"/>
    <m/>
    <n v="0.16777700000000001"/>
    <n v="0.64248400000000006"/>
    <n v="6.0666100000000001E-2"/>
    <n v="38408"/>
  </r>
  <r>
    <x v="24"/>
    <x v="46"/>
    <s v="University of West Georgia"/>
    <s v="Georgia"/>
    <x v="1"/>
    <x v="0"/>
    <n v="0.48614641586171836"/>
    <n v="0.5832679738562091"/>
    <n v="7868"/>
    <n v="3825"/>
    <n v="2188"/>
    <n v="43"/>
    <n v="2231"/>
    <s v="30118-0001"/>
    <s v="Southeast: AL, AR, FL, GA, KY, LA, MS, NC, SC, TN, VA, and WV"/>
    <x v="1"/>
    <x v="2"/>
    <n v="-85.099000000000004"/>
    <n v="33.574399999999997"/>
    <n v="8.7999999999999995E-2"/>
    <n v="2895"/>
    <n v="78052352"/>
    <n v="58999104"/>
    <m/>
    <n v="1519158"/>
    <n v="25366996"/>
    <n v="50404372"/>
    <n v="630620"/>
    <n v="8417356"/>
    <n v="111466720"/>
    <n v="72750512"/>
    <x v="1312"/>
    <n v="73305840"/>
    <n v="2219905"/>
    <n v="312681"/>
    <n v="2532586"/>
    <n v="20425440"/>
    <n v="15906085"/>
    <n v="187891408"/>
    <n v="76231232"/>
    <n v="21646620"/>
    <n v="25988376"/>
    <n v="28839848"/>
    <n v="205066288"/>
    <n v="187891408"/>
    <n v="745"/>
    <n v="0.39"/>
    <m/>
    <n v="0.177147"/>
    <n v="0.64309400000000005"/>
    <n v="6.3577800000000004E-2"/>
    <n v="38629"/>
  </r>
  <r>
    <x v="25"/>
    <x v="46"/>
    <s v="University of West Georgia"/>
    <s v="Georgia"/>
    <x v="1"/>
    <x v="0"/>
    <n v="0.56879918761106885"/>
    <n v="0.53782637804061595"/>
    <n v="7878"/>
    <n v="4481"/>
    <n v="2343"/>
    <n v="67"/>
    <n v="2410"/>
    <m/>
    <m/>
    <x v="0"/>
    <x v="0"/>
    <m/>
    <m/>
    <n v="7.9000000000000001E-2"/>
    <n v="3234"/>
    <n v="85339776"/>
    <n v="64567960"/>
    <m/>
    <n v="1589267"/>
    <n v="25968112"/>
    <n v="52103456"/>
    <n v="664517"/>
    <n v="10498551"/>
    <n v="122590416"/>
    <n v="74979936"/>
    <x v="1313"/>
    <n v="78826224"/>
    <n v="2144639"/>
    <n v="428687"/>
    <n v="2573326"/>
    <n v="20540920"/>
    <n v="16824200"/>
    <n v="198460640"/>
    <n v="80206720"/>
    <n v="24470576"/>
    <n v="28839848"/>
    <n v="27919872"/>
    <n v="202865968"/>
    <n v="198460640"/>
    <n v="760"/>
    <n v="0.41199999999999998"/>
    <m/>
    <n v="0.16251699999999999"/>
    <n v="0.63727500000000004"/>
    <n v="5.5843700000000003E-2"/>
    <n v="38035.5"/>
  </r>
  <r>
    <x v="26"/>
    <x v="46"/>
    <s v="University of West Georgia"/>
    <s v="Georgia"/>
    <x v="1"/>
    <x v="0"/>
    <n v="0.59092049159769255"/>
    <n v="0.51655348047538197"/>
    <n v="7974"/>
    <n v="4712"/>
    <n v="2375"/>
    <n v="59"/>
    <n v="2434"/>
    <s v="30118-0001"/>
    <s v="Southeast: AL, AR, FL, GA, KY, LA, MS, NC, SC, TN, VA, and WV"/>
    <x v="1"/>
    <x v="2"/>
    <n v="-85.099000000000004"/>
    <n v="33.574399999999997"/>
    <n v="8.8999999999999996E-2"/>
    <n v="3253"/>
    <n v="88737808"/>
    <n v="67102516"/>
    <m/>
    <n v="1622570"/>
    <n v="26873700"/>
    <n v="54593016"/>
    <n v="672100"/>
    <n v="11010528"/>
    <n v="128672968"/>
    <n v="78654480"/>
    <x v="1314"/>
    <n v="82586704"/>
    <n v="2137669"/>
    <n v="368946"/>
    <n v="2506615"/>
    <n v="22476436"/>
    <n v="18360456"/>
    <n v="212524544"/>
    <n v="90067272"/>
    <n v="31638232"/>
    <n v="27919872"/>
    <n v="28982974"/>
    <n v="209739680"/>
    <n v="212524544"/>
    <n v="779"/>
    <n v="0.40500000000000003"/>
    <m/>
    <n v="0.15459700000000001"/>
    <n v="0.64355399999999996"/>
    <n v="4.9648999999999999E-2"/>
    <n v="36595"/>
  </r>
  <r>
    <x v="27"/>
    <x v="46"/>
    <s v="University of West Georgia"/>
    <s v="Georgia"/>
    <x v="1"/>
    <x v="0"/>
    <n v="0.58619817997977752"/>
    <n v="0.48296679603277276"/>
    <n v="7912"/>
    <n v="4638"/>
    <n v="2177"/>
    <n v="63"/>
    <n v="2240"/>
    <s v="30118-0001"/>
    <s v="Southeast: AL, AR, FL, GA, KY, LA, MS, NC, SC, TN, VA, and WV"/>
    <x v="1"/>
    <x v="2"/>
    <n v="-85.097800000000007"/>
    <n v="33.573599999999999"/>
    <n v="8.5999999999999993E-2"/>
    <n v="3350"/>
    <n v="102130600"/>
    <n v="78473232"/>
    <m/>
    <n v="1508630"/>
    <n v="27579812"/>
    <n v="61335292"/>
    <n v="2027218"/>
    <n v="3051766"/>
    <n v="130565880"/>
    <n v="88414208"/>
    <x v="1315"/>
    <n v="86301928"/>
    <n v="1855887"/>
    <n v="323853"/>
    <n v="2179740"/>
    <n v="28036258"/>
    <n v="19116484"/>
    <n v="233052528"/>
    <n v="96843232"/>
    <n v="40214948"/>
    <n v="28982974"/>
    <n v="32501664"/>
    <n v="219657568"/>
    <n v="233052528"/>
    <m/>
    <m/>
    <m/>
    <m/>
    <m/>
    <m/>
    <m/>
  </r>
  <r>
    <x v="0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51242008"/>
    <m/>
    <m/>
    <n v="12607"/>
    <n v="9343403"/>
    <n v="114577128"/>
    <n v="4374351"/>
    <n v="6952275"/>
    <m/>
    <m/>
    <x v="1316"/>
    <n v="55122872"/>
    <n v="1774091"/>
    <n v="4171890"/>
    <n v="5945981"/>
    <n v="19635062"/>
    <n v="8308662"/>
    <n v="216311824"/>
    <n v="88209488"/>
    <n v="24771294"/>
    <m/>
    <m/>
    <m/>
    <m/>
    <m/>
    <m/>
    <m/>
    <m/>
    <m/>
    <m/>
    <m/>
  </r>
  <r>
    <x v="1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58140564"/>
    <m/>
    <m/>
    <n v="13430"/>
    <n v="11481735"/>
    <n v="117020224"/>
    <n v="3631353"/>
    <n v="6426611"/>
    <m/>
    <m/>
    <x v="1317"/>
    <n v="71841728"/>
    <n v="1754763"/>
    <n v="4151584"/>
    <n v="5906347"/>
    <n v="24173548"/>
    <n v="9413750"/>
    <n v="230299776"/>
    <n v="94225968"/>
    <n v="24385098"/>
    <m/>
    <m/>
    <m/>
    <m/>
    <m/>
    <m/>
    <m/>
    <m/>
    <m/>
    <m/>
    <m/>
  </r>
  <r>
    <x v="2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61621032"/>
    <m/>
    <m/>
    <m/>
    <n v="11645946"/>
    <n v="116427000"/>
    <n v="3279964"/>
    <n v="6517488"/>
    <m/>
    <m/>
    <x v="1318"/>
    <n v="82886352"/>
    <n v="3738620"/>
    <n v="4689062"/>
    <n v="8427682"/>
    <n v="23851396"/>
    <n v="11613792"/>
    <n v="233696464"/>
    <n v="97655200"/>
    <n v="23589796"/>
    <m/>
    <m/>
    <m/>
    <m/>
    <m/>
    <m/>
    <n v="3168"/>
    <m/>
    <m/>
    <m/>
    <m/>
  </r>
  <r>
    <x v="3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66504080"/>
    <m/>
    <m/>
    <n v="83311"/>
    <n v="10700880"/>
    <n v="117117472"/>
    <n v="3692882"/>
    <n v="7065836"/>
    <m/>
    <m/>
    <x v="1319"/>
    <n v="86406376"/>
    <n v="4428081"/>
    <n v="5139893"/>
    <n v="9567974"/>
    <n v="24420430"/>
    <n v="11420447"/>
    <n v="241572368"/>
    <n v="99830424"/>
    <n v="24457840"/>
    <m/>
    <m/>
    <m/>
    <m/>
    <m/>
    <m/>
    <n v="3376"/>
    <m/>
    <m/>
    <m/>
    <m/>
  </r>
  <r>
    <x v="4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68217456"/>
    <m/>
    <m/>
    <n v="53963"/>
    <n v="10782857"/>
    <n v="118433808"/>
    <n v="4675935"/>
    <n v="7532979"/>
    <m/>
    <m/>
    <x v="1320"/>
    <n v="90051296"/>
    <n v="4410300"/>
    <n v="5577555"/>
    <n v="9987855"/>
    <n v="24539694"/>
    <n v="11552875"/>
    <n v="246312320"/>
    <n v="101619472"/>
    <n v="33611952"/>
    <m/>
    <m/>
    <m/>
    <m/>
    <m/>
    <m/>
    <m/>
    <m/>
    <m/>
    <m/>
    <m/>
  </r>
  <r>
    <x v="5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70540896"/>
    <m/>
    <m/>
    <n v="17150"/>
    <n v="10363284"/>
    <n v="122345208"/>
    <n v="4697520"/>
    <n v="7855177"/>
    <m/>
    <m/>
    <x v="1321"/>
    <n v="91272392"/>
    <n v="5290546"/>
    <n v="5204001"/>
    <n v="10494547"/>
    <n v="25951280"/>
    <n v="12064760"/>
    <n v="258328672"/>
    <n v="104779064"/>
    <n v="35535576"/>
    <m/>
    <m/>
    <m/>
    <m/>
    <m/>
    <m/>
    <n v="3768"/>
    <m/>
    <m/>
    <m/>
    <m/>
  </r>
  <r>
    <x v="6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74405328"/>
    <m/>
    <m/>
    <n v="17440"/>
    <n v="11129437"/>
    <n v="128083024"/>
    <n v="4383682"/>
    <n v="9658384"/>
    <m/>
    <m/>
    <x v="1322"/>
    <n v="95840640"/>
    <n v="4991248"/>
    <n v="7065991"/>
    <n v="12057239"/>
    <n v="27520476"/>
    <n v="13045329"/>
    <n v="268897088"/>
    <n v="108912728"/>
    <n v="36410728"/>
    <n v="32422116"/>
    <n v="33173352"/>
    <m/>
    <m/>
    <n v="1876"/>
    <n v="0.54400000000000004"/>
    <n v="3952"/>
    <m/>
    <m/>
    <m/>
    <m/>
  </r>
  <r>
    <x v="7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76951120"/>
    <m/>
    <m/>
    <n v="429"/>
    <n v="11341273"/>
    <n v="134010712"/>
    <n v="4644305"/>
    <n v="9534406"/>
    <m/>
    <m/>
    <x v="1323"/>
    <n v="99239600"/>
    <n v="4683597"/>
    <n v="8055926"/>
    <n v="12739523"/>
    <n v="27865864"/>
    <n v="12911665"/>
    <n v="277658720"/>
    <n v="112987136"/>
    <n v="38578932"/>
    <n v="33173352"/>
    <n v="36651488"/>
    <m/>
    <m/>
    <n v="1715"/>
    <n v="0.52500000000000002"/>
    <n v="4120"/>
    <n v="0.14055799999999999"/>
    <n v="0.56318699999999999"/>
    <n v="5.0836699999999999E-2"/>
    <n v="41417"/>
  </r>
  <r>
    <x v="8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78624800"/>
    <m/>
    <m/>
    <m/>
    <n v="12344050"/>
    <n v="137796288"/>
    <n v="5333818"/>
    <n v="8421814"/>
    <m/>
    <m/>
    <x v="1324"/>
    <n v="105423456"/>
    <n v="4431570"/>
    <n v="8397078"/>
    <n v="12828648"/>
    <n v="25965908"/>
    <n v="13266750"/>
    <n v="280240576"/>
    <n v="116629208"/>
    <n v="39561776"/>
    <n v="36651488"/>
    <n v="40489532"/>
    <m/>
    <m/>
    <n v="1829"/>
    <n v="0.47199999999999998"/>
    <n v="4316"/>
    <n v="0.13031699999999999"/>
    <n v="0.58116900000000005"/>
    <n v="4.5085199999999999E-2"/>
    <n v="43178"/>
  </r>
  <r>
    <x v="9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80603968"/>
    <m/>
    <m/>
    <n v="74015"/>
    <n v="12585537"/>
    <n v="143483088"/>
    <n v="5982080"/>
    <n v="9587231"/>
    <m/>
    <m/>
    <x v="1325"/>
    <n v="111155840"/>
    <n v="4736468"/>
    <n v="8672979"/>
    <n v="13409447"/>
    <n v="27013664"/>
    <n v="13750046"/>
    <n v="288677568"/>
    <n v="121236360"/>
    <n v="41531132"/>
    <n v="40489532"/>
    <n v="41451568"/>
    <m/>
    <m/>
    <n v="1756"/>
    <n v="0.48499999999999999"/>
    <n v="4520"/>
    <n v="0.12831100000000001"/>
    <n v="0.57223900000000005"/>
    <n v="4.60956E-2"/>
    <n v="47975"/>
  </r>
  <r>
    <x v="10"/>
    <x v="47"/>
    <s v="BALL STATE UNIVERSITY"/>
    <s v="Indiana"/>
    <x v="0"/>
    <x v="0"/>
    <s v=""/>
    <s v=""/>
    <m/>
    <m/>
    <m/>
    <m/>
    <m/>
    <n v="47306"/>
    <s v="Great Lakes: IL, IN, MI, OH, and WI"/>
    <x v="0"/>
    <x v="0"/>
    <m/>
    <m/>
    <m/>
    <m/>
    <n v="85670736"/>
    <m/>
    <m/>
    <n v="101686"/>
    <n v="14536589"/>
    <n v="147020384"/>
    <n v="7284489"/>
    <n v="10794128"/>
    <m/>
    <m/>
    <x v="1326"/>
    <n v="111843592"/>
    <n v="6060556"/>
    <n v="8210975"/>
    <n v="14271531"/>
    <n v="29022328"/>
    <n v="14678886"/>
    <n v="305871680"/>
    <n v="126211296"/>
    <n v="42602248"/>
    <n v="41451568"/>
    <n v="43638784"/>
    <m/>
    <m/>
    <n v="1833"/>
    <n v="0.47499999999999998"/>
    <n v="4830"/>
    <n v="0.113783"/>
    <n v="0.56637300000000002"/>
    <n v="4.2499200000000001E-2"/>
    <n v="51136"/>
  </r>
  <r>
    <x v="11"/>
    <x v="47"/>
    <s v="BALL STATE UNIVERSITY"/>
    <s v="Indiana"/>
    <x v="1"/>
    <x v="0"/>
    <n v="0.7609443701013191"/>
    <n v="0.44127622158020346"/>
    <n v="10462"/>
    <n v="7961"/>
    <n v="3489"/>
    <n v="24"/>
    <n v="3513"/>
    <n v="47306"/>
    <s v="Great Lakes: IL, IN, MI, OH, and WI"/>
    <x v="0"/>
    <x v="0"/>
    <m/>
    <m/>
    <m/>
    <m/>
    <n v="95735816"/>
    <n v="66528788"/>
    <m/>
    <n v="15361198"/>
    <n v="15636170"/>
    <n v="163961888"/>
    <m/>
    <n v="12680233"/>
    <n v="161687136"/>
    <n v="148058256"/>
    <x v="1327"/>
    <n v="135404064"/>
    <n v="7847768.5"/>
    <n v="10313704"/>
    <n v="18161472"/>
    <n v="39815040"/>
    <n v="17264160"/>
    <n v="288046976"/>
    <n v="136089376"/>
    <n v="45882480"/>
    <m/>
    <m/>
    <n v="311635456"/>
    <n v="288046976"/>
    <n v="1776"/>
    <n v="0.47199999999999998"/>
    <n v="5200"/>
    <n v="0.111286"/>
    <n v="0.56367100000000003"/>
    <n v="4.1083000000000001E-2"/>
    <n v="52305"/>
  </r>
  <r>
    <x v="12"/>
    <x v="47"/>
    <s v="BALL STATE UNIVERSITY"/>
    <s v="Indiana"/>
    <x v="1"/>
    <x v="0"/>
    <n v="0.76093213257821934"/>
    <n v="0.46046852122986826"/>
    <n v="10771"/>
    <n v="8196"/>
    <n v="3765"/>
    <n v="9"/>
    <n v="3774"/>
    <n v="47306"/>
    <s v="Great Lakes: IL, IN, MI, OH, and WI"/>
    <x v="0"/>
    <x v="0"/>
    <m/>
    <m/>
    <m/>
    <m/>
    <n v="107303544"/>
    <n v="73243344"/>
    <m/>
    <n v="23414248"/>
    <n v="18934036"/>
    <n v="170139040"/>
    <m/>
    <n v="10734955"/>
    <n v="186351328"/>
    <n v="139134624"/>
    <x v="1328"/>
    <n v="132290384"/>
    <n v="23239160"/>
    <n v="9147454"/>
    <n v="32386614"/>
    <n v="38024900"/>
    <n v="16676193"/>
    <n v="303261728"/>
    <n v="144530560"/>
    <n v="47704156"/>
    <n v="2028721"/>
    <n v="2312669"/>
    <n v="325485952"/>
    <n v="303261728"/>
    <n v="1997"/>
    <n v="0.49299999999999999"/>
    <n v="5646"/>
    <n v="0.111176"/>
    <n v="0.56364400000000003"/>
    <n v="4.26249E-2"/>
    <n v="53386"/>
  </r>
  <r>
    <x v="13"/>
    <x v="47"/>
    <s v="BALL STATE UNIVERSITY"/>
    <s v="Indiana"/>
    <x v="1"/>
    <x v="0"/>
    <n v="0.76076908855611014"/>
    <n v="0.44884568651275819"/>
    <n v="10818"/>
    <n v="8230"/>
    <n v="3684"/>
    <n v="10"/>
    <n v="3694"/>
    <n v="47306"/>
    <s v="Great Lakes: IL, IN, MI, OH, and WI"/>
    <x v="0"/>
    <x v="0"/>
    <m/>
    <m/>
    <m/>
    <m/>
    <n v="122692008"/>
    <n v="82643984"/>
    <m/>
    <n v="15406819"/>
    <n v="20939320"/>
    <n v="169382880"/>
    <m/>
    <n v="12510094"/>
    <n v="197840864"/>
    <n v="140193008"/>
    <x v="1329"/>
    <n v="139486304"/>
    <n v="19268008"/>
    <n v="9542140"/>
    <n v="28810148"/>
    <n v="41776720"/>
    <n v="16790724"/>
    <n v="314188096"/>
    <n v="150362912"/>
    <n v="49902228"/>
    <n v="2312669"/>
    <n v="2310678"/>
    <n v="338689120"/>
    <n v="314188096"/>
    <n v="1864"/>
    <n v="0.53100000000000003"/>
    <n v="5980"/>
    <n v="0.103923"/>
    <n v="0.56714900000000001"/>
    <n v="4.036E-2"/>
    <n v="55593"/>
  </r>
  <r>
    <x v="14"/>
    <x v="47"/>
    <s v="BALL STATE UNIVERSITY"/>
    <s v="Indiana"/>
    <x v="1"/>
    <x v="0"/>
    <n v="0.764144578313253"/>
    <n v="0.42431886982845612"/>
    <n v="10375"/>
    <n v="7928"/>
    <n v="3354"/>
    <n v="10"/>
    <n v="3364"/>
    <n v="47306"/>
    <s v="Great Lakes: IL, IN, MI, OH, and WI"/>
    <x v="1"/>
    <x v="0"/>
    <m/>
    <m/>
    <m/>
    <m/>
    <n v="129471264"/>
    <n v="86739592"/>
    <m/>
    <n v="16855184"/>
    <n v="21795786"/>
    <n v="176864656"/>
    <m/>
    <n v="10368938"/>
    <n v="202888352"/>
    <n v="148738992"/>
    <x v="1330"/>
    <n v="148428640"/>
    <n v="20002100"/>
    <n v="8331942"/>
    <n v="28334042"/>
    <n v="45201752"/>
    <n v="17907648"/>
    <n v="328765376"/>
    <n v="153891984"/>
    <n v="52649908"/>
    <n v="2310678"/>
    <n v="2298423"/>
    <n v="351627328"/>
    <n v="328765376"/>
    <n v="1989"/>
    <n v="0.55200000000000005"/>
    <n v="6228"/>
    <n v="0.107627"/>
    <n v="0.56453299999999995"/>
    <n v="3.9084099999999997E-2"/>
    <n v="56747"/>
  </r>
  <r>
    <x v="15"/>
    <x v="47"/>
    <s v="Ball State University"/>
    <s v="Indiana"/>
    <x v="1"/>
    <x v="0"/>
    <n v="0.80331681666498134"/>
    <n v="0.46475327291037261"/>
    <n v="9889"/>
    <n v="7944"/>
    <n v="3668"/>
    <n v="24"/>
    <n v="3692"/>
    <n v="47306"/>
    <s v="Great Lakes: IL, IN, MI, OH, and WI"/>
    <x v="1"/>
    <x v="1"/>
    <m/>
    <m/>
    <m/>
    <m/>
    <n v="137012528"/>
    <n v="98068128"/>
    <m/>
    <n v="11672490"/>
    <n v="21130072"/>
    <n v="172104832"/>
    <n v="3532511"/>
    <n v="11607342"/>
    <n v="217162560"/>
    <n v="146471264"/>
    <x v="1331"/>
    <n v="155493232"/>
    <n v="20311694"/>
    <n v="7169038.5"/>
    <n v="27480732"/>
    <n v="50082876"/>
    <n v="18534788"/>
    <n v="342150336"/>
    <n v="159962384"/>
    <n v="57597244"/>
    <n v="2298423"/>
    <n v="2450288"/>
    <n v="366254848"/>
    <n v="342150336"/>
    <n v="2176"/>
    <n v="0.58899999999999997"/>
    <n v="6680"/>
    <n v="0.106444"/>
    <n v="0.55911999999999995"/>
    <n v="3.8262400000000002E-2"/>
    <n v="58196"/>
  </r>
  <r>
    <x v="16"/>
    <x v="47"/>
    <s v="Ball State University"/>
    <s v="Indiana"/>
    <x v="1"/>
    <x v="0"/>
    <n v="0.79076360310928218"/>
    <n v="0.46224123973632475"/>
    <n v="10935"/>
    <n v="8647"/>
    <n v="3955"/>
    <n v="42"/>
    <n v="3997"/>
    <n v="47306"/>
    <s v="Great Lakes: IL, IN, MI, OH, and WI"/>
    <x v="1"/>
    <x v="1"/>
    <m/>
    <m/>
    <m/>
    <m/>
    <n v="146877920"/>
    <n v="103619128"/>
    <m/>
    <n v="13958752"/>
    <n v="22794086"/>
    <n v="173618272"/>
    <n v="3653610"/>
    <n v="17478348"/>
    <n v="217331392"/>
    <n v="167546976"/>
    <x v="1332"/>
    <n v="156247296"/>
    <n v="22991870"/>
    <n v="7785635"/>
    <n v="30777504"/>
    <n v="45794424"/>
    <n v="18981486"/>
    <n v="356898496"/>
    <n v="166768832"/>
    <n v="54820456"/>
    <n v="2450288"/>
    <n v="2655022"/>
    <n v="399638048"/>
    <n v="356898496"/>
    <n v="2190"/>
    <n v="0.58499999999999996"/>
    <m/>
    <n v="0.107127"/>
    <n v="0.55691599999999997"/>
    <n v="3.6146299999999999E-2"/>
    <n v="59208"/>
  </r>
  <r>
    <x v="17"/>
    <x v="47"/>
    <s v="Ball State University"/>
    <s v="Indiana"/>
    <x v="1"/>
    <x v="0"/>
    <n v="0.71995756932868615"/>
    <n v="0.39707430014733741"/>
    <n v="13198"/>
    <n v="9502"/>
    <n v="3755"/>
    <n v="18"/>
    <n v="3773"/>
    <n v="47306"/>
    <s v="Great Lakes: IL, IN, MI, OH, and WI"/>
    <x v="1"/>
    <x v="2"/>
    <m/>
    <m/>
    <m/>
    <m/>
    <n v="155172880"/>
    <n v="108225632"/>
    <m/>
    <n v="12449971"/>
    <n v="25339284"/>
    <n v="176069616"/>
    <n v="8762676"/>
    <n v="22370552"/>
    <n v="205666144"/>
    <n v="204613136"/>
    <x v="1333"/>
    <n v="171685920"/>
    <n v="21646494"/>
    <n v="11495606"/>
    <n v="33142100"/>
    <n v="51989848"/>
    <n v="20730292"/>
    <n v="385217600"/>
    <n v="177497280"/>
    <n v="58249976"/>
    <n v="2655022"/>
    <n v="2820802"/>
    <n v="421539328"/>
    <n v="385217600"/>
    <n v="2422"/>
    <n v="0.60399999999999998"/>
    <m/>
    <n v="0.109333"/>
    <n v="0.56191999999999998"/>
    <n v="3.5746300000000002E-2"/>
    <n v="59577"/>
  </r>
  <r>
    <x v="18"/>
    <x v="47"/>
    <s v="Ball State University"/>
    <s v="Indiana"/>
    <x v="1"/>
    <x v="0"/>
    <n v="0.73397226457561893"/>
    <n v="0.39954495993669009"/>
    <n v="13773"/>
    <n v="10109"/>
    <n v="4013"/>
    <n v="26"/>
    <n v="4039"/>
    <n v="47306"/>
    <s v="Great Lakes: IL, IN, MI, OH, and WI"/>
    <x v="1"/>
    <x v="1"/>
    <m/>
    <m/>
    <m/>
    <m/>
    <n v="167309088"/>
    <n v="116533056"/>
    <m/>
    <n v="13453388"/>
    <n v="26442484"/>
    <n v="170429120"/>
    <n v="8589209"/>
    <n v="23365924"/>
    <n v="218103648"/>
    <n v="196257616"/>
    <x v="1334"/>
    <n v="176637872"/>
    <n v="21944898"/>
    <n v="10236674"/>
    <n v="32181572"/>
    <n v="50684644"/>
    <n v="21866600"/>
    <n v="396732544"/>
    <n v="183464672"/>
    <n v="62518508"/>
    <n v="136721648"/>
    <n v="122570080"/>
    <n v="431898880"/>
    <n v="396732544"/>
    <n v="2366"/>
    <n v="0.59699999999999998"/>
    <m/>
    <n v="0.10192"/>
    <n v="0.56304600000000005"/>
    <n v="3.6524800000000003E-2"/>
    <n v="63560"/>
  </r>
  <r>
    <x v="19"/>
    <x v="47"/>
    <s v="Ball State University"/>
    <s v="Indiana"/>
    <x v="1"/>
    <x v="0"/>
    <n v="0.73680976883495897"/>
    <n v="0.43548050865124038"/>
    <n v="13021"/>
    <n v="9594"/>
    <n v="4157"/>
    <n v="21"/>
    <n v="4178"/>
    <n v="47306"/>
    <s v="Great Lakes: IL, IN, MI, OH, and WI"/>
    <x v="1"/>
    <x v="1"/>
    <n v="-85.409000000000006"/>
    <n v="40.197699999999998"/>
    <m/>
    <m/>
    <n v="182190880"/>
    <n v="124737736"/>
    <m/>
    <n v="11729225"/>
    <n v="32944816"/>
    <n v="163079200"/>
    <n v="7787472"/>
    <n v="9371208"/>
    <n v="226218944"/>
    <n v="197548800"/>
    <x v="1335"/>
    <n v="185056128"/>
    <n v="18978088"/>
    <n v="9189507"/>
    <n v="28167596"/>
    <n v="50622940"/>
    <n v="20632038"/>
    <n v="405792512"/>
    <n v="190541408"/>
    <n v="68745720"/>
    <n v="122570080"/>
    <n v="137803904"/>
    <n v="437646016"/>
    <n v="405792512"/>
    <n v="2094"/>
    <n v="0.57199999999999995"/>
    <n v="8052"/>
    <n v="0.108316"/>
    <n v="0.56277100000000002"/>
    <n v="3.7798999999999999E-2"/>
    <n v="63475"/>
  </r>
  <r>
    <x v="20"/>
    <x v="47"/>
    <s v="Ball State University"/>
    <s v="Indiana"/>
    <x v="1"/>
    <x v="0"/>
    <n v="0.64696787493557806"/>
    <n v="0.34360063728093465"/>
    <n v="17463"/>
    <n v="11298"/>
    <n v="3864"/>
    <n v="18"/>
    <n v="3882"/>
    <n v="47306"/>
    <s v="Great Lakes: IL, IN, MI, OH, and WI"/>
    <x v="1"/>
    <x v="1"/>
    <n v="-85.409000000000006"/>
    <n v="40.197800000000001"/>
    <m/>
    <m/>
    <n v="199466096"/>
    <n v="135136960"/>
    <m/>
    <n v="13980187"/>
    <n v="36607928"/>
    <n v="163158864"/>
    <n v="5412971"/>
    <n v="15413067"/>
    <n v="240662432"/>
    <n v="195612512"/>
    <x v="1336"/>
    <n v="189665520"/>
    <n v="19976786"/>
    <n v="10234363"/>
    <n v="30211148"/>
    <n v="49200580"/>
    <n v="21656410"/>
    <n v="418772960"/>
    <n v="195638400"/>
    <n v="65410876"/>
    <n v="137803904"/>
    <n v="159198896"/>
    <n v="451076064"/>
    <n v="418772960"/>
    <n v="2059"/>
    <n v="0.56299999999999994"/>
    <n v="8208"/>
    <n v="0.117508"/>
    <n v="0.56619900000000001"/>
    <n v="3.9583100000000003E-2"/>
    <n v="59558"/>
  </r>
  <r>
    <x v="21"/>
    <x v="47"/>
    <s v="Ball State University"/>
    <s v="Indiana"/>
    <x v="1"/>
    <x v="0"/>
    <n v="0.67536008949797233"/>
    <n v="0.39797080443110056"/>
    <n v="14302"/>
    <n v="9659"/>
    <n v="3830"/>
    <n v="14"/>
    <n v="3844"/>
    <n v="47306"/>
    <s v="Great Lakes: IL, IN, MI, OH, and WI"/>
    <x v="1"/>
    <x v="1"/>
    <n v="-85.408900000000003"/>
    <n v="40.198900000000002"/>
    <n v="5.3999999999999999E-2"/>
    <n v="3597"/>
    <n v="213108848"/>
    <n v="149074064"/>
    <m/>
    <n v="8650838"/>
    <n v="35227280"/>
    <n v="152218080"/>
    <n v="3630992"/>
    <n v="10273878"/>
    <n v="254504224"/>
    <n v="181824464"/>
    <x v="1337"/>
    <n v="187078192"/>
    <n v="12306155"/>
    <n v="10889541"/>
    <n v="23195696"/>
    <n v="52535880"/>
    <n v="19369250"/>
    <n v="419466720"/>
    <n v="199491024"/>
    <n v="64309736"/>
    <n v="159198896"/>
    <n v="162212336"/>
    <n v="455815328"/>
    <n v="419466720"/>
    <n v="2262"/>
    <n v="0.57299999999999995"/>
    <n v="8472"/>
    <n v="0.11446099999999999"/>
    <n v="0.57343"/>
    <n v="3.5776799999999997E-2"/>
    <n v="58721"/>
  </r>
  <r>
    <x v="22"/>
    <x v="47"/>
    <s v="Ball State University"/>
    <s v="Indiana"/>
    <x v="1"/>
    <x v="0"/>
    <n v="0.61029238387172835"/>
    <n v="0.34347532116294793"/>
    <n v="16964"/>
    <n v="10353"/>
    <n v="3543"/>
    <n v="13"/>
    <n v="3556"/>
    <n v="47306"/>
    <s v="Great Lakes: IL, IN, MI, OH, and WI"/>
    <x v="1"/>
    <x v="1"/>
    <n v="-85.408900000000003"/>
    <n v="40.198900000000002"/>
    <n v="8.5000000000000006E-2"/>
    <n v="3915"/>
    <n v="217476256"/>
    <n v="149699760"/>
    <m/>
    <n v="7146986"/>
    <n v="31900692"/>
    <n v="151453040"/>
    <n v="7212364"/>
    <n v="13340894"/>
    <n v="251330624"/>
    <n v="180293568"/>
    <x v="1338"/>
    <n v="196679984"/>
    <n v="9378851"/>
    <n v="13203258"/>
    <n v="22582108"/>
    <n v="58541740"/>
    <n v="19929618"/>
    <n v="428786848"/>
    <n v="202770288"/>
    <n v="64192460"/>
    <n v="162212336"/>
    <n v="171650304"/>
    <n v="449299392"/>
    <n v="428786848"/>
    <n v="2225"/>
    <n v="0.59399999999999997"/>
    <n v="8502"/>
    <n v="0.105324"/>
    <n v="0.58077000000000001"/>
    <n v="3.10158E-2"/>
    <n v="60820.5"/>
  </r>
  <r>
    <x v="23"/>
    <x v="47"/>
    <s v="Ball State University"/>
    <s v="Indiana"/>
    <x v="1"/>
    <x v="0"/>
    <n v="0.60544456128052337"/>
    <n v="0.34890003859513702"/>
    <n v="17118"/>
    <n v="10364"/>
    <n v="3605"/>
    <n v="11"/>
    <n v="3616"/>
    <n v="47306"/>
    <s v="Great Lakes: IL, IN, MI, OH, and WI"/>
    <x v="1"/>
    <x v="1"/>
    <n v="-85.408900000000003"/>
    <n v="40.198900000000002"/>
    <n v="8.1000000000000003E-2"/>
    <n v="4188"/>
    <n v="222842176"/>
    <n v="147408480"/>
    <m/>
    <n v="5994425"/>
    <n v="32545840"/>
    <n v="157998320"/>
    <n v="7299442"/>
    <n v="12042584"/>
    <n v="250325760"/>
    <n v="187613920"/>
    <x v="1339"/>
    <n v="200242656"/>
    <n v="9370287"/>
    <n v="16936312"/>
    <n v="26306600"/>
    <n v="59694836"/>
    <n v="20909200"/>
    <n v="453264416"/>
    <n v="210503568"/>
    <n v="73095872"/>
    <n v="171650304"/>
    <n v="192109584"/>
    <n v="471361472"/>
    <n v="453264416"/>
    <n v="2368"/>
    <n v="0.59499999999999997"/>
    <n v="8820"/>
    <n v="9.8694699999999996E-2"/>
    <n v="0.59323400000000004"/>
    <n v="3.3963800000000002E-2"/>
    <n v="60234"/>
  </r>
  <r>
    <x v="24"/>
    <x v="47"/>
    <s v="Ball State University"/>
    <s v="Indiana"/>
    <x v="1"/>
    <x v="0"/>
    <n v="0.59877395482410123"/>
    <n v="0.33176535694521309"/>
    <n v="18107"/>
    <n v="10842"/>
    <n v="3589"/>
    <n v="8"/>
    <n v="3597"/>
    <n v="47306"/>
    <s v="Great Lakes: IL, IN, MI, OH, and WI"/>
    <x v="1"/>
    <x v="1"/>
    <n v="-85.408900000000003"/>
    <n v="40.198900000000002"/>
    <n v="4.9000000000000002E-2"/>
    <n v="4898"/>
    <n v="227094096"/>
    <n v="162691296"/>
    <m/>
    <n v="4345768"/>
    <n v="32912568"/>
    <n v="153183568"/>
    <n v="6715720"/>
    <n v="27598862"/>
    <n v="262196224"/>
    <n v="198909632"/>
    <x v="1340"/>
    <n v="183691952"/>
    <n v="8199910"/>
    <n v="16707104"/>
    <n v="24907014"/>
    <n v="59250264"/>
    <n v="19759304"/>
    <n v="473815584"/>
    <n v="218069600"/>
    <n v="69650752"/>
    <n v="192109584"/>
    <n v="192694016"/>
    <n v="490203648"/>
    <n v="473815584"/>
    <n v="2463"/>
    <n v="0.59599999999999997"/>
    <n v="9126"/>
    <n v="9.6414E-2"/>
    <n v="0.602128"/>
    <n v="3.3626700000000002E-2"/>
    <n v="61266"/>
  </r>
  <r>
    <x v="25"/>
    <x v="47"/>
    <s v="Ball State University"/>
    <s v="Indiana"/>
    <x v="1"/>
    <x v="0"/>
    <n v="0.6050029349347541"/>
    <n v="0.26143742070303755"/>
    <n v="22147"/>
    <n v="13399"/>
    <n v="3492"/>
    <n v="11"/>
    <n v="3503"/>
    <n v="47306"/>
    <s v="Great Lakes: IL, IN, MI, OH, and WI"/>
    <x v="1"/>
    <x v="1"/>
    <n v="-85.408900000000003"/>
    <n v="40.198900000000002"/>
    <n v="4.3999999999999997E-2"/>
    <n v="5323"/>
    <n v="232846880"/>
    <n v="164692256"/>
    <m/>
    <n v="3972010"/>
    <n v="32646860"/>
    <n v="160502976"/>
    <n v="8255215"/>
    <n v="34455968"/>
    <n v="265002480"/>
    <n v="215519136"/>
    <x v="1341"/>
    <n v="212344368"/>
    <n v="11402640"/>
    <n v="15323896"/>
    <n v="26726536"/>
    <n v="60469812"/>
    <n v="25521196"/>
    <n v="489964800"/>
    <n v="237570272"/>
    <n v="89808824"/>
    <n v="192694016"/>
    <n v="182374592"/>
    <n v="501469248"/>
    <n v="489964800"/>
    <n v="2233"/>
    <n v="0.57999999999999996"/>
    <n v="9656"/>
    <n v="9.2234300000000005E-2"/>
    <n v="0.60081700000000005"/>
    <n v="3.1880100000000001E-2"/>
    <n v="62968"/>
  </r>
  <r>
    <x v="26"/>
    <x v="47"/>
    <s v="Ball State University"/>
    <s v="Indiana"/>
    <x v="1"/>
    <x v="0"/>
    <n v="0.62251869820092987"/>
    <n v="0.25178594622678269"/>
    <n v="24735"/>
    <n v="15398"/>
    <n v="3866"/>
    <n v="11"/>
    <n v="3877"/>
    <n v="47306"/>
    <s v="Great Lakes: IL, IN, MI, OH, and WI"/>
    <x v="1"/>
    <x v="1"/>
    <n v="-85.409000000000006"/>
    <n v="40.203400000000002"/>
    <n v="5.1999999999999998E-2"/>
    <n v="5112"/>
    <n v="242310320"/>
    <n v="168326992"/>
    <m/>
    <n v="6126332"/>
    <n v="32351132"/>
    <n v="166550944"/>
    <n v="7951836"/>
    <n v="28530832"/>
    <n v="274006944"/>
    <n v="211407680"/>
    <x v="1342"/>
    <n v="215990256"/>
    <n v="12259018"/>
    <n v="16228480"/>
    <n v="28487498"/>
    <n v="60178712"/>
    <n v="21046864"/>
    <n v="502737600"/>
    <n v="227964496"/>
    <n v="88463888"/>
    <n v="182374592"/>
    <n v="201810624"/>
    <n v="505180096"/>
    <n v="502737600"/>
    <n v="2352"/>
    <n v="0.61599999999999999"/>
    <n v="9936"/>
    <n v="8.5757799999999995E-2"/>
    <n v="0.59822699999999995"/>
    <n v="2.7154299999999999E-2"/>
    <n v="61975"/>
  </r>
  <r>
    <x v="27"/>
    <x v="47"/>
    <s v="Ball State University"/>
    <s v="Indiana"/>
    <x v="1"/>
    <x v="0"/>
    <n v="0.62076805423504611"/>
    <n v="0.2653659186255577"/>
    <n v="24191"/>
    <n v="15017"/>
    <n v="3973"/>
    <n v="12"/>
    <n v="3985"/>
    <n v="47306"/>
    <s v="Great Lakes: IL, IN, MI, OH, and WI"/>
    <x v="1"/>
    <x v="1"/>
    <n v="-85.409000000000006"/>
    <n v="40.203400000000002"/>
    <n v="4.7E-2"/>
    <n v="5080"/>
    <n v="253485984"/>
    <n v="171155808"/>
    <m/>
    <n v="5489721"/>
    <n v="31299668"/>
    <n v="178242464"/>
    <n v="9816248"/>
    <n v="27939464"/>
    <n v="274775520"/>
    <n v="225972240"/>
    <x v="1343"/>
    <n v="211429264"/>
    <n v="12964680"/>
    <n v="12386499"/>
    <n v="25351180"/>
    <n v="61036368"/>
    <n v="20902304"/>
    <n v="493207104"/>
    <n v="230885696"/>
    <n v="73056160"/>
    <n v="201810624"/>
    <n v="214258096"/>
    <n v="525882432"/>
    <n v="493207104"/>
    <m/>
    <m/>
    <n v="10034"/>
    <m/>
    <m/>
    <m/>
    <m/>
  </r>
  <r>
    <x v="0"/>
    <x v="48"/>
    <s v="INDIANA UNIVERSITY-PURDUE UNIVERSITY AT 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14401866"/>
    <m/>
    <m/>
    <m/>
    <n v="2452321"/>
    <n v="24049402"/>
    <n v="1626443"/>
    <n v="904158"/>
    <m/>
    <m/>
    <x v="1344"/>
    <n v="23240154"/>
    <n v="423248"/>
    <n v="1120433"/>
    <n v="1543681"/>
    <n v="2134026"/>
    <n v="2470770"/>
    <n v="46524128"/>
    <n v="23684844"/>
    <n v="6683373"/>
    <m/>
    <m/>
    <m/>
    <m/>
    <m/>
    <m/>
    <m/>
    <m/>
    <m/>
    <m/>
    <m/>
  </r>
  <r>
    <x v="1"/>
    <x v="48"/>
    <s v="INDIANA UNIVERSITY-PURDUE UNIVERSITY AT 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15780947"/>
    <m/>
    <m/>
    <m/>
    <n v="2852670"/>
    <n v="26555512"/>
    <n v="1942713"/>
    <n v="1031477"/>
    <m/>
    <m/>
    <x v="1345"/>
    <n v="24326932"/>
    <n v="342644"/>
    <n v="1154655"/>
    <n v="1497299"/>
    <n v="2532530"/>
    <n v="2654137"/>
    <n v="51665224"/>
    <n v="24967374"/>
    <n v="7415106"/>
    <m/>
    <m/>
    <m/>
    <m/>
    <m/>
    <m/>
    <m/>
    <m/>
    <m/>
    <m/>
    <m/>
  </r>
  <r>
    <x v="2"/>
    <x v="48"/>
    <s v="INDIANA UNIVERSITY-PURDUE UNIVERSITY AT 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17213940"/>
    <m/>
    <m/>
    <m/>
    <n v="3755034"/>
    <n v="25870872"/>
    <n v="1961994"/>
    <n v="973833"/>
    <m/>
    <m/>
    <x v="1346"/>
    <n v="26021820"/>
    <n v="336934"/>
    <n v="953990"/>
    <n v="1290924"/>
    <n v="2068766"/>
    <n v="2773000"/>
    <n v="63237696"/>
    <n v="26171168"/>
    <n v="7947196"/>
    <m/>
    <m/>
    <m/>
    <m/>
    <m/>
    <m/>
    <m/>
    <m/>
    <m/>
    <m/>
    <m/>
  </r>
  <r>
    <x v="3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18287364"/>
    <m/>
    <m/>
    <m/>
    <n v="3083329"/>
    <n v="27315598"/>
    <n v="2113598"/>
    <n v="858570"/>
    <m/>
    <m/>
    <x v="1347"/>
    <n v="25841000"/>
    <n v="302109"/>
    <n v="1199793"/>
    <n v="1501902"/>
    <n v="2055844"/>
    <n v="3334489"/>
    <n v="53968248"/>
    <n v="27120592"/>
    <n v="8428808"/>
    <m/>
    <m/>
    <m/>
    <m/>
    <m/>
    <m/>
    <m/>
    <m/>
    <m/>
    <m/>
    <m/>
  </r>
  <r>
    <x v="4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18817148"/>
    <m/>
    <n v="1737"/>
    <m/>
    <n v="3138670"/>
    <n v="27059340"/>
    <n v="1861267"/>
    <n v="940087"/>
    <m/>
    <m/>
    <x v="1348"/>
    <n v="26898522"/>
    <n v="469918"/>
    <n v="1416751"/>
    <n v="1886669"/>
    <n v="2294753"/>
    <n v="3090691"/>
    <n v="54205508"/>
    <n v="27508384"/>
    <n v="8483775"/>
    <m/>
    <m/>
    <m/>
    <m/>
    <m/>
    <m/>
    <m/>
    <m/>
    <m/>
    <m/>
    <m/>
  </r>
  <r>
    <x v="5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20032220"/>
    <m/>
    <m/>
    <m/>
    <n v="2850891"/>
    <n v="27786468"/>
    <n v="2444101"/>
    <n v="1104864"/>
    <m/>
    <m/>
    <x v="1349"/>
    <n v="27459874"/>
    <n v="673649"/>
    <n v="1259513"/>
    <n v="1933162"/>
    <n v="2061513"/>
    <n v="3210145"/>
    <n v="56383012"/>
    <n v="28427070"/>
    <n v="8753307"/>
    <m/>
    <m/>
    <m/>
    <m/>
    <m/>
    <m/>
    <m/>
    <m/>
    <m/>
    <m/>
    <m/>
  </r>
  <r>
    <x v="6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20854614"/>
    <m/>
    <m/>
    <m/>
    <n v="2953019"/>
    <n v="28735896"/>
    <n v="2480044"/>
    <n v="1180511"/>
    <m/>
    <m/>
    <x v="1350"/>
    <n v="28920240"/>
    <n v="410369"/>
    <n v="1689257"/>
    <n v="2099626"/>
    <n v="2455127"/>
    <n v="3476690"/>
    <n v="60583872"/>
    <n v="30156016"/>
    <n v="8810977"/>
    <n v="8330150"/>
    <n v="10492992"/>
    <m/>
    <m/>
    <n v="219"/>
    <n v="0.193"/>
    <m/>
    <m/>
    <m/>
    <m/>
    <m/>
  </r>
  <r>
    <x v="7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22216260"/>
    <m/>
    <m/>
    <m/>
    <n v="3343102"/>
    <n v="30759540"/>
    <n v="2160214"/>
    <n v="1288215"/>
    <m/>
    <m/>
    <x v="1351"/>
    <n v="30323644"/>
    <n v="743845"/>
    <n v="1621831"/>
    <n v="2365676"/>
    <n v="3065009"/>
    <n v="3327205"/>
    <n v="64100168"/>
    <n v="31341540"/>
    <n v="9216657"/>
    <n v="10492992"/>
    <n v="12852267"/>
    <m/>
    <m/>
    <n v="211"/>
    <n v="0.187"/>
    <m/>
    <n v="0.42449300000000001"/>
    <n v="0.63089099999999998"/>
    <n v="0.17199900000000001"/>
    <n v="27484"/>
  </r>
  <r>
    <x v="8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23044544"/>
    <m/>
    <m/>
    <m/>
    <n v="3707798"/>
    <n v="31988284"/>
    <n v="2980645"/>
    <n v="1333776"/>
    <m/>
    <m/>
    <x v="1352"/>
    <n v="31993520"/>
    <n v="599338"/>
    <n v="1596178"/>
    <n v="2195516"/>
    <n v="2917784"/>
    <n v="3636192"/>
    <n v="68424880"/>
    <n v="32981676"/>
    <n v="9919124"/>
    <n v="12883167"/>
    <n v="14960964"/>
    <m/>
    <m/>
    <n v="220"/>
    <n v="0.185"/>
    <m/>
    <n v="0.41628399999999999"/>
    <n v="0.61753100000000005"/>
    <n v="0.17629700000000001"/>
    <n v="28334"/>
  </r>
  <r>
    <x v="9"/>
    <x v="48"/>
    <s v="INDIANA UNIVERSITY-PURDUE UNIVERSITY-FORT WAYNE"/>
    <s v="Indiana"/>
    <x v="0"/>
    <x v="0"/>
    <s v=""/>
    <s v=""/>
    <m/>
    <m/>
    <m/>
    <m/>
    <m/>
    <n v="46805"/>
    <s v="Great Lakes: IL, IN, MI, OH, and WI"/>
    <x v="0"/>
    <x v="0"/>
    <m/>
    <m/>
    <m/>
    <m/>
    <n v="25544056"/>
    <m/>
    <n v="5091"/>
    <m/>
    <n v="3695422"/>
    <n v="33677080"/>
    <n v="2505496"/>
    <n v="1268545"/>
    <m/>
    <m/>
    <x v="1353"/>
    <n v="33357352"/>
    <n v="658634"/>
    <n v="2056827"/>
    <n v="2715461"/>
    <n v="3118919"/>
    <n v="4215344"/>
    <n v="74074368"/>
    <n v="34654500"/>
    <n v="10214299"/>
    <n v="14960964"/>
    <n v="15821260"/>
    <m/>
    <m/>
    <n v="230"/>
    <n v="0.20399999999999999"/>
    <m/>
    <n v="0.42388599999999999"/>
    <n v="0.61819299999999999"/>
    <n v="0.17667099999999999"/>
    <n v="30121.5"/>
  </r>
  <r>
    <x v="10"/>
    <x v="48"/>
    <s v="INDIANA UNIVERSITY-PURDUE UNIVERSITY-FORT WAYNE"/>
    <s v="Indiana"/>
    <x v="0"/>
    <x v="0"/>
    <s v=""/>
    <s v=""/>
    <m/>
    <m/>
    <m/>
    <m/>
    <m/>
    <n v="468051449"/>
    <s v="Great Lakes: IL, IN, MI, OH, and WI"/>
    <x v="0"/>
    <x v="0"/>
    <m/>
    <m/>
    <m/>
    <m/>
    <n v="26726604"/>
    <m/>
    <m/>
    <m/>
    <n v="4305225"/>
    <n v="35364532"/>
    <n v="3542720"/>
    <n v="1182448"/>
    <m/>
    <m/>
    <x v="1354"/>
    <n v="34311464"/>
    <n v="529315"/>
    <n v="2121314"/>
    <n v="2650629"/>
    <n v="3202488"/>
    <n v="4553613"/>
    <n v="76723192"/>
    <n v="35849568"/>
    <n v="10826043"/>
    <n v="15821260"/>
    <n v="15115052"/>
    <m/>
    <m/>
    <n v="229"/>
    <n v="0.215"/>
    <m/>
    <n v="0.43382999999999999"/>
    <n v="0.62826599999999999"/>
    <n v="0.181231"/>
    <n v="32774"/>
  </r>
  <r>
    <x v="11"/>
    <x v="48"/>
    <s v="INDIANA UNIVERSITY-PURDUE UNIVERSITY-FORT WAYNE"/>
    <s v="Indiana"/>
    <x v="1"/>
    <x v="0"/>
    <n v="0.95643485211830537"/>
    <n v="0.71959882992060176"/>
    <n v="2502"/>
    <n v="2393"/>
    <n v="1411"/>
    <n v="311"/>
    <n v="1722"/>
    <n v="468051499"/>
    <s v="Great Lakes: IL, IN, MI, OH, and WI"/>
    <x v="0"/>
    <x v="0"/>
    <m/>
    <m/>
    <m/>
    <m/>
    <n v="29381286"/>
    <n v="26151324"/>
    <m/>
    <n v="1997861"/>
    <n v="437526"/>
    <n v="41599556"/>
    <n v="1540661"/>
    <n v="2615728"/>
    <n v="40572856"/>
    <n v="36916384"/>
    <x v="1355"/>
    <n v="42664672"/>
    <n v="693010.31"/>
    <n v="3038349.25"/>
    <n v="3731359.5"/>
    <n v="4005431"/>
    <n v="5229073"/>
    <n v="74229184"/>
    <n v="34938224"/>
    <n v="10408477"/>
    <m/>
    <m/>
    <n v="78407824"/>
    <n v="74229184"/>
    <n v="251"/>
    <n v="0.21"/>
    <m/>
    <n v="0.44170599999999999"/>
    <n v="0.61777300000000002"/>
    <n v="0.191469"/>
    <n v="33346"/>
  </r>
  <r>
    <x v="12"/>
    <x v="48"/>
    <s v="INDIANA UNIVERSITY-PURDUE UNIVERSITY-FORT WAYNE"/>
    <s v="Indiana"/>
    <x v="1"/>
    <x v="0"/>
    <n v="0.96924322136786722"/>
    <n v="0.7231732776617954"/>
    <n v="2471"/>
    <n v="2395"/>
    <n v="1437"/>
    <n v="295"/>
    <n v="1732"/>
    <s v="46805-1499"/>
    <s v="Great Lakes: IL, IN, MI, OH, and WI"/>
    <x v="0"/>
    <x v="0"/>
    <m/>
    <m/>
    <m/>
    <m/>
    <n v="36545144"/>
    <n v="32098210"/>
    <m/>
    <n v="1648414"/>
    <n v="7890229"/>
    <n v="36884404"/>
    <n v="4745061"/>
    <n v="2915382"/>
    <n v="48136104"/>
    <n v="42008636"/>
    <x v="1356"/>
    <n v="44334676"/>
    <n v="814510.81"/>
    <n v="4131323"/>
    <n v="4945834"/>
    <n v="3834315.75"/>
    <n v="5697606.5"/>
    <n v="83403008"/>
    <n v="37174868"/>
    <n v="12403387"/>
    <n v="13739215"/>
    <n v="13322602"/>
    <n v="90501136"/>
    <n v="83403008"/>
    <n v="270"/>
    <n v="0.22600000000000001"/>
    <m/>
    <n v="0.44430500000000001"/>
    <n v="0.62081200000000003"/>
    <n v="0.20058599999999999"/>
    <n v="34138.5"/>
  </r>
  <r>
    <x v="13"/>
    <x v="48"/>
    <s v="INDIANA UNIVERSITY-PURDUE UNIVERSITY-FORT WAYNE"/>
    <s v="Indiana"/>
    <x v="1"/>
    <x v="0"/>
    <n v="0.96621078037007235"/>
    <n v="0.68401332223147382"/>
    <n v="2486"/>
    <n v="2402"/>
    <n v="1369"/>
    <n v="274"/>
    <n v="1643"/>
    <s v="46805-1499"/>
    <s v="Great Lakes: IL, IN, MI, OH, and WI"/>
    <x v="0"/>
    <x v="0"/>
    <m/>
    <m/>
    <m/>
    <m/>
    <n v="40155280"/>
    <n v="35311260"/>
    <m/>
    <n v="1871641"/>
    <n v="8486602"/>
    <n v="38608632"/>
    <n v="1455834"/>
    <n v="3000837"/>
    <n v="52937136"/>
    <n v="40545160"/>
    <x v="1357"/>
    <n v="48572128"/>
    <n v="699105.44"/>
    <n v="4041287.75"/>
    <n v="4740393"/>
    <n v="4340543"/>
    <n v="6296399"/>
    <n v="91344576"/>
    <n v="40321340"/>
    <n v="13773972"/>
    <n v="13322602"/>
    <n v="15565688"/>
    <n v="97720352"/>
    <n v="91344576"/>
    <n v="289"/>
    <n v="0.222"/>
    <m/>
    <n v="0.44848500000000002"/>
    <n v="0.623838"/>
    <n v="0.19212099999999999"/>
    <n v="34065.5"/>
  </r>
  <r>
    <x v="14"/>
    <x v="48"/>
    <s v="INDIANA UNIVERSITY-PURDUE UNIVERSITY-FORT WAYNE"/>
    <s v="Indiana"/>
    <x v="1"/>
    <x v="0"/>
    <n v="0.96157804459691254"/>
    <n v="0.64823403496254017"/>
    <n v="2915"/>
    <n v="2803"/>
    <n v="1600"/>
    <n v="217"/>
    <n v="1817"/>
    <s v="46805-1499"/>
    <s v="Great Lakes: IL, IN, MI, OH, and WI"/>
    <x v="1"/>
    <x v="0"/>
    <m/>
    <m/>
    <m/>
    <m/>
    <n v="43257192"/>
    <n v="38363356"/>
    <m/>
    <n v="1806308"/>
    <n v="9362848"/>
    <n v="39936224"/>
    <n v="954344"/>
    <n v="3367144"/>
    <n v="59448548"/>
    <n v="41276408"/>
    <x v="1358"/>
    <n v="51031828"/>
    <n v="1037378.69"/>
    <n v="4545523"/>
    <n v="5582901.5"/>
    <n v="4839311.5"/>
    <n v="7129488.5"/>
    <n v="105781568"/>
    <n v="43184564"/>
    <n v="14320128"/>
    <n v="15565688"/>
    <n v="19224808"/>
    <n v="109798192"/>
    <n v="105781568"/>
    <n v="271"/>
    <n v="0.20799999999999999"/>
    <m/>
    <n v="0.40909099999999998"/>
    <n v="0.60909100000000005"/>
    <n v="0.159881"/>
    <n v="34498"/>
  </r>
  <r>
    <x v="15"/>
    <x v="48"/>
    <s v="Indiana University-Purdue University-Fort Wayne"/>
    <s v="Indiana"/>
    <x v="1"/>
    <x v="0"/>
    <n v="0.96231155778894473"/>
    <n v="0.70682581126445354"/>
    <n v="2786"/>
    <n v="2681"/>
    <n v="1684"/>
    <n v="211"/>
    <n v="1895"/>
    <s v="46805-1499"/>
    <s v="Great Lakes: IL, IN, MI, OH, and WI"/>
    <x v="1"/>
    <x v="2"/>
    <m/>
    <m/>
    <m/>
    <m/>
    <n v="46840064"/>
    <n v="41214420"/>
    <m/>
    <n v="1490722"/>
    <n v="8843190"/>
    <n v="40791000"/>
    <n v="1528767"/>
    <n v="3396275"/>
    <n v="63183420"/>
    <n v="43303048"/>
    <x v="1359"/>
    <n v="52908976"/>
    <n v="1212103.8799999999"/>
    <n v="4548111"/>
    <n v="5760215"/>
    <n v="4223504.5"/>
    <n v="6714296.5"/>
    <n v="121162768"/>
    <n v="45481716"/>
    <n v="15167073"/>
    <n v="19224808"/>
    <n v="22172988"/>
    <n v="108895656"/>
    <n v="121162768"/>
    <n v="331"/>
    <n v="0.248"/>
    <m/>
    <n v="0.36708400000000002"/>
    <n v="0.60261900000000002"/>
    <n v="0.136239"/>
    <n v="36597.5"/>
  </r>
  <r>
    <x v="16"/>
    <x v="48"/>
    <s v="Indiana University-Purdue University-Fort Wayne"/>
    <s v="Indiana"/>
    <x v="1"/>
    <x v="0"/>
    <n v="0.97087719298245612"/>
    <n v="0.64546440187929166"/>
    <n v="2850"/>
    <n v="2767"/>
    <n v="1609"/>
    <n v="177"/>
    <n v="1786"/>
    <s v="46805-1499"/>
    <s v="Great Lakes: IL, IN, MI, OH, and WI"/>
    <x v="1"/>
    <x v="2"/>
    <m/>
    <m/>
    <m/>
    <m/>
    <n v="51256872"/>
    <n v="45088440"/>
    <m/>
    <n v="1087964"/>
    <n v="9922247"/>
    <n v="41237540"/>
    <n v="2050171"/>
    <n v="11291337"/>
    <n v="67831400"/>
    <n v="44968104"/>
    <x v="1360"/>
    <n v="59552408"/>
    <n v="924839"/>
    <n v="5384764"/>
    <n v="6309603"/>
    <n v="4226793.5"/>
    <n v="6812348"/>
    <n v="107892184"/>
    <n v="47245120"/>
    <n v="16317689"/>
    <n v="22172988"/>
    <n v="27205494"/>
    <n v="125950808"/>
    <n v="107892184"/>
    <n v="364"/>
    <n v="0.255"/>
    <m/>
    <n v="0.35548800000000003"/>
    <n v="0.59194400000000003"/>
    <n v="0.133938"/>
    <n v="38141"/>
  </r>
  <r>
    <x v="17"/>
    <x v="48"/>
    <s v="Indiana University-Purdue University-Fort Wayne"/>
    <s v="Indiana"/>
    <x v="1"/>
    <x v="0"/>
    <n v="0.97067354173380604"/>
    <n v="0.64973439575033198"/>
    <n v="3103"/>
    <n v="3012"/>
    <n v="1811"/>
    <n v="146"/>
    <n v="1957"/>
    <s v="46805-1499"/>
    <s v="Great Lakes: IL, IN, MI, OH, and WI"/>
    <x v="1"/>
    <x v="2"/>
    <m/>
    <m/>
    <m/>
    <m/>
    <n v="55568768"/>
    <n v="48431092"/>
    <m/>
    <n v="1453290"/>
    <n v="11261892"/>
    <n v="43183428"/>
    <n v="1847444"/>
    <n v="4425667"/>
    <n v="66258784"/>
    <n v="55317312"/>
    <x v="1361"/>
    <n v="60967228"/>
    <n v="884748.63"/>
    <n v="6675219.5"/>
    <n v="7559968"/>
    <n v="4141401"/>
    <n v="7553678.5"/>
    <n v="123355160"/>
    <n v="50475204"/>
    <n v="16870144"/>
    <n v="27205494"/>
    <n v="27717616"/>
    <n v="129569968"/>
    <n v="123355160"/>
    <n v="338"/>
    <n v="0.24"/>
    <m/>
    <n v="0.333592"/>
    <n v="0.57070900000000002"/>
    <n v="0.12495199999999999"/>
    <n v="38762.5"/>
  </r>
  <r>
    <x v="18"/>
    <x v="48"/>
    <s v="Indiana University-Purdue University-Fort Wayne"/>
    <s v="Indiana"/>
    <x v="1"/>
    <x v="0"/>
    <n v="0.96368629844369846"/>
    <n v="0.66307789740341994"/>
    <n v="3277"/>
    <n v="3158"/>
    <n v="1907"/>
    <n v="187"/>
    <n v="2094"/>
    <s v="46805-1499"/>
    <s v="Great Lakes: IL, IN, MI, OH, and WI"/>
    <x v="1"/>
    <x v="2"/>
    <m/>
    <m/>
    <m/>
    <m/>
    <n v="60345932"/>
    <n v="52031264"/>
    <m/>
    <n v="1580653"/>
    <n v="13748201"/>
    <n v="45019288"/>
    <n v="2581145"/>
    <n v="1171100"/>
    <n v="69100992"/>
    <n v="60325688"/>
    <x v="1362"/>
    <n v="64053708"/>
    <n v="534709"/>
    <n v="6509197"/>
    <n v="7043906"/>
    <n v="3561833"/>
    <n v="8376322"/>
    <n v="123371224"/>
    <n v="54632372"/>
    <n v="19232596"/>
    <n v="27717616"/>
    <n v="23409674"/>
    <n v="132417248"/>
    <n v="123371224"/>
    <n v="361"/>
    <n v="0.26400000000000001"/>
    <m/>
    <n v="0.317361"/>
    <n v="0.56822899999999998"/>
    <n v="0.114236"/>
    <n v="40885.5"/>
  </r>
  <r>
    <x v="19"/>
    <x v="48"/>
    <s v="Indiana University-Purdue University-Fort Wayne"/>
    <s v="Indiana"/>
    <x v="1"/>
    <x v="0"/>
    <n v="0.96302474284125661"/>
    <n v="0.64145496535796764"/>
    <n v="3597"/>
    <n v="3464"/>
    <n v="2041"/>
    <n v="181"/>
    <n v="2222"/>
    <s v="46805-1499"/>
    <s v="Great Lakes: IL, IN, MI, OH, and WI"/>
    <x v="1"/>
    <x v="2"/>
    <n v="-85.107299999999995"/>
    <n v="41.117600000000003"/>
    <m/>
    <m/>
    <n v="69730800"/>
    <n v="57154084"/>
    <m/>
    <n v="1597579"/>
    <n v="22603284"/>
    <n v="45302608"/>
    <n v="2802924"/>
    <n v="2374206"/>
    <n v="76212200"/>
    <n v="69262008"/>
    <x v="1363"/>
    <n v="60059440"/>
    <n v="701306"/>
    <n v="7611700"/>
    <n v="8313006"/>
    <n v="3603023"/>
    <n v="9105315"/>
    <n v="135960640"/>
    <n v="58018016"/>
    <n v="20851724"/>
    <n v="23409674"/>
    <n v="31798576"/>
    <n v="152321072"/>
    <n v="135960640"/>
    <n v="392"/>
    <n v="0.252"/>
    <m/>
    <n v="0.339445"/>
    <n v="0.55900300000000003"/>
    <n v="0.115969"/>
    <n v="38927"/>
  </r>
  <r>
    <x v="20"/>
    <x v="48"/>
    <s v="Indiana University-Purdue University-Fort Wayne"/>
    <s v="Indiana"/>
    <x v="1"/>
    <x v="0"/>
    <n v="0.94852759218015348"/>
    <n v="0.59926950169579962"/>
    <n v="4041"/>
    <n v="3833"/>
    <n v="2120"/>
    <n v="177"/>
    <n v="2297"/>
    <s v="46805-1499"/>
    <s v="Great Lakes: IL, IN, MI, OH, and WI"/>
    <x v="1"/>
    <x v="2"/>
    <n v="-85.112899999999996"/>
    <n v="41.113700000000001"/>
    <m/>
    <m/>
    <n v="75708760"/>
    <n v="61036992"/>
    <m/>
    <n v="1448501"/>
    <n v="26411062"/>
    <n v="46294752"/>
    <n v="1581233"/>
    <n v="2220023"/>
    <n v="81878704"/>
    <n v="74196920"/>
    <x v="1364"/>
    <n v="70195112"/>
    <n v="701106"/>
    <n v="7860402"/>
    <n v="8561508"/>
    <n v="3880548"/>
    <n v="9281780"/>
    <n v="146888400"/>
    <n v="61930988"/>
    <n v="21527996"/>
    <n v="31798576"/>
    <n v="40178868"/>
    <n v="159060752"/>
    <n v="146888400"/>
    <n v="409"/>
    <n v="0.26700000000000002"/>
    <m/>
    <n v="0.35080299999999998"/>
    <n v="0.54482699999999995"/>
    <n v="0.105421"/>
    <n v="34971"/>
  </r>
  <r>
    <x v="21"/>
    <x v="48"/>
    <s v="Indiana University-Purdue University-Fort Wayne"/>
    <s v="Indiana"/>
    <x v="1"/>
    <x v="0"/>
    <n v="0.91039942425332854"/>
    <n v="0.80790513833992095"/>
    <n v="2779"/>
    <n v="2530"/>
    <n v="1874"/>
    <n v="170"/>
    <n v="2044"/>
    <s v="46805-1499"/>
    <s v="Great Lakes: IL, IN, MI, OH, and WI"/>
    <x v="1"/>
    <x v="2"/>
    <n v="-85.111699999999999"/>
    <n v="41.115400000000001"/>
    <n v="0.10100000000000001"/>
    <n v="2567"/>
    <n v="75249064"/>
    <n v="60473960"/>
    <m/>
    <n v="1084277"/>
    <n v="25397076"/>
    <n v="47170728"/>
    <n v="2203646"/>
    <n v="2229737"/>
    <n v="84840224"/>
    <n v="74637224"/>
    <x v="1365"/>
    <n v="63465636"/>
    <n v="1031875"/>
    <n v="10187348"/>
    <n v="11219223"/>
    <n v="13167206"/>
    <n v="9978392"/>
    <n v="159014912"/>
    <n v="65137488"/>
    <n v="21722116"/>
    <n v="40178868"/>
    <n v="39575228"/>
    <n v="161672016"/>
    <n v="159014912"/>
    <n v="384"/>
    <n v="0.23899999999999999"/>
    <m/>
    <n v="0.33215299999999998"/>
    <n v="0.55643200000000004"/>
    <n v="9.0323600000000004E-2"/>
    <n v="34291"/>
  </r>
  <r>
    <x v="22"/>
    <x v="48"/>
    <s v="Indiana University-Purdue University-Fort Wayne"/>
    <s v="Indiana"/>
    <x v="1"/>
    <x v="0"/>
    <n v="0.82140672782874613"/>
    <n v="0.60647803425167535"/>
    <n v="3270"/>
    <n v="2686"/>
    <n v="1534"/>
    <n v="95"/>
    <n v="1629"/>
    <s v="46805-1499"/>
    <s v="Great Lakes: IL, IN, MI, OH, and WI"/>
    <x v="1"/>
    <x v="2"/>
    <n v="-85.111699999999999"/>
    <n v="41.115400000000001"/>
    <n v="0.11"/>
    <n v="2942"/>
    <n v="71124248"/>
    <n v="57159324"/>
    <m/>
    <n v="1493306"/>
    <n v="21570024"/>
    <n v="46168556"/>
    <n v="3179996"/>
    <n v="2732581"/>
    <n v="81349240"/>
    <n v="71738880"/>
    <x v="1366"/>
    <n v="61583908"/>
    <n v="1262540"/>
    <n v="10405759"/>
    <n v="11668299"/>
    <n v="20350692"/>
    <n v="8802933"/>
    <n v="154095712"/>
    <n v="64603200"/>
    <n v="22193116"/>
    <n v="39575228"/>
    <n v="46433696"/>
    <n v="156462704"/>
    <n v="154095712"/>
    <n v="468"/>
    <n v="0.25900000000000001"/>
    <m/>
    <n v="0.29227799999999998"/>
    <n v="0.57349899999999998"/>
    <n v="8.27455E-2"/>
    <n v="37630"/>
  </r>
  <r>
    <x v="23"/>
    <x v="48"/>
    <s v="Indiana University-Purdue University-Fort Wayne"/>
    <s v="Indiana"/>
    <x v="1"/>
    <x v="0"/>
    <n v="0.83090221501890871"/>
    <n v="0.53966189856957092"/>
    <n v="3702"/>
    <n v="3076"/>
    <n v="1577"/>
    <n v="83"/>
    <n v="1660"/>
    <s v="46805-1499"/>
    <s v="Great Lakes: IL, IN, MI, OH, and WI"/>
    <x v="1"/>
    <x v="2"/>
    <n v="-85.111699999999999"/>
    <n v="41.115400000000001"/>
    <n v="0.109"/>
    <n v="3464"/>
    <n v="68600776"/>
    <n v="54711584"/>
    <m/>
    <n v="1886337"/>
    <n v="19069732"/>
    <n v="48993852"/>
    <n v="870091"/>
    <n v="3063425"/>
    <n v="77906912"/>
    <n v="64081192"/>
    <x v="1367"/>
    <n v="75663640"/>
    <n v="968139"/>
    <n v="8317845"/>
    <n v="9285984"/>
    <n v="11054861"/>
    <n v="7836730"/>
    <n v="152050624"/>
    <n v="61484296"/>
    <n v="21328372"/>
    <n v="46433696"/>
    <n v="54758980"/>
    <n v="146632688"/>
    <n v="152050624"/>
    <n v="503"/>
    <n v="0.26400000000000001"/>
    <m/>
    <n v="0.24101900000000001"/>
    <n v="0.57662599999999997"/>
    <n v="7.6171000000000003E-2"/>
    <n v="42872"/>
  </r>
  <r>
    <x v="24"/>
    <x v="48"/>
    <s v="Indiana University-Purdue University-Fort Wayne"/>
    <s v="Indiana"/>
    <x v="1"/>
    <x v="0"/>
    <n v="0.90874187832250441"/>
    <n v="0.506662333441664"/>
    <n v="3386"/>
    <n v="3077"/>
    <n v="1471"/>
    <n v="88"/>
    <n v="1559"/>
    <s v="46805-1499"/>
    <s v="Great Lakes: IL, IN, MI, OH, and WI"/>
    <x v="1"/>
    <x v="2"/>
    <n v="-85.111699999999999"/>
    <n v="41.115400000000001"/>
    <n v="0.1"/>
    <n v="3821"/>
    <n v="67573256"/>
    <n v="53199152"/>
    <m/>
    <n v="1904738"/>
    <n v="17696780"/>
    <n v="50956756"/>
    <n v="1953692"/>
    <n v="1910990"/>
    <n v="75208056"/>
    <n v="78948320"/>
    <x v="1368"/>
    <n v="64665600"/>
    <n v="871985"/>
    <n v="9316321"/>
    <n v="10188306"/>
    <n v="10801164"/>
    <n v="7802536"/>
    <n v="140533664"/>
    <n v="61182992"/>
    <n v="17131736"/>
    <n v="54758980"/>
    <n v="54472936"/>
    <n v="155927888"/>
    <n v="140533664"/>
    <n v="519"/>
    <n v="0.254"/>
    <m/>
    <n v="0.214339"/>
    <n v="0.57552499999999995"/>
    <n v="6.5018500000000007E-2"/>
    <n v="44888"/>
  </r>
  <r>
    <x v="25"/>
    <x v="48"/>
    <s v="Indiana University-Purdue University-Fort Wayne"/>
    <s v="Indiana"/>
    <x v="1"/>
    <x v="0"/>
    <n v="0.92156303479749002"/>
    <n v="0.50572578149179825"/>
    <n v="3506"/>
    <n v="3231"/>
    <n v="1583"/>
    <n v="51"/>
    <n v="1634"/>
    <s v="46805-1499"/>
    <s v="Great Lakes: IL, IN, MI, OH, and WI"/>
    <x v="1"/>
    <x v="2"/>
    <n v="-85.111699999999999"/>
    <n v="41.115400000000001"/>
    <n v="0.10199999999999999"/>
    <n v="3851"/>
    <n v="65864808"/>
    <n v="52033200"/>
    <m/>
    <n v="1594893"/>
    <n v="16593923"/>
    <n v="59790360"/>
    <n v="2159172"/>
    <n v="1824385"/>
    <n v="72307472"/>
    <n v="74197336"/>
    <x v="1369"/>
    <n v="58277288"/>
    <n v="1027541"/>
    <n v="12449434"/>
    <n v="13476975"/>
    <n v="11910957"/>
    <n v="9073777"/>
    <n v="142042032"/>
    <n v="62758380"/>
    <n v="22142396"/>
    <n v="54472936"/>
    <n v="51263584"/>
    <n v="159625728"/>
    <n v="142042032"/>
    <n v="458"/>
    <n v="0.216"/>
    <m/>
    <n v="0.190362"/>
    <n v="0.58013800000000004"/>
    <n v="5.3514399999999997E-2"/>
    <n v="45695.5"/>
  </r>
  <r>
    <x v="26"/>
    <x v="48"/>
    <s v="Indiana University-Purdue University-Fort Wayne"/>
    <s v="Indiana"/>
    <x v="1"/>
    <x v="0"/>
    <n v="0.93261608154020381"/>
    <n v="0.48573163327261687"/>
    <n v="3532"/>
    <n v="3294"/>
    <n v="1517"/>
    <n v="83"/>
    <n v="1600"/>
    <s v="46805-1499"/>
    <s v="Great Lakes: IL, IN, MI, OH, and WI"/>
    <x v="1"/>
    <x v="2"/>
    <n v="-85.111699999999999"/>
    <n v="41.115400000000001"/>
    <n v="9.1999999999999998E-2"/>
    <n v="3248"/>
    <n v="65467800"/>
    <n v="51994048"/>
    <m/>
    <n v="1833991"/>
    <n v="15255806"/>
    <n v="49865216"/>
    <n v="2881615"/>
    <n v="2426795"/>
    <n v="72527040"/>
    <n v="71395328"/>
    <x v="1370"/>
    <n v="56413552"/>
    <n v="1110382"/>
    <n v="12451765"/>
    <n v="13562147"/>
    <n v="15461626"/>
    <n v="8312868"/>
    <n v="145241856"/>
    <n v="66460168"/>
    <n v="24690182"/>
    <n v="51263584"/>
    <n v="55335660"/>
    <n v="152819808"/>
    <n v="145241856"/>
    <n v="591"/>
    <n v="0.316"/>
    <m/>
    <n v="0.18553500000000001"/>
    <n v="0.58720399999999995"/>
    <n v="5.3129299999999997E-2"/>
    <n v="46408"/>
  </r>
  <r>
    <x v="27"/>
    <x v="48"/>
    <s v="Indiana University-Purdue University-Fort Wayne"/>
    <s v="Indiana"/>
    <x v="1"/>
    <x v="0"/>
    <n v="0.94412900295253233"/>
    <n v="0.37575174404618716"/>
    <n v="4403"/>
    <n v="4157"/>
    <n v="1480"/>
    <n v="82"/>
    <n v="1562"/>
    <s v="46805-1499"/>
    <s v="Great Lakes: IL, IN, MI, OH, and WI"/>
    <x v="1"/>
    <x v="2"/>
    <n v="-85.108999999999995"/>
    <n v="41.1173"/>
    <n v="8.1000000000000003E-2"/>
    <n v="2930"/>
    <n v="61270528"/>
    <n v="48202296"/>
    <m/>
    <n v="1530978"/>
    <n v="15166305"/>
    <n v="50430112"/>
    <n v="1668847"/>
    <n v="1618655"/>
    <n v="67091740"/>
    <n v="69096976"/>
    <x v="1371"/>
    <n v="46655776"/>
    <n v="1334508"/>
    <n v="18402330"/>
    <n v="19736838"/>
    <n v="14659198"/>
    <n v="7767053"/>
    <n v="141490592"/>
    <n v="66013080"/>
    <n v="15930956"/>
    <n v="55335660"/>
    <n v="54337648"/>
    <n v="138283616"/>
    <n v="141490592"/>
    <m/>
    <m/>
    <m/>
    <m/>
    <m/>
    <m/>
    <m/>
  </r>
  <r>
    <x v="0"/>
    <x v="49"/>
    <s v="INDIANA UNIVERSITY-PURDUE UNIV AT 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55298112"/>
    <m/>
    <m/>
    <m/>
    <n v="45341148"/>
    <n v="149717376"/>
    <n v="41783128"/>
    <n v="9359007"/>
    <m/>
    <m/>
    <x v="1372"/>
    <n v="148078480"/>
    <n v="40786124"/>
    <n v="37754272"/>
    <n v="78540400"/>
    <n v="22393880"/>
    <n v="8222058"/>
    <n v="626324288"/>
    <n v="164709712"/>
    <n v="41177428"/>
    <m/>
    <m/>
    <m/>
    <m/>
    <m/>
    <m/>
    <m/>
    <m/>
    <m/>
    <m/>
    <m/>
  </r>
  <r>
    <x v="1"/>
    <x v="49"/>
    <s v="INDIANA UNIVERSITY-PURDUE UNIV AT 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62154168"/>
    <m/>
    <m/>
    <m/>
    <n v="53618776"/>
    <n v="154249184"/>
    <n v="46859144"/>
    <n v="15932561"/>
    <m/>
    <m/>
    <x v="1373"/>
    <n v="140353360"/>
    <n v="45741268"/>
    <n v="29443492"/>
    <n v="75184760"/>
    <n v="48805784"/>
    <n v="7020672"/>
    <n v="727283200"/>
    <n v="171359264"/>
    <n v="45771744"/>
    <m/>
    <m/>
    <m/>
    <m/>
    <m/>
    <m/>
    <m/>
    <m/>
    <m/>
    <m/>
    <m/>
  </r>
  <r>
    <x v="2"/>
    <x v="49"/>
    <s v="INDIANA UNIVERSITY-PURDUE UNIV 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69038576"/>
    <m/>
    <m/>
    <m/>
    <n v="62799152"/>
    <n v="156501408"/>
    <n v="52348320"/>
    <n v="21007912"/>
    <m/>
    <m/>
    <x v="1374"/>
    <n v="144262640"/>
    <n v="50674612"/>
    <n v="33977952"/>
    <n v="84652560"/>
    <n v="55612400"/>
    <n v="7633183"/>
    <n v="729939264"/>
    <n v="180557008"/>
    <n v="49819504"/>
    <m/>
    <m/>
    <m/>
    <m/>
    <m/>
    <m/>
    <m/>
    <m/>
    <m/>
    <m/>
    <m/>
  </r>
  <r>
    <x v="3"/>
    <x v="49"/>
    <s v="INDIANA UNIVERSITY-PURDUE UNIVERSITY-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74151032"/>
    <m/>
    <m/>
    <m/>
    <n v="63815312"/>
    <n v="154571792"/>
    <n v="31308304"/>
    <n v="52071608"/>
    <m/>
    <m/>
    <x v="1375"/>
    <n v="144630240"/>
    <n v="54790032"/>
    <n v="41760556"/>
    <n v="96550592"/>
    <n v="64017576"/>
    <n v="7471210"/>
    <n v="788987584"/>
    <n v="195521536"/>
    <n v="53914588"/>
    <m/>
    <m/>
    <m/>
    <m/>
    <m/>
    <m/>
    <m/>
    <m/>
    <m/>
    <m/>
    <m/>
  </r>
  <r>
    <x v="4"/>
    <x v="49"/>
    <s v="INDIANA UNIVERSITY-PURDUE UNIVERSITY-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78249280"/>
    <m/>
    <m/>
    <m/>
    <n v="67373992"/>
    <n v="154678992"/>
    <n v="32555788"/>
    <n v="46878124"/>
    <m/>
    <m/>
    <x v="1376"/>
    <n v="149374304"/>
    <n v="59524480"/>
    <n v="37374392"/>
    <n v="96898872"/>
    <n v="75023200"/>
    <n v="7375559"/>
    <n v="814720384"/>
    <n v="206451104"/>
    <n v="57909824"/>
    <m/>
    <m/>
    <m/>
    <m/>
    <m/>
    <m/>
    <m/>
    <m/>
    <m/>
    <m/>
    <m/>
  </r>
  <r>
    <x v="5"/>
    <x v="49"/>
    <s v="INDIANA UNIVERSITY-PURDUE UNIVERSITY-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85944472"/>
    <m/>
    <m/>
    <m/>
    <n v="75975088"/>
    <n v="160049216"/>
    <n v="35209344"/>
    <n v="54919884"/>
    <m/>
    <m/>
    <x v="1377"/>
    <n v="170384352"/>
    <n v="67641152"/>
    <n v="38543392"/>
    <n v="106184544"/>
    <n v="67415328"/>
    <n v="7749579"/>
    <n v="535558592"/>
    <n v="217510320"/>
    <n v="62828664"/>
    <m/>
    <m/>
    <m/>
    <m/>
    <m/>
    <m/>
    <m/>
    <m/>
    <m/>
    <m/>
    <m/>
  </r>
  <r>
    <x v="6"/>
    <x v="49"/>
    <s v="INDIANA UNIVERSITY-PURDUE UNIVERSITY-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93315720"/>
    <m/>
    <m/>
    <m/>
    <n v="82190528"/>
    <n v="168138000"/>
    <n v="35782964"/>
    <n v="76134376"/>
    <m/>
    <m/>
    <x v="1378"/>
    <n v="186596592"/>
    <n v="72797848"/>
    <n v="45045468"/>
    <n v="117843312"/>
    <n v="67561984"/>
    <n v="7886664"/>
    <n v="585211584"/>
    <n v="234161088"/>
    <n v="66697400"/>
    <n v="25636576"/>
    <n v="27917568"/>
    <m/>
    <m/>
    <n v="361"/>
    <n v="0.23499999999999999"/>
    <m/>
    <m/>
    <m/>
    <m/>
    <m/>
  </r>
  <r>
    <x v="7"/>
    <x v="49"/>
    <s v="INDIANA UNIVERSITY-PURDUE UNIVERSITY-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98385488"/>
    <m/>
    <m/>
    <m/>
    <n v="87955232"/>
    <n v="183040592"/>
    <n v="46616384"/>
    <n v="104372808"/>
    <m/>
    <m/>
    <x v="1379"/>
    <n v="205585184"/>
    <n v="80497584"/>
    <n v="51544952"/>
    <n v="132042536"/>
    <n v="87748472"/>
    <n v="8837792"/>
    <n v="632596992"/>
    <n v="255878224"/>
    <n v="72635400"/>
    <n v="27917568"/>
    <n v="28639224"/>
    <m/>
    <m/>
    <n v="279"/>
    <n v="0.185"/>
    <m/>
    <n v="0.49693199999999998"/>
    <n v="0.617892"/>
    <n v="0.18068999999999999"/>
    <n v="23161"/>
  </r>
  <r>
    <x v="8"/>
    <x v="49"/>
    <s v="INDIANA UNIVERSITY-PURDUE UNIVERSITY-INDIANAPOLIS"/>
    <s v="Indiana"/>
    <x v="0"/>
    <x v="0"/>
    <s v=""/>
    <s v=""/>
    <m/>
    <m/>
    <m/>
    <m/>
    <m/>
    <n v="46202"/>
    <s v="Great Lakes: IL, IN, MI, OH, and WI"/>
    <x v="0"/>
    <x v="0"/>
    <m/>
    <m/>
    <m/>
    <m/>
    <n v="104381288"/>
    <m/>
    <m/>
    <m/>
    <n v="93809008"/>
    <n v="192501424"/>
    <n v="46160576"/>
    <n v="99631288"/>
    <m/>
    <m/>
    <x v="1380"/>
    <n v="213266464"/>
    <n v="82567808"/>
    <n v="58286200"/>
    <n v="140854016"/>
    <n v="83483256"/>
    <n v="9662213"/>
    <n v="657748224"/>
    <n v="265171136"/>
    <n v="73481328"/>
    <n v="28639224"/>
    <n v="28449364"/>
    <m/>
    <m/>
    <n v="323"/>
    <n v="0.214"/>
    <m/>
    <n v="0.47977700000000001"/>
    <n v="0.62078100000000003"/>
    <n v="0.17866099999999999"/>
    <n v="25072.5"/>
  </r>
  <r>
    <x v="9"/>
    <x v="49"/>
    <s v="INDIANA UNIVERSITY-PURDUE UNIVERSITY-INDIANAPOLIS"/>
    <s v="Indiana"/>
    <x v="0"/>
    <x v="0"/>
    <s v=""/>
    <s v=""/>
    <m/>
    <m/>
    <m/>
    <m/>
    <m/>
    <n v="462022896"/>
    <s v="Great Lakes: IL, IN, MI, OH, and WI"/>
    <x v="0"/>
    <x v="0"/>
    <m/>
    <m/>
    <m/>
    <m/>
    <n v="105759280"/>
    <m/>
    <m/>
    <m/>
    <n v="97828248"/>
    <n v="203243856"/>
    <n v="51190432"/>
    <n v="106240544"/>
    <m/>
    <m/>
    <x v="1381"/>
    <n v="220314144"/>
    <n v="88347968"/>
    <n v="48738112"/>
    <n v="137086080"/>
    <n v="88270840"/>
    <n v="10761016"/>
    <n v="711518400"/>
    <n v="281471360"/>
    <n v="75521784"/>
    <n v="28449364"/>
    <n v="24898270"/>
    <m/>
    <m/>
    <n v="302"/>
    <n v="0.20799999999999999"/>
    <m/>
    <n v="0.44287199999999999"/>
    <n v="0.62660800000000005"/>
    <n v="0.15851799999999999"/>
    <n v="26865.5"/>
  </r>
  <r>
    <x v="10"/>
    <x v="49"/>
    <s v="INDIANA UNIVERSITY-PURDUE UNIVERSITY-INDIANAPOLIS"/>
    <s v="Indiana"/>
    <x v="0"/>
    <x v="0"/>
    <s v=""/>
    <s v=""/>
    <m/>
    <m/>
    <m/>
    <m/>
    <m/>
    <n v="462022896"/>
    <s v="Great Lakes: IL, IN, MI, OH, and WI"/>
    <x v="0"/>
    <x v="0"/>
    <m/>
    <m/>
    <m/>
    <m/>
    <n v="113028744"/>
    <m/>
    <m/>
    <m/>
    <n v="107050080"/>
    <n v="213726752"/>
    <n v="61630320"/>
    <n v="130574728"/>
    <m/>
    <m/>
    <x v="1382"/>
    <n v="228065824"/>
    <n v="104810112"/>
    <n v="55506744"/>
    <n v="160316864"/>
    <n v="105433392"/>
    <n v="10881864"/>
    <n v="768508416"/>
    <n v="294768992"/>
    <n v="79754456"/>
    <n v="24898270"/>
    <n v="22319432"/>
    <m/>
    <m/>
    <n v="412"/>
    <n v="0.222"/>
    <m/>
    <n v="0.43000699999999997"/>
    <n v="0.62643099999999996"/>
    <n v="0.155527"/>
    <n v="28848.5"/>
  </r>
  <r>
    <x v="11"/>
    <x v="49"/>
    <s v="INDIANA UNIVERSITY-PURDUE UNIVERSITY-INDIANAPOLIS"/>
    <s v="Indiana"/>
    <x v="1"/>
    <x v="0"/>
    <n v="0.72689768976897695"/>
    <n v="0.67604994324631096"/>
    <n v="6060"/>
    <n v="4405"/>
    <n v="2279"/>
    <n v="699"/>
    <n v="2978"/>
    <n v="462022896"/>
    <s v="Great Lakes: IL, IN, MI, OH, and WI"/>
    <x v="0"/>
    <x v="0"/>
    <m/>
    <m/>
    <m/>
    <m/>
    <n v="130303144"/>
    <n v="115486520"/>
    <m/>
    <n v="56818548"/>
    <n v="121518944"/>
    <n v="269376608"/>
    <n v="21492532"/>
    <n v="152089232"/>
    <n v="561028992"/>
    <n v="230485344"/>
    <x v="1383"/>
    <n v="269055200"/>
    <n v="123179248"/>
    <n v="72669640"/>
    <n v="195848896"/>
    <n v="94674784"/>
    <n v="13952328"/>
    <n v="776380416"/>
    <n v="349263488"/>
    <n v="97783832"/>
    <m/>
    <m/>
    <n v="801643520"/>
    <n v="776380416"/>
    <n v="450"/>
    <n v="0.214"/>
    <m/>
    <n v="0.44766699999999998"/>
    <n v="0.61944900000000003"/>
    <n v="0.165823"/>
    <n v="30406"/>
  </r>
  <r>
    <x v="12"/>
    <x v="49"/>
    <s v="INDIANA UNIVERSITY-PURDUE UNIVERSITY-INDIANAPOLIS"/>
    <s v="Indiana"/>
    <x v="1"/>
    <x v="0"/>
    <n v="0.75017409470752094"/>
    <n v="0.64678579716871665"/>
    <n v="5744"/>
    <n v="4309"/>
    <n v="2243"/>
    <n v="544"/>
    <n v="2787"/>
    <s v="46202-2896"/>
    <s v="Great Lakes: IL, IN, MI, OH, and WI"/>
    <x v="0"/>
    <x v="0"/>
    <m/>
    <m/>
    <m/>
    <m/>
    <n v="158124992"/>
    <n v="138622336"/>
    <m/>
    <n v="66026356"/>
    <n v="134286800"/>
    <n v="273526368"/>
    <n v="22063594"/>
    <n v="165960432"/>
    <n v="635980096"/>
    <n v="217148160"/>
    <x v="1384"/>
    <n v="296468224"/>
    <n v="148914128"/>
    <n v="69563080"/>
    <n v="218477216"/>
    <n v="103378848"/>
    <n v="15124539"/>
    <n v="843648128"/>
    <n v="408831424"/>
    <n v="125861720"/>
    <n v="17268448"/>
    <n v="17452744"/>
    <n v="865489664"/>
    <n v="843648128"/>
    <n v="491"/>
    <n v="0.22800000000000001"/>
    <m/>
    <n v="0.45990799999999998"/>
    <n v="0.620062"/>
    <n v="0.17154700000000001"/>
    <n v="31424"/>
  </r>
  <r>
    <x v="13"/>
    <x v="49"/>
    <s v="INDIANA UNIVERSITY-PURDUE UNIVERSITY-INDIANAPOLIS"/>
    <s v="Indiana"/>
    <x v="1"/>
    <x v="0"/>
    <n v="0.76746226746226742"/>
    <n v="0.64623828035673447"/>
    <n v="5698"/>
    <n v="4373"/>
    <n v="2344"/>
    <n v="482"/>
    <n v="2826"/>
    <s v="46202-2896"/>
    <s v="Great Lakes: IL, IN, MI, OH, and WI"/>
    <x v="0"/>
    <x v="0"/>
    <m/>
    <m/>
    <m/>
    <m/>
    <n v="166877200"/>
    <n v="149448624"/>
    <m/>
    <n v="79737904"/>
    <n v="147013696"/>
    <n v="297006016"/>
    <n v="20184064"/>
    <n v="144954592"/>
    <n v="677201152"/>
    <n v="213001520"/>
    <x v="1385"/>
    <n v="315027712"/>
    <n v="164121968"/>
    <n v="74730808"/>
    <n v="238852768"/>
    <n v="137249616"/>
    <n v="16059779"/>
    <n v="846914752"/>
    <n v="406538720"/>
    <n v="125958344"/>
    <n v="17452744"/>
    <n v="22570812"/>
    <n v="901286272"/>
    <n v="846914752"/>
    <n v="593"/>
    <n v="0.23100000000000001"/>
    <m/>
    <n v="0.45746999999999999"/>
    <n v="0.61686799999999997"/>
    <n v="0.16414100000000001"/>
    <n v="32181"/>
  </r>
  <r>
    <x v="14"/>
    <x v="49"/>
    <s v="INDIANA UNIVERSITY-PURDUE UNIVERSITY-INDIANAPOLIS"/>
    <s v="Indiana"/>
    <x v="1"/>
    <x v="0"/>
    <n v="0.73181967752550181"/>
    <n v="0.61151079136690645"/>
    <n v="6078"/>
    <n v="4448"/>
    <n v="2303"/>
    <n v="417"/>
    <n v="2720"/>
    <s v="46202-2896"/>
    <s v="Great Lakes: IL, IN, MI, OH, and WI"/>
    <x v="1"/>
    <x v="0"/>
    <m/>
    <m/>
    <m/>
    <m/>
    <n v="202854640"/>
    <n v="181554176"/>
    <m/>
    <n v="76347608"/>
    <n v="148094608"/>
    <n v="306255488"/>
    <n v="22801648"/>
    <n v="160606144"/>
    <n v="723935872"/>
    <n v="242836208"/>
    <x v="1386"/>
    <n v="314510528"/>
    <n v="164996960"/>
    <n v="85080456"/>
    <n v="250077408"/>
    <n v="128881192"/>
    <n v="16411757"/>
    <n v="945540480"/>
    <n v="419662432"/>
    <n v="128271264"/>
    <n v="22570812"/>
    <n v="23168116"/>
    <n v="976214912"/>
    <n v="945540480"/>
    <n v="645"/>
    <n v="0.253"/>
    <m/>
    <n v="0.43675999999999998"/>
    <n v="0.61243199999999998"/>
    <n v="0.14593"/>
    <n v="33133"/>
  </r>
  <r>
    <x v="15"/>
    <x v="49"/>
    <s v="Indiana University-Purdue University-Indianapolis"/>
    <s v="Indiana"/>
    <x v="1"/>
    <x v="0"/>
    <n v="0.73745110821382009"/>
    <n v="0.60685082872928175"/>
    <n v="6136"/>
    <n v="4525"/>
    <n v="2409"/>
    <n v="337"/>
    <n v="2746"/>
    <s v="46202-2896"/>
    <s v="Great Lakes: IL, IN, MI, OH, and WI"/>
    <x v="1"/>
    <x v="1"/>
    <m/>
    <m/>
    <m/>
    <m/>
    <n v="219767840"/>
    <n v="196713936"/>
    <m/>
    <n v="79097032"/>
    <n v="173207552"/>
    <n v="296358720"/>
    <n v="26425972"/>
    <n v="170069936"/>
    <n v="770722560"/>
    <n v="249090912"/>
    <x v="1387"/>
    <n v="324285920"/>
    <n v="162245328"/>
    <n v="88109304"/>
    <n v="250354624"/>
    <n v="136813248"/>
    <n v="17125572"/>
    <n v="994085312"/>
    <n v="430833184"/>
    <n v="129020504"/>
    <n v="23168116"/>
    <n v="25646146"/>
    <n v="1029511232"/>
    <n v="994085312"/>
    <n v="686"/>
    <n v="0.27700000000000002"/>
    <m/>
    <n v="0.42306199999999999"/>
    <n v="0.61202800000000002"/>
    <n v="0.14035800000000001"/>
    <n v="34110"/>
  </r>
  <r>
    <x v="16"/>
    <x v="49"/>
    <s v="Indiana University-Purdue University-Indianapolis"/>
    <s v="Indiana"/>
    <x v="1"/>
    <x v="0"/>
    <n v="0.74399288045090473"/>
    <n v="0.66294524189261028"/>
    <n v="10113"/>
    <n v="7524"/>
    <n v="3934"/>
    <n v="1054"/>
    <n v="4988"/>
    <s v="46202-2896"/>
    <s v="Great Lakes: IL, IN, MI, OH, and WI"/>
    <x v="1"/>
    <x v="1"/>
    <m/>
    <m/>
    <m/>
    <m/>
    <n v="215075728"/>
    <n v="188403536"/>
    <m/>
    <n v="74129584"/>
    <n v="192446784"/>
    <n v="293103232"/>
    <n v="29877364"/>
    <n v="167231328"/>
    <n v="789890240"/>
    <n v="252334336"/>
    <x v="1388"/>
    <n v="366490848"/>
    <n v="143391920"/>
    <n v="92423240"/>
    <n v="235815168"/>
    <n v="138110896"/>
    <n v="17985956"/>
    <n v="990784512"/>
    <n v="452017664"/>
    <n v="141455408"/>
    <n v="488386784"/>
    <n v="623616832"/>
    <n v="1043918208"/>
    <n v="990784512"/>
    <n v="713"/>
    <n v="0.313"/>
    <m/>
    <n v="0.42290100000000003"/>
    <n v="0.614981"/>
    <n v="0.14246200000000001"/>
    <n v="34504.5"/>
  </r>
  <r>
    <x v="17"/>
    <x v="49"/>
    <s v="Indiana University-Purdue University-Indianapolis"/>
    <s v="Indiana"/>
    <x v="1"/>
    <x v="0"/>
    <n v="0.70570495099271169"/>
    <n v="0.52510683760683763"/>
    <n v="7958"/>
    <n v="5616"/>
    <n v="2741"/>
    <n v="208"/>
    <n v="2949"/>
    <s v="46202-2896"/>
    <s v="Great Lakes: IL, IN, MI, OH, and WI"/>
    <x v="1"/>
    <x v="1"/>
    <m/>
    <m/>
    <m/>
    <m/>
    <n v="240270768"/>
    <n v="209039904"/>
    <m/>
    <n v="73638904"/>
    <n v="217091072"/>
    <n v="311923360"/>
    <n v="34985672"/>
    <n v="162892608"/>
    <n v="797017536"/>
    <n v="283252896"/>
    <x v="1389"/>
    <n v="383953248"/>
    <n v="161489680"/>
    <n v="84167464"/>
    <n v="245657152"/>
    <n v="129592416"/>
    <n v="19668264"/>
    <n v="1014062848"/>
    <n v="471448352"/>
    <n v="152948368"/>
    <n v="623616832"/>
    <n v="601932864"/>
    <n v="1086804480"/>
    <n v="1014062848"/>
    <n v="728"/>
    <n v="0.32600000000000001"/>
    <m/>
    <n v="0.40059600000000001"/>
    <n v="0.61476200000000003"/>
    <n v="0.13272500000000001"/>
    <n v="37470.5"/>
  </r>
  <r>
    <x v="18"/>
    <x v="49"/>
    <s v="Indiana University-Purdue University-Indianapolis"/>
    <s v="Indiana"/>
    <x v="1"/>
    <x v="0"/>
    <n v="0.69602529358626919"/>
    <n v="0.49318624269954575"/>
    <n v="8856"/>
    <n v="6164"/>
    <n v="2808"/>
    <n v="232"/>
    <n v="3040"/>
    <s v="46202-5143"/>
    <s v="Great Lakes: IL, IN, MI, OH, and WI"/>
    <x v="1"/>
    <x v="1"/>
    <m/>
    <m/>
    <m/>
    <m/>
    <n v="269677056"/>
    <n v="233281808"/>
    <m/>
    <n v="84501848"/>
    <n v="205963184"/>
    <n v="335725408"/>
    <n v="34673496"/>
    <n v="177339488"/>
    <n v="842901504"/>
    <n v="285390880"/>
    <x v="1390"/>
    <n v="411953312"/>
    <n v="164532912"/>
    <n v="98799928"/>
    <n v="263332832"/>
    <n v="145233728"/>
    <n v="31735768"/>
    <n v="1071499904"/>
    <n v="494691392"/>
    <n v="169138560"/>
    <n v="601932864"/>
    <n v="470947328"/>
    <n v="1137656192"/>
    <n v="1071499904"/>
    <n v="792"/>
    <n v="0.33900000000000002"/>
    <m/>
    <n v="0.35691499999999998"/>
    <n v="0.60661900000000002"/>
    <n v="0.12043"/>
    <n v="41830"/>
  </r>
  <r>
    <x v="19"/>
    <x v="49"/>
    <s v="Indiana University-Purdue University-Indianapolis"/>
    <s v="Indiana"/>
    <x v="1"/>
    <x v="0"/>
    <n v="0.66528368426511775"/>
    <n v="0.4706891175553477"/>
    <n v="9641"/>
    <n v="6414"/>
    <n v="2800"/>
    <n v="219"/>
    <n v="3019"/>
    <s v="46202-5143"/>
    <s v="Great Lakes: IL, IN, MI, OH, and WI"/>
    <x v="1"/>
    <x v="1"/>
    <n v="-86.175600000000003"/>
    <n v="39.773600000000002"/>
    <m/>
    <m/>
    <n v="284985728"/>
    <n v="240448160"/>
    <m/>
    <n v="67575888"/>
    <n v="234852544"/>
    <n v="301737568"/>
    <n v="33582636"/>
    <n v="141060272"/>
    <n v="842399936"/>
    <n v="296520448"/>
    <x v="1391"/>
    <n v="393565824"/>
    <n v="167907424"/>
    <n v="88743784"/>
    <n v="256651200"/>
    <n v="156526160"/>
    <n v="35821668"/>
    <n v="1059862080"/>
    <n v="510361920"/>
    <n v="173528320"/>
    <n v="470947328"/>
    <n v="520478144"/>
    <n v="1145095936"/>
    <n v="1059862080"/>
    <n v="805"/>
    <n v="0.35099999999999998"/>
    <n v="7944"/>
    <n v="0.345167"/>
    <n v="0.59678699999999996"/>
    <n v="0.12257"/>
    <n v="42618"/>
  </r>
  <r>
    <x v="20"/>
    <x v="49"/>
    <s v="Indiana University-Purdue University-Indianapolis"/>
    <s v="Indiana"/>
    <x v="1"/>
    <x v="0"/>
    <n v="0.63340416489587759"/>
    <n v="0.39251207729468601"/>
    <n v="11765"/>
    <n v="7452"/>
    <n v="2684"/>
    <n v="241"/>
    <n v="2925"/>
    <s v="46202-5143"/>
    <s v="Great Lakes: IL, IN, MI, OH, and WI"/>
    <x v="1"/>
    <x v="1"/>
    <n v="-86.1755"/>
    <n v="39.773499999999999"/>
    <m/>
    <m/>
    <n v="300528000"/>
    <n v="252419584"/>
    <m/>
    <n v="66675760"/>
    <n v="254312176"/>
    <n v="291067232"/>
    <n v="47211468"/>
    <n v="150017792"/>
    <n v="863124992"/>
    <n v="313585664"/>
    <x v="1392"/>
    <n v="411842336"/>
    <n v="179972368"/>
    <n v="97311104"/>
    <n v="277283456"/>
    <n v="158684448"/>
    <n v="33265132"/>
    <n v="1094614784"/>
    <n v="518552960"/>
    <n v="192766992"/>
    <n v="520478144"/>
    <n v="632003904"/>
    <n v="1182636544"/>
    <n v="1094614784"/>
    <n v="778"/>
    <n v="0.32500000000000001"/>
    <n v="7944"/>
    <n v="0.35550500000000002"/>
    <n v="0.59608700000000003"/>
    <n v="0.12420399999999999"/>
    <n v="40881"/>
  </r>
  <r>
    <x v="21"/>
    <x v="49"/>
    <s v="Indiana University-Purdue University-Indianapolis"/>
    <s v="Indiana"/>
    <x v="1"/>
    <x v="0"/>
    <n v="0.69342778433687524"/>
    <n v="0.43402383654937571"/>
    <n v="10164"/>
    <n v="7048"/>
    <n v="2809"/>
    <n v="250"/>
    <n v="3059"/>
    <s v="46202-5143"/>
    <s v="Great Lakes: IL, IN, MI, OH, and WI"/>
    <x v="1"/>
    <x v="1"/>
    <n v="-86.172200000000004"/>
    <n v="39.7729"/>
    <n v="5.5E-2"/>
    <n v="6518"/>
    <n v="317213408"/>
    <n v="269473696"/>
    <m/>
    <n v="69435488"/>
    <n v="242340256"/>
    <n v="295352320"/>
    <n v="50981988"/>
    <n v="167226608"/>
    <n v="872487168"/>
    <n v="304879648"/>
    <x v="1393"/>
    <n v="398734912"/>
    <n v="180186304"/>
    <n v="98518808"/>
    <n v="278705120"/>
    <n v="204003920"/>
    <n v="38287340"/>
    <n v="1118030336"/>
    <n v="525414432"/>
    <n v="197027120"/>
    <n v="632003904"/>
    <n v="634978944"/>
    <n v="1188217344"/>
    <n v="1118030336"/>
    <n v="971"/>
    <n v="0.38600000000000001"/>
    <n v="7944"/>
    <n v="0.34410299999999999"/>
    <n v="0.60071200000000002"/>
    <n v="0.11393"/>
    <n v="39360"/>
  </r>
  <r>
    <x v="22"/>
    <x v="49"/>
    <s v="Indiana University-Purdue University-Indianapolis"/>
    <s v="Indiana"/>
    <x v="1"/>
    <x v="0"/>
    <n v="0.6706607929515418"/>
    <n v="0.44127693116132422"/>
    <n v="11350"/>
    <n v="7612"/>
    <n v="3049"/>
    <n v="310"/>
    <n v="3359"/>
    <s v="46202-5143"/>
    <s v="Great Lakes: IL, IN, MI, OH, and WI"/>
    <x v="1"/>
    <x v="1"/>
    <n v="-86.172200000000004"/>
    <n v="39.7729"/>
    <n v="8.5000000000000006E-2"/>
    <n v="6647"/>
    <n v="334681440"/>
    <n v="285475584"/>
    <m/>
    <n v="78705312"/>
    <n v="222358144"/>
    <n v="308435488"/>
    <n v="43061996"/>
    <n v="174638048"/>
    <n v="875803840"/>
    <n v="314160704"/>
    <x v="1394"/>
    <n v="415341280"/>
    <n v="178914656"/>
    <n v="91982640"/>
    <n v="270897280"/>
    <n v="222805392"/>
    <n v="39399908"/>
    <n v="1150123392"/>
    <n v="546140224"/>
    <n v="191948832"/>
    <n v="634978944"/>
    <n v="709877056"/>
    <n v="1195021952"/>
    <n v="1150123392"/>
    <n v="1139"/>
    <n v="0.41599999999999998"/>
    <n v="7944"/>
    <n v="0.32982899999999998"/>
    <n v="0.60280299999999998"/>
    <n v="0.10757799999999999"/>
    <n v="38959"/>
  </r>
  <r>
    <x v="23"/>
    <x v="49"/>
    <s v="Indiana University-Purdue University-Indianapolis"/>
    <s v="Indiana"/>
    <x v="1"/>
    <x v="0"/>
    <n v="0.69582992641046604"/>
    <n v="0.44606345475910691"/>
    <n v="12230"/>
    <n v="8510"/>
    <n v="3503"/>
    <n v="293"/>
    <n v="3796"/>
    <s v="46202-5143"/>
    <s v="Great Lakes: IL, IN, MI, OH, and WI"/>
    <x v="1"/>
    <x v="1"/>
    <n v="-86.172200000000004"/>
    <n v="39.7729"/>
    <n v="8.5999999999999993E-2"/>
    <n v="7415"/>
    <n v="348522432"/>
    <n v="293919776"/>
    <m/>
    <n v="103538752"/>
    <n v="206777280"/>
    <n v="339697920"/>
    <n v="43473224"/>
    <n v="181747664"/>
    <n v="900450560"/>
    <n v="336300000"/>
    <x v="1395"/>
    <n v="429228704"/>
    <n v="173856432"/>
    <n v="90062912"/>
    <n v="263919344"/>
    <n v="235384896"/>
    <n v="42682056"/>
    <n v="1163355648"/>
    <n v="537518848"/>
    <n v="190833136"/>
    <n v="709877056"/>
    <n v="834833536"/>
    <n v="1256657152"/>
    <n v="1163355648"/>
    <n v="1217"/>
    <n v="0.434"/>
    <n v="8534"/>
    <n v="0.306149"/>
    <n v="0.60330399999999995"/>
    <n v="9.3055399999999996E-2"/>
    <n v="39899"/>
  </r>
  <r>
    <x v="24"/>
    <x v="49"/>
    <s v="Indiana University-Purdue University-Indianapolis"/>
    <s v="Indiana"/>
    <x v="1"/>
    <x v="0"/>
    <n v="0.70487616099071204"/>
    <n v="0.43362248819589327"/>
    <n v="12920"/>
    <n v="9107"/>
    <n v="3772"/>
    <n v="177"/>
    <n v="3949"/>
    <s v="46202-5143"/>
    <s v="Great Lakes: IL, IN, MI, OH, and WI"/>
    <x v="1"/>
    <x v="1"/>
    <n v="-86.172200000000004"/>
    <n v="39.7729"/>
    <n v="5.8999999999999997E-2"/>
    <n v="8184"/>
    <n v="366599168"/>
    <n v="306957856"/>
    <m/>
    <n v="106533712"/>
    <n v="215454896"/>
    <n v="348990272"/>
    <n v="39707608"/>
    <n v="230860896"/>
    <n v="917158144"/>
    <n v="314556512"/>
    <x v="1396"/>
    <n v="428508992"/>
    <n v="180188784"/>
    <n v="95972280"/>
    <n v="276161056"/>
    <n v="233362976"/>
    <n v="41656164"/>
    <n v="1157952256"/>
    <n v="534081568"/>
    <n v="186947248"/>
    <n v="834833536"/>
    <n v="825184448"/>
    <n v="1237405184"/>
    <n v="1157952256"/>
    <n v="1226"/>
    <n v="0.439"/>
    <n v="8702"/>
    <n v="0.27024199999999998"/>
    <n v="0.60302199999999995"/>
    <n v="7.6251200000000005E-2"/>
    <n v="41372"/>
  </r>
  <r>
    <x v="25"/>
    <x v="49"/>
    <s v="Indiana University-Purdue University-Indianapolis"/>
    <s v="Indiana"/>
    <x v="1"/>
    <x v="0"/>
    <n v="0.69665163722374157"/>
    <n v="0.41687002652519894"/>
    <n v="13529"/>
    <n v="9425"/>
    <n v="3725"/>
    <n v="204"/>
    <n v="3929"/>
    <s v="46202-5143"/>
    <s v="Great Lakes: IL, IN, MI, OH, and WI"/>
    <x v="1"/>
    <x v="1"/>
    <n v="-86.172200000000004"/>
    <n v="39.7729"/>
    <n v="5.5E-2"/>
    <n v="8294"/>
    <n v="375505760"/>
    <n v="313387616"/>
    <m/>
    <n v="115969248"/>
    <n v="219075296"/>
    <n v="369678656"/>
    <n v="45323396"/>
    <n v="222983520"/>
    <n v="928575744"/>
    <n v="326053664"/>
    <x v="1397"/>
    <n v="446028032"/>
    <n v="194785360"/>
    <n v="89183232"/>
    <n v="283968576"/>
    <n v="251238240"/>
    <n v="40155144"/>
    <n v="1194430592"/>
    <n v="577276608"/>
    <n v="204535632"/>
    <n v="825184448"/>
    <n v="942121280"/>
    <n v="1260971520"/>
    <n v="1194430592"/>
    <n v="1240"/>
    <n v="0.46300000000000002"/>
    <n v="9104"/>
    <n v="0.23929600000000001"/>
    <n v="0.60694599999999999"/>
    <n v="6.6983799999999996E-2"/>
    <n v="43539.5"/>
  </r>
  <r>
    <x v="26"/>
    <x v="49"/>
    <s v="Indiana University-Purdue University-Indianapolis"/>
    <s v="Indiana"/>
    <x v="1"/>
    <x v="0"/>
    <n v="0.73971881813397489"/>
    <n v="0.40685028966358372"/>
    <n v="13301"/>
    <n v="9839"/>
    <n v="3834"/>
    <n v="169"/>
    <n v="4003"/>
    <s v="46202-5143"/>
    <s v="Great Lakes: IL, IN, MI, OH, and WI"/>
    <x v="1"/>
    <x v="1"/>
    <n v="-86.172200000000004"/>
    <n v="39.7729"/>
    <n v="5.8999999999999997E-2"/>
    <n v="7980"/>
    <n v="392431936"/>
    <n v="321267168"/>
    <m/>
    <n v="109145392"/>
    <n v="232421472"/>
    <n v="363403072"/>
    <n v="47335036"/>
    <n v="230954832"/>
    <n v="969148224"/>
    <n v="349371584"/>
    <x v="1398"/>
    <n v="465405600"/>
    <n v="209054960"/>
    <n v="99890720"/>
    <n v="308945664"/>
    <n v="268246352"/>
    <n v="40909736"/>
    <n v="1261747072"/>
    <n v="597929088"/>
    <n v="201878032"/>
    <n v="942121280"/>
    <n v="1087531520"/>
    <n v="1341246976"/>
    <n v="1261747072"/>
    <n v="1263"/>
    <n v="0.45"/>
    <n v="9430"/>
    <n v="0.213033"/>
    <n v="0.60994099999999996"/>
    <n v="5.9665900000000001E-2"/>
    <n v="45002"/>
  </r>
  <r>
    <x v="27"/>
    <x v="49"/>
    <s v="Indiana University-Purdue University-Indianapolis"/>
    <s v="Indiana"/>
    <x v="1"/>
    <x v="0"/>
    <n v="0.79650166801911459"/>
    <n v="0.46332352275299976"/>
    <n v="11091"/>
    <n v="8834"/>
    <n v="3933"/>
    <n v="160"/>
    <n v="4093"/>
    <s v="46202-5143"/>
    <s v="Great Lakes: IL, IN, MI, OH, and WI"/>
    <x v="1"/>
    <x v="1"/>
    <n v="-86.172200000000004"/>
    <n v="39.7729"/>
    <n v="6.3E-2"/>
    <n v="7801"/>
    <n v="401629312"/>
    <n v="327524096"/>
    <m/>
    <n v="108815088"/>
    <n v="250059104"/>
    <n v="370644960"/>
    <n v="51339880"/>
    <n v="247851376"/>
    <n v="1016884480"/>
    <n v="350074496"/>
    <x v="1399"/>
    <n v="482819584"/>
    <n v="221113888"/>
    <n v="100400816"/>
    <n v="321514688"/>
    <n v="289143008"/>
    <n v="43521840"/>
    <n v="1350815872"/>
    <n v="626751616"/>
    <n v="218623760"/>
    <n v="1087531520"/>
    <n v="1177983744"/>
    <n v="1405459712"/>
    <n v="1350815872"/>
    <m/>
    <m/>
    <n v="9618"/>
    <m/>
    <m/>
    <m/>
    <m/>
  </r>
  <r>
    <x v="0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8862569"/>
    <m/>
    <m/>
    <m/>
    <n v="2060531"/>
    <n v="15502415"/>
    <n v="1075593"/>
    <n v="525034"/>
    <m/>
    <m/>
    <x v="1400"/>
    <n v="11087113"/>
    <n v="240746"/>
    <m/>
    <n v="240746"/>
    <n v="2738912"/>
    <n v="1918519"/>
    <n v="30241002"/>
    <n v="12894578"/>
    <n v="3166058"/>
    <m/>
    <m/>
    <m/>
    <m/>
    <m/>
    <m/>
    <m/>
    <m/>
    <m/>
    <m/>
    <m/>
  </r>
  <r>
    <x v="1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9890851"/>
    <m/>
    <m/>
    <m/>
    <n v="2523267"/>
    <n v="16660841"/>
    <n v="1454602"/>
    <n v="850902"/>
    <m/>
    <m/>
    <x v="1401"/>
    <n v="11659106"/>
    <n v="38459"/>
    <n v="391802"/>
    <n v="430261"/>
    <n v="3850357"/>
    <n v="1958271"/>
    <n v="33249644"/>
    <n v="14382336"/>
    <n v="3564946"/>
    <m/>
    <m/>
    <m/>
    <m/>
    <m/>
    <m/>
    <m/>
    <m/>
    <m/>
    <m/>
    <m/>
  </r>
  <r>
    <x v="2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10909492"/>
    <m/>
    <m/>
    <m/>
    <n v="2795795"/>
    <n v="16488112"/>
    <n v="1117250"/>
    <n v="758749"/>
    <m/>
    <m/>
    <x v="1402"/>
    <n v="12431814"/>
    <n v="74309"/>
    <n v="546803"/>
    <n v="621112"/>
    <n v="4083491"/>
    <n v="2219425"/>
    <n v="36203512"/>
    <n v="15402832"/>
    <n v="4021968"/>
    <m/>
    <m/>
    <m/>
    <m/>
    <m/>
    <m/>
    <m/>
    <m/>
    <m/>
    <m/>
    <m/>
  </r>
  <r>
    <x v="3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11677510"/>
    <m/>
    <m/>
    <m/>
    <n v="2528713"/>
    <n v="18035276"/>
    <n v="1041673"/>
    <n v="1002146"/>
    <m/>
    <m/>
    <x v="1403"/>
    <n v="13729129"/>
    <n v="43202"/>
    <n v="564626"/>
    <n v="607828"/>
    <n v="3987539"/>
    <n v="2488008"/>
    <n v="38711976"/>
    <n v="16516095"/>
    <n v="4331749"/>
    <m/>
    <m/>
    <m/>
    <m/>
    <m/>
    <m/>
    <m/>
    <m/>
    <m/>
    <m/>
    <m/>
  </r>
  <r>
    <x v="4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12549270"/>
    <m/>
    <m/>
    <m/>
    <n v="2353559"/>
    <n v="20846824"/>
    <n v="1021947"/>
    <n v="1015261"/>
    <m/>
    <m/>
    <x v="1404"/>
    <n v="15121628"/>
    <n v="165143"/>
    <n v="636818"/>
    <n v="801961"/>
    <n v="4310470"/>
    <n v="3019306"/>
    <n v="45973656"/>
    <n v="18591296"/>
    <n v="4784166"/>
    <m/>
    <m/>
    <m/>
    <m/>
    <m/>
    <m/>
    <m/>
    <m/>
    <m/>
    <m/>
    <m/>
  </r>
  <r>
    <x v="5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14232259"/>
    <m/>
    <m/>
    <m/>
    <n v="2478997"/>
    <n v="22493258"/>
    <n v="944329"/>
    <n v="1166899"/>
    <m/>
    <m/>
    <x v="1405"/>
    <n v="15415510"/>
    <n v="111993"/>
    <n v="638768"/>
    <n v="750761"/>
    <n v="5224217"/>
    <n v="3511813"/>
    <n v="48948808"/>
    <n v="19781916"/>
    <n v="5204637"/>
    <m/>
    <m/>
    <m/>
    <m/>
    <m/>
    <m/>
    <m/>
    <m/>
    <m/>
    <m/>
    <m/>
  </r>
  <r>
    <x v="6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16292816"/>
    <m/>
    <m/>
    <m/>
    <n v="2907551"/>
    <n v="24435110"/>
    <n v="1127158"/>
    <n v="1176425"/>
    <m/>
    <m/>
    <x v="1406"/>
    <n v="16878006"/>
    <n v="104445"/>
    <n v="676184"/>
    <n v="780629"/>
    <n v="5795924"/>
    <n v="3976690"/>
    <n v="55488984"/>
    <n v="21681004"/>
    <n v="5758241"/>
    <n v="2012942"/>
    <n v="3989236"/>
    <m/>
    <m/>
    <n v="305"/>
    <n v="0.28299999999999997"/>
    <m/>
    <m/>
    <m/>
    <m/>
    <m/>
  </r>
  <r>
    <x v="7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18923298"/>
    <m/>
    <m/>
    <m/>
    <n v="3541567"/>
    <n v="27293976"/>
    <n v="1398721"/>
    <n v="1357208"/>
    <m/>
    <m/>
    <x v="1407"/>
    <n v="18639620"/>
    <n v="115046"/>
    <n v="851488"/>
    <n v="966534"/>
    <n v="6000683"/>
    <n v="4318568"/>
    <n v="63603460"/>
    <n v="24060268"/>
    <n v="6398672"/>
    <n v="3989236"/>
    <n v="4149035"/>
    <m/>
    <m/>
    <n v="296"/>
    <n v="0.27400000000000002"/>
    <m/>
    <n v="0.23067399999999999"/>
    <n v="0.62183100000000002"/>
    <n v="9.9876300000000001E-2"/>
    <n v="33251.5"/>
  </r>
  <r>
    <x v="8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20501776"/>
    <m/>
    <m/>
    <m/>
    <n v="3901210"/>
    <n v="29265658"/>
    <n v="1586860"/>
    <n v="1329067"/>
    <m/>
    <m/>
    <x v="1408"/>
    <n v="20916954"/>
    <n v="79958"/>
    <n v="1247467"/>
    <n v="1327425"/>
    <n v="5265303"/>
    <n v="4084975"/>
    <n v="70266064"/>
    <n v="26175496"/>
    <n v="7777489"/>
    <n v="4149035"/>
    <n v="11886447"/>
    <m/>
    <m/>
    <n v="313"/>
    <n v="0.26900000000000002"/>
    <m/>
    <n v="0.212425"/>
    <n v="0.62009700000000001"/>
    <n v="8.8176400000000002E-2"/>
    <n v="34597"/>
  </r>
  <r>
    <x v="9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22889144"/>
    <m/>
    <m/>
    <m/>
    <n v="4180032"/>
    <n v="34135692"/>
    <n v="1986379"/>
    <n v="1683870"/>
    <m/>
    <m/>
    <x v="1409"/>
    <n v="23650400"/>
    <n v="95102"/>
    <n v="1023359"/>
    <n v="1118461"/>
    <n v="5656265"/>
    <n v="4423748"/>
    <n v="78701312"/>
    <n v="31125072"/>
    <n v="7975035"/>
    <n v="11886447"/>
    <n v="10199928"/>
    <m/>
    <m/>
    <n v="333"/>
    <n v="0.307"/>
    <m/>
    <n v="0.21176500000000001"/>
    <n v="0.61204499999999995"/>
    <n v="8.3753499999999995E-2"/>
    <n v="36194"/>
  </r>
  <r>
    <x v="10"/>
    <x v="50"/>
    <s v="UNIVERSITY OF SOUTHERN INDIANA"/>
    <s v="Indiana"/>
    <x v="0"/>
    <x v="0"/>
    <s v=""/>
    <s v=""/>
    <m/>
    <m/>
    <m/>
    <m/>
    <m/>
    <n v="47712"/>
    <s v="Great Lakes: IL, IN, MI, OH, and WI"/>
    <x v="0"/>
    <x v="0"/>
    <m/>
    <m/>
    <m/>
    <m/>
    <n v="26301904"/>
    <m/>
    <m/>
    <m/>
    <n v="4694330"/>
    <n v="36249072"/>
    <n v="924013"/>
    <n v="976607"/>
    <m/>
    <m/>
    <x v="1410"/>
    <n v="24574816"/>
    <n v="153756"/>
    <n v="1118091"/>
    <n v="1271847"/>
    <n v="6104025"/>
    <n v="5204041"/>
    <n v="81514640"/>
    <n v="33869248"/>
    <n v="8884070"/>
    <n v="10199928"/>
    <n v="9048192"/>
    <m/>
    <m/>
    <n v="451"/>
    <n v="0.32100000000000001"/>
    <m/>
    <n v="0.21682799999999999"/>
    <n v="0.60140199999999999"/>
    <n v="8.6839299999999994E-2"/>
    <n v="38921.5"/>
  </r>
  <r>
    <x v="11"/>
    <x v="50"/>
    <s v="UNIVERSITY OF SOUTHERN INDIANA"/>
    <s v="Indiana"/>
    <x v="1"/>
    <x v="0"/>
    <n v="0.93398294762484779"/>
    <n v="0.53182055294731356"/>
    <n v="4105"/>
    <n v="3834"/>
    <n v="1897"/>
    <n v="142"/>
    <n v="2039"/>
    <n v="47712"/>
    <s v="Great Lakes: IL, IN, MI, OH, and WI"/>
    <x v="0"/>
    <x v="0"/>
    <m/>
    <m/>
    <m/>
    <m/>
    <n v="27501904"/>
    <n v="20735804"/>
    <m/>
    <n v="835459"/>
    <n v="5578806"/>
    <n v="40438072"/>
    <n v="1257601"/>
    <n v="987930"/>
    <n v="47053644"/>
    <n v="38377532"/>
    <x v="1411"/>
    <n v="34581696"/>
    <n v="363396.28"/>
    <n v="2033133.75"/>
    <n v="2396530"/>
    <n v="6880968.5"/>
    <n v="6324476"/>
    <n v="81925136"/>
    <n v="31470864"/>
    <n v="8789299"/>
    <m/>
    <m/>
    <n v="85606480"/>
    <n v="81925136"/>
    <n v="493"/>
    <n v="0.313"/>
    <m/>
    <n v="0.21479999999999999"/>
    <n v="0.60277499999999995"/>
    <n v="8.8900300000000002E-2"/>
    <n v="39815.5"/>
  </r>
  <r>
    <x v="12"/>
    <x v="50"/>
    <s v="UNIVERSITY OF SOUTHERN INDIANA"/>
    <s v="Indiana"/>
    <x v="1"/>
    <x v="0"/>
    <n v="0.9356505401596994"/>
    <n v="0.51004016064257029"/>
    <n v="4258"/>
    <n v="3984"/>
    <n v="1891"/>
    <n v="141"/>
    <n v="2032"/>
    <n v="47712"/>
    <s v="Great Lakes: IL, IN, MI, OH, and WI"/>
    <x v="0"/>
    <x v="0"/>
    <m/>
    <m/>
    <m/>
    <m/>
    <n v="31987672"/>
    <n v="24090016"/>
    <m/>
    <n v="828484"/>
    <n v="6265233"/>
    <n v="40738492"/>
    <n v="1367563"/>
    <n v="1276053"/>
    <n v="53965088"/>
    <n v="38238924"/>
    <x v="1412"/>
    <n v="32725572"/>
    <n v="282584.69"/>
    <n v="1899602.75"/>
    <n v="2182187.5"/>
    <n v="9176663"/>
    <n v="6459659"/>
    <n v="85200320"/>
    <n v="33608896"/>
    <n v="9571675"/>
    <n v="14161494"/>
    <n v="15257387"/>
    <n v="92659632"/>
    <n v="85200320"/>
    <n v="588"/>
    <n v="0.32"/>
    <m/>
    <n v="0.199762"/>
    <n v="0.60214299999999998"/>
    <n v="8.19048E-2"/>
    <n v="41199"/>
  </r>
  <r>
    <x v="13"/>
    <x v="50"/>
    <s v="UNIVERSITY OF SOUTHERN INDIANA"/>
    <s v="Indiana"/>
    <x v="1"/>
    <x v="0"/>
    <n v="0.92673992673992678"/>
    <n v="0.51358695652173914"/>
    <n v="4368"/>
    <n v="4048"/>
    <n v="1953"/>
    <n v="126"/>
    <n v="2079"/>
    <n v="47712"/>
    <s v="Great Lakes: IL, IN, MI, OH, and WI"/>
    <x v="0"/>
    <x v="0"/>
    <m/>
    <m/>
    <m/>
    <m/>
    <n v="36837632"/>
    <n v="28201722"/>
    <m/>
    <n v="895808"/>
    <n v="6393563"/>
    <n v="44958944"/>
    <n v="1481680"/>
    <n v="1210675"/>
    <n v="59919064"/>
    <n v="41066052"/>
    <x v="1413"/>
    <n v="35549344"/>
    <n v="270945.88"/>
    <n v="2278662.75"/>
    <n v="2549608.5"/>
    <n v="10404122"/>
    <n v="7119495"/>
    <n v="96486384"/>
    <n v="35449884"/>
    <n v="10441569"/>
    <n v="15257387"/>
    <n v="17305312"/>
    <n v="102075920"/>
    <n v="96486384"/>
    <n v="503"/>
    <n v="0.32400000000000001"/>
    <m/>
    <n v="0.19958400000000001"/>
    <n v="0.60267999999999999"/>
    <n v="7.4382100000000007E-2"/>
    <n v="42266"/>
  </r>
  <r>
    <x v="14"/>
    <x v="50"/>
    <s v="UNIVERSITY OF SOUTHERN INDIANA"/>
    <s v="Indiana"/>
    <x v="1"/>
    <x v="0"/>
    <n v="0.9209312541181639"/>
    <n v="0.50178869544478888"/>
    <n v="4553"/>
    <n v="4193"/>
    <n v="2004"/>
    <n v="100"/>
    <n v="2104"/>
    <n v="47712"/>
    <s v="Great Lakes: IL, IN, MI, OH, and WI"/>
    <x v="1"/>
    <x v="0"/>
    <m/>
    <m/>
    <m/>
    <m/>
    <n v="39111392"/>
    <n v="29737588"/>
    <m/>
    <n v="715408"/>
    <n v="6896061"/>
    <n v="46276716"/>
    <n v="1642280"/>
    <n v="1188347"/>
    <n v="63964436"/>
    <n v="43550972"/>
    <x v="1414"/>
    <n v="37545716"/>
    <n v="217263.03"/>
    <n v="2196156.5"/>
    <n v="2413419.5"/>
    <n v="12045093"/>
    <n v="7487889"/>
    <n v="101613632"/>
    <n v="36523460"/>
    <n v="11592496"/>
    <n v="17305312"/>
    <n v="20497880"/>
    <n v="107818384"/>
    <n v="101613632"/>
    <n v="568"/>
    <n v="0.33900000000000002"/>
    <m/>
    <n v="0.19634699999999999"/>
    <n v="0.598858"/>
    <n v="6.7351599999999998E-2"/>
    <n v="43096"/>
  </r>
  <r>
    <x v="15"/>
    <x v="50"/>
    <s v="University of Southern Indiana"/>
    <s v="Indiana"/>
    <x v="1"/>
    <x v="0"/>
    <n v="0.90604863853668671"/>
    <n v="0.49277357192016519"/>
    <n v="4811"/>
    <n v="4359"/>
    <n v="2042"/>
    <n v="106"/>
    <n v="2148"/>
    <n v="47712"/>
    <s v="Great Lakes: IL, IN, MI, OH, and WI"/>
    <x v="1"/>
    <x v="2"/>
    <m/>
    <m/>
    <m/>
    <m/>
    <n v="41605856"/>
    <n v="32409600"/>
    <m/>
    <n v="639909"/>
    <n v="6306558"/>
    <n v="47323452"/>
    <n v="1948189"/>
    <n v="1929296"/>
    <n v="67951112"/>
    <n v="45336600"/>
    <x v="1415"/>
    <n v="39999884"/>
    <n v="422597.22"/>
    <n v="1942082.63"/>
    <n v="2364679.75"/>
    <n v="12316887"/>
    <n v="7699618"/>
    <n v="109201680"/>
    <n v="37966596"/>
    <n v="12375978"/>
    <n v="20497880"/>
    <n v="23820934"/>
    <n v="113354880"/>
    <n v="109201680"/>
    <n v="581"/>
    <n v="0.33600000000000002"/>
    <m/>
    <n v="0.17913399999999999"/>
    <n v="0.6"/>
    <n v="6.1931199999999999E-2"/>
    <n v="45610"/>
  </r>
  <r>
    <x v="16"/>
    <x v="50"/>
    <s v="University of Southern Indiana"/>
    <s v="Indiana"/>
    <x v="1"/>
    <x v="0"/>
    <n v="0.82973760932944607"/>
    <n v="0.49308971656125555"/>
    <n v="5145"/>
    <n v="4269"/>
    <n v="2016"/>
    <n v="89"/>
    <n v="2105"/>
    <n v="47712"/>
    <s v="Great Lakes: IL, IN, MI, OH, and WI"/>
    <x v="1"/>
    <x v="2"/>
    <m/>
    <m/>
    <m/>
    <m/>
    <n v="44495088"/>
    <n v="34366500"/>
    <m/>
    <n v="808539"/>
    <n v="6744794"/>
    <n v="48788904"/>
    <n v="2069262"/>
    <n v="1281409"/>
    <n v="70388176"/>
    <n v="47896228"/>
    <x v="1416"/>
    <n v="40615976"/>
    <n v="293405.21999999997"/>
    <n v="2320903.25"/>
    <n v="2614308.5"/>
    <n v="13701424"/>
    <n v="9587352"/>
    <n v="112982352"/>
    <n v="39050124"/>
    <n v="12782798"/>
    <n v="23820934"/>
    <n v="30399948"/>
    <n v="119089032"/>
    <n v="112982352"/>
    <n v="632"/>
    <n v="0.33300000000000002"/>
    <m/>
    <n v="0.18038199999999999"/>
    <n v="0.61164799999999997"/>
    <n v="6.3192600000000002E-2"/>
    <n v="45822"/>
  </r>
  <r>
    <x v="17"/>
    <x v="50"/>
    <s v="University of Southern Indiana"/>
    <s v="Indiana"/>
    <x v="1"/>
    <x v="0"/>
    <n v="0.90332387515200652"/>
    <n v="0.47924612968364372"/>
    <n v="4934"/>
    <n v="4457"/>
    <n v="2074"/>
    <n v="62"/>
    <n v="2136"/>
    <n v="47712"/>
    <s v="Great Lakes: IL, IN, MI, OH, and WI"/>
    <x v="1"/>
    <x v="3"/>
    <m/>
    <m/>
    <m/>
    <m/>
    <n v="45955968"/>
    <n v="35295496"/>
    <m/>
    <n v="619208"/>
    <n v="7532168"/>
    <n v="55147896"/>
    <n v="2466707"/>
    <n v="1784427"/>
    <n v="58498200"/>
    <n v="68822504"/>
    <x v="1417"/>
    <n v="36235396"/>
    <n v="492357"/>
    <n v="2027314"/>
    <n v="2519671"/>
    <n v="13725657"/>
    <n v="7327591"/>
    <n v="115517576"/>
    <n v="41419140"/>
    <n v="13306880"/>
    <n v="30399948"/>
    <n v="30594300"/>
    <n v="128121760"/>
    <n v="115517576"/>
    <n v="708"/>
    <n v="0.374"/>
    <m/>
    <n v="0.18103"/>
    <n v="0.60857000000000006"/>
    <n v="6.4516100000000007E-2"/>
    <n v="48521.5"/>
  </r>
  <r>
    <x v="18"/>
    <x v="50"/>
    <s v="University of Southern Indiana"/>
    <s v="Indiana"/>
    <x v="1"/>
    <x v="0"/>
    <n v="0.88214634146341464"/>
    <n v="0.46538376465383763"/>
    <n v="5125"/>
    <n v="4521"/>
    <n v="2059"/>
    <n v="45"/>
    <n v="2104"/>
    <n v="47712"/>
    <s v="Great Lakes: IL, IN, MI, OH, and WI"/>
    <x v="1"/>
    <x v="2"/>
    <m/>
    <m/>
    <m/>
    <m/>
    <n v="51105128"/>
    <n v="39321108"/>
    <m/>
    <n v="751102"/>
    <n v="8872313"/>
    <n v="57495572"/>
    <n v="2702529"/>
    <n v="1410288"/>
    <n v="64811296"/>
    <n v="71180160"/>
    <x v="1418"/>
    <n v="41100588"/>
    <n v="439566"/>
    <n v="2151038"/>
    <n v="2590604"/>
    <n v="14794621"/>
    <n v="7509314"/>
    <n v="120779928"/>
    <n v="47588224"/>
    <n v="16376004"/>
    <n v="30594300"/>
    <n v="30469940"/>
    <n v="136021824"/>
    <n v="120779928"/>
    <n v="747"/>
    <n v="0.38200000000000001"/>
    <m/>
    <n v="0.17788200000000001"/>
    <n v="0.60341"/>
    <n v="6.3705700000000004E-2"/>
    <n v="52523"/>
  </r>
  <r>
    <x v="19"/>
    <x v="50"/>
    <s v="University of Southern Indiana"/>
    <s v="Indiana"/>
    <x v="1"/>
    <x v="0"/>
    <n v="0.88166791885800155"/>
    <n v="0.44588836812952704"/>
    <n v="5324"/>
    <n v="4694"/>
    <n v="2052"/>
    <n v="41"/>
    <n v="2093"/>
    <n v="47712"/>
    <s v="Great Lakes: IL, IN, MI, OH, and WI"/>
    <x v="1"/>
    <x v="2"/>
    <n v="-87.676699999999997"/>
    <n v="37.966200000000001"/>
    <m/>
    <m/>
    <n v="55809368"/>
    <n v="40505392"/>
    <m/>
    <n v="1474064"/>
    <n v="14417699"/>
    <n v="60501004"/>
    <n v="1271716"/>
    <n v="1064645"/>
    <n v="66703576"/>
    <n v="77198472"/>
    <x v="1419"/>
    <n v="45161264"/>
    <n v="594362"/>
    <n v="2574640"/>
    <n v="3169002"/>
    <n v="15993053"/>
    <n v="7661486"/>
    <n v="127561584"/>
    <n v="48926408"/>
    <n v="18175614"/>
    <n v="30469940"/>
    <n v="31704998"/>
    <n v="143946800"/>
    <n v="127561584"/>
    <n v="734"/>
    <n v="0.36599999999999999"/>
    <m/>
    <n v="0.19172800000000001"/>
    <n v="0.59758699999999998"/>
    <n v="6.4411899999999994E-2"/>
    <n v="51952.5"/>
  </r>
  <r>
    <x v="20"/>
    <x v="50"/>
    <s v="University of Southern Indiana"/>
    <s v="Indiana"/>
    <x v="1"/>
    <x v="0"/>
    <n v="0.73558985979323044"/>
    <n v="0.40392760877936079"/>
    <n v="7061"/>
    <n v="5194"/>
    <n v="2049"/>
    <n v="49"/>
    <n v="2098"/>
    <n v="47712"/>
    <s v="Great Lakes: IL, IN, MI, OH, and WI"/>
    <x v="1"/>
    <x v="2"/>
    <n v="-87.676599999999993"/>
    <n v="37.966200000000001"/>
    <m/>
    <m/>
    <n v="59842644"/>
    <n v="41800244"/>
    <m/>
    <n v="922989"/>
    <n v="16648494"/>
    <n v="58725808"/>
    <n v="1205951"/>
    <n v="2025158"/>
    <n v="69622112"/>
    <n v="76024448"/>
    <x v="1420"/>
    <n v="46288860"/>
    <n v="642431"/>
    <n v="3309394"/>
    <n v="3951825"/>
    <n v="15703572"/>
    <n v="7167991"/>
    <n v="142513312"/>
    <n v="50555812"/>
    <n v="19430674"/>
    <n v="31704998"/>
    <n v="33696784"/>
    <n v="148012384"/>
    <n v="142513312"/>
    <n v="770"/>
    <n v="0.377"/>
    <m/>
    <n v="0.191331"/>
    <n v="0.58328199999999997"/>
    <n v="6.0268299999999997E-2"/>
    <n v="50907"/>
  </r>
  <r>
    <x v="21"/>
    <x v="50"/>
    <s v="University of Southern Indiana"/>
    <s v="Indiana"/>
    <x v="1"/>
    <x v="0"/>
    <n v="0.71603029834595766"/>
    <n v="0.43717616580310881"/>
    <n v="6469"/>
    <n v="4632"/>
    <n v="1983"/>
    <n v="42"/>
    <n v="2025"/>
    <n v="47712"/>
    <s v="Great Lakes: IL, IN, MI, OH, and WI"/>
    <x v="1"/>
    <x v="2"/>
    <n v="-87.676699999999997"/>
    <n v="37.966200000000001"/>
    <n v="8.4000000000000005E-2"/>
    <n v="2060"/>
    <n v="62043692"/>
    <n v="43338912"/>
    <m/>
    <n v="859445"/>
    <n v="15654934"/>
    <n v="61221484"/>
    <n v="2278671"/>
    <n v="2703794"/>
    <n v="73234768"/>
    <n v="78040696"/>
    <x v="1421"/>
    <n v="50364476"/>
    <n v="874119"/>
    <n v="3505286"/>
    <n v="4379405"/>
    <n v="15816691"/>
    <n v="8262654"/>
    <n v="147062928"/>
    <n v="52153600"/>
    <n v="22797132"/>
    <n v="33696784"/>
    <n v="35785708"/>
    <n v="151656640"/>
    <n v="147062928"/>
    <n v="788"/>
    <n v="0.39"/>
    <m/>
    <n v="0.19259599999999999"/>
    <n v="0.59837799999999997"/>
    <n v="6.6555699999999995E-2"/>
    <n v="49973.5"/>
  </r>
  <r>
    <x v="22"/>
    <x v="50"/>
    <s v="University of Southern Indiana"/>
    <s v="Indiana"/>
    <x v="1"/>
    <x v="0"/>
    <n v="0.71747093486223923"/>
    <n v="0.41642619311875695"/>
    <n v="6279"/>
    <n v="4505"/>
    <n v="1852"/>
    <n v="24"/>
    <n v="1876"/>
    <n v="47712"/>
    <s v="Great Lakes: IL, IN, MI, OH, and WI"/>
    <x v="1"/>
    <x v="2"/>
    <n v="-87.676699999999997"/>
    <n v="37.966200000000001"/>
    <n v="0.104"/>
    <n v="2135"/>
    <n v="65572344"/>
    <n v="46367816"/>
    <m/>
    <n v="707168"/>
    <n v="14308168"/>
    <n v="61702440"/>
    <n v="2280567"/>
    <n v="2068184"/>
    <n v="75852640"/>
    <n v="76403872"/>
    <x v="1422"/>
    <n v="48729732"/>
    <n v="736531"/>
    <n v="3060816"/>
    <n v="3797347"/>
    <n v="16593362"/>
    <n v="8302706"/>
    <n v="151014176"/>
    <n v="52125160"/>
    <n v="23752024"/>
    <n v="35785708"/>
    <n v="37075408"/>
    <n v="152840592"/>
    <n v="151014176"/>
    <n v="820"/>
    <n v="0.39500000000000002"/>
    <m/>
    <n v="0.19717100000000001"/>
    <n v="0.61284000000000005"/>
    <n v="6.7899899999999999E-2"/>
    <n v="51883"/>
  </r>
  <r>
    <x v="23"/>
    <x v="50"/>
    <s v="University of Southern Indiana"/>
    <s v="Indiana"/>
    <x v="1"/>
    <x v="0"/>
    <n v="0.69342359767891681"/>
    <n v="0.39725708972570895"/>
    <n v="6204"/>
    <n v="4302"/>
    <n v="1688"/>
    <n v="21"/>
    <n v="1709"/>
    <n v="47712"/>
    <s v="Great Lakes: IL, IN, MI, OH, and WI"/>
    <x v="1"/>
    <x v="3"/>
    <n v="-87.676699999999997"/>
    <n v="37.966200000000001"/>
    <n v="9.6000000000000002E-2"/>
    <n v="2278"/>
    <n v="65416904"/>
    <n v="48201840"/>
    <m/>
    <n v="878763"/>
    <n v="13103162"/>
    <n v="64270820"/>
    <n v="2495498"/>
    <n v="1637762"/>
    <n v="78019960"/>
    <n v="79468088"/>
    <x v="1423"/>
    <n v="54911560"/>
    <n v="650753"/>
    <n v="3436964"/>
    <n v="4087717"/>
    <n v="16953186"/>
    <n v="9293882"/>
    <n v="144913888"/>
    <n v="53182884"/>
    <n v="24593800"/>
    <n v="37075408"/>
    <n v="39755856"/>
    <n v="157685456"/>
    <n v="144913888"/>
    <n v="836"/>
    <n v="0.40699999999999997"/>
    <m/>
    <n v="0.18245900000000001"/>
    <n v="0.60738599999999998"/>
    <n v="6.0495599999999997E-2"/>
    <n v="53501.5"/>
  </r>
  <r>
    <x v="24"/>
    <x v="50"/>
    <s v="University of Southern Indiana"/>
    <s v="Indiana"/>
    <x v="1"/>
    <x v="0"/>
    <n v="0.71342822843423082"/>
    <n v="0.38774038461538463"/>
    <n v="5831"/>
    <n v="4160"/>
    <n v="1589"/>
    <n v="24"/>
    <n v="1613"/>
    <n v="47712"/>
    <s v="Great Lakes: IL, IN, MI, OH, and WI"/>
    <x v="1"/>
    <x v="3"/>
    <n v="-87.676699999999997"/>
    <n v="37.966200000000001"/>
    <n v="6.6000000000000003E-2"/>
    <n v="2584"/>
    <n v="66832304"/>
    <n v="45404664"/>
    <m/>
    <n v="931154"/>
    <n v="12874334"/>
    <n v="65662932"/>
    <n v="2773686"/>
    <n v="2032160"/>
    <n v="76261128"/>
    <n v="81030160"/>
    <x v="1424"/>
    <n v="55938328"/>
    <n v="475545"/>
    <n v="3695075"/>
    <n v="4170620"/>
    <n v="15772742"/>
    <n v="9992322"/>
    <n v="146815712"/>
    <n v="55845184"/>
    <n v="22215656"/>
    <n v="39755856"/>
    <n v="42253696"/>
    <n v="157989152"/>
    <n v="146815712"/>
    <n v="836"/>
    <n v="0.40799999999999997"/>
    <m/>
    <n v="0.16794899999999999"/>
    <n v="0.62987499999999996"/>
    <n v="5.4391099999999998E-2"/>
    <n v="51744"/>
  </r>
  <r>
    <x v="25"/>
    <x v="50"/>
    <s v="University of Southern Indiana"/>
    <s v="Indiana"/>
    <x v="1"/>
    <x v="0"/>
    <n v="0.69332260659694289"/>
    <n v="0.39220236713854723"/>
    <n v="6215"/>
    <n v="4309"/>
    <n v="1658"/>
    <n v="32"/>
    <n v="1690"/>
    <n v="47712"/>
    <s v="Great Lakes: IL, IN, MI, OH, and WI"/>
    <x v="1"/>
    <x v="2"/>
    <n v="-87.676699999999997"/>
    <n v="37.966200000000001"/>
    <n v="5.8000000000000003E-2"/>
    <n v="2531"/>
    <n v="67160392"/>
    <n v="44636620"/>
    <m/>
    <n v="970490"/>
    <n v="12501495"/>
    <n v="70329584"/>
    <n v="3285325"/>
    <n v="2250290"/>
    <n v="75285088"/>
    <n v="86286960"/>
    <x v="1425"/>
    <n v="58238888"/>
    <n v="370764"/>
    <n v="3611571"/>
    <n v="3982335"/>
    <n v="18277488"/>
    <n v="11233640"/>
    <n v="153848688"/>
    <n v="57031664"/>
    <n v="23567902"/>
    <n v="42253696"/>
    <n v="44261472"/>
    <n v="167908336"/>
    <n v="153848688"/>
    <n v="766"/>
    <n v="0.375"/>
    <m/>
    <n v="0.15282000000000001"/>
    <n v="0.64545699999999995"/>
    <n v="4.1956100000000003E-2"/>
    <n v="52622"/>
  </r>
  <r>
    <x v="26"/>
    <x v="50"/>
    <s v="University of Southern Indiana"/>
    <s v="Indiana"/>
    <x v="1"/>
    <x v="0"/>
    <n v="0.91893673110720564"/>
    <n v="0.40282094190772172"/>
    <n v="4552"/>
    <n v="4183"/>
    <n v="1661"/>
    <n v="24"/>
    <n v="1685"/>
    <n v="47712"/>
    <s v="Great Lakes: IL, IN, MI, OH, and WI"/>
    <x v="1"/>
    <x v="2"/>
    <n v="-87.676699999999997"/>
    <n v="37.966200000000001"/>
    <n v="6.8000000000000005E-2"/>
    <n v="2526"/>
    <n v="70253616"/>
    <n v="45818688"/>
    <m/>
    <n v="1013263"/>
    <n v="12789001"/>
    <n v="65150640"/>
    <n v="3419324"/>
    <n v="2930324"/>
    <n v="78542624"/>
    <n v="80287744"/>
    <x v="1426"/>
    <n v="59622544"/>
    <n v="523379"/>
    <n v="3792206"/>
    <n v="4315585"/>
    <n v="17584544"/>
    <n v="12334461"/>
    <n v="159829472"/>
    <n v="59564820"/>
    <n v="24826616"/>
    <n v="44261472"/>
    <n v="45725908"/>
    <n v="166508864"/>
    <n v="159829472"/>
    <n v="804"/>
    <n v="0.40699999999999997"/>
    <m/>
    <n v="0.14180899999999999"/>
    <n v="0.64092800000000005"/>
    <n v="3.9342299999999997E-2"/>
    <n v="54413"/>
  </r>
  <r>
    <x v="27"/>
    <x v="50"/>
    <s v="University of Southern Indiana"/>
    <s v="Indiana"/>
    <x v="1"/>
    <x v="0"/>
    <n v="0.93597895198421399"/>
    <n v="0.40149918013586322"/>
    <n v="4561"/>
    <n v="4269"/>
    <n v="1696"/>
    <n v="18"/>
    <n v="1714"/>
    <n v="47712"/>
    <s v="Great Lakes: IL, IN, MI, OH, and WI"/>
    <x v="1"/>
    <x v="2"/>
    <n v="-87.677199999999999"/>
    <n v="37.962400000000002"/>
    <n v="6.5000000000000002E-2"/>
    <n v="2400"/>
    <n v="75943536"/>
    <n v="48155448"/>
    <m/>
    <n v="917024"/>
    <n v="13109891"/>
    <n v="67661808"/>
    <n v="3942298"/>
    <n v="2540696"/>
    <n v="79754872"/>
    <n v="84662064"/>
    <x v="1427"/>
    <n v="62119032"/>
    <n v="468582"/>
    <n v="3339149"/>
    <n v="3807731"/>
    <n v="16822160"/>
    <n v="12586156"/>
    <n v="160796800"/>
    <n v="60328756"/>
    <n v="22681456"/>
    <n v="45725908"/>
    <n v="47096864"/>
    <n v="182893488"/>
    <n v="160796800"/>
    <m/>
    <m/>
    <m/>
    <m/>
    <m/>
    <m/>
    <m/>
  </r>
  <r>
    <x v="0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23811848"/>
    <m/>
    <n v="699859"/>
    <n v="879586"/>
    <n v="5697041"/>
    <n v="72187352"/>
    <n v="1184542"/>
    <n v="4240441"/>
    <m/>
    <m/>
    <x v="1428"/>
    <n v="43881336"/>
    <n v="772256"/>
    <n v="1159578"/>
    <n v="1931834"/>
    <n v="10837969"/>
    <n v="3561275"/>
    <n v="131435888"/>
    <n v="52644892"/>
    <n v="17413452"/>
    <m/>
    <m/>
    <m/>
    <m/>
    <m/>
    <m/>
    <m/>
    <m/>
    <m/>
    <m/>
    <m/>
  </r>
  <r>
    <x v="1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26349164"/>
    <m/>
    <n v="467500"/>
    <n v="18130"/>
    <n v="6681009"/>
    <n v="71898560"/>
    <n v="1239329"/>
    <n v="9259113"/>
    <m/>
    <m/>
    <x v="1429"/>
    <n v="43587928"/>
    <n v="3142661"/>
    <n v="1275055"/>
    <n v="4417716"/>
    <n v="10708875"/>
    <n v="3673283"/>
    <n v="131985488"/>
    <n v="52703620"/>
    <n v="17557886"/>
    <m/>
    <m/>
    <m/>
    <m/>
    <m/>
    <m/>
    <m/>
    <m/>
    <m/>
    <m/>
    <m/>
  </r>
  <r>
    <x v="2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28600956"/>
    <m/>
    <m/>
    <n v="1125493"/>
    <n v="7241308"/>
    <n v="70706152"/>
    <n v="1254609"/>
    <n v="3906737"/>
    <m/>
    <m/>
    <x v="1430"/>
    <n v="33912040"/>
    <n v="1210692"/>
    <n v="1113272"/>
    <n v="2323964"/>
    <n v="18902686"/>
    <n v="4067392"/>
    <n v="129887384"/>
    <n v="53008712"/>
    <n v="17285642"/>
    <m/>
    <m/>
    <m/>
    <m/>
    <m/>
    <m/>
    <m/>
    <m/>
    <m/>
    <m/>
    <m/>
  </r>
  <r>
    <x v="3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29919218"/>
    <m/>
    <m/>
    <n v="985774"/>
    <n v="6555066"/>
    <n v="71114384"/>
    <n v="635432"/>
    <n v="4107837"/>
    <m/>
    <m/>
    <x v="1431"/>
    <n v="41417456"/>
    <n v="1288139"/>
    <n v="1037429"/>
    <n v="2325568"/>
    <n v="13506597"/>
    <n v="4622762"/>
    <n v="134931504"/>
    <n v="53180208"/>
    <n v="17826992"/>
    <m/>
    <m/>
    <m/>
    <m/>
    <m/>
    <m/>
    <m/>
    <m/>
    <m/>
    <m/>
    <m/>
  </r>
  <r>
    <x v="4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0991620"/>
    <m/>
    <m/>
    <m/>
    <n v="6567549"/>
    <n v="69898136"/>
    <n v="1625095"/>
    <n v="4667066"/>
    <m/>
    <m/>
    <x v="1432"/>
    <n v="48035728"/>
    <n v="1461290"/>
    <n v="872094"/>
    <n v="2333384"/>
    <n v="11038035"/>
    <n v="5861264"/>
    <n v="140131648"/>
    <n v="54490248"/>
    <n v="18318596"/>
    <m/>
    <m/>
    <m/>
    <m/>
    <m/>
    <m/>
    <m/>
    <m/>
    <m/>
    <m/>
    <m/>
  </r>
  <r>
    <x v="5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1600664"/>
    <m/>
    <m/>
    <m/>
    <n v="6370990"/>
    <n v="71599944"/>
    <n v="2230937"/>
    <n v="5875086"/>
    <m/>
    <m/>
    <x v="1433"/>
    <n v="51046608"/>
    <n v="2047501"/>
    <n v="1069084"/>
    <n v="3116585"/>
    <n v="11971044"/>
    <n v="5545273"/>
    <n v="145706848"/>
    <n v="57256952"/>
    <n v="19896410"/>
    <m/>
    <m/>
    <m/>
    <m/>
    <m/>
    <m/>
    <m/>
    <m/>
    <m/>
    <m/>
    <m/>
  </r>
  <r>
    <x v="6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3208406"/>
    <m/>
    <m/>
    <m/>
    <n v="9600880"/>
    <n v="73546104"/>
    <n v="4675042"/>
    <n v="5824488"/>
    <m/>
    <m/>
    <x v="1434"/>
    <n v="51961472"/>
    <n v="1625214"/>
    <n v="2012042"/>
    <n v="3637256"/>
    <n v="13650527"/>
    <n v="6218752"/>
    <n v="155015392"/>
    <n v="59875640"/>
    <n v="20939304"/>
    <n v="990200"/>
    <n v="997731"/>
    <m/>
    <m/>
    <n v="723"/>
    <n v="0.377"/>
    <m/>
    <m/>
    <m/>
    <m/>
    <m/>
  </r>
  <r>
    <x v="7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3182720"/>
    <m/>
    <m/>
    <m/>
    <n v="9803082"/>
    <n v="77458336"/>
    <n v="14510272"/>
    <n v="5769810"/>
    <m/>
    <m/>
    <x v="1435"/>
    <n v="53925108"/>
    <n v="5145955"/>
    <n v="1658531"/>
    <n v="6804486"/>
    <n v="14003386"/>
    <n v="6506536"/>
    <n v="157352992"/>
    <n v="62923144"/>
    <n v="22048318"/>
    <n v="997731"/>
    <n v="1045156"/>
    <m/>
    <m/>
    <n v="823"/>
    <n v="0.376"/>
    <m/>
    <n v="0.202237"/>
    <n v="0.55296699999999999"/>
    <n v="8.2013000000000003E-2"/>
    <n v="32617"/>
  </r>
  <r>
    <x v="8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4850560"/>
    <m/>
    <m/>
    <m/>
    <n v="12238089"/>
    <n v="79630912"/>
    <n v="15443084"/>
    <n v="6435236"/>
    <m/>
    <m/>
    <x v="1436"/>
    <n v="54608160"/>
    <n v="4574757"/>
    <n v="2675532"/>
    <n v="7250289"/>
    <n v="14924598"/>
    <n v="6841213"/>
    <n v="166904576"/>
    <n v="63991688"/>
    <n v="22867316"/>
    <n v="1045156"/>
    <n v="1059430"/>
    <m/>
    <m/>
    <n v="853"/>
    <n v="0.38400000000000001"/>
    <m/>
    <n v="0.192744"/>
    <n v="0.56122399999999995"/>
    <n v="7.9932000000000003E-2"/>
    <n v="34465"/>
  </r>
  <r>
    <x v="9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5830040"/>
    <m/>
    <m/>
    <m/>
    <n v="7528120"/>
    <n v="87362064"/>
    <n v="5752539"/>
    <n v="8898027"/>
    <m/>
    <m/>
    <x v="1437"/>
    <n v="55634860"/>
    <n v="10701712"/>
    <n v="839256"/>
    <n v="11540968"/>
    <n v="15259449"/>
    <n v="6923349"/>
    <n v="177206832"/>
    <n v="62715680"/>
    <n v="23434832"/>
    <n v="1059430"/>
    <n v="1065430"/>
    <m/>
    <m/>
    <n v="725"/>
    <n v="0.36799999999999999"/>
    <m/>
    <n v="0.191138"/>
    <n v="0.55689599999999995"/>
    <n v="8.1803899999999999E-2"/>
    <n v="36765.5"/>
  </r>
  <r>
    <x v="10"/>
    <x v="51"/>
    <s v="INDIANA STATE UNIVERSITY"/>
    <s v="Indiana"/>
    <x v="0"/>
    <x v="0"/>
    <s v=""/>
    <s v=""/>
    <m/>
    <m/>
    <m/>
    <m/>
    <m/>
    <n v="47809"/>
    <s v="Great Lakes: IL, IN, MI, OH, and WI"/>
    <x v="0"/>
    <x v="0"/>
    <m/>
    <m/>
    <m/>
    <m/>
    <n v="37233464"/>
    <m/>
    <m/>
    <m/>
    <n v="8180090"/>
    <n v="90403936"/>
    <n v="3646252"/>
    <n v="7976915"/>
    <m/>
    <m/>
    <x v="1438"/>
    <n v="57584284"/>
    <n v="9682822"/>
    <n v="807745"/>
    <n v="10490567"/>
    <n v="15457475"/>
    <n v="7161639"/>
    <n v="182148240"/>
    <n v="64652740"/>
    <n v="23742100"/>
    <n v="1065430"/>
    <n v="903117"/>
    <m/>
    <m/>
    <n v="783"/>
    <n v="0.39500000000000002"/>
    <m/>
    <n v="0.189196"/>
    <n v="0.55527599999999999"/>
    <n v="7.5125600000000001E-2"/>
    <n v="39066.5"/>
  </r>
  <r>
    <x v="11"/>
    <x v="51"/>
    <s v="INDIANA STATE UNIVERSITY"/>
    <s v="Indiana"/>
    <x v="1"/>
    <x v="0"/>
    <n v="0.86233579269389959"/>
    <n v="0.4613939899833055"/>
    <n v="5557"/>
    <n v="4792"/>
    <n v="2164"/>
    <n v="47"/>
    <n v="2211"/>
    <n v="47809"/>
    <s v="Great Lakes: IL, IN, MI, OH, and WI"/>
    <x v="0"/>
    <x v="0"/>
    <m/>
    <m/>
    <m/>
    <m/>
    <n v="41937032"/>
    <n v="30674374"/>
    <m/>
    <n v="3145540"/>
    <n v="10187445"/>
    <n v="96881264"/>
    <n v="444235"/>
    <n v="7653530"/>
    <n v="79524480"/>
    <n v="92714288"/>
    <x v="1439"/>
    <n v="73906760"/>
    <n v="11765270"/>
    <n v="997775.19"/>
    <n v="12763045"/>
    <n v="16296613"/>
    <n v="8958392"/>
    <n v="173382496"/>
    <n v="72743984"/>
    <n v="22229150"/>
    <m/>
    <m/>
    <n v="176167168"/>
    <n v="173382496"/>
    <n v="749"/>
    <n v="0.39200000000000002"/>
    <m/>
    <n v="0.18448700000000001"/>
    <n v="0.55542000000000002"/>
    <n v="7.5605599999999995E-2"/>
    <n v="40433"/>
  </r>
  <r>
    <x v="12"/>
    <x v="51"/>
    <s v="INDIANA STATE UNIVERSITY"/>
    <s v="Indiana"/>
    <x v="1"/>
    <x v="0"/>
    <n v="0.79333333333333333"/>
    <n v="0.48603225073813311"/>
    <n v="5550"/>
    <n v="4403"/>
    <n v="2088"/>
    <n v="52"/>
    <n v="2140"/>
    <n v="47809"/>
    <s v="Great Lakes: IL, IN, MI, OH, and WI"/>
    <x v="0"/>
    <x v="0"/>
    <m/>
    <m/>
    <m/>
    <m/>
    <n v="47523328"/>
    <n v="31335092"/>
    <m/>
    <n v="5298736"/>
    <n v="12030334"/>
    <n v="100534176"/>
    <n v="491686"/>
    <n v="3980370"/>
    <n v="87081960"/>
    <n v="90492256"/>
    <x v="1440"/>
    <n v="76884000"/>
    <n v="13564758"/>
    <n v="1198501.8799999999"/>
    <n v="14763260"/>
    <n v="17079530"/>
    <n v="9705431"/>
    <n v="176292512"/>
    <n v="74391720"/>
    <n v="24287934"/>
    <n v="30943820"/>
    <n v="34578936"/>
    <n v="182188848"/>
    <n v="176292512"/>
    <n v="768"/>
    <n v="0.40899999999999997"/>
    <m/>
    <n v="0.183669"/>
    <n v="0.55242599999999997"/>
    <n v="8.0236699999999994E-2"/>
    <n v="41509"/>
  </r>
  <r>
    <x v="13"/>
    <x v="51"/>
    <s v="INDIANA STATE UNIVERSITY"/>
    <s v="Indiana"/>
    <x v="1"/>
    <x v="0"/>
    <n v="0.87284482758620685"/>
    <n v="0.4148148148148148"/>
    <n v="5568"/>
    <n v="4860"/>
    <n v="1978"/>
    <n v="38"/>
    <n v="2016"/>
    <n v="47809"/>
    <s v="Great Lakes: IL, IN, MI, OH, and WI"/>
    <x v="0"/>
    <x v="0"/>
    <m/>
    <m/>
    <m/>
    <m/>
    <n v="53975380"/>
    <n v="35081352"/>
    <m/>
    <n v="5875734"/>
    <n v="12410742"/>
    <n v="101581368"/>
    <n v="625302"/>
    <n v="6343042"/>
    <n v="93611840"/>
    <n v="87944128"/>
    <x v="1441"/>
    <n v="80651128"/>
    <n v="14002002"/>
    <n v="1688488.88"/>
    <n v="15690491"/>
    <n v="17423278"/>
    <n v="11296792"/>
    <n v="181297248"/>
    <n v="76532112"/>
    <n v="25578552"/>
    <n v="34578936"/>
    <n v="41422460"/>
    <n v="183597472"/>
    <n v="181297248"/>
    <n v="845"/>
    <n v="0.42399999999999999"/>
    <m/>
    <n v="0.18340200000000001"/>
    <n v="0.54101100000000002"/>
    <n v="7.1134799999999998E-2"/>
    <n v="42646"/>
  </r>
  <r>
    <x v="14"/>
    <x v="51"/>
    <s v="INDIANA STATE UNIVERSITY"/>
    <s v="Indiana"/>
    <x v="1"/>
    <x v="0"/>
    <n v="0.83330246341915171"/>
    <n v="0.4114247610580129"/>
    <n v="5399"/>
    <n v="4499"/>
    <n v="1815"/>
    <n v="36"/>
    <n v="1851"/>
    <n v="47809"/>
    <s v="Great Lakes: IL, IN, MI, OH, and WI"/>
    <x v="1"/>
    <x v="0"/>
    <m/>
    <m/>
    <m/>
    <m/>
    <n v="56336296"/>
    <n v="35672360"/>
    <m/>
    <n v="4432530"/>
    <n v="12897043"/>
    <n v="101888416"/>
    <n v="549555"/>
    <n v="6800698"/>
    <n v="95412552"/>
    <n v="90689200"/>
    <x v="1442"/>
    <n v="79791056"/>
    <n v="13707816"/>
    <n v="1546042"/>
    <n v="15253858"/>
    <n v="16463281"/>
    <n v="11188507"/>
    <n v="179643440"/>
    <n v="80831072"/>
    <n v="27229548"/>
    <n v="41422460"/>
    <n v="42652640"/>
    <n v="188352576"/>
    <n v="179643440"/>
    <n v="837"/>
    <n v="0.41599999999999998"/>
    <m/>
    <n v="0.19813500000000001"/>
    <n v="0.52886299999999997"/>
    <n v="7.0582300000000001E-2"/>
    <n v="41493"/>
  </r>
  <r>
    <x v="15"/>
    <x v="51"/>
    <s v="Indiana State University"/>
    <s v="Indiana"/>
    <x v="1"/>
    <x v="0"/>
    <n v="0.79966361427770505"/>
    <n v="0.38373451741060993"/>
    <n v="5351"/>
    <n v="4279"/>
    <n v="1624"/>
    <n v="18"/>
    <n v="1642"/>
    <n v="47809"/>
    <s v="Great Lakes: IL, IN, MI, OH, and WI"/>
    <x v="1"/>
    <x v="2"/>
    <m/>
    <m/>
    <m/>
    <m/>
    <n v="59296456"/>
    <n v="38283384"/>
    <m/>
    <n v="4810925"/>
    <n v="12540698"/>
    <n v="100169200"/>
    <n v="685229"/>
    <n v="7955273"/>
    <n v="98462400"/>
    <n v="88995880"/>
    <x v="1443"/>
    <n v="76960344"/>
    <n v="14564779"/>
    <n v="1834807.38"/>
    <n v="16399586"/>
    <n v="16745442"/>
    <n v="11225056"/>
    <n v="174675840"/>
    <n v="78917640"/>
    <n v="25911038"/>
    <n v="42652640"/>
    <n v="45894208"/>
    <n v="190656176"/>
    <n v="174675840"/>
    <n v="889"/>
    <n v="0.41899999999999998"/>
    <m/>
    <n v="0.22082299999999999"/>
    <n v="0.54497799999999996"/>
    <n v="8.3136600000000005E-2"/>
    <n v="41119"/>
  </r>
  <r>
    <x v="16"/>
    <x v="51"/>
    <s v="Indiana State University"/>
    <s v="Indiana"/>
    <x v="1"/>
    <x v="0"/>
    <n v="0.8002294016440451"/>
    <n v="0.40683229813664595"/>
    <n v="5231"/>
    <n v="4186"/>
    <n v="1660"/>
    <n v="43"/>
    <n v="1703"/>
    <n v="47809"/>
    <s v="Great Lakes: IL, IN, MI, OH, and WI"/>
    <x v="1"/>
    <x v="2"/>
    <m/>
    <m/>
    <m/>
    <m/>
    <n v="64361564"/>
    <n v="41366520"/>
    <m/>
    <n v="3916420"/>
    <n v="13656170"/>
    <n v="97335272"/>
    <n v="691846"/>
    <n v="6295222"/>
    <n v="101486720"/>
    <n v="89521696"/>
    <x v="1444"/>
    <n v="76624072"/>
    <n v="13458339"/>
    <n v="1773832.38"/>
    <n v="15232171"/>
    <n v="17889402"/>
    <n v="11089558"/>
    <n v="176842912"/>
    <n v="77399256"/>
    <n v="24192936"/>
    <n v="45894208"/>
    <n v="55329400"/>
    <n v="194325568"/>
    <n v="176842912"/>
    <n v="909"/>
    <n v="0.42199999999999999"/>
    <m/>
    <n v="0.23033300000000001"/>
    <n v="0.55961099999999997"/>
    <n v="8.5969199999999996E-2"/>
    <n v="40569"/>
  </r>
  <r>
    <x v="17"/>
    <x v="51"/>
    <s v="Indiana State University"/>
    <s v="Indiana"/>
    <x v="1"/>
    <x v="0"/>
    <n v="0.70317361543248291"/>
    <n v="0.4097345132743363"/>
    <n v="6428"/>
    <n v="4520"/>
    <n v="1824"/>
    <n v="28"/>
    <n v="1852"/>
    <n v="47809"/>
    <s v="Great Lakes: IL, IN, MI, OH, and WI"/>
    <x v="1"/>
    <x v="2"/>
    <m/>
    <m/>
    <m/>
    <m/>
    <n v="68086840"/>
    <n v="42847864"/>
    <m/>
    <n v="3381124"/>
    <n v="14589587"/>
    <n v="100572288"/>
    <n v="1570902"/>
    <n v="10069957"/>
    <n v="86766832"/>
    <n v="117010112"/>
    <x v="1445"/>
    <n v="76530376"/>
    <n v="13560372"/>
    <n v="2025002.38"/>
    <n v="15585374"/>
    <n v="20480012"/>
    <n v="12980161"/>
    <n v="186221040"/>
    <n v="77644448"/>
    <n v="25866106"/>
    <n v="55329400"/>
    <n v="49989236"/>
    <n v="206296448"/>
    <n v="186221040"/>
    <n v="916"/>
    <n v="0.44"/>
    <m/>
    <n v="0.23663899999999999"/>
    <n v="0.56449099999999997"/>
    <n v="9.2497399999999994E-2"/>
    <n v="41237"/>
  </r>
  <r>
    <x v="18"/>
    <x v="51"/>
    <s v="Indiana State University"/>
    <s v="Indiana"/>
    <x v="1"/>
    <x v="0"/>
    <n v="0.66323432343234323"/>
    <n v="0.38614649681528662"/>
    <n v="7575"/>
    <n v="5024"/>
    <n v="1912"/>
    <n v="28"/>
    <n v="1940"/>
    <n v="47809"/>
    <s v="Great Lakes: IL, IN, MI, OH, and WI"/>
    <x v="1"/>
    <x v="2"/>
    <m/>
    <m/>
    <m/>
    <m/>
    <n v="71333672"/>
    <n v="44196580"/>
    <m/>
    <n v="3411937"/>
    <n v="16123338"/>
    <n v="102587728"/>
    <n v="834049"/>
    <n v="9218227"/>
    <n v="88655144"/>
    <n v="117238832"/>
    <x v="1446"/>
    <n v="79196024"/>
    <n v="14836682"/>
    <n v="2083228.38"/>
    <n v="16919910"/>
    <n v="22556876"/>
    <n v="13972594"/>
    <n v="195691568"/>
    <n v="83741168"/>
    <n v="28135018"/>
    <n v="49989236"/>
    <n v="38072460"/>
    <n v="207460640"/>
    <n v="195691568"/>
    <n v="806"/>
    <n v="0.40799999999999997"/>
    <m/>
    <n v="0.22512199999999999"/>
    <n v="0.56268300000000004"/>
    <n v="8.95122E-2"/>
    <n v="43264"/>
  </r>
  <r>
    <x v="19"/>
    <x v="51"/>
    <s v="Indiana State University"/>
    <s v="Indiana"/>
    <x v="1"/>
    <x v="0"/>
    <n v="0.68457198920775075"/>
    <n v="0.36456467216051597"/>
    <n v="8154"/>
    <n v="5582"/>
    <n v="1973"/>
    <n v="62"/>
    <n v="2035"/>
    <n v="47809"/>
    <s v="Great Lakes: IL, IN, MI, OH, and WI"/>
    <x v="1"/>
    <x v="2"/>
    <n v="-87.4071"/>
    <n v="39.468699999999998"/>
    <m/>
    <m/>
    <n v="74362928"/>
    <n v="44433944"/>
    <m/>
    <n v="3147094"/>
    <n v="19147580"/>
    <n v="96372720"/>
    <n v="948367"/>
    <n v="6452093"/>
    <n v="86695032"/>
    <n v="117372968"/>
    <x v="1447"/>
    <n v="77238704"/>
    <n v="10254039"/>
    <n v="1790108"/>
    <n v="12044147"/>
    <n v="25373014"/>
    <n v="13157998"/>
    <n v="198716336"/>
    <n v="91390192"/>
    <n v="26371528"/>
    <n v="38072460"/>
    <n v="35623988"/>
    <n v="216867088"/>
    <n v="198716336"/>
    <n v="806"/>
    <n v="0.44500000000000001"/>
    <m/>
    <n v="0.22379099999999999"/>
    <n v="0.55913000000000002"/>
    <n v="8.28512E-2"/>
    <n v="41633"/>
  </r>
  <r>
    <x v="20"/>
    <x v="51"/>
    <s v="Indiana State University"/>
    <s v="Indiana"/>
    <x v="1"/>
    <x v="0"/>
    <n v="0.6976935073463022"/>
    <n v="0.31847058823529412"/>
    <n v="12183"/>
    <n v="8500"/>
    <n v="2692"/>
    <n v="15"/>
    <n v="2707"/>
    <n v="47809"/>
    <s v="Great Lakes: IL, IN, MI, OH, and WI"/>
    <x v="1"/>
    <x v="2"/>
    <n v="-87.4071"/>
    <n v="39.468699999999998"/>
    <m/>
    <m/>
    <n v="86096584"/>
    <n v="52077128"/>
    <m/>
    <n v="3243906"/>
    <n v="23702232"/>
    <n v="97323336"/>
    <n v="505968"/>
    <n v="10115010"/>
    <n v="100148480"/>
    <n v="122834480"/>
    <x v="1448"/>
    <n v="74991384"/>
    <n v="10912140"/>
    <n v="1613959"/>
    <n v="12526099"/>
    <n v="23263628"/>
    <n v="11598437"/>
    <n v="198061232"/>
    <n v="82337304"/>
    <n v="25208266"/>
    <n v="35623988"/>
    <n v="42560040"/>
    <n v="229098304"/>
    <n v="198061232"/>
    <n v="698"/>
    <n v="0.43"/>
    <m/>
    <n v="0.214612"/>
    <n v="0.54528200000000004"/>
    <n v="8.0669699999999997E-2"/>
    <n v="40389.5"/>
  </r>
  <r>
    <x v="21"/>
    <x v="51"/>
    <s v="Indiana State University"/>
    <s v="Indiana"/>
    <x v="1"/>
    <x v="0"/>
    <n v="0.85192678227360308"/>
    <n v="0.28508424742734367"/>
    <n v="10380"/>
    <n v="8843"/>
    <n v="2512"/>
    <n v="9"/>
    <n v="2521"/>
    <n v="47809"/>
    <s v="Great Lakes: IL, IN, MI, OH, and WI"/>
    <x v="1"/>
    <x v="2"/>
    <n v="-87.4071"/>
    <n v="39.468699999999998"/>
    <n v="0.10199999999999999"/>
    <n v="2215"/>
    <n v="91033296"/>
    <n v="58243768"/>
    <m/>
    <n v="2866180"/>
    <n v="23042812"/>
    <n v="93365368"/>
    <n v="497098"/>
    <n v="8164936"/>
    <n v="109399456"/>
    <n v="121710584"/>
    <x v="1449"/>
    <n v="78451776"/>
    <n v="10004355"/>
    <n v="2082343"/>
    <n v="12086698"/>
    <n v="22562656"/>
    <n v="12108008"/>
    <n v="205056896"/>
    <n v="84210624"/>
    <n v="22504484"/>
    <n v="42560040"/>
    <n v="47585400"/>
    <n v="233409904"/>
    <n v="205056896"/>
    <n v="722"/>
    <n v="0.436"/>
    <m/>
    <n v="0.19699"/>
    <n v="0.54414700000000005"/>
    <n v="7.37458E-2"/>
    <n v="40024.5"/>
  </r>
  <r>
    <x v="22"/>
    <x v="51"/>
    <s v="Indiana State University"/>
    <s v="Indiana"/>
    <x v="1"/>
    <x v="0"/>
    <n v="0.86329255766177981"/>
    <n v="0.28815575987020009"/>
    <n v="10709"/>
    <n v="9245"/>
    <n v="2658"/>
    <n v="6"/>
    <n v="2664"/>
    <n v="47809"/>
    <s v="Great Lakes: IL, IN, MI, OH, and WI"/>
    <x v="1"/>
    <x v="2"/>
    <n v="-87.4071"/>
    <n v="39.468699999999998"/>
    <n v="0.111"/>
    <n v="2307"/>
    <n v="95669840"/>
    <n v="61099544"/>
    <m/>
    <n v="2757908"/>
    <n v="23891616"/>
    <n v="94808208"/>
    <n v="258578"/>
    <n v="7891630"/>
    <n v="113313392"/>
    <n v="117307472"/>
    <x v="1450"/>
    <n v="81600880"/>
    <n v="9958420"/>
    <n v="2058370"/>
    <n v="12016790"/>
    <n v="21077912"/>
    <n v="12602337"/>
    <n v="218380016"/>
    <n v="88868616"/>
    <n v="26661754"/>
    <n v="47585400"/>
    <n v="38899908"/>
    <n v="231027776"/>
    <n v="218380016"/>
    <n v="757"/>
    <n v="0.41599999999999998"/>
    <m/>
    <n v="0.18764500000000001"/>
    <n v="0.56476300000000001"/>
    <n v="6.6755200000000001E-2"/>
    <n v="38317"/>
  </r>
  <r>
    <x v="23"/>
    <x v="51"/>
    <s v="Indiana State University"/>
    <s v="Indiana"/>
    <x v="1"/>
    <x v="0"/>
    <n v="0.83056538705871674"/>
    <n v="0.29075611888111891"/>
    <n v="11019"/>
    <n v="9152"/>
    <n v="2654"/>
    <n v="7"/>
    <n v="2661"/>
    <n v="47809"/>
    <s v="Great Lakes: IL, IN, MI, OH, and WI"/>
    <x v="1"/>
    <x v="2"/>
    <n v="-87.4071"/>
    <n v="39.468699999999998"/>
    <n v="0.107"/>
    <n v="2440"/>
    <n v="103544336"/>
    <n v="65843500"/>
    <m/>
    <n v="2138708"/>
    <n v="26676668"/>
    <n v="96359840"/>
    <n v="357520"/>
    <n v="7372364"/>
    <n v="120742656"/>
    <n v="125978320"/>
    <x v="1451"/>
    <n v="83825600"/>
    <n v="11075525"/>
    <n v="3096881"/>
    <n v="14172406"/>
    <n v="23846794"/>
    <n v="14985784"/>
    <n v="232744112"/>
    <n v="92867360"/>
    <n v="31173242"/>
    <n v="38899908"/>
    <n v="40310560"/>
    <n v="250998368"/>
    <n v="232744112"/>
    <n v="761"/>
    <n v="0.39900000000000002"/>
    <m/>
    <n v="0.17595"/>
    <n v="0.58469899999999997"/>
    <n v="6.4383999999999997E-2"/>
    <n v="37419"/>
  </r>
  <r>
    <x v="24"/>
    <x v="51"/>
    <s v="Indiana State University"/>
    <s v="Indiana"/>
    <x v="1"/>
    <x v="0"/>
    <n v="0.825368626754308"/>
    <n v="0.29476969436074041"/>
    <n v="11258"/>
    <n v="9292"/>
    <n v="2735"/>
    <n v="4"/>
    <n v="2739"/>
    <n v="47809"/>
    <s v="Great Lakes: IL, IN, MI, OH, and WI"/>
    <x v="1"/>
    <x v="2"/>
    <n v="-87.4071"/>
    <n v="39.468699999999998"/>
    <n v="9.6000000000000002E-2"/>
    <n v="2782"/>
    <n v="110659848"/>
    <n v="70510024"/>
    <m/>
    <n v="2834830"/>
    <n v="27452252"/>
    <n v="100123216"/>
    <n v="258561"/>
    <n v="7444302"/>
    <n v="128677360"/>
    <n v="124060800"/>
    <x v="1452"/>
    <n v="87851032"/>
    <n v="10739857"/>
    <n v="3955111"/>
    <n v="14694968"/>
    <n v="25856992"/>
    <n v="15420180"/>
    <n v="237752880"/>
    <n v="96171472"/>
    <n v="27865124"/>
    <n v="40310560"/>
    <n v="42074344"/>
    <n v="264774896"/>
    <n v="237752880"/>
    <n v="815"/>
    <n v="0.41399999999999998"/>
    <m/>
    <n v="0.17243600000000001"/>
    <n v="0.58265900000000004"/>
    <n v="6.4865699999999998E-2"/>
    <n v="38778.5"/>
  </r>
  <r>
    <x v="25"/>
    <x v="51"/>
    <s v="Indiana State University"/>
    <s v="Indiana"/>
    <x v="1"/>
    <x v="0"/>
    <n v="0.85489466113884427"/>
    <n v="0.27553444180522563"/>
    <n v="11819"/>
    <n v="10104"/>
    <n v="2772"/>
    <n v="12"/>
    <n v="2784"/>
    <n v="47809"/>
    <s v="Great Lakes: IL, IN, MI, OH, and WI"/>
    <x v="1"/>
    <x v="2"/>
    <n v="-87.4071"/>
    <n v="39.468699999999998"/>
    <n v="9.6000000000000002E-2"/>
    <n v="2953"/>
    <n v="114095000"/>
    <n v="71394000"/>
    <m/>
    <n v="3350000"/>
    <n v="28127000"/>
    <n v="100560000"/>
    <n v="400000"/>
    <n v="7933000"/>
    <n v="134059000"/>
    <n v="129412000"/>
    <x v="1453"/>
    <n v="91000000"/>
    <n v="11263000"/>
    <n v="4086000"/>
    <n v="15349000"/>
    <n v="26036000"/>
    <n v="17845000"/>
    <n v="261754000"/>
    <n v="106189000"/>
    <n v="30396000"/>
    <n v="42074344"/>
    <n v="42208856"/>
    <n v="269560992"/>
    <n v="261754000"/>
    <n v="988"/>
    <n v="0.36799999999999999"/>
    <m/>
    <n v="0.18113599999999999"/>
    <n v="0.57038"/>
    <n v="6.8624299999999999E-2"/>
    <n v="39748.5"/>
  </r>
  <r>
    <x v="26"/>
    <x v="51"/>
    <s v="Indiana State University"/>
    <s v="Indiana"/>
    <x v="1"/>
    <x v="0"/>
    <n v="0.85884154580668404"/>
    <n v="0.25676526117054749"/>
    <n v="11101"/>
    <n v="9534"/>
    <n v="2436"/>
    <n v="12"/>
    <n v="2448"/>
    <n v="47809"/>
    <s v="Great Lakes: IL, IN, MI, OH, and WI"/>
    <x v="1"/>
    <x v="2"/>
    <n v="-87.4071"/>
    <n v="39.468699999999998"/>
    <n v="0.122"/>
    <n v="3060"/>
    <n v="112622000"/>
    <n v="70490000"/>
    <m/>
    <n v="3092000"/>
    <n v="26040000"/>
    <n v="102210000"/>
    <n v="322000"/>
    <n v="7146000"/>
    <n v="133038000"/>
    <n v="123850000"/>
    <x v="1454"/>
    <n v="90331000"/>
    <n v="9584000"/>
    <n v="4628000"/>
    <n v="14212000"/>
    <n v="27687000"/>
    <n v="19130000"/>
    <n v="253886000"/>
    <n v="106888000"/>
    <n v="28709000"/>
    <n v="42208856"/>
    <n v="47376128"/>
    <n v="258527008"/>
    <n v="253886000"/>
    <n v="971"/>
    <n v="0.38700000000000001"/>
    <m/>
    <n v="0.20658499999999999"/>
    <n v="0.58565900000000004"/>
    <n v="8.0895900000000007E-2"/>
    <n v="39723"/>
  </r>
  <r>
    <x v="27"/>
    <x v="51"/>
    <s v="Indiana State University"/>
    <s v="Indiana"/>
    <x v="1"/>
    <x v="0"/>
    <n v="0.84505119453924915"/>
    <n v="0.27140549273021003"/>
    <n v="11720"/>
    <n v="9904"/>
    <n v="2681"/>
    <n v="7"/>
    <n v="2688"/>
    <n v="47809"/>
    <s v="Great Lakes: IL, IN, MI, OH, and WI"/>
    <x v="1"/>
    <x v="2"/>
    <n v="-87.407799999999995"/>
    <n v="39.469099999999997"/>
    <n v="0.11899999999999999"/>
    <n v="3463"/>
    <n v="113741000"/>
    <n v="67742000"/>
    <m/>
    <n v="3296000"/>
    <n v="28740000"/>
    <n v="105627000"/>
    <n v="341000"/>
    <n v="5867000"/>
    <n v="132515000"/>
    <n v="128818000"/>
    <x v="1455"/>
    <n v="90323000"/>
    <n v="10275000"/>
    <n v="4387000"/>
    <n v="14662000"/>
    <n v="27214000"/>
    <n v="18149000"/>
    <n v="254160992"/>
    <n v="107105000"/>
    <n v="25550000"/>
    <n v="47376128"/>
    <n v="47979232"/>
    <n v="269168992"/>
    <n v="254160992"/>
    <m/>
    <m/>
    <m/>
    <m/>
    <m/>
    <m/>
    <m/>
  </r>
  <r>
    <x v="0"/>
    <x v="52"/>
    <s v="INDIANA UNIVERSITY 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129675488"/>
    <m/>
    <m/>
    <m/>
    <n v="50557824"/>
    <n v="174272288"/>
    <n v="16929872"/>
    <n v="22031876"/>
    <m/>
    <m/>
    <x v="1456"/>
    <n v="163757760"/>
    <n v="37154712"/>
    <n v="16426405"/>
    <n v="53581116"/>
    <n v="46501856"/>
    <n v="15836849"/>
    <n v="532776544"/>
    <n v="196401280"/>
    <n v="49100320"/>
    <m/>
    <m/>
    <m/>
    <m/>
    <m/>
    <m/>
    <m/>
    <m/>
    <m/>
    <m/>
    <m/>
  </r>
  <r>
    <x v="1"/>
    <x v="52"/>
    <s v="INDIANA UNIVERSITY 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147355008"/>
    <m/>
    <m/>
    <m/>
    <n v="56203804"/>
    <n v="173396544"/>
    <n v="23968492"/>
    <n v="15131179"/>
    <m/>
    <m/>
    <x v="1457"/>
    <n v="173076672"/>
    <n v="42836664"/>
    <n v="18340428"/>
    <n v="61177092"/>
    <n v="46841136"/>
    <n v="16640718"/>
    <n v="588767360"/>
    <n v="201427216"/>
    <n v="51461776"/>
    <m/>
    <m/>
    <m/>
    <m/>
    <m/>
    <m/>
    <m/>
    <m/>
    <m/>
    <m/>
    <m/>
  </r>
  <r>
    <x v="2"/>
    <x v="52"/>
    <s v="INDIANA UNIVERSITY 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160925296"/>
    <m/>
    <m/>
    <m/>
    <n v="60098412"/>
    <n v="171220496"/>
    <n v="24191348"/>
    <n v="21435404"/>
    <m/>
    <m/>
    <x v="1458"/>
    <n v="183179312"/>
    <n v="44057944"/>
    <n v="19076516"/>
    <n v="63134460"/>
    <n v="51307280"/>
    <n v="17460408"/>
    <n v="580064128"/>
    <n v="210919728"/>
    <n v="57897636"/>
    <m/>
    <m/>
    <m/>
    <m/>
    <m/>
    <m/>
    <m/>
    <m/>
    <m/>
    <m/>
    <m/>
  </r>
  <r>
    <x v="3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171712736"/>
    <m/>
    <m/>
    <m/>
    <n v="60679336"/>
    <n v="173111056"/>
    <n v="25060416"/>
    <n v="28721612"/>
    <m/>
    <m/>
    <x v="1459"/>
    <n v="189189280"/>
    <n v="44494604"/>
    <n v="27877792"/>
    <n v="72372400"/>
    <n v="50389912"/>
    <n v="17602220"/>
    <n v="656735936"/>
    <n v="221902384"/>
    <n v="60909448"/>
    <m/>
    <m/>
    <m/>
    <m/>
    <m/>
    <m/>
    <m/>
    <m/>
    <m/>
    <m/>
    <m/>
  </r>
  <r>
    <x v="4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186387904"/>
    <m/>
    <m/>
    <m/>
    <n v="64305220"/>
    <n v="173335200"/>
    <n v="25752320"/>
    <n v="29243388"/>
    <m/>
    <m/>
    <x v="1460"/>
    <n v="194086096"/>
    <n v="48702968"/>
    <n v="29801568"/>
    <n v="78504536"/>
    <n v="51134208"/>
    <n v="18586146"/>
    <n v="682151616"/>
    <n v="228546656"/>
    <n v="31323262"/>
    <m/>
    <m/>
    <m/>
    <m/>
    <m/>
    <m/>
    <m/>
    <m/>
    <m/>
    <m/>
    <m/>
  </r>
  <r>
    <x v="5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198521488"/>
    <m/>
    <m/>
    <m/>
    <n v="60502504"/>
    <n v="180047104"/>
    <n v="22309634"/>
    <n v="43520212"/>
    <m/>
    <m/>
    <x v="1461"/>
    <n v="204398560"/>
    <n v="50655528"/>
    <n v="29933072"/>
    <n v="80588600"/>
    <n v="52491900"/>
    <n v="22874822"/>
    <n v="853012864"/>
    <n v="238680272"/>
    <n v="69363360"/>
    <m/>
    <m/>
    <m/>
    <m/>
    <m/>
    <m/>
    <m/>
    <m/>
    <m/>
    <m/>
    <m/>
  </r>
  <r>
    <x v="6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208171632"/>
    <m/>
    <m/>
    <m/>
    <n v="59601772"/>
    <n v="191460752"/>
    <n v="27910528"/>
    <n v="21666086"/>
    <m/>
    <m/>
    <x v="1462"/>
    <n v="216847904"/>
    <n v="55133964"/>
    <n v="32489260"/>
    <n v="87623224"/>
    <n v="48423280"/>
    <n v="22994970"/>
    <n v="789880192"/>
    <n v="247243232"/>
    <n v="70890160"/>
    <n v="77609344"/>
    <n v="91373408"/>
    <m/>
    <m/>
    <n v="3494"/>
    <n v="0.67100000000000004"/>
    <m/>
    <m/>
    <m/>
    <m/>
    <m/>
  </r>
  <r>
    <x v="7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219051424"/>
    <m/>
    <m/>
    <m/>
    <n v="59031816"/>
    <n v="196528768"/>
    <n v="29975588"/>
    <n v="25286732"/>
    <m/>
    <m/>
    <x v="1463"/>
    <n v="220844672"/>
    <n v="55332732"/>
    <n v="25373656"/>
    <n v="80706384"/>
    <n v="49461424"/>
    <n v="23871148"/>
    <n v="943814336"/>
    <n v="258075136"/>
    <n v="71894800"/>
    <n v="91373408"/>
    <n v="103538912"/>
    <m/>
    <m/>
    <n v="3686"/>
    <n v="0.66700000000000004"/>
    <m/>
    <n v="0.115492"/>
    <n v="0.56772800000000001"/>
    <n v="2.9820599999999999E-2"/>
    <n v="47497"/>
  </r>
  <r>
    <x v="8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234884640"/>
    <m/>
    <m/>
    <m/>
    <n v="62488300"/>
    <n v="215310064"/>
    <n v="32845420"/>
    <n v="28322284"/>
    <m/>
    <m/>
    <x v="1464"/>
    <n v="228893504"/>
    <n v="55811924"/>
    <n v="32814896"/>
    <n v="88626816"/>
    <n v="46881260"/>
    <n v="24323302"/>
    <n v="944402752"/>
    <n v="266282496"/>
    <n v="73222776"/>
    <n v="103538912"/>
    <n v="118368008"/>
    <m/>
    <m/>
    <n v="4007"/>
    <n v="0.68700000000000006"/>
    <m/>
    <n v="0.111014"/>
    <n v="0.56727300000000003"/>
    <n v="2.6691400000000001E-2"/>
    <n v="48505"/>
  </r>
  <r>
    <x v="9"/>
    <x v="52"/>
    <s v="INDIANA UNIVERSITY-BLOOMINGTON"/>
    <s v="Indiana"/>
    <x v="0"/>
    <x v="0"/>
    <s v=""/>
    <s v=""/>
    <m/>
    <m/>
    <m/>
    <m/>
    <m/>
    <n v="47405"/>
    <s v="Great Lakes: IL, IN, MI, OH, and WI"/>
    <x v="0"/>
    <x v="0"/>
    <m/>
    <m/>
    <m/>
    <m/>
    <n v="256148000"/>
    <m/>
    <m/>
    <m/>
    <n v="64379132"/>
    <n v="228848272"/>
    <n v="26391380"/>
    <n v="36827708"/>
    <m/>
    <m/>
    <x v="1465"/>
    <n v="233362448"/>
    <n v="61228500"/>
    <n v="52520112"/>
    <n v="113748608"/>
    <n v="52795120"/>
    <n v="25665018"/>
    <n v="1028212032"/>
    <n v="285912640"/>
    <n v="79445152"/>
    <n v="118368008"/>
    <n v="117484424"/>
    <m/>
    <m/>
    <n v="3939"/>
    <n v="0.65400000000000003"/>
    <m/>
    <n v="0.104035"/>
    <n v="0.56521299999999997"/>
    <n v="2.4658699999999999E-2"/>
    <n v="50761.5"/>
  </r>
  <r>
    <x v="10"/>
    <x v="52"/>
    <s v="INDIANA UNIVERSITY-BLOOMINGTON"/>
    <s v="Indiana"/>
    <x v="0"/>
    <x v="0"/>
    <s v=""/>
    <s v=""/>
    <m/>
    <m/>
    <m/>
    <m/>
    <m/>
    <n v="474057000"/>
    <s v="Great Lakes: IL, IN, MI, OH, and WI"/>
    <x v="0"/>
    <x v="0"/>
    <m/>
    <m/>
    <m/>
    <m/>
    <n v="275898112"/>
    <m/>
    <m/>
    <m/>
    <n v="68427376"/>
    <n v="230139664"/>
    <n v="39074568"/>
    <n v="32623716"/>
    <m/>
    <m/>
    <x v="1466"/>
    <n v="246562848"/>
    <n v="63825508"/>
    <n v="63618372"/>
    <n v="127443880"/>
    <n v="51162232"/>
    <n v="26681168"/>
    <n v="1079887232"/>
    <n v="299196192"/>
    <n v="84210216"/>
    <n v="117484424"/>
    <n v="116384600"/>
    <m/>
    <m/>
    <n v="3894"/>
    <n v="0.68300000000000005"/>
    <m/>
    <n v="0.122124"/>
    <n v="0.54407099999999997"/>
    <n v="3.32743E-2"/>
    <n v="58242"/>
  </r>
  <r>
    <x v="11"/>
    <x v="52"/>
    <s v="INDIANA UNIVERSITY-BLOOMINGTON"/>
    <s v="Indiana"/>
    <x v="1"/>
    <x v="0"/>
    <n v="0.82939489816096501"/>
    <n v="0.40621088394826249"/>
    <n v="20228"/>
    <n v="16777"/>
    <n v="6745"/>
    <n v="70"/>
    <n v="6815"/>
    <n v="474057000"/>
    <s v="Great Lakes: IL, IN, MI, OH, and WI"/>
    <x v="0"/>
    <x v="0"/>
    <m/>
    <m/>
    <m/>
    <m/>
    <n v="308476320"/>
    <n v="267892944"/>
    <m/>
    <n v="35838448"/>
    <n v="76434968"/>
    <n v="262327536"/>
    <n v="20100460"/>
    <n v="54819672"/>
    <n v="603829120"/>
    <n v="252025168"/>
    <x v="1467"/>
    <n v="276840640"/>
    <n v="59935900"/>
    <n v="52300524"/>
    <n v="112236424"/>
    <n v="56675292"/>
    <n v="28600354"/>
    <n v="836118784"/>
    <n v="405431776"/>
    <n v="165318400"/>
    <m/>
    <m/>
    <n v="886666048"/>
    <n v="836118784"/>
    <n v="3980"/>
    <n v="0.69"/>
    <m/>
    <n v="0.11687"/>
    <n v="0.53559999999999997"/>
    <n v="3.1363500000000002E-2"/>
    <n v="59147"/>
  </r>
  <r>
    <x v="12"/>
    <x v="52"/>
    <s v="INDIANA UNIVERSITY-BLOOMINGTON"/>
    <s v="Indiana"/>
    <x v="1"/>
    <x v="0"/>
    <n v="0.81202972159518438"/>
    <n v="0.41003069438813922"/>
    <n v="21264"/>
    <n v="17267"/>
    <n v="7019"/>
    <n v="61"/>
    <n v="7080"/>
    <s v="47405-7000"/>
    <s v="Great Lakes: IL, IN, MI, OH, and WI"/>
    <x v="0"/>
    <x v="0"/>
    <m/>
    <m/>
    <m/>
    <m/>
    <n v="350520256"/>
    <n v="305055488"/>
    <m/>
    <n v="40265240"/>
    <n v="79119776"/>
    <n v="278408704"/>
    <n v="23363680"/>
    <n v="23119836"/>
    <n v="622455616"/>
    <n v="278944512"/>
    <x v="1468"/>
    <n v="317172320"/>
    <n v="78815920"/>
    <n v="64074996"/>
    <n v="142890912"/>
    <n v="56940488"/>
    <n v="37878932"/>
    <n v="851698496"/>
    <n v="399700544"/>
    <n v="123050544"/>
    <n v="104121192"/>
    <n v="103675584"/>
    <n v="933190144"/>
    <n v="851698496"/>
    <n v="4320"/>
    <n v="0.71599999999999997"/>
    <m/>
    <n v="9.6128699999999997E-2"/>
    <n v="0.54097499999999998"/>
    <n v="2.4434399999999998E-2"/>
    <n v="58893"/>
  </r>
  <r>
    <x v="13"/>
    <x v="52"/>
    <s v="INDIANA UNIVERSITY-BLOOMINGTON"/>
    <s v="Indiana"/>
    <x v="1"/>
    <x v="0"/>
    <n v="0.81125439624853457"/>
    <n v="0.37705646954201866"/>
    <n v="22178"/>
    <n v="17992"/>
    <n v="6747"/>
    <n v="37"/>
    <n v="6784"/>
    <s v="47405-7000"/>
    <s v="Great Lakes: IL, IN, MI, OH, and WI"/>
    <x v="0"/>
    <x v="0"/>
    <m/>
    <m/>
    <m/>
    <m/>
    <n v="391132128"/>
    <n v="342027168"/>
    <m/>
    <n v="38940932"/>
    <n v="88816976"/>
    <n v="270233248"/>
    <n v="29146884"/>
    <n v="69449040"/>
    <n v="699439744"/>
    <n v="296895424"/>
    <x v="1469"/>
    <n v="301559744"/>
    <n v="82511264"/>
    <n v="58461012"/>
    <n v="140972272"/>
    <n v="59709036"/>
    <n v="38668228"/>
    <n v="881854848"/>
    <n v="441683520"/>
    <n v="135780016"/>
    <n v="103675584"/>
    <n v="113578600"/>
    <n v="1002240320"/>
    <n v="881854848"/>
    <n v="4789"/>
    <n v="0.71099999999999997"/>
    <m/>
    <n v="0.115811"/>
    <n v="0.54273099999999996"/>
    <n v="2.3508999999999999E-2"/>
    <n v="59536"/>
  </r>
  <r>
    <x v="14"/>
    <x v="52"/>
    <s v="INDIANA UNIVERSITY-BLOOMINGTON"/>
    <s v="Indiana"/>
    <x v="1"/>
    <x v="0"/>
    <n v="0.82996410353296812"/>
    <n v="0.36148417937628047"/>
    <n v="21172"/>
    <n v="17572"/>
    <n v="6309"/>
    <n v="43"/>
    <n v="6352"/>
    <s v="47405-7000"/>
    <s v="Great Lakes: IL, IN, MI, OH, and WI"/>
    <x v="1"/>
    <x v="0"/>
    <m/>
    <m/>
    <m/>
    <m/>
    <n v="386682272"/>
    <n v="337701568"/>
    <m/>
    <n v="40943328"/>
    <n v="91209744"/>
    <n v="279620160"/>
    <n v="31949676"/>
    <n v="73558368"/>
    <n v="686759104"/>
    <n v="320758816"/>
    <x v="1470"/>
    <n v="361426336"/>
    <n v="99997832"/>
    <n v="64422172"/>
    <n v="164420000"/>
    <n v="67809528"/>
    <n v="45443348"/>
    <n v="941797760"/>
    <n v="452687904"/>
    <n v="144920544"/>
    <n v="113578600"/>
    <n v="132649744"/>
    <n v="1013925312"/>
    <n v="941797760"/>
    <n v="4642"/>
    <n v="0.71399999999999997"/>
    <m/>
    <n v="0.12338499999999999"/>
    <n v="0.54269900000000004"/>
    <n v="2.2151000000000001E-2"/>
    <n v="60000"/>
  </r>
  <r>
    <x v="15"/>
    <x v="52"/>
    <s v="Indiana University-Bloomington"/>
    <s v="Indiana"/>
    <x v="1"/>
    <x v="0"/>
    <n v="0.84654591790297629"/>
    <n v="0.37356198258251799"/>
    <n v="21974"/>
    <n v="18602"/>
    <n v="6912"/>
    <n v="37"/>
    <n v="6949"/>
    <s v="47405-7000"/>
    <s v="Great Lakes: IL, IN, MI, OH, and WI"/>
    <x v="1"/>
    <x v="1"/>
    <m/>
    <m/>
    <m/>
    <m/>
    <n v="416957600"/>
    <n v="364242336"/>
    <m/>
    <n v="34479708"/>
    <n v="111506448"/>
    <n v="265678000"/>
    <n v="32827952"/>
    <n v="80296384"/>
    <n v="721728640"/>
    <n v="326352928"/>
    <x v="1471"/>
    <n v="370437056"/>
    <n v="111718736"/>
    <n v="68692480"/>
    <n v="180411216"/>
    <n v="66890024"/>
    <n v="46665104"/>
    <n v="979719872"/>
    <n v="468191904"/>
    <n v="158566048"/>
    <n v="132649744"/>
    <n v="144505952"/>
    <n v="1059025600"/>
    <n v="979719872"/>
    <n v="4890"/>
    <n v="0.71299999999999997"/>
    <m/>
    <n v="0.109934"/>
    <n v="0.54316500000000001"/>
    <n v="2.0630099999999998E-2"/>
    <n v="63414"/>
  </r>
  <r>
    <x v="16"/>
    <x v="52"/>
    <s v="Indiana University-Bloomington"/>
    <s v="Indiana"/>
    <x v="1"/>
    <x v="0"/>
    <n v="0.78337399136798647"/>
    <n v="0.39203756048483684"/>
    <n v="26645"/>
    <n v="20873"/>
    <n v="8099"/>
    <n v="84"/>
    <n v="8183"/>
    <s v="47405-7000"/>
    <s v="Great Lakes: IL, IN, MI, OH, and WI"/>
    <x v="1"/>
    <x v="1"/>
    <m/>
    <m/>
    <m/>
    <m/>
    <n v="486583232"/>
    <n v="426240576"/>
    <m/>
    <n v="49580640"/>
    <n v="117989832"/>
    <n v="280846336"/>
    <n v="35202100"/>
    <n v="84485160"/>
    <n v="835078976"/>
    <n v="351904736"/>
    <x v="1472"/>
    <n v="416116512"/>
    <n v="86372464"/>
    <n v="70692312"/>
    <n v="157064768"/>
    <n v="63532696"/>
    <n v="45888612"/>
    <n v="1089979008"/>
    <n v="504743776"/>
    <n v="166069712"/>
    <n v="681483008"/>
    <n v="810416640"/>
    <n v="1199875456"/>
    <n v="1089979008"/>
    <n v="4814"/>
    <n v="0.71599999999999997"/>
    <m/>
    <n v="9.9864499999999995E-2"/>
    <n v="0.53396600000000005"/>
    <n v="1.9837400000000002E-2"/>
    <n v="65802.5"/>
  </r>
  <r>
    <x v="17"/>
    <x v="52"/>
    <s v="Indiana University-Bloomington"/>
    <s v="Indiana"/>
    <x v="1"/>
    <x v="0"/>
    <n v="0.69795932413365913"/>
    <n v="0.35484666206488513"/>
    <n v="29059"/>
    <n v="20282"/>
    <n v="7181"/>
    <n v="16"/>
    <n v="7197"/>
    <s v="47405-7000"/>
    <s v="Great Lakes: IL, IN, MI, OH, and WI"/>
    <x v="1"/>
    <x v="1"/>
    <m/>
    <m/>
    <m/>
    <m/>
    <n v="545299136"/>
    <n v="474420096"/>
    <m/>
    <n v="32817212"/>
    <n v="79614224"/>
    <n v="272975840"/>
    <n v="39459216"/>
    <n v="93659600"/>
    <n v="801670144"/>
    <n v="355812000"/>
    <x v="1473"/>
    <n v="453138624"/>
    <n v="91436480"/>
    <n v="69917800"/>
    <n v="161354272"/>
    <n v="65340844"/>
    <n v="40938356"/>
    <n v="1136766208"/>
    <n v="529994144"/>
    <n v="182813696"/>
    <n v="810416640"/>
    <n v="828584960"/>
    <n v="1167273344"/>
    <n v="1136766208"/>
    <n v="5072"/>
    <n v="0.72599999999999998"/>
    <m/>
    <n v="7.5802599999999998E-2"/>
    <n v="0.52138700000000004"/>
    <n v="1.56939E-2"/>
    <n v="71045"/>
  </r>
  <r>
    <x v="18"/>
    <x v="52"/>
    <s v="Indiana University-Bloomington"/>
    <s v="Indiana"/>
    <x v="1"/>
    <x v="0"/>
    <n v="0.70689931680405427"/>
    <n v="0.34320976450837154"/>
    <n v="31177"/>
    <n v="22039"/>
    <n v="7553"/>
    <n v="11"/>
    <n v="7564"/>
    <s v="47405-7000"/>
    <s v="Great Lakes: IL, IN, MI, OH, and WI"/>
    <x v="1"/>
    <x v="1"/>
    <m/>
    <m/>
    <m/>
    <m/>
    <n v="614637568"/>
    <n v="531686912"/>
    <m/>
    <n v="41272136"/>
    <n v="123259080"/>
    <n v="289589344"/>
    <n v="38778328"/>
    <n v="85005480"/>
    <n v="917262720"/>
    <n v="314957920"/>
    <x v="1474"/>
    <n v="499876096"/>
    <n v="93168296"/>
    <n v="69886216"/>
    <n v="163054512"/>
    <n v="88184832"/>
    <n v="56832104"/>
    <n v="1197587712"/>
    <n v="561317120"/>
    <n v="189430272"/>
    <n v="828584960"/>
    <n v="643520064"/>
    <n v="1252013568"/>
    <n v="1197587712"/>
    <n v="4953"/>
    <n v="0.73499999999999999"/>
    <m/>
    <n v="5.7150899999999998E-2"/>
    <n v="0.52302000000000004"/>
    <n v="1.22399E-2"/>
    <n v="76400"/>
  </r>
  <r>
    <x v="19"/>
    <x v="52"/>
    <s v="Indiana University-Bloomington"/>
    <s v="Indiana"/>
    <x v="1"/>
    <x v="0"/>
    <n v="0.72627306049498652"/>
    <n v="0.30561001042752867"/>
    <n v="33011"/>
    <n v="23975"/>
    <n v="7306"/>
    <n v="21"/>
    <n v="7327"/>
    <s v="47405-7000"/>
    <s v="Great Lakes: IL, IN, MI, OH, and WI"/>
    <x v="1"/>
    <x v="1"/>
    <n v="-86.526899999999998"/>
    <n v="39.166499999999999"/>
    <m/>
    <m/>
    <n v="682242176"/>
    <n v="575621376"/>
    <m/>
    <n v="37846344"/>
    <n v="137934784"/>
    <n v="275908224"/>
    <n v="42060928"/>
    <n v="34858168"/>
    <n v="961957312"/>
    <n v="396009760"/>
    <x v="1475"/>
    <n v="480500352"/>
    <n v="105573264"/>
    <n v="52558304"/>
    <n v="158131568"/>
    <n v="103625568"/>
    <n v="62114952"/>
    <n v="1233437056"/>
    <n v="585323200"/>
    <n v="204183408"/>
    <n v="643520064"/>
    <n v="722778048"/>
    <n v="1371960448"/>
    <n v="1233437056"/>
    <n v="4489"/>
    <n v="0.71299999999999997"/>
    <m/>
    <n v="5.55912E-2"/>
    <n v="0.51536599999999999"/>
    <n v="1.2659399999999999E-2"/>
    <n v="75826"/>
  </r>
  <r>
    <x v="20"/>
    <x v="52"/>
    <s v="Indiana University-Bloomington"/>
    <s v="Indiana"/>
    <x v="1"/>
    <x v="0"/>
    <n v="0.69149486641793079"/>
    <n v="0.27647591666338467"/>
    <n v="36719"/>
    <n v="25391"/>
    <n v="6985"/>
    <n v="35"/>
    <n v="7020"/>
    <s v="47405-7000"/>
    <s v="Great Lakes: IL, IN, MI, OH, and WI"/>
    <x v="1"/>
    <x v="1"/>
    <n v="-86.526799999999994"/>
    <n v="39.166400000000003"/>
    <m/>
    <m/>
    <n v="715038144"/>
    <n v="603143040"/>
    <m/>
    <n v="37955980"/>
    <n v="153950592"/>
    <n v="286155168"/>
    <n v="54755508"/>
    <n v="34580800"/>
    <n v="1012114176"/>
    <n v="406143776"/>
    <x v="1476"/>
    <n v="502809408"/>
    <n v="115281872"/>
    <n v="51012000"/>
    <n v="166293872"/>
    <n v="100803824"/>
    <n v="50480392"/>
    <n v="1272259328"/>
    <n v="605949952"/>
    <n v="195042656"/>
    <n v="722778048"/>
    <n v="807627328"/>
    <n v="1438451968"/>
    <n v="1272259328"/>
    <n v="4973"/>
    <n v="0.72"/>
    <m/>
    <n v="6.3180799999999995E-2"/>
    <n v="0.50961400000000001"/>
    <n v="1.5629400000000002E-2"/>
    <n v="72081"/>
  </r>
  <r>
    <x v="21"/>
    <x v="52"/>
    <s v="Indiana University-Bloomington"/>
    <s v="Indiana"/>
    <x v="1"/>
    <x v="0"/>
    <n v="0.72278380373672557"/>
    <n v="0.29165193478687879"/>
    <n v="35218"/>
    <n v="25455"/>
    <n v="7383"/>
    <n v="41"/>
    <n v="7424"/>
    <s v="47405-7000"/>
    <s v="Great Lakes: IL, IN, MI, OH, and WI"/>
    <x v="1"/>
    <x v="1"/>
    <n v="-86.526899999999998"/>
    <n v="39.166400000000003"/>
    <n v="3.4000000000000002E-2"/>
    <n v="5582"/>
    <n v="760535296"/>
    <n v="638672256"/>
    <m/>
    <n v="34263896"/>
    <n v="147290464"/>
    <n v="251959088"/>
    <n v="51080700"/>
    <n v="54219096"/>
    <n v="1063581120"/>
    <n v="366481696"/>
    <x v="1477"/>
    <n v="529700352"/>
    <n v="112966328"/>
    <n v="52364872"/>
    <n v="165331200"/>
    <n v="93940584"/>
    <n v="51881504"/>
    <n v="1303653760"/>
    <n v="607377984"/>
    <n v="186874432"/>
    <n v="807627328"/>
    <n v="772185088"/>
    <n v="1451211520"/>
    <n v="1303653760"/>
    <n v="5430"/>
    <n v="0.753"/>
    <m/>
    <n v="6.1512600000000001E-2"/>
    <n v="0.519451"/>
    <n v="1.41193E-2"/>
    <n v="70027"/>
  </r>
  <r>
    <x v="22"/>
    <x v="52"/>
    <s v="Indiana University-Bloomington"/>
    <s v="Indiana"/>
    <x v="1"/>
    <x v="0"/>
    <n v="0.74412006695605304"/>
    <n v="0.29026231508311728"/>
    <n v="35247"/>
    <n v="26228"/>
    <n v="7579"/>
    <n v="34"/>
    <n v="7613"/>
    <s v="47405-7000"/>
    <s v="Great Lakes: IL, IN, MI, OH, and WI"/>
    <x v="1"/>
    <x v="1"/>
    <n v="-86.526899999999998"/>
    <n v="39.166400000000003"/>
    <n v="6.4000000000000001E-2"/>
    <n v="5971"/>
    <n v="788763648"/>
    <n v="654939264"/>
    <m/>
    <n v="61736756"/>
    <n v="149474144"/>
    <n v="271140064"/>
    <n v="54291160"/>
    <n v="40397044"/>
    <n v="1141714560"/>
    <n v="319466496"/>
    <x v="1478"/>
    <n v="543761088"/>
    <n v="111346216"/>
    <n v="54603928"/>
    <n v="165950144"/>
    <n v="123672464"/>
    <n v="54307972"/>
    <n v="1352296064"/>
    <n v="609885888"/>
    <n v="201314400"/>
    <n v="772185088"/>
    <n v="835123328"/>
    <n v="1478126720"/>
    <n v="1352296064"/>
    <n v="5522"/>
    <n v="0.77"/>
    <m/>
    <n v="5.5771000000000001E-2"/>
    <n v="0.52599700000000005"/>
    <n v="1.0935500000000001E-2"/>
    <n v="70874"/>
  </r>
  <r>
    <x v="23"/>
    <x v="52"/>
    <s v="Indiana University-Bloomington"/>
    <s v="Indiana"/>
    <x v="1"/>
    <x v="0"/>
    <n v="0.72172579707079787"/>
    <n v="0.27853479853479851"/>
    <n v="37826"/>
    <n v="27300"/>
    <n v="7583"/>
    <n v="21"/>
    <n v="7604"/>
    <s v="47405-7000"/>
    <s v="Great Lakes: IL, IN, MI, OH, and WI"/>
    <x v="1"/>
    <x v="1"/>
    <n v="-86.526899999999998"/>
    <n v="39.166400000000003"/>
    <n v="5.8999999999999997E-2"/>
    <n v="6671"/>
    <n v="820491776"/>
    <n v="680313024"/>
    <m/>
    <n v="43538496"/>
    <n v="149530480"/>
    <n v="253495552"/>
    <n v="60964576"/>
    <n v="34891280"/>
    <n v="1165680768"/>
    <n v="357390400"/>
    <x v="1479"/>
    <n v="567846464"/>
    <n v="103546168"/>
    <n v="44332484"/>
    <n v="147878656"/>
    <n v="166778000"/>
    <n v="53478656"/>
    <n v="1460882176"/>
    <n v="647583744"/>
    <n v="225843504"/>
    <n v="835123328"/>
    <n v="961053888"/>
    <n v="1530585088"/>
    <n v="1460882176"/>
    <n v="5862"/>
    <n v="0.77600000000000002"/>
    <m/>
    <n v="5.0879800000000003E-2"/>
    <n v="0.52066400000000002"/>
    <n v="1.0357E-2"/>
    <n v="74590"/>
  </r>
  <r>
    <x v="24"/>
    <x v="52"/>
    <s v="Indiana University-Bloomington"/>
    <s v="Indiana"/>
    <x v="1"/>
    <x v="0"/>
    <n v="0.76090424069083107"/>
    <n v="0.27887812635535636"/>
    <n v="36362"/>
    <n v="27668"/>
    <n v="7697"/>
    <n v="19"/>
    <n v="7716"/>
    <s v="47405-7000"/>
    <s v="Great Lakes: IL, IN, MI, OH, and WI"/>
    <x v="1"/>
    <x v="1"/>
    <n v="-86.526899999999998"/>
    <n v="39.166400000000003"/>
    <n v="3.9E-2"/>
    <n v="7158"/>
    <n v="855242048"/>
    <n v="705286272"/>
    <m/>
    <n v="30728964"/>
    <n v="145936336"/>
    <n v="246025440"/>
    <n v="65384684"/>
    <n v="42323380"/>
    <n v="1162563584"/>
    <n v="323437728"/>
    <x v="1480"/>
    <n v="576248192"/>
    <n v="98607560"/>
    <n v="40687824"/>
    <n v="139295392"/>
    <n v="180947136"/>
    <n v="59266380"/>
    <n v="1492193024"/>
    <n v="666056960"/>
    <n v="239273216"/>
    <n v="961053888"/>
    <n v="960625472"/>
    <n v="1511178368"/>
    <n v="1492193024"/>
    <n v="5626"/>
    <n v="0.77100000000000002"/>
    <m/>
    <n v="4.7287599999999999E-2"/>
    <n v="0.51719599999999999"/>
    <n v="9.8259999999999997E-3"/>
    <n v="77347.5"/>
  </r>
  <r>
    <x v="25"/>
    <x v="52"/>
    <s v="Indiana University-Bloomington"/>
    <s v="Indiana"/>
    <x v="1"/>
    <x v="0"/>
    <n v="0.7798625409622133"/>
    <n v="0.29283801874163318"/>
    <n v="34483"/>
    <n v="26892"/>
    <n v="7846"/>
    <n v="29"/>
    <n v="7875"/>
    <s v="47405-7000"/>
    <s v="Great Lakes: IL, IN, MI, OH, and WI"/>
    <x v="1"/>
    <x v="1"/>
    <n v="-86.526899999999998"/>
    <n v="39.166400000000003"/>
    <n v="0.03"/>
    <n v="7267"/>
    <n v="887928896"/>
    <n v="731629824"/>
    <m/>
    <n v="31919124"/>
    <n v="141325248"/>
    <n v="251057424"/>
    <n v="62006212"/>
    <n v="36771572"/>
    <n v="1195703680"/>
    <n v="329543808"/>
    <x v="1481"/>
    <n v="610380032"/>
    <n v="97037496"/>
    <n v="41464984"/>
    <n v="138502480"/>
    <n v="191483424"/>
    <n v="63446508"/>
    <n v="1537007104"/>
    <n v="730405376"/>
    <n v="270832672"/>
    <n v="960625472"/>
    <n v="991133952"/>
    <n v="1544686976"/>
    <n v="1537007104"/>
    <n v="5330"/>
    <n v="0.76400000000000001"/>
    <m/>
    <n v="4.3432800000000001E-2"/>
    <n v="0.52998400000000001"/>
    <n v="1.0256400000000001E-2"/>
    <n v="76133"/>
  </r>
  <r>
    <x v="26"/>
    <x v="52"/>
    <s v="Indiana University-Bloomington"/>
    <s v="Indiana"/>
    <x v="1"/>
    <x v="0"/>
    <n v="0.78716157709403678"/>
    <n v="0.28135083602229394"/>
    <n v="34646"/>
    <n v="27272"/>
    <n v="7654"/>
    <n v="19"/>
    <n v="7673"/>
    <s v="47405-7000"/>
    <s v="Great Lakes: IL, IN, MI, OH, and WI"/>
    <x v="1"/>
    <x v="1"/>
    <n v="-86.526899999999998"/>
    <n v="39.166400000000003"/>
    <n v="3.5999999999999997E-2"/>
    <n v="6720"/>
    <n v="915562048"/>
    <n v="742668992"/>
    <m/>
    <n v="22124054"/>
    <n v="149350560"/>
    <n v="247198480"/>
    <n v="83352608"/>
    <n v="37434104"/>
    <n v="1208051584"/>
    <n v="387525952"/>
    <x v="1482"/>
    <n v="628105088"/>
    <n v="99983544"/>
    <n v="44140068"/>
    <n v="144123616"/>
    <n v="201405456"/>
    <n v="66608696"/>
    <n v="1582458496"/>
    <n v="767330240"/>
    <n v="268003344"/>
    <n v="991133952"/>
    <n v="1081730432"/>
    <n v="1627310080"/>
    <n v="1582458496"/>
    <n v="5703"/>
    <n v="0.77300000000000002"/>
    <m/>
    <n v="4.20571E-2"/>
    <n v="0.53157100000000002"/>
    <n v="9.4823700000000004E-3"/>
    <n v="75001"/>
  </r>
  <r>
    <x v="27"/>
    <x v="52"/>
    <s v="Indiana University-Bloomington"/>
    <s v="Indiana"/>
    <x v="1"/>
    <x v="0"/>
    <n v="0.76010396051408002"/>
    <n v="0.25098814229249011"/>
    <n v="41939"/>
    <n v="31878"/>
    <n v="7975"/>
    <n v="26"/>
    <n v="8001"/>
    <s v="47405-7000"/>
    <s v="Great Lakes: IL, IN, MI, OH, and WI"/>
    <x v="1"/>
    <x v="1"/>
    <n v="-86.526600000000002"/>
    <n v="39.1661"/>
    <n v="3.9E-2"/>
    <n v="6525"/>
    <n v="940245504"/>
    <n v="759973952"/>
    <m/>
    <n v="24808030"/>
    <n v="146647888"/>
    <n v="258287936"/>
    <n v="82421040"/>
    <n v="44769712"/>
    <n v="1229757568"/>
    <n v="372185632"/>
    <x v="1483"/>
    <n v="640013888"/>
    <n v="101495816"/>
    <n v="41281672"/>
    <n v="142777488"/>
    <n v="202838656"/>
    <n v="66127676"/>
    <n v="1596088576"/>
    <n v="784081280"/>
    <n v="267556032"/>
    <n v="1081730432"/>
    <n v="1154032000"/>
    <n v="1627433984"/>
    <n v="1596088576"/>
    <m/>
    <m/>
    <m/>
    <m/>
    <m/>
    <m/>
    <m/>
  </r>
  <r>
    <x v="0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17798656"/>
    <m/>
    <m/>
    <m/>
    <n v="24780632"/>
    <n v="1806232"/>
    <n v="32201964"/>
    <n v="9246567"/>
    <m/>
    <m/>
    <x v="1484"/>
    <n v="74542352"/>
    <n v="21375836"/>
    <n v="5002451"/>
    <n v="26378288"/>
    <n v="15508770"/>
    <n v="9012446"/>
    <n v="278179136"/>
    <n v="95882944"/>
    <n v="15205443"/>
    <m/>
    <m/>
    <m/>
    <m/>
    <m/>
    <m/>
    <m/>
    <m/>
    <m/>
    <m/>
    <m/>
  </r>
  <r>
    <x v="1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28832808"/>
    <m/>
    <m/>
    <m/>
    <n v="27400130"/>
    <n v="2129282"/>
    <n v="33851912"/>
    <n v="8100076"/>
    <m/>
    <m/>
    <x v="1485"/>
    <n v="79024448"/>
    <n v="22866060"/>
    <n v="4895625"/>
    <n v="27761684"/>
    <n v="16460059"/>
    <n v="9141068"/>
    <n v="305508576"/>
    <n v="103097480"/>
    <n v="17340624"/>
    <m/>
    <m/>
    <m/>
    <m/>
    <m/>
    <m/>
    <m/>
    <m/>
    <m/>
    <m/>
    <m/>
  </r>
  <r>
    <x v="2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39045888"/>
    <m/>
    <m/>
    <m/>
    <n v="29226592"/>
    <n v="2321299"/>
    <n v="34185576"/>
    <n v="9025718"/>
    <m/>
    <m/>
    <x v="1486"/>
    <n v="83947304"/>
    <n v="23657252"/>
    <n v="5352689"/>
    <n v="29009940"/>
    <n v="18112196"/>
    <n v="9824880"/>
    <n v="319124384"/>
    <n v="108755632"/>
    <n v="18592764"/>
    <m/>
    <m/>
    <m/>
    <m/>
    <m/>
    <m/>
    <n v="3900"/>
    <m/>
    <m/>
    <m/>
    <m/>
  </r>
  <r>
    <x v="3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51019904"/>
    <m/>
    <m/>
    <m/>
    <n v="29954472"/>
    <n v="2129358"/>
    <n v="37149640"/>
    <n v="9718968"/>
    <m/>
    <m/>
    <x v="1487"/>
    <n v="88499344"/>
    <n v="24007276"/>
    <n v="5437567"/>
    <n v="29444844"/>
    <n v="19885334"/>
    <n v="10345637"/>
    <n v="341496160"/>
    <n v="114009368"/>
    <n v="19009072"/>
    <m/>
    <m/>
    <m/>
    <m/>
    <m/>
    <m/>
    <n v="4060"/>
    <m/>
    <m/>
    <m/>
    <m/>
  </r>
  <r>
    <x v="4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63431104"/>
    <m/>
    <m/>
    <m/>
    <n v="32751450"/>
    <n v="1433591"/>
    <n v="37977776"/>
    <n v="12349453"/>
    <m/>
    <m/>
    <x v="1488"/>
    <n v="95242480"/>
    <n v="24648404"/>
    <n v="5222470"/>
    <n v="29870874"/>
    <n v="20803012"/>
    <n v="11091134"/>
    <n v="376652096"/>
    <n v="120572752"/>
    <n v="20013608"/>
    <m/>
    <m/>
    <m/>
    <m/>
    <m/>
    <m/>
    <n v="4300"/>
    <m/>
    <m/>
    <m/>
    <m/>
  </r>
  <r>
    <x v="5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71426480"/>
    <m/>
    <m/>
    <m/>
    <n v="33884144"/>
    <n v="1183188"/>
    <n v="41052856"/>
    <n v="14462571"/>
    <m/>
    <m/>
    <x v="1489"/>
    <n v="102830536"/>
    <n v="24966746"/>
    <n v="7558974"/>
    <n v="32525720"/>
    <n v="23695884"/>
    <n v="11954266"/>
    <n v="393524352"/>
    <n v="129289064"/>
    <n v="21490524"/>
    <m/>
    <m/>
    <m/>
    <m/>
    <m/>
    <m/>
    <n v="4550"/>
    <m/>
    <m/>
    <m/>
    <m/>
  </r>
  <r>
    <x v="6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81067008"/>
    <n v="181067008"/>
    <m/>
    <m/>
    <n v="21595000"/>
    <n v="595000"/>
    <n v="84233000"/>
    <m/>
    <m/>
    <m/>
    <x v="1490"/>
    <n v="125240000"/>
    <n v="20469000"/>
    <n v="15264000"/>
    <n v="35733000"/>
    <n v="30744000"/>
    <n v="15791000"/>
    <n v="395608992"/>
    <m/>
    <m/>
    <m/>
    <m/>
    <n v="753923968"/>
    <n v="395608992"/>
    <n v="1757"/>
    <n v="0.93500000000000005"/>
    <n v="4800"/>
    <m/>
    <m/>
    <m/>
    <m/>
  </r>
  <r>
    <x v="7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45251008"/>
    <n v="145251008"/>
    <m/>
    <m/>
    <n v="25822000"/>
    <n v="550000"/>
    <n v="117155000"/>
    <n v="17174000"/>
    <m/>
    <m/>
    <x v="1491"/>
    <n v="133763000"/>
    <n v="23449000"/>
    <n v="17814000"/>
    <n v="41263000"/>
    <n v="33433000"/>
    <n v="17970000"/>
    <n v="372812992"/>
    <n v="174170096"/>
    <n v="30888810"/>
    <m/>
    <m/>
    <n v="729214016"/>
    <n v="372812992"/>
    <n v="1765"/>
    <n v="0.93899999999999995"/>
    <n v="5060"/>
    <n v="2.2408999999999998E-2"/>
    <n v="0.46218500000000001"/>
    <s v="Suppressed data"/>
    <n v="70870.5"/>
  </r>
  <r>
    <x v="8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152048992"/>
    <n v="152048992"/>
    <m/>
    <m/>
    <n v="26586000"/>
    <n v="727000"/>
    <n v="97278000"/>
    <n v="17800000"/>
    <m/>
    <m/>
    <x v="1492"/>
    <n v="144088992"/>
    <n v="27682000"/>
    <n v="17822000"/>
    <n v="45504000"/>
    <n v="36501000"/>
    <n v="18492000"/>
    <n v="395408000"/>
    <n v="189454560"/>
    <n v="34767036"/>
    <m/>
    <m/>
    <n v="653620992"/>
    <n v="395408000"/>
    <n v="1796"/>
    <n v="0.94499999999999995"/>
    <n v="5366"/>
    <n v="2.1897799999999999E-2"/>
    <n v="0.45255499999999999"/>
    <n v="5.0182500000000001E-3"/>
    <n v="73039.5"/>
  </r>
  <r>
    <x v="9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217919008"/>
    <n v="159908000"/>
    <m/>
    <m/>
    <n v="27874000"/>
    <n v="562000"/>
    <n v="152335008"/>
    <n v="21650000"/>
    <m/>
    <m/>
    <x v="1493"/>
    <n v="154404000"/>
    <n v="30302000"/>
    <n v="20767000"/>
    <n v="51069000"/>
    <n v="31266000"/>
    <n v="20675000"/>
    <n v="444144992"/>
    <n v="204477872"/>
    <n v="37005464"/>
    <m/>
    <m/>
    <n v="1759048960"/>
    <n v="444144992"/>
    <n v="1760"/>
    <n v="0.93700000000000006"/>
    <n v="5600"/>
    <n v="2.4390200000000001E-2"/>
    <n v="0.45365899999999998"/>
    <n v="5.3215099999999998E-3"/>
    <n v="77306"/>
  </r>
  <r>
    <x v="10"/>
    <x v="53"/>
    <s v="UNIVERSITY OF NOTRE DAME"/>
    <s v="Indiana"/>
    <x v="0"/>
    <x v="0"/>
    <s v=""/>
    <s v=""/>
    <m/>
    <m/>
    <m/>
    <m/>
    <m/>
    <n v="46556"/>
    <s v="Great Lakes: IL, IN, MI, OH, and WI"/>
    <x v="0"/>
    <x v="0"/>
    <m/>
    <m/>
    <m/>
    <m/>
    <n v="232610000"/>
    <n v="166264000"/>
    <m/>
    <m/>
    <n v="31140000"/>
    <n v="3645000"/>
    <n v="117255000"/>
    <n v="20454000"/>
    <m/>
    <m/>
    <x v="1494"/>
    <n v="169480000"/>
    <n v="35916000"/>
    <n v="20824000"/>
    <n v="56740000"/>
    <n v="34330000"/>
    <n v="22029000"/>
    <n v="486280992"/>
    <n v="222904560"/>
    <n v="41459592"/>
    <m/>
    <m/>
    <n v="187660000"/>
    <n v="486280992"/>
    <n v="1794"/>
    <n v="0.94299999999999995"/>
    <n v="5920"/>
    <n v="3.3577299999999997E-2"/>
    <n v="0.45802799999999999"/>
    <n v="4.7352599999999998E-3"/>
    <n v="80702"/>
  </r>
  <r>
    <x v="11"/>
    <x v="53"/>
    <s v="UNIVERSITY OF NOTRE DAME"/>
    <s v="Indiana"/>
    <x v="1"/>
    <x v="0"/>
    <n v="0.35567394778902506"/>
    <n v="0.60994607549430802"/>
    <n v="9385"/>
    <n v="3338"/>
    <n v="2036"/>
    <n v="0"/>
    <n v="2036"/>
    <n v="46556"/>
    <s v="Great Lakes: IL, IN, MI, OH, and WI"/>
    <x v="0"/>
    <x v="0"/>
    <m/>
    <m/>
    <m/>
    <m/>
    <n v="250264992"/>
    <n v="170556992"/>
    <m/>
    <m/>
    <n v="35670000"/>
    <n v="4035000"/>
    <n v="112450000"/>
    <n v="24402000"/>
    <m/>
    <m/>
    <x v="1495"/>
    <n v="194310000"/>
    <n v="42553000"/>
    <n v="21283000"/>
    <n v="63836000"/>
    <n v="36930000"/>
    <n v="25009000"/>
    <n v="535951008"/>
    <n v="246107520"/>
    <n v="45453496"/>
    <m/>
    <m/>
    <n v="166484000"/>
    <n v="535951008"/>
    <n v="1822"/>
    <n v="0.94899999999999995"/>
    <n v="6210"/>
    <n v="6.7070699999999997E-2"/>
    <n v="0.47191899999999998"/>
    <n v="8.4848500000000004E-3"/>
    <n v="80862"/>
  </r>
  <r>
    <x v="12"/>
    <x v="53"/>
    <s v="UNIVERSITY OF NOTRE DAME"/>
    <s v="Indiana"/>
    <x v="1"/>
    <x v="0"/>
    <n v="0.34236453201970446"/>
    <n v="0.58333333333333337"/>
    <n v="9744"/>
    <n v="3336"/>
    <n v="1946"/>
    <n v="0"/>
    <n v="1946"/>
    <n v="46556"/>
    <s v="Great Lakes: IL, IN, MI, OH, and WI"/>
    <x v="0"/>
    <x v="0"/>
    <m/>
    <m/>
    <m/>
    <m/>
    <n v="277191008"/>
    <n v="186514000"/>
    <m/>
    <m/>
    <n v="48035000"/>
    <n v="2915000"/>
    <n v="98827000"/>
    <n v="20247000"/>
    <m/>
    <m/>
    <x v="1496"/>
    <n v="205360000"/>
    <n v="51438000"/>
    <n v="18323000"/>
    <n v="69761000"/>
    <n v="38520000"/>
    <n v="24159000"/>
    <n v="552462976"/>
    <n v="243124432"/>
    <n v="46182176"/>
    <n v="2605521920"/>
    <n v="2609005056"/>
    <n v="549195008"/>
    <n v="552462976"/>
    <n v="1801"/>
    <n v="0.94599999999999995"/>
    <n v="6510"/>
    <n v="8.1136600000000003E-2"/>
    <n v="0.47791899999999998"/>
    <n v="1.30092E-2"/>
    <n v="81490"/>
  </r>
  <r>
    <x v="13"/>
    <x v="53"/>
    <s v="UNIVERSITY OF NOTRE DAME"/>
    <s v="Indiana"/>
    <x v="1"/>
    <x v="0"/>
    <n v="0.29136006614303434"/>
    <n v="0.56640181611804763"/>
    <n v="12095"/>
    <n v="3524"/>
    <n v="1995"/>
    <n v="1"/>
    <n v="1996"/>
    <n v="46556"/>
    <s v="Great Lakes: IL, IN, MI, OH, and WI"/>
    <x v="0"/>
    <x v="0"/>
    <m/>
    <m/>
    <m/>
    <m/>
    <n v="295400992"/>
    <n v="195071008"/>
    <m/>
    <m/>
    <n v="51215000"/>
    <n v="2714000"/>
    <n v="163820000"/>
    <n v="20698000"/>
    <m/>
    <m/>
    <x v="1497"/>
    <n v="216487008"/>
    <n v="54891000"/>
    <n v="18329000"/>
    <n v="73220000"/>
    <n v="37718000"/>
    <n v="27178000"/>
    <n v="584763008"/>
    <n v="250737568"/>
    <n v="49841588"/>
    <n v="2609005056"/>
    <n v="3123454976"/>
    <n v="1167624960"/>
    <n v="584763008"/>
    <n v="1853"/>
    <n v="0.95699999999999996"/>
    <n v="6930"/>
    <n v="6.1600000000000002E-2"/>
    <n v="0.47599999999999998"/>
    <n v="1.0800000000000001E-2"/>
    <n v="85531"/>
  </r>
  <r>
    <x v="14"/>
    <x v="53"/>
    <s v="UNIVERSITY OF NOTRE DAME"/>
    <s v="Indiana"/>
    <x v="1"/>
    <x v="0"/>
    <n v="0.30356832027850306"/>
    <n v="0.56909403669724767"/>
    <n v="11490"/>
    <n v="3488"/>
    <n v="1985"/>
    <n v="0"/>
    <n v="1985"/>
    <n v="46556"/>
    <s v="Great Lakes: IL, IN, MI, OH, and WI"/>
    <x v="1"/>
    <x v="0"/>
    <m/>
    <m/>
    <m/>
    <m/>
    <n v="314672992"/>
    <n v="206020992"/>
    <m/>
    <m/>
    <n v="53468000"/>
    <n v="2923000"/>
    <n v="130156000"/>
    <n v="22513000"/>
    <m/>
    <m/>
    <x v="1498"/>
    <n v="219480000"/>
    <n v="59000000"/>
    <n v="16374000"/>
    <n v="75374000"/>
    <n v="40291000"/>
    <n v="25377000"/>
    <n v="615838016"/>
    <n v="270892288"/>
    <n v="69103776"/>
    <n v="3123454976"/>
    <n v="3690693888"/>
    <n v="1227865984"/>
    <n v="615838016"/>
    <n v="1872"/>
    <n v="0.95199999999999996"/>
    <n v="7418"/>
    <n v="0.129774"/>
    <n v="0.46180599999999999"/>
    <n v="2.1267399999999999E-2"/>
    <n v="80978.5"/>
  </r>
  <r>
    <x v="15"/>
    <x v="53"/>
    <s v="University of Notre Dame"/>
    <s v="Indiana"/>
    <x v="1"/>
    <x v="0"/>
    <n v="0.31645457758925416"/>
    <n v="0.54872940519407987"/>
    <n v="11316"/>
    <n v="3581"/>
    <n v="1965"/>
    <m/>
    <n v="1965"/>
    <n v="46556"/>
    <s v="Great Lakes: IL, IN, MI, OH, and WI"/>
    <x v="1"/>
    <x v="2"/>
    <m/>
    <m/>
    <m/>
    <m/>
    <n v="331848992"/>
    <n v="215831008"/>
    <m/>
    <m/>
    <n v="62678000"/>
    <n v="3210000"/>
    <n v="216395008"/>
    <n v="28898000"/>
    <m/>
    <m/>
    <x v="1499"/>
    <n v="228208000"/>
    <n v="63584000"/>
    <n v="15154000"/>
    <n v="78738000"/>
    <n v="42966000"/>
    <n v="26054000"/>
    <n v="643884992"/>
    <n v="278268064"/>
    <n v="71879968"/>
    <n v="3690693888"/>
    <n v="4487838208"/>
    <n v="1567528960"/>
    <n v="643884992"/>
    <n v="1869"/>
    <n v="0.95599999999999996"/>
    <n v="8010"/>
    <n v="0.107821"/>
    <n v="0.45823799999999998"/>
    <n v="1.7463900000000001E-2"/>
    <n v="83992"/>
  </r>
  <r>
    <x v="16"/>
    <x v="53"/>
    <s v="University of Notre Dame"/>
    <s v="Indiana"/>
    <x v="1"/>
    <x v="0"/>
    <n v="0.27289778055642389"/>
    <n v="0.58390607101947312"/>
    <n v="12796"/>
    <n v="3492"/>
    <n v="2037"/>
    <n v="2"/>
    <n v="2039"/>
    <n v="46556"/>
    <s v="Great Lakes: IL, IN, MI, OH, and WI"/>
    <x v="1"/>
    <x v="2"/>
    <m/>
    <m/>
    <m/>
    <m/>
    <n v="358116992"/>
    <n v="235314000"/>
    <m/>
    <m/>
    <n v="60140000"/>
    <n v="2176000"/>
    <n v="249686000"/>
    <n v="41319000"/>
    <m/>
    <m/>
    <x v="1500"/>
    <n v="251143008"/>
    <n v="65494000"/>
    <n v="14329000"/>
    <n v="79823000"/>
    <n v="45416000"/>
    <n v="27508000"/>
    <n v="680040000"/>
    <n v="294762368"/>
    <n v="76161776"/>
    <n v="4487838208"/>
    <n v="6066310144"/>
    <n v="2081830016"/>
    <n v="680040000"/>
    <n v="1944"/>
    <n v="0.95499999999999996"/>
    <n v="8730"/>
    <n v="1.4020599999999999E-2"/>
    <n v="0.46556700000000001"/>
    <s v="Suppressed data"/>
    <n v="93866"/>
  </r>
  <r>
    <x v="17"/>
    <x v="53"/>
    <s v="University of Notre Dame"/>
    <s v="Indiana"/>
    <x v="1"/>
    <x v="0"/>
    <n v="0.24470799145004482"/>
    <n v="0.56100309946463789"/>
    <n v="14503"/>
    <n v="3549"/>
    <n v="1989"/>
    <n v="2"/>
    <n v="1991"/>
    <n v="46556"/>
    <s v="Great Lakes: IL, IN, MI, OH, and WI"/>
    <x v="1"/>
    <x v="2"/>
    <m/>
    <m/>
    <m/>
    <m/>
    <n v="382132000"/>
    <n v="250476000"/>
    <m/>
    <m/>
    <n v="61783000"/>
    <n v="956000"/>
    <n v="285968992"/>
    <n v="42502000"/>
    <m/>
    <m/>
    <x v="1501"/>
    <n v="276132000"/>
    <n v="69673000"/>
    <n v="16175000"/>
    <n v="85848000"/>
    <n v="44816000"/>
    <n v="28934000"/>
    <n v="730195008"/>
    <n v="307660928"/>
    <n v="92448744"/>
    <n v="6066310144"/>
    <n v="6351855104"/>
    <n v="1190386944"/>
    <n v="730195008"/>
    <n v="1863"/>
    <n v="0.95799999999999996"/>
    <n v="9290"/>
    <n v="1.5734999999999999E-2"/>
    <n v="0.46294000000000002"/>
    <s v="Suppressed data"/>
    <n v="98770"/>
  </r>
  <r>
    <x v="18"/>
    <x v="53"/>
    <s v="University of Notre Dame"/>
    <s v="Indiana"/>
    <x v="1"/>
    <x v="0"/>
    <n v="0.26726425242022228"/>
    <n v="0.53662463107056613"/>
    <n v="13945"/>
    <n v="3727"/>
    <n v="2000"/>
    <n v="0"/>
    <n v="2000"/>
    <n v="46556"/>
    <s v="Great Lakes: IL, IN, MI, OH, and WI"/>
    <x v="1"/>
    <x v="2"/>
    <m/>
    <m/>
    <m/>
    <m/>
    <n v="399280000"/>
    <n v="257796992"/>
    <m/>
    <m/>
    <n v="62148000"/>
    <n v="330000"/>
    <n v="167824992"/>
    <n v="40258000"/>
    <m/>
    <m/>
    <x v="1502"/>
    <n v="289695008"/>
    <n v="74820000"/>
    <n v="23307000"/>
    <n v="98127000"/>
    <n v="44197000"/>
    <n v="32160000"/>
    <n v="773206016"/>
    <n v="327870464"/>
    <n v="94981096"/>
    <n v="6351855104"/>
    <n v="4920741888"/>
    <n v="-757244032"/>
    <n v="773206016"/>
    <n v="1916"/>
    <n v="0.96"/>
    <n v="9828"/>
    <n v="1.38481E-2"/>
    <n v="0.46244200000000002"/>
    <s v="Suppressed data"/>
    <n v="105352"/>
  </r>
  <r>
    <x v="19"/>
    <x v="53"/>
    <s v="University of Notre Dame"/>
    <s v="Indiana"/>
    <x v="1"/>
    <x v="0"/>
    <n v="0.28648046249216408"/>
    <n v="0.5018234865061999"/>
    <n v="14357"/>
    <n v="4113"/>
    <n v="2062"/>
    <n v="2"/>
    <n v="2064"/>
    <n v="46556"/>
    <s v="Great Lakes: IL, IN, MI, OH, and WI"/>
    <x v="1"/>
    <x v="2"/>
    <n v="-86.238900000000001"/>
    <n v="41.701799999999999"/>
    <m/>
    <m/>
    <n v="419271008"/>
    <n v="260996992"/>
    <m/>
    <n v="328000"/>
    <n v="68790000"/>
    <n v="496000"/>
    <n v="194448992"/>
    <n v="32644000"/>
    <m/>
    <m/>
    <x v="1503"/>
    <n v="303876000"/>
    <n v="83194000"/>
    <n v="20513000"/>
    <n v="103707000"/>
    <n v="44152000"/>
    <n v="32881000"/>
    <n v="829224000"/>
    <n v="362901856"/>
    <n v="112046024"/>
    <n v="4920741888"/>
    <n v="5340684800"/>
    <n v="1343014016"/>
    <n v="829224000"/>
    <n v="1907"/>
    <n v="0.96"/>
    <n v="10368"/>
    <n v="1.29328E-2"/>
    <n v="0.45765499999999998"/>
    <s v="Suppressed data"/>
    <n v="106809"/>
  </r>
  <r>
    <x v="20"/>
    <x v="53"/>
    <s v="University of Notre Dame"/>
    <s v="Indiana"/>
    <x v="1"/>
    <x v="0"/>
    <n v="0.28765236553956341"/>
    <n v="0.49485276514244675"/>
    <n v="14521"/>
    <n v="4177"/>
    <n v="2066"/>
    <n v="1"/>
    <n v="2067"/>
    <n v="46556"/>
    <s v="Great Lakes: IL, IN, MI, OH, and WI"/>
    <x v="1"/>
    <x v="2"/>
    <n v="-86.238900000000001"/>
    <n v="41.701799999999999"/>
    <m/>
    <m/>
    <n v="439073984"/>
    <n v="264996000"/>
    <m/>
    <n v="279000"/>
    <n v="84910000"/>
    <n v="911000"/>
    <n v="232760992"/>
    <n v="34887000"/>
    <m/>
    <m/>
    <x v="1504"/>
    <n v="325566016"/>
    <n v="105885000"/>
    <n v="20650000"/>
    <n v="126535000"/>
    <n v="46949000"/>
    <n v="33918000"/>
    <n v="885641024"/>
    <n v="369582624"/>
    <n v="124222936"/>
    <n v="5340684800"/>
    <n v="6383344128"/>
    <n v="2074188032"/>
    <n v="885641024"/>
    <n v="1908"/>
    <n v="0.95899999999999996"/>
    <n v="10866"/>
    <n v="1.1700800000000001E-2"/>
    <n v="0.46218100000000001"/>
    <s v="Suppressed data"/>
    <n v="107055"/>
  </r>
  <r>
    <x v="21"/>
    <x v="53"/>
    <s v="University of Notre Dame"/>
    <s v="Indiana"/>
    <x v="1"/>
    <x v="0"/>
    <n v="0.24286922890983806"/>
    <n v="0.50261259019656634"/>
    <n v="16548"/>
    <n v="4019"/>
    <n v="2019"/>
    <n v="1"/>
    <n v="2020"/>
    <n v="46556"/>
    <s v="Great Lakes: IL, IN, MI, OH, and WI"/>
    <x v="1"/>
    <x v="2"/>
    <n v="-86.2898"/>
    <n v="41.616700000000002"/>
    <n v="0.01"/>
    <n v="1458"/>
    <n v="479720992"/>
    <n v="269700992"/>
    <m/>
    <n v="759061"/>
    <n v="87203000"/>
    <n v="1078000"/>
    <n v="171770000"/>
    <n v="37676000"/>
    <m/>
    <m/>
    <x v="1505"/>
    <n v="332299008"/>
    <n v="115840000"/>
    <n v="32229000"/>
    <n v="148068992"/>
    <n v="57619000"/>
    <n v="38151000"/>
    <n v="942990976"/>
    <n v="398756288"/>
    <n v="120915592"/>
    <n v="6383344128"/>
    <n v="6444598784"/>
    <n v="970497984"/>
    <n v="942990976"/>
    <n v="1919"/>
    <n v="0.94599999999999995"/>
    <n v="11388"/>
    <n v="6.93241E-3"/>
    <n v="0.46273799999999998"/>
    <s v="Suppressed data"/>
    <n v="109309"/>
  </r>
  <r>
    <x v="22"/>
    <x v="53"/>
    <s v="University of Notre Dame"/>
    <s v="Indiana"/>
    <x v="1"/>
    <x v="0"/>
    <n v="0.23276522969864952"/>
    <n v="0.5102609576893844"/>
    <n v="16957"/>
    <n v="3947"/>
    <n v="2014"/>
    <n v="0"/>
    <n v="2014"/>
    <n v="46556"/>
    <s v="Great Lakes: IL, IN, MI, OH, and WI"/>
    <x v="1"/>
    <x v="2"/>
    <n v="-86.2898"/>
    <n v="41.616700000000002"/>
    <n v="8.0000000000000002E-3"/>
    <n v="1568"/>
    <n v="504324992"/>
    <n v="277468000"/>
    <m/>
    <n v="136000"/>
    <n v="84488000"/>
    <n v="383000"/>
    <n v="242994000"/>
    <n v="43931000"/>
    <m/>
    <m/>
    <x v="1506"/>
    <n v="341958016"/>
    <n v="117369000"/>
    <n v="22180000"/>
    <n v="139548992"/>
    <n v="56826000"/>
    <n v="39442000"/>
    <n v="959267008"/>
    <n v="414259904"/>
    <n v="127072864"/>
    <n v="6444598784"/>
    <n v="6959050752"/>
    <n v="1678914944"/>
    <n v="959267008"/>
    <n v="1882"/>
    <n v="0.94899999999999995"/>
    <n v="11934"/>
    <n v="7.26612E-3"/>
    <n v="0.47275200000000001"/>
    <s v="Suppressed data"/>
    <n v="110980"/>
  </r>
  <r>
    <x v="23"/>
    <x v="53"/>
    <s v="University of Notre Dame"/>
    <s v="Indiana"/>
    <x v="1"/>
    <x v="0"/>
    <n v="0.2230407434691449"/>
    <n v="0.52591463414634143"/>
    <n v="17647"/>
    <n v="3936"/>
    <n v="2070"/>
    <n v="0"/>
    <n v="2070"/>
    <n v="46556"/>
    <s v="Great Lakes: IL, IN, MI, OH, and WI"/>
    <x v="1"/>
    <x v="2"/>
    <n v="-86.239000000000004"/>
    <n v="41.703099999999999"/>
    <n v="8.0000000000000002E-3"/>
    <n v="1665"/>
    <n v="521396000"/>
    <n v="288316000"/>
    <m/>
    <n v="53000"/>
    <n v="85499000"/>
    <n v="357000"/>
    <n v="431193984"/>
    <n v="44902000"/>
    <m/>
    <m/>
    <x v="1507"/>
    <n v="339323008"/>
    <n v="107325000"/>
    <n v="27446000"/>
    <n v="134771008"/>
    <n v="94204000"/>
    <n v="46111000"/>
    <n v="1007718016"/>
    <n v="434725184"/>
    <n v="135000800"/>
    <n v="6959050752"/>
    <n v="8189095936"/>
    <n v="2567438080"/>
    <n v="1007718016"/>
    <n v="1906"/>
    <n v="0.95699999999999996"/>
    <n v="12512"/>
    <n v="1.17702E-2"/>
    <n v="0.48540499999999998"/>
    <s v="Suppressed data"/>
    <n v="111823"/>
  </r>
  <r>
    <x v="24"/>
    <x v="53"/>
    <s v="University of Notre Dame"/>
    <s v="Indiana"/>
    <x v="1"/>
    <x v="0"/>
    <n v="0.21144070163678008"/>
    <n v="0.53130779392338179"/>
    <n v="17901"/>
    <n v="3785"/>
    <n v="2011"/>
    <m/>
    <n v="2011"/>
    <n v="46556"/>
    <s v="Great Lakes: IL, IN, MI, OH, and WI"/>
    <x v="1"/>
    <x v="2"/>
    <n v="-86.239000000000004"/>
    <n v="41.703099999999999"/>
    <n v="6.0000000000000001E-3"/>
    <n v="1874"/>
    <n v="543929024"/>
    <n v="297919008"/>
    <m/>
    <m/>
    <n v="91285000"/>
    <n v="939000"/>
    <n v="492879008"/>
    <n v="46046000"/>
    <m/>
    <m/>
    <x v="1508"/>
    <n v="350526016"/>
    <n v="115347000"/>
    <n v="27425000"/>
    <n v="142772000"/>
    <n v="96775000"/>
    <n v="49735000"/>
    <n v="1057689984"/>
    <n v="452739424"/>
    <n v="138018384"/>
    <n v="8189095936"/>
    <n v="8784380928"/>
    <n v="1917816960"/>
    <n v="1057689984"/>
    <n v="1984"/>
    <n v="0.96499999999999997"/>
    <n v="13224"/>
    <n v="1.25439E-2"/>
    <n v="0.47416000000000003"/>
    <s v="Suppressed data"/>
    <n v="115278"/>
  </r>
  <r>
    <x v="25"/>
    <x v="53"/>
    <s v="University of Notre Dame"/>
    <s v="Indiana"/>
    <x v="1"/>
    <x v="0"/>
    <n v="0.19799526353472491"/>
    <n v="0.55827538247566066"/>
    <n v="18157"/>
    <n v="3595"/>
    <n v="2007"/>
    <m/>
    <n v="2007"/>
    <n v="46556"/>
    <s v="Great Lakes: IL, IN, MI, OH, and WI"/>
    <x v="1"/>
    <x v="2"/>
    <n v="-86.239000000000004"/>
    <n v="41.703099999999999"/>
    <n v="4.0000000000000001E-3"/>
    <n v="1720"/>
    <n v="570590976"/>
    <n v="306742016"/>
    <m/>
    <m/>
    <n v="94036000"/>
    <n v="942000"/>
    <n v="484888000"/>
    <n v="52740000"/>
    <m/>
    <m/>
    <x v="1509"/>
    <n v="359447008"/>
    <n v="123725000"/>
    <n v="29133000"/>
    <n v="152858000"/>
    <n v="106202000"/>
    <n v="52903000"/>
    <n v="1109511040"/>
    <n v="476714560"/>
    <n v="145865616"/>
    <n v="8784380928"/>
    <n v="8748266496"/>
    <n v="1135750016"/>
    <n v="1109511040"/>
    <n v="1955"/>
    <n v="0.95099999999999996"/>
    <n v="13846"/>
    <n v="8.9136500000000004E-3"/>
    <n v="0.46462399999999998"/>
    <s v="Suppressed data"/>
    <n v="117091"/>
  </r>
  <r>
    <x v="26"/>
    <x v="53"/>
    <s v="University of Notre Dame"/>
    <s v="Indiana"/>
    <x v="1"/>
    <x v="0"/>
    <n v="0.18733658036400924"/>
    <n v="0.55993431855500819"/>
    <n v="19505"/>
    <n v="3654"/>
    <n v="2046"/>
    <m/>
    <n v="2046"/>
    <n v="46556"/>
    <s v="Great Lakes: IL, IN, MI, OH, and WI"/>
    <x v="1"/>
    <x v="2"/>
    <n v="-86.239000000000004"/>
    <n v="41.703099999999999"/>
    <n v="8.9999999999999993E-3"/>
    <n v="1753"/>
    <n v="607182016"/>
    <n v="319760000"/>
    <m/>
    <m/>
    <n v="99380000"/>
    <n v="803000"/>
    <n v="395828000"/>
    <n v="50468000"/>
    <m/>
    <m/>
    <x v="1510"/>
    <n v="383963008"/>
    <n v="129668000"/>
    <n v="37293000"/>
    <n v="166960992"/>
    <n v="115179000"/>
    <n v="53274000"/>
    <n v="1169287040"/>
    <n v="499508000"/>
    <n v="158607728"/>
    <n v="8748266496"/>
    <n v="9684935680"/>
    <n v="2313862912"/>
    <n v="1169287040"/>
    <n v="1920"/>
    <n v="0.95199999999999996"/>
    <n v="14358"/>
    <n v="1.24926E-2"/>
    <n v="0.46044000000000002"/>
    <s v="Suppressed data"/>
    <n v="112232"/>
  </r>
  <r>
    <x v="27"/>
    <x v="53"/>
    <s v="University of Notre Dame"/>
    <s v="Indiana"/>
    <x v="1"/>
    <x v="0"/>
    <n v="0.18922510734001227"/>
    <n v="0.55402485143165858"/>
    <n v="19564"/>
    <n v="3702"/>
    <n v="2051"/>
    <m/>
    <n v="2051"/>
    <n v="46556"/>
    <s v="Great Lakes: IL, IN, MI, OH, and WI"/>
    <x v="1"/>
    <x v="2"/>
    <n v="-86.239000000000004"/>
    <n v="41.703099999999999"/>
    <n v="6.0000000000000001E-3"/>
    <n v="1659"/>
    <n v="629612032"/>
    <n v="329119008"/>
    <m/>
    <m/>
    <n v="102210000"/>
    <n v="1699000"/>
    <n v="527708992"/>
    <n v="48992000"/>
    <m/>
    <m/>
    <x v="1511"/>
    <n v="411372992"/>
    <n v="138988992"/>
    <n v="42006000"/>
    <n v="180994992"/>
    <n v="129074000"/>
    <n v="59070000"/>
    <n v="1283115008"/>
    <n v="522483008"/>
    <n v="177024000"/>
    <n v="9684935680"/>
    <n v="11065058304"/>
    <n v="2560740096"/>
    <n v="1283115008"/>
    <m/>
    <m/>
    <n v="14890"/>
    <m/>
    <m/>
    <m/>
    <m/>
  </r>
  <r>
    <x v="0"/>
    <x v="54"/>
    <s v="PURDUE UNIVERSITY MAIN CAMPUS"/>
    <s v="Indiana"/>
    <x v="0"/>
    <x v="0"/>
    <s v=""/>
    <s v=""/>
    <m/>
    <m/>
    <m/>
    <m/>
    <m/>
    <n v="47907"/>
    <s v="Great Lakes: IL, IN, MI, OH, and WI"/>
    <x v="0"/>
    <x v="0"/>
    <m/>
    <m/>
    <m/>
    <m/>
    <n v="118199456"/>
    <m/>
    <n v="785848"/>
    <m/>
    <n v="94934880"/>
    <n v="212400688"/>
    <n v="38108608"/>
    <n v="11121387"/>
    <m/>
    <m/>
    <x v="1512"/>
    <n v="205390016"/>
    <n v="95860008"/>
    <n v="48049176"/>
    <n v="143909184"/>
    <n v="26837124"/>
    <n v="10210149"/>
    <n v="567065472"/>
    <n v="265510432"/>
    <n v="74587360"/>
    <m/>
    <m/>
    <m/>
    <m/>
    <m/>
    <m/>
    <m/>
    <m/>
    <m/>
    <m/>
    <m/>
  </r>
  <r>
    <x v="1"/>
    <x v="54"/>
    <s v="PURDUE UNIVERSITY MAIN CAMPUS"/>
    <s v="Indiana"/>
    <x v="0"/>
    <x v="0"/>
    <s v=""/>
    <s v=""/>
    <m/>
    <m/>
    <m/>
    <m/>
    <m/>
    <n v="479071074"/>
    <s v="Great Lakes: IL, IN, MI, OH, and WI"/>
    <x v="0"/>
    <x v="0"/>
    <m/>
    <m/>
    <m/>
    <m/>
    <n v="130981184"/>
    <m/>
    <n v="1219714"/>
    <m/>
    <n v="100657360"/>
    <n v="220722800"/>
    <n v="44820016"/>
    <n v="13057453"/>
    <m/>
    <m/>
    <x v="1513"/>
    <n v="211073408"/>
    <n v="100848736"/>
    <n v="53210456"/>
    <n v="154059200"/>
    <n v="28831016"/>
    <n v="10264827"/>
    <n v="603053440"/>
    <n v="274793056"/>
    <n v="78818520"/>
    <m/>
    <m/>
    <m/>
    <m/>
    <m/>
    <m/>
    <m/>
    <m/>
    <m/>
    <m/>
    <m/>
  </r>
  <r>
    <x v="2"/>
    <x v="54"/>
    <s v="PURDUE UNIVERSITY 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140133600"/>
    <m/>
    <n v="1814804"/>
    <m/>
    <n v="104405040"/>
    <n v="217350480"/>
    <n v="47543956"/>
    <n v="14226112"/>
    <m/>
    <m/>
    <x v="1514"/>
    <n v="217428032"/>
    <n v="104642176"/>
    <n v="55479948"/>
    <n v="160122128"/>
    <n v="28016992"/>
    <n v="10793862"/>
    <n v="627264000"/>
    <n v="288697984"/>
    <n v="84396792"/>
    <m/>
    <m/>
    <m/>
    <m/>
    <m/>
    <m/>
    <m/>
    <m/>
    <m/>
    <m/>
    <m/>
  </r>
  <r>
    <x v="3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148726272"/>
    <m/>
    <n v="2211707"/>
    <m/>
    <n v="108878320"/>
    <n v="216411872"/>
    <n v="47804272"/>
    <n v="13344318"/>
    <m/>
    <m/>
    <x v="1515"/>
    <n v="218627168"/>
    <n v="107958488"/>
    <n v="56304408"/>
    <n v="164262896"/>
    <n v="33109332"/>
    <n v="12062936"/>
    <n v="646687744"/>
    <n v="293782272"/>
    <n v="87775784"/>
    <m/>
    <m/>
    <m/>
    <m/>
    <m/>
    <m/>
    <m/>
    <m/>
    <m/>
    <m/>
    <m/>
  </r>
  <r>
    <x v="4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157519792"/>
    <m/>
    <n v="2248942"/>
    <m/>
    <n v="113010944"/>
    <n v="218040704"/>
    <n v="53194428"/>
    <n v="13911704"/>
    <m/>
    <m/>
    <x v="1516"/>
    <n v="232753520"/>
    <n v="111045952"/>
    <n v="60289464"/>
    <n v="171335424"/>
    <n v="31383172"/>
    <n v="12310553"/>
    <n v="670004928"/>
    <n v="300550368"/>
    <n v="84712120"/>
    <m/>
    <m/>
    <m/>
    <m/>
    <m/>
    <m/>
    <m/>
    <m/>
    <m/>
    <m/>
    <m/>
  </r>
  <r>
    <x v="5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167447680"/>
    <m/>
    <n v="2707034"/>
    <m/>
    <n v="109538392"/>
    <n v="229769008"/>
    <n v="53749748"/>
    <n v="13581713"/>
    <m/>
    <m/>
    <x v="1517"/>
    <n v="232053824"/>
    <n v="109679816"/>
    <n v="63236880"/>
    <n v="172916704"/>
    <n v="38817512"/>
    <n v="12338098"/>
    <n v="697184768"/>
    <n v="313572288"/>
    <n v="93164568"/>
    <m/>
    <m/>
    <m/>
    <m/>
    <m/>
    <m/>
    <m/>
    <m/>
    <m/>
    <m/>
    <m/>
  </r>
  <r>
    <x v="6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178917888"/>
    <m/>
    <n v="3287654"/>
    <m/>
    <n v="110652632"/>
    <n v="242778112"/>
    <n v="57871352"/>
    <n v="14705490"/>
    <m/>
    <m/>
    <x v="1518"/>
    <n v="246251680"/>
    <n v="114455576"/>
    <n v="67034576"/>
    <n v="181490144"/>
    <n v="38795824"/>
    <n v="12568118"/>
    <n v="756600832"/>
    <n v="334254944"/>
    <n v="94543328"/>
    <n v="345639392"/>
    <n v="431781984"/>
    <m/>
    <m/>
    <n v="3717"/>
    <n v="0.64600000000000002"/>
    <m/>
    <m/>
    <m/>
    <m/>
    <m/>
  </r>
  <r>
    <x v="7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193563536"/>
    <m/>
    <n v="3938223"/>
    <m/>
    <n v="111101272"/>
    <n v="254299856"/>
    <n v="59126204"/>
    <n v="16093375"/>
    <m/>
    <m/>
    <x v="1519"/>
    <n v="256541072"/>
    <n v="113105696"/>
    <n v="66657664"/>
    <n v="179763360"/>
    <n v="45747816"/>
    <n v="13725458"/>
    <n v="770628096"/>
    <n v="344924704"/>
    <n v="98454736"/>
    <n v="431781984"/>
    <n v="571289664"/>
    <m/>
    <m/>
    <n v="3647"/>
    <n v="0.65300000000000002"/>
    <m/>
    <n v="0.125085"/>
    <n v="0.46901199999999998"/>
    <n v="4.65958E-2"/>
    <n v="46422"/>
  </r>
  <r>
    <x v="8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214491488"/>
    <m/>
    <n v="5187021"/>
    <m/>
    <n v="111359824"/>
    <n v="267168064"/>
    <n v="71239264"/>
    <n v="17792620"/>
    <m/>
    <m/>
    <x v="1520"/>
    <n v="281000640"/>
    <n v="118761672"/>
    <n v="77579232"/>
    <n v="196340896"/>
    <n v="46478760"/>
    <n v="14856018"/>
    <n v="836154624"/>
    <n v="365593792"/>
    <n v="108950920"/>
    <n v="532223104"/>
    <n v="619591488"/>
    <m/>
    <m/>
    <n v="3724"/>
    <n v="0.65"/>
    <m/>
    <n v="0.111219"/>
    <n v="0.47397299999999998"/>
    <n v="4.1276E-2"/>
    <n v="48978"/>
  </r>
  <r>
    <x v="9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240712224"/>
    <m/>
    <n v="6306096"/>
    <m/>
    <n v="112314960"/>
    <n v="289221056"/>
    <n v="69865456"/>
    <n v="20036392"/>
    <m/>
    <m/>
    <x v="1521"/>
    <n v="297780160"/>
    <n v="127343168"/>
    <n v="77709680"/>
    <n v="205052848"/>
    <n v="50441064"/>
    <n v="17042916"/>
    <n v="882379648"/>
    <n v="388497824"/>
    <n v="115303808"/>
    <n v="619591488"/>
    <n v="646660608"/>
    <m/>
    <m/>
    <n v="3662"/>
    <n v="0.65400000000000003"/>
    <m/>
    <n v="0.100689"/>
    <n v="0.46452399999999999"/>
    <n v="3.7249600000000001E-2"/>
    <n v="52082"/>
  </r>
  <r>
    <x v="10"/>
    <x v="54"/>
    <s v="PURDUE UNIVERSITY-MAIN CAMPUS"/>
    <s v="Indiana"/>
    <x v="0"/>
    <x v="0"/>
    <s v=""/>
    <s v=""/>
    <m/>
    <m/>
    <m/>
    <m/>
    <m/>
    <n v="479071076"/>
    <s v="Great Lakes: IL, IN, MI, OH, and WI"/>
    <x v="0"/>
    <x v="0"/>
    <m/>
    <m/>
    <m/>
    <m/>
    <n v="253060336"/>
    <m/>
    <n v="6033462"/>
    <m/>
    <n v="126467152"/>
    <n v="301944864"/>
    <n v="113694992"/>
    <n v="23467404"/>
    <m/>
    <m/>
    <x v="1522"/>
    <n v="309314560"/>
    <n v="143297760"/>
    <n v="78920336"/>
    <n v="222218096"/>
    <n v="53117656"/>
    <n v="19556270"/>
    <n v="936519104"/>
    <n v="409382176"/>
    <n v="116860880"/>
    <n v="646660608"/>
    <n v="605854720"/>
    <m/>
    <m/>
    <n v="3895"/>
    <n v="0.64200000000000002"/>
    <m/>
    <n v="9.82489E-2"/>
    <n v="0.45360200000000001"/>
    <n v="3.6804000000000003E-2"/>
    <n v="54567"/>
  </r>
  <r>
    <x v="11"/>
    <x v="54"/>
    <s v="PURDUE UNIVERSITY-MAIN CAMPUS"/>
    <s v="Indiana"/>
    <x v="1"/>
    <x v="0"/>
    <n v="0.76870404411764703"/>
    <n v="0.37986488910145272"/>
    <n v="21760"/>
    <n v="16727"/>
    <n v="6338"/>
    <n v="16"/>
    <n v="6354"/>
    <n v="479071076"/>
    <s v="Great Lakes: IL, IN, MI, OH, and WI"/>
    <x v="0"/>
    <x v="0"/>
    <m/>
    <m/>
    <m/>
    <m/>
    <n v="270868320"/>
    <n v="240810144"/>
    <n v="6255926"/>
    <n v="30580714"/>
    <n v="125202440"/>
    <n v="343341984"/>
    <n v="95310296"/>
    <n v="43559104"/>
    <n v="607245184"/>
    <n v="385863968"/>
    <x v="1523"/>
    <n v="382377920"/>
    <n v="175488336"/>
    <n v="90587000"/>
    <n v="266075328"/>
    <n v="57623172"/>
    <n v="23817486"/>
    <n v="968153088"/>
    <n v="480019904"/>
    <n v="150112080"/>
    <m/>
    <m/>
    <n v="1049645056"/>
    <n v="968153088"/>
    <n v="4149"/>
    <n v="0.65500000000000003"/>
    <m/>
    <n v="9.8306099999999993E-2"/>
    <n v="0.43437599999999998"/>
    <n v="3.6475100000000003E-2"/>
    <n v="57883"/>
  </r>
  <r>
    <x v="12"/>
    <x v="54"/>
    <s v="PURDUE UNIVERSITY-MAIN CAMPUS"/>
    <s v="Indiana"/>
    <x v="1"/>
    <x v="0"/>
    <n v="0.75603357817418682"/>
    <n v="0.35900994679620635"/>
    <n v="22872"/>
    <n v="17292"/>
    <n v="6184"/>
    <n v="24"/>
    <n v="6208"/>
    <s v="47907-1088"/>
    <s v="Great Lakes: IL, IN, MI, OH, and WI"/>
    <x v="0"/>
    <x v="0"/>
    <m/>
    <m/>
    <m/>
    <m/>
    <n v="317176608"/>
    <n v="280753568"/>
    <n v="6430346"/>
    <n v="25556568"/>
    <n v="162235088"/>
    <n v="324294432"/>
    <n v="63395312"/>
    <n v="50336564"/>
    <n v="665977792"/>
    <n v="409692704"/>
    <x v="1524"/>
    <n v="382354720"/>
    <n v="187575440"/>
    <n v="91081272"/>
    <n v="278656704"/>
    <n v="44282204"/>
    <n v="22044790"/>
    <n v="1012294656"/>
    <n v="531091680"/>
    <n v="149620320"/>
    <n v="527139424"/>
    <n v="502117856"/>
    <n v="1110017536"/>
    <n v="1012294656"/>
    <n v="4278"/>
    <n v="0.67200000000000004"/>
    <m/>
    <n v="8.6970000000000006E-2"/>
    <n v="0.42500300000000002"/>
    <n v="3.1615999999999998E-2"/>
    <n v="60000"/>
  </r>
  <r>
    <x v="13"/>
    <x v="54"/>
    <s v="PURDUE UNIVERSITY-MAIN CAMPUS"/>
    <s v="Indiana"/>
    <x v="1"/>
    <x v="0"/>
    <n v="0.78669974322148239"/>
    <n v="0.35986944014162425"/>
    <n v="22977"/>
    <n v="18076"/>
    <n v="6444"/>
    <n v="61"/>
    <n v="6505"/>
    <s v="47907-1088"/>
    <s v="Great Lakes: IL, IN, MI, OH, and WI"/>
    <x v="0"/>
    <x v="0"/>
    <m/>
    <m/>
    <m/>
    <m/>
    <n v="353132576"/>
    <n v="312761760"/>
    <n v="6412422"/>
    <n v="34875744"/>
    <n v="183241088"/>
    <n v="336089376"/>
    <n v="79845944"/>
    <n v="45431196"/>
    <n v="753329344"/>
    <n v="486039872"/>
    <x v="1525"/>
    <n v="418914880"/>
    <n v="204410336"/>
    <n v="97118552"/>
    <n v="301528896"/>
    <n v="44737084"/>
    <n v="25375608"/>
    <n v="1093749632"/>
    <n v="557853632"/>
    <n v="171726736"/>
    <n v="502117856"/>
    <n v="1184549888"/>
    <n v="1300800384"/>
    <n v="1093749632"/>
    <n v="4330"/>
    <n v="0.65400000000000003"/>
    <m/>
    <n v="9.4259800000000005E-2"/>
    <n v="0.43268600000000002"/>
    <n v="3.2211400000000001E-2"/>
    <n v="59445"/>
  </r>
  <r>
    <x v="14"/>
    <x v="54"/>
    <s v="PURDUE UNIVERSITY-MAIN CAMPUS"/>
    <s v="Indiana"/>
    <x v="1"/>
    <x v="0"/>
    <n v="0.80235803857851107"/>
    <n v="0.35645672153278984"/>
    <n v="24003"/>
    <n v="19259"/>
    <n v="6801"/>
    <n v="64"/>
    <n v="6865"/>
    <s v="47907-1088"/>
    <s v="Great Lakes: IL, IN, MI, OH, and WI"/>
    <x v="1"/>
    <x v="0"/>
    <m/>
    <m/>
    <m/>
    <m/>
    <n v="382718400"/>
    <n v="339782976"/>
    <n v="6878625"/>
    <n v="37735528"/>
    <n v="189671312"/>
    <n v="351147136"/>
    <n v="76374392"/>
    <n v="46839452"/>
    <n v="805234112"/>
    <n v="493234080"/>
    <x v="1526"/>
    <n v="449587936"/>
    <n v="220784016"/>
    <n v="100989376"/>
    <n v="321773376"/>
    <n v="49087848"/>
    <n v="28353852"/>
    <n v="1217891584"/>
    <n v="520828192"/>
    <n v="176125248"/>
    <n v="1184549888"/>
    <n v="1312193152"/>
    <n v="1355074048"/>
    <n v="1217891584"/>
    <n v="4659"/>
    <n v="0.67600000000000005"/>
    <m/>
    <n v="0.102283"/>
    <n v="0.43611"/>
    <n v="3.4687200000000001E-2"/>
    <n v="58330"/>
  </r>
  <r>
    <x v="15"/>
    <x v="54"/>
    <s v="Purdue University-Main Campus"/>
    <s v="Indiana"/>
    <x v="1"/>
    <x v="0"/>
    <n v="0.84949276567437215"/>
    <n v="0.3549334377447142"/>
    <n v="24052"/>
    <n v="20432"/>
    <n v="7205"/>
    <n v="47"/>
    <n v="7252"/>
    <s v="47907-2040"/>
    <s v="Great Lakes: IL, IN, MI, OH, and WI"/>
    <x v="1"/>
    <x v="1"/>
    <m/>
    <m/>
    <m/>
    <m/>
    <n v="413307424"/>
    <n v="364042144"/>
    <n v="7174401"/>
    <n v="44314304"/>
    <n v="195009696"/>
    <n v="353081024"/>
    <n v="52704476"/>
    <n v="72756464"/>
    <n v="835555584"/>
    <n v="456076640"/>
    <x v="1527"/>
    <n v="478708448"/>
    <n v="233216720"/>
    <n v="108004904"/>
    <n v="341221632"/>
    <n v="55583972"/>
    <n v="31647390"/>
    <n v="1210225152"/>
    <n v="540842304"/>
    <n v="187007776"/>
    <n v="1312193152"/>
    <n v="1460064768"/>
    <n v="1376847872"/>
    <n v="1210225152"/>
    <n v="4563"/>
    <n v="0.71299999999999997"/>
    <m/>
    <n v="8.9541300000000004E-2"/>
    <n v="0.43477100000000002"/>
    <n v="3.0091699999999999E-2"/>
    <n v="61658"/>
  </r>
  <r>
    <x v="16"/>
    <x v="54"/>
    <s v="Purdue University-Main Campus"/>
    <s v="Indiana"/>
    <x v="1"/>
    <x v="0"/>
    <n v="0.84563758389261745"/>
    <n v="0.35818838513449291"/>
    <n v="24883"/>
    <n v="21042"/>
    <n v="7476"/>
    <n v="61"/>
    <n v="7537"/>
    <s v="47907-2040"/>
    <s v="Great Lakes: IL, IN, MI, OH, and WI"/>
    <x v="1"/>
    <x v="1"/>
    <m/>
    <m/>
    <m/>
    <m/>
    <n v="451426400"/>
    <n v="396849920"/>
    <n v="7309643"/>
    <n v="61795604"/>
    <n v="195703696"/>
    <n v="372721248"/>
    <n v="72502576"/>
    <n v="43062372"/>
    <n v="870775552"/>
    <n v="595723392"/>
    <x v="1528"/>
    <n v="526164736"/>
    <n v="232297920"/>
    <n v="94825544"/>
    <n v="327123456"/>
    <n v="49937704"/>
    <n v="31582464"/>
    <n v="1264493952"/>
    <n v="560931776"/>
    <n v="204790288"/>
    <n v="1460064768"/>
    <n v="1745156352"/>
    <n v="1543346944"/>
    <n v="1264493952"/>
    <n v="4602"/>
    <n v="0.70099999999999996"/>
    <m/>
    <n v="9.1820299999999994E-2"/>
    <n v="0.43338100000000002"/>
    <n v="3.2151300000000001E-2"/>
    <n v="62388"/>
  </r>
  <r>
    <x v="17"/>
    <x v="54"/>
    <s v="Purdue University-Main Campus"/>
    <s v="Indiana"/>
    <x v="1"/>
    <x v="0"/>
    <n v="0.78788229395657372"/>
    <n v="0.33844045229820352"/>
    <n v="25929"/>
    <n v="20429"/>
    <n v="6864"/>
    <n v="50"/>
    <n v="6914"/>
    <s v="47907-2040"/>
    <s v="Great Lakes: IL, IN, MI, OH, and WI"/>
    <x v="1"/>
    <x v="1"/>
    <m/>
    <m/>
    <m/>
    <m/>
    <n v="478913536"/>
    <n v="422728608"/>
    <n v="7680309"/>
    <n v="58812848"/>
    <n v="221865056"/>
    <n v="382514112"/>
    <n v="86394816"/>
    <n v="68051600"/>
    <n v="942198016"/>
    <n v="467046240"/>
    <x v="1529"/>
    <n v="590934080"/>
    <n v="235458528"/>
    <n v="114945704"/>
    <n v="350404224"/>
    <n v="53112132"/>
    <n v="31546692"/>
    <n v="1367653120"/>
    <n v="611702080"/>
    <n v="217414272"/>
    <n v="1745156352"/>
    <n v="1693693312"/>
    <n v="1486823808"/>
    <n v="1367653120"/>
    <n v="4517"/>
    <n v="0.71799999999999997"/>
    <m/>
    <n v="9.9823300000000004E-2"/>
    <n v="0.44061600000000001"/>
    <n v="3.6808E-2"/>
    <n v="64339.5"/>
  </r>
  <r>
    <x v="18"/>
    <x v="54"/>
    <s v="Purdue University-Main Campus"/>
    <s v="Indiana"/>
    <x v="1"/>
    <x v="0"/>
    <n v="0.71524439102564108"/>
    <n v="0.32791859216729685"/>
    <n v="29952"/>
    <n v="21423"/>
    <n v="6940"/>
    <n v="85"/>
    <n v="7025"/>
    <s v="47907-2040"/>
    <s v="Great Lakes: IL, IN, MI, OH, and WI"/>
    <x v="1"/>
    <x v="1"/>
    <m/>
    <m/>
    <m/>
    <m/>
    <n v="513273664"/>
    <n v="462298816"/>
    <n v="9302549"/>
    <n v="60913504"/>
    <n v="224429728"/>
    <n v="399742208"/>
    <n v="95173832"/>
    <n v="5037998"/>
    <n v="987171968"/>
    <n v="273927040"/>
    <x v="1530"/>
    <n v="627936512"/>
    <n v="223052464"/>
    <n v="114095280"/>
    <n v="337147744"/>
    <n v="48813384"/>
    <n v="32267184"/>
    <n v="1443567872"/>
    <n v="635452992"/>
    <n v="245241392"/>
    <n v="1693693312"/>
    <n v="1423009408"/>
    <n v="1288139904"/>
    <n v="1443567872"/>
    <n v="4488"/>
    <n v="0.69499999999999995"/>
    <m/>
    <n v="8.6029300000000003E-2"/>
    <n v="0.45002700000000001"/>
    <n v="3.0905499999999999E-2"/>
    <n v="70397"/>
  </r>
  <r>
    <x v="19"/>
    <x v="54"/>
    <s v="Purdue University-Main Campus"/>
    <s v="Indiana"/>
    <x v="1"/>
    <x v="0"/>
    <n v="0.73145187961635982"/>
    <n v="0.31273549359457425"/>
    <n v="27213"/>
    <n v="19905"/>
    <n v="6050"/>
    <n v="175"/>
    <n v="6225"/>
    <s v="47907-2040"/>
    <s v="Great Lakes: IL, IN, MI, OH, and WI"/>
    <x v="1"/>
    <x v="1"/>
    <n v="-86.917100000000005"/>
    <n v="40.424199999999999"/>
    <m/>
    <m/>
    <n v="554796800"/>
    <n v="494607808"/>
    <n v="6768238"/>
    <n v="61959204"/>
    <n v="260976736"/>
    <n v="394006368"/>
    <n v="65436612"/>
    <n v="26039046"/>
    <n v="1062740672"/>
    <n v="643672448"/>
    <x v="1531"/>
    <n v="617479232"/>
    <n v="234912176"/>
    <n v="146761552"/>
    <n v="381673728"/>
    <n v="50345768"/>
    <n v="32632156"/>
    <n v="1505591168"/>
    <n v="648910208"/>
    <n v="270669056"/>
    <n v="1423009408"/>
    <n v="1587000064"/>
    <n v="1745212416"/>
    <n v="1505591168"/>
    <n v="4623"/>
    <n v="0.68300000000000005"/>
    <m/>
    <n v="9.0210799999999994E-2"/>
    <n v="0.44622800000000001"/>
    <n v="3.2893400000000003E-2"/>
    <n v="70039"/>
  </r>
  <r>
    <x v="20"/>
    <x v="54"/>
    <s v="Purdue University-Main Campus"/>
    <s v="Indiana"/>
    <x v="1"/>
    <x v="0"/>
    <n v="0.65108932816621612"/>
    <n v="0.32576401740609212"/>
    <n v="30707"/>
    <n v="19993"/>
    <n v="6459"/>
    <n v="54"/>
    <n v="6513"/>
    <s v="47907-2040"/>
    <s v="Great Lakes: IL, IN, MI, OH, and WI"/>
    <x v="1"/>
    <x v="1"/>
    <n v="-86.918300000000002"/>
    <n v="40.4345"/>
    <m/>
    <m/>
    <n v="602237504"/>
    <n v="533306656"/>
    <n v="7779348"/>
    <n v="66002336"/>
    <n v="281664256"/>
    <n v="392164256"/>
    <n v="63912692"/>
    <n v="45013212"/>
    <n v="1126119168"/>
    <n v="723694464"/>
    <x v="1532"/>
    <n v="610132736"/>
    <n v="265554640"/>
    <n v="149647456"/>
    <n v="415202112"/>
    <n v="49435892"/>
    <n v="29335986"/>
    <n v="1528832384"/>
    <n v="671993856"/>
    <n v="278526624"/>
    <n v="1587000064"/>
    <n v="1944304640"/>
    <n v="1878477824"/>
    <n v="1528832384"/>
    <n v="4870"/>
    <n v="0.68"/>
    <m/>
    <n v="9.1955200000000001E-2"/>
    <n v="0.43556099999999998"/>
    <n v="3.4820900000000002E-2"/>
    <n v="69277.5"/>
  </r>
  <r>
    <x v="21"/>
    <x v="54"/>
    <s v="Purdue University-Main Campus"/>
    <s v="Indiana"/>
    <x v="1"/>
    <x v="0"/>
    <n v="0.68362437333871673"/>
    <n v="0.33571217639531448"/>
    <n v="29721"/>
    <n v="20318"/>
    <n v="6773"/>
    <n v="48"/>
    <n v="6821"/>
    <s v="47907-2040"/>
    <s v="Great Lakes: IL, IN, MI, OH, and WI"/>
    <x v="1"/>
    <x v="1"/>
    <n v="-86.914400000000001"/>
    <n v="40.428199999999997"/>
    <n v="2.8000000000000001E-2"/>
    <n v="5071"/>
    <n v="652278080"/>
    <n v="581452544"/>
    <n v="8775138"/>
    <n v="68992072"/>
    <n v="288262848"/>
    <n v="395169408"/>
    <n v="67559416"/>
    <n v="41781536"/>
    <n v="1210213376"/>
    <n v="465647424"/>
    <x v="1533"/>
    <n v="587200000"/>
    <n v="274562080"/>
    <n v="145997200"/>
    <n v="420559296"/>
    <n v="144487232"/>
    <n v="36428652"/>
    <n v="1569161856"/>
    <n v="681351744"/>
    <n v="280451712"/>
    <n v="1944304640"/>
    <n v="1861079296"/>
    <n v="1696652288"/>
    <n v="1569161856"/>
    <n v="5160"/>
    <n v="0.69399999999999995"/>
    <m/>
    <n v="8.8341900000000001E-2"/>
    <n v="0.44555499999999998"/>
    <n v="3.2963399999999997E-2"/>
    <n v="69089"/>
  </r>
  <r>
    <x v="22"/>
    <x v="54"/>
    <s v="Purdue University-Main Campus"/>
    <s v="Indiana"/>
    <x v="1"/>
    <x v="0"/>
    <n v="0.61454183266932272"/>
    <n v="0.33857897213363308"/>
    <n v="31124"/>
    <n v="19127"/>
    <n v="6445"/>
    <n v="31"/>
    <n v="6476"/>
    <s v="47907-2040"/>
    <s v="Great Lakes: IL, IN, MI, OH, and WI"/>
    <x v="1"/>
    <x v="1"/>
    <n v="-86.914400000000001"/>
    <n v="40.428199999999997"/>
    <n v="5.2999999999999999E-2"/>
    <n v="5104"/>
    <n v="684972672"/>
    <n v="606587968"/>
    <n v="8046868"/>
    <n v="72388232"/>
    <n v="277485888"/>
    <n v="376128672"/>
    <n v="57166892"/>
    <n v="48030816"/>
    <n v="1225821824"/>
    <n v="576754944"/>
    <x v="1534"/>
    <n v="615354688"/>
    <n v="274405088"/>
    <n v="147637664"/>
    <n v="422042752"/>
    <n v="145896144"/>
    <n v="37023064"/>
    <n v="1618365312"/>
    <n v="709923520"/>
    <n v="280657376"/>
    <n v="1861079296"/>
    <n v="2189202432"/>
    <n v="1837678720"/>
    <n v="1618365312"/>
    <n v="4777"/>
    <n v="0.69899999999999995"/>
    <m/>
    <n v="8.6616200000000004E-2"/>
    <n v="0.46686699999999998"/>
    <n v="3.0133099999999999E-2"/>
    <n v="69140.5"/>
  </r>
  <r>
    <x v="23"/>
    <x v="54"/>
    <s v="Purdue University-Main Campus"/>
    <s v="Indiana"/>
    <x v="1"/>
    <x v="0"/>
    <n v="0.60415661293954892"/>
    <n v="0.34197774109377493"/>
    <n v="31083"/>
    <n v="18779"/>
    <n v="6388"/>
    <n v="34"/>
    <n v="6422"/>
    <s v="47907-2040"/>
    <s v="Great Lakes: IL, IN, MI, OH, and WI"/>
    <x v="1"/>
    <x v="1"/>
    <n v="-86.914400000000001"/>
    <n v="40.428199999999997"/>
    <n v="5.0999999999999997E-2"/>
    <n v="5632"/>
    <n v="690766208"/>
    <n v="604261056"/>
    <n v="7569613"/>
    <n v="84928552"/>
    <n v="266069328"/>
    <n v="403429824"/>
    <n v="82379032"/>
    <n v="32046404"/>
    <n v="1233044096"/>
    <n v="731849344"/>
    <x v="1535"/>
    <n v="650240640"/>
    <n v="276394432"/>
    <n v="158321376"/>
    <n v="434715808"/>
    <n v="143705328"/>
    <n v="35641184"/>
    <n v="1656273408"/>
    <n v="715783552"/>
    <n v="234294448"/>
    <n v="2189202432"/>
    <n v="2445541888"/>
    <n v="2014341760"/>
    <n v="1656273408"/>
    <n v="5149"/>
    <n v="0.73"/>
    <m/>
    <n v="7.0583800000000002E-2"/>
    <n v="0.46942600000000001"/>
    <n v="2.4534500000000001E-2"/>
    <n v="72877.5"/>
  </r>
  <r>
    <x v="24"/>
    <x v="54"/>
    <s v="Purdue University-Main Campus"/>
    <s v="Indiana"/>
    <x v="1"/>
    <x v="0"/>
    <n v="0.59289151794666128"/>
    <n v="0.27479496068318254"/>
    <n v="39896"/>
    <n v="23654"/>
    <n v="6482"/>
    <n v="18"/>
    <n v="6500"/>
    <s v="47907-2040"/>
    <s v="Great Lakes: IL, IN, MI, OH, and WI"/>
    <x v="1"/>
    <x v="1"/>
    <n v="-86.914400000000001"/>
    <n v="40.428199999999997"/>
    <n v="3.4000000000000002E-2"/>
    <n v="5798"/>
    <n v="712295424"/>
    <n v="624529024"/>
    <n v="8084529"/>
    <n v="124634592"/>
    <n v="263345888"/>
    <n v="444059104"/>
    <n v="79865568"/>
    <n v="21412968"/>
    <n v="1275286784"/>
    <n v="488335712"/>
    <x v="1536"/>
    <n v="619362432"/>
    <n v="262003072"/>
    <n v="134931088"/>
    <n v="396934144"/>
    <n v="150431024"/>
    <n v="37295976"/>
    <n v="1633695232"/>
    <n v="738061504"/>
    <n v="234885520"/>
    <n v="2445541888"/>
    <n v="2392724992"/>
    <n v="1814728320"/>
    <n v="1633695232"/>
    <n v="4707"/>
    <n v="0.746"/>
    <m/>
    <n v="6.6701200000000002E-2"/>
    <n v="0.46224599999999999"/>
    <n v="2.3183499999999999E-2"/>
    <n v="74191"/>
  </r>
  <r>
    <x v="25"/>
    <x v="54"/>
    <s v="Purdue University-Main Campus"/>
    <s v="Indiana"/>
    <x v="1"/>
    <x v="0"/>
    <n v="0.58969600565570868"/>
    <n v="0.26007792597032819"/>
    <n v="45264"/>
    <n v="26692"/>
    <n v="6923"/>
    <n v="19"/>
    <n v="6942"/>
    <s v="47907-2040"/>
    <s v="Great Lakes: IL, IN, MI, OH, and WI"/>
    <x v="1"/>
    <x v="1"/>
    <n v="-86.914400000000001"/>
    <n v="40.428199999999997"/>
    <n v="2.7E-2"/>
    <n v="5775"/>
    <n v="733049664"/>
    <n v="645690944"/>
    <n v="8293661"/>
    <n v="93073936"/>
    <n v="263857744"/>
    <n v="425770048"/>
    <n v="85410248"/>
    <n v="11359874"/>
    <n v="1295945600"/>
    <n v="418684608"/>
    <x v="1537"/>
    <n v="715398144"/>
    <n v="279160704"/>
    <n v="137918208"/>
    <n v="417078912"/>
    <n v="144147616"/>
    <n v="32238034"/>
    <n v="1705369600"/>
    <n v="792814464"/>
    <n v="245101872"/>
    <n v="2392724992"/>
    <n v="2244743168"/>
    <n v="1781110144"/>
    <n v="1705369600"/>
    <n v="4926"/>
    <n v="0.76300000000000001"/>
    <m/>
    <n v="5.5734699999999998E-2"/>
    <n v="0.45865"/>
    <n v="1.7288100000000001E-2"/>
    <n v="76015"/>
  </r>
  <r>
    <x v="26"/>
    <x v="54"/>
    <s v="Purdue University-Main Campus"/>
    <s v="Indiana"/>
    <x v="1"/>
    <x v="0"/>
    <n v="0.55965474319995101"/>
    <n v="0.2697706639442885"/>
    <n v="49007"/>
    <n v="27427"/>
    <n v="7378"/>
    <n v="21"/>
    <n v="7399"/>
    <s v="47907-2040"/>
    <s v="Great Lakes: IL, IN, MI, OH, and WI"/>
    <x v="1"/>
    <x v="1"/>
    <n v="-86.914400000000001"/>
    <n v="40.428199999999997"/>
    <n v="2.5000000000000001E-2"/>
    <n v="5386"/>
    <n v="759483520"/>
    <n v="669143168"/>
    <n v="4303560"/>
    <n v="92160936"/>
    <n v="290107104"/>
    <n v="414408576"/>
    <n v="79086488"/>
    <n v="12071725"/>
    <n v="1347204480"/>
    <n v="596965056"/>
    <x v="1538"/>
    <n v="777047424"/>
    <n v="291866400"/>
    <n v="154188048"/>
    <n v="446054464"/>
    <n v="142536656"/>
    <n v="30826390"/>
    <n v="1832433024"/>
    <n v="849366656"/>
    <n v="280085792"/>
    <n v="2244743168"/>
    <n v="2347514880"/>
    <n v="1999883008"/>
    <n v="1832433024"/>
    <n v="5306"/>
    <n v="0.78400000000000003"/>
    <m/>
    <n v="4.3866599999999999E-2"/>
    <n v="0.47320699999999999"/>
    <n v="1.2214300000000001E-2"/>
    <n v="81833.5"/>
  </r>
  <r>
    <x v="27"/>
    <x v="54"/>
    <s v="Purdue University-Main Campus"/>
    <s v="Indiana"/>
    <x v="1"/>
    <x v="0"/>
    <n v="0.57468492928638004"/>
    <n v="0.27246765151782254"/>
    <n v="49354"/>
    <n v="28363"/>
    <n v="7697"/>
    <n v="31"/>
    <n v="7728"/>
    <s v="47907-2040"/>
    <s v="Great Lakes: IL, IN, MI, OH, and WI"/>
    <x v="1"/>
    <x v="1"/>
    <n v="-86.914400000000001"/>
    <n v="40.428199999999997"/>
    <n v="2.5999999999999999E-2"/>
    <n v="5377"/>
    <n v="781751040"/>
    <n v="686830848"/>
    <n v="8587041"/>
    <n v="93649096"/>
    <n v="293927552"/>
    <n v="428823232"/>
    <n v="85574024"/>
    <n v="11481578"/>
    <n v="1414242816"/>
    <n v="564949696"/>
    <x v="1539"/>
    <n v="808473216"/>
    <n v="303915328"/>
    <n v="143228384"/>
    <n v="447143712"/>
    <n v="140383824"/>
    <n v="35508896"/>
    <n v="1877685248"/>
    <n v="899252416"/>
    <n v="277968128"/>
    <n v="2347514880"/>
    <n v="2336955136"/>
    <n v="2036439552"/>
    <n v="1877685248"/>
    <m/>
    <m/>
    <m/>
    <m/>
    <m/>
    <m/>
    <m/>
  </r>
  <r>
    <x v="0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49008000"/>
    <m/>
    <m/>
    <m/>
    <n v="8270446"/>
    <n v="54140296"/>
    <n v="2502568"/>
    <n v="1117264"/>
    <m/>
    <m/>
    <x v="1540"/>
    <n v="61049144"/>
    <n v="1974789"/>
    <n v="5823528"/>
    <n v="7798317"/>
    <n v="9371416"/>
    <n v="13103815"/>
    <n v="156912416"/>
    <n v="63959912"/>
    <n v="20491148"/>
    <m/>
    <m/>
    <m/>
    <m/>
    <m/>
    <m/>
    <m/>
    <m/>
    <m/>
    <m/>
    <m/>
  </r>
  <r>
    <x v="1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55568844"/>
    <m/>
    <m/>
    <m/>
    <n v="9121742"/>
    <n v="67418120"/>
    <n v="3336550"/>
    <n v="889402"/>
    <m/>
    <m/>
    <x v="1541"/>
    <n v="66113176"/>
    <n v="1586700"/>
    <n v="4642077"/>
    <n v="6228777"/>
    <n v="9237451"/>
    <n v="13173046"/>
    <n v="167137968"/>
    <n v="67735144"/>
    <n v="23245678"/>
    <m/>
    <m/>
    <m/>
    <m/>
    <m/>
    <m/>
    <m/>
    <m/>
    <m/>
    <m/>
    <m/>
  </r>
  <r>
    <x v="2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58463904"/>
    <m/>
    <m/>
    <m/>
    <n v="9544659"/>
    <n v="62439864"/>
    <n v="1710762"/>
    <n v="1136816"/>
    <m/>
    <m/>
    <x v="1542"/>
    <n v="67584648"/>
    <n v="1901054"/>
    <n v="4812529"/>
    <n v="6713583"/>
    <n v="11128909"/>
    <n v="13315161"/>
    <n v="170813616"/>
    <n v="68165416"/>
    <n v="22439782"/>
    <m/>
    <m/>
    <m/>
    <m/>
    <m/>
    <m/>
    <m/>
    <m/>
    <m/>
    <m/>
    <m/>
  </r>
  <r>
    <x v="3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60877400"/>
    <m/>
    <m/>
    <m/>
    <n v="8512170"/>
    <n v="61833416"/>
    <n v="4193797"/>
    <n v="1303700"/>
    <m/>
    <m/>
    <x v="1543"/>
    <n v="68624664"/>
    <n v="2011731"/>
    <n v="5593957"/>
    <n v="7605688"/>
    <n v="11498096"/>
    <n v="13823182"/>
    <n v="173560128"/>
    <n v="67916592"/>
    <n v="23923632"/>
    <m/>
    <m/>
    <m/>
    <m/>
    <m/>
    <m/>
    <m/>
    <m/>
    <m/>
    <m/>
    <m/>
  </r>
  <r>
    <x v="4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64365308"/>
    <m/>
    <m/>
    <m/>
    <n v="7507755"/>
    <n v="65441860"/>
    <n v="3856780"/>
    <n v="1592552"/>
    <m/>
    <m/>
    <x v="1544"/>
    <n v="69425992"/>
    <n v="1796693"/>
    <n v="6451507"/>
    <n v="8248200"/>
    <n v="12180841"/>
    <n v="14395635"/>
    <n v="179111136"/>
    <n v="69287336"/>
    <n v="23364970"/>
    <m/>
    <m/>
    <m/>
    <m/>
    <m/>
    <m/>
    <m/>
    <m/>
    <m/>
    <m/>
    <m/>
  </r>
  <r>
    <x v="5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68634032"/>
    <m/>
    <m/>
    <m/>
    <n v="52881792"/>
    <n v="68855152"/>
    <n v="886810"/>
    <n v="1761408"/>
    <m/>
    <m/>
    <x v="1545"/>
    <n v="70936976"/>
    <n v="1406425"/>
    <n v="7031628"/>
    <n v="8438053"/>
    <n v="11551852"/>
    <n v="12337045"/>
    <n v="231054256"/>
    <n v="70258496"/>
    <n v="23419498"/>
    <m/>
    <m/>
    <m/>
    <m/>
    <m/>
    <m/>
    <m/>
    <m/>
    <m/>
    <m/>
    <m/>
  </r>
  <r>
    <x v="6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76321392"/>
    <m/>
    <m/>
    <m/>
    <n v="59134168"/>
    <n v="71173008"/>
    <n v="4350260"/>
    <n v="2262543"/>
    <m/>
    <m/>
    <x v="1546"/>
    <n v="78183744"/>
    <n v="1810929"/>
    <n v="7563743"/>
    <n v="9374672"/>
    <n v="12530589"/>
    <n v="13380468"/>
    <n v="263804896"/>
    <n v="78002864"/>
    <n v="26033420"/>
    <n v="14320417"/>
    <n v="23665936"/>
    <m/>
    <m/>
    <n v="1345"/>
    <n v="0.53600000000000003"/>
    <m/>
    <m/>
    <m/>
    <m/>
    <m/>
  </r>
  <r>
    <x v="7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81715576"/>
    <m/>
    <m/>
    <m/>
    <n v="64650064"/>
    <n v="72552224"/>
    <n v="5957792"/>
    <n v="3378768"/>
    <m/>
    <m/>
    <x v="1547"/>
    <n v="82264176"/>
    <n v="1677725"/>
    <n v="7910689"/>
    <n v="9588414"/>
    <n v="13069297"/>
    <n v="16249625"/>
    <n v="275724800"/>
    <n v="84809168"/>
    <n v="26333412"/>
    <n v="23665936"/>
    <n v="33259752"/>
    <m/>
    <m/>
    <n v="1177"/>
    <n v="0.46700000000000003"/>
    <m/>
    <n v="0.15918199999999999"/>
    <n v="0.62467200000000001"/>
    <n v="5.5914699999999998E-2"/>
    <n v="43662"/>
  </r>
  <r>
    <x v="8"/>
    <x v="55"/>
    <s v="CENTRAL MICHIGAN UNIVERSITY"/>
    <s v="Michigan"/>
    <x v="0"/>
    <x v="0"/>
    <s v=""/>
    <s v=""/>
    <m/>
    <m/>
    <m/>
    <m/>
    <m/>
    <m/>
    <m/>
    <x v="0"/>
    <x v="0"/>
    <m/>
    <m/>
    <m/>
    <m/>
    <n v="86278096"/>
    <m/>
    <m/>
    <m/>
    <n v="72805440"/>
    <n v="77157304"/>
    <n v="4235175"/>
    <n v="1498011"/>
    <m/>
    <m/>
    <x v="1548"/>
    <n v="83250304"/>
    <n v="1400245"/>
    <n v="9237864"/>
    <n v="10638109"/>
    <n v="13321284"/>
    <n v="18805904"/>
    <n v="295463936"/>
    <n v="87934888"/>
    <n v="25749948"/>
    <n v="33259752"/>
    <n v="36083716"/>
    <m/>
    <m/>
    <n v="1390"/>
    <n v="0.52200000000000002"/>
    <n v="4480"/>
    <n v="0.157025"/>
    <n v="0.62666900000000003"/>
    <n v="5.4831499999999998E-2"/>
    <n v="44862"/>
  </r>
  <r>
    <x v="9"/>
    <x v="55"/>
    <s v="CENTRAL MICHIGAN UNIVERSITY"/>
    <s v="Michigan"/>
    <x v="0"/>
    <x v="0"/>
    <s v=""/>
    <s v=""/>
    <m/>
    <m/>
    <m/>
    <m/>
    <m/>
    <n v="48859"/>
    <s v="Great Lakes: IL, IN, MI, OH, and WI"/>
    <x v="0"/>
    <x v="0"/>
    <m/>
    <m/>
    <m/>
    <m/>
    <n v="91562904"/>
    <m/>
    <m/>
    <m/>
    <n v="10195029"/>
    <n v="83830816"/>
    <n v="4365048"/>
    <n v="4546885"/>
    <m/>
    <m/>
    <x v="1549"/>
    <n v="92562208"/>
    <n v="1454246"/>
    <n v="13024552"/>
    <n v="14478798"/>
    <n v="16265415"/>
    <n v="12855443"/>
    <n v="254327136"/>
    <n v="96517320"/>
    <n v="25027854"/>
    <n v="36083716"/>
    <n v="42355828"/>
    <m/>
    <m/>
    <n v="1376"/>
    <n v="0.503"/>
    <n v="4620"/>
    <n v="0.14685699999999999"/>
    <n v="0.61706899999999998"/>
    <n v="4.90021E-2"/>
    <n v="47016.5"/>
  </r>
  <r>
    <x v="10"/>
    <x v="55"/>
    <s v="CENTRAL MICHIGAN UNIVERSITY"/>
    <s v="Michigan"/>
    <x v="0"/>
    <x v="0"/>
    <s v=""/>
    <s v=""/>
    <m/>
    <m/>
    <m/>
    <m/>
    <m/>
    <m/>
    <m/>
    <x v="0"/>
    <x v="0"/>
    <m/>
    <m/>
    <m/>
    <m/>
    <n v="100348944"/>
    <m/>
    <m/>
    <m/>
    <n v="13460101"/>
    <n v="93035264"/>
    <n v="5150140"/>
    <n v="2428093"/>
    <m/>
    <m/>
    <x v="1550"/>
    <n v="97081512"/>
    <n v="1744930"/>
    <n v="15045317"/>
    <n v="16790248"/>
    <n v="16977120"/>
    <n v="13405803"/>
    <n v="262870592"/>
    <n v="104711392"/>
    <n v="28222232"/>
    <n v="42355828"/>
    <n v="41236016"/>
    <m/>
    <m/>
    <n v="1417"/>
    <n v="0.51400000000000001"/>
    <n v="4828"/>
    <n v="0.148706"/>
    <n v="0.60663999999999996"/>
    <n v="4.9381000000000001E-2"/>
    <n v="48460"/>
  </r>
  <r>
    <x v="11"/>
    <x v="55"/>
    <s v="CENTRAL MICHIGAN UNIVERSITY"/>
    <s v="Michigan"/>
    <x v="1"/>
    <x v="0"/>
    <n v="0.82478280749885691"/>
    <n v="0.39682891673134496"/>
    <n v="10935"/>
    <n v="9019"/>
    <n v="3530"/>
    <n v="49"/>
    <n v="3579"/>
    <n v="48859"/>
    <s v="Great Lakes: IL, IN, MI, OH, and WI"/>
    <x v="0"/>
    <x v="0"/>
    <m/>
    <m/>
    <m/>
    <m/>
    <n v="113805256"/>
    <n v="102790960"/>
    <m/>
    <n v="2603426"/>
    <n v="13655140"/>
    <n v="97012608"/>
    <n v="3693951"/>
    <n v="11075327"/>
    <n v="167285296"/>
    <n v="103525888"/>
    <x v="1551"/>
    <n v="114356024"/>
    <n v="2814557"/>
    <n v="18605610"/>
    <n v="21420168"/>
    <n v="22113418"/>
    <n v="17685102"/>
    <n v="262381248"/>
    <n v="117156720"/>
    <n v="32127098"/>
    <m/>
    <m/>
    <n v="285951008"/>
    <n v="262381248"/>
    <n v="1296"/>
    <n v="0.47399999999999998"/>
    <n v="5220"/>
    <n v="0.148315"/>
    <n v="0.60891499999999998"/>
    <n v="5.1207200000000001E-2"/>
    <n v="50210.5"/>
  </r>
  <r>
    <x v="12"/>
    <x v="55"/>
    <s v="CENTRAL MICHIGAN UNIVERSITY"/>
    <s v="Michigan"/>
    <x v="1"/>
    <x v="0"/>
    <n v="0.71369033577101515"/>
    <n v="0.39951520493609521"/>
    <n v="12717"/>
    <n v="9076"/>
    <n v="3551"/>
    <n v="75"/>
    <n v="3626"/>
    <n v="48859"/>
    <s v="Great Lakes: IL, IN, MI, OH, and WI"/>
    <x v="0"/>
    <x v="0"/>
    <m/>
    <m/>
    <m/>
    <m/>
    <n v="125337992"/>
    <n v="112013952"/>
    <m/>
    <n v="2640644"/>
    <n v="16667454"/>
    <n v="91788408"/>
    <n v="6102030"/>
    <n v="12346897"/>
    <n v="183147392"/>
    <n v="106254312"/>
    <x v="1552"/>
    <n v="127344384"/>
    <n v="3695775.75"/>
    <n v="18931170"/>
    <n v="22626946"/>
    <n v="24075760"/>
    <n v="18776994"/>
    <n v="288233248"/>
    <n v="125455624"/>
    <n v="36046600"/>
    <n v="40523544"/>
    <n v="42719400"/>
    <n v="320689664"/>
    <n v="288233248"/>
    <n v="1524"/>
    <n v="0.52300000000000002"/>
    <n v="5524"/>
    <n v="0.15443299999999999"/>
    <n v="0.61320799999999998"/>
    <n v="5.5182200000000001E-2"/>
    <n v="51951.5"/>
  </r>
  <r>
    <x v="13"/>
    <x v="55"/>
    <s v="CENTRAL MICHIGAN UNIVERSITY"/>
    <s v="Michigan"/>
    <x v="1"/>
    <x v="0"/>
    <n v="0.70353621469345395"/>
    <n v="0.38777660695468913"/>
    <n v="13489"/>
    <n v="9490"/>
    <n v="3619"/>
    <n v="61"/>
    <n v="3680"/>
    <n v="48859"/>
    <s v="Great Lakes: IL, IN, MI, OH, and WI"/>
    <x v="0"/>
    <x v="0"/>
    <m/>
    <m/>
    <m/>
    <m/>
    <n v="135519680"/>
    <n v="120886192"/>
    <m/>
    <n v="2571107"/>
    <n v="19095960"/>
    <n v="83893368"/>
    <n v="4924005"/>
    <n v="12058411"/>
    <n v="195911424"/>
    <n v="108921440"/>
    <x v="1553"/>
    <n v="130973336"/>
    <n v="7045374.5"/>
    <n v="17530754"/>
    <n v="24576128"/>
    <n v="24099048"/>
    <n v="16613737"/>
    <n v="293417952"/>
    <n v="126477824"/>
    <n v="38923884"/>
    <n v="42719400"/>
    <n v="52466632"/>
    <n v="320382976"/>
    <n v="293417952"/>
    <n v="1809"/>
    <n v="0.55400000000000005"/>
    <n v="5924"/>
    <n v="0.15739"/>
    <n v="0.60575800000000002"/>
    <n v="5.4510599999999999E-2"/>
    <n v="52886"/>
  </r>
  <r>
    <x v="14"/>
    <x v="55"/>
    <s v="CENTRAL MICHIGAN UNIVERSITY"/>
    <s v="Michigan"/>
    <x v="1"/>
    <x v="0"/>
    <n v="0.7434709041418377"/>
    <n v="0.37156144864436969"/>
    <n v="13593"/>
    <n v="10106"/>
    <n v="3725"/>
    <n v="30"/>
    <n v="3755"/>
    <n v="48859"/>
    <s v="Great Lakes: IL, IN, MI, OH, and WI"/>
    <x v="1"/>
    <x v="0"/>
    <m/>
    <m/>
    <m/>
    <m/>
    <n v="139401184"/>
    <n v="126484792"/>
    <m/>
    <n v="3000560"/>
    <n v="19606260"/>
    <n v="86950832"/>
    <n v="5183616"/>
    <n v="13153636"/>
    <n v="207613232"/>
    <n v="112241840"/>
    <x v="1554"/>
    <n v="132182416"/>
    <n v="7179614"/>
    <n v="16801776"/>
    <n v="23981390"/>
    <n v="25631092"/>
    <n v="16903996"/>
    <n v="299038496"/>
    <n v="127286704"/>
    <n v="39873940"/>
    <n v="52466632"/>
    <n v="58894056"/>
    <n v="326232192"/>
    <n v="299038496"/>
    <n v="1866"/>
    <n v="0.55400000000000005"/>
    <n v="6160"/>
    <n v="0.14893400000000001"/>
    <n v="0.59071499999999999"/>
    <n v="5.0062700000000002E-2"/>
    <n v="54046.5"/>
  </r>
  <r>
    <x v="15"/>
    <x v="55"/>
    <s v="Central Michigan University"/>
    <s v="Michigan"/>
    <x v="1"/>
    <x v="0"/>
    <n v="0.75261992619926199"/>
    <n v="0.36654245930574625"/>
    <n v="13550"/>
    <n v="10198"/>
    <n v="3714"/>
    <n v="24"/>
    <n v="3738"/>
    <n v="48859"/>
    <s v="Great Lakes: IL, IN, MI, OH, and WI"/>
    <x v="1"/>
    <x v="1"/>
    <m/>
    <m/>
    <m/>
    <m/>
    <n v="156349440"/>
    <n v="141471984"/>
    <m/>
    <n v="3382700"/>
    <n v="16410297"/>
    <n v="86579872"/>
    <n v="3893903"/>
    <n v="13238984"/>
    <n v="225135616"/>
    <n v="111415736"/>
    <x v="1555"/>
    <n v="138594608"/>
    <n v="5599842.5"/>
    <n v="18256504"/>
    <n v="23856346"/>
    <n v="27467590"/>
    <n v="18182450"/>
    <n v="315305568"/>
    <n v="132421496"/>
    <n v="45062320"/>
    <n v="58894056"/>
    <n v="68042728"/>
    <n v="343721824"/>
    <n v="315305568"/>
    <n v="2020"/>
    <n v="0.57299999999999995"/>
    <n v="6376"/>
    <n v="0.14282300000000001"/>
    <n v="0.57678099999999999"/>
    <n v="4.9755399999999998E-2"/>
    <n v="56000"/>
  </r>
  <r>
    <x v="16"/>
    <x v="55"/>
    <s v="Central Michigan University"/>
    <s v="Michigan"/>
    <x v="1"/>
    <x v="0"/>
    <n v="0.75261992619926199"/>
    <n v="0.36654245930574625"/>
    <n v="13550"/>
    <n v="10198"/>
    <n v="3714"/>
    <n v="24"/>
    <n v="3738"/>
    <n v="48859"/>
    <s v="Great Lakes: IL, IN, MI, OH, and WI"/>
    <x v="1"/>
    <x v="1"/>
    <m/>
    <m/>
    <m/>
    <m/>
    <n v="171868496"/>
    <n v="156940096"/>
    <m/>
    <n v="3012342"/>
    <n v="16062168"/>
    <n v="77763488"/>
    <n v="5177717"/>
    <n v="15615382"/>
    <n v="245532928"/>
    <n v="118388552"/>
    <x v="1556"/>
    <n v="148408800"/>
    <n v="5524020.5"/>
    <n v="18374256"/>
    <n v="23898276"/>
    <n v="29153072"/>
    <n v="19390318"/>
    <n v="334876480"/>
    <n v="139278448"/>
    <n v="50555284"/>
    <n v="68042728"/>
    <n v="82303752"/>
    <n v="373517632"/>
    <n v="334876480"/>
    <n v="2056"/>
    <n v="0.57199999999999995"/>
    <n v="6824"/>
    <n v="0.14563000000000001"/>
    <n v="0.56853500000000001"/>
    <n v="5.03918E-2"/>
    <n v="57240"/>
  </r>
  <r>
    <x v="17"/>
    <x v="55"/>
    <s v="Central Michigan University"/>
    <s v="Michigan"/>
    <x v="1"/>
    <x v="0"/>
    <n v="0.73291721419185285"/>
    <n v="0.34235768713581355"/>
    <n v="15220"/>
    <n v="11155"/>
    <n v="3787"/>
    <n v="32"/>
    <n v="3819"/>
    <n v="48859"/>
    <s v="Great Lakes: IL, IN, MI, OH, and WI"/>
    <x v="1"/>
    <x v="1"/>
    <m/>
    <m/>
    <m/>
    <m/>
    <n v="186831616"/>
    <n v="168801776"/>
    <m/>
    <n v="2715181"/>
    <n v="17572012"/>
    <n v="93901080"/>
    <n v="7282875"/>
    <n v="-286990"/>
    <n v="259487456"/>
    <n v="108205552"/>
    <x v="1557"/>
    <n v="151852544"/>
    <n v="5234147"/>
    <n v="19311864"/>
    <n v="24546012"/>
    <n v="29425696"/>
    <n v="19547954"/>
    <n v="356330304"/>
    <n v="145904496"/>
    <n v="54622300"/>
    <n v="82303752"/>
    <n v="77009176"/>
    <n v="374256352"/>
    <n v="356330304"/>
    <n v="2041"/>
    <n v="0.57499999999999996"/>
    <n v="7236"/>
    <n v="0.154721"/>
    <n v="0.56910400000000005"/>
    <n v="5.5522299999999997E-2"/>
    <n v="59762"/>
  </r>
  <r>
    <x v="18"/>
    <x v="55"/>
    <s v="Central Michigan University"/>
    <s v="Michigan"/>
    <x v="1"/>
    <x v="0"/>
    <n v="0.69693072201110784"/>
    <n v="0.32706987668819731"/>
    <n v="17105"/>
    <n v="11921"/>
    <n v="3862"/>
    <n v="37"/>
    <n v="3899"/>
    <n v="48859"/>
    <s v="Great Lakes: IL, IN, MI, OH, and WI"/>
    <x v="1"/>
    <x v="1"/>
    <m/>
    <m/>
    <m/>
    <m/>
    <n v="203269392"/>
    <n v="180202576"/>
    <m/>
    <n v="2940363"/>
    <n v="20464572"/>
    <n v="87970912"/>
    <n v="4914376"/>
    <n v="552204"/>
    <n v="276934528"/>
    <n v="84772184"/>
    <x v="1558"/>
    <n v="161074160"/>
    <n v="6169278"/>
    <n v="18163452"/>
    <n v="24332730"/>
    <n v="31436580"/>
    <n v="20071636"/>
    <n v="362041088"/>
    <n v="155222256"/>
    <n v="55250712"/>
    <n v="77009176"/>
    <n v="58136652"/>
    <n v="395710656"/>
    <n v="362041088"/>
    <n v="2066"/>
    <n v="0.57199999999999995"/>
    <n v="7668"/>
    <n v="0.15296699999999999"/>
    <n v="0.56219799999999998"/>
    <n v="5.8241800000000003E-2"/>
    <n v="62314"/>
  </r>
  <r>
    <x v="19"/>
    <x v="55"/>
    <s v="Central Michigan University"/>
    <s v="Michigan"/>
    <x v="1"/>
    <x v="0"/>
    <n v="0.7203158567032456"/>
    <n v="0.30017733354828308"/>
    <n v="17223"/>
    <n v="12406"/>
    <n v="3689"/>
    <n v="35"/>
    <n v="3724"/>
    <n v="48859"/>
    <s v="Great Lakes: IL, IN, MI, OH, and WI"/>
    <x v="1"/>
    <x v="1"/>
    <n v="-84.769900000000007"/>
    <n v="43.585799999999999"/>
    <m/>
    <m/>
    <n v="221864304"/>
    <n v="191733296"/>
    <m/>
    <n v="3201639"/>
    <n v="31510408"/>
    <n v="86936112"/>
    <n v="5336715"/>
    <n v="3767"/>
    <n v="293669504"/>
    <n v="130432304"/>
    <x v="1559"/>
    <n v="168624416"/>
    <n v="8736204"/>
    <n v="20179452"/>
    <n v="28915656"/>
    <n v="30267384"/>
    <n v="20105254"/>
    <n v="380169472"/>
    <n v="160850352"/>
    <n v="57257404"/>
    <n v="58136652"/>
    <n v="66786248"/>
    <n v="434311552"/>
    <n v="380169472"/>
    <n v="2026"/>
    <n v="0.54300000000000004"/>
    <m/>
    <n v="0.15618000000000001"/>
    <n v="0.56276000000000004"/>
    <n v="5.67444E-2"/>
    <n v="61270"/>
  </r>
  <r>
    <x v="20"/>
    <x v="55"/>
    <s v="Central Michigan University"/>
    <s v="Michigan"/>
    <x v="1"/>
    <x v="0"/>
    <n v="0.92115270350564471"/>
    <n v="0.26917370831451976"/>
    <n v="16830"/>
    <n v="15503"/>
    <n v="4156"/>
    <n v="17"/>
    <n v="4173"/>
    <n v="48859"/>
    <s v="Great Lakes: IL, IN, MI, OH, and WI"/>
    <x v="1"/>
    <x v="1"/>
    <n v="-84.769900000000007"/>
    <n v="43.585799999999999"/>
    <m/>
    <m/>
    <n v="244324288"/>
    <n v="207957568"/>
    <m/>
    <n v="4173514"/>
    <n v="36769136"/>
    <n v="88171792"/>
    <n v="5063173"/>
    <n v="218930"/>
    <n v="316133152"/>
    <n v="151806048"/>
    <x v="1560"/>
    <n v="171820976"/>
    <n v="8673039"/>
    <n v="20257100"/>
    <n v="28930140"/>
    <n v="31527096"/>
    <n v="20234880"/>
    <n v="388099200"/>
    <n v="164152704"/>
    <n v="58269580"/>
    <n v="66786248"/>
    <n v="85467944"/>
    <n v="477369248"/>
    <n v="388099200"/>
    <n v="2018"/>
    <n v="0.54200000000000004"/>
    <m/>
    <n v="0.16408900000000001"/>
    <n v="0.56425000000000003"/>
    <n v="5.49995E-2"/>
    <n v="59015"/>
  </r>
  <r>
    <x v="21"/>
    <x v="55"/>
    <s v="Central Michigan University"/>
    <s v="Michigan"/>
    <x v="1"/>
    <x v="0"/>
    <n v="0.68453184937057643"/>
    <n v="0.30292028413575373"/>
    <n v="18509"/>
    <n v="12670"/>
    <n v="3815"/>
    <n v="23"/>
    <n v="3838"/>
    <n v="48859"/>
    <s v="Great Lakes: IL, IN, MI, OH, and WI"/>
    <x v="1"/>
    <x v="1"/>
    <n v="-84.776700000000005"/>
    <n v="43.610900000000001"/>
    <n v="4.3999999999999997E-2"/>
    <n v="5002"/>
    <n v="255422976"/>
    <n v="215146960"/>
    <m/>
    <n v="2993525"/>
    <n v="36516240"/>
    <n v="74155840"/>
    <n v="6535989"/>
    <n v="1161701"/>
    <n v="321521760"/>
    <n v="107226016"/>
    <x v="1561"/>
    <n v="186448544"/>
    <n v="11895134"/>
    <n v="23121112"/>
    <n v="35016248"/>
    <n v="36535440"/>
    <n v="20065550"/>
    <n v="427713952"/>
    <n v="173501280"/>
    <n v="60227080"/>
    <n v="85467944"/>
    <n v="81215888"/>
    <n v="433529760"/>
    <n v="427713952"/>
    <n v="2177"/>
    <n v="0.57199999999999995"/>
    <m/>
    <n v="0.16761999999999999"/>
    <n v="0.57350000000000001"/>
    <n v="5.8405699999999998E-2"/>
    <n v="58000"/>
  </r>
  <r>
    <x v="22"/>
    <x v="55"/>
    <s v="Central Michigan University"/>
    <s v="Michigan"/>
    <x v="1"/>
    <x v="0"/>
    <n v="0.68934524458001956"/>
    <n v="0.2643224022125642"/>
    <n v="18358"/>
    <n v="12655"/>
    <n v="3332"/>
    <n v="13"/>
    <n v="3345"/>
    <n v="48859"/>
    <s v="Great Lakes: IL, IN, MI, OH, and WI"/>
    <x v="1"/>
    <x v="1"/>
    <n v="-84.776700000000005"/>
    <n v="43.610900000000001"/>
    <n v="5.8999999999999997E-2"/>
    <n v="5559"/>
    <n v="254073392"/>
    <n v="214482384"/>
    <m/>
    <n v="3301260"/>
    <n v="35182656"/>
    <n v="77339136"/>
    <n v="7726681"/>
    <n v="51910"/>
    <n v="319501280"/>
    <n v="131657352"/>
    <x v="1562"/>
    <n v="189661360"/>
    <n v="13054141"/>
    <n v="19538376"/>
    <n v="32592516"/>
    <n v="31783396"/>
    <n v="20831988"/>
    <n v="423245536"/>
    <n v="179974400"/>
    <n v="65033596"/>
    <n v="81215888"/>
    <n v="92408912"/>
    <n v="455454752"/>
    <n v="423245536"/>
    <n v="2234"/>
    <n v="0.59299999999999997"/>
    <m/>
    <n v="0.17806900000000001"/>
    <n v="0.58559799999999995"/>
    <n v="6.3445100000000004E-2"/>
    <n v="56967"/>
  </r>
  <r>
    <x v="23"/>
    <x v="55"/>
    <s v="Central Michigan University"/>
    <s v="Michigan"/>
    <x v="1"/>
    <x v="0"/>
    <n v="0.63041221057003427"/>
    <n v="0.24400889401301162"/>
    <n v="19262"/>
    <n v="12143"/>
    <n v="2949"/>
    <n v="14"/>
    <n v="2963"/>
    <n v="48859"/>
    <s v="Great Lakes: IL, IN, MI, OH, and WI"/>
    <x v="1"/>
    <x v="1"/>
    <n v="-84.775300000000001"/>
    <n v="43.591099999999997"/>
    <n v="6.2E-2"/>
    <n v="5919"/>
    <n v="251956208"/>
    <n v="211062000"/>
    <m/>
    <n v="3780386"/>
    <n v="35598504"/>
    <n v="80310864"/>
    <n v="4775529"/>
    <n v="150304"/>
    <n v="316018816"/>
    <n v="144639872"/>
    <x v="1563"/>
    <n v="186430096"/>
    <n v="15738768"/>
    <n v="19562652"/>
    <n v="35301420"/>
    <n v="45725288"/>
    <n v="21735330"/>
    <n v="444945280"/>
    <n v="187752832"/>
    <n v="71603792"/>
    <n v="92408912"/>
    <n v="108042440"/>
    <n v="465446400"/>
    <n v="444945280"/>
    <n v="2145"/>
    <n v="0.55500000000000005"/>
    <m/>
    <n v="0.18981700000000001"/>
    <n v="0.578484"/>
    <n v="6.4758300000000005E-2"/>
    <n v="55283"/>
  </r>
  <r>
    <x v="24"/>
    <x v="55"/>
    <s v="Central Michigan University"/>
    <s v="Michigan"/>
    <x v="1"/>
    <x v="0"/>
    <n v="0.69274017467248905"/>
    <n v="0.30029154518950435"/>
    <n v="18320"/>
    <n v="12691"/>
    <n v="3766"/>
    <n v="45"/>
    <n v="3811"/>
    <n v="48859"/>
    <s v="Great Lakes: IL, IN, MI, OH, and WI"/>
    <x v="1"/>
    <x v="1"/>
    <n v="-84.775300000000001"/>
    <n v="43.591099999999997"/>
    <n v="5.5E-2"/>
    <n v="6739"/>
    <n v="269976800"/>
    <n v="223630000"/>
    <m/>
    <n v="3581401"/>
    <n v="35182648"/>
    <n v="86422064"/>
    <n v="4381677"/>
    <n v="25316"/>
    <n v="336123616"/>
    <n v="116146840"/>
    <x v="1564"/>
    <n v="187638080"/>
    <n v="13501698"/>
    <n v="20657148"/>
    <n v="34158848"/>
    <n v="44487616"/>
    <n v="23916232"/>
    <n v="457166976"/>
    <n v="192665120"/>
    <n v="73316888"/>
    <m/>
    <m/>
    <n v="458726720"/>
    <n v="457166976"/>
    <n v="2175"/>
    <n v="0.59"/>
    <m/>
    <n v="0.17907999999999999"/>
    <n v="0.57558200000000004"/>
    <n v="6.1739799999999997E-2"/>
    <n v="57636"/>
  </r>
  <r>
    <x v="25"/>
    <x v="55"/>
    <s v="Central Michigan University"/>
    <s v="Michigan"/>
    <x v="1"/>
    <x v="0"/>
    <n v="0.68748317631224765"/>
    <n v="0.2729835552075176"/>
    <n v="18575"/>
    <n v="12770"/>
    <n v="3448"/>
    <n v="38"/>
    <n v="3486"/>
    <n v="48859"/>
    <s v="Great Lakes: IL, IN, MI, OH, and WI"/>
    <x v="1"/>
    <x v="1"/>
    <n v="-84.775300000000001"/>
    <n v="43.591099999999997"/>
    <n v="4.3999999999999997E-2"/>
    <n v="6814"/>
    <n v="273373824"/>
    <n v="221474400"/>
    <m/>
    <n v="3421641"/>
    <n v="33745396"/>
    <n v="86309168"/>
    <n v="9557409"/>
    <n v="35312"/>
    <n v="334025632"/>
    <n v="110035688"/>
    <x v="1565"/>
    <n v="190903504"/>
    <n v="14889698"/>
    <n v="20308896"/>
    <n v="35198592"/>
    <n v="48751756"/>
    <n v="25823752"/>
    <n v="449002688"/>
    <n v="196884544"/>
    <n v="73409992"/>
    <n v="109980824"/>
    <n v="130694952"/>
    <n v="457497952"/>
    <n v="449002688"/>
    <n v="2396"/>
    <n v="0.57499999999999996"/>
    <m/>
    <n v="0.16505500000000001"/>
    <n v="0.58205600000000002"/>
    <n v="5.5883000000000002E-2"/>
    <n v="60446"/>
  </r>
  <r>
    <x v="26"/>
    <x v="55"/>
    <s v="Central Michigan University"/>
    <s v="Michigan"/>
    <x v="1"/>
    <x v="0"/>
    <n v="0.71560542797494786"/>
    <n v="0.25665524031799286"/>
    <n v="19160"/>
    <n v="13711"/>
    <n v="3475"/>
    <n v="44"/>
    <n v="3519"/>
    <n v="48859"/>
    <s v="Great Lakes: IL, IN, MI, OH, and WI"/>
    <x v="1"/>
    <x v="1"/>
    <n v="-84.775300000000001"/>
    <n v="43.591200000000001"/>
    <n v="4.9000000000000002E-2"/>
    <n v="6734"/>
    <n v="273578272"/>
    <n v="218862592"/>
    <m/>
    <n v="3657170"/>
    <n v="32992998"/>
    <n v="90570320"/>
    <n v="7078577"/>
    <n v="14192308"/>
    <n v="333476896"/>
    <n v="172024592"/>
    <x v="1566"/>
    <n v="179512544"/>
    <n v="15736994"/>
    <n v="20241042"/>
    <n v="35978036"/>
    <n v="59296664"/>
    <n v="32080704"/>
    <n v="476746784"/>
    <n v="202920800"/>
    <n v="77399944"/>
    <n v="130694952"/>
    <n v="156422720"/>
    <n v="532467168"/>
    <n v="476746784"/>
    <n v="2234"/>
    <n v="0.58399999999999996"/>
    <m/>
    <n v="0.149202"/>
    <n v="0.59228700000000001"/>
    <n v="4.5744699999999999E-2"/>
    <n v="57838"/>
  </r>
  <r>
    <x v="27"/>
    <x v="55"/>
    <s v="Central Michigan University"/>
    <s v="Michigan"/>
    <x v="1"/>
    <x v="0"/>
    <n v="0.67751432627096364"/>
    <n v="0.23869015286723055"/>
    <n v="19021"/>
    <n v="12887"/>
    <n v="3045"/>
    <n v="31"/>
    <n v="3076"/>
    <n v="48859"/>
    <s v="Great Lakes: IL, IN, MI, OH, and WI"/>
    <x v="1"/>
    <x v="1"/>
    <n v="-84.775300000000001"/>
    <n v="43.591200000000001"/>
    <n v="5.0999999999999997E-2"/>
    <n v="6546"/>
    <n v="273890208"/>
    <n v="215802400"/>
    <m/>
    <n v="3688634"/>
    <n v="35007740"/>
    <n v="91954968"/>
    <n v="7881672"/>
    <n v="723175"/>
    <n v="328110848"/>
    <n v="151515504"/>
    <x v="1567"/>
    <n v="171992176"/>
    <n v="16563787"/>
    <n v="20189704"/>
    <n v="36753492"/>
    <n v="57604440"/>
    <n v="29791972"/>
    <n v="466571936"/>
    <n v="197808032"/>
    <n v="78547536"/>
    <n v="156422720"/>
    <n v="181973088"/>
    <n v="488597632"/>
    <n v="466571936"/>
    <m/>
    <m/>
    <m/>
    <m/>
    <m/>
    <m/>
    <m/>
  </r>
  <r>
    <x v="0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48488112"/>
    <m/>
    <m/>
    <m/>
    <n v="8377965"/>
    <n v="64174256"/>
    <n v="6265998"/>
    <n v="2364138"/>
    <m/>
    <m/>
    <x v="1568"/>
    <n v="54144368"/>
    <n v="1813152"/>
    <n v="6493304"/>
    <n v="8306456"/>
    <n v="11848903"/>
    <n v="12791660"/>
    <n v="155855488"/>
    <n v="68180064"/>
    <n v="17892896"/>
    <m/>
    <m/>
    <m/>
    <m/>
    <m/>
    <m/>
    <m/>
    <m/>
    <m/>
    <m/>
    <m/>
  </r>
  <r>
    <x v="1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52399248"/>
    <m/>
    <m/>
    <m/>
    <n v="9724679"/>
    <n v="65221624"/>
    <n v="4656332"/>
    <n v="2204325"/>
    <m/>
    <m/>
    <x v="1569"/>
    <n v="57145164"/>
    <n v="1932937"/>
    <n v="5186351"/>
    <n v="7119288"/>
    <n v="11765413"/>
    <n v="13631096"/>
    <n v="151003824"/>
    <n v="71855504"/>
    <n v="18654924"/>
    <m/>
    <m/>
    <m/>
    <m/>
    <m/>
    <m/>
    <m/>
    <m/>
    <m/>
    <m/>
    <m/>
  </r>
  <r>
    <x v="2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57933952"/>
    <m/>
    <m/>
    <m/>
    <n v="10699428"/>
    <n v="66491212"/>
    <n v="4307311"/>
    <n v="2588846"/>
    <m/>
    <m/>
    <x v="1570"/>
    <n v="60728420"/>
    <n v="2161749"/>
    <n v="6159570"/>
    <n v="8321319"/>
    <n v="12324222"/>
    <n v="14024380"/>
    <n v="170264000"/>
    <n v="74929968"/>
    <n v="19750612"/>
    <m/>
    <m/>
    <m/>
    <m/>
    <m/>
    <m/>
    <m/>
    <m/>
    <m/>
    <m/>
    <m/>
  </r>
  <r>
    <x v="3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63496616"/>
    <m/>
    <m/>
    <m/>
    <n v="9283778"/>
    <n v="66437992"/>
    <n v="4389233"/>
    <n v="2473428"/>
    <m/>
    <m/>
    <x v="1571"/>
    <n v="61200680"/>
    <n v="2412013"/>
    <n v="5953780"/>
    <n v="8365793"/>
    <n v="13415497"/>
    <n v="14889042"/>
    <n v="173882112"/>
    <n v="77208464"/>
    <n v="22300564"/>
    <m/>
    <m/>
    <m/>
    <m/>
    <m/>
    <m/>
    <n v="4031"/>
    <m/>
    <m/>
    <m/>
    <m/>
  </r>
  <r>
    <x v="4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66973636"/>
    <m/>
    <m/>
    <m/>
    <n v="8945230"/>
    <n v="70077920"/>
    <n v="6042274"/>
    <n v="2544434"/>
    <m/>
    <m/>
    <x v="1572"/>
    <n v="61498052"/>
    <n v="2411071"/>
    <n v="8004973"/>
    <n v="10416044"/>
    <n v="14932284"/>
    <n v="14948812"/>
    <n v="180382000"/>
    <n v="79633776"/>
    <n v="21641310"/>
    <m/>
    <m/>
    <m/>
    <m/>
    <m/>
    <m/>
    <n v="4148"/>
    <m/>
    <m/>
    <m/>
    <m/>
  </r>
  <r>
    <x v="5"/>
    <x v="56"/>
    <s v="EASTERN MICHIGAN UNIVERSITY"/>
    <s v="Michigan"/>
    <x v="0"/>
    <x v="0"/>
    <s v=""/>
    <s v=""/>
    <m/>
    <m/>
    <m/>
    <m/>
    <m/>
    <m/>
    <m/>
    <x v="0"/>
    <x v="0"/>
    <m/>
    <m/>
    <m/>
    <m/>
    <n v="70652048"/>
    <m/>
    <m/>
    <m/>
    <n v="8976528"/>
    <n v="73188496"/>
    <n v="6017684"/>
    <n v="2549607"/>
    <m/>
    <m/>
    <x v="1573"/>
    <n v="63932672"/>
    <n v="3554376"/>
    <n v="7819973"/>
    <n v="11374349"/>
    <n v="16160138"/>
    <n v="16575808"/>
    <n v="187526784"/>
    <n v="83154488"/>
    <n v="22840832"/>
    <m/>
    <m/>
    <m/>
    <m/>
    <m/>
    <m/>
    <m/>
    <m/>
    <m/>
    <m/>
    <m/>
  </r>
  <r>
    <x v="6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72588856"/>
    <m/>
    <m/>
    <m/>
    <n v="9630624"/>
    <n v="74775704"/>
    <n v="7794775"/>
    <n v="2817262"/>
    <m/>
    <m/>
    <x v="1574"/>
    <n v="66021840"/>
    <n v="3299392"/>
    <n v="9624796"/>
    <n v="12924188"/>
    <n v="15905690"/>
    <n v="17094928"/>
    <n v="194925536"/>
    <n v="85135400"/>
    <n v="23475232"/>
    <n v="20634926"/>
    <n v="25848580"/>
    <m/>
    <m/>
    <n v="822"/>
    <n v="0.36799999999999999"/>
    <m/>
    <m/>
    <m/>
    <m/>
    <m/>
  </r>
  <r>
    <x v="7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75311344"/>
    <m/>
    <m/>
    <m/>
    <n v="9948594"/>
    <n v="79872096"/>
    <n v="8383149"/>
    <n v="3309715"/>
    <m/>
    <m/>
    <x v="1575"/>
    <n v="67823832"/>
    <n v="3251238"/>
    <n v="11508274"/>
    <n v="14759512"/>
    <n v="17679048"/>
    <n v="17840468"/>
    <n v="206595312"/>
    <n v="88403416"/>
    <n v="24583480"/>
    <n v="25848580"/>
    <n v="31081000"/>
    <m/>
    <m/>
    <n v="748"/>
    <n v="0.34799999999999998"/>
    <m/>
    <n v="0.327463"/>
    <n v="0.63309499999999996"/>
    <n v="9.5211900000000002E-2"/>
    <n v="31454"/>
  </r>
  <r>
    <x v="8"/>
    <x v="56"/>
    <s v="EASTERN MICHIGAN UNIVERSITY"/>
    <s v="Michigan"/>
    <x v="0"/>
    <x v="0"/>
    <s v=""/>
    <s v=""/>
    <m/>
    <m/>
    <m/>
    <m/>
    <m/>
    <m/>
    <m/>
    <x v="0"/>
    <x v="0"/>
    <m/>
    <m/>
    <m/>
    <m/>
    <n v="76927600"/>
    <m/>
    <m/>
    <m/>
    <n v="12614674"/>
    <n v="81322152"/>
    <n v="8025816"/>
    <n v="2849124"/>
    <m/>
    <m/>
    <x v="1576"/>
    <n v="69646632"/>
    <n v="3203584"/>
    <n v="12134528"/>
    <n v="15338112"/>
    <n v="18483912"/>
    <n v="18840576"/>
    <n v="215173664"/>
    <n v="91339904"/>
    <n v="24763552"/>
    <n v="31081000"/>
    <n v="32173752"/>
    <m/>
    <m/>
    <n v="740"/>
    <n v="0.33"/>
    <m/>
    <n v="0.31798199999999999"/>
    <n v="0.64385300000000001"/>
    <n v="9.3211000000000002E-2"/>
    <n v="32608.5"/>
  </r>
  <r>
    <x v="9"/>
    <x v="56"/>
    <s v="EASTERN MICHIGAN UNIVERSITY"/>
    <s v="Michigan"/>
    <x v="0"/>
    <x v="0"/>
    <s v=""/>
    <s v=""/>
    <m/>
    <m/>
    <m/>
    <m/>
    <m/>
    <n v="48197"/>
    <s v="Great Lakes: IL, IN, MI, OH, and WI"/>
    <x v="0"/>
    <x v="0"/>
    <m/>
    <m/>
    <m/>
    <m/>
    <n v="82143848"/>
    <m/>
    <m/>
    <m/>
    <n v="12223207"/>
    <n v="84812232"/>
    <n v="10279457"/>
    <n v="2746658"/>
    <m/>
    <m/>
    <x v="1577"/>
    <n v="75629016"/>
    <n v="3373820"/>
    <n v="12780795"/>
    <n v="16154615"/>
    <n v="19118652"/>
    <n v="20025258"/>
    <n v="227720480"/>
    <n v="95596768"/>
    <n v="28775078"/>
    <n v="32173752"/>
    <n v="39968524"/>
    <m/>
    <m/>
    <n v="717"/>
    <n v="0.33800000000000002"/>
    <m/>
    <n v="0.29399799999999998"/>
    <n v="0.63339599999999996"/>
    <n v="8.60398E-2"/>
    <n v="34377"/>
  </r>
  <r>
    <x v="10"/>
    <x v="56"/>
    <s v="EASTERN MICHIGAN UNIVERSITY"/>
    <s v="Michigan"/>
    <x v="0"/>
    <x v="0"/>
    <s v=""/>
    <s v=""/>
    <m/>
    <m/>
    <m/>
    <m/>
    <m/>
    <m/>
    <m/>
    <x v="0"/>
    <x v="0"/>
    <m/>
    <m/>
    <m/>
    <m/>
    <n v="87563392"/>
    <m/>
    <m/>
    <m/>
    <n v="13401620"/>
    <n v="92618160"/>
    <n v="9145564"/>
    <n v="3967553"/>
    <m/>
    <m/>
    <x v="1578"/>
    <n v="76516736"/>
    <n v="3730569"/>
    <n v="13414269"/>
    <n v="17144838"/>
    <n v="19880664"/>
    <n v="20926356"/>
    <n v="241904688"/>
    <n v="101473344"/>
    <n v="29727430"/>
    <n v="39968524"/>
    <n v="33663780"/>
    <m/>
    <m/>
    <n v="746"/>
    <n v="0.34300000000000003"/>
    <m/>
    <n v="0.28005799999999997"/>
    <n v="0.621834"/>
    <n v="7.9031699999999996E-2"/>
    <n v="36935"/>
  </r>
  <r>
    <x v="11"/>
    <x v="56"/>
    <s v="EASTERN MICHIGAN UNIVERSITY"/>
    <s v="Michigan"/>
    <x v="1"/>
    <x v="0"/>
    <n v="0.72337925878457754"/>
    <n v="0.41296323637974308"/>
    <n v="9363"/>
    <n v="6773"/>
    <n v="2657"/>
    <n v="140"/>
    <n v="2797"/>
    <n v="48197"/>
    <s v="Great Lakes: IL, IN, MI, OH, and WI"/>
    <x v="0"/>
    <x v="0"/>
    <m/>
    <m/>
    <m/>
    <m/>
    <n v="109042048"/>
    <n v="94671360"/>
    <m/>
    <n v="7334694"/>
    <n v="5359914"/>
    <n v="96373656"/>
    <n v="2321905"/>
    <n v="20979948"/>
    <n v="163550464"/>
    <n v="93315352"/>
    <x v="1579"/>
    <n v="93003128"/>
    <n v="5469239.5"/>
    <n v="15764672"/>
    <n v="21233912"/>
    <n v="23922304"/>
    <n v="26300814"/>
    <n v="248377200"/>
    <n v="111737104"/>
    <n v="32040800"/>
    <m/>
    <m/>
    <n v="257957328"/>
    <n v="248377200"/>
    <n v="879"/>
    <n v="0.38300000000000001"/>
    <m/>
    <n v="0.30848799999999998"/>
    <n v="0.61971399999999999"/>
    <n v="9.3550300000000003E-2"/>
    <n v="36621.5"/>
  </r>
  <r>
    <x v="12"/>
    <x v="56"/>
    <s v="EASTERN MICHIGAN UNIVERSITY"/>
    <s v="Michigan"/>
    <x v="1"/>
    <x v="0"/>
    <n v="0.73725320026036012"/>
    <n v="0.43010594467333724"/>
    <n v="9218"/>
    <n v="6796"/>
    <n v="2776"/>
    <n v="147"/>
    <n v="2923"/>
    <m/>
    <m/>
    <x v="0"/>
    <x v="0"/>
    <m/>
    <m/>
    <m/>
    <m/>
    <n v="122070552"/>
    <n v="105709840"/>
    <m/>
    <n v="6972469"/>
    <n v="5036448"/>
    <n v="92501704"/>
    <n v="2440046"/>
    <n v="25521280"/>
    <n v="179357552"/>
    <n v="90687232"/>
    <x v="1580"/>
    <n v="104260728"/>
    <n v="6005157"/>
    <n v="14238031"/>
    <n v="20243188"/>
    <n v="26244252"/>
    <n v="28800566"/>
    <n v="270421888"/>
    <n v="119665272"/>
    <n v="35903632"/>
    <n v="36840000"/>
    <n v="36860000"/>
    <n v="272324864"/>
    <n v="270421888"/>
    <n v="872"/>
    <n v="0.377"/>
    <m/>
    <n v="0.322604"/>
    <n v="0.61868999999999996"/>
    <n v="0.100964"/>
    <n v="36643"/>
  </r>
  <r>
    <x v="13"/>
    <x v="56"/>
    <s v="EASTERN MICHIGAN UNIVERSITY"/>
    <s v="Michigan"/>
    <x v="1"/>
    <x v="0"/>
    <n v="0.74217702279839071"/>
    <n v="0.40039150730311701"/>
    <n v="8948"/>
    <n v="6641"/>
    <n v="2601"/>
    <n v="58"/>
    <n v="2659"/>
    <n v="48197"/>
    <s v="Great Lakes: IL, IN, MI, OH, and WI"/>
    <x v="0"/>
    <x v="0"/>
    <m/>
    <m/>
    <m/>
    <m/>
    <n v="134718688"/>
    <n v="117848224"/>
    <m/>
    <n v="5215990"/>
    <n v="6852174"/>
    <n v="80977664"/>
    <n v="2988334"/>
    <n v="23564716"/>
    <n v="188970528"/>
    <n v="79786336"/>
    <x v="1581"/>
    <n v="106097104"/>
    <n v="5740994.5"/>
    <n v="13473423"/>
    <n v="19214418"/>
    <n v="25739466"/>
    <n v="29062356"/>
    <n v="269060992"/>
    <n v="119814584"/>
    <n v="37828192"/>
    <n v="36506000"/>
    <n v="42402000"/>
    <n v="269566560"/>
    <n v="269060992"/>
    <n v="962"/>
    <n v="0.41"/>
    <m/>
    <n v="0.32057000000000002"/>
    <n v="0.60962099999999997"/>
    <n v="9.8562300000000005E-2"/>
    <n v="38763.5"/>
  </r>
  <r>
    <x v="14"/>
    <x v="56"/>
    <s v="EASTERN MICHIGAN UNIVERSITY"/>
    <s v="Michigan"/>
    <x v="1"/>
    <x v="0"/>
    <n v="0.80568347747950131"/>
    <n v="0.35549979088247596"/>
    <n v="8903"/>
    <n v="7173"/>
    <n v="2479"/>
    <n v="71"/>
    <n v="2550"/>
    <n v="48197"/>
    <s v="Great Lakes: IL, IN, MI, OH, and WI"/>
    <x v="1"/>
    <x v="0"/>
    <m/>
    <m/>
    <m/>
    <m/>
    <n v="137651824"/>
    <n v="122712552"/>
    <m/>
    <n v="4140111"/>
    <n v="7216351"/>
    <n v="83830376"/>
    <n v="2855057"/>
    <n v="23521660"/>
    <n v="191923392"/>
    <n v="84847800"/>
    <x v="1582"/>
    <n v="110924888"/>
    <n v="5897405.5"/>
    <n v="12902636"/>
    <n v="18800042"/>
    <n v="23371296"/>
    <n v="29471976"/>
    <n v="276087328"/>
    <n v="120782232"/>
    <n v="39753876"/>
    <n v="42402120"/>
    <n v="45537016"/>
    <n v="276828192"/>
    <n v="276087328"/>
    <n v="1049"/>
    <n v="0.379"/>
    <m/>
    <n v="0.31536199999999998"/>
    <n v="0.59537899999999999"/>
    <n v="9.5860299999999996E-2"/>
    <n v="40859"/>
  </r>
  <r>
    <x v="15"/>
    <x v="56"/>
    <s v="Eastern Michigan University"/>
    <s v="Michigan"/>
    <x v="1"/>
    <x v="0"/>
    <n v="0.72834413671184439"/>
    <n v="0.37912621359223303"/>
    <n v="8485"/>
    <n v="6180"/>
    <n v="2283"/>
    <n v="60"/>
    <n v="2343"/>
    <n v="48197"/>
    <s v="Great Lakes: IL, IN, MI, OH, and WI"/>
    <x v="1"/>
    <x v="1"/>
    <m/>
    <m/>
    <m/>
    <m/>
    <n v="154539232"/>
    <n v="138191168"/>
    <m/>
    <n v="5187691"/>
    <n v="6259063"/>
    <n v="82401384"/>
    <n v="3447515"/>
    <n v="25349664"/>
    <n v="205016544"/>
    <n v="84273776"/>
    <x v="1583"/>
    <n v="118603744"/>
    <n v="6256153.5"/>
    <n v="13074527"/>
    <n v="19330680"/>
    <n v="24948362"/>
    <n v="28347148"/>
    <n v="284534912"/>
    <n v="126879384"/>
    <n v="40541720"/>
    <n v="45537016"/>
    <n v="50664916"/>
    <n v="289519392"/>
    <n v="284534912"/>
    <n v="1063"/>
    <n v="0.39900000000000002"/>
    <m/>
    <n v="0.30296899999999999"/>
    <n v="0.59707100000000002"/>
    <n v="9.0957899999999994E-2"/>
    <n v="41384"/>
  </r>
  <r>
    <x v="16"/>
    <x v="56"/>
    <s v="Eastern Michigan University"/>
    <s v="Michigan"/>
    <x v="1"/>
    <x v="0"/>
    <n v="0.79226149453578809"/>
    <n v="0.29327699763887161"/>
    <n v="10157"/>
    <n v="8047"/>
    <n v="2299"/>
    <n v="61"/>
    <n v="2360"/>
    <n v="48197"/>
    <s v="Great Lakes: IL, IN, MI, OH, and WI"/>
    <x v="1"/>
    <x v="1"/>
    <m/>
    <m/>
    <m/>
    <m/>
    <n v="161104928"/>
    <n v="142490224"/>
    <m/>
    <n v="3308899"/>
    <n v="7057388"/>
    <n v="72871016"/>
    <n v="3152930"/>
    <n v="25215748"/>
    <n v="207156880"/>
    <n v="77584952"/>
    <x v="1584"/>
    <n v="126536304"/>
    <n v="6659168.5"/>
    <n v="13043934"/>
    <n v="19703102"/>
    <n v="24745116"/>
    <n v="32232102"/>
    <n v="297107872"/>
    <n v="129672960"/>
    <n v="46619796"/>
    <n v="50664916"/>
    <n v="56792920"/>
    <n v="284856096"/>
    <n v="297107872"/>
    <n v="1050"/>
    <n v="0.38800000000000001"/>
    <m/>
    <n v="0.31556299999999998"/>
    <n v="0.59701899999999997"/>
    <n v="9.6414700000000006E-2"/>
    <n v="40196"/>
  </r>
  <r>
    <x v="17"/>
    <x v="56"/>
    <s v="Eastern Michigan University"/>
    <s v="Michigan"/>
    <x v="1"/>
    <x v="0"/>
    <n v="0.79205324727712789"/>
    <n v="0.29793735676088617"/>
    <n v="9916"/>
    <n v="7854"/>
    <n v="2272"/>
    <n v="68"/>
    <n v="2340"/>
    <n v="48197"/>
    <s v="Great Lakes: IL, IN, MI, OH, and WI"/>
    <x v="1"/>
    <x v="1"/>
    <m/>
    <m/>
    <m/>
    <m/>
    <n v="169831424"/>
    <n v="147192016"/>
    <m/>
    <n v="2744732"/>
    <n v="21934440"/>
    <n v="88087336"/>
    <n v="3286049"/>
    <n v="14460834"/>
    <n v="201374768"/>
    <n v="107481008"/>
    <x v="1585"/>
    <n v="122878640"/>
    <n v="5952491"/>
    <n v="12626265"/>
    <n v="18578756"/>
    <n v="24657792"/>
    <n v="31561892"/>
    <n v="305924224"/>
    <n v="135315504"/>
    <n v="43886320"/>
    <n v="56792920"/>
    <n v="55349252"/>
    <n v="308951104"/>
    <n v="305924224"/>
    <n v="928"/>
    <n v="0.35699999999999998"/>
    <m/>
    <n v="0.32860600000000001"/>
    <n v="0.58618000000000003"/>
    <n v="0.100812"/>
    <n v="39753"/>
  </r>
  <r>
    <x v="18"/>
    <x v="56"/>
    <s v="Eastern Michigan University"/>
    <s v="Michigan"/>
    <x v="1"/>
    <x v="0"/>
    <n v="0.74876746096959734"/>
    <n v="0.33127572016460904"/>
    <n v="9736"/>
    <n v="7290"/>
    <n v="2366"/>
    <n v="49"/>
    <n v="2415"/>
    <n v="48197"/>
    <s v="Great Lakes: IL, IN, MI, OH, and WI"/>
    <x v="1"/>
    <x v="1"/>
    <m/>
    <m/>
    <m/>
    <m/>
    <n v="179450944"/>
    <n v="154674336"/>
    <m/>
    <n v="1435464"/>
    <n v="25258688"/>
    <n v="80578624"/>
    <n v="3934141"/>
    <n v="15687256"/>
    <n v="211953008"/>
    <n v="105551616"/>
    <x v="1586"/>
    <n v="130802048"/>
    <n v="6273200"/>
    <n v="13645739"/>
    <n v="19918940"/>
    <n v="25802212"/>
    <n v="34861940"/>
    <n v="313605536"/>
    <n v="133247400"/>
    <n v="41902388"/>
    <n v="55349252"/>
    <n v="43143912"/>
    <n v="318898208"/>
    <n v="313605536"/>
    <n v="985"/>
    <n v="0.39700000000000002"/>
    <m/>
    <n v="0.32746599999999998"/>
    <n v="0.582256"/>
    <n v="9.7341999999999998E-2"/>
    <n v="38348.5"/>
  </r>
  <r>
    <x v="19"/>
    <x v="56"/>
    <s v="Eastern Michigan University"/>
    <s v="Michigan"/>
    <x v="1"/>
    <x v="0"/>
    <n v="0.72638703722695108"/>
    <n v="0.3127205986164055"/>
    <n v="9751"/>
    <n v="7083"/>
    <n v="2167"/>
    <n v="48"/>
    <n v="2215"/>
    <n v="48197"/>
    <s v="Great Lakes: IL, IN, MI, OH, and WI"/>
    <x v="1"/>
    <x v="1"/>
    <n v="-83.625"/>
    <n v="42.248800000000003"/>
    <m/>
    <m/>
    <n v="193390480"/>
    <n v="160027344"/>
    <m/>
    <n v="1377605"/>
    <n v="40416360"/>
    <n v="78195744"/>
    <n v="4491024"/>
    <n v="16024979"/>
    <n v="217798704"/>
    <n v="119310320"/>
    <x v="1587"/>
    <n v="150053472"/>
    <n v="6778374"/>
    <n v="17078236"/>
    <n v="23856610"/>
    <n v="26377964"/>
    <n v="36677744"/>
    <n v="338567264"/>
    <n v="147557888"/>
    <n v="47347392"/>
    <n v="43143912"/>
    <n v="45298768"/>
    <n v="337164160"/>
    <n v="338567264"/>
    <n v="860"/>
    <n v="0.377"/>
    <m/>
    <n v="0.351881"/>
    <n v="0.57940999999999998"/>
    <n v="0.10588"/>
    <n v="35836"/>
  </r>
  <r>
    <x v="20"/>
    <x v="56"/>
    <s v="Eastern Michigan University"/>
    <s v="Michigan"/>
    <x v="1"/>
    <x v="0"/>
    <n v="0.52828546562228029"/>
    <n v="0.41131246567819879"/>
    <n v="10341"/>
    <n v="5463"/>
    <n v="2196"/>
    <n v="51"/>
    <n v="2247"/>
    <n v="48197"/>
    <s v="Great Lakes: IL, IN, MI, OH, and WI"/>
    <x v="1"/>
    <x v="1"/>
    <n v="-83.625"/>
    <n v="42.248800000000003"/>
    <m/>
    <m/>
    <n v="199208624"/>
    <n v="162748032"/>
    <m/>
    <n v="3230617"/>
    <n v="44895816"/>
    <n v="79709264"/>
    <n v="4285059"/>
    <n v="14457163"/>
    <n v="221382064"/>
    <n v="124862864"/>
    <x v="1588"/>
    <n v="155372416"/>
    <n v="7261457"/>
    <n v="14957290"/>
    <n v="22218748"/>
    <n v="29442172"/>
    <n v="37559016"/>
    <n v="342912480"/>
    <n v="152265168"/>
    <n v="51189324"/>
    <n v="45298768"/>
    <n v="54360620"/>
    <n v="367606240"/>
    <n v="342912480"/>
    <n v="910"/>
    <n v="0.39500000000000002"/>
    <m/>
    <n v="0.37490499999999999"/>
    <n v="0.57901599999999998"/>
    <n v="0.114873"/>
    <n v="33361"/>
  </r>
  <r>
    <x v="21"/>
    <x v="56"/>
    <s v="Eastern Michigan University"/>
    <s v="Michigan"/>
    <x v="1"/>
    <x v="0"/>
    <n v="0.66337496369445248"/>
    <n v="0.29363689433741974"/>
    <n v="10329"/>
    <n v="6852"/>
    <n v="1955"/>
    <n v="57"/>
    <n v="2012"/>
    <n v="48197"/>
    <s v="Great Lakes: IL, IN, MI, OH, and WI"/>
    <x v="1"/>
    <x v="1"/>
    <n v="-83.627099999999999"/>
    <n v="42.247900000000001"/>
    <n v="8.5000000000000006E-2"/>
    <n v="4710"/>
    <n v="205261232"/>
    <n v="167354048"/>
    <m/>
    <n v="2500058"/>
    <n v="41872736"/>
    <n v="67412072"/>
    <n v="3895174"/>
    <n v="14432340"/>
    <n v="225116784"/>
    <n v="108281040"/>
    <x v="1589"/>
    <n v="175860000"/>
    <n v="6570347"/>
    <n v="15344877"/>
    <n v="21915224"/>
    <n v="35178152"/>
    <n v="40059208"/>
    <n v="375963456"/>
    <n v="151455072"/>
    <n v="53882188"/>
    <n v="48205920"/>
    <n v="51413004"/>
    <n v="344858144"/>
    <n v="375963456"/>
    <n v="845"/>
    <n v="0.372"/>
    <m/>
    <n v="0.36407899999999999"/>
    <n v="0.58996499999999996"/>
    <n v="0.105861"/>
    <n v="32201.5"/>
  </r>
  <r>
    <x v="22"/>
    <x v="56"/>
    <s v="Eastern Michigan University"/>
    <s v="Michigan"/>
    <x v="1"/>
    <x v="0"/>
    <n v="0.59774700774466083"/>
    <n v="0.28320900405706062"/>
    <n v="12783"/>
    <n v="7641"/>
    <n v="2119"/>
    <n v="45"/>
    <n v="2164"/>
    <n v="48197"/>
    <s v="Great Lakes: IL, IN, MI, OH, and WI"/>
    <x v="1"/>
    <x v="1"/>
    <n v="-83.627099999999999"/>
    <n v="42.247900000000001"/>
    <n v="0.121"/>
    <n v="4986"/>
    <n v="210753024"/>
    <n v="168464144"/>
    <m/>
    <n v="1984099"/>
    <n v="41191640"/>
    <n v="69135824"/>
    <n v="4538943"/>
    <n v="15042827"/>
    <n v="227232624"/>
    <n v="111561328"/>
    <x v="1590"/>
    <n v="152810672"/>
    <n v="5043580"/>
    <n v="13983575"/>
    <n v="19027156"/>
    <n v="37309888"/>
    <n v="35522476"/>
    <n v="342309728"/>
    <n v="151357840"/>
    <n v="51082780"/>
    <n v="51413004"/>
    <n v="58044420"/>
    <n v="338907040"/>
    <n v="342309728"/>
    <n v="909"/>
    <n v="0.38400000000000001"/>
    <m/>
    <n v="0.33125599999999999"/>
    <n v="0.59385200000000005"/>
    <n v="8.9046200000000006E-2"/>
    <n v="32388"/>
  </r>
  <r>
    <x v="23"/>
    <x v="56"/>
    <s v="Eastern Michigan University"/>
    <s v="Michigan"/>
    <x v="1"/>
    <x v="0"/>
    <n v="0.63978539693184677"/>
    <n v="0.34538784067085954"/>
    <n v="11929"/>
    <n v="7632"/>
    <n v="2612"/>
    <n v="24"/>
    <n v="2636"/>
    <n v="48197"/>
    <s v="Great Lakes: IL, IN, MI, OH, and WI"/>
    <x v="1"/>
    <x v="1"/>
    <n v="-83.624499999999998"/>
    <n v="42.245800000000003"/>
    <n v="0.124"/>
    <n v="5626"/>
    <n v="215269424"/>
    <n v="170090896"/>
    <m/>
    <n v="2278973"/>
    <n v="39272616"/>
    <n v="70821680"/>
    <n v="4335387"/>
    <n v="15009551"/>
    <n v="229539168"/>
    <n v="113657248"/>
    <x v="1591"/>
    <n v="152854336"/>
    <n v="5054558"/>
    <n v="14450148"/>
    <n v="19504706"/>
    <n v="37180972"/>
    <n v="34421148"/>
    <n v="348671168"/>
    <n v="153472640"/>
    <n v="51402720"/>
    <n v="58044420"/>
    <n v="67190128"/>
    <n v="344121760"/>
    <n v="348671168"/>
    <n v="792"/>
    <n v="0.36499999999999999"/>
    <m/>
    <n v="0.299788"/>
    <n v="0.58644099999999999"/>
    <n v="7.9660999999999996E-2"/>
    <n v="34857.5"/>
  </r>
  <r>
    <x v="24"/>
    <x v="56"/>
    <s v="Eastern Michigan University"/>
    <s v="Michigan"/>
    <x v="1"/>
    <x v="0"/>
    <n v="0.68867313915857609"/>
    <n v="0.3086231203007519"/>
    <n v="12360"/>
    <n v="8512"/>
    <n v="2588"/>
    <n v="39"/>
    <n v="2627"/>
    <n v="48197"/>
    <s v="Great Lakes: IL, IN, MI, OH, and WI"/>
    <x v="1"/>
    <x v="1"/>
    <n v="-83.624499999999998"/>
    <n v="42.245800000000003"/>
    <n v="0.10199999999999999"/>
    <n v="6392"/>
    <n v="216158128"/>
    <n v="168983808"/>
    <m/>
    <n v="1113078"/>
    <n v="39574464"/>
    <n v="74963344"/>
    <n v="4536034"/>
    <n v="16221425"/>
    <n v="230655024"/>
    <n v="113753928"/>
    <x v="1592"/>
    <n v="153905008"/>
    <n v="4138849"/>
    <n v="14027067"/>
    <n v="18165916"/>
    <n v="39046680"/>
    <n v="36269576"/>
    <n v="353617888"/>
    <n v="154448848"/>
    <n v="54450376"/>
    <n v="67190128"/>
    <n v="65695104"/>
    <n v="344973728"/>
    <n v="353617888"/>
    <n v="880"/>
    <n v="0.40100000000000002"/>
    <m/>
    <n v="0.28470600000000001"/>
    <n v="0.59330899999999998"/>
    <n v="7.4760999999999994E-2"/>
    <n v="37660"/>
  </r>
  <r>
    <x v="25"/>
    <x v="56"/>
    <s v="Eastern Michigan University"/>
    <s v="Michigan"/>
    <x v="1"/>
    <x v="0"/>
    <n v="0.7477521775779713"/>
    <n v="0.26979802724283702"/>
    <n v="14236"/>
    <n v="10645"/>
    <n v="2838"/>
    <n v="34"/>
    <n v="2872"/>
    <n v="48197"/>
    <s v="Great Lakes: IL, IN, MI, OH, and WI"/>
    <x v="1"/>
    <x v="1"/>
    <n v="-83.624499999999998"/>
    <n v="42.245800000000003"/>
    <n v="8.5999999999999993E-2"/>
    <n v="6456"/>
    <n v="229278112"/>
    <n v="179226592"/>
    <m/>
    <n v="907429"/>
    <n v="38871488"/>
    <n v="74528440"/>
    <n v="4632508"/>
    <n v="8729443"/>
    <n v="242294320"/>
    <n v="89372240"/>
    <x v="1593"/>
    <n v="152915264"/>
    <n v="4847557"/>
    <n v="15420177"/>
    <n v="20267734"/>
    <n v="39798300"/>
    <n v="21374516"/>
    <n v="361947296"/>
    <n v="171075744"/>
    <n v="61159776"/>
    <n v="65695104"/>
    <n v="66890396"/>
    <n v="331743360"/>
    <n v="361947296"/>
    <n v="796"/>
    <n v="0.40699999999999997"/>
    <m/>
    <n v="0.27000099999999999"/>
    <n v="0.60791200000000001"/>
    <n v="6.4130000000000006E-2"/>
    <n v="37559"/>
  </r>
  <r>
    <x v="26"/>
    <x v="56"/>
    <s v="Eastern Michigan University"/>
    <s v="Michigan"/>
    <x v="1"/>
    <x v="0"/>
    <n v="0.72884563395512303"/>
    <n v="0.259736646884273"/>
    <n v="14796"/>
    <n v="10784"/>
    <n v="2784"/>
    <n v="17"/>
    <n v="2801"/>
    <n v="48197"/>
    <s v="Great Lakes: IL, IN, MI, OH, and WI"/>
    <x v="1"/>
    <x v="1"/>
    <n v="-83.624399999999994"/>
    <n v="42.246000000000002"/>
    <n v="9.9000000000000005E-2"/>
    <n v="6450"/>
    <n v="228216368"/>
    <n v="173288528"/>
    <m/>
    <n v="849314"/>
    <n v="36401576"/>
    <n v="75929104"/>
    <n v="6159207"/>
    <n v="16733069"/>
    <n v="244304784"/>
    <n v="127713960"/>
    <x v="1594"/>
    <n v="121355080"/>
    <n v="5085290"/>
    <n v="12829686"/>
    <n v="17914976"/>
    <n v="33639648"/>
    <n v="18645078"/>
    <n v="363864352"/>
    <n v="169028480"/>
    <n v="64309764"/>
    <n v="66890396"/>
    <n v="72596536"/>
    <n v="373563072"/>
    <n v="363864352"/>
    <n v="856"/>
    <n v="0.40400000000000003"/>
    <n v="9300"/>
    <n v="0.25909799999999999"/>
    <n v="0.61053800000000003"/>
    <n v="6.1379700000000002E-2"/>
    <n v="36983"/>
  </r>
  <r>
    <x v="27"/>
    <x v="56"/>
    <s v="Eastern Michigan University"/>
    <s v="Michigan"/>
    <x v="1"/>
    <x v="0"/>
    <n v="0.44735210219521271"/>
    <n v="0.38965899639589685"/>
    <n v="16126"/>
    <n v="7214"/>
    <n v="2781"/>
    <n v="30"/>
    <n v="2811"/>
    <n v="48197"/>
    <s v="Great Lakes: IL, IN, MI, OH, and WI"/>
    <x v="1"/>
    <x v="1"/>
    <n v="-83.622500000000002"/>
    <n v="42.246899999999997"/>
    <n v="9.5000000000000001E-2"/>
    <n v="6342"/>
    <n v="228818960"/>
    <n v="171643072"/>
    <m/>
    <n v="1277280"/>
    <n v="37214872"/>
    <n v="77670848"/>
    <n v="5353865"/>
    <n v="11576911"/>
    <n v="240658640"/>
    <n v="117444840"/>
    <x v="1595"/>
    <n v="120335472"/>
    <n v="4609080"/>
    <n v="11285159"/>
    <n v="15894239"/>
    <n v="33267858"/>
    <n v="17300976"/>
    <n v="353671040"/>
    <n v="150592528"/>
    <n v="56202668"/>
    <n v="72596536"/>
    <n v="76284216"/>
    <n v="360679552"/>
    <n v="353671040"/>
    <m/>
    <m/>
    <m/>
    <m/>
    <m/>
    <m/>
    <m/>
  </r>
  <r>
    <x v="0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29787044"/>
    <m/>
    <m/>
    <m/>
    <n v="7166086"/>
    <n v="39494748"/>
    <n v="1114243"/>
    <n v="1790215"/>
    <m/>
    <m/>
    <x v="1596"/>
    <n v="40084824"/>
    <n v="310366"/>
    <n v="844243"/>
    <n v="1154609"/>
    <n v="8264996"/>
    <n v="6209252"/>
    <n v="112872208"/>
    <n v="45831404"/>
    <n v="12826405"/>
    <m/>
    <m/>
    <m/>
    <m/>
    <m/>
    <m/>
    <m/>
    <m/>
    <m/>
    <m/>
    <m/>
  </r>
  <r>
    <x v="1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33036566"/>
    <m/>
    <m/>
    <m/>
    <n v="10024176"/>
    <n v="51194124"/>
    <n v="2561084"/>
    <n v="1763106"/>
    <m/>
    <m/>
    <x v="1597"/>
    <n v="44495096"/>
    <n v="445763"/>
    <n v="962151"/>
    <n v="1407914"/>
    <n v="9088876"/>
    <n v="6949235"/>
    <n v="120641192"/>
    <n v="50147268"/>
    <n v="14957411"/>
    <m/>
    <m/>
    <m/>
    <m/>
    <m/>
    <m/>
    <m/>
    <m/>
    <m/>
    <m/>
    <m/>
  </r>
  <r>
    <x v="2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36927048"/>
    <m/>
    <m/>
    <m/>
    <n v="9869557"/>
    <n v="42791112"/>
    <n v="2237464"/>
    <n v="1437571"/>
    <m/>
    <m/>
    <x v="1598"/>
    <n v="44676496"/>
    <n v="423668"/>
    <n v="867858"/>
    <n v="1291526"/>
    <n v="9448684"/>
    <n v="7560910"/>
    <n v="123114016"/>
    <n v="49503296"/>
    <n v="16032539"/>
    <m/>
    <m/>
    <m/>
    <m/>
    <m/>
    <m/>
    <m/>
    <m/>
    <m/>
    <m/>
    <m/>
  </r>
  <r>
    <x v="3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37734176"/>
    <m/>
    <m/>
    <m/>
    <n v="8120508"/>
    <n v="42710072"/>
    <n v="2735883"/>
    <n v="1828228"/>
    <m/>
    <m/>
    <x v="1599"/>
    <n v="50205324"/>
    <n v="415599"/>
    <n v="881170"/>
    <n v="1296769"/>
    <n v="9561526"/>
    <n v="8272125"/>
    <n v="129300776"/>
    <n v="53080408"/>
    <n v="19110820"/>
    <m/>
    <m/>
    <m/>
    <m/>
    <m/>
    <m/>
    <m/>
    <m/>
    <m/>
    <m/>
    <m/>
  </r>
  <r>
    <x v="4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36785020"/>
    <m/>
    <m/>
    <m/>
    <n v="7942320"/>
    <n v="44027056"/>
    <n v="3684746"/>
    <n v="1879596"/>
    <m/>
    <m/>
    <x v="1600"/>
    <n v="48674880"/>
    <n v="288023"/>
    <n v="1199374"/>
    <n v="1487397"/>
    <n v="8470740"/>
    <n v="7497880"/>
    <n v="122206352"/>
    <n v="49655104"/>
    <n v="15886593"/>
    <m/>
    <m/>
    <m/>
    <m/>
    <m/>
    <m/>
    <m/>
    <m/>
    <m/>
    <m/>
    <m/>
  </r>
  <r>
    <x v="5"/>
    <x v="57"/>
    <s v="FERRIS STATE UNIVERSITY"/>
    <s v="Michigan"/>
    <x v="0"/>
    <x v="0"/>
    <s v=""/>
    <s v=""/>
    <m/>
    <m/>
    <m/>
    <m/>
    <m/>
    <m/>
    <m/>
    <x v="0"/>
    <x v="0"/>
    <m/>
    <m/>
    <m/>
    <m/>
    <n v="35732380"/>
    <m/>
    <m/>
    <m/>
    <n v="7354627"/>
    <n v="45766640"/>
    <n v="2555762"/>
    <n v="2067339"/>
    <m/>
    <m/>
    <x v="1601"/>
    <n v="47563408"/>
    <n v="330937"/>
    <n v="1003536"/>
    <n v="1334473"/>
    <n v="9206753"/>
    <n v="8025095"/>
    <n v="124787120"/>
    <n v="49440568"/>
    <n v="16353616"/>
    <m/>
    <m/>
    <m/>
    <m/>
    <m/>
    <m/>
    <m/>
    <m/>
    <m/>
    <m/>
    <m/>
  </r>
  <r>
    <x v="6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35764548"/>
    <m/>
    <m/>
    <m/>
    <n v="7059219"/>
    <n v="47348912"/>
    <n v="3590464"/>
    <n v="2652979"/>
    <m/>
    <m/>
    <x v="1602"/>
    <n v="46872160"/>
    <n v="274169"/>
    <n v="590580"/>
    <n v="864749"/>
    <n v="10461452"/>
    <n v="7972668"/>
    <n v="129050424"/>
    <n v="50983664"/>
    <n v="15770092"/>
    <n v="9529822"/>
    <n v="11132355"/>
    <m/>
    <m/>
    <n v="734"/>
    <n v="0.309"/>
    <m/>
    <m/>
    <m/>
    <m/>
    <m/>
  </r>
  <r>
    <x v="7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38442768"/>
    <m/>
    <m/>
    <m/>
    <n v="7151159"/>
    <n v="49687708"/>
    <n v="3277608"/>
    <n v="3111357"/>
    <m/>
    <m/>
    <x v="1603"/>
    <n v="45915520"/>
    <n v="138986"/>
    <n v="775319"/>
    <n v="914305"/>
    <n v="12822584"/>
    <n v="9029351"/>
    <n v="137228608"/>
    <n v="51468856"/>
    <n v="17215832"/>
    <n v="11132355"/>
    <n v="13867308"/>
    <m/>
    <m/>
    <n v="614"/>
    <n v="0.29899999999999999"/>
    <m/>
    <n v="0.25670500000000002"/>
    <n v="0.48829299999999998"/>
    <n v="9.0038300000000002E-2"/>
    <n v="29844.5"/>
  </r>
  <r>
    <x v="8"/>
    <x v="57"/>
    <s v="FERRIS STATE UNIVERSITY"/>
    <s v="Michigan"/>
    <x v="0"/>
    <x v="0"/>
    <s v=""/>
    <s v=""/>
    <m/>
    <m/>
    <m/>
    <m/>
    <m/>
    <m/>
    <m/>
    <x v="0"/>
    <x v="0"/>
    <m/>
    <m/>
    <m/>
    <m/>
    <n v="40498236"/>
    <m/>
    <m/>
    <m/>
    <n v="8524239"/>
    <n v="52262008"/>
    <n v="5477257"/>
    <n v="2476684"/>
    <m/>
    <m/>
    <x v="1604"/>
    <n v="46960948"/>
    <n v="210240"/>
    <n v="738453"/>
    <n v="948693"/>
    <n v="13780781"/>
    <n v="7970413"/>
    <n v="141585312"/>
    <n v="53255912"/>
    <n v="17601304"/>
    <n v="13867308"/>
    <n v="15390738"/>
    <m/>
    <m/>
    <n v="589"/>
    <n v="0.27900000000000003"/>
    <m/>
    <n v="0.23258300000000001"/>
    <n v="0.493726"/>
    <n v="7.9186500000000007E-2"/>
    <n v="30878"/>
  </r>
  <r>
    <x v="9"/>
    <x v="57"/>
    <s v="FERRIS STATE UNIVERSITY"/>
    <s v="Michigan"/>
    <x v="0"/>
    <x v="0"/>
    <s v=""/>
    <s v=""/>
    <m/>
    <m/>
    <m/>
    <m/>
    <m/>
    <n v="49307"/>
    <s v="Great Lakes: IL, IN, MI, OH, and WI"/>
    <x v="0"/>
    <x v="0"/>
    <m/>
    <m/>
    <m/>
    <m/>
    <n v="42063228"/>
    <m/>
    <m/>
    <m/>
    <n v="8903876"/>
    <n v="55754352"/>
    <n v="12830469"/>
    <n v="2277821"/>
    <m/>
    <m/>
    <x v="1605"/>
    <n v="49444296"/>
    <n v="269969"/>
    <n v="453661"/>
    <n v="723630"/>
    <n v="15761086"/>
    <n v="8685794"/>
    <n v="160903328"/>
    <n v="66649796"/>
    <n v="22059724"/>
    <n v="15390738"/>
    <n v="18840242"/>
    <m/>
    <m/>
    <n v="454"/>
    <n v="0.26400000000000001"/>
    <m/>
    <n v="0.229793"/>
    <n v="0.49132500000000001"/>
    <n v="8.0829499999999999E-2"/>
    <n v="32433"/>
  </r>
  <r>
    <x v="10"/>
    <x v="57"/>
    <s v="FERRIS STATE UNIVERSITY"/>
    <s v="Michigan"/>
    <x v="0"/>
    <x v="0"/>
    <s v=""/>
    <s v=""/>
    <m/>
    <m/>
    <m/>
    <m/>
    <m/>
    <m/>
    <m/>
    <x v="0"/>
    <x v="0"/>
    <m/>
    <m/>
    <m/>
    <m/>
    <n v="53430228"/>
    <m/>
    <m/>
    <m/>
    <n v="10336181"/>
    <n v="57474996"/>
    <n v="8710164"/>
    <n v="9737470"/>
    <m/>
    <m/>
    <x v="1606"/>
    <n v="54344384"/>
    <n v="403087"/>
    <n v="279870"/>
    <n v="682957"/>
    <n v="18104624"/>
    <n v="9735334"/>
    <n v="172260592"/>
    <n v="72255616"/>
    <n v="24494160"/>
    <n v="18840242"/>
    <n v="20322028"/>
    <m/>
    <m/>
    <n v="498"/>
    <n v="0.26300000000000001"/>
    <m/>
    <n v="0.224519"/>
    <n v="0.46537099999999998"/>
    <n v="8.1868899999999994E-2"/>
    <n v="36963"/>
  </r>
  <r>
    <x v="11"/>
    <x v="57"/>
    <s v="FERRIS STATE UNIVERSITY"/>
    <s v="Michigan"/>
    <x v="1"/>
    <x v="0"/>
    <n v="0.50912778904665312"/>
    <n v="0.67545203800183884"/>
    <n v="6409"/>
    <n v="3263"/>
    <n v="2138"/>
    <n v="66"/>
    <n v="2204"/>
    <n v="493072251"/>
    <s v="Great Lakes: IL, IN, MI, OH, and WI"/>
    <x v="0"/>
    <x v="0"/>
    <m/>
    <m/>
    <m/>
    <m/>
    <n v="61864316"/>
    <n v="51922072"/>
    <m/>
    <n v="167867"/>
    <n v="11970585"/>
    <n v="56717016"/>
    <n v="13334827"/>
    <n v="9581626"/>
    <n v="101225104"/>
    <n v="68693744"/>
    <x v="1607"/>
    <n v="70262728"/>
    <n v="422596.44"/>
    <n v="641077.81000000006"/>
    <n v="1063674.25"/>
    <n v="22181574"/>
    <n v="12155868"/>
    <n v="165191552"/>
    <n v="62206136"/>
    <n v="31828722"/>
    <m/>
    <m/>
    <n v="179163504"/>
    <n v="165191552"/>
    <n v="538"/>
    <n v="0.29399999999999998"/>
    <m/>
    <n v="0.22822000000000001"/>
    <n v="0.47505599999999998"/>
    <n v="8.1347699999999995E-2"/>
    <n v="41273"/>
  </r>
  <r>
    <x v="12"/>
    <x v="57"/>
    <s v="FERRIS STATE UNIVERSITY"/>
    <s v="Michigan"/>
    <x v="1"/>
    <x v="0"/>
    <n v="0.45844612885760694"/>
    <n v="0.6489518748154709"/>
    <n v="7388"/>
    <n v="3387"/>
    <n v="2063"/>
    <n v="135"/>
    <n v="2198"/>
    <m/>
    <m/>
    <x v="0"/>
    <x v="0"/>
    <m/>
    <m/>
    <m/>
    <m/>
    <n v="66615232"/>
    <n v="56720120"/>
    <m/>
    <n v="397041"/>
    <n v="12999396"/>
    <n v="54759800"/>
    <n v="6344886"/>
    <n v="8823030"/>
    <n v="106517256"/>
    <n v="63005532"/>
    <x v="1608"/>
    <n v="75366184"/>
    <n v="419670.75"/>
    <n v="692054.19"/>
    <n v="1111725"/>
    <n v="23242428"/>
    <n v="12979051"/>
    <n v="175681952"/>
    <n v="74813168"/>
    <n v="26090084"/>
    <n v="18692800"/>
    <n v="18477156"/>
    <n v="179189872"/>
    <n v="175681952"/>
    <n v="635"/>
    <n v="0.33300000000000002"/>
    <m/>
    <n v="0.23737900000000001"/>
    <n v="0.49498700000000001"/>
    <n v="8.4497000000000003E-2"/>
    <n v="41604"/>
  </r>
  <r>
    <x v="13"/>
    <x v="57"/>
    <s v="FERRIS STATE UNIVERSITY"/>
    <s v="Michigan"/>
    <x v="1"/>
    <x v="0"/>
    <n v="0.7346520026263953"/>
    <n v="0.26432800804379397"/>
    <n v="12184"/>
    <n v="8951"/>
    <n v="2199"/>
    <n v="167"/>
    <n v="2366"/>
    <s v="49307-2251"/>
    <s v="Great Lakes: IL, IN, MI, OH, and WI"/>
    <x v="0"/>
    <x v="0"/>
    <m/>
    <m/>
    <m/>
    <m/>
    <n v="77572616"/>
    <n v="67053104"/>
    <m/>
    <n v="284578"/>
    <n v="13040448"/>
    <n v="48724200"/>
    <n v="6923735"/>
    <n v="9250475"/>
    <n v="119721976"/>
    <n v="62063120"/>
    <x v="1609"/>
    <n v="76042568"/>
    <n v="469290.94"/>
    <n v="404589.5"/>
    <n v="873880.44"/>
    <n v="22555790"/>
    <n v="12901120"/>
    <n v="172679648"/>
    <n v="73743376"/>
    <n v="26041854"/>
    <n v="18477156"/>
    <n v="23490084"/>
    <n v="186635904"/>
    <n v="172679648"/>
    <n v="639"/>
    <n v="0.32800000000000001"/>
    <m/>
    <n v="0.22997600000000001"/>
    <n v="0.49213499999999999"/>
    <n v="8.5156399999999993E-2"/>
    <n v="43550"/>
  </r>
  <r>
    <x v="14"/>
    <x v="57"/>
    <s v="FERRIS STATE UNIVERSITY"/>
    <s v="Michigan"/>
    <x v="1"/>
    <x v="0"/>
    <n v="0.49399964176965788"/>
    <n v="0.35496736765772297"/>
    <n v="11166"/>
    <n v="5516"/>
    <n v="1922"/>
    <n v="36"/>
    <n v="1958"/>
    <s v="49307-2251"/>
    <s v="Great Lakes: IL, IN, MI, OH, and WI"/>
    <x v="1"/>
    <x v="0"/>
    <m/>
    <m/>
    <m/>
    <m/>
    <n v="81901424"/>
    <n v="71067952"/>
    <m/>
    <n v="215148"/>
    <n v="12070156"/>
    <n v="54376588"/>
    <n v="3273396"/>
    <n v="9126607"/>
    <n v="125677392"/>
    <n v="60112280"/>
    <x v="1610"/>
    <n v="77429584"/>
    <n v="463812.28"/>
    <n v="1774610.75"/>
    <n v="2238423"/>
    <n v="22805800"/>
    <n v="13589359"/>
    <n v="178076496"/>
    <n v="77423304"/>
    <n v="27924496"/>
    <n v="23500266"/>
    <n v="26176370"/>
    <n v="186691472"/>
    <n v="178076496"/>
    <n v="599"/>
    <n v="0.313"/>
    <m/>
    <n v="0.23264399999999999"/>
    <n v="0.48896000000000001"/>
    <n v="8.7793700000000002E-2"/>
    <n v="45473"/>
  </r>
  <r>
    <x v="15"/>
    <x v="57"/>
    <s v="Ferris State University"/>
    <s v="Michigan"/>
    <x v="1"/>
    <x v="0"/>
    <n v="0.65766350855745725"/>
    <n v="0.13029334882370025"/>
    <n v="26176"/>
    <n v="17215"/>
    <n v="2194"/>
    <n v="49"/>
    <n v="2243"/>
    <s v="49307-2251"/>
    <s v="Great Lakes: IL, IN, MI, OH, and WI"/>
    <x v="1"/>
    <x v="2"/>
    <m/>
    <m/>
    <m/>
    <m/>
    <n v="92092016"/>
    <n v="80594704"/>
    <m/>
    <n v="203285"/>
    <n v="12886687"/>
    <n v="50391632"/>
    <n v="4937211"/>
    <n v="10332658"/>
    <n v="136179024"/>
    <n v="60685448"/>
    <x v="1611"/>
    <n v="78473200"/>
    <n v="463202.94"/>
    <n v="3995936.25"/>
    <n v="4459139"/>
    <n v="24456106"/>
    <n v="13130995"/>
    <n v="186931008"/>
    <n v="83807360"/>
    <n v="26331562"/>
    <n v="26176370"/>
    <n v="29661014"/>
    <n v="197521376"/>
    <n v="186931008"/>
    <n v="720"/>
    <n v="0.33500000000000002"/>
    <m/>
    <n v="0.23614499999999999"/>
    <n v="0.49301099999999998"/>
    <n v="8.3210000000000006E-2"/>
    <n v="47051"/>
  </r>
  <r>
    <x v="16"/>
    <x v="57"/>
    <s v="Ferris State University"/>
    <s v="Michigan"/>
    <x v="1"/>
    <x v="0"/>
    <n v="0.75890061463527769"/>
    <n v="0.33542176039119803"/>
    <n v="8623"/>
    <n v="6544"/>
    <n v="1895"/>
    <n v="300"/>
    <n v="2195"/>
    <s v="49307-2251"/>
    <s v="Great Lakes: IL, IN, MI, OH, and WI"/>
    <x v="1"/>
    <x v="2"/>
    <m/>
    <m/>
    <m/>
    <m/>
    <n v="97289032"/>
    <n v="84931920"/>
    <m/>
    <n v="175493"/>
    <n v="13017552"/>
    <n v="44123428"/>
    <n v="4000986"/>
    <n v="9778453"/>
    <n v="139151200"/>
    <n v="60508824"/>
    <x v="1612"/>
    <n v="80273240"/>
    <n v="385071.31"/>
    <n v="4551778"/>
    <n v="4936849.5"/>
    <n v="22834668"/>
    <n v="13585116"/>
    <n v="190928208"/>
    <n v="83756416"/>
    <n v="31529178"/>
    <n v="29661014"/>
    <n v="36999904"/>
    <n v="204724496"/>
    <n v="190928208"/>
    <n v="827"/>
    <n v="0.38900000000000001"/>
    <m/>
    <n v="0.24358299999999999"/>
    <n v="0.48850900000000003"/>
    <n v="8.6059399999999994E-2"/>
    <n v="48231"/>
  </r>
  <r>
    <x v="17"/>
    <x v="57"/>
    <s v="Ferris State University"/>
    <s v="Michigan"/>
    <x v="1"/>
    <x v="0"/>
    <n v="0.56042984424947284"/>
    <n v="0.46674757281553397"/>
    <n v="14703"/>
    <n v="8240"/>
    <n v="2990"/>
    <n v="856"/>
    <n v="3846"/>
    <s v="49307-2251"/>
    <s v="Great Lakes: IL, IN, MI, OH, and WI"/>
    <x v="1"/>
    <x v="2"/>
    <m/>
    <m/>
    <m/>
    <m/>
    <n v="108178136"/>
    <n v="94825528"/>
    <m/>
    <n v="515259"/>
    <n v="13881273"/>
    <n v="55335928"/>
    <n v="3322073"/>
    <n v="10610007"/>
    <n v="142431072"/>
    <n v="67612024"/>
    <x v="1613"/>
    <n v="84849168"/>
    <n v="175264.34"/>
    <n v="2860674.5"/>
    <n v="3035938.75"/>
    <n v="23545924"/>
    <n v="15103209"/>
    <n v="204278416"/>
    <n v="92716192"/>
    <n v="30662130"/>
    <n v="36999904"/>
    <n v="34619692"/>
    <n v="212748064"/>
    <n v="204278416"/>
    <n v="809"/>
    <n v="0.39800000000000002"/>
    <m/>
    <n v="0.26148700000000002"/>
    <n v="0.48504599999999998"/>
    <n v="9.7075999999999996E-2"/>
    <n v="47980"/>
  </r>
  <r>
    <x v="18"/>
    <x v="57"/>
    <s v="Ferris State University"/>
    <s v="Michigan"/>
    <x v="1"/>
    <x v="0"/>
    <n v="0.55443188578227243"/>
    <n v="0.32786633966891476"/>
    <n v="11767"/>
    <n v="6524"/>
    <n v="2101"/>
    <n v="38"/>
    <n v="2139"/>
    <s v="49307-2251"/>
    <s v="Great Lakes: IL, IN, MI, OH, and WI"/>
    <x v="1"/>
    <x v="2"/>
    <m/>
    <m/>
    <m/>
    <m/>
    <n v="116935656"/>
    <n v="101527328"/>
    <m/>
    <n v="170960"/>
    <n v="15891882"/>
    <n v="50956744"/>
    <n v="3122647"/>
    <n v="10068552"/>
    <n v="148704032"/>
    <n v="55140840"/>
    <x v="1614"/>
    <n v="88522960"/>
    <n v="110054.14"/>
    <n v="2081275.88"/>
    <n v="2191330"/>
    <n v="27201948"/>
    <n v="14679220"/>
    <n v="212423232"/>
    <n v="100407384"/>
    <n v="31222774"/>
    <n v="34619692"/>
    <n v="25974466"/>
    <n v="204381776"/>
    <n v="212423232"/>
    <n v="976"/>
    <n v="0.443"/>
    <m/>
    <n v="0.26662799999999998"/>
    <n v="0.497724"/>
    <n v="0.1016"/>
    <n v="47610"/>
  </r>
  <r>
    <x v="19"/>
    <x v="57"/>
    <s v="Ferris State University"/>
    <s v="Michigan"/>
    <x v="1"/>
    <x v="0"/>
    <n v="0.54779654619231855"/>
    <n v="0.34556416881998275"/>
    <n v="10597"/>
    <n v="5805"/>
    <n v="1954"/>
    <n v="52"/>
    <n v="2006"/>
    <s v="49307-2251"/>
    <s v="Great Lakes: IL, IN, MI, OH, and WI"/>
    <x v="1"/>
    <x v="2"/>
    <n v="-85.483500000000006"/>
    <n v="43.6873"/>
    <m/>
    <m/>
    <n v="124708440"/>
    <n v="101889304"/>
    <m/>
    <n v="184335"/>
    <n v="25047068"/>
    <n v="49030756"/>
    <n v="3374670"/>
    <n v="10860532"/>
    <n v="147443904"/>
    <n v="87286048"/>
    <x v="1615"/>
    <n v="91200440"/>
    <n v="185487"/>
    <n v="2298750"/>
    <n v="2484237"/>
    <n v="27905900"/>
    <n v="16064344"/>
    <n v="225753056"/>
    <n v="104566800"/>
    <n v="34039488"/>
    <n v="25974466"/>
    <n v="29818320"/>
    <n v="239141376"/>
    <n v="225753056"/>
    <n v="877"/>
    <n v="0.45600000000000002"/>
    <n v="8940"/>
    <n v="0.29145100000000002"/>
    <n v="0.51895899999999995"/>
    <n v="0.112915"/>
    <n v="45006"/>
  </r>
  <r>
    <x v="20"/>
    <x v="57"/>
    <s v="Ferris State University"/>
    <s v="Michigan"/>
    <x v="1"/>
    <x v="0"/>
    <n v="0.53929491164195009"/>
    <n v="0.33212580273341019"/>
    <n v="11261"/>
    <n v="6073"/>
    <n v="1956"/>
    <n v="61"/>
    <n v="2017"/>
    <s v="49307-2251"/>
    <s v="Great Lakes: IL, IN, MI, OH, and WI"/>
    <x v="1"/>
    <x v="2"/>
    <n v="-85.483500000000006"/>
    <n v="43.6873"/>
    <m/>
    <m/>
    <n v="134657408"/>
    <n v="107155848"/>
    <m/>
    <n v="128173"/>
    <n v="30005852"/>
    <n v="48957140"/>
    <n v="4733583"/>
    <n v="11165588"/>
    <n v="153095168"/>
    <n v="95413216"/>
    <x v="1616"/>
    <n v="98932328"/>
    <n v="208359"/>
    <n v="2417252"/>
    <n v="2625611"/>
    <n v="27238420"/>
    <n v="16074333"/>
    <n v="222025344"/>
    <n v="98419056"/>
    <n v="39985124"/>
    <n v="29818320"/>
    <n v="35915100"/>
    <n v="266848992"/>
    <n v="222025344"/>
    <n v="921"/>
    <n v="0.42099999999999999"/>
    <n v="9180"/>
    <n v="0.31590499999999999"/>
    <n v="0.52874399999999999"/>
    <n v="0.115658"/>
    <n v="40745.5"/>
  </r>
  <r>
    <x v="21"/>
    <x v="57"/>
    <s v="Ferris State University"/>
    <s v="Michigan"/>
    <x v="1"/>
    <x v="0"/>
    <n v="0.77447861435136089"/>
    <n v="0.32116233074699529"/>
    <n v="8487"/>
    <n v="6573"/>
    <n v="2059"/>
    <n v="52"/>
    <n v="2111"/>
    <s v="49307-2251"/>
    <s v="Great Lakes: IL, IN, MI, OH, and WI"/>
    <x v="1"/>
    <x v="2"/>
    <n v="-85.483500000000006"/>
    <n v="43.6875"/>
    <n v="6.0999999999999999E-2"/>
    <n v="3130"/>
    <n v="140279440"/>
    <n v="111951544"/>
    <m/>
    <n v="159405"/>
    <n v="26909160"/>
    <n v="41705932"/>
    <n v="3228780"/>
    <n v="1151073"/>
    <n v="158382912"/>
    <n v="70347016"/>
    <x v="1617"/>
    <n v="101352568"/>
    <n v="322496"/>
    <n v="2638328"/>
    <n v="2960824"/>
    <n v="29140692"/>
    <n v="19811416"/>
    <n v="222694464"/>
    <n v="102895360"/>
    <n v="40296588"/>
    <n v="35915100"/>
    <n v="35318644"/>
    <n v="233053424"/>
    <n v="222694464"/>
    <n v="842"/>
    <n v="0.44400000000000001"/>
    <n v="9344"/>
    <n v="0.316548"/>
    <n v="0.52578400000000003"/>
    <n v="0.114717"/>
    <n v="38685"/>
  </r>
  <r>
    <x v="22"/>
    <x v="57"/>
    <s v="Ferris State University"/>
    <s v="Michigan"/>
    <x v="1"/>
    <x v="0"/>
    <n v="0.70942159247118541"/>
    <n v="0.31822924429870325"/>
    <n v="9457"/>
    <n v="6709"/>
    <n v="2084"/>
    <n v="51"/>
    <n v="2135"/>
    <s v="49307-2251"/>
    <s v="Great Lakes: IL, IN, MI, OH, and WI"/>
    <x v="1"/>
    <x v="2"/>
    <n v="-85.483500000000006"/>
    <n v="43.6875"/>
    <n v="0.10100000000000001"/>
    <n v="3467"/>
    <n v="144354192"/>
    <n v="114449200"/>
    <m/>
    <n v="287175"/>
    <n v="26363836"/>
    <n v="44815016"/>
    <n v="6455423"/>
    <n v="4656744"/>
    <n v="164144016"/>
    <n v="78960560"/>
    <x v="1618"/>
    <n v="103950944"/>
    <n v="566282"/>
    <n v="4789458"/>
    <n v="5355740"/>
    <n v="32449198"/>
    <n v="21354022"/>
    <n v="230842320"/>
    <n v="108487760"/>
    <n v="40327316"/>
    <n v="35318644"/>
    <n v="40216416"/>
    <n v="246032576"/>
    <n v="230842320"/>
    <n v="879"/>
    <n v="0.432"/>
    <n v="9344"/>
    <n v="0.31241000000000002"/>
    <n v="0.52941199999999999"/>
    <n v="0.110541"/>
    <n v="39799"/>
  </r>
  <r>
    <x v="23"/>
    <x v="57"/>
    <s v="Ferris State University"/>
    <s v="Michigan"/>
    <x v="1"/>
    <x v="0"/>
    <n v="0.75900354543758164"/>
    <n v="0.24658881376767056"/>
    <n v="10718"/>
    <n v="8135"/>
    <n v="1954"/>
    <n v="52"/>
    <n v="2006"/>
    <m/>
    <m/>
    <x v="0"/>
    <x v="0"/>
    <m/>
    <m/>
    <n v="9.5000000000000001E-2"/>
    <n v="3871"/>
    <n v="147830512"/>
    <n v="116440448"/>
    <m/>
    <n v="395099"/>
    <n v="26089096"/>
    <n v="46789712"/>
    <n v="8083456"/>
    <n v="1107420"/>
    <n v="162223120"/>
    <n v="93341888"/>
    <x v="1619"/>
    <n v="105297592"/>
    <n v="759782"/>
    <n v="4681724"/>
    <n v="5441506"/>
    <n v="34155388"/>
    <n v="22349708"/>
    <n v="235987040"/>
    <n v="110466672"/>
    <n v="40504532"/>
    <n v="40216416"/>
    <n v="46322160"/>
    <n v="256383696"/>
    <n v="235987040"/>
    <n v="905"/>
    <n v="0.43"/>
    <n v="9522"/>
    <n v="0.30671999999999999"/>
    <n v="0.53078000000000003"/>
    <n v="0.102285"/>
    <n v="39824"/>
  </r>
  <r>
    <x v="24"/>
    <x v="57"/>
    <s v="Ferris State University"/>
    <s v="Michigan"/>
    <x v="1"/>
    <x v="0"/>
    <n v="0.78419336274697871"/>
    <n v="0.24290606653620353"/>
    <n v="10426"/>
    <n v="8176"/>
    <n v="1871"/>
    <n v="115"/>
    <n v="1986"/>
    <s v="49307-2251"/>
    <s v="Great Lakes: IL, IN, MI, OH, and WI"/>
    <x v="1"/>
    <x v="2"/>
    <n v="-85.483500000000006"/>
    <n v="43.6875"/>
    <n v="7.5999999999999998E-2"/>
    <n v="4106"/>
    <n v="154216640"/>
    <n v="120715408"/>
    <m/>
    <n v="439423"/>
    <n v="26176036"/>
    <n v="51579416"/>
    <n v="8891643"/>
    <n v="1026583"/>
    <n v="165621952"/>
    <n v="84270064"/>
    <x v="1620"/>
    <n v="115303024"/>
    <n v="495588"/>
    <n v="5322986"/>
    <n v="5818574"/>
    <n v="35124376"/>
    <n v="24818848"/>
    <n v="252619376"/>
    <n v="116418472"/>
    <n v="40562456"/>
    <n v="46322160"/>
    <n v="48523548"/>
    <n v="252506784"/>
    <n v="252619376"/>
    <n v="795"/>
    <n v="0.40600000000000003"/>
    <n v="8600"/>
    <n v="0.303004"/>
    <n v="0.52854900000000005"/>
    <n v="0.101239"/>
    <n v="39895"/>
  </r>
  <r>
    <x v="25"/>
    <x v="57"/>
    <s v="Ferris State University"/>
    <s v="Michigan"/>
    <x v="1"/>
    <x v="0"/>
    <n v="0.78178110129163836"/>
    <n v="0.24434782608695652"/>
    <n v="10297"/>
    <n v="8050"/>
    <n v="1917"/>
    <n v="50"/>
    <n v="1967"/>
    <s v="49307-2251"/>
    <s v="Great Lakes: IL, IN, MI, OH, and WI"/>
    <x v="1"/>
    <x v="2"/>
    <n v="-85.483500000000006"/>
    <n v="43.6875"/>
    <n v="6.3E-2"/>
    <n v="4192"/>
    <n v="157582752"/>
    <n v="125540144"/>
    <m/>
    <n v="528857"/>
    <n v="25257436"/>
    <n v="51744492"/>
    <n v="4646080"/>
    <n v="1161539"/>
    <n v="171319824"/>
    <n v="79150608"/>
    <x v="1621"/>
    <n v="103571992"/>
    <n v="607746"/>
    <n v="5013185"/>
    <n v="5620931"/>
    <n v="29820984"/>
    <n v="20051176"/>
    <n v="268673760"/>
    <n v="124036304"/>
    <n v="51442892"/>
    <n v="48523548"/>
    <n v="65226"/>
    <n v="251371824"/>
    <n v="268673760"/>
    <n v="838"/>
    <n v="0.42799999999999999"/>
    <n v="9434"/>
    <n v="0.28938799999999998"/>
    <n v="0.54012800000000005"/>
    <n v="9.72417E-2"/>
    <n v="40646"/>
  </r>
  <r>
    <x v="26"/>
    <x v="57"/>
    <s v="Ferris State University"/>
    <s v="Michigan"/>
    <x v="1"/>
    <x v="0"/>
    <n v="0.7768997519066434"/>
    <n v="0.21643997634535778"/>
    <n v="10883"/>
    <n v="8455"/>
    <n v="1789"/>
    <n v="41"/>
    <n v="1830"/>
    <s v="49307-2251"/>
    <s v="Great Lakes: IL, IN, MI, OH, and WI"/>
    <x v="1"/>
    <x v="2"/>
    <n v="-85.483500000000006"/>
    <n v="43.6875"/>
    <n v="7.2999999999999995E-2"/>
    <n v="4243"/>
    <n v="154071504"/>
    <n v="122091696"/>
    <m/>
    <n v="808246"/>
    <n v="23331200"/>
    <n v="54350776"/>
    <n v="5495636"/>
    <n v="600881"/>
    <n v="166322928"/>
    <n v="91904816"/>
    <x v="1622"/>
    <n v="97951168"/>
    <n v="727570"/>
    <n v="5050060"/>
    <n v="5777630"/>
    <n v="27493118"/>
    <n v="18525624"/>
    <n v="247903136"/>
    <n v="130092880"/>
    <n v="46277292"/>
    <n v="65226"/>
    <n v="73824880"/>
    <n v="262255712"/>
    <n v="247903136"/>
    <n v="930"/>
    <n v="0.44900000000000001"/>
    <m/>
    <n v="0.27758500000000003"/>
    <n v="0.55118"/>
    <n v="8.7439299999999998E-2"/>
    <n v="41668.5"/>
  </r>
  <r>
    <x v="27"/>
    <x v="57"/>
    <s v="Ferris State University"/>
    <s v="Michigan"/>
    <x v="1"/>
    <x v="0"/>
    <n v="0.74158774934515415"/>
    <n v="0.24752071729384595"/>
    <n v="9926"/>
    <n v="7361"/>
    <n v="1775"/>
    <n v="47"/>
    <n v="1822"/>
    <s v="49307-2251"/>
    <s v="Great Lakes: IL, IN, MI, OH, and WI"/>
    <x v="1"/>
    <x v="2"/>
    <n v="-85.481899999999996"/>
    <n v="43.6877"/>
    <n v="7.2999999999999995E-2"/>
    <n v="4198"/>
    <n v="153104272"/>
    <n v="119303792"/>
    <m/>
    <n v="825686"/>
    <n v="24867976"/>
    <n v="56094096"/>
    <n v="7818914"/>
    <n v="137935"/>
    <n v="163822784"/>
    <n v="93478224"/>
    <x v="1623"/>
    <n v="100439912"/>
    <n v="597447"/>
    <n v="4981880"/>
    <n v="5579327"/>
    <n v="30158410"/>
    <n v="18817470"/>
    <n v="260834176"/>
    <n v="125544768"/>
    <n v="49306708"/>
    <n v="73824880"/>
    <n v="78749336"/>
    <n v="275659872"/>
    <n v="260834176"/>
    <m/>
    <m/>
    <m/>
    <m/>
    <m/>
    <m/>
    <m/>
  </r>
  <r>
    <x v="0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21600688"/>
    <m/>
    <m/>
    <n v="44334"/>
    <n v="6648297"/>
    <n v="27973126"/>
    <n v="4404020"/>
    <n v="4092025"/>
    <m/>
    <m/>
    <x v="1624"/>
    <n v="24797120"/>
    <n v="1136411"/>
    <n v="5728197"/>
    <n v="6864608"/>
    <n v="6271064"/>
    <n v="5670720"/>
    <n v="74760096"/>
    <n v="29811052"/>
    <n v="7359835"/>
    <m/>
    <m/>
    <m/>
    <m/>
    <m/>
    <m/>
    <m/>
    <m/>
    <m/>
    <m/>
    <m/>
  </r>
  <r>
    <x v="1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26065846"/>
    <m/>
    <m/>
    <n v="3000"/>
    <n v="7862791"/>
    <n v="29031340"/>
    <n v="3549581"/>
    <n v="4689740"/>
    <m/>
    <m/>
    <x v="1625"/>
    <n v="27104228"/>
    <n v="1095471"/>
    <n v="5058727"/>
    <n v="6154198"/>
    <n v="7827756"/>
    <n v="5814839"/>
    <n v="80635808"/>
    <n v="32238500"/>
    <n v="7959131"/>
    <m/>
    <m/>
    <m/>
    <m/>
    <m/>
    <m/>
    <m/>
    <m/>
    <m/>
    <m/>
    <m/>
  </r>
  <r>
    <x v="2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31047672"/>
    <m/>
    <m/>
    <n v="28000"/>
    <n v="7946244"/>
    <n v="29879734"/>
    <n v="4939731"/>
    <n v="2209265"/>
    <m/>
    <m/>
    <x v="1626"/>
    <n v="30200604"/>
    <n v="1094038"/>
    <n v="5103141"/>
    <n v="6197179"/>
    <n v="8099430"/>
    <n v="6117512"/>
    <n v="86989592"/>
    <n v="36616208"/>
    <n v="7538819"/>
    <m/>
    <m/>
    <m/>
    <m/>
    <m/>
    <m/>
    <m/>
    <m/>
    <m/>
    <m/>
    <m/>
  </r>
  <r>
    <x v="3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34845512"/>
    <m/>
    <m/>
    <n v="78500"/>
    <n v="6679586"/>
    <n v="30073004"/>
    <n v="5349101"/>
    <n v="3987603"/>
    <m/>
    <m/>
    <x v="1627"/>
    <n v="32478368"/>
    <n v="1148422"/>
    <n v="5762619"/>
    <n v="6911041"/>
    <n v="8003626"/>
    <n v="7303144"/>
    <n v="93223120"/>
    <n v="37229716"/>
    <n v="9867330"/>
    <m/>
    <m/>
    <m/>
    <m/>
    <m/>
    <m/>
    <m/>
    <m/>
    <m/>
    <m/>
    <m/>
  </r>
  <r>
    <x v="4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36971472"/>
    <m/>
    <m/>
    <n v="95848"/>
    <n v="7778410"/>
    <n v="36722704"/>
    <n v="5178103"/>
    <n v="4798786"/>
    <m/>
    <m/>
    <x v="1628"/>
    <n v="34947168"/>
    <n v="960212"/>
    <n v="6061414"/>
    <n v="7021626"/>
    <n v="9158915"/>
    <n v="7422682"/>
    <n v="105253416"/>
    <n v="40278240"/>
    <n v="10628771"/>
    <m/>
    <m/>
    <m/>
    <m/>
    <m/>
    <m/>
    <n v="4060"/>
    <m/>
    <m/>
    <m/>
    <m/>
  </r>
  <r>
    <x v="5"/>
    <x v="58"/>
    <s v="GRAND VALLEY STATE UNIVERSITY"/>
    <s v="Michigan"/>
    <x v="0"/>
    <x v="0"/>
    <s v=""/>
    <s v=""/>
    <m/>
    <m/>
    <m/>
    <m/>
    <m/>
    <m/>
    <m/>
    <x v="0"/>
    <x v="0"/>
    <m/>
    <m/>
    <m/>
    <m/>
    <n v="39915404"/>
    <m/>
    <m/>
    <n v="32935"/>
    <n v="8621341"/>
    <n v="38818520"/>
    <n v="5075643"/>
    <n v="5448084"/>
    <m/>
    <m/>
    <x v="1629"/>
    <n v="38727444"/>
    <n v="1921212"/>
    <n v="7394552"/>
    <n v="9315764"/>
    <n v="9719901"/>
    <n v="8566503"/>
    <n v="110803840"/>
    <n v="44618708"/>
    <n v="10839352"/>
    <m/>
    <m/>
    <m/>
    <m/>
    <m/>
    <m/>
    <n v="4180"/>
    <m/>
    <m/>
    <m/>
    <m/>
  </r>
  <r>
    <x v="6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43896596"/>
    <m/>
    <m/>
    <n v="42000"/>
    <n v="8211266"/>
    <n v="44207740"/>
    <n v="3647412"/>
    <n v="5672129"/>
    <m/>
    <m/>
    <x v="1630"/>
    <n v="44740652"/>
    <n v="1546050"/>
    <n v="6740827"/>
    <n v="8286877"/>
    <n v="9641527"/>
    <n v="9154265"/>
    <n v="122925528"/>
    <n v="48691720"/>
    <n v="12368036"/>
    <n v="26050412"/>
    <n v="26730408"/>
    <m/>
    <m/>
    <n v="662"/>
    <n v="0.42799999999999999"/>
    <n v="4380"/>
    <m/>
    <m/>
    <m/>
    <m/>
  </r>
  <r>
    <x v="7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49602288"/>
    <m/>
    <m/>
    <n v="10661"/>
    <n v="8812692"/>
    <n v="47665000"/>
    <n v="3782264"/>
    <n v="7154056"/>
    <m/>
    <m/>
    <x v="1631"/>
    <n v="48375072"/>
    <n v="1500215"/>
    <n v="6636766"/>
    <n v="8136981"/>
    <n v="12393452"/>
    <n v="9956604"/>
    <n v="132894112"/>
    <n v="52876772"/>
    <n v="13874737"/>
    <n v="26734378"/>
    <n v="31761076"/>
    <m/>
    <m/>
    <n v="753"/>
    <n v="0.48399999999999999"/>
    <n v="4640"/>
    <n v="0.21782799999999999"/>
    <n v="0.63090900000000005"/>
    <n v="7.75613E-2"/>
    <n v="42338"/>
  </r>
  <r>
    <x v="8"/>
    <x v="58"/>
    <s v="GRAND VALLEY STATE UNIVERSITY"/>
    <s v="Michigan"/>
    <x v="0"/>
    <x v="0"/>
    <s v=""/>
    <s v=""/>
    <m/>
    <m/>
    <m/>
    <m/>
    <m/>
    <m/>
    <m/>
    <x v="0"/>
    <x v="0"/>
    <m/>
    <m/>
    <m/>
    <m/>
    <n v="58370152"/>
    <m/>
    <m/>
    <n v="48000"/>
    <n v="10148229"/>
    <n v="52128212"/>
    <n v="3391995"/>
    <n v="7083386"/>
    <m/>
    <m/>
    <x v="1632"/>
    <n v="56938328"/>
    <n v="1623905"/>
    <n v="7680959"/>
    <n v="9304864"/>
    <n v="12992736"/>
    <n v="11736433"/>
    <n v="151957904"/>
    <n v="56282348"/>
    <n v="15458674"/>
    <n v="31761076"/>
    <n v="35865524"/>
    <m/>
    <m/>
    <n v="694"/>
    <n v="0.45900000000000002"/>
    <n v="4840"/>
    <n v="0.20622799999999999"/>
    <n v="0.64083000000000001"/>
    <n v="8.4775100000000006E-2"/>
    <n v="45314"/>
  </r>
  <r>
    <x v="9"/>
    <x v="58"/>
    <s v="GRAND VALLEY STATE UNIVERSITY"/>
    <s v="Michigan"/>
    <x v="0"/>
    <x v="0"/>
    <s v=""/>
    <s v=""/>
    <m/>
    <m/>
    <m/>
    <m/>
    <m/>
    <n v="494019403"/>
    <s v="Great Lakes: IL, IN, MI, OH, and WI"/>
    <x v="0"/>
    <x v="0"/>
    <m/>
    <m/>
    <m/>
    <m/>
    <n v="68615616"/>
    <m/>
    <m/>
    <n v="30620"/>
    <n v="11754014"/>
    <n v="55814800"/>
    <n v="20895174"/>
    <n v="8484167"/>
    <m/>
    <m/>
    <x v="1633"/>
    <n v="61364924"/>
    <n v="1640515"/>
    <n v="8283107"/>
    <n v="9923622"/>
    <n v="14730395"/>
    <n v="13174200"/>
    <n v="190395920"/>
    <n v="65133236"/>
    <n v="17310600"/>
    <n v="35865524"/>
    <n v="40069724"/>
    <m/>
    <m/>
    <n v="773"/>
    <n v="0.47199999999999998"/>
    <m/>
    <n v="0.219532"/>
    <n v="0.62674700000000005"/>
    <n v="9.7985100000000006E-2"/>
    <n v="46543"/>
  </r>
  <r>
    <x v="10"/>
    <x v="58"/>
    <s v="GRAND VALLEY STATE UNIVERSITY"/>
    <s v="Michigan"/>
    <x v="0"/>
    <x v="0"/>
    <s v=""/>
    <s v=""/>
    <m/>
    <m/>
    <m/>
    <m/>
    <m/>
    <m/>
    <m/>
    <x v="0"/>
    <x v="0"/>
    <m/>
    <m/>
    <m/>
    <m/>
    <n v="77602184"/>
    <m/>
    <m/>
    <n v="2500"/>
    <n v="12829387"/>
    <n v="61978652"/>
    <n v="19789080"/>
    <n v="9447581"/>
    <m/>
    <m/>
    <x v="1634"/>
    <n v="71048200"/>
    <n v="1825119"/>
    <n v="10389626"/>
    <n v="12214745"/>
    <n v="17709146"/>
    <n v="14390022"/>
    <n v="204117488"/>
    <n v="73560096"/>
    <n v="19596484"/>
    <n v="40069724"/>
    <n v="39444948"/>
    <m/>
    <m/>
    <n v="818"/>
    <n v="0.46100000000000002"/>
    <m/>
    <n v="0.21518000000000001"/>
    <n v="0.61702100000000004"/>
    <n v="9.14441E-2"/>
    <n v="48183"/>
  </r>
  <r>
    <x v="11"/>
    <x v="58"/>
    <s v="GRAND VALLEY STATE UNIVERSITY"/>
    <s v="Michigan"/>
    <x v="1"/>
    <x v="0"/>
    <n v="0.83147727272727268"/>
    <n v="0.38977723110564438"/>
    <n v="8800"/>
    <n v="7317"/>
    <n v="2819"/>
    <n v="33"/>
    <n v="2852"/>
    <n v="494019403"/>
    <s v="Great Lakes: IL, IN, MI, OH, and WI"/>
    <x v="0"/>
    <x v="0"/>
    <m/>
    <m/>
    <m/>
    <m/>
    <n v="91156496"/>
    <n v="80586840"/>
    <m/>
    <n v="853823"/>
    <n v="16475710"/>
    <n v="63644940"/>
    <n v="4203757"/>
    <n v="9076464"/>
    <n v="127961968"/>
    <n v="71989120"/>
    <x v="1635"/>
    <n v="91103512"/>
    <n v="3131525.75"/>
    <n v="12187239"/>
    <n v="15318765"/>
    <n v="22425092"/>
    <n v="18212712"/>
    <n v="190679600"/>
    <n v="84680376"/>
    <n v="21537266"/>
    <m/>
    <m/>
    <n v="209776448"/>
    <n v="190679600"/>
    <n v="984"/>
    <n v="0.48299999999999998"/>
    <m/>
    <n v="0.202041"/>
    <n v="0.62038599999999999"/>
    <n v="8.3193500000000004E-2"/>
    <n v="49903.5"/>
  </r>
  <r>
    <x v="12"/>
    <x v="58"/>
    <s v="GRAND VALLEY STATE UNIVERSITY"/>
    <s v="Michigan"/>
    <x v="1"/>
    <x v="0"/>
    <n v="0.52180840470025891"/>
    <n v="0.55572519083969463"/>
    <n v="10042"/>
    <n v="5240"/>
    <n v="2894"/>
    <n v="18"/>
    <n v="2912"/>
    <m/>
    <m/>
    <x v="0"/>
    <x v="0"/>
    <m/>
    <m/>
    <m/>
    <m/>
    <n v="103459856"/>
    <n v="90780280"/>
    <m/>
    <n v="991722"/>
    <n v="20728716"/>
    <n v="60686352"/>
    <n v="3714498"/>
    <n v="9575057"/>
    <n v="143672960"/>
    <n v="74415936"/>
    <x v="1636"/>
    <n v="102879480"/>
    <n v="3129425.5"/>
    <n v="13835088"/>
    <n v="16964514"/>
    <n v="24688480"/>
    <n v="20237982"/>
    <n v="213252624"/>
    <n v="91104776"/>
    <n v="24177182"/>
    <n v="36008708"/>
    <n v="36394056"/>
    <n v="249233552"/>
    <n v="213252624"/>
    <n v="1180"/>
    <n v="0.49"/>
    <m/>
    <n v="0.201182"/>
    <n v="0.62127299999999996"/>
    <n v="7.89686E-2"/>
    <n v="49763"/>
  </r>
  <r>
    <x v="13"/>
    <x v="58"/>
    <s v="GRAND VALLEY STATE UNIVERSITY"/>
    <s v="Michigan"/>
    <x v="1"/>
    <x v="0"/>
    <n v="0.72960065870728696"/>
    <n v="0.38189820562013316"/>
    <n v="12145"/>
    <n v="8861"/>
    <n v="3278"/>
    <n v="106"/>
    <n v="3384"/>
    <s v="49401-9403"/>
    <s v="Great Lakes: IL, IN, MI, OH, and WI"/>
    <x v="0"/>
    <x v="0"/>
    <m/>
    <m/>
    <m/>
    <m/>
    <n v="118052536"/>
    <n v="103198360"/>
    <m/>
    <n v="1507933"/>
    <n v="21366456"/>
    <n v="59463444"/>
    <n v="3432970"/>
    <n v="9864092"/>
    <n v="159635408"/>
    <n v="78200888"/>
    <x v="1637"/>
    <n v="106106600"/>
    <n v="4825952.5"/>
    <n v="13567066"/>
    <n v="18393018"/>
    <n v="29561114"/>
    <n v="22359840"/>
    <n v="230568896"/>
    <n v="99696744"/>
    <n v="27650136"/>
    <n v="36394056"/>
    <n v="44332376"/>
    <n v="255829360"/>
    <n v="230568896"/>
    <n v="1237"/>
    <n v="0.498"/>
    <m/>
    <n v="0.18463299999999999"/>
    <n v="0.62359799999999999"/>
    <n v="6.81702E-2"/>
    <n v="52475.5"/>
  </r>
  <r>
    <x v="14"/>
    <x v="58"/>
    <s v="GRAND VALLEY STATE UNIVERSITY"/>
    <s v="Michigan"/>
    <x v="1"/>
    <x v="0"/>
    <n v="0.76537623596447124"/>
    <n v="0.36599518283336985"/>
    <n v="11934"/>
    <n v="9134"/>
    <n v="3333"/>
    <n v="10"/>
    <n v="3343"/>
    <s v="49401-9403"/>
    <s v="Great Lakes: IL, IN, MI, OH, and WI"/>
    <x v="1"/>
    <x v="0"/>
    <m/>
    <m/>
    <m/>
    <m/>
    <n v="129777888"/>
    <n v="113387176"/>
    <m/>
    <n v="1928746"/>
    <n v="22683872"/>
    <n v="62919448"/>
    <n v="3836999"/>
    <n v="9773592"/>
    <n v="176997536"/>
    <n v="81732456"/>
    <x v="1638"/>
    <n v="116242800"/>
    <n v="4910885.5"/>
    <n v="14920729"/>
    <n v="19831614"/>
    <n v="31012562"/>
    <n v="21485254"/>
    <n v="249252960"/>
    <n v="104998904"/>
    <n v="30792250"/>
    <n v="44332376"/>
    <n v="46022672"/>
    <n v="263825088"/>
    <n v="249252960"/>
    <n v="1331"/>
    <n v="0.52700000000000002"/>
    <m/>
    <n v="0.16894899999999999"/>
    <n v="0.61662600000000001"/>
    <n v="5.8190699999999998E-2"/>
    <n v="54884.5"/>
  </r>
  <r>
    <x v="15"/>
    <x v="58"/>
    <s v="Grand Valley State University"/>
    <s v="Michigan"/>
    <x v="1"/>
    <x v="0"/>
    <n v="0.76470588235294112"/>
    <n v="0.35292891390452363"/>
    <n v="12546"/>
    <n v="9594"/>
    <n v="3374"/>
    <n v="12"/>
    <n v="3386"/>
    <s v="49401-9403"/>
    <s v="Great Lakes: IL, IN, MI, OH, and WI"/>
    <x v="1"/>
    <x v="1"/>
    <m/>
    <m/>
    <m/>
    <m/>
    <n v="144268800"/>
    <n v="126309872"/>
    <m/>
    <n v="2642700"/>
    <n v="22242962"/>
    <n v="66034420"/>
    <n v="2946897"/>
    <n v="10663524"/>
    <n v="193310576"/>
    <n v="83436488"/>
    <x v="1639"/>
    <n v="122672336"/>
    <n v="6658953"/>
    <n v="17103086"/>
    <n v="23762040"/>
    <n v="24782114"/>
    <n v="23288264"/>
    <n v="264229888"/>
    <n v="111276280"/>
    <n v="32390804"/>
    <n v="46022672"/>
    <n v="51917032"/>
    <n v="282806272"/>
    <n v="264229888"/>
    <n v="1457"/>
    <n v="0.51500000000000001"/>
    <m/>
    <n v="0.158772"/>
    <n v="0.62010600000000005"/>
    <n v="5.4978300000000001E-2"/>
    <n v="58014"/>
  </r>
  <r>
    <x v="16"/>
    <x v="58"/>
    <s v="Grand Valley State University"/>
    <s v="Michigan"/>
    <x v="1"/>
    <x v="0"/>
    <n v="0.71672300016095281"/>
    <n v="0.39995508645856725"/>
    <n v="12426"/>
    <n v="8906"/>
    <n v="3555"/>
    <n v="7"/>
    <n v="3562"/>
    <m/>
    <m/>
    <x v="0"/>
    <x v="0"/>
    <m/>
    <m/>
    <m/>
    <m/>
    <n v="159897056"/>
    <n v="138642448"/>
    <m/>
    <n v="3075029"/>
    <n v="28297912"/>
    <n v="61878640"/>
    <n v="3780252"/>
    <n v="11429401"/>
    <n v="214374816"/>
    <n v="86931560"/>
    <x v="1640"/>
    <n v="131162576"/>
    <n v="8282391.5"/>
    <n v="21947374"/>
    <n v="30229766"/>
    <n v="28540334"/>
    <n v="25676854"/>
    <n v="290186528"/>
    <n v="119548888"/>
    <n v="35082120"/>
    <n v="51917032"/>
    <n v="61744980"/>
    <n v="314750240"/>
    <n v="290186528"/>
    <n v="1559"/>
    <n v="0.52400000000000002"/>
    <m/>
    <n v="0.15217900000000001"/>
    <n v="0.61796899999999999"/>
    <n v="5.3932300000000002E-2"/>
    <n v="59909"/>
  </r>
  <r>
    <x v="17"/>
    <x v="58"/>
    <s v="Grand Valley State University"/>
    <s v="Michigan"/>
    <x v="1"/>
    <x v="0"/>
    <n v="0.6948269445478229"/>
    <n v="0.37054097482592396"/>
    <n v="13435"/>
    <n v="9335"/>
    <n v="3450"/>
    <n v="9"/>
    <n v="3459"/>
    <s v="49401-9403"/>
    <s v="Great Lakes: IL, IN, MI, OH, and WI"/>
    <x v="1"/>
    <x v="1"/>
    <m/>
    <m/>
    <m/>
    <m/>
    <n v="178360752"/>
    <n v="154158464"/>
    <m/>
    <n v="2978234"/>
    <n v="32377352"/>
    <n v="75046080"/>
    <n v="3478810"/>
    <n v="4587633"/>
    <n v="234316720"/>
    <n v="89061016"/>
    <x v="1641"/>
    <n v="132022144"/>
    <n v="8433927"/>
    <n v="27884696"/>
    <n v="36318624"/>
    <n v="31063484"/>
    <n v="26470754"/>
    <n v="312885472"/>
    <n v="124691512"/>
    <n v="38494196"/>
    <n v="61744980"/>
    <n v="62895152"/>
    <n v="347041088"/>
    <n v="312885472"/>
    <n v="1607"/>
    <n v="0.56000000000000005"/>
    <m/>
    <n v="0.159938"/>
    <n v="0.60562400000000005"/>
    <n v="5.3712999999999997E-2"/>
    <n v="60554"/>
  </r>
  <r>
    <x v="18"/>
    <x v="58"/>
    <s v="Grand Valley State University"/>
    <s v="Michigan"/>
    <x v="1"/>
    <x v="0"/>
    <n v="0.77825275921032178"/>
    <n v="0.38849495655647659"/>
    <n v="12866"/>
    <n v="10013"/>
    <n v="3884"/>
    <n v="6"/>
    <n v="3890"/>
    <s v="49401-9403"/>
    <s v="Great Lakes: IL, IN, MI, OH, and WI"/>
    <x v="1"/>
    <x v="1"/>
    <m/>
    <m/>
    <m/>
    <m/>
    <n v="204572432"/>
    <n v="178618160"/>
    <m/>
    <n v="2476277"/>
    <n v="32060944"/>
    <n v="70224704"/>
    <n v="4362305"/>
    <n v="4070462"/>
    <n v="261117472"/>
    <n v="75838168"/>
    <x v="1642"/>
    <n v="146180080"/>
    <n v="7310557"/>
    <n v="26215030"/>
    <n v="33525588"/>
    <n v="34343028"/>
    <n v="28062720"/>
    <n v="335506752"/>
    <n v="136773760"/>
    <n v="42823212"/>
    <n v="62895152"/>
    <n v="53548512"/>
    <n v="341231456"/>
    <n v="335506752"/>
    <n v="1987"/>
    <n v="0.60799999999999998"/>
    <m/>
    <n v="0.151945"/>
    <n v="0.59660100000000005"/>
    <n v="5.3555499999999999E-2"/>
    <n v="63581"/>
  </r>
  <r>
    <x v="19"/>
    <x v="58"/>
    <s v="Grand Valley State University"/>
    <s v="Michigan"/>
    <x v="1"/>
    <x v="0"/>
    <n v="0.80589812332439681"/>
    <n v="0.35424389316604887"/>
    <n v="13055"/>
    <n v="10521"/>
    <n v="3718"/>
    <n v="9"/>
    <n v="3727"/>
    <m/>
    <m/>
    <x v="0"/>
    <x v="0"/>
    <m/>
    <m/>
    <m/>
    <m/>
    <n v="220997232"/>
    <n v="187246064"/>
    <m/>
    <n v="2690747"/>
    <n v="42308656"/>
    <n v="68558880"/>
    <n v="5188044"/>
    <n v="6093797"/>
    <n v="270806496"/>
    <n v="108801632"/>
    <x v="1643"/>
    <n v="156391120"/>
    <n v="7627521"/>
    <n v="24190212"/>
    <n v="31817732"/>
    <n v="35095528"/>
    <n v="29427032"/>
    <n v="353288320"/>
    <n v="145723696"/>
    <n v="49388708"/>
    <n v="53548512"/>
    <n v="60718008"/>
    <n v="398046208"/>
    <n v="353288320"/>
    <n v="2030"/>
    <n v="0.61099999999999999"/>
    <m/>
    <n v="0.152309"/>
    <n v="0.59065500000000004"/>
    <n v="5.1235200000000002E-2"/>
    <n v="61992"/>
  </r>
  <r>
    <x v="20"/>
    <x v="58"/>
    <s v="Grand Valley State University"/>
    <s v="Michigan"/>
    <x v="1"/>
    <x v="0"/>
    <n v="0.80754594769654275"/>
    <n v="0.34429516743533184"/>
    <n v="12351"/>
    <n v="9974"/>
    <n v="3417"/>
    <n v="17"/>
    <n v="3434"/>
    <s v="49401-9403"/>
    <s v="Great Lakes: IL, IN, MI, OH, and WI"/>
    <x v="1"/>
    <x v="1"/>
    <n v="-85.888900000000007"/>
    <n v="42.961399999999998"/>
    <m/>
    <m/>
    <n v="234059216"/>
    <n v="195878048"/>
    <m/>
    <n v="1304729"/>
    <n v="48531212"/>
    <n v="67399216"/>
    <n v="5565503"/>
    <n v="4702610"/>
    <n v="280513376"/>
    <n v="120522928"/>
    <x v="1644"/>
    <n v="156291648"/>
    <n v="8678801"/>
    <n v="26743340"/>
    <n v="35422140"/>
    <n v="40466068"/>
    <n v="30970412"/>
    <n v="367253248"/>
    <n v="150802992"/>
    <n v="50563016"/>
    <n v="60718008"/>
    <n v="74105976"/>
    <n v="417571936"/>
    <n v="367253248"/>
    <n v="2157"/>
    <n v="0.63300000000000001"/>
    <m/>
    <n v="0.163993"/>
    <n v="0.59127099999999999"/>
    <n v="5.1063799999999999E-2"/>
    <n v="58000"/>
  </r>
  <r>
    <x v="21"/>
    <x v="58"/>
    <s v="Grand Valley State University"/>
    <s v="Michigan"/>
    <x v="1"/>
    <x v="0"/>
    <n v="0.83096820549667683"/>
    <n v="0.27936302060815682"/>
    <n v="16701"/>
    <n v="13878"/>
    <n v="3865"/>
    <n v="12"/>
    <n v="3877"/>
    <s v="49401-9403"/>
    <s v="Great Lakes: IL, IN, MI, OH, and WI"/>
    <x v="1"/>
    <x v="1"/>
    <n v="-85.887500000000003"/>
    <n v="42.965200000000003"/>
    <n v="3.1E-2"/>
    <n v="4520"/>
    <n v="252599552"/>
    <n v="213151264"/>
    <m/>
    <n v="1706345"/>
    <n v="45423092"/>
    <n v="58272424"/>
    <n v="5216707"/>
    <n v="5674327"/>
    <n v="302888064"/>
    <n v="93660384"/>
    <x v="1645"/>
    <n v="160861536"/>
    <n v="9550096"/>
    <n v="26392034"/>
    <n v="35942128"/>
    <n v="45755328"/>
    <n v="31268640"/>
    <n v="390672288"/>
    <n v="157311680"/>
    <n v="53293744"/>
    <n v="74105976"/>
    <n v="73787896"/>
    <n v="403208512"/>
    <n v="390672288"/>
    <n v="2335"/>
    <n v="0.65700000000000003"/>
    <m/>
    <n v="0.16339200000000001"/>
    <n v="0.59769700000000003"/>
    <n v="5.1753300000000002E-2"/>
    <n v="57424.5"/>
  </r>
  <r>
    <x v="22"/>
    <x v="58"/>
    <s v="Grand Valley State University"/>
    <s v="Michigan"/>
    <x v="1"/>
    <x v="0"/>
    <n v="0.81619415086954095"/>
    <n v="0.27171827898054263"/>
    <n v="17883"/>
    <n v="14596"/>
    <n v="3940"/>
    <n v="26"/>
    <n v="3966"/>
    <m/>
    <m/>
    <x v="0"/>
    <x v="0"/>
    <m/>
    <m/>
    <n v="4.8000000000000001E-2"/>
    <n v="4557"/>
    <n v="262202320"/>
    <n v="218589456"/>
    <m/>
    <n v="1629611"/>
    <n v="45783156"/>
    <n v="63159264"/>
    <n v="4846937"/>
    <n v="6489151"/>
    <n v="313463872"/>
    <n v="103731872"/>
    <x v="1646"/>
    <n v="172202416"/>
    <n v="9675140"/>
    <n v="31363368"/>
    <n v="41038508"/>
    <n v="47869324"/>
    <n v="32375668"/>
    <n v="401527232"/>
    <n v="165044816"/>
    <n v="58686828"/>
    <n v="73787896"/>
    <n v="87628016"/>
    <n v="428091264"/>
    <n v="401527232"/>
    <n v="2395"/>
    <n v="0.69499999999999995"/>
    <m/>
    <n v="0.15318000000000001"/>
    <n v="0.60034200000000004"/>
    <n v="4.4987899999999997E-2"/>
    <n v="58003"/>
  </r>
  <r>
    <x v="23"/>
    <x v="58"/>
    <s v="Grand Valley State University"/>
    <s v="Michigan"/>
    <x v="1"/>
    <x v="0"/>
    <n v="0.82601258139278222"/>
    <n v="0.27242968802191198"/>
    <n v="18122"/>
    <n v="14969"/>
    <n v="4063"/>
    <n v="15"/>
    <n v="4078"/>
    <m/>
    <m/>
    <x v="0"/>
    <x v="0"/>
    <m/>
    <m/>
    <n v="5.0999999999999997E-2"/>
    <n v="5057"/>
    <n v="272392896"/>
    <n v="227189792"/>
    <m/>
    <n v="1700429"/>
    <n v="44337620"/>
    <n v="65368088"/>
    <n v="5760021"/>
    <n v="6888569"/>
    <n v="324593152"/>
    <n v="114721200"/>
    <x v="1647"/>
    <n v="179425424"/>
    <n v="9688827"/>
    <n v="30727712"/>
    <n v="40416540"/>
    <n v="50076232"/>
    <n v="34787480"/>
    <n v="413496736"/>
    <n v="170911744"/>
    <n v="59090084"/>
    <n v="87628016"/>
    <n v="103153392"/>
    <n v="452500288"/>
    <n v="413496736"/>
    <n v="2519"/>
    <n v="0.64900000000000002"/>
    <m/>
    <n v="0.14160500000000001"/>
    <n v="0.59090900000000002"/>
    <n v="3.9205799999999999E-2"/>
    <n v="60304.5"/>
  </r>
  <r>
    <x v="24"/>
    <x v="58"/>
    <s v="Grand Valley State University"/>
    <s v="Michigan"/>
    <x v="1"/>
    <x v="0"/>
    <n v="0.80433495203126848"/>
    <n v="0.30915918126932707"/>
    <n v="16886"/>
    <n v="13582"/>
    <n v="4178"/>
    <n v="21"/>
    <n v="4199"/>
    <s v="49401-9403"/>
    <s v="Great Lakes: IL, IN, MI, OH, and WI"/>
    <x v="1"/>
    <x v="1"/>
    <n v="-85.887500000000003"/>
    <n v="42.965200000000003"/>
    <n v="3.9E-2"/>
    <n v="5820"/>
    <n v="287039744"/>
    <n v="238664320"/>
    <m/>
    <n v="2910847"/>
    <n v="43875772"/>
    <n v="73034128"/>
    <n v="5992840"/>
    <n v="7495368"/>
    <n v="342185600"/>
    <n v="102253072"/>
    <x v="1648"/>
    <n v="188076256"/>
    <n v="8720574"/>
    <n v="33768532"/>
    <n v="42489104"/>
    <n v="53180496"/>
    <n v="35393224"/>
    <n v="428610560"/>
    <n v="178454256"/>
    <n v="59989264"/>
    <n v="103153392"/>
    <n v="104413136"/>
    <n v="466020384"/>
    <n v="428610560"/>
    <n v="2475"/>
    <n v="0.66600000000000004"/>
    <m/>
    <n v="0.13306499999999999"/>
    <n v="0.58649200000000001"/>
    <n v="3.6895200000000003E-2"/>
    <n v="64445"/>
  </r>
  <r>
    <x v="25"/>
    <x v="58"/>
    <s v="Grand Valley State University"/>
    <s v="Michigan"/>
    <x v="1"/>
    <x v="0"/>
    <n v="0.81140738124668899"/>
    <n v="0.29865796155241203"/>
    <n v="16989"/>
    <n v="13785"/>
    <n v="4092"/>
    <n v="25"/>
    <n v="4117"/>
    <s v="49401-9403"/>
    <s v="Great Lakes: IL, IN, MI, OH, and WI"/>
    <x v="1"/>
    <x v="1"/>
    <n v="-85.887500000000003"/>
    <n v="42.965200000000003"/>
    <n v="3.3000000000000002E-2"/>
    <n v="6080"/>
    <n v="300496736"/>
    <n v="249266768"/>
    <m/>
    <n v="3226838"/>
    <n v="43726296"/>
    <n v="75306088"/>
    <n v="6553430"/>
    <n v="7794859"/>
    <n v="355681600"/>
    <n v="102696656"/>
    <x v="1649"/>
    <n v="184158560"/>
    <n v="7727665"/>
    <n v="32036496"/>
    <n v="39764160"/>
    <n v="52032712"/>
    <n v="34792332"/>
    <n v="444883424"/>
    <n v="184989728"/>
    <n v="63950648"/>
    <n v="104413136"/>
    <n v="102219872"/>
    <n v="471614976"/>
    <n v="444883424"/>
    <n v="2263"/>
    <n v="0.66300000000000003"/>
    <m/>
    <n v="0.12604699999999999"/>
    <n v="0.59984999999999999"/>
    <n v="3.1994799999999997E-2"/>
    <n v="64415"/>
  </r>
  <r>
    <x v="26"/>
    <x v="58"/>
    <s v="Grand Valley State University"/>
    <s v="Michigan"/>
    <x v="1"/>
    <x v="0"/>
    <n v="0.81680014029344716"/>
    <n v="0.30816574822872683"/>
    <n v="17107"/>
    <n v="13973"/>
    <n v="4285"/>
    <n v="21"/>
    <n v="4306"/>
    <s v="49401-9403"/>
    <s v="Great Lakes: IL, IN, MI, OH, and WI"/>
    <x v="1"/>
    <x v="1"/>
    <n v="-85.887500000000003"/>
    <n v="42.965200000000003"/>
    <n v="0.04"/>
    <n v="6032"/>
    <n v="315700256"/>
    <n v="262777504"/>
    <m/>
    <n v="2966911"/>
    <n v="41484348"/>
    <n v="77282656"/>
    <n v="7488362"/>
    <n v="8717179"/>
    <n v="370904384"/>
    <n v="121760200"/>
    <x v="1650"/>
    <n v="189261200"/>
    <n v="7675198"/>
    <n v="30283788"/>
    <n v="37958984"/>
    <n v="52897352"/>
    <n v="35792936"/>
    <n v="456307744"/>
    <n v="194608016"/>
    <n v="65187344"/>
    <n v="102219872"/>
    <n v="116994264"/>
    <n v="510500128"/>
    <n v="456307744"/>
    <n v="2514"/>
    <n v="0.65300000000000002"/>
    <m/>
    <n v="0.118682"/>
    <n v="0.61123499999999997"/>
    <n v="2.7559500000000001E-2"/>
    <n v="63788"/>
  </r>
  <r>
    <x v="27"/>
    <x v="58"/>
    <s v="Grand Valley State University"/>
    <s v="Michigan"/>
    <x v="1"/>
    <x v="0"/>
    <n v="0.8089887640449438"/>
    <n v="0.29025662718556122"/>
    <n v="17533"/>
    <n v="14184"/>
    <n v="4093"/>
    <n v="24"/>
    <n v="4117"/>
    <m/>
    <m/>
    <x v="0"/>
    <x v="0"/>
    <m/>
    <m/>
    <n v="3.9E-2"/>
    <n v="5954"/>
    <n v="324113984"/>
    <n v="267227344"/>
    <m/>
    <n v="2616439"/>
    <n v="44571860"/>
    <n v="79149440"/>
    <n v="6796529"/>
    <n v="8167707"/>
    <n v="375072192"/>
    <n v="121842808"/>
    <x v="1651"/>
    <n v="197760000"/>
    <n v="7999165"/>
    <n v="30530384"/>
    <n v="38529548"/>
    <n v="55183540"/>
    <n v="36672336"/>
    <n v="470884160"/>
    <n v="201902256"/>
    <n v="67765400"/>
    <n v="116994264"/>
    <n v="127801032"/>
    <n v="517156544"/>
    <n v="470884160"/>
    <m/>
    <m/>
    <m/>
    <m/>
    <m/>
    <m/>
    <m/>
  </r>
  <r>
    <x v="0"/>
    <x v="59"/>
    <s v="UNIVERSITY OF MICHIGAN 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264612944"/>
    <m/>
    <m/>
    <n v="264830"/>
    <n v="239742864"/>
    <n v="243362768"/>
    <n v="101924496"/>
    <n v="20007566"/>
    <m/>
    <m/>
    <x v="1652"/>
    <n v="304704096"/>
    <n v="244409520"/>
    <n v="16060757"/>
    <n v="260470272"/>
    <n v="79543336"/>
    <n v="36876988"/>
    <n v="1759239552"/>
    <n v="442019328"/>
    <n v="127335312"/>
    <m/>
    <m/>
    <m/>
    <m/>
    <m/>
    <m/>
    <m/>
    <m/>
    <m/>
    <m/>
    <m/>
  </r>
  <r>
    <x v="1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286539584"/>
    <m/>
    <m/>
    <n v="937918"/>
    <n v="267635728"/>
    <n v="265035488"/>
    <n v="100103896"/>
    <n v="27682626"/>
    <m/>
    <m/>
    <x v="1653"/>
    <n v="313980352"/>
    <n v="267841984"/>
    <n v="15964067"/>
    <n v="283806048"/>
    <n v="86278688"/>
    <n v="37819288"/>
    <n v="1868539648"/>
    <n v="470835008"/>
    <n v="133825440"/>
    <m/>
    <m/>
    <m/>
    <m/>
    <m/>
    <m/>
    <m/>
    <m/>
    <m/>
    <m/>
    <m/>
  </r>
  <r>
    <x v="2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318453984"/>
    <m/>
    <m/>
    <n v="738369"/>
    <n v="294759648"/>
    <n v="265988912"/>
    <n v="104567608"/>
    <n v="27145984"/>
    <m/>
    <m/>
    <x v="1654"/>
    <n v="317700160"/>
    <n v="287269248"/>
    <n v="21643174"/>
    <n v="308912416"/>
    <n v="85064896"/>
    <n v="37690736"/>
    <n v="2031412736"/>
    <n v="487521344"/>
    <n v="144399856"/>
    <m/>
    <m/>
    <m/>
    <m/>
    <m/>
    <m/>
    <m/>
    <m/>
    <m/>
    <m/>
    <m/>
  </r>
  <r>
    <x v="3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351251872"/>
    <m/>
    <m/>
    <n v="1285923"/>
    <n v="311775680"/>
    <n v="269037440"/>
    <n v="91906176"/>
    <n v="26412726"/>
    <m/>
    <m/>
    <x v="1655"/>
    <n v="328008256"/>
    <n v="300385056"/>
    <n v="27180876"/>
    <n v="327565920"/>
    <n v="94966840"/>
    <n v="40366460"/>
    <n v="2181871360"/>
    <n v="509206208"/>
    <n v="153209120"/>
    <m/>
    <m/>
    <m/>
    <m/>
    <m/>
    <m/>
    <m/>
    <m/>
    <m/>
    <m/>
    <m/>
  </r>
  <r>
    <x v="4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374882176"/>
    <m/>
    <m/>
    <n v="789858"/>
    <n v="330979648"/>
    <n v="279876928"/>
    <n v="97444808"/>
    <n v="31679524"/>
    <m/>
    <m/>
    <x v="1656"/>
    <n v="344236992"/>
    <n v="319522080"/>
    <n v="26064640"/>
    <n v="345586720"/>
    <n v="99477352"/>
    <n v="42435704"/>
    <n v="2303795200"/>
    <n v="529087744"/>
    <n v="153648720"/>
    <m/>
    <m/>
    <m/>
    <m/>
    <m/>
    <m/>
    <m/>
    <m/>
    <m/>
    <m/>
    <m/>
  </r>
  <r>
    <x v="5"/>
    <x v="59"/>
    <s v="UNIVERSITY OF MICHIGAN-ANN ARBOR"/>
    <s v="Michigan"/>
    <x v="0"/>
    <x v="0"/>
    <s v=""/>
    <s v=""/>
    <m/>
    <m/>
    <m/>
    <m/>
    <m/>
    <m/>
    <m/>
    <x v="0"/>
    <x v="0"/>
    <m/>
    <m/>
    <m/>
    <m/>
    <n v="406590304"/>
    <m/>
    <m/>
    <n v="1534710"/>
    <n v="325142464"/>
    <n v="306935200"/>
    <n v="132223456"/>
    <n v="22794494"/>
    <m/>
    <m/>
    <x v="1657"/>
    <n v="370998400"/>
    <n v="336425088"/>
    <n v="26937764"/>
    <n v="363362848"/>
    <n v="113715968"/>
    <n v="43569684"/>
    <n v="2339875328"/>
    <n v="564441920"/>
    <n v="167018544"/>
    <m/>
    <m/>
    <m/>
    <m/>
    <m/>
    <m/>
    <m/>
    <m/>
    <m/>
    <m/>
    <m/>
  </r>
  <r>
    <x v="6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423213440"/>
    <m/>
    <m/>
    <n v="1583099"/>
    <n v="343292128"/>
    <n v="311619712"/>
    <n v="117006864"/>
    <n v="50542028"/>
    <m/>
    <m/>
    <x v="1658"/>
    <n v="383678464"/>
    <n v="355961312"/>
    <n v="25919582"/>
    <n v="381880896"/>
    <n v="122204744"/>
    <n v="48765056"/>
    <n v="2516726528"/>
    <n v="592966272"/>
    <n v="168519648"/>
    <n v="1639284480"/>
    <n v="2014489728"/>
    <m/>
    <m/>
    <n v="4039"/>
    <n v="0.82299999999999995"/>
    <m/>
    <m/>
    <m/>
    <m/>
    <m/>
  </r>
  <r>
    <x v="7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441623936"/>
    <m/>
    <m/>
    <n v="855667"/>
    <n v="351782304"/>
    <n v="324463616"/>
    <n v="127536096"/>
    <n v="95153136"/>
    <m/>
    <m/>
    <x v="1659"/>
    <n v="392184928"/>
    <n v="385349920"/>
    <n v="23851444"/>
    <n v="409201376"/>
    <n v="120878840"/>
    <n v="48551392"/>
    <n v="2662642432"/>
    <n v="616712448"/>
    <n v="169401200"/>
    <n v="2014489728"/>
    <n v="2045237376"/>
    <m/>
    <m/>
    <n v="4128"/>
    <n v="0.82499999999999996"/>
    <m/>
    <n v="0.13586799999999999"/>
    <n v="0.56876000000000004"/>
    <n v="0.04"/>
    <n v="45000"/>
  </r>
  <r>
    <x v="8"/>
    <x v="59"/>
    <s v="UNIVERSITY OF MICHIGAN-ANN ARBOR"/>
    <s v="Michigan"/>
    <x v="0"/>
    <x v="0"/>
    <s v=""/>
    <s v=""/>
    <m/>
    <m/>
    <m/>
    <m/>
    <m/>
    <m/>
    <m/>
    <x v="0"/>
    <x v="0"/>
    <m/>
    <m/>
    <m/>
    <m/>
    <n v="458456864"/>
    <m/>
    <m/>
    <n v="866236"/>
    <n v="388934400"/>
    <n v="337237376"/>
    <n v="149807648"/>
    <n v="19048320"/>
    <m/>
    <m/>
    <x v="1660"/>
    <n v="408309600"/>
    <n v="388898208"/>
    <n v="41407048"/>
    <n v="430305248"/>
    <n v="132530200"/>
    <n v="50566232"/>
    <n v="2714324736"/>
    <n v="665036928"/>
    <n v="182013280"/>
    <n v="2264769024"/>
    <n v="2424571392"/>
    <m/>
    <m/>
    <n v="4088"/>
    <n v="0.81499999999999995"/>
    <m/>
    <n v="0.145538"/>
    <n v="0.56720199999999998"/>
    <n v="3.9128400000000001E-2"/>
    <n v="46345"/>
  </r>
  <r>
    <x v="9"/>
    <x v="59"/>
    <s v="UNIVERSITY OF MICHIGAN-ANN ARBOR"/>
    <s v="Michigan"/>
    <x v="0"/>
    <x v="0"/>
    <s v=""/>
    <s v=""/>
    <m/>
    <m/>
    <m/>
    <m/>
    <m/>
    <n v="48109"/>
    <s v="Great Lakes: IL, IN, MI, OH, and WI"/>
    <x v="0"/>
    <x v="0"/>
    <m/>
    <m/>
    <m/>
    <m/>
    <n v="486365952"/>
    <m/>
    <m/>
    <n v="355641"/>
    <n v="419316640"/>
    <n v="350874688"/>
    <n v="167514768"/>
    <n v="132613616"/>
    <m/>
    <m/>
    <x v="1661"/>
    <n v="480414624"/>
    <n v="390496608"/>
    <n v="50461576"/>
    <n v="440958176"/>
    <n v="143770176"/>
    <n v="54609080"/>
    <n v="3034133248"/>
    <n v="725846400"/>
    <n v="202047664"/>
    <n v="2424571392"/>
    <n v="3407425792"/>
    <m/>
    <m/>
    <n v="4091"/>
    <n v="0.81899999999999995"/>
    <m/>
    <n v="0.175842"/>
    <n v="0.55959800000000004"/>
    <n v="4.5955000000000003E-2"/>
    <n v="45822"/>
  </r>
  <r>
    <x v="10"/>
    <x v="59"/>
    <s v="UNIVERSITY OF MICHIGAN-ANN ARBOR"/>
    <s v="Michigan"/>
    <x v="0"/>
    <x v="0"/>
    <s v=""/>
    <s v=""/>
    <m/>
    <m/>
    <m/>
    <m/>
    <m/>
    <m/>
    <m/>
    <x v="0"/>
    <x v="0"/>
    <m/>
    <m/>
    <m/>
    <m/>
    <n v="510012704"/>
    <m/>
    <m/>
    <n v="514655"/>
    <n v="443377632"/>
    <n v="373280992"/>
    <n v="202703888"/>
    <n v="40735528"/>
    <m/>
    <m/>
    <x v="1662"/>
    <n v="523392000"/>
    <n v="421002528"/>
    <n v="61005788"/>
    <n v="482008320"/>
    <n v="158652064"/>
    <n v="54475032"/>
    <n v="3743655168"/>
    <n v="769977536"/>
    <n v="218549664"/>
    <n v="3407425792"/>
    <n v="3558612736"/>
    <m/>
    <m/>
    <n v="4371"/>
    <n v="0.83"/>
    <m/>
    <n v="0.18844"/>
    <n v="0.55466800000000005"/>
    <n v="5.1221799999999998E-2"/>
    <n v="46361.5"/>
  </r>
  <r>
    <x v="11"/>
    <x v="59"/>
    <s v="UNIVERSITY OF MICHIGAN-ANN ARBOR"/>
    <s v="Michigan"/>
    <x v="1"/>
    <x v="0"/>
    <n v="0.52168510003728097"/>
    <n v="0.43989201206923934"/>
    <n v="24141"/>
    <n v="12594"/>
    <n v="5476"/>
    <n v="64"/>
    <n v="5540"/>
    <n v="48109"/>
    <s v="Great Lakes: IL, IN, MI, OH, and WI"/>
    <x v="0"/>
    <x v="0"/>
    <m/>
    <m/>
    <m/>
    <m/>
    <n v="559545984"/>
    <n v="454099968"/>
    <m/>
    <n v="143834448"/>
    <n v="525404512"/>
    <n v="513524128"/>
    <n v="54095516"/>
    <n v="109281736"/>
    <n v="2861243136"/>
    <n v="678165184"/>
    <x v="1663"/>
    <n v="633740352"/>
    <n v="508766592"/>
    <n v="110556640"/>
    <n v="619323264"/>
    <n v="150519104"/>
    <n v="67594960"/>
    <n v="3405581568"/>
    <n v="1355412736"/>
    <n v="381534816"/>
    <m/>
    <m/>
    <n v="3638688256"/>
    <n v="3405581568"/>
    <n v="4488"/>
    <n v="0.84199999999999997"/>
    <m/>
    <n v="0.211062"/>
    <n v="0.55224300000000004"/>
    <n v="4.8899400000000003E-2"/>
    <n v="46008"/>
  </r>
  <r>
    <x v="12"/>
    <x v="59"/>
    <s v="UNIVERSITY OF MICHIGAN-ANN ARBOR"/>
    <s v="Michigan"/>
    <x v="1"/>
    <x v="0"/>
    <n v="0.49048112155488288"/>
    <n v="0.42119366626065774"/>
    <n v="25108"/>
    <n v="12315"/>
    <n v="5156"/>
    <n v="31"/>
    <n v="5187"/>
    <m/>
    <m/>
    <x v="0"/>
    <x v="0"/>
    <m/>
    <m/>
    <m/>
    <m/>
    <n v="611289984"/>
    <n v="496561984"/>
    <m/>
    <n v="111552000"/>
    <n v="612046976"/>
    <n v="485834016"/>
    <n v="59522000"/>
    <n v="92728000"/>
    <n v="3065081088"/>
    <n v="641134976"/>
    <x v="1664"/>
    <n v="659324800"/>
    <n v="574979584"/>
    <n v="88605904"/>
    <n v="663585472"/>
    <n v="159444096"/>
    <n v="68859344"/>
    <n v="3585974016"/>
    <n v="1593430656"/>
    <n v="458760640"/>
    <n v="2913371904"/>
    <n v="2890882048"/>
    <n v="3834285056"/>
    <n v="3585974016"/>
    <n v="4710"/>
    <n v="0.85099999999999998"/>
    <m/>
    <n v="0.230434"/>
    <n v="0.55853200000000003"/>
    <n v="5.1735499999999997E-2"/>
    <n v="47046"/>
  </r>
  <r>
    <x v="13"/>
    <x v="59"/>
    <s v="UNIVERSITY OF MICHIGAN-ANN ARBOR"/>
    <s v="Michigan"/>
    <x v="1"/>
    <x v="0"/>
    <n v="0.53247504143699653"/>
    <n v="0.4019834950050673"/>
    <n v="25943"/>
    <n v="13814"/>
    <n v="5517"/>
    <n v="36"/>
    <n v="5553"/>
    <n v="48109"/>
    <s v="Great Lakes: IL, IN, MI, OH, and WI"/>
    <x v="0"/>
    <x v="0"/>
    <m/>
    <m/>
    <m/>
    <m/>
    <n v="647844992"/>
    <n v="526540992"/>
    <m/>
    <n v="113401000"/>
    <n v="639564032"/>
    <n v="443835968"/>
    <n v="68756000"/>
    <n v="97681000"/>
    <n v="3278681088"/>
    <n v="1091634944"/>
    <x v="1665"/>
    <n v="676718336"/>
    <n v="573113792"/>
    <n v="101454832"/>
    <n v="674568640"/>
    <n v="161075248"/>
    <n v="58423220"/>
    <n v="3747934976"/>
    <n v="1673971456"/>
    <n v="507910304"/>
    <n v="3572595968"/>
    <n v="4282895104"/>
    <n v="4491598848"/>
    <n v="3747934976"/>
    <n v="4551"/>
    <n v="0.86599999999999999"/>
    <m/>
    <n v="0.214508"/>
    <n v="0.56678799999999996"/>
    <n v="4.8721100000000003E-2"/>
    <n v="50362"/>
  </r>
  <r>
    <x v="14"/>
    <x v="59"/>
    <s v="UNIVERSITY OF MICHIGAN-ANN ARBOR"/>
    <s v="Michigan"/>
    <x v="1"/>
    <x v="0"/>
    <n v="0.6248062743624665"/>
    <n v="0.4539987973541792"/>
    <n v="21293"/>
    <n v="13304"/>
    <n v="6007"/>
    <n v="33"/>
    <n v="6040"/>
    <n v="48109"/>
    <s v="Great Lakes: IL, IN, MI, OH, and WI"/>
    <x v="1"/>
    <x v="0"/>
    <m/>
    <m/>
    <m/>
    <m/>
    <n v="680022976"/>
    <n v="544100992"/>
    <m/>
    <n v="118113000"/>
    <n v="660668032"/>
    <n v="458852000"/>
    <n v="104298000"/>
    <n v="114973000"/>
    <n v="3457623040"/>
    <n v="1293667968"/>
    <x v="1666"/>
    <n v="686867904"/>
    <n v="590832768"/>
    <n v="110659416"/>
    <n v="701492160"/>
    <n v="172425744"/>
    <n v="60807284"/>
    <n v="3885837056"/>
    <n v="1764023680"/>
    <n v="518200128"/>
    <n v="4097743872"/>
    <n v="4855332864"/>
    <n v="4956890112"/>
    <n v="3885837056"/>
    <n v="4810"/>
    <n v="0.86499999999999999"/>
    <m/>
    <n v="0.20894399999999999"/>
    <n v="0.55391299999999999"/>
    <n v="4.3229799999999999E-2"/>
    <n v="52001"/>
  </r>
  <r>
    <x v="15"/>
    <x v="59"/>
    <s v="University of Michigan-Ann Arbor"/>
    <s v="Michigan"/>
    <x v="1"/>
    <x v="0"/>
    <n v="0.56988526924043215"/>
    <n v="0.44930198383541514"/>
    <n v="23882"/>
    <n v="13610"/>
    <n v="6082"/>
    <n v="33"/>
    <n v="6115"/>
    <n v="48109"/>
    <s v="Great Lakes: IL, IN, MI, OH, and WI"/>
    <x v="1"/>
    <x v="1"/>
    <m/>
    <m/>
    <m/>
    <m/>
    <n v="737745984"/>
    <n v="590656000"/>
    <m/>
    <n v="115985000"/>
    <n v="677980032"/>
    <n v="443272992"/>
    <n v="87121000"/>
    <n v="103331000"/>
    <n v="3671589888"/>
    <n v="1350803968"/>
    <x v="1667"/>
    <n v="704491904"/>
    <n v="590698432"/>
    <n v="114923568"/>
    <n v="705622016"/>
    <n v="190160480"/>
    <n v="63922352"/>
    <n v="4119405056"/>
    <n v="1870207744"/>
    <n v="550323136"/>
    <n v="4855332864"/>
    <n v="5566432768"/>
    <n v="5182755840"/>
    <n v="4119405056"/>
    <n v="4695"/>
    <n v="0.86899999999999999"/>
    <m/>
    <n v="0.19508500000000001"/>
    <n v="0.54335900000000004"/>
    <n v="4.2129899999999998E-2"/>
    <n v="55011"/>
  </r>
  <r>
    <x v="16"/>
    <x v="59"/>
    <s v="University of Michigan-Ann Arbor"/>
    <s v="Michigan"/>
    <x v="1"/>
    <x v="0"/>
    <n v="0.47454080446407815"/>
    <n v="0.43981708312918505"/>
    <n v="25806"/>
    <n v="12246"/>
    <n v="5356"/>
    <n v="30"/>
    <n v="5386"/>
    <m/>
    <m/>
    <x v="0"/>
    <x v="0"/>
    <m/>
    <m/>
    <m/>
    <m/>
    <n v="785524992"/>
    <n v="625051008"/>
    <m/>
    <n v="112090000"/>
    <n v="679556992"/>
    <n v="414161984"/>
    <n v="107589000"/>
    <n v="171098000"/>
    <n v="3709282048"/>
    <n v="1949063040"/>
    <x v="1668"/>
    <n v="751963136"/>
    <n v="615417728"/>
    <n v="113592648"/>
    <n v="729010368"/>
    <n v="178593088"/>
    <n v="68223416"/>
    <n v="4283566080"/>
    <n v="2005448704"/>
    <n v="604640768"/>
    <n v="5566432768"/>
    <n v="6986768896"/>
    <n v="5879699968"/>
    <n v="4283566080"/>
    <n v="4882"/>
    <n v="0.88300000000000001"/>
    <m/>
    <n v="0.20346"/>
    <n v="0.54580899999999999"/>
    <n v="4.5443499999999998E-2"/>
    <n v="55985.5"/>
  </r>
  <r>
    <x v="17"/>
    <x v="59"/>
    <s v="University of Michigan-Ann Arbor"/>
    <s v="Michigan"/>
    <x v="1"/>
    <x v="0"/>
    <n v="0.50323942636674679"/>
    <n v="0.43338637349920439"/>
    <n v="27474"/>
    <n v="13826"/>
    <n v="5955"/>
    <n v="37"/>
    <n v="5992"/>
    <n v="48109"/>
    <s v="Great Lakes: IL, IN, MI, OH, and WI"/>
    <x v="1"/>
    <x v="1"/>
    <m/>
    <m/>
    <m/>
    <m/>
    <n v="859411968"/>
    <n v="689870016"/>
    <m/>
    <n v="129688000"/>
    <n v="693582016"/>
    <n v="491385984"/>
    <n v="133708000"/>
    <n v="2042000"/>
    <n v="3961373952"/>
    <n v="1106912000"/>
    <x v="1669"/>
    <n v="838052992"/>
    <n v="651243008"/>
    <n v="123413000"/>
    <n v="774656000"/>
    <n v="284823008"/>
    <n v="84158000"/>
    <n v="5988426752"/>
    <n v="2146293888"/>
    <n v="725866880"/>
    <n v="6986768896"/>
    <n v="7462302208"/>
    <n v="5232407040"/>
    <n v="5988426752"/>
    <n v="4560"/>
    <n v="0.88"/>
    <m/>
    <n v="0.205455"/>
    <n v="0.539273"/>
    <n v="4.2787899999999997E-2"/>
    <n v="59645"/>
  </r>
  <r>
    <x v="18"/>
    <x v="59"/>
    <s v="University of Michigan-Ann Arbor"/>
    <s v="Michigan"/>
    <x v="1"/>
    <x v="0"/>
    <n v="0.42151338297444152"/>
    <n v="0.46017347019972943"/>
    <n v="29814"/>
    <n v="12567"/>
    <n v="5739"/>
    <n v="44"/>
    <n v="5783"/>
    <n v="48109"/>
    <s v="Great Lakes: IL, IN, MI, OH, and WI"/>
    <x v="1"/>
    <x v="1"/>
    <m/>
    <m/>
    <m/>
    <m/>
    <n v="902145024"/>
    <n v="719646976"/>
    <m/>
    <n v="146908000"/>
    <n v="744107008"/>
    <n v="479741984"/>
    <n v="88865000"/>
    <n v="2329000"/>
    <n v="4156581888"/>
    <n v="-1399229056"/>
    <x v="1670"/>
    <n v="879920000"/>
    <n v="713203968"/>
    <n v="125502000"/>
    <n v="838705984"/>
    <n v="315999008"/>
    <n v="90523000"/>
    <n v="4917321216"/>
    <n v="2273476096"/>
    <n v="755934976"/>
    <n v="7462302208"/>
    <n v="5914285056"/>
    <n v="2853935104"/>
    <n v="4917321216"/>
    <n v="4951"/>
    <n v="0.89400000000000002"/>
    <m/>
    <n v="0.13312599999999999"/>
    <n v="0.53126200000000001"/>
    <n v="2.9707899999999999E-2"/>
    <n v="68643"/>
  </r>
  <r>
    <x v="19"/>
    <x v="59"/>
    <s v="University of Michigan-Ann Arbor"/>
    <s v="Michigan"/>
    <x v="1"/>
    <x v="0"/>
    <n v="0.49958284665443015"/>
    <n v="0.40607882431529724"/>
    <n v="29965"/>
    <n v="14970"/>
    <n v="6026"/>
    <n v="53"/>
    <n v="6079"/>
    <m/>
    <m/>
    <x v="0"/>
    <x v="0"/>
    <m/>
    <m/>
    <m/>
    <m/>
    <n v="957414016"/>
    <n v="752812032"/>
    <m/>
    <n v="138630000"/>
    <n v="793448000"/>
    <n v="459945024"/>
    <n v="102912000"/>
    <n v="73577000"/>
    <n v="4403036160"/>
    <n v="1294028032"/>
    <x v="1671"/>
    <n v="914475008"/>
    <n v="762825984"/>
    <n v="134724000"/>
    <n v="897549952"/>
    <n v="313908992"/>
    <n v="90129000"/>
    <n v="5098288128"/>
    <n v="2379177984"/>
    <n v="763086976"/>
    <n v="5914285056"/>
    <n v="6471770112"/>
    <n v="5786349056"/>
    <n v="5098288128"/>
    <n v="5394"/>
    <n v="0.89700000000000002"/>
    <m/>
    <n v="7.5954499999999994E-2"/>
    <n v="0.52002700000000002"/>
    <n v="2.1969200000000001E-2"/>
    <n v="74614"/>
  </r>
  <r>
    <x v="20"/>
    <x v="59"/>
    <s v="University of Michigan-Ann Arbor"/>
    <s v="Michigan"/>
    <x v="1"/>
    <x v="0"/>
    <n v="0.50631069496726033"/>
    <n v="0.40491065850306135"/>
    <n v="31613"/>
    <n v="16006"/>
    <n v="6450"/>
    <n v="31"/>
    <n v="6481"/>
    <n v="48109"/>
    <s v="Great Lakes: IL, IN, MI, OH, and WI"/>
    <x v="1"/>
    <x v="1"/>
    <n v="-83.738"/>
    <n v="42.276600000000002"/>
    <m/>
    <m/>
    <n v="1027233984"/>
    <n v="796876992"/>
    <m/>
    <n v="135524000"/>
    <n v="823833024"/>
    <n v="455193024"/>
    <n v="126366000"/>
    <n v="124908000"/>
    <n v="4515301888"/>
    <n v="2196507904"/>
    <x v="1672"/>
    <n v="911782976"/>
    <n v="826985024"/>
    <n v="130129000"/>
    <n v="957114048"/>
    <n v="314228000"/>
    <n v="92078000"/>
    <n v="5249817088"/>
    <n v="2471177984"/>
    <n v="772300032"/>
    <n v="6471770112"/>
    <n v="7725306880"/>
    <n v="6793500160"/>
    <n v="5249817088"/>
    <n v="5442"/>
    <n v="0.89500000000000002"/>
    <m/>
    <n v="7.5003299999999995E-2"/>
    <n v="0.51848899999999998"/>
    <n v="2.2344200000000002E-2"/>
    <n v="75000"/>
  </r>
  <r>
    <x v="21"/>
    <x v="59"/>
    <s v="University of Michigan-Ann Arbor"/>
    <s v="Michigan"/>
    <x v="1"/>
    <x v="0"/>
    <n v="0.40604789814066289"/>
    <n v="0.38797984197100727"/>
    <n v="39584"/>
    <n v="16073"/>
    <n v="6211"/>
    <n v="25"/>
    <n v="6236"/>
    <n v="48109"/>
    <s v="Great Lakes: IL, IN, MI, OH, and WI"/>
    <x v="1"/>
    <x v="1"/>
    <n v="-83.743099999999998"/>
    <n v="42.2761"/>
    <n v="1.6E-2"/>
    <n v="5065"/>
    <n v="1105555968"/>
    <n v="866224000"/>
    <m/>
    <n v="137471008"/>
    <n v="854787008"/>
    <n v="410104000"/>
    <n v="129258000"/>
    <n v="72703000"/>
    <n v="4826046976"/>
    <n v="545460992"/>
    <x v="1673"/>
    <n v="956238976"/>
    <n v="817396992"/>
    <n v="128184000"/>
    <n v="945580992"/>
    <n v="334179008"/>
    <n v="95891000"/>
    <n v="5651202048"/>
    <n v="2638669056"/>
    <n v="806014016"/>
    <n v="7725306880"/>
    <n v="7586547200"/>
    <n v="5485099008"/>
    <n v="5651202048"/>
    <n v="4857"/>
    <n v="0.90700000000000003"/>
    <m/>
    <n v="7.4473700000000004E-2"/>
    <n v="0.52697400000000005"/>
    <n v="2.2105300000000001E-2"/>
    <n v="72754.5"/>
  </r>
  <r>
    <x v="22"/>
    <x v="59"/>
    <s v="University of Michigan-Ann Arbor"/>
    <s v="Michigan"/>
    <x v="1"/>
    <x v="0"/>
    <n v="0.36552745393004887"/>
    <n v="0.39534435084560476"/>
    <n v="42544"/>
    <n v="15551"/>
    <n v="6124"/>
    <n v="24"/>
    <n v="6148"/>
    <m/>
    <m/>
    <x v="0"/>
    <x v="0"/>
    <m/>
    <m/>
    <n v="2.9000000000000001E-2"/>
    <n v="5406"/>
    <n v="1174563968"/>
    <n v="924302016"/>
    <m/>
    <n v="150719008"/>
    <n v="896788992"/>
    <n v="432646016"/>
    <n v="167288992"/>
    <n v="39364000"/>
    <n v="5127041024"/>
    <n v="1334440960"/>
    <x v="1674"/>
    <n v="981361984"/>
    <n v="850771968"/>
    <n v="147416000"/>
    <n v="998187968"/>
    <n v="341355008"/>
    <n v="96950000"/>
    <n v="5942419968"/>
    <n v="2746081024"/>
    <n v="843638976"/>
    <n v="7586547200"/>
    <n v="8272366080"/>
    <n v="6672772096"/>
    <n v="5942419968"/>
    <n v="5358"/>
    <n v="0.9"/>
    <m/>
    <n v="7.2154999999999997E-2"/>
    <n v="0.52075300000000002"/>
    <n v="1.64926E-2"/>
    <n v="72765.5"/>
  </r>
  <r>
    <x v="23"/>
    <x v="59"/>
    <s v="University of Michigan-Ann Arbor"/>
    <s v="Michigan"/>
    <x v="1"/>
    <x v="0"/>
    <n v="0.33259991882596712"/>
    <n v="0.39820166987797045"/>
    <n v="46813"/>
    <n v="15570"/>
    <n v="6176"/>
    <n v="24"/>
    <n v="6200"/>
    <m/>
    <m/>
    <x v="0"/>
    <x v="0"/>
    <m/>
    <m/>
    <n v="2.1000000000000001E-2"/>
    <n v="5492"/>
    <n v="1220476032"/>
    <n v="959361984"/>
    <m/>
    <n v="163004992"/>
    <n v="855601024"/>
    <n v="450482976"/>
    <n v="163896992"/>
    <n v="19419000"/>
    <n v="5355104256"/>
    <n v="2114439936"/>
    <x v="1675"/>
    <n v="1013233984"/>
    <n v="812780992"/>
    <n v="151228000"/>
    <n v="964008960"/>
    <n v="348284000"/>
    <n v="101823000"/>
    <n v="6202947072"/>
    <n v="2879217920"/>
    <n v="865041984"/>
    <n v="8272366080"/>
    <n v="9603918848"/>
    <n v="7766344192"/>
    <n v="6202947072"/>
    <n v="5214"/>
    <n v="0.90900000000000003"/>
    <m/>
    <n v="7.4928800000000004E-2"/>
    <n v="0.51581200000000005"/>
    <n v="1.49573E-2"/>
    <n v="75828"/>
  </r>
  <r>
    <x v="24"/>
    <x v="59"/>
    <s v="University of Michigan-Ann Arbor"/>
    <s v="Michigan"/>
    <x v="1"/>
    <x v="0"/>
    <n v="0.32238428158148508"/>
    <n v="0.40537172057082321"/>
    <n v="49776"/>
    <n v="16047"/>
    <n v="6475"/>
    <n v="30"/>
    <n v="6505"/>
    <n v="48109"/>
    <s v="Great Lakes: IL, IN, MI, OH, and WI"/>
    <x v="1"/>
    <x v="1"/>
    <n v="-83.743099999999998"/>
    <n v="42.276200000000003"/>
    <n v="1.6E-2"/>
    <n v="5996"/>
    <n v="1264227968"/>
    <n v="990070976"/>
    <m/>
    <n v="190804000"/>
    <n v="855596992"/>
    <n v="492990016"/>
    <n v="169296992"/>
    <n v="12936000"/>
    <n v="5742411776"/>
    <n v="845491008"/>
    <x v="1676"/>
    <n v="1035859968"/>
    <n v="806449024"/>
    <n v="187155008"/>
    <n v="993604032"/>
    <n v="368179008"/>
    <n v="106422000"/>
    <n v="6497563136"/>
    <n v="3028588032"/>
    <n v="887265024"/>
    <n v="9603918848"/>
    <n v="9809704960"/>
    <n v="6713333248"/>
    <n v="6497563136"/>
    <n v="5424"/>
    <n v="0.90100000000000002"/>
    <n v="10246"/>
    <n v="7.9705899999999996E-2"/>
    <n v="0.51749999999999996"/>
    <n v="1.9264699999999999E-2"/>
    <n v="76520"/>
  </r>
  <r>
    <x v="25"/>
    <x v="59"/>
    <s v="University of Michigan-Ann Arbor"/>
    <s v="Michigan"/>
    <x v="1"/>
    <x v="0"/>
    <n v="0.26277583643840374"/>
    <n v="0.44757916391154212"/>
    <n v="51797"/>
    <n v="13611"/>
    <n v="6071"/>
    <n v="21"/>
    <n v="6092"/>
    <m/>
    <m/>
    <x v="0"/>
    <x v="0"/>
    <m/>
    <m/>
    <n v="1.2E-2"/>
    <n v="6101"/>
    <n v="1301883008"/>
    <n v="1003067008"/>
    <m/>
    <n v="191864000"/>
    <n v="913331008"/>
    <n v="501974016"/>
    <n v="165526000"/>
    <n v="10582000"/>
    <n v="6096807936"/>
    <n v="362368000"/>
    <x v="1677"/>
    <n v="1093933952"/>
    <n v="857588992"/>
    <n v="180896000"/>
    <n v="1038484992"/>
    <n v="396607008"/>
    <n v="113484000"/>
    <n v="6958962176"/>
    <n v="3178635008"/>
    <n v="1009310976"/>
    <n v="9809704960"/>
    <n v="9600640000"/>
    <n v="6635637760"/>
    <n v="6958962176"/>
    <n v="5874"/>
    <n v="0.91200000000000003"/>
    <n v="10554"/>
    <n v="7.8897599999999998E-2"/>
    <n v="0.51889799999999997"/>
    <n v="1.9685000000000001E-2"/>
    <n v="75574"/>
  </r>
  <r>
    <x v="26"/>
    <x v="59"/>
    <s v="University of Michigan-Ann Arbor"/>
    <s v="Michigan"/>
    <x v="1"/>
    <x v="0"/>
    <n v="0.28594335543384258"/>
    <n v="0.42146052548673679"/>
    <n v="55504"/>
    <n v="15871"/>
    <n v="6675"/>
    <n v="14"/>
    <n v="6689"/>
    <n v="48109"/>
    <s v="Great Lakes: IL, IN, MI, OH, and WI"/>
    <x v="1"/>
    <x v="1"/>
    <n v="-83.742800000000003"/>
    <n v="42.2759"/>
    <n v="1.2999999999999999E-2"/>
    <n v="6208"/>
    <n v="1412413056"/>
    <n v="1079955968"/>
    <m/>
    <n v="210400992"/>
    <n v="956425984"/>
    <n v="529264000"/>
    <n v="177791008"/>
    <n v="9944000"/>
    <n v="6882807808"/>
    <n v="1910369024"/>
    <x v="1678"/>
    <n v="1173331968"/>
    <n v="914017984"/>
    <n v="185691008"/>
    <n v="1099708928"/>
    <n v="415280992"/>
    <n v="117053000"/>
    <n v="7724609024"/>
    <n v="3495898880"/>
    <n v="1123975936"/>
    <n v="9600640000"/>
    <n v="10777563136"/>
    <n v="8981661696"/>
    <n v="7724609024"/>
    <n v="5684"/>
    <n v="0.91600000000000004"/>
    <n v="10872"/>
    <n v="9.4049300000000002E-2"/>
    <n v="0.53493500000000005"/>
    <n v="2.3237600000000001E-2"/>
    <n v="65045"/>
  </r>
  <r>
    <x v="27"/>
    <x v="59"/>
    <s v="University of Michigan-Ann Arbor"/>
    <s v="Michigan"/>
    <x v="1"/>
    <x v="0"/>
    <n v="0.26502020505627361"/>
    <n v="0.43343204586982548"/>
    <n v="59886"/>
    <n v="15871"/>
    <n v="6847"/>
    <n v="32"/>
    <n v="6879"/>
    <m/>
    <m/>
    <x v="0"/>
    <x v="0"/>
    <m/>
    <m/>
    <n v="1.4999999999999999E-2"/>
    <n v="5862"/>
    <n v="1516217984"/>
    <n v="1149938944"/>
    <m/>
    <n v="229484992"/>
    <n v="997203008"/>
    <n v="555889984"/>
    <n v="192254000"/>
    <n v="9982000"/>
    <n v="7280400896"/>
    <n v="1782276992"/>
    <x v="1679"/>
    <n v="1196894976"/>
    <n v="919686016"/>
    <n v="202066000"/>
    <n v="1121752064"/>
    <n v="431910016"/>
    <n v="118296000"/>
    <n v="8356835840"/>
    <n v="3929363968"/>
    <n v="1264350976"/>
    <n v="10777563136"/>
    <n v="11733013504"/>
    <n v="9270711296"/>
    <n v="8356835840"/>
    <m/>
    <m/>
    <n v="11198"/>
    <m/>
    <m/>
    <m/>
    <m/>
  </r>
  <r>
    <x v="0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153515664"/>
    <m/>
    <m/>
    <n v="2194965"/>
    <n v="100168928"/>
    <n v="279713728"/>
    <n v="45177296"/>
    <n v="7134475"/>
    <m/>
    <m/>
    <x v="1680"/>
    <n v="249573328"/>
    <n v="122752544"/>
    <n v="73604656"/>
    <n v="196357200"/>
    <n v="32840730"/>
    <n v="18122206"/>
    <n v="765330752"/>
    <n v="346942336"/>
    <n v="86197128"/>
    <m/>
    <m/>
    <m/>
    <m/>
    <m/>
    <m/>
    <m/>
    <m/>
    <m/>
    <m/>
    <m/>
  </r>
  <r>
    <x v="1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163253232"/>
    <m/>
    <m/>
    <n v="2543660"/>
    <n v="108553360"/>
    <n v="291212320"/>
    <n v="52082672"/>
    <n v="2245689"/>
    <m/>
    <m/>
    <x v="1681"/>
    <n v="242732432"/>
    <n v="131575920"/>
    <n v="84603016"/>
    <n v="216178944"/>
    <n v="47735456"/>
    <n v="19725568"/>
    <n v="820176704"/>
    <n v="365138304"/>
    <n v="91323136"/>
    <m/>
    <m/>
    <m/>
    <m/>
    <m/>
    <m/>
    <m/>
    <m/>
    <m/>
    <m/>
    <m/>
  </r>
  <r>
    <x v="2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177367472"/>
    <m/>
    <m/>
    <n v="2510983"/>
    <n v="113826096"/>
    <n v="289425760"/>
    <n v="54642436"/>
    <n v="10150643"/>
    <m/>
    <m/>
    <x v="1682"/>
    <n v="251496672"/>
    <n v="140459856"/>
    <n v="90188544"/>
    <n v="230648400"/>
    <n v="52161672"/>
    <n v="20498120"/>
    <n v="850246528"/>
    <n v="377808448"/>
    <n v="101587752"/>
    <m/>
    <m/>
    <m/>
    <m/>
    <m/>
    <m/>
    <m/>
    <m/>
    <m/>
    <m/>
    <m/>
  </r>
  <r>
    <x v="3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187643376"/>
    <m/>
    <m/>
    <n v="2472272"/>
    <n v="115955392"/>
    <n v="292081088"/>
    <n v="52016592"/>
    <n v="11117577"/>
    <m/>
    <m/>
    <x v="1683"/>
    <n v="253223280"/>
    <n v="142952896"/>
    <n v="96512240"/>
    <n v="239465136"/>
    <n v="52633056"/>
    <n v="20589982"/>
    <n v="865868288"/>
    <n v="384645376"/>
    <n v="106543960"/>
    <m/>
    <m/>
    <m/>
    <m/>
    <m/>
    <m/>
    <m/>
    <m/>
    <m/>
    <m/>
    <m/>
  </r>
  <r>
    <x v="4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198371360"/>
    <m/>
    <m/>
    <n v="2708880"/>
    <n v="108147208"/>
    <n v="305212864"/>
    <n v="56432456"/>
    <n v="15436798"/>
    <m/>
    <m/>
    <x v="1684"/>
    <n v="266264400"/>
    <n v="141475232"/>
    <n v="101283728"/>
    <n v="242758960"/>
    <n v="55110572"/>
    <n v="19173844"/>
    <n v="896472896"/>
    <n v="397965376"/>
    <n v="110030488"/>
    <m/>
    <m/>
    <m/>
    <m/>
    <m/>
    <m/>
    <m/>
    <m/>
    <m/>
    <m/>
    <m/>
  </r>
  <r>
    <x v="5"/>
    <x v="60"/>
    <s v="MICHIGAN STATE UNIVERSITY"/>
    <s v="Michigan"/>
    <x v="0"/>
    <x v="0"/>
    <s v=""/>
    <s v=""/>
    <m/>
    <m/>
    <m/>
    <m/>
    <m/>
    <m/>
    <m/>
    <x v="0"/>
    <x v="0"/>
    <m/>
    <m/>
    <m/>
    <m/>
    <n v="206060240"/>
    <m/>
    <m/>
    <n v="3259652"/>
    <n v="112462360"/>
    <n v="322398720"/>
    <n v="54929580"/>
    <n v="17721652"/>
    <m/>
    <m/>
    <x v="1685"/>
    <n v="280493376"/>
    <n v="142419488"/>
    <n v="100427056"/>
    <n v="242846544"/>
    <n v="61587408"/>
    <n v="19704710"/>
    <n v="925605696"/>
    <n v="409430464"/>
    <n v="113705448"/>
    <m/>
    <m/>
    <m/>
    <m/>
    <m/>
    <m/>
    <m/>
    <m/>
    <m/>
    <m/>
    <m/>
  </r>
  <r>
    <x v="6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216591184"/>
    <m/>
    <m/>
    <n v="3305325"/>
    <n v="109164760"/>
    <n v="335775680"/>
    <n v="56572816"/>
    <n v="19377504"/>
    <m/>
    <m/>
    <x v="1686"/>
    <n v="291297088"/>
    <n v="145324336"/>
    <n v="99915088"/>
    <n v="245239424"/>
    <n v="69891040"/>
    <n v="20653028"/>
    <n v="960732032"/>
    <n v="421988928"/>
    <n v="111445304"/>
    <n v="153058880"/>
    <n v="182524496"/>
    <m/>
    <m/>
    <n v="4181"/>
    <n v="0.66200000000000003"/>
    <m/>
    <m/>
    <m/>
    <m/>
    <m/>
  </r>
  <r>
    <x v="7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227617280"/>
    <m/>
    <m/>
    <n v="3802183"/>
    <n v="120698096"/>
    <n v="348805920"/>
    <n v="56806400"/>
    <n v="24636254"/>
    <m/>
    <m/>
    <x v="1687"/>
    <n v="306999264"/>
    <n v="150437840"/>
    <n v="112044576"/>
    <n v="262482416"/>
    <n v="70083680"/>
    <n v="21384804"/>
    <n v="1020842880"/>
    <n v="438005632"/>
    <n v="116901848"/>
    <n v="182524496"/>
    <n v="236631408"/>
    <m/>
    <m/>
    <n v="4043"/>
    <n v="0.66400000000000003"/>
    <m/>
    <n v="0.124113"/>
    <n v="0.594472"/>
    <n v="3.3824300000000002E-2"/>
    <n v="48772.5"/>
  </r>
  <r>
    <x v="8"/>
    <x v="60"/>
    <s v="MICHIGAN STATE UNIVERSITY"/>
    <s v="Michigan"/>
    <x v="0"/>
    <x v="0"/>
    <s v=""/>
    <s v=""/>
    <m/>
    <m/>
    <m/>
    <m/>
    <m/>
    <m/>
    <m/>
    <x v="0"/>
    <x v="0"/>
    <m/>
    <m/>
    <m/>
    <m/>
    <n v="237075056"/>
    <m/>
    <m/>
    <n v="4733674"/>
    <n v="140816048"/>
    <n v="365339744"/>
    <n v="56562624"/>
    <n v="17322964"/>
    <m/>
    <m/>
    <x v="1688"/>
    <n v="318627904"/>
    <n v="160026672"/>
    <n v="120623008"/>
    <n v="280649664"/>
    <n v="76698296"/>
    <n v="21674292"/>
    <n v="1066256064"/>
    <n v="464753184"/>
    <n v="121927536"/>
    <n v="236631408"/>
    <n v="272052224"/>
    <m/>
    <m/>
    <n v="3945"/>
    <n v="0.64"/>
    <m/>
    <n v="0.119009"/>
    <n v="0.58383099999999999"/>
    <n v="3.4454699999999998E-2"/>
    <n v="50000"/>
  </r>
  <r>
    <x v="9"/>
    <x v="60"/>
    <s v="MICHIGAN STATE UNIVERSITY"/>
    <s v="Michigan"/>
    <x v="0"/>
    <x v="0"/>
    <s v=""/>
    <s v=""/>
    <m/>
    <m/>
    <m/>
    <m/>
    <m/>
    <n v="48824"/>
    <s v="Great Lakes: IL, IN, MI, OH, and WI"/>
    <x v="0"/>
    <x v="0"/>
    <m/>
    <m/>
    <m/>
    <m/>
    <n v="242680704"/>
    <m/>
    <m/>
    <n v="5071627"/>
    <n v="134784304"/>
    <n v="390850880"/>
    <n v="70573848"/>
    <n v="19335404"/>
    <m/>
    <m/>
    <x v="1689"/>
    <n v="330212640"/>
    <n v="179923504"/>
    <n v="139656768"/>
    <n v="319580288"/>
    <n v="82913352"/>
    <n v="22548540"/>
    <n v="1129112320"/>
    <n v="491987584"/>
    <n v="130573264"/>
    <n v="272052224"/>
    <n v="311281312"/>
    <m/>
    <m/>
    <n v="4205"/>
    <n v="0.66"/>
    <m/>
    <n v="0.123317"/>
    <n v="0.57467199999999996"/>
    <n v="3.3297399999999998E-2"/>
    <n v="52189"/>
  </r>
  <r>
    <x v="10"/>
    <x v="60"/>
    <s v="MICHIGAN STATE UNIVERSITY"/>
    <s v="Michigan"/>
    <x v="0"/>
    <x v="0"/>
    <s v=""/>
    <s v=""/>
    <m/>
    <m/>
    <m/>
    <m/>
    <m/>
    <m/>
    <m/>
    <x v="0"/>
    <x v="0"/>
    <m/>
    <m/>
    <m/>
    <m/>
    <n v="256077696"/>
    <m/>
    <m/>
    <n v="6046962"/>
    <n v="165645664"/>
    <n v="416420256"/>
    <n v="71141088"/>
    <n v="28214196"/>
    <m/>
    <m/>
    <x v="1690"/>
    <n v="354241856"/>
    <n v="198212160"/>
    <n v="151491488"/>
    <n v="349703648"/>
    <n v="86136456"/>
    <n v="22918542"/>
    <n v="1277533568"/>
    <n v="522308160"/>
    <n v="145213504"/>
    <n v="311281312"/>
    <n v="458326720"/>
    <m/>
    <m/>
    <n v="4381"/>
    <n v="0.68500000000000005"/>
    <m/>
    <n v="0.128916"/>
    <n v="0.56049700000000002"/>
    <n v="3.42096E-2"/>
    <n v="55402.5"/>
  </r>
  <r>
    <x v="11"/>
    <x v="60"/>
    <s v="MICHIGAN STATE UNIVERSITY"/>
    <s v="Michigan"/>
    <x v="1"/>
    <x v="0"/>
    <n v="0.65093682095855032"/>
    <n v="0.43547269635321534"/>
    <n v="24391"/>
    <n v="15877"/>
    <n v="6761"/>
    <n v="153"/>
    <n v="6914"/>
    <n v="488241042"/>
    <s v="Great Lakes: IL, IN, MI, OH, and WI"/>
    <x v="0"/>
    <x v="0"/>
    <m/>
    <m/>
    <m/>
    <m/>
    <n v="289331008"/>
    <n v="254088640"/>
    <m/>
    <m/>
    <n v="257326496"/>
    <n v="394613600"/>
    <n v="29854418"/>
    <n v="92958168"/>
    <n v="792238208"/>
    <n v="467180960"/>
    <x v="1691"/>
    <n v="452278304"/>
    <n v="229166752"/>
    <n v="177540176"/>
    <n v="406706944"/>
    <n v="68753624"/>
    <n v="27957252"/>
    <n v="1248130816"/>
    <n v="473754944"/>
    <n v="130603488"/>
    <m/>
    <m/>
    <n v="1301701248"/>
    <n v="1248130816"/>
    <n v="4631"/>
    <n v="0.69"/>
    <m/>
    <n v="0.12118"/>
    <n v="0.55581800000000003"/>
    <n v="3.0908000000000001E-2"/>
    <n v="56499"/>
  </r>
  <r>
    <x v="12"/>
    <x v="60"/>
    <s v="MICHIGAN STATE UNIVERSITY"/>
    <s v="Michigan"/>
    <x v="1"/>
    <x v="0"/>
    <n v="0.67342324474414916"/>
    <n v="0.41232255404370621"/>
    <n v="25210"/>
    <n v="16977"/>
    <n v="6833"/>
    <n v="167"/>
    <n v="7000"/>
    <m/>
    <m/>
    <x v="0"/>
    <x v="0"/>
    <m/>
    <m/>
    <m/>
    <m/>
    <n v="320194048"/>
    <n v="280395360"/>
    <m/>
    <n v="50556488"/>
    <n v="199097600"/>
    <n v="465599072"/>
    <n v="38665664"/>
    <n v="100915320"/>
    <n v="872185408"/>
    <n v="483040320"/>
    <x v="1692"/>
    <n v="465676320"/>
    <n v="244837520"/>
    <n v="180909008"/>
    <n v="425746528"/>
    <n v="66154268"/>
    <n v="28401470"/>
    <n v="1299315456"/>
    <n v="497450304"/>
    <n v="136114160"/>
    <n v="511434752"/>
    <n v="601866304"/>
    <n v="1376250368"/>
    <n v="1299315456"/>
    <n v="4728"/>
    <n v="0.69499999999999995"/>
    <m/>
    <n v="0.122444"/>
    <n v="0.56750800000000001"/>
    <n v="2.9216499999999999E-2"/>
    <n v="57024"/>
  </r>
  <r>
    <x v="13"/>
    <x v="60"/>
    <s v="MICHIGAN STATE UNIVERSITY"/>
    <s v="Michigan"/>
    <x v="1"/>
    <x v="0"/>
    <n v="0.70836503423697594"/>
    <n v="0.40260033917467497"/>
    <n v="24973"/>
    <n v="17690"/>
    <n v="6943"/>
    <n v="179"/>
    <n v="7122"/>
    <s v="48824-1042"/>
    <s v="Great Lakes: IL, IN, MI, OH, and WI"/>
    <x v="0"/>
    <x v="0"/>
    <m/>
    <m/>
    <m/>
    <m/>
    <n v="354052832"/>
    <n v="304249952"/>
    <m/>
    <n v="50566440"/>
    <n v="211727360"/>
    <n v="422883808"/>
    <n v="48562320"/>
    <n v="117248832"/>
    <n v="935921664"/>
    <n v="523704576"/>
    <x v="1693"/>
    <n v="469595712"/>
    <n v="245720176"/>
    <n v="181224048"/>
    <n v="426944224"/>
    <n v="68140016"/>
    <n v="27732514"/>
    <n v="1303075584"/>
    <n v="604305088"/>
    <n v="168477344"/>
    <n v="601866304"/>
    <n v="745911040"/>
    <n v="1478483200"/>
    <n v="1303075584"/>
    <n v="4787"/>
    <n v="0.71199999999999997"/>
    <m/>
    <n v="0.128194"/>
    <n v="0.56734600000000002"/>
    <n v="3.18704E-2"/>
    <n v="57477"/>
  </r>
  <r>
    <x v="14"/>
    <x v="60"/>
    <s v="MICHIGAN STATE UNIVERSITY"/>
    <s v="Michigan"/>
    <x v="1"/>
    <x v="0"/>
    <n v="0.79431162407254741"/>
    <n v="0.43862076918641529"/>
    <n v="21834"/>
    <n v="17343"/>
    <n v="7427"/>
    <n v="180"/>
    <n v="7607"/>
    <s v="48824-1042"/>
    <s v="Great Lakes: IL, IN, MI, OH, and WI"/>
    <x v="1"/>
    <x v="0"/>
    <m/>
    <m/>
    <m/>
    <m/>
    <n v="375984576"/>
    <n v="329300416"/>
    <m/>
    <n v="49011972"/>
    <n v="231108848"/>
    <n v="444285600"/>
    <n v="36657828"/>
    <n v="128809568"/>
    <n v="1013015488"/>
    <n v="540542848"/>
    <x v="1694"/>
    <n v="483826496"/>
    <n v="271567456"/>
    <n v="197722160"/>
    <n v="469289600"/>
    <n v="76418032"/>
    <n v="28306744"/>
    <n v="1401640448"/>
    <n v="600084992"/>
    <n v="188389648"/>
    <n v="745911040"/>
    <n v="906778944"/>
    <n v="1578638720"/>
    <n v="1401640448"/>
    <n v="4793"/>
    <n v="0.73699999999999999"/>
    <m/>
    <n v="0.122914"/>
    <n v="0.56061000000000005"/>
    <n v="2.9648500000000001E-2"/>
    <n v="60000"/>
  </r>
  <r>
    <x v="15"/>
    <x v="60"/>
    <s v="Michigan State University"/>
    <s v="Michigan"/>
    <x v="1"/>
    <x v="0"/>
    <n v="0.7638710858817066"/>
    <n v="0.44857964760877383"/>
    <n v="21844"/>
    <n v="16686"/>
    <n v="7306"/>
    <n v="179"/>
    <n v="7485"/>
    <s v="48824-1042"/>
    <s v="Great Lakes: IL, IN, MI, OH, and WI"/>
    <x v="1"/>
    <x v="1"/>
    <m/>
    <m/>
    <m/>
    <m/>
    <n v="427498176"/>
    <n v="372726880"/>
    <m/>
    <n v="49307512"/>
    <n v="247074160"/>
    <n v="423620320"/>
    <n v="42827304"/>
    <n v="132493320"/>
    <n v="1073664896"/>
    <n v="544723584"/>
    <x v="1695"/>
    <n v="507314688"/>
    <n v="287091328"/>
    <n v="199803568"/>
    <n v="486894912"/>
    <n v="79180848"/>
    <n v="33272066"/>
    <n v="1498644224"/>
    <n v="628984960"/>
    <n v="194255776"/>
    <n v="906778944"/>
    <n v="1060977408"/>
    <n v="1695684480"/>
    <n v="1498644224"/>
    <n v="5021"/>
    <n v="0.73899999999999999"/>
    <m/>
    <n v="0.113276"/>
    <n v="0.56629799999999997"/>
    <n v="2.4851700000000001E-2"/>
    <n v="62316"/>
  </r>
  <r>
    <x v="16"/>
    <x v="60"/>
    <s v="Michigan State University"/>
    <s v="Michigan"/>
    <x v="1"/>
    <x v="0"/>
    <n v="0.73325590398761131"/>
    <n v="0.43646603308694121"/>
    <n v="23247"/>
    <n v="17046"/>
    <n v="7308"/>
    <n v="132"/>
    <n v="7440"/>
    <m/>
    <m/>
    <x v="0"/>
    <x v="0"/>
    <m/>
    <m/>
    <m/>
    <m/>
    <n v="466452704"/>
    <n v="406043424"/>
    <m/>
    <n v="55448076"/>
    <n v="259076608"/>
    <n v="393761440"/>
    <n v="54830440"/>
    <n v="140475168"/>
    <n v="1134411008"/>
    <n v="616960576"/>
    <x v="1696"/>
    <n v="558514368"/>
    <n v="286154624"/>
    <n v="218004672"/>
    <n v="504159296"/>
    <n v="84618224"/>
    <n v="33542728"/>
    <n v="1572996096"/>
    <n v="720940480"/>
    <n v="228946496"/>
    <n v="1060977408"/>
    <n v="1247236224"/>
    <n v="1823846656"/>
    <n v="1572996096"/>
    <n v="5013"/>
    <n v="0.74199999999999999"/>
    <m/>
    <n v="9.4566200000000003E-2"/>
    <n v="0.56974899999999995"/>
    <n v="2.1751900000000001E-2"/>
    <n v="63651"/>
  </r>
  <r>
    <x v="17"/>
    <x v="60"/>
    <s v="Michigan State University"/>
    <s v="Michigan"/>
    <x v="1"/>
    <x v="0"/>
    <n v="0.73825503355704702"/>
    <n v="0.41801552106430157"/>
    <n v="24436"/>
    <n v="18040"/>
    <n v="7408"/>
    <n v="133"/>
    <n v="7541"/>
    <s v="48824-1046"/>
    <s v="Great Lakes: IL, IN, MI, OH, and WI"/>
    <x v="1"/>
    <x v="1"/>
    <m/>
    <m/>
    <m/>
    <m/>
    <n v="527316864"/>
    <n v="459982368"/>
    <m/>
    <n v="62087176"/>
    <n v="252351632"/>
    <n v="473791488"/>
    <n v="48151536"/>
    <n v="4161250"/>
    <n v="1197766144"/>
    <n v="522845152"/>
    <x v="1697"/>
    <n v="541279744"/>
    <n v="348008800"/>
    <n v="219081152"/>
    <n v="567089920"/>
    <n v="133430576"/>
    <n v="31343144"/>
    <n v="1714075392"/>
    <n v="808334208"/>
    <n v="263295120"/>
    <n v="1635420032"/>
    <n v="1657725056"/>
    <n v="1778502656"/>
    <n v="1714075392"/>
    <n v="5135"/>
    <n v="0.752"/>
    <m/>
    <n v="7.2676699999999997E-2"/>
    <n v="0.56150599999999995"/>
    <n v="1.72129E-2"/>
    <n v="67621"/>
  </r>
  <r>
    <x v="18"/>
    <x v="60"/>
    <s v="Michigan State University"/>
    <s v="Michigan"/>
    <x v="1"/>
    <x v="0"/>
    <n v="0.70026183125561769"/>
    <n v="0.42161951001730008"/>
    <n v="25589"/>
    <n v="17919"/>
    <n v="7426"/>
    <n v="129"/>
    <n v="7555"/>
    <s v="48824-1046"/>
    <s v="Great Lakes: IL, IN, MI, OH, and WI"/>
    <x v="1"/>
    <x v="1"/>
    <m/>
    <m/>
    <m/>
    <m/>
    <n v="587707904"/>
    <n v="509832032"/>
    <m/>
    <n v="74618184"/>
    <n v="266278336"/>
    <n v="454607296"/>
    <n v="55081460"/>
    <n v="22737768"/>
    <n v="1263049344"/>
    <n v="204396480"/>
    <x v="1698"/>
    <n v="589729600"/>
    <n v="313429088"/>
    <n v="229511216"/>
    <n v="542940288"/>
    <n v="105842944"/>
    <n v="39193492"/>
    <n v="1798712064"/>
    <n v="874879296"/>
    <n v="276044800"/>
    <n v="1657725056"/>
    <n v="1359659008"/>
    <n v="1498132352"/>
    <n v="1798712064"/>
    <n v="5341"/>
    <n v="0.77"/>
    <m/>
    <n v="6.6319400000000001E-2"/>
    <n v="0.558836"/>
    <n v="1.5876999999999999E-2"/>
    <n v="71328"/>
  </r>
  <r>
    <x v="19"/>
    <x v="60"/>
    <s v="Michigan State University"/>
    <s v="Michigan"/>
    <x v="1"/>
    <x v="0"/>
    <n v="0.7242370545382949"/>
    <n v="0.4032187907785994"/>
    <n v="25395"/>
    <n v="18392"/>
    <n v="7280"/>
    <n v="136"/>
    <n v="7416"/>
    <m/>
    <m/>
    <x v="0"/>
    <x v="0"/>
    <m/>
    <m/>
    <m/>
    <m/>
    <n v="636309248"/>
    <n v="542389376"/>
    <m/>
    <n v="73189592"/>
    <n v="320057216"/>
    <n v="447878880"/>
    <n v="52838880"/>
    <n v="2938080"/>
    <n v="1339279616"/>
    <n v="613900288"/>
    <x v="1699"/>
    <n v="593349888"/>
    <n v="326380480"/>
    <n v="244528144"/>
    <n v="570908608"/>
    <n v="103563016"/>
    <n v="39278784"/>
    <n v="1829539968"/>
    <n v="895096064"/>
    <n v="288465920"/>
    <n v="1359659008"/>
    <n v="1466775296"/>
    <n v="2006353152"/>
    <n v="1829539968"/>
    <n v="5721"/>
    <n v="0.77"/>
    <m/>
    <n v="6.9931199999999999E-2"/>
    <n v="0.54834700000000003"/>
    <n v="1.6240000000000001E-2"/>
    <n v="68635"/>
  </r>
  <r>
    <x v="20"/>
    <x v="60"/>
    <s v="Michigan State University"/>
    <s v="Michigan"/>
    <x v="1"/>
    <x v="0"/>
    <n v="0.6997807262050767"/>
    <n v="0.39168304211588506"/>
    <n v="26907"/>
    <n v="18829"/>
    <n v="7227"/>
    <n v="148"/>
    <n v="7375"/>
    <s v="48824-1046"/>
    <s v="Great Lakes: IL, IN, MI, OH, and WI"/>
    <x v="1"/>
    <x v="1"/>
    <n v="-84.479900000000001"/>
    <n v="42.724600000000002"/>
    <m/>
    <m/>
    <n v="665585728"/>
    <n v="568444800"/>
    <m/>
    <n v="65815924"/>
    <n v="340298432"/>
    <n v="359857216"/>
    <n v="46195820"/>
    <n v="68407584"/>
    <n v="1389555712"/>
    <n v="729282944"/>
    <x v="1700"/>
    <n v="604726016"/>
    <n v="348019488"/>
    <n v="238676400"/>
    <n v="586695872"/>
    <n v="109094048"/>
    <n v="40570512"/>
    <n v="1897055360"/>
    <n v="901249152"/>
    <n v="321079520"/>
    <n v="1466775296"/>
    <n v="1758504960"/>
    <n v="2153808896"/>
    <n v="1897055360"/>
    <n v="5630"/>
    <n v="0.77100000000000002"/>
    <m/>
    <n v="6.9945199999999999E-2"/>
    <n v="0.54627000000000003"/>
    <n v="1.42881E-2"/>
    <n v="65600"/>
  </r>
  <r>
    <x v="21"/>
    <x v="60"/>
    <s v="Michigan State University"/>
    <s v="Michigan"/>
    <x v="1"/>
    <x v="0"/>
    <n v="0.72944819819819817"/>
    <n v="0.38517946738710923"/>
    <n v="28416"/>
    <n v="20728"/>
    <n v="7827"/>
    <n v="157"/>
    <n v="7984"/>
    <s v="48824-1046"/>
    <s v="Great Lakes: IL, IN, MI, OH, and WI"/>
    <x v="1"/>
    <x v="1"/>
    <n v="-84.473600000000005"/>
    <n v="42.724800000000002"/>
    <n v="4.2999999999999997E-2"/>
    <n v="6896"/>
    <n v="743952320"/>
    <n v="640489856"/>
    <m/>
    <n v="64592400"/>
    <n v="368818048"/>
    <n v="315330304"/>
    <n v="52040288"/>
    <n v="59724300"/>
    <n v="1503423360"/>
    <n v="368806848"/>
    <x v="1701"/>
    <n v="619689216"/>
    <n v="379851168"/>
    <n v="229618944"/>
    <n v="609470080"/>
    <n v="115393656"/>
    <n v="41630436"/>
    <n v="1966270464"/>
    <n v="917387584"/>
    <n v="335043968"/>
    <n v="1758504960"/>
    <n v="1760708096"/>
    <n v="1918265088"/>
    <n v="1966270464"/>
    <n v="5781"/>
    <n v="0.79100000000000004"/>
    <m/>
    <n v="6.25E-2"/>
    <n v="0.54591000000000001"/>
    <n v="1.17444E-2"/>
    <n v="67790"/>
  </r>
  <r>
    <x v="22"/>
    <x v="60"/>
    <s v="Michigan State University"/>
    <s v="Michigan"/>
    <x v="1"/>
    <x v="0"/>
    <n v="0.7056312863949179"/>
    <n v="0.3917100389178037"/>
    <n v="30224"/>
    <n v="21327"/>
    <n v="8218"/>
    <n v="136"/>
    <n v="8354"/>
    <m/>
    <m/>
    <x v="0"/>
    <x v="0"/>
    <m/>
    <m/>
    <n v="5.8999999999999997E-2"/>
    <n v="7341"/>
    <n v="803677376"/>
    <n v="697335872"/>
    <m/>
    <n v="72977976"/>
    <n v="351989984"/>
    <n v="326853728"/>
    <n v="45574784"/>
    <n v="60822196"/>
    <n v="1578404480"/>
    <n v="575259456"/>
    <x v="1702"/>
    <n v="636243264"/>
    <n v="389682464"/>
    <n v="254062016"/>
    <n v="643744512"/>
    <n v="117629488"/>
    <n v="56272872"/>
    <n v="2060044288"/>
    <n v="969942720"/>
    <n v="347013888"/>
    <n v="1760708096"/>
    <n v="2007498240"/>
    <n v="2208876544"/>
    <n v="2060044288"/>
    <n v="5723"/>
    <n v="0.77400000000000002"/>
    <m/>
    <n v="5.9051199999999998E-2"/>
    <n v="0.53813200000000005"/>
    <n v="1.1530200000000001E-2"/>
    <n v="70381.5"/>
  </r>
  <r>
    <x v="23"/>
    <x v="60"/>
    <s v="Michigan State University"/>
    <s v="Michigan"/>
    <x v="1"/>
    <x v="0"/>
    <n v="0.68648940563550298"/>
    <n v="0.37302174919018971"/>
    <n v="31479"/>
    <n v="21610"/>
    <n v="7924"/>
    <n v="137"/>
    <n v="8061"/>
    <m/>
    <m/>
    <x v="0"/>
    <x v="0"/>
    <m/>
    <m/>
    <n v="5.7000000000000002E-2"/>
    <n v="7812"/>
    <n v="866206656"/>
    <n v="753413248"/>
    <m/>
    <n v="71434912"/>
    <n v="346127808"/>
    <n v="329837312"/>
    <n v="55176824"/>
    <n v="63039076"/>
    <n v="1620119040"/>
    <n v="727770944"/>
    <x v="1703"/>
    <n v="680937664"/>
    <n v="373821504"/>
    <n v="242588048"/>
    <n v="616409536"/>
    <n v="133145264"/>
    <n v="59591104"/>
    <n v="2109937920"/>
    <n v="1008015040"/>
    <n v="357098304"/>
    <n v="2007498240"/>
    <n v="2549136896"/>
    <n v="2457490176"/>
    <n v="2109937920"/>
    <n v="5824"/>
    <n v="0.78900000000000003"/>
    <m/>
    <n v="6.2983399999999995E-2"/>
    <n v="0.53438200000000002"/>
    <n v="1.3259699999999999E-2"/>
    <n v="71261"/>
  </r>
  <r>
    <x v="24"/>
    <x v="60"/>
    <s v="Michigan State University"/>
    <s v="Michigan"/>
    <x v="1"/>
    <x v="0"/>
    <n v="0.66092559694077269"/>
    <n v="0.36697038724373576"/>
    <n v="33211"/>
    <n v="21950"/>
    <n v="7890"/>
    <n v="165"/>
    <n v="8055"/>
    <s v="48824-1046"/>
    <s v="Great Lakes: IL, IN, MI, OH, and WI"/>
    <x v="1"/>
    <x v="1"/>
    <n v="-84.473600000000005"/>
    <n v="42.724800000000002"/>
    <n v="0.04"/>
    <n v="8392"/>
    <n v="914411264"/>
    <n v="796953664"/>
    <m/>
    <n v="80977128"/>
    <n v="361284800"/>
    <n v="355883040"/>
    <n v="72509328"/>
    <n v="61720496"/>
    <n v="1742433920"/>
    <n v="528529696"/>
    <x v="1704"/>
    <n v="715928576"/>
    <n v="389792768"/>
    <n v="246106688"/>
    <n v="635899456"/>
    <n v="143610576"/>
    <n v="62011660"/>
    <n v="2203615744"/>
    <n v="1044520640"/>
    <n v="366648512"/>
    <n v="2549136896"/>
    <n v="2671410688"/>
    <n v="2409680640"/>
    <n v="2203615744"/>
    <n v="5594"/>
    <n v="0.77200000000000002"/>
    <m/>
    <n v="6.7680199999999996E-2"/>
    <n v="0.53603000000000001"/>
    <n v="1.4686899999999999E-2"/>
    <n v="72000"/>
  </r>
  <r>
    <x v="25"/>
    <x v="60"/>
    <s v="Michigan State University"/>
    <s v="Michigan"/>
    <x v="1"/>
    <x v="0"/>
    <n v="0.66280453257790373"/>
    <n v="0.34931828866948755"/>
    <n v="35300"/>
    <n v="23397"/>
    <n v="7991"/>
    <n v="182"/>
    <n v="8173"/>
    <m/>
    <m/>
    <x v="0"/>
    <x v="0"/>
    <m/>
    <m/>
    <n v="3.5999999999999997E-2"/>
    <n v="8369"/>
    <n v="958164480"/>
    <n v="830376128"/>
    <m/>
    <n v="83974632"/>
    <n v="364360736"/>
    <n v="364769888"/>
    <n v="60009296"/>
    <n v="65977208"/>
    <n v="1811134464"/>
    <n v="329997920"/>
    <x v="1705"/>
    <n v="706311552"/>
    <n v="349725088"/>
    <n v="244510720"/>
    <n v="594235776"/>
    <n v="128192448"/>
    <n v="54301496"/>
    <n v="2335390976"/>
    <n v="1102364160"/>
    <n v="393128736"/>
    <n v="2671410688"/>
    <n v="2590300416"/>
    <n v="2406401280"/>
    <n v="2335390976"/>
    <n v="5651"/>
    <n v="0.78300000000000003"/>
    <m/>
    <n v="6.3020400000000004E-2"/>
    <n v="0.54667399999999999"/>
    <n v="1.4725200000000001E-2"/>
    <n v="71529"/>
  </r>
  <r>
    <x v="26"/>
    <x v="60"/>
    <s v="Michigan State University"/>
    <s v="Michigan"/>
    <x v="1"/>
    <x v="0"/>
    <n v="0.65744397011739597"/>
    <n v="0.33237287447749686"/>
    <n v="37480"/>
    <n v="24641"/>
    <n v="8005"/>
    <n v="185"/>
    <n v="8190"/>
    <s v="48824-1046"/>
    <s v="Great Lakes: IL, IN, MI, OH, and WI"/>
    <x v="1"/>
    <x v="1"/>
    <n v="-84.476100000000002"/>
    <n v="42.732100000000003"/>
    <n v="3.5000000000000003E-2"/>
    <n v="8387"/>
    <n v="995498496"/>
    <n v="859117504"/>
    <m/>
    <n v="93852576"/>
    <n v="374797632"/>
    <n v="383880416"/>
    <n v="68413056"/>
    <n v="70439464"/>
    <n v="1931553408"/>
    <n v="842639808"/>
    <x v="1706"/>
    <n v="762111552"/>
    <n v="380486528"/>
    <n v="286986336"/>
    <n v="667472896"/>
    <n v="131448360"/>
    <n v="51190272"/>
    <n v="2472572672"/>
    <n v="1156761088"/>
    <n v="421132576"/>
    <n v="2590300416"/>
    <n v="3084973312"/>
    <n v="2954520064"/>
    <n v="2472572672"/>
    <n v="6207"/>
    <n v="0.79300000000000004"/>
    <m/>
    <n v="5.6066699999999997E-2"/>
    <n v="0.55347900000000005"/>
    <n v="1.2171700000000001E-2"/>
    <n v="70982"/>
  </r>
  <r>
    <x v="27"/>
    <x v="60"/>
    <s v="Michigan State University"/>
    <s v="Michigan"/>
    <x v="1"/>
    <x v="0"/>
    <n v="0.71549124311761614"/>
    <n v="0.32351121423047174"/>
    <n v="36143"/>
    <n v="25860"/>
    <n v="8140"/>
    <n v="226"/>
    <n v="8366"/>
    <m/>
    <m/>
    <x v="0"/>
    <x v="0"/>
    <m/>
    <m/>
    <n v="2.9000000000000001E-2"/>
    <n v="8442"/>
    <n v="1016385920"/>
    <n v="867902208"/>
    <m/>
    <n v="91221832"/>
    <n v="401603904"/>
    <n v="386723456"/>
    <n v="63967476"/>
    <n v="70637640"/>
    <n v="1986872832"/>
    <n v="779236096"/>
    <x v="1707"/>
    <n v="815198784"/>
    <n v="457653664"/>
    <n v="336119520"/>
    <n v="793773184"/>
    <n v="177698144"/>
    <n v="61612864"/>
    <n v="3144844032"/>
    <n v="1207371008"/>
    <n v="464366592"/>
    <n v="3084973312"/>
    <n v="3306596864"/>
    <n v="2898553344"/>
    <n v="3144844032"/>
    <m/>
    <m/>
    <m/>
    <m/>
    <m/>
    <m/>
    <m/>
  </r>
  <r>
    <x v="0"/>
    <x v="61"/>
    <s v="MICHIGAN TECHNOLOGICAL UNIVERSITY"/>
    <s v="Michigan"/>
    <x v="0"/>
    <x v="0"/>
    <s v=""/>
    <s v=""/>
    <m/>
    <m/>
    <m/>
    <m/>
    <m/>
    <n v="49931"/>
    <s v="Great Lakes: IL, IN, MI, OH, and WI"/>
    <x v="0"/>
    <x v="0"/>
    <m/>
    <m/>
    <m/>
    <m/>
    <n v="17431000"/>
    <m/>
    <m/>
    <m/>
    <n v="9135000"/>
    <n v="41134000"/>
    <n v="6708000"/>
    <n v="657000"/>
    <m/>
    <m/>
    <x v="1708"/>
    <n v="30196000"/>
    <n v="15364000"/>
    <n v="1221000"/>
    <n v="16585000"/>
    <n v="7764000"/>
    <n v="4553000"/>
    <n v="97190000"/>
    <n v="38431192"/>
    <n v="11614000"/>
    <m/>
    <m/>
    <m/>
    <m/>
    <m/>
    <m/>
    <m/>
    <m/>
    <m/>
    <m/>
    <m/>
  </r>
  <r>
    <x v="1"/>
    <x v="61"/>
    <s v="MICHIGAN TECHNOLOGICAL UNIVERSITY"/>
    <s v="Michigan"/>
    <x v="0"/>
    <x v="0"/>
    <s v=""/>
    <s v=""/>
    <m/>
    <m/>
    <m/>
    <m/>
    <m/>
    <n v="49931"/>
    <s v="Great Lakes: IL, IN, MI, OH, and WI"/>
    <x v="0"/>
    <x v="0"/>
    <m/>
    <m/>
    <m/>
    <m/>
    <n v="24553000"/>
    <m/>
    <m/>
    <m/>
    <n v="10278000"/>
    <n v="42399000"/>
    <n v="5257000"/>
    <n v="131000"/>
    <m/>
    <m/>
    <x v="1709"/>
    <n v="29625000"/>
    <n v="13474000"/>
    <n v="1171000"/>
    <n v="14645000"/>
    <n v="6226000"/>
    <n v="4627000"/>
    <n v="100569000"/>
    <n v="38872000"/>
    <n v="13054000"/>
    <m/>
    <m/>
    <m/>
    <m/>
    <m/>
    <m/>
    <m/>
    <m/>
    <m/>
    <m/>
    <m/>
  </r>
  <r>
    <x v="2"/>
    <x v="61"/>
    <s v="MICHIGAN TECHNOLOGICAL UNIVERSITY"/>
    <s v="Michigan"/>
    <x v="0"/>
    <x v="0"/>
    <s v=""/>
    <s v=""/>
    <m/>
    <m/>
    <m/>
    <m/>
    <m/>
    <n v="499311295"/>
    <s v="Great Lakes: IL, IN, MI, OH, and WI"/>
    <x v="0"/>
    <x v="0"/>
    <m/>
    <m/>
    <m/>
    <m/>
    <n v="27672000"/>
    <m/>
    <m/>
    <m/>
    <n v="12073000"/>
    <n v="43047000"/>
    <n v="7329000"/>
    <n v="213000"/>
    <m/>
    <m/>
    <x v="1710"/>
    <n v="31535000"/>
    <n v="16904000"/>
    <n v="1051000"/>
    <n v="17955000"/>
    <n v="6505000"/>
    <n v="4587000"/>
    <n v="106948000"/>
    <n v="39998000"/>
    <n v="12617000"/>
    <m/>
    <m/>
    <m/>
    <m/>
    <m/>
    <m/>
    <m/>
    <m/>
    <m/>
    <m/>
    <m/>
  </r>
  <r>
    <x v="3"/>
    <x v="61"/>
    <s v="MICHIGAN TECHNOLOGICAL UNIVERSITY"/>
    <s v="Michigan"/>
    <x v="0"/>
    <x v="0"/>
    <s v=""/>
    <s v=""/>
    <m/>
    <m/>
    <m/>
    <m/>
    <m/>
    <n v="499311295"/>
    <s v="Great Lakes: IL, IN, MI, OH, and WI"/>
    <x v="0"/>
    <x v="0"/>
    <m/>
    <m/>
    <m/>
    <m/>
    <n v="27885000"/>
    <m/>
    <m/>
    <m/>
    <n v="12843000"/>
    <n v="44025000"/>
    <n v="6481000"/>
    <n v="647000"/>
    <m/>
    <m/>
    <x v="1711"/>
    <n v="36306000"/>
    <n v="20202000"/>
    <n v="779000"/>
    <n v="20981000"/>
    <n v="6211000"/>
    <n v="3522000"/>
    <n v="112915000"/>
    <n v="44295000"/>
    <n v="14433000"/>
    <m/>
    <m/>
    <m/>
    <m/>
    <m/>
    <m/>
    <m/>
    <m/>
    <m/>
    <m/>
    <m/>
  </r>
  <r>
    <x v="4"/>
    <x v="61"/>
    <s v="MICHIGAN TECHNOLOGICAL UNIVERSITY"/>
    <s v="Michigan"/>
    <x v="0"/>
    <x v="0"/>
    <s v=""/>
    <s v=""/>
    <m/>
    <m/>
    <m/>
    <m/>
    <m/>
    <n v="499311295"/>
    <s v="Great Lakes: IL, IN, MI, OH, and WI"/>
    <x v="0"/>
    <x v="0"/>
    <m/>
    <m/>
    <m/>
    <m/>
    <n v="28652000"/>
    <m/>
    <m/>
    <m/>
    <n v="14216000"/>
    <n v="44812000"/>
    <n v="8952000"/>
    <n v="859000"/>
    <m/>
    <m/>
    <x v="1712"/>
    <n v="39323000"/>
    <n v="21636000"/>
    <n v="770000"/>
    <n v="22406000"/>
    <n v="6947000"/>
    <n v="3735000"/>
    <n v="120250000"/>
    <n v="47465000"/>
    <n v="15962000"/>
    <m/>
    <m/>
    <m/>
    <m/>
    <m/>
    <m/>
    <m/>
    <m/>
    <m/>
    <m/>
    <m/>
  </r>
  <r>
    <x v="5"/>
    <x v="61"/>
    <s v="MICHIGAN TECHNOLOGICAL UNIVERSITY"/>
    <s v="Michigan"/>
    <x v="0"/>
    <x v="0"/>
    <s v=""/>
    <s v=""/>
    <m/>
    <m/>
    <m/>
    <m/>
    <m/>
    <m/>
    <m/>
    <x v="0"/>
    <x v="0"/>
    <m/>
    <m/>
    <m/>
    <m/>
    <n v="29957000"/>
    <m/>
    <m/>
    <m/>
    <n v="15177000"/>
    <n v="46180000"/>
    <n v="9157000"/>
    <n v="1820000"/>
    <m/>
    <m/>
    <x v="1713"/>
    <n v="41479000"/>
    <n v="23894000"/>
    <n v="870000"/>
    <n v="24764000"/>
    <n v="7412000"/>
    <n v="3987000"/>
    <n v="126234000"/>
    <n v="50298000"/>
    <n v="17012000"/>
    <m/>
    <m/>
    <m/>
    <m/>
    <m/>
    <m/>
    <m/>
    <m/>
    <m/>
    <m/>
    <m/>
  </r>
  <r>
    <x v="6"/>
    <x v="61"/>
    <s v="MICHIGAN TECHNOLOGICAL UNIVERSITY"/>
    <s v="Michigan"/>
    <x v="0"/>
    <x v="0"/>
    <s v=""/>
    <s v=""/>
    <m/>
    <m/>
    <m/>
    <m/>
    <m/>
    <n v="499311295"/>
    <s v="Great Lakes: IL, IN, MI, OH, and WI"/>
    <x v="0"/>
    <x v="0"/>
    <m/>
    <m/>
    <m/>
    <m/>
    <n v="30055000"/>
    <m/>
    <m/>
    <m/>
    <n v="15047000"/>
    <n v="48459000"/>
    <n v="12386000"/>
    <n v="2562000"/>
    <m/>
    <m/>
    <x v="1714"/>
    <n v="42203000"/>
    <n v="24167000"/>
    <n v="3981000"/>
    <n v="28148000"/>
    <n v="8687000"/>
    <n v="4092000"/>
    <n v="127719000"/>
    <n v="50488000"/>
    <n v="12773000"/>
    <n v="1732000"/>
    <m/>
    <m/>
    <m/>
    <n v="774"/>
    <n v="0.60299999999999998"/>
    <m/>
    <m/>
    <m/>
    <m/>
    <m/>
  </r>
  <r>
    <x v="7"/>
    <x v="61"/>
    <s v="MICHIGAN TECHNOLOGICAL UNIVERSITY"/>
    <s v="Michigan"/>
    <x v="0"/>
    <x v="0"/>
    <s v=""/>
    <s v=""/>
    <m/>
    <m/>
    <m/>
    <m/>
    <m/>
    <n v="499311295"/>
    <s v="Great Lakes: IL, IN, MI, OH, and WI"/>
    <x v="0"/>
    <x v="0"/>
    <m/>
    <m/>
    <m/>
    <m/>
    <n v="32114000"/>
    <m/>
    <m/>
    <m/>
    <n v="17049000"/>
    <n v="48464000"/>
    <n v="9718000"/>
    <n v="1789000"/>
    <m/>
    <m/>
    <x v="1715"/>
    <n v="43784000"/>
    <n v="20495000"/>
    <n v="4692000"/>
    <n v="25187000"/>
    <n v="9475000"/>
    <n v="4097000"/>
    <n v="134594000"/>
    <n v="55245000"/>
    <n v="17563000"/>
    <n v="22556000"/>
    <n v="24522000"/>
    <m/>
    <m/>
    <n v="780"/>
    <n v="0.61899999999999999"/>
    <m/>
    <n v="0.108461"/>
    <n v="0.28904000000000002"/>
    <n v="4.0318E-2"/>
    <n v="46812"/>
  </r>
  <r>
    <x v="8"/>
    <x v="61"/>
    <s v="MICHIGAN TECHNOLOGICAL UNIVERSITY"/>
    <s v="Michigan"/>
    <x v="0"/>
    <x v="0"/>
    <s v=""/>
    <s v=""/>
    <m/>
    <m/>
    <m/>
    <m/>
    <m/>
    <m/>
    <m/>
    <x v="0"/>
    <x v="0"/>
    <m/>
    <m/>
    <m/>
    <m/>
    <n v="34672000"/>
    <m/>
    <m/>
    <m/>
    <n v="19774000"/>
    <n v="49748000"/>
    <n v="8935000"/>
    <n v="1144000"/>
    <m/>
    <m/>
    <x v="1716"/>
    <n v="44782000"/>
    <n v="21715000"/>
    <n v="3402000"/>
    <n v="25117000"/>
    <n v="9680000"/>
    <n v="4362000"/>
    <n v="138360000"/>
    <n v="57137000"/>
    <n v="19286000"/>
    <n v="24522000"/>
    <n v="26306000"/>
    <m/>
    <m/>
    <n v="674"/>
    <n v="0.65700000000000003"/>
    <m/>
    <n v="0.1"/>
    <n v="0.33617000000000002"/>
    <n v="3.29787E-2"/>
    <n v="49552.5"/>
  </r>
  <r>
    <x v="9"/>
    <x v="61"/>
    <s v="MICHIGAN TECHNOLOGICAL UNIVERSITY"/>
    <s v="Michigan"/>
    <x v="0"/>
    <x v="0"/>
    <s v=""/>
    <s v=""/>
    <m/>
    <m/>
    <m/>
    <m/>
    <m/>
    <n v="499311295"/>
    <s v="Great Lakes: IL, IN, MI, OH, and WI"/>
    <x v="0"/>
    <x v="0"/>
    <m/>
    <m/>
    <m/>
    <m/>
    <n v="39619000"/>
    <m/>
    <m/>
    <m/>
    <n v="20098000"/>
    <n v="52443000"/>
    <n v="10208000"/>
    <n v="1061000"/>
    <m/>
    <m/>
    <x v="1717"/>
    <n v="49216000"/>
    <n v="21329000"/>
    <n v="2841000"/>
    <n v="24170000"/>
    <n v="10324000"/>
    <n v="5029000"/>
    <n v="147135008"/>
    <n v="61174000"/>
    <n v="20623000"/>
    <n v="26305836"/>
    <n v="26740466"/>
    <m/>
    <m/>
    <n v="647"/>
    <n v="0.63300000000000001"/>
    <m/>
    <n v="9.6705600000000003E-2"/>
    <n v="0.30552600000000002"/>
    <n v="3.1349599999999998E-2"/>
    <n v="49993.5"/>
  </r>
  <r>
    <x v="10"/>
    <x v="61"/>
    <s v="MICHIGAN TECHNOLOGICAL UNIVERSITY"/>
    <s v="Michigan"/>
    <x v="0"/>
    <x v="0"/>
    <s v=""/>
    <s v=""/>
    <m/>
    <m/>
    <m/>
    <m/>
    <m/>
    <m/>
    <m/>
    <x v="0"/>
    <x v="0"/>
    <m/>
    <m/>
    <m/>
    <m/>
    <n v="33287000"/>
    <m/>
    <m/>
    <m/>
    <n v="15809000"/>
    <n v="57579000"/>
    <n v="8781000"/>
    <n v="6262000"/>
    <m/>
    <m/>
    <x v="1718"/>
    <n v="52838000"/>
    <n v="22800000"/>
    <n v="3948000"/>
    <n v="26748000"/>
    <n v="10438000"/>
    <n v="5373000"/>
    <n v="159182000"/>
    <n v="64177000"/>
    <n v="21208000"/>
    <n v="46478000"/>
    <n v="42515000"/>
    <m/>
    <m/>
    <n v="685"/>
    <n v="0.63900000000000001"/>
    <m/>
    <n v="8.3075300000000005E-2"/>
    <n v="0.26006200000000002"/>
    <n v="2.7863800000000001E-2"/>
    <n v="51459"/>
  </r>
  <r>
    <x v="11"/>
    <x v="61"/>
    <s v="MICHIGAN TECHNOLOGICAL UNIVERSITY"/>
    <s v="Michigan"/>
    <x v="1"/>
    <x v="0"/>
    <n v="0.91815181518151812"/>
    <n v="0.43206326383896476"/>
    <n v="3030"/>
    <n v="2782"/>
    <n v="1194"/>
    <n v="8"/>
    <n v="1202"/>
    <n v="499311295"/>
    <s v="Great Lakes: IL, IN, MI, OH, and WI"/>
    <x v="0"/>
    <x v="0"/>
    <m/>
    <m/>
    <m/>
    <m/>
    <n v="48440000"/>
    <n v="40327000"/>
    <m/>
    <n v="9750000"/>
    <n v="15926000"/>
    <n v="68364000"/>
    <n v="6431000"/>
    <n v="5130000"/>
    <n v="93999000"/>
    <n v="62404000"/>
    <x v="1719"/>
    <n v="63023772"/>
    <n v="23651352"/>
    <n v="5627980.5"/>
    <n v="29279332"/>
    <n v="11898355"/>
    <n v="6207073"/>
    <n v="156146000"/>
    <n v="67676928"/>
    <n v="23855958"/>
    <m/>
    <m/>
    <n v="158844000"/>
    <n v="156146000"/>
    <n v="694"/>
    <n v="0.65"/>
    <m/>
    <n v="7.9504400000000003E-2"/>
    <n v="0.25709900000000002"/>
    <n v="3.04595E-2"/>
    <n v="53576"/>
  </r>
  <r>
    <x v="12"/>
    <x v="61"/>
    <s v="MICHIGAN TECHNOLOGICAL UNIVERSITY"/>
    <s v="Michigan"/>
    <x v="1"/>
    <x v="0"/>
    <n v="0.91823277283217941"/>
    <n v="0.43087971274685816"/>
    <n v="3033"/>
    <n v="2785"/>
    <n v="1190"/>
    <n v="10"/>
    <n v="1200"/>
    <m/>
    <m/>
    <x v="0"/>
    <x v="0"/>
    <m/>
    <m/>
    <m/>
    <m/>
    <n v="51452000"/>
    <n v="41055000"/>
    <m/>
    <n v="10476000"/>
    <n v="15881000"/>
    <n v="66072000"/>
    <n v="6459000"/>
    <n v="5113000"/>
    <n v="94462000"/>
    <n v="60247000"/>
    <x v="1720"/>
    <n v="61269476"/>
    <n v="24899504"/>
    <n v="5844492.5"/>
    <n v="30743996"/>
    <n v="11997686"/>
    <n v="6901242"/>
    <n v="159870000"/>
    <n v="69049480"/>
    <n v="24813462"/>
    <n v="40200000"/>
    <n v="41400000"/>
    <n v="158443008"/>
    <n v="159870000"/>
    <n v="749"/>
    <n v="0.59899999999999998"/>
    <m/>
    <n v="7.8616400000000003E-2"/>
    <n v="0.24790400000000001"/>
    <n v="3.1970600000000002E-2"/>
    <n v="56169.5"/>
  </r>
  <r>
    <x v="13"/>
    <x v="61"/>
    <s v="MICHIGAN TECHNOLOGICAL UNIVERSITY"/>
    <s v="Michigan"/>
    <x v="1"/>
    <x v="0"/>
    <n v="0.91847090663058184"/>
    <n v="0.43830570902394106"/>
    <n v="2956"/>
    <n v="2715"/>
    <n v="1188"/>
    <n v="2"/>
    <n v="1190"/>
    <s v="49931-1295"/>
    <s v="Great Lakes: IL, IN, MI, OH, and WI"/>
    <x v="0"/>
    <x v="0"/>
    <m/>
    <m/>
    <m/>
    <m/>
    <n v="55680000"/>
    <n v="39293000"/>
    <m/>
    <n v="10756000"/>
    <n v="18202000"/>
    <n v="59845000"/>
    <n v="5949000"/>
    <n v="5257000"/>
    <n v="96030000"/>
    <n v="53892000"/>
    <x v="1721"/>
    <n v="55727136"/>
    <n v="30777308"/>
    <n v="5010853.5"/>
    <n v="35788160"/>
    <n v="11789394"/>
    <n v="6548552.5"/>
    <n v="153236992"/>
    <n v="69450712"/>
    <n v="23636744"/>
    <n v="41400000"/>
    <n v="52000000"/>
    <n v="162644000"/>
    <n v="153236992"/>
    <n v="741"/>
    <n v="0.621"/>
    <m/>
    <n v="7.8732099999999999E-2"/>
    <n v="0.234151"/>
    <n v="3.0674799999999999E-2"/>
    <n v="57516.5"/>
  </r>
  <r>
    <x v="14"/>
    <x v="61"/>
    <s v="MICHIGAN TECHNOLOGICAL UNIVERSITY"/>
    <s v="Michigan"/>
    <x v="1"/>
    <x v="0"/>
    <n v="0.92889610389610389"/>
    <n v="0.41488989863684028"/>
    <n v="3080"/>
    <n v="2861"/>
    <n v="1179"/>
    <n v="8"/>
    <n v="1187"/>
    <s v="49931-1295"/>
    <s v="Great Lakes: IL, IN, MI, OH, and WI"/>
    <x v="1"/>
    <x v="0"/>
    <m/>
    <m/>
    <m/>
    <m/>
    <n v="54607000"/>
    <n v="38900000"/>
    <m/>
    <n v="8402000"/>
    <n v="19893000"/>
    <n v="61927000"/>
    <n v="5733000"/>
    <n v="4009000"/>
    <n v="98182000"/>
    <n v="56213000"/>
    <x v="1722"/>
    <n v="53627184"/>
    <n v="36229004"/>
    <n v="5903593"/>
    <n v="42132596"/>
    <n v="11717213"/>
    <n v="6668360.5"/>
    <n v="157892000"/>
    <n v="69414056"/>
    <n v="24125772"/>
    <n v="52000000"/>
    <n v="59000000"/>
    <n v="171175008"/>
    <n v="157892000"/>
    <n v="666"/>
    <n v="0.58599999999999997"/>
    <m/>
    <n v="8.2846000000000003E-2"/>
    <n v="0.224659"/>
    <n v="3.0214399999999999E-2"/>
    <n v="59084.5"/>
  </r>
  <r>
    <x v="15"/>
    <x v="61"/>
    <s v="Michigan Technological University"/>
    <s v="Michigan"/>
    <x v="1"/>
    <x v="0"/>
    <n v="0.85126676602086437"/>
    <n v="0.42962184873949577"/>
    <n v="3355"/>
    <n v="2856"/>
    <n v="1221"/>
    <n v="6"/>
    <n v="1227"/>
    <s v="49931-1295"/>
    <s v="Great Lakes: IL, IN, MI, OH, and WI"/>
    <x v="1"/>
    <x v="3"/>
    <m/>
    <m/>
    <m/>
    <m/>
    <n v="59690000"/>
    <n v="43716000"/>
    <m/>
    <n v="9449000"/>
    <n v="19223000"/>
    <n v="60527000"/>
    <n v="6964000"/>
    <n v="4298000"/>
    <n v="104260000"/>
    <n v="56822000"/>
    <x v="1723"/>
    <n v="54697456"/>
    <n v="39290704"/>
    <n v="5642548"/>
    <n v="44933252"/>
    <n v="12523221"/>
    <n v="8115308"/>
    <n v="167704992"/>
    <n v="72252816"/>
    <n v="26801852"/>
    <n v="59000000"/>
    <n v="66000000"/>
    <n v="164767008"/>
    <n v="167704992"/>
    <n v="765"/>
    <n v="0.60399999999999998"/>
    <m/>
    <n v="6.8152599999999994E-2"/>
    <n v="0.20960100000000001"/>
    <n v="2.05744E-2"/>
    <n v="61413"/>
  </r>
  <r>
    <x v="16"/>
    <x v="61"/>
    <s v="Michigan Technological University"/>
    <s v="Michigan"/>
    <x v="1"/>
    <x v="0"/>
    <n v="0.84674134419551939"/>
    <n v="0.39897775105231509"/>
    <n v="3928"/>
    <n v="3326"/>
    <n v="1324"/>
    <n v="3"/>
    <n v="1327"/>
    <m/>
    <m/>
    <x v="0"/>
    <x v="0"/>
    <m/>
    <m/>
    <m/>
    <m/>
    <n v="66788000"/>
    <n v="48800000"/>
    <m/>
    <n v="12509000"/>
    <n v="26117000"/>
    <n v="64447000"/>
    <n v="9439000"/>
    <n v="4105000"/>
    <n v="120180000"/>
    <n v="59961000"/>
    <x v="1724"/>
    <n v="55703308"/>
    <n v="49280748"/>
    <n v="5626224.5"/>
    <n v="54906972"/>
    <n v="13308406"/>
    <n v="7836609"/>
    <n v="184740992"/>
    <n v="78741872"/>
    <n v="29039008"/>
    <n v="66000000"/>
    <n v="78992000"/>
    <n v="192492992"/>
    <n v="184740992"/>
    <n v="749"/>
    <n v="0.63"/>
    <m/>
    <n v="7.5573500000000002E-2"/>
    <n v="0.23436799999999999"/>
    <n v="2.2942000000000001E-2"/>
    <n v="60625"/>
  </r>
  <r>
    <x v="17"/>
    <x v="61"/>
    <s v="Michigan Technological University"/>
    <s v="Michigan"/>
    <x v="1"/>
    <x v="0"/>
    <n v="0.81930562861651757"/>
    <n v="0.37528089887640448"/>
    <n v="3802"/>
    <n v="3115"/>
    <n v="1163"/>
    <n v="6"/>
    <n v="1169"/>
    <s v="49931-1295"/>
    <s v="Great Lakes: IL, IN, MI, OH, and WI"/>
    <x v="1"/>
    <x v="3"/>
    <m/>
    <m/>
    <m/>
    <m/>
    <n v="76602000"/>
    <n v="54820000"/>
    <m/>
    <n v="11201000"/>
    <n v="31237000"/>
    <n v="63437000"/>
    <n v="9874000"/>
    <m/>
    <n v="129253000"/>
    <n v="62131000"/>
    <x v="1725"/>
    <n v="59188000"/>
    <n v="51214000"/>
    <n v="6728000"/>
    <n v="57942000"/>
    <n v="13540000"/>
    <n v="8217000"/>
    <n v="197980992"/>
    <n v="84525448"/>
    <n v="33636896"/>
    <n v="78992000"/>
    <n v="79390000"/>
    <n v="193182000"/>
    <n v="197980992"/>
    <n v="762"/>
    <n v="0.64200000000000002"/>
    <m/>
    <n v="8.0543400000000001E-2"/>
    <n v="0.25861200000000001"/>
    <n v="2.2804499999999998E-2"/>
    <n v="60203"/>
  </r>
  <r>
    <x v="18"/>
    <x v="61"/>
    <s v="Michigan Technological University"/>
    <s v="Michigan"/>
    <x v="1"/>
    <x v="0"/>
    <n v="0.8401639344262295"/>
    <n v="0.35093256814921092"/>
    <n v="4148"/>
    <n v="3485"/>
    <n v="1221"/>
    <n v="2"/>
    <n v="1223"/>
    <s v="49931-1295"/>
    <s v="Great Lakes: IL, IN, MI, OH, and WI"/>
    <x v="1"/>
    <x v="3"/>
    <m/>
    <m/>
    <m/>
    <m/>
    <n v="89146000"/>
    <n v="63397000"/>
    <m/>
    <n v="11467000"/>
    <n v="29503000"/>
    <n v="64821000"/>
    <n v="11663000"/>
    <m/>
    <n v="137604992"/>
    <n v="65114000"/>
    <x v="1726"/>
    <n v="61884000"/>
    <n v="51111000"/>
    <n v="7755000"/>
    <n v="58866000"/>
    <n v="11556000"/>
    <n v="8514000"/>
    <n v="208172000"/>
    <n v="91329000"/>
    <n v="34835000"/>
    <n v="79390000"/>
    <n v="63913000"/>
    <n v="204670000"/>
    <n v="208172000"/>
    <n v="762"/>
    <n v="0.65200000000000002"/>
    <m/>
    <n v="6.0301500000000001E-2"/>
    <n v="0.24329999999999999"/>
    <n v="1.6750399999999999E-2"/>
    <n v="64879.5"/>
  </r>
  <r>
    <x v="19"/>
    <x v="61"/>
    <s v="Michigan Technological University"/>
    <s v="Michigan"/>
    <x v="1"/>
    <x v="0"/>
    <n v="0.7488611606258665"/>
    <n v="0.36101560433747687"/>
    <n v="5049"/>
    <n v="3781"/>
    <n v="1361"/>
    <n v="4"/>
    <n v="1365"/>
    <m/>
    <m/>
    <x v="0"/>
    <x v="0"/>
    <m/>
    <m/>
    <m/>
    <m/>
    <n v="97094000"/>
    <n v="65591000"/>
    <m/>
    <n v="11638000"/>
    <n v="35498000"/>
    <n v="62894000"/>
    <n v="9533000"/>
    <m/>
    <n v="141583008"/>
    <n v="66261000"/>
    <x v="1727"/>
    <n v="65940432"/>
    <n v="53085496"/>
    <n v="8271680"/>
    <n v="61357176"/>
    <n v="16358447"/>
    <n v="12016569"/>
    <n v="213442000"/>
    <n v="97696416"/>
    <n v="33826392"/>
    <n v="63913000"/>
    <n v="69058000"/>
    <n v="213646000"/>
    <n v="213442000"/>
    <n v="796"/>
    <n v="0.65300000000000002"/>
    <m/>
    <n v="6.8153099999999994E-2"/>
    <n v="0.251998"/>
    <n v="1.5986500000000001E-2"/>
    <n v="66125"/>
  </r>
  <r>
    <x v="20"/>
    <x v="61"/>
    <s v="Michigan Technological University"/>
    <s v="Michigan"/>
    <x v="1"/>
    <x v="0"/>
    <n v="0.73235855054036869"/>
    <n v="0.33564814814814814"/>
    <n v="4719"/>
    <n v="3456"/>
    <n v="1157"/>
    <n v="3"/>
    <n v="1160"/>
    <s v="49931-1295"/>
    <s v="Great Lakes: IL, IN, MI, OH, and WI"/>
    <x v="1"/>
    <x v="3"/>
    <n v="-88.552700000000002"/>
    <n v="47.120100000000001"/>
    <m/>
    <m/>
    <n v="99994000"/>
    <n v="67034000"/>
    <m/>
    <n v="12968000"/>
    <n v="39398000"/>
    <n v="63537000"/>
    <n v="12077000"/>
    <m/>
    <n v="147471008"/>
    <n v="69156000"/>
    <x v="1728"/>
    <n v="66594000"/>
    <n v="57647000"/>
    <n v="8499000"/>
    <n v="66146000"/>
    <n v="16153000"/>
    <n v="11916000"/>
    <n v="220967008"/>
    <n v="101632000"/>
    <n v="32892000"/>
    <n v="69058000"/>
    <n v="79166000"/>
    <n v="220044000"/>
    <n v="220967008"/>
    <n v="863"/>
    <n v="0.65300000000000002"/>
    <m/>
    <n v="8.1809900000000005E-2"/>
    <n v="0.27833599999999997"/>
    <n v="1.50823E-2"/>
    <n v="65461"/>
  </r>
  <r>
    <x v="21"/>
    <x v="61"/>
    <s v="Michigan Technological University"/>
    <s v="Michigan"/>
    <x v="1"/>
    <x v="0"/>
    <n v="0.73724714160070359"/>
    <n v="0.33253802564867285"/>
    <n v="4548"/>
    <n v="3353"/>
    <n v="1110"/>
    <n v="5"/>
    <n v="1115"/>
    <s v="49931-1295"/>
    <s v="Great Lakes: IL, IN, MI, OH, and WI"/>
    <x v="1"/>
    <x v="3"/>
    <n v="-88.546400000000006"/>
    <n v="47.118299999999998"/>
    <n v="3.1E-2"/>
    <n v="1096"/>
    <n v="106170000"/>
    <n v="71442000"/>
    <m/>
    <n v="13369000"/>
    <n v="38849000"/>
    <n v="56384000"/>
    <n v="13068000"/>
    <n v="1831000"/>
    <n v="154159008"/>
    <n v="60725000"/>
    <x v="1729"/>
    <n v="68352000"/>
    <n v="61319000"/>
    <n v="9039000"/>
    <n v="70358000"/>
    <n v="16109000"/>
    <n v="13122000"/>
    <n v="229139008"/>
    <n v="103179000"/>
    <n v="35512000"/>
    <n v="79166000"/>
    <n v="77077000"/>
    <n v="233235008"/>
    <n v="229139008"/>
    <n v="769"/>
    <n v="0.66100000000000003"/>
    <m/>
    <n v="7.8947400000000001E-2"/>
    <n v="0.27443600000000001"/>
    <n v="2.0676699999999999E-2"/>
    <n v="68554.5"/>
  </r>
  <r>
    <x v="22"/>
    <x v="61"/>
    <s v="Michigan Technological University"/>
    <s v="Michigan"/>
    <x v="1"/>
    <x v="0"/>
    <n v="0.75246009184342877"/>
    <n v="0.33740191804707936"/>
    <n v="4573"/>
    <n v="3441"/>
    <n v="1158"/>
    <n v="3"/>
    <n v="1161"/>
    <m/>
    <m/>
    <x v="0"/>
    <x v="0"/>
    <m/>
    <m/>
    <n v="0.05"/>
    <n v="1103"/>
    <n v="108385792"/>
    <n v="78187512"/>
    <m/>
    <n v="13001201"/>
    <n v="37782136"/>
    <n v="58080460"/>
    <n v="12802560"/>
    <n v="245588"/>
    <n v="155447472"/>
    <n v="71680752"/>
    <x v="1730"/>
    <n v="70111024"/>
    <n v="59433896"/>
    <n v="9520603"/>
    <n v="68954496"/>
    <n v="17287988"/>
    <n v="13828309"/>
    <n v="229868416"/>
    <n v="105796680"/>
    <n v="32918328"/>
    <n v="77077000"/>
    <n v="83623424"/>
    <n v="232869984"/>
    <n v="229868416"/>
    <n v="784"/>
    <n v="0.64500000000000002"/>
    <m/>
    <n v="7.9282699999999998E-2"/>
    <n v="0.26002799999999998"/>
    <n v="2.3124100000000002E-2"/>
    <n v="68619"/>
  </r>
  <r>
    <x v="23"/>
    <x v="61"/>
    <s v="Michigan Technological University"/>
    <s v="Michigan"/>
    <x v="1"/>
    <x v="0"/>
    <n v="0.76592920353982297"/>
    <n v="0.33304448295782785"/>
    <n v="4520"/>
    <n v="3462"/>
    <n v="1151"/>
    <n v="2"/>
    <n v="1153"/>
    <m/>
    <m/>
    <x v="0"/>
    <x v="0"/>
    <m/>
    <m/>
    <n v="0.06"/>
    <n v="1261"/>
    <n v="116802064"/>
    <n v="83509976"/>
    <m/>
    <n v="12958372"/>
    <n v="35393596"/>
    <n v="59945264"/>
    <n v="6510256"/>
    <n v="179716"/>
    <n v="160282896"/>
    <n v="72965376"/>
    <x v="1731"/>
    <n v="70417176"/>
    <n v="57245032"/>
    <n v="9292763"/>
    <n v="66537796"/>
    <n v="20433204"/>
    <n v="13464859"/>
    <n v="230837680"/>
    <n v="108237600"/>
    <n v="32016514"/>
    <n v="83623424"/>
    <n v="93524128"/>
    <n v="238580368"/>
    <n v="230837680"/>
    <n v="866"/>
    <n v="0.63600000000000001"/>
    <m/>
    <n v="6.5619200000000003E-2"/>
    <n v="0.25785599999999997"/>
    <n v="1.5249499999999999E-2"/>
    <n v="71840.5"/>
  </r>
  <r>
    <x v="24"/>
    <x v="61"/>
    <s v="Michigan Technological University"/>
    <s v="Michigan"/>
    <x v="1"/>
    <x v="0"/>
    <n v="0.75503815300332611"/>
    <n v="0.31070225447006999"/>
    <n v="5111"/>
    <n v="3859"/>
    <n v="1197"/>
    <n v="2"/>
    <n v="1199"/>
    <s v="49931-1295"/>
    <s v="Great Lakes: IL, IN, MI, OH, and WI"/>
    <x v="1"/>
    <x v="3"/>
    <n v="-88.546400000000006"/>
    <n v="47.118299999999998"/>
    <n v="3.7999999999999999E-2"/>
    <n v="1332"/>
    <n v="120667216"/>
    <n v="86156728"/>
    <m/>
    <n v="15054250"/>
    <n v="33065082"/>
    <n v="65230796"/>
    <n v="9860476"/>
    <n v="164603"/>
    <n v="164572592"/>
    <n v="64488208"/>
    <x v="1732"/>
    <n v="73017304"/>
    <n v="57909104"/>
    <n v="9336191"/>
    <n v="67245296"/>
    <n v="23033640"/>
    <n v="14799030"/>
    <n v="239156656"/>
    <n v="112146048"/>
    <n v="35509384"/>
    <n v="93524128"/>
    <n v="96183872"/>
    <n v="239961552"/>
    <n v="239156656"/>
    <n v="747"/>
    <n v="0.64700000000000002"/>
    <m/>
    <n v="5.3424699999999999E-2"/>
    <n v="0.25844699999999998"/>
    <n v="8.2191799999999995E-3"/>
    <n v="75744"/>
  </r>
  <r>
    <x v="25"/>
    <x v="61"/>
    <s v="Michigan Technological University"/>
    <s v="Michigan"/>
    <x v="1"/>
    <x v="0"/>
    <n v="0.75436316375789081"/>
    <n v="0.31429977848880136"/>
    <n v="5386"/>
    <n v="4063"/>
    <n v="1276"/>
    <n v="1"/>
    <n v="1277"/>
    <m/>
    <m/>
    <x v="0"/>
    <x v="0"/>
    <m/>
    <m/>
    <n v="0.02"/>
    <n v="1346"/>
    <n v="127627808"/>
    <n v="91129648"/>
    <m/>
    <n v="15980712"/>
    <n v="32531900"/>
    <n v="66805224"/>
    <n v="13832405"/>
    <n v="293699"/>
    <n v="171124560"/>
    <n v="66805044"/>
    <x v="1733"/>
    <n v="72035224"/>
    <n v="59326200"/>
    <n v="9961141"/>
    <n v="69287344"/>
    <n v="24099566"/>
    <n v="14580443"/>
    <n v="243560416"/>
    <n v="116472288"/>
    <n v="38829328"/>
    <n v="96183872"/>
    <n v="97633416"/>
    <n v="245694336"/>
    <n v="243560416"/>
    <n v="742"/>
    <n v="0.66800000000000004"/>
    <m/>
    <n v="5.3872099999999999E-2"/>
    <n v="0.27657500000000002"/>
    <n v="6.7340100000000003E-3"/>
    <n v="75475"/>
  </r>
  <r>
    <x v="26"/>
    <x v="61"/>
    <s v="Michigan Technological University"/>
    <s v="Michigan"/>
    <x v="1"/>
    <x v="0"/>
    <n v="0.76435856146001069"/>
    <n v="0.32326779026217228"/>
    <n v="5589"/>
    <n v="4272"/>
    <n v="1379"/>
    <n v="2"/>
    <n v="1381"/>
    <s v="49931-1295"/>
    <s v="Great Lakes: IL, IN, MI, OH, and WI"/>
    <x v="1"/>
    <x v="3"/>
    <n v="-88.546400000000006"/>
    <n v="47.118299999999998"/>
    <n v="0.02"/>
    <n v="1224"/>
    <n v="132430176"/>
    <n v="95869984"/>
    <m/>
    <n v="15802264"/>
    <n v="29815478"/>
    <n v="68075200"/>
    <n v="10219625"/>
    <n v="111371"/>
    <n v="173695392"/>
    <n v="79937600"/>
    <x v="1734"/>
    <n v="77228208"/>
    <n v="59970864"/>
    <n v="11104366"/>
    <n v="71075232"/>
    <n v="25363690"/>
    <n v="15126979"/>
    <n v="260551600"/>
    <n v="120852472"/>
    <n v="46665592"/>
    <n v="97633416"/>
    <n v="106418648"/>
    <n v="258661584"/>
    <n v="260551600"/>
    <n v="769"/>
    <n v="0.66500000000000004"/>
    <m/>
    <n v="4.6075900000000003E-2"/>
    <n v="0.27746799999999999"/>
    <n v="8.1012700000000007E-3"/>
    <n v="77439"/>
  </r>
  <r>
    <x v="27"/>
    <x v="61"/>
    <s v="Michigan Technological University"/>
    <s v="Michigan"/>
    <x v="1"/>
    <x v="0"/>
    <n v="0.74492594624245745"/>
    <n v="0.32474226804123713"/>
    <n v="5469"/>
    <n v="4074"/>
    <n v="1316"/>
    <n v="7"/>
    <n v="1323"/>
    <m/>
    <m/>
    <x v="0"/>
    <x v="0"/>
    <m/>
    <m/>
    <n v="3.3000000000000002E-2"/>
    <n v="1314"/>
    <n v="138457312"/>
    <n v="98449560"/>
    <m/>
    <n v="17156164"/>
    <n v="33451912"/>
    <n v="70272704"/>
    <n v="11158451"/>
    <n v="100285"/>
    <n v="181219984"/>
    <n v="79893912"/>
    <x v="1735"/>
    <n v="76337384"/>
    <n v="65837048"/>
    <n v="11115808"/>
    <n v="76952856"/>
    <n v="26704198"/>
    <n v="15755185"/>
    <n v="262191984"/>
    <n v="124897312"/>
    <n v="42880272"/>
    <n v="106418648"/>
    <n v="115253680"/>
    <n v="267808352"/>
    <n v="262191984"/>
    <m/>
    <m/>
    <m/>
    <m/>
    <m/>
    <m/>
    <m/>
  </r>
  <r>
    <x v="0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14479996"/>
    <m/>
    <m/>
    <m/>
    <n v="5885994"/>
    <n v="37217476"/>
    <n v="2963094"/>
    <n v="1178054"/>
    <m/>
    <m/>
    <x v="1736"/>
    <n v="22971736"/>
    <n v="956723"/>
    <n v="6174343"/>
    <n v="7131066"/>
    <n v="4910126"/>
    <n v="6607076"/>
    <n v="77339520"/>
    <n v="32871062"/>
    <n v="9796464"/>
    <m/>
    <m/>
    <m/>
    <m/>
    <m/>
    <m/>
    <m/>
    <m/>
    <m/>
    <m/>
    <m/>
  </r>
  <r>
    <x v="1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16434129"/>
    <m/>
    <m/>
    <m/>
    <n v="7721944"/>
    <n v="49707784"/>
    <n v="3298508"/>
    <n v="814854"/>
    <m/>
    <m/>
    <x v="1737"/>
    <n v="24586212"/>
    <n v="1046241"/>
    <n v="6145096"/>
    <n v="7191337"/>
    <n v="5345843"/>
    <n v="7649918"/>
    <n v="91960432"/>
    <n v="35004092"/>
    <n v="10933037"/>
    <m/>
    <m/>
    <m/>
    <m/>
    <m/>
    <m/>
    <m/>
    <m/>
    <m/>
    <m/>
    <m/>
  </r>
  <r>
    <x v="2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18423610"/>
    <m/>
    <m/>
    <m/>
    <n v="7356773"/>
    <n v="42780848"/>
    <n v="2936836"/>
    <n v="319095"/>
    <m/>
    <m/>
    <x v="1738"/>
    <n v="27908632"/>
    <n v="903633"/>
    <n v="7275545"/>
    <n v="8179178"/>
    <n v="5851899"/>
    <n v="8950675"/>
    <n v="92113088"/>
    <n v="37830280"/>
    <n v="12796805"/>
    <m/>
    <m/>
    <m/>
    <m/>
    <m/>
    <m/>
    <m/>
    <m/>
    <m/>
    <m/>
    <m/>
  </r>
  <r>
    <x v="3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19262624"/>
    <m/>
    <m/>
    <m/>
    <n v="6036607"/>
    <n v="42851792"/>
    <n v="4037114"/>
    <n v="279361"/>
    <m/>
    <m/>
    <x v="1739"/>
    <n v="27067408"/>
    <n v="768530"/>
    <n v="7361482"/>
    <n v="8130012"/>
    <n v="5867927"/>
    <n v="8032548"/>
    <n v="90150312"/>
    <n v="35583968"/>
    <n v="13787979"/>
    <m/>
    <m/>
    <m/>
    <m/>
    <m/>
    <m/>
    <m/>
    <m/>
    <m/>
    <m/>
    <m/>
  </r>
  <r>
    <x v="4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18924706"/>
    <m/>
    <m/>
    <m/>
    <n v="6505327"/>
    <n v="43849520"/>
    <n v="3465869"/>
    <n v="889216"/>
    <m/>
    <m/>
    <x v="1740"/>
    <n v="27289068"/>
    <n v="646465"/>
    <n v="7484142"/>
    <n v="8130607"/>
    <n v="5974279"/>
    <n v="8481930"/>
    <n v="88242104"/>
    <n v="34159688"/>
    <n v="16363275"/>
    <m/>
    <m/>
    <m/>
    <m/>
    <m/>
    <m/>
    <m/>
    <m/>
    <m/>
    <m/>
    <m/>
  </r>
  <r>
    <x v="5"/>
    <x v="62"/>
    <s v="NORTHERN MICHIGAN UNIVERSITY"/>
    <s v="Michigan"/>
    <x v="0"/>
    <x v="0"/>
    <s v=""/>
    <s v=""/>
    <m/>
    <m/>
    <m/>
    <m/>
    <m/>
    <m/>
    <m/>
    <x v="0"/>
    <x v="0"/>
    <m/>
    <m/>
    <m/>
    <m/>
    <n v="19176252"/>
    <m/>
    <m/>
    <m/>
    <n v="5882732"/>
    <n v="45738268"/>
    <n v="3496648"/>
    <n v="541881"/>
    <m/>
    <m/>
    <x v="1741"/>
    <n v="27490230"/>
    <n v="1211951"/>
    <n v="8060509"/>
    <n v="9272460"/>
    <n v="5891396"/>
    <n v="8889155"/>
    <n v="92871384"/>
    <n v="37630072"/>
    <n v="15104927"/>
    <m/>
    <m/>
    <m/>
    <m/>
    <m/>
    <m/>
    <m/>
    <m/>
    <m/>
    <m/>
    <m/>
  </r>
  <r>
    <x v="6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20438170"/>
    <m/>
    <m/>
    <m/>
    <n v="5985929"/>
    <n v="46477944"/>
    <n v="3410623"/>
    <n v="735110"/>
    <m/>
    <m/>
    <x v="1742"/>
    <n v="29199168"/>
    <n v="760404"/>
    <n v="7758615"/>
    <n v="8519019"/>
    <n v="6922977"/>
    <n v="9324769"/>
    <n v="99166024"/>
    <n v="39666272"/>
    <n v="16126998"/>
    <n v="9707001"/>
    <n v="10020134"/>
    <m/>
    <m/>
    <n v="426"/>
    <n v="0.35599999999999998"/>
    <m/>
    <m/>
    <m/>
    <m/>
    <m/>
  </r>
  <r>
    <x v="7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22429418"/>
    <m/>
    <m/>
    <m/>
    <n v="6102644"/>
    <n v="48526872"/>
    <n v="3421986"/>
    <n v="1361564"/>
    <m/>
    <m/>
    <x v="1743"/>
    <n v="27068960"/>
    <n v="980253"/>
    <n v="8012419"/>
    <n v="8992672"/>
    <n v="7033862"/>
    <n v="9032086"/>
    <n v="98536664"/>
    <n v="38894908"/>
    <n v="13384698"/>
    <n v="12106204"/>
    <n v="14111493"/>
    <m/>
    <m/>
    <n v="459"/>
    <n v="0.36299999999999999"/>
    <m/>
    <n v="0.28145500000000001"/>
    <n v="0.57306699999999999"/>
    <n v="0.109764"/>
    <n v="30409"/>
  </r>
  <r>
    <x v="8"/>
    <x v="62"/>
    <s v="NORTHERN MICHIGAN UNIVERSITY"/>
    <s v="Michigan"/>
    <x v="0"/>
    <x v="0"/>
    <s v=""/>
    <s v=""/>
    <m/>
    <m/>
    <m/>
    <m/>
    <m/>
    <m/>
    <m/>
    <x v="0"/>
    <x v="0"/>
    <m/>
    <m/>
    <m/>
    <m/>
    <n v="24029336"/>
    <m/>
    <m/>
    <m/>
    <n v="6939535"/>
    <n v="50339608"/>
    <n v="2996581"/>
    <n v="979473"/>
    <m/>
    <m/>
    <x v="1744"/>
    <n v="28906048"/>
    <n v="812913"/>
    <n v="7980198"/>
    <n v="8793111"/>
    <n v="7401585"/>
    <n v="9730485"/>
    <n v="107190704"/>
    <n v="39649000"/>
    <n v="15714448"/>
    <n v="14111493"/>
    <n v="14533545"/>
    <m/>
    <m/>
    <n v="461"/>
    <n v="0.40799999999999997"/>
    <m/>
    <n v="0.26586799999999999"/>
    <n v="0.57739600000000002"/>
    <n v="9.5531099999999994E-2"/>
    <n v="33911"/>
  </r>
  <r>
    <x v="9"/>
    <x v="62"/>
    <s v="NORTHERN MICHIGAN UNIVERSITY"/>
    <s v="Michigan"/>
    <x v="0"/>
    <x v="0"/>
    <s v=""/>
    <s v=""/>
    <m/>
    <m/>
    <m/>
    <m/>
    <m/>
    <n v="49855"/>
    <s v="Great Lakes: IL, IN, MI, OH, and WI"/>
    <x v="0"/>
    <x v="0"/>
    <m/>
    <m/>
    <m/>
    <m/>
    <n v="25456120"/>
    <m/>
    <m/>
    <m/>
    <n v="6316300"/>
    <n v="51705724"/>
    <n v="3087173"/>
    <n v="290717"/>
    <m/>
    <m/>
    <x v="1745"/>
    <n v="29775538"/>
    <n v="903242"/>
    <n v="8664867"/>
    <n v="9568109"/>
    <n v="8329639"/>
    <n v="10533647"/>
    <n v="111496288"/>
    <n v="40760812"/>
    <n v="16030362"/>
    <n v="14533545"/>
    <n v="15816204"/>
    <m/>
    <m/>
    <n v="392"/>
    <n v="0.39400000000000002"/>
    <m/>
    <n v="0.241369"/>
    <n v="0.56381000000000003"/>
    <n v="8.3230600000000002E-2"/>
    <n v="36500"/>
  </r>
  <r>
    <x v="10"/>
    <x v="62"/>
    <s v="NORTHERN MICHIGAN UNIVERSITY"/>
    <s v="Michigan"/>
    <x v="0"/>
    <x v="0"/>
    <s v=""/>
    <s v=""/>
    <m/>
    <m/>
    <m/>
    <m/>
    <m/>
    <m/>
    <m/>
    <x v="0"/>
    <x v="0"/>
    <m/>
    <m/>
    <m/>
    <m/>
    <n v="30839092"/>
    <m/>
    <m/>
    <m/>
    <n v="7212626"/>
    <n v="55910348"/>
    <n v="3074745"/>
    <n v="1308550"/>
    <m/>
    <m/>
    <x v="1746"/>
    <n v="33758608"/>
    <n v="937053"/>
    <n v="8459753"/>
    <n v="9396806"/>
    <n v="11104924"/>
    <n v="10310144"/>
    <n v="120695768"/>
    <n v="45830060"/>
    <n v="16928344"/>
    <n v="15816204"/>
    <n v="13853862"/>
    <m/>
    <m/>
    <n v="544"/>
    <n v="0.46500000000000002"/>
    <m/>
    <n v="0.22278200000000001"/>
    <n v="0.53400499999999995"/>
    <n v="7.8365500000000005E-2"/>
    <n v="38382"/>
  </r>
  <r>
    <x v="11"/>
    <x v="62"/>
    <s v="NORTHERN MICHIGAN UNIVERSITY"/>
    <s v="Michigan"/>
    <x v="1"/>
    <x v="0"/>
    <n v="0.84781048097631018"/>
    <n v="0.49054473609935084"/>
    <n v="4179"/>
    <n v="3543"/>
    <n v="1610"/>
    <n v="128"/>
    <n v="1738"/>
    <n v="49855"/>
    <s v="Great Lakes: IL, IN, MI, OH, and WI"/>
    <x v="0"/>
    <x v="0"/>
    <m/>
    <m/>
    <m/>
    <m/>
    <n v="36090416"/>
    <n v="28169400"/>
    <m/>
    <n v="954647"/>
    <n v="9299708"/>
    <n v="57699884"/>
    <n v="1174711"/>
    <n v="6857403"/>
    <n v="66246752"/>
    <n v="53675320"/>
    <x v="1747"/>
    <n v="39684096"/>
    <n v="1148416.75"/>
    <n v="12013043"/>
    <n v="13161460"/>
    <n v="14323799"/>
    <n v="13669828"/>
    <n v="118359576"/>
    <n v="44793212"/>
    <n v="16463353"/>
    <m/>
    <m/>
    <n v="124079784"/>
    <n v="118359576"/>
    <n v="558"/>
    <n v="0.438"/>
    <m/>
    <n v="0.20483799999999999"/>
    <n v="0.52418900000000002"/>
    <n v="6.7421499999999995E-2"/>
    <n v="40983"/>
  </r>
  <r>
    <x v="12"/>
    <x v="62"/>
    <s v="NORTHERN MICHIGAN UNIVERSITY"/>
    <s v="Michigan"/>
    <x v="1"/>
    <x v="0"/>
    <n v="0.85501017869260343"/>
    <n v="0.46322751322751321"/>
    <n v="4421"/>
    <n v="3780"/>
    <n v="1634"/>
    <n v="117"/>
    <n v="1751"/>
    <m/>
    <m/>
    <x v="0"/>
    <x v="0"/>
    <m/>
    <m/>
    <m/>
    <m/>
    <n v="41930512"/>
    <n v="31963964"/>
    <m/>
    <n v="504359"/>
    <n v="10603463"/>
    <n v="57275968"/>
    <n v="2173804"/>
    <n v="7131069"/>
    <n v="73257200"/>
    <n v="53319548"/>
    <x v="1748"/>
    <n v="41077508"/>
    <n v="1383627.38"/>
    <n v="12897964"/>
    <n v="14281591"/>
    <n v="16250801"/>
    <n v="14684812"/>
    <n v="126882024"/>
    <n v="47122624"/>
    <n v="18690570"/>
    <n v="12422172"/>
    <n v="12080020"/>
    <n v="128014784"/>
    <n v="126882024"/>
    <n v="577"/>
    <n v="0.44600000000000001"/>
    <m/>
    <n v="0.199015"/>
    <n v="0.52980300000000002"/>
    <n v="6.2561599999999995E-2"/>
    <n v="41289"/>
  </r>
  <r>
    <x v="13"/>
    <x v="62"/>
    <s v="NORTHERN MICHIGAN UNIVERSITY"/>
    <s v="Michigan"/>
    <x v="1"/>
    <x v="0"/>
    <n v="0.84330867518493613"/>
    <n v="0.45560871876661352"/>
    <n v="4461"/>
    <n v="3762"/>
    <n v="1675"/>
    <n v="39"/>
    <n v="1714"/>
    <n v="49855"/>
    <s v="Great Lakes: IL, IN, MI, OH, and WI"/>
    <x v="0"/>
    <x v="0"/>
    <m/>
    <m/>
    <m/>
    <m/>
    <n v="48097648"/>
    <n v="37028944"/>
    <m/>
    <n v="949236"/>
    <n v="11211593"/>
    <n v="50936032"/>
    <n v="1624186"/>
    <n v="8560812"/>
    <n v="80037408"/>
    <n v="48519328"/>
    <x v="1749"/>
    <n v="40727628"/>
    <n v="1479653.75"/>
    <n v="12268768"/>
    <n v="13748422"/>
    <n v="15533810"/>
    <n v="14407051"/>
    <n v="126850952"/>
    <n v="46215208"/>
    <n v="18781890"/>
    <n v="12080020"/>
    <n v="13353064"/>
    <n v="144401440"/>
    <n v="126850952"/>
    <n v="601"/>
    <n v="0.46700000000000003"/>
    <m/>
    <n v="0.20202000000000001"/>
    <n v="0.52673099999999995"/>
    <n v="6.43016E-2"/>
    <n v="41319"/>
  </r>
  <r>
    <x v="14"/>
    <x v="62"/>
    <s v="NORTHERN MICHIGAN UNIVERSITY"/>
    <s v="Michigan"/>
    <x v="1"/>
    <x v="0"/>
    <n v="0.83112980769230771"/>
    <n v="0.44323933477946492"/>
    <n v="4992"/>
    <n v="4149"/>
    <n v="1806"/>
    <n v="33"/>
    <n v="1839"/>
    <n v="49855"/>
    <s v="Great Lakes: IL, IN, MI, OH, and WI"/>
    <x v="1"/>
    <x v="0"/>
    <m/>
    <m/>
    <m/>
    <m/>
    <n v="51161824"/>
    <n v="39625036"/>
    <m/>
    <n v="1197128"/>
    <n v="11716965"/>
    <n v="52742184"/>
    <n v="1861303"/>
    <n v="7060500"/>
    <n v="83897016"/>
    <n v="50247128"/>
    <x v="1750"/>
    <n v="42120740"/>
    <n v="1164549.1299999999"/>
    <n v="11395082"/>
    <n v="12559631"/>
    <n v="16579478"/>
    <n v="15196727"/>
    <n v="133262416"/>
    <n v="45578248"/>
    <n v="19534900"/>
    <n v="13353064"/>
    <n v="13827774"/>
    <n v="147683296"/>
    <n v="133262416"/>
    <n v="661"/>
    <n v="0.45600000000000002"/>
    <m/>
    <n v="0.19836699999999999"/>
    <n v="0.52617700000000001"/>
    <n v="6.4841499999999996E-2"/>
    <n v="43168"/>
  </r>
  <r>
    <x v="15"/>
    <x v="62"/>
    <s v="Northern Michigan University"/>
    <s v="Michigan"/>
    <x v="1"/>
    <x v="0"/>
    <n v="0.83063387322535498"/>
    <n v="0.46677900818488205"/>
    <n v="5001"/>
    <n v="4154"/>
    <n v="1802"/>
    <n v="137"/>
    <n v="1939"/>
    <n v="49855"/>
    <s v="Great Lakes: IL, IN, MI, OH, and WI"/>
    <x v="1"/>
    <x v="3"/>
    <m/>
    <m/>
    <m/>
    <m/>
    <n v="57409132"/>
    <n v="46231896"/>
    <m/>
    <n v="1235388"/>
    <n v="11939809"/>
    <n v="51373120"/>
    <n v="1789304"/>
    <n v="8238057"/>
    <n v="93373064"/>
    <n v="50475048"/>
    <x v="1751"/>
    <n v="44142720"/>
    <n v="666113.63"/>
    <n v="11795538"/>
    <n v="12461652"/>
    <n v="15355029"/>
    <n v="15764798"/>
    <n v="133837744"/>
    <n v="46356588"/>
    <n v="20269666"/>
    <n v="13827774"/>
    <n v="14734692"/>
    <n v="144192704"/>
    <n v="133837744"/>
    <n v="794"/>
    <n v="0.48799999999999999"/>
    <m/>
    <n v="0.18615999999999999"/>
    <n v="0.53821099999999999"/>
    <n v="5.8480900000000002E-2"/>
    <n v="45404"/>
  </r>
  <r>
    <x v="16"/>
    <x v="62"/>
    <s v="Northern Michigan University"/>
    <s v="Michigan"/>
    <x v="1"/>
    <x v="0"/>
    <n v="0.8371751886001676"/>
    <n v="0.35193992490613268"/>
    <n v="4772"/>
    <n v="3995"/>
    <n v="1389"/>
    <n v="17"/>
    <n v="1406"/>
    <m/>
    <m/>
    <x v="0"/>
    <x v="0"/>
    <m/>
    <m/>
    <m/>
    <m/>
    <n v="60607144"/>
    <n v="49559444"/>
    <m/>
    <n v="1186332"/>
    <n v="11842204"/>
    <n v="45265800"/>
    <n v="1843980"/>
    <n v="9836831"/>
    <n v="98691192"/>
    <n v="49170532"/>
    <x v="1752"/>
    <n v="47131692"/>
    <n v="679877"/>
    <n v="11943219"/>
    <n v="12623096"/>
    <n v="16821604"/>
    <n v="16538000"/>
    <n v="142013168"/>
    <n v="49918104"/>
    <n v="21295024"/>
    <n v="14734692"/>
    <n v="16507811"/>
    <n v="148100880"/>
    <n v="142013168"/>
    <n v="827"/>
    <n v="0.49299999999999999"/>
    <m/>
    <n v="0.186891"/>
    <n v="0.54239800000000005"/>
    <n v="5.6286599999999999E-2"/>
    <n v="44509.5"/>
  </r>
  <r>
    <x v="17"/>
    <x v="62"/>
    <s v="Northern Michigan University"/>
    <s v="Michigan"/>
    <x v="1"/>
    <x v="0"/>
    <n v="0.7766880422482082"/>
    <n v="0.43977659057795049"/>
    <n v="5302"/>
    <n v="4118"/>
    <n v="1760"/>
    <n v="51"/>
    <n v="1811"/>
    <n v="49855"/>
    <s v="Great Lakes: IL, IN, MI, OH, and WI"/>
    <x v="1"/>
    <x v="3"/>
    <m/>
    <m/>
    <m/>
    <m/>
    <n v="63629580"/>
    <n v="52379380"/>
    <m/>
    <n v="1175119"/>
    <n v="12589653"/>
    <n v="53988944"/>
    <n v="2041403"/>
    <n v="9412773"/>
    <n v="93814936"/>
    <n v="62585708"/>
    <x v="1753"/>
    <n v="50799452"/>
    <n v="1054183.5"/>
    <n v="12378768"/>
    <n v="13432952"/>
    <n v="17175810"/>
    <n v="16978588"/>
    <n v="149578416"/>
    <n v="52115212"/>
    <n v="22507866"/>
    <n v="16507811"/>
    <n v="14940064"/>
    <n v="157750272"/>
    <n v="149578416"/>
    <n v="733"/>
    <n v="0.44900000000000001"/>
    <m/>
    <n v="0.16958599999999999"/>
    <n v="0.53363799999999995"/>
    <n v="4.8235599999999997E-2"/>
    <n v="46286"/>
  </r>
  <r>
    <x v="18"/>
    <x v="62"/>
    <s v="Northern Michigan University"/>
    <s v="Michigan"/>
    <x v="1"/>
    <x v="0"/>
    <n v="0.7787089871611983"/>
    <n v="0.41584611861689946"/>
    <n v="5608"/>
    <n v="4367"/>
    <n v="1785"/>
    <n v="31"/>
    <n v="1816"/>
    <n v="49855"/>
    <s v="Great Lakes: IL, IN, MI, OH, and WI"/>
    <x v="1"/>
    <x v="3"/>
    <m/>
    <m/>
    <m/>
    <m/>
    <n v="65407684"/>
    <n v="52852684"/>
    <m/>
    <n v="1174842"/>
    <n v="13808873"/>
    <n v="50162808"/>
    <n v="2225547"/>
    <n v="9910403"/>
    <n v="96764104"/>
    <n v="57154688"/>
    <x v="1754"/>
    <n v="54417912"/>
    <n v="1079592.1299999999"/>
    <n v="12455432"/>
    <n v="13535024"/>
    <n v="17323486"/>
    <n v="17730320"/>
    <n v="156225472"/>
    <n v="53726808"/>
    <n v="24679894"/>
    <n v="14940064"/>
    <n v="11743514"/>
    <n v="154540000"/>
    <n v="156225472"/>
    <n v="767"/>
    <n v="0.45800000000000002"/>
    <m/>
    <n v="0.15306400000000001"/>
    <n v="0.52700400000000003"/>
    <n v="3.97191E-2"/>
    <n v="49917"/>
  </r>
  <r>
    <x v="19"/>
    <x v="62"/>
    <s v="Northern Michigan University"/>
    <s v="Michigan"/>
    <x v="1"/>
    <x v="0"/>
    <n v="0.72846347607052897"/>
    <n v="0.40848317196864914"/>
    <n v="5955"/>
    <n v="4338"/>
    <n v="1743"/>
    <n v="29"/>
    <n v="1772"/>
    <m/>
    <m/>
    <x v="0"/>
    <x v="0"/>
    <m/>
    <m/>
    <m/>
    <m/>
    <n v="71939296"/>
    <n v="55246296"/>
    <m/>
    <n v="1326704"/>
    <n v="19350892"/>
    <n v="47327912"/>
    <n v="1685003"/>
    <m/>
    <n v="96269616"/>
    <n v="63004280"/>
    <x v="1755"/>
    <n v="51488812"/>
    <n v="967637"/>
    <n v="12049358"/>
    <n v="13016995"/>
    <n v="15393076"/>
    <n v="17066132"/>
    <n v="153520544"/>
    <n v="56491908"/>
    <n v="25948764"/>
    <n v="11743514"/>
    <n v="11619652"/>
    <n v="159273888"/>
    <n v="153520544"/>
    <n v="804"/>
    <n v="0.44900000000000001"/>
    <m/>
    <n v="0.18348600000000001"/>
    <n v="0.52178899999999995"/>
    <n v="5.6192699999999998E-2"/>
    <n v="47628.5"/>
  </r>
  <r>
    <x v="20"/>
    <x v="62"/>
    <s v="Northern Michigan University"/>
    <s v="Michigan"/>
    <x v="1"/>
    <x v="0"/>
    <n v="0.72065181243764553"/>
    <n v="0.38994000922934935"/>
    <n v="6014"/>
    <n v="4334"/>
    <n v="1660"/>
    <n v="30"/>
    <n v="1690"/>
    <n v="49855"/>
    <s v="Great Lakes: IL, IN, MI, OH, and WI"/>
    <x v="1"/>
    <x v="3"/>
    <n v="-87.396199999999993"/>
    <n v="46.556600000000003"/>
    <m/>
    <m/>
    <n v="75567888"/>
    <n v="56047512"/>
    <m/>
    <n v="1256585"/>
    <n v="21483760"/>
    <n v="46735208"/>
    <n v="1488060"/>
    <n v="1289300"/>
    <n v="97207632"/>
    <n v="66857072"/>
    <x v="1756"/>
    <n v="53145936"/>
    <n v="943526"/>
    <n v="12449942"/>
    <n v="13393468"/>
    <n v="14799398"/>
    <n v="17160136"/>
    <n v="157066080"/>
    <n v="56196140"/>
    <n v="26745892"/>
    <n v="11619652"/>
    <n v="13446100"/>
    <n v="164364672"/>
    <n v="157066080"/>
    <n v="828"/>
    <n v="0.47299999999999998"/>
    <m/>
    <n v="0.20124300000000001"/>
    <n v="0.51577300000000004"/>
    <n v="5.7103399999999999E-2"/>
    <n v="46147"/>
  </r>
  <r>
    <x v="21"/>
    <x v="62"/>
    <s v="Northern Michigan University"/>
    <s v="Michigan"/>
    <x v="1"/>
    <x v="0"/>
    <n v="0.72181644966656078"/>
    <n v="0.38891333040035198"/>
    <n v="6298"/>
    <n v="4546"/>
    <n v="1748"/>
    <n v="20"/>
    <n v="1768"/>
    <n v="49855"/>
    <s v="Great Lakes: IL, IN, MI, OH, and WI"/>
    <x v="1"/>
    <x v="3"/>
    <n v="-87.403899999999993"/>
    <n v="46.558"/>
    <n v="7.1999999999999995E-2"/>
    <n v="2100"/>
    <n v="80031824"/>
    <n v="61114828"/>
    <m/>
    <n v="1276909"/>
    <n v="18763020"/>
    <n v="40035440"/>
    <n v="1740858"/>
    <m/>
    <n v="102254592"/>
    <n v="56201408"/>
    <x v="1757"/>
    <n v="53057776"/>
    <n v="871624"/>
    <n v="11472047"/>
    <n v="12343671"/>
    <n v="14639124"/>
    <n v="17000974"/>
    <n v="155163536"/>
    <n v="54169664"/>
    <n v="26184722"/>
    <n v="13446100"/>
    <n v="12718098"/>
    <n v="158661088"/>
    <n v="155163536"/>
    <n v="766"/>
    <n v="0.44"/>
    <m/>
    <n v="0.19437299999999999"/>
    <n v="0.53196900000000003"/>
    <n v="4.4408299999999998E-2"/>
    <n v="45417"/>
  </r>
  <r>
    <x v="22"/>
    <x v="62"/>
    <s v="Northern Michigan University"/>
    <s v="Michigan"/>
    <x v="1"/>
    <x v="0"/>
    <n v="0.67767870194416024"/>
    <n v="0.35785159620362383"/>
    <n v="6841"/>
    <n v="4636"/>
    <n v="1629"/>
    <n v="30"/>
    <n v="1659"/>
    <m/>
    <m/>
    <x v="0"/>
    <x v="0"/>
    <m/>
    <m/>
    <n v="0.10299999999999999"/>
    <n v="2238"/>
    <n v="80840936"/>
    <n v="61835936"/>
    <m/>
    <n v="1147901"/>
    <n v="17538230"/>
    <n v="42354496"/>
    <n v="1684468"/>
    <m/>
    <n v="102012336"/>
    <n v="58897840"/>
    <x v="1758"/>
    <n v="53725820"/>
    <n v="909641"/>
    <n v="10991474"/>
    <n v="11901115"/>
    <n v="15023052"/>
    <n v="17301372"/>
    <n v="156249360"/>
    <n v="57305056"/>
    <n v="26903500"/>
    <n v="12718098"/>
    <n v="13887228"/>
    <n v="160922176"/>
    <n v="156249360"/>
    <n v="845"/>
    <n v="0.48299999999999998"/>
    <m/>
    <n v="0.18579899999999999"/>
    <n v="0.532308"/>
    <n v="4.6627200000000001E-2"/>
    <n v="47109"/>
  </r>
  <r>
    <x v="23"/>
    <x v="62"/>
    <s v="Northern Michigan University"/>
    <s v="Michigan"/>
    <x v="1"/>
    <x v="0"/>
    <n v="0.73127687972712441"/>
    <n v="0.34070168322855404"/>
    <n v="6743"/>
    <n v="4931"/>
    <n v="1661"/>
    <n v="19"/>
    <n v="1680"/>
    <m/>
    <m/>
    <x v="0"/>
    <x v="0"/>
    <m/>
    <m/>
    <n v="0.121"/>
    <n v="2433"/>
    <n v="81095456"/>
    <n v="60680460"/>
    <m/>
    <n v="1222054"/>
    <n v="17414416"/>
    <n v="43504712"/>
    <n v="1998218"/>
    <m/>
    <n v="101392176"/>
    <n v="62848128"/>
    <x v="1759"/>
    <n v="59926816"/>
    <n v="1052638"/>
    <n v="11239234"/>
    <n v="12291872"/>
    <n v="15367665"/>
    <n v="17758072"/>
    <n v="164636976"/>
    <n v="62710872"/>
    <n v="27727944"/>
    <n v="13887228"/>
    <n v="15654906"/>
    <n v="184447872"/>
    <n v="164636976"/>
    <n v="857"/>
    <n v="0.48499999999999999"/>
    <m/>
    <n v="0.169709"/>
    <n v="0.52466699999999999"/>
    <n v="4.0453900000000001E-2"/>
    <n v="49001"/>
  </r>
  <r>
    <x v="24"/>
    <x v="62"/>
    <s v="Northern Michigan University"/>
    <s v="Michigan"/>
    <x v="1"/>
    <x v="0"/>
    <n v="0.72094722993714366"/>
    <n v="0.32461476074614759"/>
    <n v="6841"/>
    <n v="4932"/>
    <n v="1579"/>
    <n v="22"/>
    <n v="1601"/>
    <n v="49855"/>
    <s v="Great Lakes: IL, IN, MI, OH, and WI"/>
    <x v="1"/>
    <x v="3"/>
    <n v="-87.403899999999993"/>
    <n v="46.558"/>
    <n v="9.6000000000000002E-2"/>
    <n v="2640"/>
    <n v="81158616"/>
    <n v="60191616"/>
    <m/>
    <n v="1204382"/>
    <n v="16952988"/>
    <n v="46457648"/>
    <n v="2374309"/>
    <m/>
    <n v="101228432"/>
    <n v="60360152"/>
    <x v="1760"/>
    <n v="57274720"/>
    <n v="1087820"/>
    <n v="12036066"/>
    <n v="13123886"/>
    <n v="16408412"/>
    <n v="18048056"/>
    <n v="163643232"/>
    <n v="60183964"/>
    <n v="27665030"/>
    <n v="15654906"/>
    <n v="15087326"/>
    <n v="166404384"/>
    <n v="163643232"/>
    <n v="824"/>
    <n v="0.47699999999999998"/>
    <m/>
    <n v="0.14613200000000001"/>
    <n v="0.53842100000000004"/>
    <n v="3.2039600000000001E-2"/>
    <n v="51004"/>
  </r>
  <r>
    <x v="25"/>
    <x v="62"/>
    <s v="Northern Michigan University"/>
    <s v="Michigan"/>
    <x v="1"/>
    <x v="0"/>
    <n v="0.69879725085910649"/>
    <n v="0.35062699778706663"/>
    <n v="5820"/>
    <n v="4067"/>
    <n v="1416"/>
    <n v="10"/>
    <n v="1426"/>
    <m/>
    <m/>
    <x v="0"/>
    <x v="0"/>
    <m/>
    <m/>
    <n v="9.9000000000000005E-2"/>
    <n v="2631"/>
    <n v="80264616"/>
    <n v="59366512"/>
    <m/>
    <n v="1287516"/>
    <n v="15679967"/>
    <n v="46897744"/>
    <n v="2564679"/>
    <n v="124857"/>
    <n v="101166112"/>
    <n v="61814368"/>
    <x v="1761"/>
    <n v="51713944"/>
    <n v="1140373"/>
    <n v="10747073"/>
    <n v="11887446"/>
    <n v="15409578"/>
    <n v="18813644"/>
    <n v="166509760"/>
    <n v="62146808"/>
    <n v="31234356"/>
    <n v="15087326"/>
    <n v="14070363"/>
    <n v="164574688"/>
    <n v="166509760"/>
    <n v="755"/>
    <n v="0.46300000000000002"/>
    <m/>
    <n v="0.13148599999999999"/>
    <n v="0.55188700000000002"/>
    <n v="2.9186299999999998E-2"/>
    <n v="53694.5"/>
  </r>
  <r>
    <x v="26"/>
    <x v="62"/>
    <s v="Northern Michigan University"/>
    <s v="Michigan"/>
    <x v="1"/>
    <x v="0"/>
    <n v="0.75869809203142535"/>
    <n v="0.33407297830374755"/>
    <n v="5346"/>
    <n v="4056"/>
    <n v="1341"/>
    <n v="14"/>
    <n v="1355"/>
    <n v="49855"/>
    <s v="Great Lakes: IL, IN, MI, OH, and WI"/>
    <x v="1"/>
    <x v="3"/>
    <n v="-87.403899999999993"/>
    <n v="46.558"/>
    <n v="0.11"/>
    <n v="2496"/>
    <n v="85939328"/>
    <n v="60310216"/>
    <m/>
    <n v="1220427"/>
    <n v="14719252"/>
    <n v="48172888"/>
    <n v="2542238"/>
    <m/>
    <n v="99415136"/>
    <n v="62466860"/>
    <x v="1762"/>
    <n v="49869296"/>
    <n v="1365900"/>
    <n v="9885612"/>
    <n v="11251512"/>
    <n v="14796340"/>
    <n v="19114352"/>
    <n v="156571472"/>
    <n v="60392816"/>
    <n v="29366142"/>
    <n v="14070363"/>
    <n v="15394597"/>
    <n v="161892480"/>
    <n v="156571472"/>
    <n v="846"/>
    <n v="0.49"/>
    <m/>
    <n v="0.126362"/>
    <n v="0.53678499999999996"/>
    <n v="2.5204399999999998E-2"/>
    <n v="55241.5"/>
  </r>
  <r>
    <x v="27"/>
    <x v="62"/>
    <s v="Northern Michigan University"/>
    <s v="Michigan"/>
    <x v="1"/>
    <x v="0"/>
    <n v="0.74372266321075653"/>
    <n v="0.32694402091047703"/>
    <n v="6173"/>
    <n v="4591"/>
    <n v="1488"/>
    <n v="13"/>
    <n v="1501"/>
    <m/>
    <m/>
    <x v="0"/>
    <x v="0"/>
    <m/>
    <m/>
    <n v="8.3000000000000004E-2"/>
    <n v="2471"/>
    <n v="88517304"/>
    <n v="61533016"/>
    <m/>
    <n v="1398214"/>
    <n v="15817261"/>
    <n v="49351776"/>
    <n v="2477772"/>
    <m/>
    <n v="102232576"/>
    <n v="62516128"/>
    <x v="1763"/>
    <n v="51816024"/>
    <n v="1733827"/>
    <n v="10607897"/>
    <n v="12341724"/>
    <n v="13376448"/>
    <n v="20831552"/>
    <n v="164071616"/>
    <n v="61903008"/>
    <n v="29970688"/>
    <n v="15394597"/>
    <n v="15887166"/>
    <n v="165838560"/>
    <n v="164071616"/>
    <m/>
    <m/>
    <m/>
    <m/>
    <m/>
    <m/>
    <m/>
  </r>
  <r>
    <x v="0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24162000"/>
    <m/>
    <m/>
    <n v="292000"/>
    <n v="5570000"/>
    <n v="33376000"/>
    <n v="3478000"/>
    <n v="1643000"/>
    <m/>
    <m/>
    <x v="1764"/>
    <n v="32848000"/>
    <n v="4167000"/>
    <n v="1087000"/>
    <n v="5254000"/>
    <n v="6974000"/>
    <n v="6183000"/>
    <n v="94358000"/>
    <n v="43104000"/>
    <n v="11890000"/>
    <m/>
    <m/>
    <m/>
    <m/>
    <m/>
    <m/>
    <m/>
    <m/>
    <m/>
    <m/>
    <m/>
  </r>
  <r>
    <x v="1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26624000"/>
    <m/>
    <m/>
    <n v="233000"/>
    <n v="5895000"/>
    <n v="44909000"/>
    <n v="3815000"/>
    <n v="1045000"/>
    <m/>
    <m/>
    <x v="1765"/>
    <n v="34818000"/>
    <n v="4869000"/>
    <n v="1023000"/>
    <n v="5892000"/>
    <n v="6795000"/>
    <n v="6323000"/>
    <n v="97020000"/>
    <n v="45112000"/>
    <n v="13087000"/>
    <m/>
    <m/>
    <m/>
    <m/>
    <m/>
    <m/>
    <m/>
    <m/>
    <m/>
    <m/>
    <m/>
  </r>
  <r>
    <x v="2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29401000"/>
    <m/>
    <m/>
    <n v="270000"/>
    <n v="6482000"/>
    <n v="37048000"/>
    <n v="3362000"/>
    <n v="949000"/>
    <m/>
    <m/>
    <x v="1766"/>
    <n v="36135000"/>
    <n v="4677000"/>
    <n v="546000"/>
    <n v="5223000"/>
    <n v="7156000"/>
    <n v="6356000"/>
    <n v="94734000"/>
    <n v="45616000"/>
    <n v="13234000"/>
    <m/>
    <m/>
    <m/>
    <m/>
    <m/>
    <m/>
    <n v="3715"/>
    <m/>
    <m/>
    <m/>
    <m/>
  </r>
  <r>
    <x v="3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32022000"/>
    <m/>
    <m/>
    <n v="270000"/>
    <n v="6409000"/>
    <n v="36945000"/>
    <n v="3654000"/>
    <n v="782000"/>
    <m/>
    <m/>
    <x v="1767"/>
    <n v="38695000"/>
    <n v="5010000"/>
    <n v="216000"/>
    <n v="5226000"/>
    <n v="7485000"/>
    <n v="6468000"/>
    <n v="95350000"/>
    <n v="47185000"/>
    <n v="13933000"/>
    <m/>
    <m/>
    <m/>
    <m/>
    <m/>
    <m/>
    <n v="3890"/>
    <m/>
    <m/>
    <m/>
    <m/>
  </r>
  <r>
    <x v="4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35576000"/>
    <m/>
    <m/>
    <n v="176000"/>
    <n v="7310000"/>
    <n v="37787000"/>
    <n v="4245000"/>
    <n v="1228000"/>
    <m/>
    <m/>
    <x v="1768"/>
    <n v="40209000"/>
    <n v="5914000"/>
    <n v="232000"/>
    <n v="6146000"/>
    <n v="8055000"/>
    <n v="6829000"/>
    <n v="102735000"/>
    <n v="49508000"/>
    <n v="14752000"/>
    <m/>
    <m/>
    <m/>
    <m/>
    <m/>
    <m/>
    <n v="4030"/>
    <m/>
    <m/>
    <m/>
    <m/>
  </r>
  <r>
    <x v="5"/>
    <x v="63"/>
    <s v="OAKLAND UNIVERSITY"/>
    <s v="Michigan"/>
    <x v="0"/>
    <x v="0"/>
    <s v=""/>
    <s v=""/>
    <m/>
    <m/>
    <m/>
    <m/>
    <m/>
    <m/>
    <m/>
    <x v="0"/>
    <x v="0"/>
    <m/>
    <m/>
    <m/>
    <m/>
    <n v="39626000"/>
    <m/>
    <m/>
    <n v="314000"/>
    <n v="6314515"/>
    <n v="39941000"/>
    <n v="4427000"/>
    <n v="1669000"/>
    <m/>
    <m/>
    <x v="1769"/>
    <n v="43657000"/>
    <n v="5277000"/>
    <n v="331000"/>
    <n v="5608000"/>
    <n v="8865000"/>
    <n v="7259000"/>
    <n v="112195512"/>
    <n v="51776000"/>
    <n v="15591000"/>
    <m/>
    <m/>
    <m/>
    <m/>
    <m/>
    <m/>
    <n v="4165"/>
    <m/>
    <m/>
    <m/>
    <m/>
  </r>
  <r>
    <x v="6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43518000"/>
    <m/>
    <m/>
    <n v="332000"/>
    <n v="6591000"/>
    <n v="41616000"/>
    <n v="5208000"/>
    <n v="1845000"/>
    <m/>
    <m/>
    <x v="1770"/>
    <n v="44957000"/>
    <n v="5147000"/>
    <n v="190000"/>
    <n v="5337000"/>
    <n v="8966000"/>
    <n v="7516000"/>
    <n v="111212000"/>
    <n v="54778000"/>
    <n v="15586000"/>
    <n v="14140000"/>
    <n v="14924000"/>
    <m/>
    <m/>
    <n v="457"/>
    <n v="0.41499999999999998"/>
    <n v="4250"/>
    <m/>
    <m/>
    <m/>
    <m/>
  </r>
  <r>
    <x v="7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46084000"/>
    <m/>
    <m/>
    <n v="317000"/>
    <n v="6829000"/>
    <n v="44137000"/>
    <n v="5441000"/>
    <n v="2431000"/>
    <m/>
    <m/>
    <x v="1771"/>
    <n v="49176000"/>
    <n v="5588000"/>
    <n v="435000"/>
    <n v="6023000"/>
    <n v="9505000"/>
    <n v="8423000"/>
    <n v="124208000"/>
    <n v="57882000"/>
    <n v="16550000"/>
    <n v="14924000"/>
    <n v="16598000"/>
    <m/>
    <m/>
    <n v="497"/>
    <n v="0.41299999999999998"/>
    <n v="4400"/>
    <n v="0.34890700000000002"/>
    <n v="0.71495900000000001"/>
    <n v="0.118731"/>
    <n v="30570"/>
  </r>
  <r>
    <x v="8"/>
    <x v="63"/>
    <s v="OAKLAND UNIVERSITY"/>
    <s v="Michigan"/>
    <x v="0"/>
    <x v="0"/>
    <s v=""/>
    <s v=""/>
    <m/>
    <m/>
    <m/>
    <m/>
    <m/>
    <m/>
    <m/>
    <x v="0"/>
    <x v="0"/>
    <m/>
    <m/>
    <m/>
    <m/>
    <n v="48753000"/>
    <m/>
    <m/>
    <n v="274000"/>
    <n v="7136000"/>
    <n v="45603000"/>
    <n v="5513000"/>
    <n v="1441000"/>
    <m/>
    <m/>
    <x v="1772"/>
    <n v="50623000"/>
    <n v="5168000"/>
    <n v="447000"/>
    <n v="5615000"/>
    <n v="9626000"/>
    <n v="9041000"/>
    <n v="130200000"/>
    <n v="60449000"/>
    <n v="17308000"/>
    <n v="23276000"/>
    <n v="25654000"/>
    <m/>
    <m/>
    <n v="470"/>
    <n v="0.4"/>
    <n v="4555"/>
    <n v="0.34231800000000001"/>
    <n v="0.71197500000000002"/>
    <n v="0.115133"/>
    <n v="32439"/>
  </r>
  <r>
    <x v="9"/>
    <x v="63"/>
    <s v="OAKLAND UNIVERSITY"/>
    <s v="Michigan"/>
    <x v="0"/>
    <x v="0"/>
    <s v=""/>
    <s v=""/>
    <m/>
    <m/>
    <m/>
    <m/>
    <m/>
    <n v="483094401"/>
    <s v="Great Lakes: IL, IN, MI, OH, and WI"/>
    <x v="0"/>
    <x v="0"/>
    <m/>
    <m/>
    <m/>
    <m/>
    <n v="51507000"/>
    <m/>
    <m/>
    <n v="299000"/>
    <n v="7928000"/>
    <n v="49463000"/>
    <n v="8624000"/>
    <n v="1034000"/>
    <m/>
    <m/>
    <x v="1773"/>
    <n v="53655000"/>
    <n v="6268000"/>
    <n v="756000"/>
    <n v="7024000"/>
    <n v="10315000"/>
    <n v="10259000"/>
    <n v="143328000"/>
    <n v="64472000"/>
    <n v="18331000"/>
    <n v="25654000"/>
    <n v="27660000"/>
    <m/>
    <m/>
    <n v="478"/>
    <n v="0.39400000000000002"/>
    <n v="4715"/>
    <n v="0.324716"/>
    <n v="0.70217200000000002"/>
    <n v="0.117201"/>
    <n v="34494"/>
  </r>
  <r>
    <x v="10"/>
    <x v="63"/>
    <s v="OAKLAND UNIVERSITY"/>
    <s v="Michigan"/>
    <x v="0"/>
    <x v="0"/>
    <s v=""/>
    <s v=""/>
    <m/>
    <m/>
    <m/>
    <m/>
    <m/>
    <m/>
    <m/>
    <x v="0"/>
    <x v="0"/>
    <m/>
    <m/>
    <m/>
    <m/>
    <n v="56783000"/>
    <m/>
    <m/>
    <n v="257000"/>
    <n v="10218000"/>
    <n v="54181000"/>
    <n v="7485000"/>
    <n v="3055000"/>
    <m/>
    <m/>
    <x v="1774"/>
    <n v="56463000"/>
    <n v="7383000"/>
    <n v="788000"/>
    <n v="8171000"/>
    <n v="11944000"/>
    <n v="11350000"/>
    <n v="153708000"/>
    <n v="68527000"/>
    <n v="19390000"/>
    <n v="27660000"/>
    <n v="26319000"/>
    <m/>
    <m/>
    <n v="548"/>
    <n v="0.40600000000000003"/>
    <n v="4833"/>
    <n v="0.33016600000000002"/>
    <n v="0.67606900000000003"/>
    <n v="0.12084300000000001"/>
    <n v="37127.5"/>
  </r>
  <r>
    <x v="11"/>
    <x v="63"/>
    <s v="OAKLAND UNIVERSITY"/>
    <s v="Michigan"/>
    <x v="1"/>
    <x v="0"/>
    <n v="0.77176298463789317"/>
    <n v="0.45189573459715637"/>
    <n v="5468"/>
    <n v="4220"/>
    <n v="1817"/>
    <n v="90"/>
    <n v="1907"/>
    <n v="483094401"/>
    <s v="Great Lakes: IL, IN, MI, OH, and WI"/>
    <x v="0"/>
    <x v="0"/>
    <m/>
    <m/>
    <m/>
    <m/>
    <n v="65560000"/>
    <n v="58263332"/>
    <m/>
    <n v="3505607"/>
    <n v="11053444"/>
    <n v="57035268"/>
    <n v="3501041"/>
    <n v="912034"/>
    <n v="99122368"/>
    <n v="56115104"/>
    <x v="1775"/>
    <n v="72153352"/>
    <n v="9328837"/>
    <n v="694463.75"/>
    <n v="10023301"/>
    <n v="11414034"/>
    <n v="13106919"/>
    <n v="155423248"/>
    <n v="74339720"/>
    <n v="20813712"/>
    <m/>
    <m/>
    <n v="173952096"/>
    <n v="155423248"/>
    <n v="546"/>
    <n v="0.41099999999999998"/>
    <n v="4978"/>
    <n v="0.32841900000000002"/>
    <n v="0.65793100000000004"/>
    <n v="0.117936"/>
    <n v="40238"/>
  </r>
  <r>
    <x v="12"/>
    <x v="63"/>
    <s v="OAKLAND UNIVERSITY"/>
    <s v="Michigan"/>
    <x v="1"/>
    <x v="0"/>
    <n v="0.77812663526949244"/>
    <n v="0.41874019278188745"/>
    <n v="5733"/>
    <n v="4461"/>
    <n v="1783"/>
    <n v="85"/>
    <n v="1868"/>
    <m/>
    <m/>
    <x v="0"/>
    <x v="0"/>
    <m/>
    <m/>
    <m/>
    <m/>
    <n v="72940368"/>
    <n v="65412200"/>
    <m/>
    <n v="3937682"/>
    <n v="10847133"/>
    <n v="54918840"/>
    <n v="3976319"/>
    <n v="384683"/>
    <n v="107270104"/>
    <n v="57371368"/>
    <x v="1776"/>
    <n v="78652368"/>
    <n v="7394772"/>
    <n v="915681"/>
    <n v="8310453"/>
    <n v="11561932"/>
    <n v="14048931"/>
    <n v="165039328"/>
    <n v="77980912"/>
    <n v="23593078"/>
    <n v="16010444"/>
    <n v="15558796"/>
    <n v="169313504"/>
    <n v="165039328"/>
    <n v="643"/>
    <n v="0.438"/>
    <n v="5252"/>
    <n v="0.30126799999999998"/>
    <n v="0.65697700000000003"/>
    <n v="0.106237"/>
    <n v="43486.5"/>
  </r>
  <r>
    <x v="13"/>
    <x v="63"/>
    <s v="OAKLAND UNIVERSITY"/>
    <s v="Michigan"/>
    <x v="1"/>
    <x v="0"/>
    <n v="0.80351210251542482"/>
    <n v="0.41366410710769835"/>
    <n v="6321"/>
    <n v="5079"/>
    <n v="2016"/>
    <n v="85"/>
    <n v="2101"/>
    <s v="48309-4401"/>
    <s v="Great Lakes: IL, IN, MI, OH, and WI"/>
    <x v="0"/>
    <x v="0"/>
    <m/>
    <m/>
    <m/>
    <m/>
    <n v="83852040"/>
    <n v="75682376"/>
    <m/>
    <n v="1768368"/>
    <n v="13362752"/>
    <n v="49454316"/>
    <n v="3875389"/>
    <n v="337813"/>
    <n v="116950912"/>
    <n v="55470740"/>
    <x v="1777"/>
    <n v="78563728"/>
    <n v="8026381.5"/>
    <n v="1128898.75"/>
    <n v="9155280"/>
    <n v="11610501"/>
    <n v="13795802"/>
    <n v="163744032"/>
    <n v="76267928"/>
    <n v="25596348"/>
    <n v="24952598"/>
    <n v="28619318"/>
    <n v="179539808"/>
    <n v="163744032"/>
    <n v="683"/>
    <n v="0.46700000000000003"/>
    <n v="5540"/>
    <n v="0.28564299999999998"/>
    <n v="0.668485"/>
    <n v="9.5710400000000001E-2"/>
    <n v="42434"/>
  </r>
  <r>
    <x v="14"/>
    <x v="63"/>
    <s v="OAKLAND UNIVERSITY"/>
    <s v="Michigan"/>
    <x v="1"/>
    <x v="0"/>
    <n v="0.81360241538217071"/>
    <n v="0.40097656250000002"/>
    <n v="6293"/>
    <n v="5120"/>
    <n v="1950"/>
    <n v="103"/>
    <n v="2053"/>
    <s v="48309-4401"/>
    <s v="Great Lakes: IL, IN, MI, OH, and WI"/>
    <x v="1"/>
    <x v="0"/>
    <m/>
    <m/>
    <m/>
    <m/>
    <n v="86453816"/>
    <n v="78896984"/>
    <m/>
    <n v="1221082"/>
    <n v="13150923"/>
    <n v="50564448"/>
    <n v="4745251"/>
    <n v="365115"/>
    <n v="120265424"/>
    <n v="58068416"/>
    <x v="1778"/>
    <n v="80766968"/>
    <n v="8132215.5"/>
    <n v="1438315.75"/>
    <n v="9570531"/>
    <n v="12820587"/>
    <n v="13778636"/>
    <n v="167200272"/>
    <n v="77834368"/>
    <n v="26739444"/>
    <n v="28619318"/>
    <n v="31264092"/>
    <n v="179078560"/>
    <n v="167200272"/>
    <n v="765"/>
    <n v="0.44800000000000001"/>
    <n v="5790"/>
    <n v="0.27611200000000002"/>
    <n v="0.66487099999999999"/>
    <n v="8.6651099999999995E-2"/>
    <n v="42016"/>
  </r>
  <r>
    <x v="15"/>
    <x v="63"/>
    <s v="Oakland University"/>
    <s v="Michigan"/>
    <x v="1"/>
    <x v="0"/>
    <n v="0.8197539075490522"/>
    <n v="0.44888438133874237"/>
    <n v="6014"/>
    <n v="4930"/>
    <n v="2121"/>
    <n v="92"/>
    <n v="2213"/>
    <s v="48309-4401"/>
    <s v="Great Lakes: IL, IN, MI, OH, and WI"/>
    <x v="1"/>
    <x v="2"/>
    <m/>
    <m/>
    <m/>
    <m/>
    <n v="98151840"/>
    <n v="89640568"/>
    <m/>
    <n v="873671"/>
    <n v="13256326"/>
    <n v="53227556"/>
    <n v="4253181"/>
    <n v="9112130"/>
    <n v="130636600"/>
    <n v="61193988"/>
    <x v="1779"/>
    <n v="86880800"/>
    <n v="8118153"/>
    <n v="1856446.88"/>
    <n v="9974600"/>
    <n v="13989137"/>
    <n v="15230135"/>
    <n v="181194608"/>
    <n v="82324376"/>
    <n v="27647754"/>
    <n v="31264092"/>
    <n v="32598604"/>
    <n v="200988128"/>
    <n v="181194608"/>
    <n v="789"/>
    <n v="0.443"/>
    <n v="6080"/>
    <n v="0.276752"/>
    <n v="0.65939899999999996"/>
    <n v="8.7207999999999994E-2"/>
    <n v="45610"/>
  </r>
  <r>
    <x v="16"/>
    <x v="63"/>
    <s v="Oakland University"/>
    <s v="Michigan"/>
    <x v="1"/>
    <x v="0"/>
    <n v="0.81007457008065742"/>
    <n v="0.42964493706556456"/>
    <n v="6571"/>
    <n v="5323"/>
    <n v="2186"/>
    <n v="101"/>
    <n v="2287"/>
    <m/>
    <m/>
    <x v="0"/>
    <x v="0"/>
    <m/>
    <m/>
    <m/>
    <m/>
    <n v="110785560"/>
    <n v="100171352"/>
    <m/>
    <n v="1525674"/>
    <n v="12778532"/>
    <n v="50238600"/>
    <n v="4126422"/>
    <n v="666897"/>
    <n v="144044112"/>
    <n v="65350012"/>
    <x v="1780"/>
    <n v="93963088"/>
    <n v="7926527.5"/>
    <n v="2620441.75"/>
    <n v="10546969"/>
    <n v="15539743"/>
    <n v="16739534"/>
    <n v="197829968"/>
    <n v="88858536"/>
    <n v="30451352"/>
    <n v="32598604"/>
    <n v="43036944"/>
    <n v="210471664"/>
    <n v="197829968"/>
    <n v="803"/>
    <n v="0.443"/>
    <n v="6354"/>
    <n v="0.27968199999999999"/>
    <n v="0.660547"/>
    <n v="9.0779299999999993E-2"/>
    <n v="48383.5"/>
  </r>
  <r>
    <x v="17"/>
    <x v="63"/>
    <s v="Oakland University"/>
    <s v="Michigan"/>
    <x v="1"/>
    <x v="0"/>
    <n v="0.80893838588371425"/>
    <n v="0.41838011800464869"/>
    <n v="6914"/>
    <n v="5593"/>
    <n v="2219"/>
    <n v="121"/>
    <n v="2340"/>
    <s v="48309-4401"/>
    <s v="Great Lakes: IL, IN, MI, OH, and WI"/>
    <x v="1"/>
    <x v="2"/>
    <m/>
    <m/>
    <m/>
    <m/>
    <n v="125839632"/>
    <n v="111941248"/>
    <m/>
    <n v="2661105"/>
    <n v="14740766"/>
    <n v="61621488"/>
    <n v="4473533"/>
    <n v="446450"/>
    <n v="151355392"/>
    <n v="70293896"/>
    <x v="1781"/>
    <n v="100000944"/>
    <n v="8498128"/>
    <n v="2648457.5"/>
    <n v="11146586"/>
    <n v="15794777"/>
    <n v="18013324"/>
    <n v="209807152"/>
    <n v="94173392"/>
    <n v="32321118"/>
    <n v="43036944"/>
    <n v="50450072"/>
    <n v="224194544"/>
    <n v="209807152"/>
    <n v="780"/>
    <n v="0.437"/>
    <n v="6670"/>
    <n v="0.26832299999999998"/>
    <n v="0.64614000000000005"/>
    <n v="8.8021299999999997E-2"/>
    <n v="50728"/>
  </r>
  <r>
    <x v="18"/>
    <x v="63"/>
    <s v="Oakland University"/>
    <s v="Michigan"/>
    <x v="1"/>
    <x v="0"/>
    <n v="0.78258609486679664"/>
    <n v="0.39023580205911657"/>
    <n v="7695"/>
    <n v="6022"/>
    <n v="2247"/>
    <n v="103"/>
    <n v="2350"/>
    <s v="48309-4401"/>
    <s v="Great Lakes: IL, IN, MI, OH, and WI"/>
    <x v="1"/>
    <x v="2"/>
    <m/>
    <m/>
    <m/>
    <m/>
    <n v="135563824"/>
    <n v="119396696"/>
    <m/>
    <n v="2960781"/>
    <n v="18232240"/>
    <n v="58648012"/>
    <n v="19075720"/>
    <n v="570160"/>
    <n v="162633264"/>
    <n v="79934432"/>
    <x v="1782"/>
    <n v="107762280"/>
    <n v="8490056"/>
    <n v="2718506"/>
    <n v="11208562"/>
    <n v="18825068"/>
    <n v="18975876"/>
    <n v="241254384"/>
    <n v="104039680"/>
    <n v="37080556"/>
    <n v="50450072"/>
    <n v="40539452"/>
    <n v="243269104"/>
    <n v="241254384"/>
    <n v="820"/>
    <n v="0.40699999999999997"/>
    <n v="7105"/>
    <n v="0.27096700000000001"/>
    <n v="0.63652399999999998"/>
    <n v="8.6907799999999993E-2"/>
    <n v="50621.5"/>
  </r>
  <r>
    <x v="19"/>
    <x v="63"/>
    <s v="Oakland University"/>
    <s v="Michigan"/>
    <x v="1"/>
    <x v="0"/>
    <n v="0.68639523336643493"/>
    <n v="0.35677083333333331"/>
    <n v="10070"/>
    <n v="6912"/>
    <n v="2331"/>
    <n v="135"/>
    <n v="2466"/>
    <m/>
    <m/>
    <x v="0"/>
    <x v="0"/>
    <m/>
    <m/>
    <m/>
    <m/>
    <n v="153787680"/>
    <n v="130318232"/>
    <m/>
    <n v="2903199"/>
    <n v="27533876"/>
    <n v="54602452"/>
    <n v="4125543"/>
    <n v="564971"/>
    <n v="172360224"/>
    <n v="89201648"/>
    <x v="1783"/>
    <n v="110071856"/>
    <n v="9698273"/>
    <n v="3892150"/>
    <n v="13590423"/>
    <n v="20150060"/>
    <n v="19610480"/>
    <n v="235258688"/>
    <n v="109209632"/>
    <n v="37551252"/>
    <n v="40539452"/>
    <n v="46763652"/>
    <n v="262653264"/>
    <n v="235258688"/>
    <n v="774"/>
    <n v="0.39700000000000002"/>
    <n v="7350"/>
    <n v="0.28173700000000002"/>
    <n v="0.63817400000000002"/>
    <n v="8.6826299999999995E-2"/>
    <n v="49183.5"/>
  </r>
  <r>
    <x v="20"/>
    <x v="63"/>
    <s v="Oakland University"/>
    <s v="Michigan"/>
    <x v="1"/>
    <x v="0"/>
    <n v="0.67100390351316186"/>
    <n v="0.34471957040572793"/>
    <n v="9991"/>
    <n v="6704"/>
    <n v="2226"/>
    <n v="85"/>
    <n v="2311"/>
    <s v="48309-4401"/>
    <s v="Great Lakes: IL, IN, MI, OH, and WI"/>
    <x v="1"/>
    <x v="2"/>
    <n v="-83.217699999999994"/>
    <n v="42.673000000000002"/>
    <m/>
    <m/>
    <n v="166315952"/>
    <n v="137613232"/>
    <m/>
    <n v="2707705"/>
    <n v="34562184"/>
    <n v="54004864"/>
    <n v="4294656"/>
    <n v="560157"/>
    <n v="183867792"/>
    <n v="96114544"/>
    <x v="1784"/>
    <n v="116223960"/>
    <n v="11187958"/>
    <n v="3454886"/>
    <n v="14642844"/>
    <n v="22452536"/>
    <n v="20386816"/>
    <n v="248290464"/>
    <n v="111714768"/>
    <n v="42732668"/>
    <n v="46763652"/>
    <n v="56877140"/>
    <n v="282704960"/>
    <n v="248290464"/>
    <n v="855"/>
    <n v="0.40300000000000002"/>
    <n v="7680"/>
    <n v="0.28210200000000002"/>
    <n v="0.64176100000000003"/>
    <n v="8.0681799999999998E-2"/>
    <n v="44694.5"/>
  </r>
  <r>
    <x v="21"/>
    <x v="63"/>
    <s v="Oakland University"/>
    <s v="Michigan"/>
    <x v="1"/>
    <x v="0"/>
    <n v="0.67572040498442365"/>
    <n v="0.3401527157470105"/>
    <n v="10272"/>
    <n v="6941"/>
    <n v="2240"/>
    <n v="121"/>
    <n v="2361"/>
    <s v="48309-4401"/>
    <s v="Great Lakes: IL, IN, MI, OH, and WI"/>
    <x v="1"/>
    <x v="2"/>
    <n v="-83.218900000000005"/>
    <n v="42.672600000000003"/>
    <n v="5.5E-2"/>
    <n v="3037"/>
    <n v="181000768"/>
    <n v="149094768"/>
    <m/>
    <n v="2990874"/>
    <n v="32861276"/>
    <n v="46557084"/>
    <n v="5805973"/>
    <n v="415779"/>
    <n v="194021872"/>
    <n v="71605576"/>
    <x v="1785"/>
    <n v="117038720"/>
    <n v="14711422"/>
    <n v="4075221"/>
    <n v="18786644"/>
    <n v="30920402"/>
    <n v="32285692"/>
    <n v="263972224"/>
    <n v="117120248"/>
    <n v="44554704"/>
    <n v="56877140"/>
    <n v="55484600"/>
    <n v="301571968"/>
    <n v="263972224"/>
    <n v="947"/>
    <n v="0.434"/>
    <n v="7968"/>
    <n v="0.28097699999999998"/>
    <n v="0.64492899999999997"/>
    <n v="7.7008499999999994E-2"/>
    <n v="40467"/>
  </r>
  <r>
    <x v="22"/>
    <x v="63"/>
    <s v="Oakland University"/>
    <s v="Michigan"/>
    <x v="1"/>
    <x v="0"/>
    <n v="0.62137919684002629"/>
    <n v="0.32631439544431201"/>
    <n v="12152"/>
    <n v="7551"/>
    <n v="2361"/>
    <n v="103"/>
    <n v="2464"/>
    <m/>
    <m/>
    <x v="0"/>
    <x v="0"/>
    <m/>
    <m/>
    <n v="6.9000000000000006E-2"/>
    <n v="3207"/>
    <n v="193118768"/>
    <n v="155967344"/>
    <m/>
    <n v="3320378"/>
    <n v="30941096"/>
    <n v="49144172"/>
    <n v="4852750"/>
    <n v="756412"/>
    <n v="203388048"/>
    <n v="85736376"/>
    <x v="1786"/>
    <n v="125451064"/>
    <n v="13936693"/>
    <n v="4634226"/>
    <n v="18570920"/>
    <n v="33251920"/>
    <n v="35506508"/>
    <n v="280795488"/>
    <n v="125652224"/>
    <n v="44700548"/>
    <n v="55484600"/>
    <n v="61431556"/>
    <n v="307837440"/>
    <n v="280795488"/>
    <n v="953"/>
    <n v="0.42899999999999999"/>
    <n v="8208"/>
    <n v="0.26928400000000002"/>
    <n v="0.63670099999999996"/>
    <n v="7.2330500000000006E-2"/>
    <n v="42103.5"/>
  </r>
  <r>
    <x v="23"/>
    <x v="63"/>
    <s v="Oakland University"/>
    <s v="Michigan"/>
    <x v="1"/>
    <x v="0"/>
    <n v="0.66003827273483651"/>
    <n v="0.32383713601411823"/>
    <n v="12019"/>
    <n v="7933"/>
    <n v="2453"/>
    <n v="116"/>
    <n v="2569"/>
    <m/>
    <m/>
    <x v="0"/>
    <x v="0"/>
    <m/>
    <m/>
    <n v="6.2E-2"/>
    <n v="3596"/>
    <n v="209413168"/>
    <n v="165846096"/>
    <m/>
    <n v="2701896"/>
    <n v="30485136"/>
    <n v="50106808"/>
    <n v="9649542"/>
    <n v="834305"/>
    <n v="212221040"/>
    <n v="99761968"/>
    <x v="1787"/>
    <n v="130043592"/>
    <n v="12592127"/>
    <n v="4994411"/>
    <n v="17586538"/>
    <n v="35519696"/>
    <n v="34695240"/>
    <n v="286998304"/>
    <n v="132416936"/>
    <n v="44885848"/>
    <n v="61431556"/>
    <n v="80564952"/>
    <n v="326549248"/>
    <n v="286998304"/>
    <n v="1025"/>
    <n v="0.45600000000000002"/>
    <n v="8452"/>
    <n v="0.24670300000000001"/>
    <n v="0.61571600000000004"/>
    <n v="6.6083600000000006E-2"/>
    <n v="44819"/>
  </r>
  <r>
    <x v="24"/>
    <x v="63"/>
    <s v="Oakland University"/>
    <s v="Michigan"/>
    <x v="1"/>
    <x v="0"/>
    <n v="0.67001915708812265"/>
    <n v="0.30486061472480341"/>
    <n v="12528"/>
    <n v="8394"/>
    <n v="2410"/>
    <n v="149"/>
    <n v="2559"/>
    <s v="48309-4401"/>
    <s v="Great Lakes: IL, IN, MI, OH, and WI"/>
    <x v="1"/>
    <x v="1"/>
    <n v="-83.218900000000005"/>
    <n v="42.672600000000003"/>
    <n v="4.9000000000000002E-2"/>
    <n v="4282"/>
    <n v="225446624"/>
    <n v="179163920"/>
    <m/>
    <n v="1540205"/>
    <n v="30328424"/>
    <n v="51400852"/>
    <n v="4673430"/>
    <n v="645669"/>
    <n v="226626928"/>
    <n v="82859312"/>
    <x v="1788"/>
    <n v="139619472"/>
    <n v="12283770"/>
    <n v="5502491"/>
    <n v="17786260"/>
    <n v="37883520"/>
    <n v="38113852"/>
    <n v="307650656"/>
    <n v="138509984"/>
    <n v="49813804"/>
    <n v="80564952"/>
    <n v="84026368"/>
    <n v="327972960"/>
    <n v="307650656"/>
    <n v="1024"/>
    <n v="0.44"/>
    <n v="8894"/>
    <n v="0.237264"/>
    <n v="0.60474499999999998"/>
    <n v="5.8618299999999998E-2"/>
    <n v="45134"/>
  </r>
  <r>
    <x v="25"/>
    <x v="63"/>
    <s v="Oakland University"/>
    <s v="Michigan"/>
    <x v="1"/>
    <x v="0"/>
    <n v="0.80387718952962017"/>
    <n v="0.33210919329171257"/>
    <n v="10162"/>
    <n v="8169"/>
    <n v="2588"/>
    <n v="125"/>
    <n v="2713"/>
    <m/>
    <m/>
    <x v="0"/>
    <x v="0"/>
    <m/>
    <m/>
    <n v="4.2000000000000003E-2"/>
    <n v="4601"/>
    <n v="252483248"/>
    <n v="200647920"/>
    <m/>
    <n v="1789386"/>
    <n v="28576436"/>
    <n v="51479436"/>
    <n v="4516308"/>
    <n v="545633"/>
    <n v="253345456"/>
    <n v="79304336"/>
    <x v="1789"/>
    <n v="138980144"/>
    <n v="12609712"/>
    <n v="6099659"/>
    <n v="18709372"/>
    <n v="50611744"/>
    <n v="39383800"/>
    <n v="325729184"/>
    <n v="145715520"/>
    <n v="52929260"/>
    <n v="84026368"/>
    <n v="82002872"/>
    <n v="335454656"/>
    <n v="325729184"/>
    <n v="1040"/>
    <n v="0.46800000000000003"/>
    <n v="9250"/>
    <n v="0.22120200000000001"/>
    <n v="0.59905200000000003"/>
    <n v="4.8267699999999997E-2"/>
    <n v="45291.5"/>
  </r>
  <r>
    <x v="26"/>
    <x v="63"/>
    <s v="Oakland University"/>
    <s v="Michigan"/>
    <x v="1"/>
    <x v="0"/>
    <n v="0.86349176646706582"/>
    <n v="0.2811788926210857"/>
    <n v="10688"/>
    <n v="9229"/>
    <n v="2540"/>
    <n v="55"/>
    <n v="2595"/>
    <s v="48309-4401"/>
    <s v="Great Lakes: IL, IN, MI, OH, and WI"/>
    <x v="1"/>
    <x v="1"/>
    <n v="-83.216399999999993"/>
    <n v="42.674599999999998"/>
    <n v="4.8000000000000001E-2"/>
    <n v="4500"/>
    <n v="263639088"/>
    <n v="208079776"/>
    <m/>
    <n v="1541791"/>
    <n v="28680828"/>
    <n v="52656144"/>
    <n v="4516984"/>
    <n v="332702"/>
    <n v="262779104"/>
    <n v="93302456"/>
    <x v="1790"/>
    <n v="139812880"/>
    <n v="12772918"/>
    <n v="5463025"/>
    <n v="18235944"/>
    <n v="55928880"/>
    <n v="42228192"/>
    <n v="335161728"/>
    <n v="153978656"/>
    <n v="55709944"/>
    <n v="82002872"/>
    <n v="91628928"/>
    <n v="357390752"/>
    <n v="335161728"/>
    <n v="1023"/>
    <n v="0.45700000000000002"/>
    <n v="9620"/>
    <n v="0.20056199999999999"/>
    <n v="0.60780400000000001"/>
    <n v="4.6957699999999998E-2"/>
    <n v="45384.5"/>
  </r>
  <r>
    <x v="27"/>
    <x v="63"/>
    <s v="Oakland University"/>
    <s v="Michigan"/>
    <x v="1"/>
    <x v="0"/>
    <n v="0.84411421911421913"/>
    <n v="0.28259118628466229"/>
    <n v="10296"/>
    <n v="8691"/>
    <n v="2423"/>
    <n v="33"/>
    <n v="2456"/>
    <m/>
    <m/>
    <x v="0"/>
    <x v="0"/>
    <m/>
    <m/>
    <n v="4.7E-2"/>
    <n v="4593"/>
    <n v="268664320"/>
    <n v="207020368"/>
    <m/>
    <n v="1353000"/>
    <n v="30046868"/>
    <n v="53744924"/>
    <n v="5151916"/>
    <n v="759304"/>
    <n v="261508128"/>
    <n v="93492088"/>
    <x v="1791"/>
    <n v="142228768"/>
    <n v="13521091"/>
    <n v="5272159"/>
    <n v="18793250"/>
    <n v="57489512"/>
    <n v="42622876"/>
    <n v="338714912"/>
    <n v="159537600"/>
    <n v="55755188"/>
    <n v="91628928"/>
    <n v="101746464"/>
    <n v="357569088"/>
    <n v="338714912"/>
    <m/>
    <m/>
    <n v="9910"/>
    <m/>
    <m/>
    <m/>
    <m/>
  </r>
  <r>
    <x v="0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0081369"/>
    <m/>
    <m/>
    <m/>
    <n v="7515103"/>
    <n v="17105372"/>
    <n v="647133"/>
    <n v="309959"/>
    <m/>
    <m/>
    <x v="1792"/>
    <n v="11593946"/>
    <n v="4537858"/>
    <n v="390259"/>
    <n v="4928117"/>
    <n v="3697125"/>
    <n v="2271638"/>
    <n v="39990768"/>
    <n v="16422847"/>
    <n v="4164398"/>
    <m/>
    <m/>
    <m/>
    <m/>
    <m/>
    <m/>
    <m/>
    <m/>
    <m/>
    <m/>
    <m/>
  </r>
  <r>
    <x v="1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1647864"/>
    <m/>
    <m/>
    <m/>
    <n v="12051674"/>
    <n v="17584960"/>
    <n v="722879"/>
    <n v="249126"/>
    <m/>
    <m/>
    <x v="1793"/>
    <n v="12723169"/>
    <n v="8868383"/>
    <n v="516695"/>
    <n v="9385078"/>
    <n v="3877955"/>
    <n v="2626585"/>
    <n v="47171396"/>
    <n v="17691442"/>
    <n v="5054123"/>
    <m/>
    <m/>
    <m/>
    <m/>
    <m/>
    <m/>
    <m/>
    <m/>
    <m/>
    <m/>
    <m/>
  </r>
  <r>
    <x v="2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3441276"/>
    <m/>
    <m/>
    <m/>
    <n v="5064130"/>
    <n v="17560628"/>
    <n v="997397"/>
    <n v="823166"/>
    <m/>
    <m/>
    <x v="1794"/>
    <n v="13778180"/>
    <n v="1632720"/>
    <n v="763830"/>
    <n v="2396550"/>
    <n v="4086963"/>
    <n v="2629214"/>
    <n v="42882760"/>
    <n v="19306128"/>
    <n v="5050673"/>
    <m/>
    <m/>
    <m/>
    <m/>
    <m/>
    <m/>
    <m/>
    <m/>
    <m/>
    <m/>
    <m/>
  </r>
  <r>
    <x v="3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5093780"/>
    <m/>
    <m/>
    <m/>
    <n v="4161286"/>
    <n v="17611184"/>
    <n v="1052014"/>
    <n v="1153267"/>
    <m/>
    <m/>
    <x v="1795"/>
    <n v="14703026"/>
    <n v="954427"/>
    <n v="1326508"/>
    <n v="2280935"/>
    <n v="4498183"/>
    <n v="2804119"/>
    <n v="43197696"/>
    <n v="20503520"/>
    <n v="5352609"/>
    <m/>
    <m/>
    <m/>
    <m/>
    <m/>
    <m/>
    <m/>
    <m/>
    <m/>
    <m/>
    <m/>
  </r>
  <r>
    <x v="4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5113209"/>
    <m/>
    <m/>
    <m/>
    <n v="4994496"/>
    <n v="18361786"/>
    <n v="1273585"/>
    <n v="1335076"/>
    <m/>
    <m/>
    <x v="1796"/>
    <n v="15018844"/>
    <n v="995412"/>
    <n v="1718550"/>
    <n v="2713962"/>
    <n v="4704526"/>
    <n v="3162716"/>
    <n v="45038408"/>
    <n v="22168356"/>
    <n v="5246434"/>
    <m/>
    <m/>
    <m/>
    <m/>
    <m/>
    <m/>
    <m/>
    <m/>
    <m/>
    <m/>
    <m/>
  </r>
  <r>
    <x v="5"/>
    <x v="64"/>
    <s v="SAGINAW VALLEY STATE UNIVERSITY"/>
    <s v="Michigan"/>
    <x v="0"/>
    <x v="0"/>
    <s v=""/>
    <s v=""/>
    <m/>
    <m/>
    <m/>
    <m/>
    <m/>
    <m/>
    <m/>
    <x v="0"/>
    <x v="0"/>
    <m/>
    <m/>
    <m/>
    <m/>
    <n v="17286482"/>
    <m/>
    <m/>
    <m/>
    <n v="3944653"/>
    <n v="19112528"/>
    <n v="1647176"/>
    <n v="1322729"/>
    <m/>
    <m/>
    <x v="1797"/>
    <n v="15758601"/>
    <n v="1281321"/>
    <n v="1176500"/>
    <n v="2457821"/>
    <n v="5271110"/>
    <n v="3410849"/>
    <n v="47272488"/>
    <n v="22752364"/>
    <n v="5917606"/>
    <m/>
    <m/>
    <m/>
    <m/>
    <m/>
    <m/>
    <n v="3990"/>
    <m/>
    <m/>
    <m/>
    <m/>
  </r>
  <r>
    <x v="6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7964124"/>
    <m/>
    <m/>
    <m/>
    <n v="3776433"/>
    <n v="21916638"/>
    <n v="1614717"/>
    <n v="1372738"/>
    <m/>
    <m/>
    <x v="1798"/>
    <n v="16835000"/>
    <n v="1127004"/>
    <n v="1018395"/>
    <n v="2145399"/>
    <n v="5915258"/>
    <n v="3552991"/>
    <n v="51748832"/>
    <n v="24047692"/>
    <n v="6867953"/>
    <n v="6737068"/>
    <n v="8769039"/>
    <m/>
    <m/>
    <n v="149"/>
    <n v="0.26400000000000001"/>
    <n v="4140"/>
    <m/>
    <m/>
    <m/>
    <m/>
  </r>
  <r>
    <x v="7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19282424"/>
    <m/>
    <m/>
    <m/>
    <n v="3892697"/>
    <n v="23024518"/>
    <n v="1382553"/>
    <n v="1732940"/>
    <m/>
    <m/>
    <x v="1799"/>
    <n v="17884348"/>
    <n v="1091341"/>
    <n v="1076710"/>
    <n v="2168051"/>
    <n v="6564933"/>
    <n v="3894766"/>
    <n v="55046576"/>
    <n v="24822250"/>
    <n v="7403858"/>
    <n v="7973576"/>
    <n v="10028260"/>
    <m/>
    <m/>
    <n v="195"/>
    <n v="0.29799999999999999"/>
    <n v="4375"/>
    <n v="0.37115300000000001"/>
    <n v="0.64722100000000005"/>
    <n v="0.14561299999999999"/>
    <n v="27500"/>
  </r>
  <r>
    <x v="8"/>
    <x v="64"/>
    <s v="SAGINAW VALLEY STATE UNIVERSITY"/>
    <s v="Michigan"/>
    <x v="0"/>
    <x v="0"/>
    <s v=""/>
    <s v=""/>
    <m/>
    <m/>
    <m/>
    <m/>
    <m/>
    <m/>
    <m/>
    <x v="0"/>
    <x v="0"/>
    <m/>
    <m/>
    <m/>
    <m/>
    <n v="21315308"/>
    <m/>
    <m/>
    <m/>
    <n v="4264849"/>
    <n v="23865754"/>
    <n v="1727634"/>
    <n v="864077"/>
    <m/>
    <m/>
    <x v="1800"/>
    <n v="19289808"/>
    <n v="1037298"/>
    <n v="887915"/>
    <n v="1925213"/>
    <n v="6764182"/>
    <n v="4116673"/>
    <n v="58874848"/>
    <n v="26493224"/>
    <n v="7729959"/>
    <n v="11358902"/>
    <n v="14084195"/>
    <m/>
    <m/>
    <n v="173"/>
    <n v="0.27300000000000002"/>
    <n v="4590"/>
    <n v="0.34268700000000002"/>
    <n v="0.64158199999999999"/>
    <n v="0.135629"/>
    <n v="31106.5"/>
  </r>
  <r>
    <x v="9"/>
    <x v="64"/>
    <s v="SAGINAW VALLEY STATE UNIVERSITY"/>
    <s v="Michigan"/>
    <x v="0"/>
    <x v="0"/>
    <s v=""/>
    <s v=""/>
    <m/>
    <m/>
    <m/>
    <m/>
    <m/>
    <n v="48710"/>
    <s v="Great Lakes: IL, IN, MI, OH, and WI"/>
    <x v="0"/>
    <x v="0"/>
    <m/>
    <m/>
    <m/>
    <m/>
    <n v="23837484"/>
    <m/>
    <m/>
    <m/>
    <n v="4995506"/>
    <n v="25594616"/>
    <n v="2052429"/>
    <n v="1406609"/>
    <m/>
    <m/>
    <x v="1801"/>
    <n v="21237284"/>
    <n v="982451"/>
    <n v="1158037"/>
    <n v="2140488"/>
    <n v="8242320"/>
    <n v="4184539"/>
    <n v="65957316"/>
    <n v="29948756"/>
    <n v="8431350"/>
    <n v="14084195"/>
    <n v="18308480"/>
    <m/>
    <m/>
    <n v="201"/>
    <n v="0.33400000000000002"/>
    <n v="4800"/>
    <n v="0.33398099999999997"/>
    <n v="0.63141499999999995"/>
    <n v="0.13530300000000001"/>
    <n v="33516.5"/>
  </r>
  <r>
    <x v="10"/>
    <x v="64"/>
    <s v="SAGINAW VALLEY STATE UNIVERSITY"/>
    <s v="Michigan"/>
    <x v="0"/>
    <x v="0"/>
    <s v=""/>
    <s v=""/>
    <m/>
    <m/>
    <m/>
    <m/>
    <m/>
    <m/>
    <m/>
    <x v="0"/>
    <x v="0"/>
    <m/>
    <m/>
    <m/>
    <m/>
    <n v="26748842"/>
    <m/>
    <m/>
    <m/>
    <n v="6157343"/>
    <n v="27674946"/>
    <n v="1996218"/>
    <n v="2316961"/>
    <m/>
    <m/>
    <x v="1802"/>
    <n v="22798544"/>
    <n v="592806"/>
    <n v="1109449"/>
    <n v="1702255"/>
    <n v="10482462"/>
    <n v="4729036"/>
    <n v="74312352"/>
    <n v="32509642"/>
    <n v="9574704"/>
    <n v="18308480"/>
    <n v="21088872"/>
    <m/>
    <m/>
    <n v="202"/>
    <n v="0.26900000000000002"/>
    <m/>
    <n v="0.338225"/>
    <n v="0.61918399999999996"/>
    <n v="0.138153"/>
    <n v="34778.5"/>
  </r>
  <r>
    <x v="11"/>
    <x v="64"/>
    <s v="SAGINAW VALLEY STATE UNIVERSITY"/>
    <s v="Michigan"/>
    <x v="1"/>
    <x v="0"/>
    <n v="0.88971367974549309"/>
    <n v="0.43583631307111642"/>
    <n v="2829"/>
    <n v="2517"/>
    <n v="1046"/>
    <n v="51"/>
    <n v="1097"/>
    <n v="48710"/>
    <s v="Great Lakes: IL, IN, MI, OH, and WI"/>
    <x v="0"/>
    <x v="0"/>
    <m/>
    <m/>
    <m/>
    <m/>
    <n v="30233568"/>
    <n v="26245156"/>
    <m/>
    <m/>
    <n v="8301003"/>
    <n v="28177270"/>
    <n v="1958494"/>
    <n v="4009772"/>
    <n v="47116056"/>
    <n v="30230356"/>
    <x v="1803"/>
    <n v="31924768"/>
    <n v="1045988.75"/>
    <n v="1472775.25"/>
    <n v="2518764"/>
    <n v="13952013"/>
    <n v="5973923.5"/>
    <n v="77712480"/>
    <n v="32211158"/>
    <n v="8799843"/>
    <m/>
    <m/>
    <n v="85973400"/>
    <n v="77712480"/>
    <n v="232"/>
    <n v="0.311"/>
    <m/>
    <n v="0.33701500000000001"/>
    <n v="0.60341400000000001"/>
    <n v="0.14257"/>
    <n v="35698.5"/>
  </r>
  <r>
    <x v="12"/>
    <x v="64"/>
    <s v="SAGINAW VALLEY STATE UNIVERSITY"/>
    <s v="Michigan"/>
    <x v="1"/>
    <x v="0"/>
    <n v="0.90443748849199046"/>
    <n v="0.23656351791530944"/>
    <n v="5431"/>
    <n v="4912"/>
    <n v="1106"/>
    <n v="56"/>
    <n v="1162"/>
    <m/>
    <m/>
    <x v="0"/>
    <x v="0"/>
    <m/>
    <m/>
    <m/>
    <m/>
    <n v="34913844"/>
    <n v="30110460"/>
    <m/>
    <m/>
    <n v="8851418"/>
    <n v="27519104"/>
    <n v="1369881"/>
    <n v="3299935"/>
    <n v="51719064"/>
    <n v="28391328"/>
    <x v="1804"/>
    <n v="34734084"/>
    <n v="869829.63"/>
    <n v="2026817.63"/>
    <n v="2896647.25"/>
    <n v="13857475"/>
    <n v="5757199.5"/>
    <n v="82640720"/>
    <n v="34846632"/>
    <n v="9541848"/>
    <n v="21854824"/>
    <n v="21757288"/>
    <n v="108319264"/>
    <n v="82640720"/>
    <n v="270"/>
    <n v="0.33"/>
    <m/>
    <n v="0.324853"/>
    <n v="0.60906000000000005"/>
    <n v="0.13527800000000001"/>
    <n v="38172"/>
  </r>
  <r>
    <x v="13"/>
    <x v="64"/>
    <s v="SAGINAW VALLEY STATE UNIVERSITY"/>
    <s v="Michigan"/>
    <x v="1"/>
    <x v="0"/>
    <n v="0.89509658246656765"/>
    <n v="0.39541832669322707"/>
    <n v="3365"/>
    <n v="3012"/>
    <n v="1156"/>
    <n v="35"/>
    <n v="1191"/>
    <n v="48710"/>
    <s v="Great Lakes: IL, IN, MI, OH, and WI"/>
    <x v="0"/>
    <x v="0"/>
    <m/>
    <m/>
    <m/>
    <m/>
    <n v="39731352"/>
    <n v="34191768"/>
    <m/>
    <m/>
    <n v="9489984"/>
    <n v="26970676"/>
    <n v="984589"/>
    <n v="3611725"/>
    <n v="57677288"/>
    <n v="27472926"/>
    <x v="1805"/>
    <n v="36617908"/>
    <n v="680752.44"/>
    <n v="2075812.63"/>
    <n v="2756565"/>
    <n v="13682998"/>
    <n v="5450974"/>
    <n v="84670392"/>
    <n v="35284916"/>
    <n v="10323532"/>
    <n v="21757288"/>
    <n v="24658608"/>
    <n v="93363600"/>
    <n v="84670392"/>
    <n v="314"/>
    <n v="0.35099999999999998"/>
    <m/>
    <n v="0.320882"/>
    <n v="0.61529400000000001"/>
    <n v="0.122353"/>
    <n v="40359"/>
  </r>
  <r>
    <x v="14"/>
    <x v="64"/>
    <s v="SAGINAW VALLEY STATE UNIVERSITY"/>
    <s v="Michigan"/>
    <x v="1"/>
    <x v="0"/>
    <n v="0.89540964555490998"/>
    <n v="0.40266060999351072"/>
    <n v="3442"/>
    <n v="3082"/>
    <n v="1208"/>
    <n v="33"/>
    <n v="1241"/>
    <n v="48710"/>
    <s v="Great Lakes: IL, IN, MI, OH, and WI"/>
    <x v="1"/>
    <x v="0"/>
    <m/>
    <m/>
    <m/>
    <m/>
    <n v="43013424"/>
    <n v="36850116"/>
    <m/>
    <m/>
    <n v="8141545"/>
    <n v="26819736"/>
    <n v="1362867"/>
    <n v="3879240"/>
    <n v="60454304"/>
    <n v="28233268"/>
    <x v="1806"/>
    <n v="40144936"/>
    <n v="789281.44"/>
    <n v="2239326.25"/>
    <n v="3028607.75"/>
    <n v="13215363"/>
    <n v="5414852.5"/>
    <n v="90392104"/>
    <n v="35915072"/>
    <n v="11047414"/>
    <n v="24658608"/>
    <n v="27317086"/>
    <n v="90907960"/>
    <n v="90392104"/>
    <n v="367"/>
    <n v="0.36199999999999999"/>
    <m/>
    <n v="0.29815599999999998"/>
    <n v="0.61815600000000004"/>
    <n v="0.10638300000000001"/>
    <n v="40606"/>
  </r>
  <r>
    <x v="15"/>
    <x v="64"/>
    <s v="Saginaw Valley State University"/>
    <s v="Michigan"/>
    <x v="1"/>
    <x v="0"/>
    <n v="0.89357218124341409"/>
    <n v="0.37352594339622641"/>
    <n v="3796"/>
    <n v="3392"/>
    <n v="1234"/>
    <n v="33"/>
    <n v="1267"/>
    <n v="48710"/>
    <s v="Great Lakes: IL, IN, MI, OH, and WI"/>
    <x v="1"/>
    <x v="3"/>
    <m/>
    <m/>
    <m/>
    <m/>
    <n v="47151648"/>
    <n v="40434904"/>
    <m/>
    <m/>
    <n v="8428262"/>
    <n v="28797178"/>
    <n v="1661505"/>
    <n v="4749419"/>
    <n v="66821960"/>
    <n v="31053620"/>
    <x v="1807"/>
    <n v="41977908"/>
    <n v="973062.88"/>
    <n v="2626702.75"/>
    <n v="3599765.5"/>
    <n v="14275728"/>
    <n v="5943659.5"/>
    <n v="96448568"/>
    <n v="39535852"/>
    <n v="9870350"/>
    <n v="27317086"/>
    <n v="31326284"/>
    <n v="98668416"/>
    <n v="96448568"/>
    <n v="352"/>
    <n v="0.33600000000000002"/>
    <m/>
    <n v="0.274283"/>
    <n v="0.61647799999999997"/>
    <n v="0.100553"/>
    <n v="41024"/>
  </r>
  <r>
    <x v="16"/>
    <x v="64"/>
    <s v="Saginaw Valley State University"/>
    <s v="Michigan"/>
    <x v="1"/>
    <x v="0"/>
    <n v="0.89300506212609299"/>
    <n v="0.37361504766812675"/>
    <n v="4346"/>
    <n v="3881"/>
    <n v="1435"/>
    <n v="15"/>
    <n v="1450"/>
    <m/>
    <m/>
    <x v="0"/>
    <x v="0"/>
    <m/>
    <m/>
    <m/>
    <m/>
    <n v="50318040"/>
    <n v="42743500"/>
    <m/>
    <m/>
    <n v="9411035"/>
    <n v="26269368"/>
    <n v="2037832"/>
    <n v="5069804"/>
    <n v="71860000"/>
    <n v="29902954"/>
    <x v="1808"/>
    <n v="44159880"/>
    <n v="744925.13"/>
    <n v="2799641"/>
    <n v="3544566"/>
    <n v="15459766"/>
    <n v="6353286.5"/>
    <n v="102298408"/>
    <n v="40529640"/>
    <n v="12244330"/>
    <n v="31326284"/>
    <n v="39820512"/>
    <n v="112162648"/>
    <n v="102298408"/>
    <n v="377"/>
    <n v="0.36099999999999999"/>
    <m/>
    <n v="0.263484"/>
    <n v="0.60206400000000004"/>
    <n v="9.5225799999999999E-2"/>
    <n v="41954"/>
  </r>
  <r>
    <x v="17"/>
    <x v="64"/>
    <s v="Saginaw Valley State University"/>
    <s v="Michigan"/>
    <x v="1"/>
    <x v="0"/>
    <n v="0.88757519186890688"/>
    <n v="0.36457116148632857"/>
    <n v="4821"/>
    <n v="4279"/>
    <n v="1535"/>
    <n v="25"/>
    <n v="1560"/>
    <n v="48710"/>
    <s v="Great Lakes: IL, IN, MI, OH, and WI"/>
    <x v="1"/>
    <x v="3"/>
    <m/>
    <m/>
    <m/>
    <m/>
    <n v="57786312"/>
    <n v="49015740"/>
    <m/>
    <m/>
    <n v="10816653"/>
    <n v="31924050"/>
    <n v="2303662"/>
    <n v="5532450"/>
    <n v="74195904"/>
    <n v="41570424"/>
    <x v="1809"/>
    <n v="48402772"/>
    <n v="817026.06"/>
    <n v="3633640.5"/>
    <n v="4450666.5"/>
    <n v="18082470"/>
    <n v="7344441"/>
    <n v="115489776"/>
    <n v="42019596"/>
    <n v="12309812"/>
    <n v="39820512"/>
    <n v="41422004"/>
    <n v="117708920"/>
    <n v="115489776"/>
    <n v="416"/>
    <n v="0.375"/>
    <m/>
    <n v="0.23560300000000001"/>
    <n v="0.58938400000000002"/>
    <n v="8.1372100000000003E-2"/>
    <n v="45125"/>
  </r>
  <r>
    <x v="18"/>
    <x v="64"/>
    <s v="Saginaw Valley State University"/>
    <s v="Michigan"/>
    <x v="1"/>
    <x v="0"/>
    <n v="0.87872690689592103"/>
    <n v="0.62447960033305583"/>
    <n v="5467"/>
    <n v="4804"/>
    <n v="2000"/>
    <n v="1000"/>
    <n v="3000"/>
    <n v="48710"/>
    <s v="Great Lakes: IL, IN, MI, OH, and WI"/>
    <x v="1"/>
    <x v="3"/>
    <m/>
    <m/>
    <m/>
    <m/>
    <n v="62340056"/>
    <n v="52865344"/>
    <m/>
    <m/>
    <n v="13102054"/>
    <n v="29730252"/>
    <n v="1263805"/>
    <n v="5957150"/>
    <n v="81620672"/>
    <n v="37263716"/>
    <x v="1810"/>
    <n v="49943312"/>
    <n v="942994.5"/>
    <n v="3284832"/>
    <n v="4227826.5"/>
    <n v="19009040"/>
    <n v="7622875.5"/>
    <n v="119099816"/>
    <n v="45045308"/>
    <n v="13719646"/>
    <n v="41422004"/>
    <n v="37002832"/>
    <n v="119252464"/>
    <n v="119099816"/>
    <n v="440"/>
    <n v="0.38100000000000001"/>
    <m/>
    <n v="0.20027200000000001"/>
    <n v="0.588808"/>
    <n v="7.2496599999999994E-2"/>
    <n v="48561.5"/>
  </r>
  <r>
    <x v="19"/>
    <x v="64"/>
    <s v="Saginaw Valley State University"/>
    <s v="Michigan"/>
    <x v="1"/>
    <x v="0"/>
    <n v="0.85924954940193343"/>
    <n v="0.33180778032036612"/>
    <n v="6103"/>
    <n v="5244"/>
    <n v="1725"/>
    <n v="15"/>
    <n v="1740"/>
    <m/>
    <m/>
    <x v="0"/>
    <x v="0"/>
    <m/>
    <m/>
    <m/>
    <m/>
    <n v="71099792"/>
    <n v="57833500"/>
    <m/>
    <m/>
    <n v="19993914"/>
    <n v="28784876"/>
    <n v="1915456"/>
    <n v="2402582"/>
    <n v="89551328"/>
    <n v="43898256"/>
    <x v="1811"/>
    <n v="50626224"/>
    <n v="818092"/>
    <n v="2749426"/>
    <n v="3567518"/>
    <n v="17417972"/>
    <n v="8676908"/>
    <n v="126548296"/>
    <n v="49285080"/>
    <n v="15562589"/>
    <n v="37002832"/>
    <n v="42310128"/>
    <n v="148061136"/>
    <n v="126548296"/>
    <n v="516"/>
    <n v="0.42699999999999999"/>
    <m/>
    <n v="0.19930400000000001"/>
    <n v="0.58543100000000003"/>
    <n v="6.6298300000000004E-2"/>
    <n v="48227"/>
  </r>
  <r>
    <x v="20"/>
    <x v="64"/>
    <s v="Saginaw Valley State University"/>
    <s v="Michigan"/>
    <x v="1"/>
    <x v="0"/>
    <n v="0.89310562934851356"/>
    <n v="0.62110481586402266"/>
    <n v="3162"/>
    <n v="2824"/>
    <n v="1729"/>
    <n v="25"/>
    <n v="1754"/>
    <n v="48710"/>
    <s v="Great Lakes: IL, IN, MI, OH, and WI"/>
    <x v="1"/>
    <x v="2"/>
    <n v="-83.964299999999994"/>
    <n v="43.551900000000003"/>
    <m/>
    <m/>
    <n v="77148640"/>
    <n v="61535312"/>
    <m/>
    <m/>
    <n v="19782564"/>
    <n v="28637924"/>
    <n v="2343068"/>
    <n v="2641735"/>
    <n v="91202248"/>
    <n v="45915728"/>
    <x v="1812"/>
    <n v="53153216"/>
    <n v="904593"/>
    <n v="1788846"/>
    <n v="2693439"/>
    <n v="15144382"/>
    <n v="8754361"/>
    <n v="128681048"/>
    <n v="51517544"/>
    <n v="16524013"/>
    <n v="42310128"/>
    <n v="50503400"/>
    <n v="143257024"/>
    <n v="128681048"/>
    <n v="475"/>
    <n v="0.38500000000000001"/>
    <m/>
    <n v="0.20902699999999999"/>
    <n v="0.58876600000000001"/>
    <n v="6.5396200000000002E-2"/>
    <n v="45284"/>
  </r>
  <r>
    <x v="21"/>
    <x v="64"/>
    <s v="Saginaw Valley State University"/>
    <s v="Michigan"/>
    <x v="1"/>
    <x v="0"/>
    <n v="0.89310562934851356"/>
    <n v="0.62110481586402266"/>
    <n v="3162"/>
    <n v="2824"/>
    <n v="1729"/>
    <n v="25"/>
    <n v="1754"/>
    <n v="48710"/>
    <s v="Great Lakes: IL, IN, MI, OH, and WI"/>
    <x v="1"/>
    <x v="2"/>
    <n v="-83.964299999999994"/>
    <n v="43.551900000000003"/>
    <n v="6.6000000000000003E-2"/>
    <n v="2165"/>
    <n v="84320800"/>
    <n v="67741600"/>
    <m/>
    <m/>
    <n v="18891380"/>
    <n v="24503004"/>
    <n v="2177383"/>
    <n v="2609595"/>
    <n v="98409488"/>
    <n v="42477440"/>
    <x v="1813"/>
    <n v="54134912"/>
    <n v="847800"/>
    <n v="3767016"/>
    <n v="4614816"/>
    <n v="16368840"/>
    <n v="9945030"/>
    <n v="133612888"/>
    <n v="52389164"/>
    <n v="17108220"/>
    <n v="50503400"/>
    <n v="52210056"/>
    <n v="141504096"/>
    <n v="133612888"/>
    <n v="550"/>
    <n v="0.38400000000000001"/>
    <m/>
    <n v="0.20075899999999999"/>
    <n v="0.59616199999999997"/>
    <n v="6.4318899999999998E-2"/>
    <n v="43071.5"/>
  </r>
  <r>
    <x v="22"/>
    <x v="64"/>
    <s v="Saginaw Valley State University"/>
    <s v="Michigan"/>
    <x v="1"/>
    <x v="0"/>
    <n v="0.85104364326375714"/>
    <n v="0.30713489409141581"/>
    <n v="6324"/>
    <n v="5382"/>
    <n v="1635"/>
    <n v="18"/>
    <n v="1653"/>
    <m/>
    <m/>
    <x v="0"/>
    <x v="0"/>
    <m/>
    <m/>
    <n v="9.1999999999999998E-2"/>
    <n v="2217"/>
    <n v="87250488"/>
    <n v="70302896"/>
    <m/>
    <n v="200851"/>
    <n v="17757336"/>
    <n v="26243940"/>
    <n v="2641999"/>
    <n v="30000"/>
    <n v="101605504"/>
    <n v="43169164"/>
    <x v="1814"/>
    <n v="55288032"/>
    <n v="854798"/>
    <n v="3482000"/>
    <n v="4336798"/>
    <n v="17777518"/>
    <n v="10821787"/>
    <n v="137123104"/>
    <n v="53936348"/>
    <n v="17966868"/>
    <n v="52210056"/>
    <n v="60482872"/>
    <n v="145011072"/>
    <n v="137123104"/>
    <n v="597"/>
    <n v="0.38900000000000001"/>
    <m/>
    <n v="0.18921299999999999"/>
    <n v="0.59371499999999999"/>
    <n v="5.9282399999999999E-2"/>
    <n v="44358"/>
  </r>
  <r>
    <x v="23"/>
    <x v="64"/>
    <s v="Saginaw Valley State University"/>
    <s v="Michigan"/>
    <x v="1"/>
    <x v="0"/>
    <n v="0.78652798415056957"/>
    <n v="0.33438287153652391"/>
    <n v="6057"/>
    <n v="4764"/>
    <n v="1582"/>
    <n v="11"/>
    <n v="1593"/>
    <m/>
    <m/>
    <x v="0"/>
    <x v="0"/>
    <m/>
    <m/>
    <n v="9.5000000000000001E-2"/>
    <n v="2551"/>
    <n v="88831152"/>
    <n v="70439040"/>
    <m/>
    <n v="481933"/>
    <n v="16966446"/>
    <n v="26827564"/>
    <n v="2838659"/>
    <n v="2693374"/>
    <n v="101553232"/>
    <n v="43673880"/>
    <x v="1815"/>
    <n v="55506736"/>
    <n v="957153"/>
    <n v="4459494"/>
    <n v="5416647"/>
    <n v="17371186"/>
    <n v="11505794"/>
    <n v="140182768"/>
    <n v="55166368"/>
    <n v="18198632"/>
    <n v="60482872"/>
    <n v="71927712"/>
    <n v="145476272"/>
    <n v="140182768"/>
    <n v="667"/>
    <n v="0.40500000000000003"/>
    <m/>
    <n v="0.17894199999999999"/>
    <n v="0.60363500000000003"/>
    <n v="5.6893300000000001E-2"/>
    <n v="48260.5"/>
  </r>
  <r>
    <x v="24"/>
    <x v="64"/>
    <s v="Saginaw Valley State University"/>
    <s v="Michigan"/>
    <x v="1"/>
    <x v="0"/>
    <n v="0.79955314395148425"/>
    <n v="0.30079840319361278"/>
    <n v="6266"/>
    <n v="5010"/>
    <n v="1485"/>
    <n v="22"/>
    <n v="1507"/>
    <n v="48710"/>
    <s v="Great Lakes: IL, IN, MI, OH, and WI"/>
    <x v="1"/>
    <x v="3"/>
    <n v="-83.964299999999994"/>
    <n v="43.551900000000003"/>
    <n v="7.0999999999999994E-2"/>
    <n v="2793"/>
    <n v="89239232"/>
    <n v="69836984"/>
    <m/>
    <n v="977382"/>
    <n v="16922532"/>
    <n v="28991100"/>
    <n v="3666554"/>
    <n v="3146747"/>
    <n v="102204128"/>
    <n v="45850260"/>
    <x v="1816"/>
    <n v="55389056"/>
    <n v="1109485"/>
    <n v="3906871"/>
    <n v="5016356"/>
    <n v="17552314"/>
    <n v="12021063"/>
    <n v="139006112"/>
    <n v="55661064"/>
    <n v="18644408"/>
    <n v="71927712"/>
    <n v="74552288"/>
    <n v="151906736"/>
    <n v="139006112"/>
    <n v="690"/>
    <n v="0.39900000000000002"/>
    <m/>
    <n v="0.17270099999999999"/>
    <n v="0.61546000000000001"/>
    <n v="5.4549899999999998E-2"/>
    <n v="50300.5"/>
  </r>
  <r>
    <x v="25"/>
    <x v="64"/>
    <s v="Saginaw Valley State University"/>
    <s v="Michigan"/>
    <x v="1"/>
    <x v="0"/>
    <n v="0.76142348754448397"/>
    <n v="0.2940736586277809"/>
    <n v="7025"/>
    <n v="5349"/>
    <n v="1557"/>
    <n v="16"/>
    <n v="1573"/>
    <m/>
    <m/>
    <x v="0"/>
    <x v="0"/>
    <m/>
    <m/>
    <n v="6.2E-2"/>
    <n v="2783"/>
    <n v="92938200"/>
    <n v="72124688"/>
    <m/>
    <n v="1615165"/>
    <n v="15473874"/>
    <n v="30342222"/>
    <n v="4511349"/>
    <n v="2509686"/>
    <n v="103772688"/>
    <n v="46288912"/>
    <x v="1817"/>
    <n v="55370512"/>
    <n v="1125113"/>
    <n v="3766100"/>
    <n v="4891213"/>
    <n v="19010272"/>
    <n v="14511953"/>
    <n v="142012560"/>
    <n v="56341000"/>
    <n v="19117860"/>
    <n v="74552288"/>
    <n v="73288640"/>
    <n v="153294016"/>
    <n v="142012560"/>
    <n v="657"/>
    <n v="0.38"/>
    <m/>
    <n v="0.16726099999999999"/>
    <n v="0.60213899999999998"/>
    <n v="4.8258799999999998E-2"/>
    <n v="51217"/>
  </r>
  <r>
    <x v="26"/>
    <x v="64"/>
    <s v="Saginaw Valley State University"/>
    <s v="Michigan"/>
    <x v="1"/>
    <x v="0"/>
    <n v="0.75865671641791044"/>
    <n v="0.26618138894353727"/>
    <n v="6700"/>
    <n v="5083"/>
    <n v="1342"/>
    <n v="11"/>
    <n v="1353"/>
    <n v="48710"/>
    <s v="Great Lakes: IL, IN, MI, OH, and WI"/>
    <x v="1"/>
    <x v="3"/>
    <n v="-83.964299999999994"/>
    <n v="43.511800000000001"/>
    <n v="7.4999999999999997E-2"/>
    <n v="2746"/>
    <n v="91404776"/>
    <n v="69422856"/>
    <m/>
    <n v="719763"/>
    <n v="14960849"/>
    <n v="30330480"/>
    <n v="4110565"/>
    <n v="3195574"/>
    <n v="101934112"/>
    <n v="45789036"/>
    <x v="1818"/>
    <n v="55018468"/>
    <n v="934470"/>
    <n v="4386915"/>
    <n v="5321385"/>
    <n v="18308856"/>
    <n v="15060490"/>
    <n v="140901312"/>
    <n v="57697676"/>
    <n v="18017236"/>
    <n v="73288640"/>
    <n v="80533904"/>
    <n v="148547856"/>
    <n v="140901312"/>
    <n v="699"/>
    <n v="0.39800000000000002"/>
    <m/>
    <n v="0.170739"/>
    <n v="0.60056399999999999"/>
    <n v="5.1065199999999998E-2"/>
    <n v="52670.5"/>
  </r>
  <r>
    <x v="27"/>
    <x v="64"/>
    <s v="Saginaw Valley State University"/>
    <s v="Michigan"/>
    <x v="1"/>
    <x v="0"/>
    <n v="0.7384234164472665"/>
    <n v="0.25817953020134227"/>
    <n v="6457"/>
    <n v="4768"/>
    <n v="1218"/>
    <n v="13"/>
    <n v="1231"/>
    <m/>
    <m/>
    <x v="0"/>
    <x v="0"/>
    <m/>
    <m/>
    <n v="8.1000000000000003E-2"/>
    <n v="2804"/>
    <n v="90964776"/>
    <n v="68416896"/>
    <m/>
    <n v="648406"/>
    <n v="15295078"/>
    <n v="30965980"/>
    <n v="4241907"/>
    <n v="3299503"/>
    <n v="100434912"/>
    <n v="47049312"/>
    <x v="1819"/>
    <n v="55230732"/>
    <n v="1276527"/>
    <n v="4195675"/>
    <n v="5472202"/>
    <n v="17899876"/>
    <n v="14904057"/>
    <n v="140213152"/>
    <n v="56560760"/>
    <n v="19164734"/>
    <n v="80533904"/>
    <n v="86175064"/>
    <n v="149290208"/>
    <n v="140213152"/>
    <m/>
    <m/>
    <m/>
    <m/>
    <m/>
    <m/>
    <m/>
  </r>
  <r>
    <x v="0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71505832"/>
    <m/>
    <m/>
    <n v="3291194"/>
    <n v="47194512"/>
    <n v="190166112"/>
    <n v="40560604"/>
    <n v="8754918"/>
    <m/>
    <m/>
    <x v="1820"/>
    <n v="128458920"/>
    <n v="52137880"/>
    <n v="34278112"/>
    <n v="86415992"/>
    <n v="39739056"/>
    <n v="16023699"/>
    <n v="376606176"/>
    <n v="196059168"/>
    <n v="42087768"/>
    <m/>
    <m/>
    <m/>
    <m/>
    <m/>
    <m/>
    <m/>
    <m/>
    <m/>
    <m/>
    <m/>
  </r>
  <r>
    <x v="1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76774744"/>
    <m/>
    <m/>
    <n v="3232355"/>
    <n v="56419992"/>
    <n v="197274800"/>
    <n v="50931896"/>
    <n v="6680329"/>
    <m/>
    <m/>
    <x v="1821"/>
    <n v="139155408"/>
    <n v="61896636"/>
    <n v="39479432"/>
    <n v="101376064"/>
    <n v="36836064"/>
    <n v="18679060"/>
    <n v="409979904"/>
    <n v="214207776"/>
    <n v="48492412"/>
    <m/>
    <m/>
    <m/>
    <m/>
    <m/>
    <m/>
    <m/>
    <m/>
    <m/>
    <m/>
    <m/>
  </r>
  <r>
    <x v="2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80718760"/>
    <m/>
    <m/>
    <n v="3390084"/>
    <n v="61640776"/>
    <n v="202319648"/>
    <n v="50491116"/>
    <n v="6305987"/>
    <m/>
    <m/>
    <x v="1822"/>
    <n v="143214976"/>
    <n v="63096788"/>
    <n v="42938928"/>
    <n v="106035712"/>
    <n v="37496284"/>
    <n v="19105628"/>
    <n v="422241792"/>
    <n v="224476832"/>
    <n v="51799392"/>
    <m/>
    <m/>
    <m/>
    <m/>
    <m/>
    <m/>
    <m/>
    <m/>
    <m/>
    <m/>
    <m/>
  </r>
  <r>
    <x v="3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86400648"/>
    <m/>
    <m/>
    <n v="5018604"/>
    <n v="64869352"/>
    <n v="205043472"/>
    <n v="53751224"/>
    <n v="6902159"/>
    <m/>
    <m/>
    <x v="1823"/>
    <n v="149956768"/>
    <n v="66575340"/>
    <n v="45925960"/>
    <n v="112501296"/>
    <n v="39779424"/>
    <n v="19773672"/>
    <n v="445777792"/>
    <n v="233309424"/>
    <n v="56662324"/>
    <m/>
    <m/>
    <m/>
    <m/>
    <m/>
    <m/>
    <m/>
    <m/>
    <m/>
    <m/>
    <m/>
  </r>
  <r>
    <x v="4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87286808"/>
    <m/>
    <m/>
    <n v="4968372"/>
    <n v="65401260"/>
    <n v="210010832"/>
    <n v="69044152"/>
    <n v="7813428"/>
    <m/>
    <m/>
    <x v="1824"/>
    <n v="147262656"/>
    <n v="74856008"/>
    <n v="51262752"/>
    <n v="126118760"/>
    <n v="39441232"/>
    <n v="19894466"/>
    <n v="461036032"/>
    <n v="241636496"/>
    <n v="56942648"/>
    <m/>
    <m/>
    <m/>
    <m/>
    <m/>
    <m/>
    <m/>
    <m/>
    <m/>
    <m/>
    <m/>
  </r>
  <r>
    <x v="5"/>
    <x v="65"/>
    <s v="WAYNE STATE UNIVERSITY"/>
    <s v="Michigan"/>
    <x v="0"/>
    <x v="0"/>
    <s v=""/>
    <s v=""/>
    <m/>
    <m/>
    <m/>
    <m/>
    <m/>
    <m/>
    <m/>
    <x v="0"/>
    <x v="0"/>
    <m/>
    <m/>
    <m/>
    <m/>
    <n v="89594096"/>
    <m/>
    <m/>
    <n v="6367283"/>
    <n v="67910312"/>
    <n v="221273680"/>
    <n v="75113864"/>
    <n v="6990951"/>
    <m/>
    <m/>
    <x v="1825"/>
    <n v="157426848"/>
    <n v="78816768"/>
    <n v="57973140"/>
    <n v="136789904"/>
    <n v="41885120"/>
    <n v="20256436"/>
    <n v="487522048"/>
    <n v="256913840"/>
    <n v="63636552"/>
    <m/>
    <m/>
    <m/>
    <m/>
    <m/>
    <m/>
    <m/>
    <m/>
    <m/>
    <m/>
    <m/>
  </r>
  <r>
    <x v="6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90297888"/>
    <m/>
    <m/>
    <n v="4804078"/>
    <n v="77724384"/>
    <n v="224472352"/>
    <n v="79233680"/>
    <n v="6787718"/>
    <m/>
    <m/>
    <x v="1826"/>
    <n v="162682048"/>
    <n v="87040648"/>
    <n v="59045512"/>
    <n v="146086160"/>
    <n v="42958588"/>
    <n v="21431296"/>
    <n v="500890368"/>
    <n v="268552480"/>
    <n v="65608576"/>
    <n v="89896728"/>
    <n v="117848576"/>
    <m/>
    <m/>
    <m/>
    <m/>
    <m/>
    <m/>
    <m/>
    <m/>
    <m/>
  </r>
  <r>
    <x v="7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93541304"/>
    <m/>
    <m/>
    <n v="4387425"/>
    <n v="80181944"/>
    <n v="237556960"/>
    <n v="88198264"/>
    <n v="7802146"/>
    <m/>
    <m/>
    <x v="1827"/>
    <n v="159725920"/>
    <n v="96623512"/>
    <n v="62873348"/>
    <n v="159496864"/>
    <n v="45469800"/>
    <n v="21750584"/>
    <n v="530432896"/>
    <n v="285309472"/>
    <n v="64320764"/>
    <n v="117848576"/>
    <n v="118242344"/>
    <m/>
    <m/>
    <m/>
    <m/>
    <m/>
    <n v="0.45755299999999999"/>
    <n v="0.70661700000000005"/>
    <n v="0.10258"/>
    <n v="14964.5"/>
  </r>
  <r>
    <x v="8"/>
    <x v="65"/>
    <s v="WAYNE STATE UNIVERSITY"/>
    <s v="Michigan"/>
    <x v="0"/>
    <x v="0"/>
    <s v=""/>
    <s v=""/>
    <m/>
    <m/>
    <m/>
    <m/>
    <m/>
    <m/>
    <m/>
    <x v="0"/>
    <x v="0"/>
    <m/>
    <m/>
    <m/>
    <m/>
    <n v="102748232"/>
    <m/>
    <m/>
    <n v="4371813"/>
    <n v="83072280"/>
    <n v="244935984"/>
    <n v="90966696"/>
    <n v="9348112"/>
    <m/>
    <m/>
    <x v="1828"/>
    <n v="163748960"/>
    <n v="103688960"/>
    <n v="63125784"/>
    <n v="166814752"/>
    <n v="49296440"/>
    <n v="22765614"/>
    <n v="554880256"/>
    <n v="297980128"/>
    <n v="67105368"/>
    <n v="118242344"/>
    <n v="140321264"/>
    <m/>
    <m/>
    <m/>
    <m/>
    <m/>
    <n v="0.44111499999999998"/>
    <n v="0.70120700000000002"/>
    <n v="9.28007E-2"/>
    <n v="16140.5"/>
  </r>
  <r>
    <x v="9"/>
    <x v="65"/>
    <s v="WAYNE STATE UNIVERSITY"/>
    <s v="Michigan"/>
    <x v="0"/>
    <x v="0"/>
    <s v=""/>
    <s v=""/>
    <m/>
    <m/>
    <m/>
    <m/>
    <m/>
    <n v="48202"/>
    <s v="Great Lakes: IL, IN, MI, OH, and WI"/>
    <x v="0"/>
    <x v="0"/>
    <m/>
    <m/>
    <m/>
    <m/>
    <n v="109262016"/>
    <m/>
    <m/>
    <n v="6456830"/>
    <n v="87880128"/>
    <n v="261012864"/>
    <n v="104394680"/>
    <n v="5853425"/>
    <m/>
    <m/>
    <x v="1829"/>
    <n v="209331408"/>
    <n v="110074200"/>
    <n v="34776312"/>
    <n v="144850512"/>
    <n v="53699792"/>
    <n v="24096004"/>
    <n v="603490112"/>
    <n v="307245792"/>
    <n v="67033092"/>
    <n v="140321264"/>
    <n v="157641968"/>
    <m/>
    <m/>
    <m/>
    <m/>
    <m/>
    <n v="0.45912599999999998"/>
    <n v="0.67644700000000002"/>
    <n v="0.10603"/>
    <n v="17535"/>
  </r>
  <r>
    <x v="10"/>
    <x v="65"/>
    <s v="WAYNE STATE UNIVERSITY"/>
    <s v="Michigan"/>
    <x v="0"/>
    <x v="0"/>
    <s v=""/>
    <s v=""/>
    <m/>
    <m/>
    <m/>
    <m/>
    <m/>
    <m/>
    <m/>
    <x v="0"/>
    <x v="0"/>
    <m/>
    <m/>
    <m/>
    <m/>
    <n v="111724608"/>
    <m/>
    <m/>
    <n v="5846682"/>
    <n v="98364128"/>
    <n v="263935008"/>
    <n v="112373936"/>
    <n v="10394559"/>
    <m/>
    <m/>
    <x v="1830"/>
    <n v="224693936"/>
    <n v="126136000"/>
    <n v="34867524"/>
    <n v="161003520"/>
    <n v="56982964"/>
    <n v="28709916"/>
    <n v="647517952"/>
    <n v="322645344"/>
    <n v="76169992"/>
    <n v="157641968"/>
    <n v="146821520"/>
    <m/>
    <m/>
    <m/>
    <m/>
    <m/>
    <n v="0.48332399999999998"/>
    <n v="0.64873700000000001"/>
    <n v="0.121265"/>
    <n v="19347"/>
  </r>
  <r>
    <x v="11"/>
    <x v="65"/>
    <s v="WAYNE STATE UNIVERSITY"/>
    <s v="Michigan"/>
    <x v="1"/>
    <x v="0"/>
    <n v="0.77573050437372049"/>
    <n v="0.50863723608445299"/>
    <n v="5373"/>
    <n v="4168"/>
    <n v="1567"/>
    <n v="553"/>
    <n v="2120"/>
    <n v="48202"/>
    <s v="Great Lakes: IL, IN, MI, OH, and WI"/>
    <x v="0"/>
    <x v="0"/>
    <m/>
    <m/>
    <m/>
    <m/>
    <n v="131761424"/>
    <n v="116421424"/>
    <m/>
    <n v="98647136"/>
    <n v="115249560"/>
    <n v="375203072"/>
    <n v="22431642"/>
    <n v="15503549"/>
    <n v="379728544"/>
    <n v="277825984"/>
    <x v="1831"/>
    <n v="259019232"/>
    <n v="162278144"/>
    <n v="38849972"/>
    <n v="201128112"/>
    <n v="66511396"/>
    <n v="33902092"/>
    <n v="672829056"/>
    <n v="335477856"/>
    <n v="77397616"/>
    <m/>
    <m/>
    <n v="688913024"/>
    <n v="672829056"/>
    <n v="540"/>
    <n v="0.33700000000000002"/>
    <m/>
    <n v="0.48341400000000001"/>
    <n v="0.63143899999999997"/>
    <n v="0.115019"/>
    <n v="21339"/>
  </r>
  <r>
    <x v="12"/>
    <x v="65"/>
    <s v="WAYNE STATE UNIVERSITY"/>
    <s v="Michigan"/>
    <x v="1"/>
    <x v="0"/>
    <n v="0.70078511195114856"/>
    <n v="0.45788381742738588"/>
    <n v="6878"/>
    <n v="4820"/>
    <n v="1837"/>
    <n v="370"/>
    <n v="2207"/>
    <m/>
    <m/>
    <x v="0"/>
    <x v="0"/>
    <m/>
    <m/>
    <m/>
    <m/>
    <n v="147965824"/>
    <n v="108076672"/>
    <m/>
    <n v="95963896"/>
    <n v="121232512"/>
    <n v="362041920"/>
    <n v="30162916"/>
    <n v="11714662"/>
    <n v="375555136"/>
    <n v="315824544"/>
    <x v="1832"/>
    <n v="260173024"/>
    <n v="169246336"/>
    <n v="42651220"/>
    <n v="211897552"/>
    <n v="65598192"/>
    <n v="34961332"/>
    <n v="681672000"/>
    <n v="343810176"/>
    <n v="80485120"/>
    <n v="132395360"/>
    <n v="155292592"/>
    <n v="709110976"/>
    <n v="681672000"/>
    <n v="506"/>
    <n v="0.31"/>
    <n v="6110"/>
    <n v="0.45247900000000002"/>
    <n v="0.63273699999999999"/>
    <n v="0.105749"/>
    <n v="23493.5"/>
  </r>
  <r>
    <x v="13"/>
    <x v="65"/>
    <s v="WAYNE STATE UNIVERSITY"/>
    <s v="Michigan"/>
    <x v="1"/>
    <x v="0"/>
    <n v="0.70078511195114856"/>
    <n v="0.45788381742738588"/>
    <n v="6878"/>
    <n v="4820"/>
    <n v="1837"/>
    <n v="370"/>
    <n v="2207"/>
    <n v="48202"/>
    <s v="Great Lakes: IL, IN, MI, OH, and WI"/>
    <x v="0"/>
    <x v="0"/>
    <m/>
    <m/>
    <m/>
    <m/>
    <n v="167943280"/>
    <n v="121496912"/>
    <m/>
    <n v="106210256"/>
    <n v="134839040"/>
    <n v="339828480"/>
    <n v="29353816"/>
    <n v="19894244"/>
    <n v="418800928"/>
    <n v="272150368"/>
    <x v="1833"/>
    <n v="278408448"/>
    <n v="180540448"/>
    <n v="51777084"/>
    <n v="232317536"/>
    <n v="69853024"/>
    <n v="34063652"/>
    <n v="703128320"/>
    <n v="351968832"/>
    <n v="76544472"/>
    <n v="155292592"/>
    <n v="173498352"/>
    <n v="699901120"/>
    <n v="703128320"/>
    <n v="579"/>
    <n v="0.317"/>
    <n v="6500"/>
    <n v="0.44728200000000001"/>
    <n v="0.63489300000000004"/>
    <n v="0.107585"/>
    <n v="24135"/>
  </r>
  <r>
    <x v="14"/>
    <x v="65"/>
    <s v="WAYNE STATE UNIVERSITY"/>
    <s v="Michigan"/>
    <x v="1"/>
    <x v="0"/>
    <n v="0.67624882186616397"/>
    <n v="0.49947735191637632"/>
    <n v="8488"/>
    <n v="5740"/>
    <n v="2284"/>
    <n v="583"/>
    <n v="2867"/>
    <n v="48202"/>
    <s v="Great Lakes: IL, IN, MI, OH, and WI"/>
    <x v="1"/>
    <x v="0"/>
    <m/>
    <m/>
    <m/>
    <m/>
    <n v="180131104"/>
    <n v="130736432"/>
    <m/>
    <n v="107123320"/>
    <n v="142335200"/>
    <n v="350411584"/>
    <n v="36597152"/>
    <n v="22272572"/>
    <n v="445874144"/>
    <n v="289323168"/>
    <x v="1834"/>
    <n v="282821760"/>
    <n v="176332672"/>
    <n v="56788356"/>
    <n v="233121024"/>
    <n v="67307232"/>
    <n v="35867192"/>
    <n v="711533632"/>
    <n v="362880704"/>
    <n v="86251992"/>
    <n v="173498352"/>
    <n v="192169280"/>
    <n v="749173760"/>
    <n v="711533632"/>
    <n v="549"/>
    <n v="0.33100000000000002"/>
    <n v="6700"/>
    <n v="0.42036400000000002"/>
    <n v="0.63431700000000002"/>
    <n v="9.8047899999999993E-2"/>
    <n v="24034.5"/>
  </r>
  <r>
    <x v="15"/>
    <x v="65"/>
    <s v="Wayne State University"/>
    <s v="Michigan"/>
    <x v="1"/>
    <x v="0"/>
    <n v="0.62840909090909092"/>
    <n v="0.51290481670228505"/>
    <n v="9680"/>
    <n v="6083"/>
    <n v="2571"/>
    <n v="549"/>
    <n v="3120"/>
    <n v="48202"/>
    <s v="Great Lakes: IL, IN, MI, OH, and WI"/>
    <x v="1"/>
    <x v="1"/>
    <m/>
    <m/>
    <m/>
    <m/>
    <n v="211558848"/>
    <n v="159845936"/>
    <m/>
    <n v="99649912"/>
    <n v="138183408"/>
    <n v="335752960"/>
    <n v="27057554"/>
    <n v="26192716"/>
    <n v="467821152"/>
    <n v="276457760"/>
    <x v="1835"/>
    <n v="296355232"/>
    <n v="177165504"/>
    <n v="54007732"/>
    <n v="231173232"/>
    <n v="69685448"/>
    <n v="33776684"/>
    <n v="730870720"/>
    <n v="371056512"/>
    <n v="90257400"/>
    <n v="192169280"/>
    <n v="209573536"/>
    <n v="758246592"/>
    <n v="730870720"/>
    <n v="595"/>
    <n v="0.36"/>
    <m/>
    <n v="0.393903"/>
    <n v="0.62579799999999997"/>
    <n v="8.6286600000000005E-2"/>
    <n v="23964.5"/>
  </r>
  <r>
    <x v="16"/>
    <x v="65"/>
    <s v="Wayne State University"/>
    <s v="Michigan"/>
    <x v="1"/>
    <x v="0"/>
    <n v="0.86203398427593203"/>
    <n v="0.42335981170932629"/>
    <n v="7886"/>
    <n v="6798"/>
    <n v="2425"/>
    <n v="453"/>
    <n v="2878"/>
    <m/>
    <m/>
    <x v="0"/>
    <x v="0"/>
    <m/>
    <m/>
    <m/>
    <m/>
    <n v="232192304"/>
    <n v="170618256"/>
    <m/>
    <n v="104222240"/>
    <n v="135409344"/>
    <n v="317861728"/>
    <n v="30742156"/>
    <n v="25644260"/>
    <n v="478312448"/>
    <n v="281945472"/>
    <x v="1836"/>
    <n v="303767872"/>
    <n v="174500320"/>
    <n v="56984684"/>
    <n v="231485008"/>
    <n v="69456016"/>
    <n v="35287020"/>
    <n v="737909504"/>
    <n v="377331360"/>
    <n v="91110928"/>
    <n v="209573536"/>
    <n v="241823776"/>
    <n v="776852800"/>
    <n v="737909504"/>
    <n v="608"/>
    <n v="0.32400000000000001"/>
    <m/>
    <n v="0.40233400000000002"/>
    <n v="0.61315299999999995"/>
    <n v="8.7577699999999994E-2"/>
    <n v="24257"/>
  </r>
  <r>
    <x v="17"/>
    <x v="65"/>
    <s v="Wayne State University"/>
    <s v="Michigan"/>
    <x v="1"/>
    <x v="0"/>
    <n v="0.86615581098339722"/>
    <n v="0.43423768799764079"/>
    <n v="7830"/>
    <n v="6782"/>
    <n v="2517"/>
    <n v="428"/>
    <n v="2945"/>
    <m/>
    <m/>
    <x v="0"/>
    <x v="0"/>
    <m/>
    <m/>
    <m/>
    <m/>
    <n v="262324688"/>
    <n v="203914304"/>
    <m/>
    <n v="103603808"/>
    <n v="131583232"/>
    <n v="360121184"/>
    <n v="28331538"/>
    <n v="12058851"/>
    <n v="500887136"/>
    <n v="268187968"/>
    <x v="1837"/>
    <n v="294964448"/>
    <n v="168545296"/>
    <n v="52322480"/>
    <n v="220867776"/>
    <n v="95344280"/>
    <n v="35250036"/>
    <n v="781918336"/>
    <n v="388198944"/>
    <n v="92067208"/>
    <n v="241823776"/>
    <n v="221096896"/>
    <n v="797394944"/>
    <n v="781918336"/>
    <n v="653"/>
    <n v="0.33600000000000002"/>
    <m/>
    <n v="0.38281900000000002"/>
    <n v="0.616124"/>
    <n v="8.6115800000000006E-2"/>
    <n v="24779"/>
  </r>
  <r>
    <x v="18"/>
    <x v="65"/>
    <s v="Wayne State University"/>
    <s v="Michigan"/>
    <x v="1"/>
    <x v="0"/>
    <n v="0.78928461459509391"/>
    <n v="0.37932379713914172"/>
    <n v="9743"/>
    <n v="7690"/>
    <n v="2625"/>
    <n v="292"/>
    <n v="2917"/>
    <n v="48202"/>
    <s v="Great Lakes: IL, IN, MI, OH, and WI"/>
    <x v="1"/>
    <x v="1"/>
    <m/>
    <m/>
    <m/>
    <m/>
    <n v="272624896"/>
    <n v="201626656"/>
    <m/>
    <n v="99606512"/>
    <n v="142721008"/>
    <n v="337874048"/>
    <n v="25952780"/>
    <n v="9544434"/>
    <n v="476599360"/>
    <n v="294842272"/>
    <x v="1838"/>
    <n v="304749760"/>
    <n v="174013952"/>
    <n v="52183108"/>
    <n v="226197056"/>
    <n v="91452080"/>
    <n v="39169276"/>
    <n v="776241792"/>
    <n v="409545856"/>
    <n v="98635088"/>
    <n v="221096896"/>
    <n v="224320128"/>
    <n v="783740160"/>
    <n v="776241792"/>
    <n v="754"/>
    <n v="0.317"/>
    <m/>
    <n v="0.363533"/>
    <n v="0.62109199999999998"/>
    <n v="8.4305000000000005E-2"/>
    <n v="25000"/>
  </r>
  <r>
    <x v="19"/>
    <x v="65"/>
    <s v="Wayne State University"/>
    <s v="Michigan"/>
    <x v="1"/>
    <x v="0"/>
    <n v="0.78928461459509391"/>
    <n v="0.37932379713914172"/>
    <n v="9743"/>
    <n v="7690"/>
    <n v="2625"/>
    <n v="292"/>
    <n v="2917"/>
    <m/>
    <m/>
    <x v="0"/>
    <x v="0"/>
    <m/>
    <m/>
    <m/>
    <m/>
    <n v="296952992"/>
    <n v="205945472"/>
    <m/>
    <n v="105544632"/>
    <n v="153753456"/>
    <n v="333539008"/>
    <n v="25789992"/>
    <n v="28464198"/>
    <n v="486344768"/>
    <n v="326687200"/>
    <x v="1839"/>
    <n v="316803104"/>
    <n v="182608272"/>
    <n v="56830524"/>
    <n v="239438800"/>
    <n v="91962064"/>
    <n v="41382968"/>
    <n v="806838976"/>
    <n v="420595648"/>
    <n v="103417768"/>
    <n v="224320128"/>
    <n v="241366256"/>
    <n v="819727040"/>
    <n v="806838976"/>
    <n v="795"/>
    <n v="0.309"/>
    <m/>
    <n v="0.357298"/>
    <n v="0.61643300000000001"/>
    <n v="8.2164699999999993E-2"/>
    <n v="24840"/>
  </r>
  <r>
    <x v="20"/>
    <x v="65"/>
    <s v="Wayne State University"/>
    <s v="Michigan"/>
    <x v="1"/>
    <x v="0"/>
    <n v="0.86378631478131318"/>
    <n v="0.33054084021190094"/>
    <n v="9397"/>
    <n v="8117"/>
    <n v="2465"/>
    <n v="218"/>
    <n v="2683"/>
    <n v="48202"/>
    <s v="Great Lakes: IL, IN, MI, OH, and WI"/>
    <x v="1"/>
    <x v="1"/>
    <n v="-83.058400000000006"/>
    <n v="42.363100000000003"/>
    <m/>
    <m/>
    <n v="310753536"/>
    <n v="214692128"/>
    <m/>
    <n v="110259144"/>
    <n v="158169408"/>
    <n v="337824384"/>
    <n v="29034024"/>
    <n v="26715008"/>
    <n v="504836096"/>
    <n v="307136448"/>
    <x v="1840"/>
    <n v="320931072"/>
    <n v="195263296"/>
    <n v="65933592"/>
    <n v="261196896"/>
    <n v="91291456"/>
    <n v="40456572"/>
    <n v="839986752"/>
    <n v="433958016"/>
    <n v="106584272"/>
    <n v="241366256"/>
    <n v="230508256"/>
    <n v="824315840"/>
    <n v="839986752"/>
    <n v="639"/>
    <n v="0.26400000000000001"/>
    <m/>
    <n v="0.358962"/>
    <n v="0.61606000000000005"/>
    <n v="8.0690799999999993E-2"/>
    <n v="23765"/>
  </r>
  <r>
    <x v="21"/>
    <x v="65"/>
    <s v="Wayne State University"/>
    <s v="Michigan"/>
    <x v="1"/>
    <x v="0"/>
    <n v="0.75517532741867344"/>
    <n v="0.34489510489510489"/>
    <n v="9468"/>
    <n v="7150"/>
    <n v="2226"/>
    <n v="240"/>
    <n v="2466"/>
    <n v="48202"/>
    <s v="Great Lakes: IL, IN, MI, OH, and WI"/>
    <x v="1"/>
    <x v="1"/>
    <n v="-83.072900000000004"/>
    <n v="42.358600000000003"/>
    <n v="9.5000000000000001E-2"/>
    <n v="6108"/>
    <n v="321826272"/>
    <n v="231319200"/>
    <m/>
    <n v="119508808"/>
    <n v="153020352"/>
    <n v="310246464"/>
    <n v="19793482"/>
    <n v="19206436"/>
    <n v="529132896"/>
    <n v="300561952"/>
    <x v="1841"/>
    <n v="327759616"/>
    <n v="186670320"/>
    <n v="55063016"/>
    <n v="241733344"/>
    <n v="90290912"/>
    <n v="38340716"/>
    <n v="823641792"/>
    <n v="421046144"/>
    <n v="106206720"/>
    <n v="230508256"/>
    <n v="260817968"/>
    <n v="836697664"/>
    <n v="823641792"/>
    <n v="706"/>
    <n v="0.28100000000000003"/>
    <m/>
    <n v="0.37222"/>
    <n v="0.60826899999999995"/>
    <n v="7.9255999999999993E-2"/>
    <n v="23283"/>
  </r>
  <r>
    <x v="22"/>
    <x v="65"/>
    <s v="Wayne State University"/>
    <s v="Michigan"/>
    <x v="1"/>
    <x v="0"/>
    <n v="0.80544443360327833"/>
    <n v="0.28322228952150214"/>
    <n v="10249"/>
    <n v="8255"/>
    <n v="2173"/>
    <n v="165"/>
    <n v="2338"/>
    <m/>
    <m/>
    <x v="0"/>
    <x v="0"/>
    <m/>
    <m/>
    <n v="0.125"/>
    <n v="6431"/>
    <n v="329660704"/>
    <n v="236262448"/>
    <m/>
    <n v="128539088"/>
    <n v="150633040"/>
    <n v="333181600"/>
    <n v="23984312"/>
    <n v="23947438"/>
    <n v="553828672"/>
    <n v="261193872"/>
    <x v="1842"/>
    <n v="339008320"/>
    <n v="188811616"/>
    <n v="51940640"/>
    <n v="240752256"/>
    <n v="89397096"/>
    <n v="41856792"/>
    <n v="843599680"/>
    <n v="433240576"/>
    <n v="106369112"/>
    <n v="262788704"/>
    <n v="287718656"/>
    <n v="818485824"/>
    <n v="843599680"/>
    <n v="909"/>
    <n v="0.32300000000000001"/>
    <m/>
    <n v="0.36828"/>
    <n v="0.591839"/>
    <n v="7.3388800000000004E-2"/>
    <n v="22909"/>
  </r>
  <r>
    <x v="23"/>
    <x v="65"/>
    <s v="Wayne State University"/>
    <s v="Michigan"/>
    <x v="1"/>
    <x v="0"/>
    <n v="0.76240888580354049"/>
    <n v="0.24664238561347598"/>
    <n v="11524"/>
    <n v="8786"/>
    <n v="2075"/>
    <n v="92"/>
    <n v="2167"/>
    <m/>
    <m/>
    <x v="0"/>
    <x v="0"/>
    <m/>
    <m/>
    <n v="0.125"/>
    <n v="7180"/>
    <n v="343113216"/>
    <n v="249413328"/>
    <m/>
    <n v="122416704"/>
    <n v="142370192"/>
    <n v="315285152"/>
    <n v="17482322"/>
    <n v="24222544"/>
    <n v="546562432"/>
    <n v="259351120"/>
    <x v="1843"/>
    <n v="334699456"/>
    <n v="183244944"/>
    <n v="57411536"/>
    <n v="240656480"/>
    <n v="85050248"/>
    <n v="43629848"/>
    <n v="838221824"/>
    <n v="432495680"/>
    <n v="109805944"/>
    <n v="287718656"/>
    <n v="306240608"/>
    <n v="809049856"/>
    <n v="838221824"/>
    <n v="868"/>
    <n v="0.34300000000000003"/>
    <m/>
    <n v="0.356711"/>
    <n v="0.58986499999999997"/>
    <n v="7.2881199999999993E-2"/>
    <n v="23997"/>
  </r>
  <r>
    <x v="24"/>
    <x v="65"/>
    <s v="Wayne State University"/>
    <s v="Michigan"/>
    <x v="1"/>
    <x v="0"/>
    <n v="0.77326010328715467"/>
    <n v="0.23269373476094563"/>
    <n v="12199"/>
    <n v="9433"/>
    <n v="2101"/>
    <n v="94"/>
    <n v="2195"/>
    <n v="48202"/>
    <s v="Great Lakes: IL, IN, MI, OH, and WI"/>
    <x v="1"/>
    <x v="1"/>
    <n v="-83.072900000000004"/>
    <n v="42.358600000000003"/>
    <n v="0.09"/>
    <n v="8022"/>
    <n v="355040608"/>
    <n v="261593392"/>
    <m/>
    <n v="105511064"/>
    <n v="138931920"/>
    <n v="319658496"/>
    <n v="28800512"/>
    <n v="23914092"/>
    <n v="560879040"/>
    <n v="273758784"/>
    <x v="1844"/>
    <n v="330174016"/>
    <n v="178784784"/>
    <n v="66196976"/>
    <n v="244981760"/>
    <n v="85789744"/>
    <n v="43650964"/>
    <n v="855906048"/>
    <n v="435550144"/>
    <n v="117945688"/>
    <n v="306240608"/>
    <n v="292311744"/>
    <n v="863099456"/>
    <n v="855906048"/>
    <n v="931"/>
    <n v="0.34599999999999997"/>
    <m/>
    <n v="0.34256799999999998"/>
    <n v="0.58608800000000005"/>
    <n v="7.1938199999999994E-2"/>
    <n v="26039"/>
  </r>
  <r>
    <x v="25"/>
    <x v="65"/>
    <s v="Wayne State University"/>
    <s v="Michigan"/>
    <x v="1"/>
    <x v="0"/>
    <n v="0.79868118693176138"/>
    <n v="0.3204903677758319"/>
    <n v="10009"/>
    <n v="7994"/>
    <n v="2320"/>
    <n v="242"/>
    <n v="2562"/>
    <m/>
    <m/>
    <x v="0"/>
    <x v="0"/>
    <m/>
    <m/>
    <n v="6.3E-2"/>
    <n v="7970"/>
    <n v="366084992"/>
    <n v="267884992"/>
    <m/>
    <n v="94078000"/>
    <n v="136620000"/>
    <n v="306956032"/>
    <n v="28871000"/>
    <n v="26102000"/>
    <n v="552998976"/>
    <n v="281328000"/>
    <x v="1845"/>
    <n v="316840000"/>
    <n v="181378000"/>
    <n v="67361000"/>
    <n v="248739008"/>
    <n v="88835000"/>
    <n v="44288000"/>
    <n v="845502016"/>
    <n v="439609984"/>
    <n v="108846000"/>
    <n v="292312000"/>
    <n v="325393984"/>
    <n v="875806016"/>
    <n v="845502016"/>
    <n v="940"/>
    <n v="0.39200000000000002"/>
    <m/>
    <n v="0.30264799999999997"/>
    <n v="0.58408300000000002"/>
    <n v="5.9141199999999998E-2"/>
    <n v="27563"/>
  </r>
  <r>
    <x v="26"/>
    <x v="65"/>
    <s v="Wayne State University"/>
    <s v="Michigan"/>
    <x v="1"/>
    <x v="0"/>
    <n v="0.81456774542504284"/>
    <n v="0.28640991589198761"/>
    <n v="11093"/>
    <n v="9036"/>
    <n v="2398"/>
    <n v="190"/>
    <n v="2588"/>
    <n v="48202"/>
    <s v="Great Lakes: IL, IN, MI, OH, and WI"/>
    <x v="1"/>
    <x v="1"/>
    <n v="-83.072900000000004"/>
    <n v="42.358600000000003"/>
    <n v="7.6999999999999999E-2"/>
    <n v="7314"/>
    <n v="382544000"/>
    <n v="278606016"/>
    <m/>
    <n v="165480000"/>
    <n v="141642000"/>
    <n v="385550016"/>
    <n v="22358000"/>
    <n v="25302000"/>
    <n v="640358016"/>
    <n v="271039008"/>
    <x v="1846"/>
    <n v="314100000"/>
    <n v="191999008"/>
    <n v="68814000"/>
    <n v="260813008"/>
    <n v="90370000"/>
    <n v="47783000"/>
    <n v="869169024"/>
    <n v="442255008"/>
    <n v="114638000"/>
    <n v="325393984"/>
    <n v="366732000"/>
    <n v="915526976"/>
    <n v="869169024"/>
    <n v="1002"/>
    <n v="0.46600000000000003"/>
    <m/>
    <n v="0.27430300000000002"/>
    <n v="0.59509699999999999"/>
    <n v="5.05776E-2"/>
    <n v="28605.5"/>
  </r>
  <r>
    <x v="27"/>
    <x v="65"/>
    <s v="Wayne State University"/>
    <s v="Michigan"/>
    <x v="1"/>
    <x v="0"/>
    <n v="0.67405909594938362"/>
    <n v="0.25672537255660927"/>
    <n v="15331"/>
    <n v="10334"/>
    <n v="2567"/>
    <n v="86"/>
    <n v="2653"/>
    <m/>
    <m/>
    <x v="0"/>
    <x v="0"/>
    <m/>
    <m/>
    <n v="8.2000000000000003E-2"/>
    <n v="7545"/>
    <n v="393768992"/>
    <n v="282820992"/>
    <m/>
    <n v="128648000"/>
    <n v="139010000"/>
    <n v="349920000"/>
    <n v="27726000"/>
    <n v="33389000"/>
    <n v="596739968"/>
    <n v="284548992"/>
    <x v="1847"/>
    <n v="318007008"/>
    <n v="190962000"/>
    <n v="68690000"/>
    <n v="259652000"/>
    <n v="93159000"/>
    <n v="45443000"/>
    <n v="874742016"/>
    <n v="448351008"/>
    <n v="110673000"/>
    <n v="366732000"/>
    <n v="396836000"/>
    <n v="882302976"/>
    <n v="874742016"/>
    <m/>
    <m/>
    <m/>
    <m/>
    <m/>
    <m/>
    <m/>
  </r>
  <r>
    <x v="0"/>
    <x v="66"/>
    <s v="WESTERN MICHIGAN UNIVERSITY"/>
    <s v="Michigan"/>
    <x v="0"/>
    <x v="0"/>
    <s v=""/>
    <s v=""/>
    <m/>
    <m/>
    <m/>
    <m/>
    <m/>
    <n v="49008"/>
    <s v="Great Lakes: IL, IN, MI, OH, and WI"/>
    <x v="0"/>
    <x v="0"/>
    <m/>
    <m/>
    <m/>
    <m/>
    <n v="56563000"/>
    <m/>
    <m/>
    <n v="1509000"/>
    <n v="10435000"/>
    <n v="80168000"/>
    <n v="6502000"/>
    <n v="2844000"/>
    <m/>
    <m/>
    <x v="1848"/>
    <n v="63880000"/>
    <n v="6417000"/>
    <n v="8104000"/>
    <n v="14521000"/>
    <n v="17825000"/>
    <n v="13124000"/>
    <n v="209331008"/>
    <n v="80415000"/>
    <n v="24245000"/>
    <m/>
    <m/>
    <m/>
    <m/>
    <m/>
    <m/>
    <m/>
    <m/>
    <m/>
    <m/>
    <m/>
  </r>
  <r>
    <x v="1"/>
    <x v="66"/>
    <s v="WESTERN MICHIGAN UNIVERSITY"/>
    <s v="Michigan"/>
    <x v="0"/>
    <x v="0"/>
    <s v=""/>
    <s v=""/>
    <m/>
    <m/>
    <m/>
    <m/>
    <m/>
    <n v="49008"/>
    <s v="Great Lakes: IL, IN, MI, OH, and WI"/>
    <x v="0"/>
    <x v="0"/>
    <m/>
    <m/>
    <m/>
    <m/>
    <n v="62801696"/>
    <m/>
    <m/>
    <n v="1400076"/>
    <n v="12873007"/>
    <n v="108198208"/>
    <n v="5632444"/>
    <n v="2933424"/>
    <m/>
    <m/>
    <x v="1849"/>
    <n v="68494192"/>
    <n v="8496819"/>
    <n v="8406830"/>
    <n v="16903648"/>
    <n v="17855196"/>
    <n v="13466738"/>
    <n v="239354528"/>
    <n v="87261400"/>
    <n v="26966666"/>
    <m/>
    <m/>
    <m/>
    <m/>
    <m/>
    <m/>
    <m/>
    <m/>
    <m/>
    <m/>
    <m/>
  </r>
  <r>
    <x v="2"/>
    <x v="66"/>
    <s v="WESTERN MICHIGAN UNIVERSITY"/>
    <s v="Michigan"/>
    <x v="0"/>
    <x v="0"/>
    <s v=""/>
    <s v=""/>
    <m/>
    <m/>
    <m/>
    <m/>
    <m/>
    <n v="49008"/>
    <s v="Great Lakes: IL, IN, MI, OH, and WI"/>
    <x v="0"/>
    <x v="0"/>
    <m/>
    <m/>
    <m/>
    <m/>
    <n v="70871032"/>
    <m/>
    <m/>
    <n v="1953379"/>
    <n v="13966336"/>
    <n v="91430088"/>
    <n v="6085274"/>
    <n v="2814478"/>
    <m/>
    <m/>
    <x v="1850"/>
    <n v="71677848"/>
    <n v="8465920"/>
    <n v="7791626"/>
    <n v="16257546"/>
    <n v="20521668"/>
    <n v="13711665"/>
    <n v="242343584"/>
    <n v="88034080"/>
    <n v="28850452"/>
    <m/>
    <m/>
    <m/>
    <m/>
    <m/>
    <m/>
    <m/>
    <m/>
    <m/>
    <m/>
    <m/>
  </r>
  <r>
    <x v="3"/>
    <x v="66"/>
    <s v="WESTERN MICHIGAN UNIVERSITY"/>
    <s v="Michigan"/>
    <x v="0"/>
    <x v="0"/>
    <s v=""/>
    <s v=""/>
    <m/>
    <m/>
    <m/>
    <m/>
    <m/>
    <n v="490085167"/>
    <s v="Great Lakes: IL, IN, MI, OH, and WI"/>
    <x v="0"/>
    <x v="0"/>
    <m/>
    <m/>
    <m/>
    <m/>
    <n v="73821000"/>
    <m/>
    <m/>
    <n v="1793000"/>
    <n v="12340000"/>
    <n v="90702000"/>
    <n v="9917000"/>
    <n v="2317000"/>
    <m/>
    <m/>
    <x v="1851"/>
    <n v="74871000"/>
    <n v="8784000"/>
    <n v="9000000"/>
    <n v="17784000"/>
    <n v="21043000"/>
    <n v="14430000"/>
    <n v="249494000"/>
    <n v="89299000"/>
    <n v="32417000"/>
    <m/>
    <m/>
    <m/>
    <m/>
    <m/>
    <m/>
    <m/>
    <m/>
    <m/>
    <m/>
    <m/>
  </r>
  <r>
    <x v="4"/>
    <x v="66"/>
    <s v="WESTERN MICHIGAN UNIVERSITY"/>
    <s v="Michigan"/>
    <x v="0"/>
    <x v="0"/>
    <s v=""/>
    <s v=""/>
    <m/>
    <m/>
    <m/>
    <m/>
    <m/>
    <n v="490085167"/>
    <s v="Great Lakes: IL, IN, MI, OH, and WI"/>
    <x v="0"/>
    <x v="0"/>
    <m/>
    <m/>
    <m/>
    <m/>
    <n v="76237072"/>
    <m/>
    <m/>
    <n v="1837275"/>
    <n v="18163744"/>
    <n v="95725016"/>
    <n v="7450273"/>
    <n v="2504089"/>
    <m/>
    <m/>
    <x v="1852"/>
    <n v="78731520"/>
    <n v="9437893"/>
    <n v="8895810"/>
    <n v="18333704"/>
    <n v="21910082"/>
    <n v="14061299"/>
    <n v="264856848"/>
    <n v="82683608"/>
    <n v="33270752"/>
    <m/>
    <m/>
    <m/>
    <m/>
    <m/>
    <m/>
    <m/>
    <m/>
    <m/>
    <m/>
    <m/>
  </r>
  <r>
    <x v="5"/>
    <x v="66"/>
    <s v="WESTERN MICHIGAN UNIVERSITY"/>
    <s v="Michigan"/>
    <x v="0"/>
    <x v="0"/>
    <s v=""/>
    <s v=""/>
    <m/>
    <m/>
    <m/>
    <m/>
    <m/>
    <m/>
    <m/>
    <x v="0"/>
    <x v="0"/>
    <m/>
    <m/>
    <m/>
    <m/>
    <n v="78439408"/>
    <m/>
    <m/>
    <n v="3816757"/>
    <n v="12202407"/>
    <n v="104822712"/>
    <n v="9277626"/>
    <n v="2379763"/>
    <m/>
    <m/>
    <x v="1853"/>
    <n v="80848192"/>
    <n v="8683334"/>
    <n v="9629673"/>
    <n v="18313008"/>
    <n v="22773464"/>
    <n v="15064148"/>
    <n v="272930368"/>
    <n v="93781088"/>
    <n v="34049660"/>
    <m/>
    <m/>
    <m/>
    <m/>
    <m/>
    <m/>
    <m/>
    <m/>
    <m/>
    <m/>
    <m/>
  </r>
  <r>
    <x v="6"/>
    <x v="66"/>
    <s v="WESTERN MICHIGAN UNIVERSITY"/>
    <s v="Michigan"/>
    <x v="0"/>
    <x v="0"/>
    <s v=""/>
    <s v=""/>
    <m/>
    <m/>
    <m/>
    <m/>
    <m/>
    <n v="490085167"/>
    <s v="Great Lakes: IL, IN, MI, OH, and WI"/>
    <x v="0"/>
    <x v="0"/>
    <m/>
    <m/>
    <m/>
    <m/>
    <n v="80027120"/>
    <m/>
    <m/>
    <n v="1999925"/>
    <n v="15148226"/>
    <n v="107996576"/>
    <n v="12479123"/>
    <n v="8633991"/>
    <m/>
    <m/>
    <x v="1854"/>
    <n v="86019344"/>
    <n v="8278472"/>
    <n v="8675811"/>
    <n v="16954284"/>
    <n v="25286800"/>
    <n v="16172137"/>
    <n v="288822944"/>
    <n v="98488176"/>
    <n v="35571728"/>
    <n v="56876088"/>
    <n v="71558144"/>
    <m/>
    <m/>
    <n v="1449"/>
    <n v="0.52200000000000002"/>
    <m/>
    <m/>
    <m/>
    <m/>
    <m/>
  </r>
  <r>
    <x v="7"/>
    <x v="66"/>
    <s v="WESTERN MICHIGAN UNIVERSITY"/>
    <s v="Michigan"/>
    <x v="0"/>
    <x v="0"/>
    <s v=""/>
    <s v=""/>
    <m/>
    <m/>
    <m/>
    <m/>
    <m/>
    <n v="490085167"/>
    <s v="Great Lakes: IL, IN, MI, OH, and WI"/>
    <x v="0"/>
    <x v="0"/>
    <m/>
    <m/>
    <m/>
    <m/>
    <n v="88184016"/>
    <m/>
    <m/>
    <n v="920193"/>
    <n v="15589715"/>
    <n v="110314512"/>
    <n v="14213800"/>
    <n v="5761038"/>
    <m/>
    <m/>
    <x v="1855"/>
    <n v="92297352"/>
    <n v="9986961"/>
    <n v="8213702"/>
    <n v="18200664"/>
    <n v="28663682"/>
    <n v="17171100"/>
    <n v="309701312"/>
    <n v="106018192"/>
    <n v="33207332"/>
    <n v="71558144"/>
    <n v="86669920"/>
    <m/>
    <m/>
    <n v="1452"/>
    <n v="0.50700000000000001"/>
    <m/>
    <n v="0.19171099999999999"/>
    <n v="0.58723999999999998"/>
    <n v="6.4886700000000005E-2"/>
    <n v="45955.5"/>
  </r>
  <r>
    <x v="8"/>
    <x v="66"/>
    <s v="WESTERN MICHIGAN UNIVERSITY"/>
    <s v="Michigan"/>
    <x v="0"/>
    <x v="0"/>
    <s v=""/>
    <s v=""/>
    <m/>
    <m/>
    <m/>
    <m/>
    <m/>
    <m/>
    <m/>
    <x v="0"/>
    <x v="0"/>
    <m/>
    <m/>
    <m/>
    <m/>
    <n v="96296624"/>
    <m/>
    <m/>
    <n v="172703"/>
    <n v="15771344"/>
    <n v="113747744"/>
    <n v="9548447"/>
    <n v="5642832"/>
    <m/>
    <m/>
    <x v="1856"/>
    <n v="94786424"/>
    <n v="12381093"/>
    <n v="8211972"/>
    <n v="20593064"/>
    <n v="29230848"/>
    <n v="17546768"/>
    <n v="328430688"/>
    <n v="111537296"/>
    <n v="33682328"/>
    <n v="86669920"/>
    <n v="102487648"/>
    <m/>
    <m/>
    <n v="1543"/>
    <n v="0.54900000000000004"/>
    <m/>
    <n v="0.173957"/>
    <n v="0.57579199999999997"/>
    <n v="5.9228500000000003E-2"/>
    <n v="48562"/>
  </r>
  <r>
    <x v="9"/>
    <x v="66"/>
    <s v="WESTERN MICHIGAN UNIVERSITY"/>
    <s v="Michigan"/>
    <x v="0"/>
    <x v="0"/>
    <s v=""/>
    <s v=""/>
    <m/>
    <m/>
    <m/>
    <m/>
    <m/>
    <n v="490085167"/>
    <s v="Great Lakes: IL, IN, MI, OH, and WI"/>
    <x v="0"/>
    <x v="0"/>
    <m/>
    <m/>
    <m/>
    <m/>
    <n v="105282968"/>
    <m/>
    <m/>
    <n v="1882184"/>
    <n v="15943585"/>
    <n v="119493888"/>
    <n v="12965020"/>
    <n v="3022007"/>
    <m/>
    <m/>
    <x v="1857"/>
    <n v="102749288"/>
    <n v="10769265"/>
    <n v="9171571"/>
    <n v="19940836"/>
    <n v="32109272"/>
    <n v="19444720"/>
    <n v="359342912"/>
    <n v="132194632"/>
    <n v="42231804"/>
    <n v="102487648"/>
    <n v="116276608"/>
    <m/>
    <m/>
    <n v="1513"/>
    <n v="0.54900000000000004"/>
    <n v="4831"/>
    <n v="0.161546"/>
    <n v="0.55415300000000001"/>
    <n v="5.4152600000000002E-2"/>
    <n v="51239.5"/>
  </r>
  <r>
    <x v="10"/>
    <x v="66"/>
    <s v="WESTERN MICHIGAN UNIVERSITY"/>
    <s v="Michigan"/>
    <x v="0"/>
    <x v="0"/>
    <s v=""/>
    <s v=""/>
    <m/>
    <m/>
    <m/>
    <m/>
    <m/>
    <m/>
    <m/>
    <x v="0"/>
    <x v="0"/>
    <m/>
    <m/>
    <m/>
    <m/>
    <n v="115508496"/>
    <m/>
    <m/>
    <n v="74064"/>
    <n v="21213044"/>
    <n v="125842304"/>
    <n v="11737186"/>
    <n v="4110037"/>
    <m/>
    <m/>
    <x v="1858"/>
    <n v="110860424"/>
    <n v="13628127"/>
    <n v="10044572"/>
    <n v="23672700"/>
    <n v="36491672"/>
    <n v="21021394"/>
    <n v="384849888"/>
    <n v="141196336"/>
    <n v="46709704"/>
    <n v="116276608"/>
    <n v="117519872"/>
    <m/>
    <m/>
    <n v="1683"/>
    <n v="0.53200000000000003"/>
    <n v="5073"/>
    <n v="0.154139"/>
    <n v="0.53967100000000001"/>
    <n v="5.1338700000000001E-2"/>
    <n v="53375.5"/>
  </r>
  <r>
    <x v="11"/>
    <x v="66"/>
    <s v="WESTERN MICHIGAN UNIVERSITY"/>
    <s v="Michigan"/>
    <x v="1"/>
    <x v="0"/>
    <n v="0.84057113264777683"/>
    <n v="0.40494631226896671"/>
    <n v="13517"/>
    <n v="11362"/>
    <n v="4566"/>
    <n v="35"/>
    <n v="4601"/>
    <n v="490085167"/>
    <s v="Great Lakes: IL, IN, MI, OH, and WI"/>
    <x v="0"/>
    <x v="0"/>
    <m/>
    <m/>
    <m/>
    <m/>
    <n v="135315744"/>
    <n v="121856432"/>
    <m/>
    <n v="3834736"/>
    <n v="20991296"/>
    <n v="131887624"/>
    <n v="15905052"/>
    <n v="17963174"/>
    <n v="253279232"/>
    <n v="145650704"/>
    <x v="1859"/>
    <n v="140148608"/>
    <n v="18785050"/>
    <n v="13404134"/>
    <n v="32189184"/>
    <n v="34230116"/>
    <n v="25039440"/>
    <n v="404672896"/>
    <n v="162540736"/>
    <n v="49384068"/>
    <m/>
    <m/>
    <n v="402860192"/>
    <n v="404672896"/>
    <n v="1661"/>
    <n v="0.53200000000000003"/>
    <n v="5517"/>
    <n v="0.14407500000000001"/>
    <n v="0.52551199999999998"/>
    <n v="4.5578300000000002E-2"/>
    <n v="56805"/>
  </r>
  <r>
    <x v="12"/>
    <x v="66"/>
    <s v="WESTERN MICHIGAN UNIVERSITY"/>
    <s v="Michigan"/>
    <x v="1"/>
    <x v="0"/>
    <n v="0.8010990399191511"/>
    <n v="0.35275565717890089"/>
    <n v="15832"/>
    <n v="12683"/>
    <n v="4444"/>
    <n v="30"/>
    <n v="4474"/>
    <m/>
    <m/>
    <x v="0"/>
    <x v="0"/>
    <m/>
    <m/>
    <m/>
    <m/>
    <n v="149473712"/>
    <n v="134691760"/>
    <m/>
    <n v="5558597"/>
    <n v="29719628"/>
    <n v="128161224"/>
    <n v="10409417"/>
    <n v="24141988"/>
    <n v="286233792"/>
    <n v="136931520"/>
    <x v="1860"/>
    <n v="148152416"/>
    <n v="25346438"/>
    <n v="13129831"/>
    <n v="38476268"/>
    <n v="36876312"/>
    <n v="26121632"/>
    <n v="421860480"/>
    <n v="166064736"/>
    <n v="61185492"/>
    <n v="109755000"/>
    <n v="110543000"/>
    <n v="463651424"/>
    <n v="421860480"/>
    <n v="1803"/>
    <n v="0.56100000000000005"/>
    <n v="6128"/>
    <n v="0.14002300000000001"/>
    <n v="0.52378199999999997"/>
    <n v="4.3851500000000002E-2"/>
    <n v="58183"/>
  </r>
  <r>
    <x v="13"/>
    <x v="66"/>
    <s v="WESTERN MICHIGAN UNIVERSITY"/>
    <s v="Michigan"/>
    <x v="1"/>
    <x v="0"/>
    <n v="0.82271523178807948"/>
    <n v="0.34275134830556225"/>
    <n v="15100"/>
    <n v="12423"/>
    <n v="4228"/>
    <n v="30"/>
    <n v="4258"/>
    <s v="49008-5167"/>
    <s v="Great Lakes: IL, IN, MI, OH, and WI"/>
    <x v="0"/>
    <x v="0"/>
    <m/>
    <m/>
    <m/>
    <m/>
    <n v="168095536"/>
    <n v="152138832"/>
    <m/>
    <n v="5595439"/>
    <n v="31171792"/>
    <n v="125011152"/>
    <n v="12398439"/>
    <n v="21364286"/>
    <n v="310823072"/>
    <n v="126576120"/>
    <x v="1861"/>
    <n v="147831216"/>
    <n v="25120628"/>
    <n v="11816124"/>
    <n v="36936752"/>
    <n v="44822732"/>
    <n v="25327354"/>
    <n v="416497568"/>
    <n v="161135936"/>
    <n v="60195308"/>
    <n v="110543000"/>
    <n v="136786000"/>
    <n v="466071328"/>
    <n v="416497568"/>
    <n v="1980"/>
    <n v="0.54700000000000004"/>
    <n v="6496"/>
    <n v="0.14699100000000001"/>
    <n v="0.52920999999999996"/>
    <n v="4.5278899999999997E-2"/>
    <n v="59381"/>
  </r>
  <r>
    <x v="14"/>
    <x v="66"/>
    <s v="WESTERN MICHIGAN UNIVERSITY"/>
    <s v="Michigan"/>
    <x v="1"/>
    <x v="0"/>
    <n v="0.85003543586109143"/>
    <n v="0.31357345339336334"/>
    <n v="14110"/>
    <n v="11994"/>
    <n v="3731"/>
    <n v="30"/>
    <n v="3761"/>
    <s v="49008-5167"/>
    <s v="Great Lakes: IL, IN, MI, OH, and WI"/>
    <x v="1"/>
    <x v="0"/>
    <m/>
    <m/>
    <m/>
    <m/>
    <n v="176583984"/>
    <n v="159231552"/>
    <m/>
    <n v="8097000"/>
    <n v="31692240"/>
    <n v="122797784"/>
    <n v="15559829"/>
    <n v="18614536"/>
    <n v="301654528"/>
    <n v="136263856"/>
    <x v="1862"/>
    <n v="150898064"/>
    <n v="29319622"/>
    <n v="10471584"/>
    <n v="39791208"/>
    <n v="48441252"/>
    <n v="24462068"/>
    <n v="420716544"/>
    <n v="161870816"/>
    <n v="57068720"/>
    <n v="136786000"/>
    <n v="150242000"/>
    <n v="460007008"/>
    <n v="420716544"/>
    <n v="2341"/>
    <n v="0.54400000000000004"/>
    <n v="6496"/>
    <n v="0.148225"/>
    <n v="0.51938600000000001"/>
    <n v="4.3890199999999997E-2"/>
    <n v="60995"/>
  </r>
  <r>
    <x v="15"/>
    <x v="66"/>
    <s v="Western Michigan University"/>
    <s v="Michigan"/>
    <x v="1"/>
    <x v="0"/>
    <n v="0.85434715346534651"/>
    <n v="0.33870529651425985"/>
    <n v="12928"/>
    <n v="11045"/>
    <n v="3698"/>
    <n v="43"/>
    <n v="3741"/>
    <s v="49008-5167"/>
    <s v="Great Lakes: IL, IN, MI, OH, and WI"/>
    <x v="1"/>
    <x v="1"/>
    <m/>
    <m/>
    <m/>
    <m/>
    <n v="190016128"/>
    <n v="168553952"/>
    <m/>
    <n v="10114828"/>
    <n v="29995726"/>
    <n v="122261336"/>
    <n v="9799054"/>
    <n v="28179772"/>
    <n v="320116736"/>
    <n v="126855464"/>
    <x v="1863"/>
    <n v="155869328"/>
    <n v="30827170"/>
    <n v="10838978"/>
    <n v="41666148"/>
    <n v="44670404"/>
    <n v="24105556"/>
    <n v="437342080"/>
    <n v="165917376"/>
    <n v="63379900"/>
    <n v="150242000"/>
    <n v="168399008"/>
    <n v="452606080"/>
    <n v="437342080"/>
    <n v="2398"/>
    <n v="0.54100000000000004"/>
    <n v="6821"/>
    <n v="0.14210900000000001"/>
    <n v="0.52175099999999996"/>
    <n v="3.9479800000000002E-2"/>
    <n v="59737"/>
  </r>
  <r>
    <x v="16"/>
    <x v="66"/>
    <s v="Western Michigan University"/>
    <s v="Michigan"/>
    <x v="1"/>
    <x v="0"/>
    <n v="0.85748098055790367"/>
    <n v="0.34936908517350157"/>
    <n v="11830"/>
    <n v="10144"/>
    <n v="3523"/>
    <n v="21"/>
    <n v="3544"/>
    <m/>
    <m/>
    <x v="0"/>
    <x v="0"/>
    <m/>
    <m/>
    <m/>
    <m/>
    <n v="187887792"/>
    <n v="165817824"/>
    <m/>
    <n v="13132912"/>
    <n v="26806876"/>
    <n v="114369856"/>
    <n v="9475777"/>
    <n v="29230508"/>
    <n v="315252704"/>
    <n v="122611712"/>
    <x v="1864"/>
    <n v="172724320"/>
    <n v="31311414"/>
    <n v="10506242"/>
    <n v="41817656"/>
    <n v="45151912"/>
    <n v="25305944"/>
    <n v="445108704"/>
    <n v="176609568"/>
    <n v="67580160"/>
    <n v="168399008"/>
    <n v="197742000"/>
    <n v="447048832"/>
    <n v="445108704"/>
    <n v="2444"/>
    <n v="0.53600000000000003"/>
    <n v="6877"/>
    <n v="0.14724300000000001"/>
    <n v="0.520818"/>
    <n v="3.8308000000000002E-2"/>
    <n v="59000"/>
  </r>
  <r>
    <x v="17"/>
    <x v="66"/>
    <s v="Western Michigan University"/>
    <s v="Michigan"/>
    <x v="1"/>
    <x v="0"/>
    <n v="0.8628561765451932"/>
    <n v="0.34355707986281236"/>
    <n v="11827"/>
    <n v="10205"/>
    <n v="3475"/>
    <n v="31"/>
    <n v="3506"/>
    <m/>
    <m/>
    <x v="0"/>
    <x v="0"/>
    <m/>
    <m/>
    <m/>
    <m/>
    <n v="195444256"/>
    <n v="170731712"/>
    <m/>
    <n v="9576689"/>
    <n v="31762152"/>
    <n v="137196592"/>
    <n v="13341222"/>
    <n v="12172772"/>
    <n v="317788864"/>
    <n v="130419968"/>
    <x v="1865"/>
    <n v="171948528"/>
    <n v="36101344"/>
    <n v="11143124"/>
    <n v="47244468"/>
    <n v="44924560"/>
    <n v="27253240"/>
    <n v="476889920"/>
    <n v="177240064"/>
    <n v="70177016"/>
    <n v="197742000"/>
    <n v="187996992"/>
    <n v="463512768"/>
    <n v="476889920"/>
    <n v="2448"/>
    <n v="0.55100000000000005"/>
    <n v="7042"/>
    <n v="0.14752499999999999"/>
    <n v="0.51830600000000004"/>
    <n v="4.0071599999999999E-2"/>
    <n v="59988"/>
  </r>
  <r>
    <x v="18"/>
    <x v="66"/>
    <s v="Western Michigan University"/>
    <s v="Michigan"/>
    <x v="1"/>
    <x v="0"/>
    <n v="0.8489599503259857"/>
    <n v="0.34997257268239168"/>
    <n v="12884"/>
    <n v="10938"/>
    <n v="3806"/>
    <n v="22"/>
    <n v="3828"/>
    <s v="49008-5167"/>
    <s v="Great Lakes: IL, IN, MI, OH, and WI"/>
    <x v="1"/>
    <x v="1"/>
    <m/>
    <m/>
    <m/>
    <m/>
    <n v="217527840"/>
    <n v="185789664"/>
    <m/>
    <n v="10773920"/>
    <n v="31297186"/>
    <n v="130258496"/>
    <n v="18713678"/>
    <n v="24938322"/>
    <n v="340054848"/>
    <n v="133026864"/>
    <x v="1866"/>
    <n v="171699856"/>
    <n v="28291744"/>
    <n v="10216279"/>
    <n v="38508024"/>
    <n v="46643828"/>
    <n v="27179674"/>
    <n v="491667904"/>
    <n v="192504608"/>
    <n v="78263056"/>
    <n v="187996992"/>
    <n v="141400000"/>
    <n v="476652256"/>
    <n v="491667904"/>
    <n v="2284"/>
    <n v="0.54100000000000004"/>
    <n v="7377"/>
    <n v="0.16056899999999999"/>
    <n v="0.51953499999999997"/>
    <n v="4.6860899999999997E-2"/>
    <n v="58750.5"/>
  </r>
  <r>
    <x v="19"/>
    <x v="66"/>
    <s v="Western Michigan University"/>
    <s v="Michigan"/>
    <x v="1"/>
    <x v="0"/>
    <n v="0.82825753291865256"/>
    <n v="0.31142104749829319"/>
    <n v="12379"/>
    <n v="10253"/>
    <n v="3163"/>
    <n v="30"/>
    <n v="3193"/>
    <m/>
    <m/>
    <x v="0"/>
    <x v="0"/>
    <m/>
    <m/>
    <m/>
    <m/>
    <n v="228609808"/>
    <n v="191367520"/>
    <m/>
    <n v="8624397"/>
    <n v="44611864"/>
    <n v="120729552"/>
    <n v="10943840"/>
    <n v="34991144"/>
    <n v="340795296"/>
    <n v="158474992"/>
    <x v="1867"/>
    <n v="183984144"/>
    <n v="34977984"/>
    <n v="9927006"/>
    <n v="44904992"/>
    <n v="56523236"/>
    <n v="28246864"/>
    <n v="494820384"/>
    <n v="196523904"/>
    <n v="77380400"/>
    <n v="141400000"/>
    <n v="168667536"/>
    <n v="501666720"/>
    <n v="494820384"/>
    <n v="1943"/>
    <n v="0.52200000000000002"/>
    <n v="7784"/>
    <n v="0.197296"/>
    <n v="0.50358899999999995"/>
    <n v="5.8754800000000003E-2"/>
    <n v="57126"/>
  </r>
  <r>
    <x v="20"/>
    <x v="66"/>
    <s v="Western Michigan University"/>
    <s v="Michigan"/>
    <x v="1"/>
    <x v="0"/>
    <n v="0.84339256168620957"/>
    <n v="0.28974752644148755"/>
    <n v="13901"/>
    <n v="11724"/>
    <n v="3354"/>
    <n v="43"/>
    <n v="3397"/>
    <s v="49008-5167"/>
    <s v="Great Lakes: IL, IN, MI, OH, and WI"/>
    <x v="1"/>
    <x v="1"/>
    <n v="-85.609300000000005"/>
    <n v="42.284999999999997"/>
    <m/>
    <m/>
    <n v="247031664"/>
    <n v="202730384"/>
    <m/>
    <n v="8740241"/>
    <n v="50755228"/>
    <n v="120617856"/>
    <n v="14105750"/>
    <n v="35528640"/>
    <n v="363057568"/>
    <n v="170728016"/>
    <x v="1868"/>
    <n v="189529536"/>
    <n v="31938180"/>
    <n v="11745727"/>
    <n v="43683908"/>
    <n v="61597152"/>
    <n v="29594610"/>
    <n v="506734880"/>
    <n v="201646384"/>
    <n v="80787744"/>
    <n v="168667536"/>
    <n v="198436176"/>
    <n v="536945216"/>
    <n v="506734880"/>
    <n v="2068"/>
    <n v="0.55900000000000005"/>
    <n v="8095"/>
    <n v="0.197158"/>
    <n v="0.53017300000000001"/>
    <n v="5.3027900000000003E-2"/>
    <n v="47978"/>
  </r>
  <r>
    <x v="21"/>
    <x v="66"/>
    <s v="Western Michigan University"/>
    <s v="Michigan"/>
    <x v="1"/>
    <x v="0"/>
    <n v="0.83161035176576703"/>
    <n v="0.26414149841481727"/>
    <n v="14413"/>
    <n v="11986"/>
    <n v="3132"/>
    <n v="34"/>
    <n v="3166"/>
    <s v="49008-5200"/>
    <s v="Great Lakes: IL, IN, MI, OH, and WI"/>
    <x v="1"/>
    <x v="1"/>
    <n v="-85.615099999999998"/>
    <n v="42.282600000000002"/>
    <n v="5.1999999999999998E-2"/>
    <n v="4836"/>
    <n v="267224112"/>
    <n v="219868992"/>
    <m/>
    <n v="9556874"/>
    <n v="46927480"/>
    <n v="105008168"/>
    <n v="14895849"/>
    <n v="37581760"/>
    <n v="381326752"/>
    <n v="143110208"/>
    <x v="1869"/>
    <n v="192252688"/>
    <n v="26890548"/>
    <n v="12236259"/>
    <n v="39126808"/>
    <n v="59571520"/>
    <n v="28136540"/>
    <n v="522380000"/>
    <n v="203255728"/>
    <n v="77553136"/>
    <n v="198436176"/>
    <n v="204124384"/>
    <n v="563659648"/>
    <n v="522380000"/>
    <n v="1965"/>
    <n v="0.55600000000000005"/>
    <n v="8249"/>
    <n v="0.18970799999999999"/>
    <n v="0.53790899999999997"/>
    <n v="4.9766100000000001E-2"/>
    <n v="47238.5"/>
  </r>
  <r>
    <x v="22"/>
    <x v="66"/>
    <s v="Western Michigan University"/>
    <s v="Michigan"/>
    <x v="1"/>
    <x v="0"/>
    <n v="0.83332141580264574"/>
    <n v="0.25965333790973055"/>
    <n v="13985"/>
    <n v="11654"/>
    <n v="2989"/>
    <n v="37"/>
    <n v="3026"/>
    <m/>
    <m/>
    <x v="0"/>
    <x v="0"/>
    <m/>
    <m/>
    <n v="0.08"/>
    <n v="4981"/>
    <n v="271531488"/>
    <n v="223204256"/>
    <m/>
    <n v="7312475"/>
    <n v="43977988"/>
    <n v="105240976"/>
    <n v="43396888"/>
    <n v="42661888"/>
    <n v="385054784"/>
    <n v="180370928"/>
    <x v="1870"/>
    <n v="195240128"/>
    <n v="23428716"/>
    <n v="12096377"/>
    <n v="35525092"/>
    <n v="59777100"/>
    <n v="29362004"/>
    <n v="557917696"/>
    <n v="206175808"/>
    <n v="80355744"/>
    <n v="204124384"/>
    <n v="262300256"/>
    <n v="580193600"/>
    <n v="557917696"/>
    <n v="1907"/>
    <n v="0.54900000000000004"/>
    <n v="8414"/>
    <n v="0.21241599999999999"/>
    <n v="0.52110800000000002"/>
    <n v="5.6160500000000002E-2"/>
    <n v="47223"/>
  </r>
  <r>
    <x v="23"/>
    <x v="66"/>
    <s v="Western Michigan University"/>
    <s v="Michigan"/>
    <x v="1"/>
    <x v="0"/>
    <n v="0.82846590520484231"/>
    <n v="0.26335342194336664"/>
    <n v="14621"/>
    <n v="12113"/>
    <n v="3158"/>
    <n v="32"/>
    <n v="3190"/>
    <m/>
    <m/>
    <x v="0"/>
    <x v="0"/>
    <m/>
    <m/>
    <n v="7.6999999999999999E-2"/>
    <n v="5194"/>
    <n v="278579872"/>
    <n v="232755888"/>
    <m/>
    <n v="7192274"/>
    <n v="42744808"/>
    <n v="107351536"/>
    <n v="43335400"/>
    <n v="40119624"/>
    <n v="381920992"/>
    <n v="186456928"/>
    <x v="1871"/>
    <n v="205762592"/>
    <n v="22866388"/>
    <n v="12689521"/>
    <n v="35555908"/>
    <n v="60284048"/>
    <n v="30865188"/>
    <n v="561801152"/>
    <n v="208271216"/>
    <n v="84824472"/>
    <n v="262300256"/>
    <n v="319998560"/>
    <n v="575961920"/>
    <n v="561801152"/>
    <n v="2054"/>
    <n v="0.54"/>
    <n v="8687"/>
    <n v="0.212058"/>
    <n v="0.51691600000000004"/>
    <n v="5.63221E-2"/>
    <n v="50696"/>
  </r>
  <r>
    <x v="24"/>
    <x v="66"/>
    <s v="Western Michigan University"/>
    <s v="Michigan"/>
    <x v="1"/>
    <x v="0"/>
    <n v="0.84059109080525418"/>
    <n v="0.25579617834394902"/>
    <n v="14008"/>
    <n v="11775"/>
    <n v="2970"/>
    <n v="42"/>
    <n v="3012"/>
    <s v="49008-5200"/>
    <s v="Great Lakes: IL, IN, MI, OH, and WI"/>
    <x v="1"/>
    <x v="1"/>
    <n v="-85.615099999999998"/>
    <n v="42.282600000000002"/>
    <n v="6.0999999999999999E-2"/>
    <n v="5936"/>
    <n v="286203232"/>
    <n v="231571648"/>
    <m/>
    <n v="8172439"/>
    <n v="41768080"/>
    <n v="114317168"/>
    <n v="31253332"/>
    <n v="41899992"/>
    <n v="382352608"/>
    <n v="164190768"/>
    <x v="1872"/>
    <n v="208488784"/>
    <n v="21280430"/>
    <n v="13095364"/>
    <n v="34375792"/>
    <n v="65491760"/>
    <n v="31499052"/>
    <n v="542337216"/>
    <n v="211432224"/>
    <n v="87901904"/>
    <n v="319998560"/>
    <n v="330052480"/>
    <n v="549062656"/>
    <n v="542337216"/>
    <n v="1721"/>
    <n v="0.54400000000000004"/>
    <n v="8943"/>
    <n v="0.19075700000000001"/>
    <n v="0.52640900000000002"/>
    <n v="5.0577700000000003E-2"/>
    <n v="51884.5"/>
  </r>
  <r>
    <x v="25"/>
    <x v="66"/>
    <s v="Western Michigan University"/>
    <s v="Michigan"/>
    <x v="1"/>
    <x v="0"/>
    <n v="0.82378912685337724"/>
    <n v="0.23902087832973362"/>
    <n v="15175"/>
    <n v="12501"/>
    <n v="2953"/>
    <n v="35"/>
    <n v="2988"/>
    <m/>
    <m/>
    <x v="0"/>
    <x v="0"/>
    <m/>
    <m/>
    <n v="5.8999999999999997E-2"/>
    <n v="6204"/>
    <n v="289485504"/>
    <n v="232548912"/>
    <m/>
    <n v="7073939"/>
    <n v="42242820"/>
    <n v="115401336"/>
    <n v="44326520"/>
    <n v="43116164"/>
    <n v="385110912"/>
    <n v="178542864"/>
    <x v="1873"/>
    <n v="221205344"/>
    <n v="22801658"/>
    <n v="9724583"/>
    <n v="32526240"/>
    <n v="67383568"/>
    <n v="24323908"/>
    <n v="592096832"/>
    <n v="218844384"/>
    <n v="102405280"/>
    <n v="330052480"/>
    <n v="345457632"/>
    <n v="573276224"/>
    <n v="592096832"/>
    <n v="1765"/>
    <n v="0.52700000000000002"/>
    <n v="9238"/>
    <n v="0.18343100000000001"/>
    <n v="0.52578499999999995"/>
    <n v="4.6974700000000001E-2"/>
    <n v="52278.5"/>
  </r>
  <r>
    <x v="26"/>
    <x v="66"/>
    <s v="Western Michigan University"/>
    <s v="Michigan"/>
    <x v="1"/>
    <x v="0"/>
    <n v="0.82311026224932049"/>
    <n v="0.26149040606871932"/>
    <n v="13613"/>
    <n v="11205"/>
    <n v="2891"/>
    <n v="39"/>
    <n v="2930"/>
    <s v="49008-5200"/>
    <s v="Great Lakes: IL, IN, MI, OH, and WI"/>
    <x v="1"/>
    <x v="1"/>
    <n v="-85.615099999999998"/>
    <n v="42.282600000000002"/>
    <n v="6.2E-2"/>
    <n v="6093"/>
    <n v="298118048"/>
    <n v="239409680"/>
    <m/>
    <n v="7478606"/>
    <n v="40100476"/>
    <n v="119397168"/>
    <n v="40009540"/>
    <n v="44061860"/>
    <n v="396061376"/>
    <n v="189241616"/>
    <x v="1874"/>
    <n v="230936672"/>
    <n v="24093220"/>
    <n v="9797946"/>
    <n v="33891168"/>
    <n v="69198752"/>
    <n v="24658116"/>
    <n v="576984256"/>
    <n v="223505872"/>
    <n v="102503872"/>
    <n v="345457632"/>
    <n v="386620992"/>
    <n v="590189760"/>
    <n v="576984256"/>
    <n v="1589"/>
    <n v="0.50800000000000001"/>
    <n v="9561"/>
    <n v="0.182251"/>
    <n v="0.544373"/>
    <n v="4.3812999999999998E-2"/>
    <n v="51033.5"/>
  </r>
  <r>
    <x v="27"/>
    <x v="66"/>
    <s v="Western Michigan University"/>
    <s v="Michigan"/>
    <x v="1"/>
    <x v="0"/>
    <n v="0.82317885437846172"/>
    <n v="0.27067541095307046"/>
    <n v="14263"/>
    <n v="11741"/>
    <n v="3138"/>
    <n v="40"/>
    <n v="3178"/>
    <m/>
    <m/>
    <x v="0"/>
    <x v="0"/>
    <m/>
    <m/>
    <n v="6.6000000000000003E-2"/>
    <n v="6023"/>
    <n v="304262464"/>
    <n v="243427392"/>
    <m/>
    <n v="7873129"/>
    <n v="43343076"/>
    <n v="121165680"/>
    <n v="32088448"/>
    <n v="44736440"/>
    <n v="404352384"/>
    <n v="182978800"/>
    <x v="1875"/>
    <n v="233653792"/>
    <n v="20337778"/>
    <n v="9027300"/>
    <n v="29365078"/>
    <n v="64738728"/>
    <n v="24892798"/>
    <n v="558026368"/>
    <n v="227952640"/>
    <n v="96233976"/>
    <n v="386620992"/>
    <n v="408264128"/>
    <n v="588669184"/>
    <n v="558026368"/>
    <m/>
    <m/>
    <n v="9848"/>
    <m/>
    <m/>
    <m/>
    <m/>
  </r>
  <r>
    <x v="0"/>
    <x v="67"/>
    <s v="MANKATO STATE UNIVERSITY"/>
    <s v="Minnesota"/>
    <x v="0"/>
    <x v="0"/>
    <s v=""/>
    <s v=""/>
    <m/>
    <m/>
    <m/>
    <m/>
    <m/>
    <m/>
    <m/>
    <x v="0"/>
    <x v="0"/>
    <m/>
    <m/>
    <m/>
    <m/>
    <n v="25967614"/>
    <m/>
    <m/>
    <m/>
    <n v="8907834"/>
    <n v="45000696"/>
    <n v="2083731"/>
    <n v="1777342"/>
    <m/>
    <m/>
    <x v="1876"/>
    <n v="36984436"/>
    <n v="793403"/>
    <n v="759586"/>
    <n v="1552989"/>
    <n v="9342498"/>
    <n v="8980613"/>
    <n v="93512560"/>
    <n v="47742088"/>
    <n v="11033763"/>
    <m/>
    <m/>
    <m/>
    <m/>
    <m/>
    <m/>
    <m/>
    <m/>
    <m/>
    <m/>
    <m/>
  </r>
  <r>
    <x v="1"/>
    <x v="67"/>
    <s v="MANKATO STATE UNIVERSITY"/>
    <s v="Minnesota"/>
    <x v="0"/>
    <x v="0"/>
    <s v=""/>
    <s v=""/>
    <m/>
    <m/>
    <m/>
    <m/>
    <m/>
    <n v="56001"/>
    <s v="Plains: IA, KS, MN, MO, NE, ND, and SD"/>
    <x v="0"/>
    <x v="0"/>
    <m/>
    <m/>
    <m/>
    <m/>
    <n v="28501896"/>
    <m/>
    <m/>
    <m/>
    <n v="9364372"/>
    <n v="44866748"/>
    <n v="2101732"/>
    <n v="1656250"/>
    <m/>
    <m/>
    <x v="1877"/>
    <n v="39390820"/>
    <n v="1103785"/>
    <n v="861710"/>
    <n v="1965495"/>
    <n v="10875703"/>
    <n v="9508740"/>
    <n v="100279672"/>
    <n v="49366856"/>
    <n v="11054951"/>
    <m/>
    <m/>
    <m/>
    <m/>
    <m/>
    <m/>
    <m/>
    <m/>
    <m/>
    <m/>
    <m/>
  </r>
  <r>
    <x v="2"/>
    <x v="67"/>
    <s v="MANKATO STATE UNIVERSITY"/>
    <s v="Minnesota"/>
    <x v="0"/>
    <x v="0"/>
    <s v=""/>
    <s v=""/>
    <m/>
    <m/>
    <m/>
    <m/>
    <m/>
    <n v="56001"/>
    <s v="Plains: IA, KS, MN, MO, NE, ND, and SD"/>
    <x v="0"/>
    <x v="0"/>
    <m/>
    <m/>
    <m/>
    <m/>
    <n v="28819932"/>
    <m/>
    <m/>
    <m/>
    <n v="9934233"/>
    <n v="46263068"/>
    <n v="1932596"/>
    <n v="2750103"/>
    <m/>
    <m/>
    <x v="1878"/>
    <n v="41461088"/>
    <n v="1121496"/>
    <n v="911186"/>
    <n v="2032682"/>
    <n v="10713738"/>
    <n v="9450543"/>
    <n v="103619904"/>
    <n v="49760776"/>
    <n v="11412355"/>
    <m/>
    <m/>
    <m/>
    <m/>
    <m/>
    <m/>
    <n v="2640"/>
    <m/>
    <m/>
    <m/>
    <m/>
  </r>
  <r>
    <x v="3"/>
    <x v="67"/>
    <s v="MANKATO STATE UNIVERSITY"/>
    <s v="Minnesota"/>
    <x v="0"/>
    <x v="0"/>
    <s v=""/>
    <s v=""/>
    <m/>
    <m/>
    <m/>
    <m/>
    <m/>
    <n v="56001"/>
    <s v="Plains: IA, KS, MN, MO, NE, ND, and SD"/>
    <x v="0"/>
    <x v="0"/>
    <m/>
    <m/>
    <m/>
    <m/>
    <n v="28187952"/>
    <m/>
    <m/>
    <m/>
    <n v="7947007"/>
    <n v="46031380"/>
    <n v="1859702"/>
    <n v="2618767"/>
    <m/>
    <m/>
    <x v="1879"/>
    <n v="40815776"/>
    <n v="778636"/>
    <n v="1355157"/>
    <n v="2133793"/>
    <n v="9311039"/>
    <n v="9234381"/>
    <n v="100878096"/>
    <n v="48109928"/>
    <n v="11613956"/>
    <m/>
    <m/>
    <m/>
    <m/>
    <m/>
    <m/>
    <n v="2643"/>
    <m/>
    <m/>
    <m/>
    <m/>
  </r>
  <r>
    <x v="4"/>
    <x v="67"/>
    <s v="MANKATO STATE UNIVERSITY"/>
    <s v="Minnesota"/>
    <x v="0"/>
    <x v="0"/>
    <s v=""/>
    <s v=""/>
    <m/>
    <m/>
    <m/>
    <m/>
    <m/>
    <n v="560028400"/>
    <s v="Plains: IA, KS, MN, MO, NE, ND, and SD"/>
    <x v="0"/>
    <x v="0"/>
    <m/>
    <m/>
    <m/>
    <m/>
    <n v="28755120"/>
    <m/>
    <m/>
    <m/>
    <n v="7632267"/>
    <n v="46941232"/>
    <n v="2123859"/>
    <n v="4013988"/>
    <m/>
    <m/>
    <x v="1880"/>
    <n v="41789336"/>
    <n v="829754"/>
    <n v="867192"/>
    <n v="1696946"/>
    <n v="10572826"/>
    <n v="6011892"/>
    <n v="101661840"/>
    <n v="47782800"/>
    <n v="11826698"/>
    <m/>
    <m/>
    <m/>
    <m/>
    <m/>
    <m/>
    <n v="2768"/>
    <m/>
    <m/>
    <m/>
    <m/>
  </r>
  <r>
    <x v="5"/>
    <x v="67"/>
    <s v="MANKATO STATE UNIVERSITY"/>
    <s v="Minnesota"/>
    <x v="0"/>
    <x v="0"/>
    <s v=""/>
    <s v=""/>
    <m/>
    <m/>
    <m/>
    <m/>
    <m/>
    <n v="560028400"/>
    <s v="Plains: IA, KS, MN, MO, NE, ND, and SD"/>
    <x v="0"/>
    <x v="0"/>
    <m/>
    <m/>
    <m/>
    <m/>
    <n v="30120368"/>
    <m/>
    <m/>
    <m/>
    <n v="7052945"/>
    <n v="43531992"/>
    <n v="2373061"/>
    <n v="4209951"/>
    <m/>
    <m/>
    <x v="1881"/>
    <n v="39008568"/>
    <n v="989688"/>
    <n v="1100909"/>
    <n v="2090597"/>
    <n v="9346215"/>
    <n v="8076578"/>
    <n v="104663864"/>
    <n v="47551636"/>
    <n v="10993049"/>
    <m/>
    <m/>
    <m/>
    <m/>
    <m/>
    <m/>
    <n v="2923"/>
    <m/>
    <m/>
    <m/>
    <m/>
  </r>
  <r>
    <x v="6"/>
    <x v="67"/>
    <s v="MANKATO STATE UNIVERSITY"/>
    <s v="Minnesota"/>
    <x v="0"/>
    <x v="0"/>
    <s v=""/>
    <s v=""/>
    <m/>
    <m/>
    <m/>
    <m/>
    <m/>
    <n v="560028400"/>
    <s v="Plains: IA, KS, MN, MO, NE, ND, and SD"/>
    <x v="0"/>
    <x v="0"/>
    <m/>
    <m/>
    <m/>
    <m/>
    <n v="31071776"/>
    <m/>
    <m/>
    <m/>
    <n v="6503998"/>
    <n v="46769832"/>
    <n v="3496983"/>
    <n v="902601"/>
    <m/>
    <m/>
    <x v="1882"/>
    <n v="38958360"/>
    <n v="1048068"/>
    <n v="1627208"/>
    <n v="2675276"/>
    <n v="10579768"/>
    <n v="11519505"/>
    <n v="106392400"/>
    <n v="48723508"/>
    <n v="10988025"/>
    <n v="6563916"/>
    <n v="7854388"/>
    <m/>
    <m/>
    <n v="803"/>
    <n v="0.40400000000000003"/>
    <n v="2965"/>
    <m/>
    <m/>
    <m/>
    <m/>
  </r>
  <r>
    <x v="7"/>
    <x v="67"/>
    <s v="MANKATO STATE UNIVERSITY"/>
    <s v="Minnesota"/>
    <x v="0"/>
    <x v="0"/>
    <s v=""/>
    <s v=""/>
    <m/>
    <m/>
    <m/>
    <m/>
    <m/>
    <n v="560028400"/>
    <s v="Plains: IA, KS, MN, MO, NE, ND, and SD"/>
    <x v="0"/>
    <x v="0"/>
    <m/>
    <m/>
    <m/>
    <m/>
    <n v="32641728"/>
    <m/>
    <m/>
    <m/>
    <n v="6678506"/>
    <n v="47854016"/>
    <n v="3992382"/>
    <n v="3236870"/>
    <m/>
    <m/>
    <x v="1883"/>
    <n v="38818504"/>
    <n v="902271"/>
    <n v="1634725"/>
    <n v="2536996"/>
    <n v="11024325"/>
    <n v="11844638"/>
    <n v="107992160"/>
    <n v="52917496"/>
    <n v="11658562"/>
    <n v="7854388"/>
    <n v="12211189"/>
    <m/>
    <m/>
    <n v="674"/>
    <n v="0.42899999999999999"/>
    <n v="2965"/>
    <n v="0.19933899999999999"/>
    <n v="0.53992300000000004"/>
    <n v="7.9570500000000002E-2"/>
    <n v="38485"/>
  </r>
  <r>
    <x v="8"/>
    <x v="67"/>
    <s v="MINNESOTA STATE UNVERSITY-MANKATO"/>
    <s v="Minnesota"/>
    <x v="0"/>
    <x v="0"/>
    <s v=""/>
    <s v=""/>
    <m/>
    <m/>
    <m/>
    <m/>
    <m/>
    <n v="560028400"/>
    <s v="Plains: IA, KS, MN, MO, NE, ND, and SD"/>
    <x v="0"/>
    <x v="0"/>
    <m/>
    <m/>
    <m/>
    <m/>
    <n v="31092572"/>
    <m/>
    <m/>
    <m/>
    <n v="6767157"/>
    <n v="56100424"/>
    <n v="1906682"/>
    <n v="1005539"/>
    <m/>
    <m/>
    <x v="1884"/>
    <n v="40922332"/>
    <n v="951766"/>
    <n v="1063117"/>
    <n v="2014883"/>
    <n v="11237850"/>
    <n v="12923256"/>
    <n v="114132832"/>
    <n v="54524024"/>
    <n v="11652510"/>
    <n v="12211189"/>
    <n v="11144645"/>
    <m/>
    <m/>
    <n v="634"/>
    <n v="0.41499999999999998"/>
    <n v="3112"/>
    <n v="0.18054500000000001"/>
    <n v="0.55363799999999996"/>
    <n v="7.2768200000000005E-2"/>
    <n v="41419"/>
  </r>
  <r>
    <x v="9"/>
    <x v="67"/>
    <s v="MINNESOTA STATE UNVERSITY-MANKATO"/>
    <s v="Minnesota"/>
    <x v="0"/>
    <x v="0"/>
    <s v=""/>
    <s v=""/>
    <m/>
    <m/>
    <m/>
    <m/>
    <m/>
    <n v="56001"/>
    <s v="Plains: IA, KS, MN, MO, NE, ND, and SD"/>
    <x v="0"/>
    <x v="0"/>
    <m/>
    <m/>
    <m/>
    <m/>
    <n v="34303636"/>
    <m/>
    <m/>
    <m/>
    <n v="6604775"/>
    <n v="52868032"/>
    <n v="1642685"/>
    <n v="950509"/>
    <m/>
    <m/>
    <x v="1885"/>
    <n v="39607824"/>
    <n v="754161"/>
    <n v="810715"/>
    <n v="1564876"/>
    <n v="17334062"/>
    <n v="13842900"/>
    <n v="119723168"/>
    <n v="57584380"/>
    <n v="13699733"/>
    <n v="11144645"/>
    <n v="12999937"/>
    <m/>
    <m/>
    <n v="657"/>
    <n v="0.43099999999999999"/>
    <n v="3344"/>
    <n v="0.17169599999999999"/>
    <n v="0.56172800000000001"/>
    <n v="6.9273000000000001E-2"/>
    <n v="44524"/>
  </r>
  <r>
    <x v="10"/>
    <x v="67"/>
    <s v="MINNESOTA STATE UNVERSITY-MANKATO"/>
    <s v="Minnesota"/>
    <x v="0"/>
    <x v="0"/>
    <s v=""/>
    <s v=""/>
    <m/>
    <m/>
    <m/>
    <m/>
    <m/>
    <n v="56001"/>
    <s v="Plains: IA, KS, MN, MO, NE, ND, and SD"/>
    <x v="0"/>
    <x v="0"/>
    <m/>
    <m/>
    <m/>
    <m/>
    <n v="38586744"/>
    <m/>
    <m/>
    <m/>
    <n v="7183760"/>
    <n v="57031244"/>
    <n v="1194960"/>
    <n v="1261210"/>
    <m/>
    <m/>
    <x v="1886"/>
    <n v="42297328"/>
    <n v="1013456"/>
    <n v="651596"/>
    <n v="1665052"/>
    <n v="17146652"/>
    <n v="15426708"/>
    <n v="133141760"/>
    <n v="60759552"/>
    <n v="14792454"/>
    <n v="12999937"/>
    <n v="9813097"/>
    <m/>
    <m/>
    <n v="737"/>
    <n v="0.44"/>
    <n v="3344"/>
    <n v="0.168325"/>
    <n v="0.55348299999999995"/>
    <n v="6.0945300000000001E-2"/>
    <n v="47321.5"/>
  </r>
  <r>
    <x v="11"/>
    <x v="67"/>
    <s v="MINNESOTA STATE UNVERSITY-MANKATO"/>
    <s v="Minnesota"/>
    <x v="1"/>
    <x v="0"/>
    <n v="0.8187708256201407"/>
    <n v="0.50350440877232649"/>
    <n v="5402"/>
    <n v="4423"/>
    <n v="2152"/>
    <n v="75"/>
    <n v="2227"/>
    <m/>
    <m/>
    <x v="0"/>
    <x v="0"/>
    <m/>
    <m/>
    <m/>
    <m/>
    <n v="44773444"/>
    <m/>
    <m/>
    <m/>
    <n v="9745521"/>
    <n v="60132584"/>
    <n v="1046745"/>
    <n v="1135759"/>
    <m/>
    <m/>
    <x v="1887"/>
    <n v="45682504"/>
    <n v="1007806"/>
    <n v="594429"/>
    <n v="1602235"/>
    <n v="19479716"/>
    <n v="16165721"/>
    <n v="138566560"/>
    <n v="63177088"/>
    <n v="16552248"/>
    <n v="9813097"/>
    <n v="8937353"/>
    <m/>
    <m/>
    <n v="739"/>
    <n v="0.48599999999999999"/>
    <n v="3677"/>
    <n v="0.167381"/>
    <n v="0.54735"/>
    <n v="6.1964100000000001E-2"/>
    <n v="49922"/>
  </r>
  <r>
    <x v="12"/>
    <x v="67"/>
    <s v="MINNESOTA STATE UNVERSITY-MANKATO"/>
    <s v="Minnesota"/>
    <x v="1"/>
    <x v="0"/>
    <n v="0.81184210526315792"/>
    <n v="0.48020375086825656"/>
    <n v="5320"/>
    <n v="4319"/>
    <n v="2040"/>
    <n v="34"/>
    <n v="2074"/>
    <n v="56001"/>
    <s v="Plains: IA, KS, MN, MO, NE, ND, and SD"/>
    <x v="0"/>
    <x v="0"/>
    <m/>
    <m/>
    <m/>
    <m/>
    <n v="54925608"/>
    <n v="48469332"/>
    <m/>
    <m/>
    <n v="9204025"/>
    <n v="60479396"/>
    <n v="1573744"/>
    <n v="2276732"/>
    <n v="83350824"/>
    <n v="56667152"/>
    <x v="1888"/>
    <n v="59903032"/>
    <n v="1028968.25"/>
    <n v="832927.5"/>
    <n v="1861895.75"/>
    <n v="19262948"/>
    <n v="19796164"/>
    <n v="142091856"/>
    <n v="68182096"/>
    <n v="17577824"/>
    <n v="8937353"/>
    <n v="9136136"/>
    <n v="143903712"/>
    <n v="142091856"/>
    <n v="833"/>
    <n v="0.499"/>
    <n v="4018"/>
    <n v="0.158724"/>
    <n v="0.55040800000000001"/>
    <n v="5.7528000000000003E-2"/>
    <n v="51554"/>
  </r>
  <r>
    <x v="13"/>
    <x v="67"/>
    <s v="MINNESOTA STATE UNIVERSITY-MANKATO"/>
    <s v="Minnesota"/>
    <x v="1"/>
    <x v="0"/>
    <n v="0.8855854008611852"/>
    <n v="0.47765686501504978"/>
    <n v="4877"/>
    <n v="4319"/>
    <n v="2033"/>
    <n v="30"/>
    <n v="2063"/>
    <m/>
    <m/>
    <x v="0"/>
    <x v="0"/>
    <m/>
    <m/>
    <m/>
    <m/>
    <n v="61428852"/>
    <n v="54561176"/>
    <m/>
    <m/>
    <n v="10069931"/>
    <n v="55909808"/>
    <n v="991144"/>
    <n v="1497738"/>
    <n v="88639000"/>
    <n v="51925676"/>
    <x v="1889"/>
    <n v="60154504"/>
    <n v="1005511.38"/>
    <n v="997556.06"/>
    <n v="2003067.5"/>
    <n v="21262936"/>
    <n v="20034906"/>
    <n v="142353808"/>
    <n v="71278624"/>
    <n v="17628298"/>
    <n v="9136136"/>
    <n v="10100681"/>
    <n v="143492832"/>
    <n v="142353808"/>
    <n v="886"/>
    <n v="0.48699999999999999"/>
    <n v="4297"/>
    <n v="0.15331800000000001"/>
    <n v="0.56099399999999999"/>
    <n v="4.9870200000000003E-2"/>
    <n v="54342.5"/>
  </r>
  <r>
    <x v="14"/>
    <x v="67"/>
    <s v="MINNESOTA STATE UNIVERSITY-MANKATO"/>
    <s v="Minnesota"/>
    <x v="1"/>
    <x v="0"/>
    <n v="0.8978062157221206"/>
    <n v="0.44023620443901446"/>
    <n v="5470"/>
    <n v="4911"/>
    <n v="2128"/>
    <n v="34"/>
    <n v="2162"/>
    <n v="56001"/>
    <s v="Plains: IA, KS, MN, MO, NE, ND, and SD"/>
    <x v="1"/>
    <x v="0"/>
    <m/>
    <m/>
    <m/>
    <m/>
    <n v="70829000"/>
    <n v="57020000"/>
    <m/>
    <m/>
    <n v="10374000"/>
    <n v="56046000"/>
    <n v="1522000"/>
    <n v="814000"/>
    <n v="93832000"/>
    <n v="51881000"/>
    <x v="1890"/>
    <n v="64865000"/>
    <n v="1237676.25"/>
    <n v="1269963.5"/>
    <n v="2507639.75"/>
    <n v="22101192"/>
    <n v="21614492"/>
    <n v="146338000"/>
    <n v="74000520"/>
    <n v="19962158"/>
    <n v="10100681"/>
    <n v="11583000"/>
    <n v="150008992"/>
    <n v="146338000"/>
    <n v="964"/>
    <n v="0.49199999999999999"/>
    <n v="4716"/>
    <n v="0.150528"/>
    <n v="0.55533299999999997"/>
    <n v="4.6778300000000002E-2"/>
    <n v="54510"/>
  </r>
  <r>
    <x v="15"/>
    <x v="67"/>
    <s v="Minnesota State University-Mankato"/>
    <s v="Minnesota"/>
    <x v="1"/>
    <x v="0"/>
    <n v="0.89830508474576276"/>
    <n v="0.44786494538232374"/>
    <n v="5605"/>
    <n v="5035"/>
    <n v="2230"/>
    <n v="25"/>
    <n v="2255"/>
    <m/>
    <m/>
    <x v="0"/>
    <x v="0"/>
    <m/>
    <m/>
    <m/>
    <m/>
    <n v="75184000"/>
    <n v="62169000"/>
    <m/>
    <m/>
    <n v="10031000"/>
    <n v="60557000"/>
    <n v="1317000"/>
    <n v="793000"/>
    <n v="100254000"/>
    <n v="57312000"/>
    <x v="1891"/>
    <n v="67620864"/>
    <n v="2097279"/>
    <n v="1249940.8799999999"/>
    <n v="3347220"/>
    <n v="23602582"/>
    <n v="22683852"/>
    <n v="152228992"/>
    <n v="76936480"/>
    <n v="20439848"/>
    <n v="11583000"/>
    <n v="12431000"/>
    <n v="161074000"/>
    <n v="152228992"/>
    <n v="982"/>
    <n v="0.48199999999999998"/>
    <n v="4874"/>
    <n v="0.14660699999999999"/>
    <n v="0.53732100000000005"/>
    <n v="4.2500000000000003E-2"/>
    <n v="56772.5"/>
  </r>
  <r>
    <x v="16"/>
    <x v="67"/>
    <s v="Minnesota State University-Mankato"/>
    <s v="Minnesota"/>
    <x v="1"/>
    <x v="0"/>
    <n v="0.88731646913143458"/>
    <n v="0.43122009569377989"/>
    <n v="5653"/>
    <n v="5016"/>
    <n v="2137"/>
    <n v="26"/>
    <n v="2163"/>
    <n v="56001"/>
    <s v="Plains: IA, KS, MN, MO, NE, ND, and SD"/>
    <x v="1"/>
    <x v="2"/>
    <m/>
    <m/>
    <m/>
    <m/>
    <n v="80572000"/>
    <n v="64913000"/>
    <m/>
    <m/>
    <n v="11057000"/>
    <n v="62922000"/>
    <n v="1607000"/>
    <n v="1080000"/>
    <n v="107073000"/>
    <n v="59346000"/>
    <x v="1892"/>
    <n v="68169296"/>
    <n v="3512468"/>
    <n v="1792871.5"/>
    <n v="5305339.5"/>
    <n v="26602336"/>
    <n v="24452544"/>
    <n v="162012000"/>
    <n v="81517296"/>
    <n v="21270488"/>
    <n v="12431000"/>
    <n v="20740000"/>
    <n v="174516992"/>
    <n v="162012000"/>
    <n v="1065"/>
    <n v="0.504"/>
    <n v="5099"/>
    <n v="0.14730799999999999"/>
    <n v="0.53538600000000003"/>
    <n v="4.3039800000000003E-2"/>
    <n v="59542"/>
  </r>
  <r>
    <x v="17"/>
    <x v="67"/>
    <s v="Minnesota State University-Mankato"/>
    <s v="Minnesota"/>
    <x v="1"/>
    <x v="0"/>
    <n v="0.89553702795487988"/>
    <n v="0.43081416575392478"/>
    <n v="6117"/>
    <n v="5478"/>
    <n v="2343"/>
    <n v="17"/>
    <n v="2360"/>
    <m/>
    <m/>
    <x v="0"/>
    <x v="0"/>
    <m/>
    <m/>
    <m/>
    <m/>
    <n v="84194000"/>
    <n v="67173000"/>
    <m/>
    <m/>
    <n v="12355000"/>
    <n v="67137000"/>
    <n v="1487000"/>
    <n v="3423000"/>
    <n v="104750000"/>
    <n v="72780000"/>
    <x v="1893"/>
    <n v="72347096"/>
    <n v="3866221.75"/>
    <n v="2836548"/>
    <n v="6702770"/>
    <n v="25948946"/>
    <n v="25345102"/>
    <n v="172088992"/>
    <n v="85488912"/>
    <n v="24193620"/>
    <n v="20740000"/>
    <n v="29075000"/>
    <n v="189444000"/>
    <n v="172088992"/>
    <n v="1059"/>
    <n v="0.51700000000000002"/>
    <n v="5354"/>
    <n v="0.13922300000000001"/>
    <n v="0.53127199999999997"/>
    <n v="4.2226100000000003E-2"/>
    <n v="60828.5"/>
  </r>
  <r>
    <x v="18"/>
    <x v="67"/>
    <s v="Minnesota State University-Mankato"/>
    <s v="Minnesota"/>
    <x v="1"/>
    <x v="0"/>
    <n v="0.8789908114000935"/>
    <n v="0.42292700212615164"/>
    <n v="6421"/>
    <n v="5644"/>
    <n v="2371"/>
    <n v="16"/>
    <n v="2387"/>
    <n v="56001"/>
    <s v="Plains: IA, KS, MN, MO, NE, ND, and SD"/>
    <x v="1"/>
    <x v="2"/>
    <m/>
    <m/>
    <m/>
    <m/>
    <n v="87136000"/>
    <n v="69548000"/>
    <m/>
    <m/>
    <n v="12632000"/>
    <n v="68009000"/>
    <n v="1515000"/>
    <n v="4423000"/>
    <n v="111650000"/>
    <n v="73375000"/>
    <x v="1894"/>
    <n v="77998152"/>
    <n v="3768497.5"/>
    <n v="2790261.75"/>
    <n v="6558759"/>
    <n v="27188612"/>
    <n v="26351298"/>
    <n v="184224000"/>
    <n v="92265544"/>
    <n v="25688146"/>
    <n v="29075000"/>
    <n v="30076000"/>
    <n v="199348992"/>
    <n v="184224000"/>
    <n v="1175"/>
    <n v="0.51700000000000002"/>
    <n v="5866"/>
    <n v="0.12993199999999999"/>
    <n v="0.52227900000000005"/>
    <n v="4.1496600000000002E-2"/>
    <n v="64448"/>
  </r>
  <r>
    <x v="19"/>
    <x v="67"/>
    <s v="Minnesota State University-Mankato"/>
    <s v="Minnesota"/>
    <x v="1"/>
    <x v="0"/>
    <n v="0.88589412524209166"/>
    <n v="0.41665148478775732"/>
    <n v="6196"/>
    <n v="5489"/>
    <n v="2276"/>
    <n v="11"/>
    <n v="2287"/>
    <m/>
    <m/>
    <x v="0"/>
    <x v="0"/>
    <m/>
    <m/>
    <m/>
    <m/>
    <n v="86636000"/>
    <n v="64507000"/>
    <m/>
    <m/>
    <n v="22525000"/>
    <n v="62006000"/>
    <n v="1918000"/>
    <n v="1296000"/>
    <n v="104559000"/>
    <n v="87362000"/>
    <x v="1895"/>
    <n v="79336000"/>
    <n v="3708000"/>
    <n v="2653000"/>
    <n v="6361000"/>
    <n v="26696000"/>
    <n v="24909000"/>
    <n v="183812000"/>
    <n v="92149000"/>
    <n v="27142000"/>
    <n v="30076000"/>
    <n v="32898000"/>
    <n v="205707008"/>
    <n v="183812000"/>
    <n v="1058"/>
    <n v="0.495"/>
    <n v="6322"/>
    <n v="0.14106099999999999"/>
    <n v="0.52039400000000002"/>
    <n v="4.2827999999999998E-2"/>
    <n v="63943.5"/>
  </r>
  <r>
    <x v="20"/>
    <x v="67"/>
    <s v="Minnesota State University-Mankato"/>
    <s v="Minnesota"/>
    <x v="1"/>
    <x v="0"/>
    <n v="0.87748826670982361"/>
    <n v="0.44743637034304684"/>
    <n v="6179"/>
    <n v="5422"/>
    <n v="2405"/>
    <n v="21"/>
    <n v="2426"/>
    <n v="56001"/>
    <s v="Plains: IA, KS, MN, MO, NE, ND, and SD"/>
    <x v="1"/>
    <x v="2"/>
    <n v="-93.999300000000005"/>
    <n v="44.146299999999997"/>
    <m/>
    <m/>
    <n v="93740000"/>
    <n v="70471000"/>
    <m/>
    <m/>
    <n v="24507000"/>
    <n v="58270000"/>
    <n v="2209000"/>
    <n v="448000"/>
    <n v="113198000"/>
    <n v="85626000"/>
    <x v="1896"/>
    <n v="78445000"/>
    <n v="3318000"/>
    <n v="2799000"/>
    <n v="6117000"/>
    <n v="26389000"/>
    <n v="24888000"/>
    <n v="189406000"/>
    <n v="92366000"/>
    <n v="26475000"/>
    <n v="32898000"/>
    <n v="34215000"/>
    <n v="202404992"/>
    <n v="189406000"/>
    <n v="1118"/>
    <n v="0.501"/>
    <n v="6709"/>
    <n v="0.16086800000000001"/>
    <n v="0.53175899999999998"/>
    <n v="4.5962299999999998E-2"/>
    <n v="60737.5"/>
  </r>
  <r>
    <x v="21"/>
    <x v="67"/>
    <s v="Minnesota State University-Mankato"/>
    <s v="Minnesota"/>
    <x v="1"/>
    <x v="0"/>
    <n v="0.88644517236000619"/>
    <n v="0.44553932781981348"/>
    <n v="6411"/>
    <n v="5683"/>
    <n v="2522"/>
    <n v="10"/>
    <n v="2532"/>
    <n v="56001"/>
    <s v="Plains: IA, KS, MN, MO, NE, ND, and SD"/>
    <x v="1"/>
    <x v="2"/>
    <n v="-93.998500000000007"/>
    <n v="44.147300000000001"/>
    <n v="5.3999999999999999E-2"/>
    <n v="3002"/>
    <n v="98871000"/>
    <n v="73643000"/>
    <m/>
    <m/>
    <n v="19059000"/>
    <n v="54959000"/>
    <n v="2296000"/>
    <n v="1009000"/>
    <n v="118139000"/>
    <n v="77057000"/>
    <x v="1897"/>
    <n v="74853000"/>
    <n v="2918000"/>
    <n v="2832000"/>
    <n v="5750000"/>
    <n v="28224000"/>
    <n v="26372000"/>
    <n v="187756992"/>
    <n v="88551000"/>
    <n v="25624000"/>
    <n v="34215000"/>
    <n v="34742000"/>
    <n v="198019008"/>
    <n v="187756992"/>
    <n v="1121"/>
    <n v="0.52400000000000002"/>
    <n v="6988"/>
    <n v="0.153893"/>
    <n v="0.54321600000000003"/>
    <n v="4.7269400000000003E-2"/>
    <n v="60991"/>
  </r>
  <r>
    <x v="22"/>
    <x v="67"/>
    <s v="Minnesota State University-Mankato"/>
    <s v="Minnesota"/>
    <x v="1"/>
    <x v="0"/>
    <n v="0.66145029755344942"/>
    <n v="0.38487170943018995"/>
    <n v="9074"/>
    <n v="6002"/>
    <n v="2298"/>
    <n v="12"/>
    <n v="2310"/>
    <m/>
    <m/>
    <x v="0"/>
    <x v="0"/>
    <m/>
    <m/>
    <n v="6.5000000000000002E-2"/>
    <n v="3120"/>
    <n v="104458000"/>
    <n v="78369000"/>
    <m/>
    <m/>
    <n v="19727000"/>
    <n v="56636000"/>
    <n v="2701000"/>
    <n v="880000"/>
    <n v="121821000"/>
    <n v="79424000"/>
    <x v="1898"/>
    <n v="79546000"/>
    <n v="2855000"/>
    <n v="3140000"/>
    <n v="5995000"/>
    <n v="29388000"/>
    <n v="30198000"/>
    <n v="202988000"/>
    <n v="93727000"/>
    <n v="27624000"/>
    <n v="34742000"/>
    <n v="35614000"/>
    <n v="202711008"/>
    <n v="202988000"/>
    <n v="1150"/>
    <n v="0.49"/>
    <n v="7368"/>
    <n v="0.15456"/>
    <n v="0.53695000000000004"/>
    <n v="4.5440300000000003E-2"/>
    <n v="61638"/>
  </r>
  <r>
    <x v="23"/>
    <x v="67"/>
    <s v="Minnesota State University-Mankato"/>
    <s v="Minnesota"/>
    <x v="1"/>
    <x v="0"/>
    <n v="0.65546387603139467"/>
    <n v="0.37703408044212466"/>
    <n v="9938"/>
    <n v="6514"/>
    <n v="2437"/>
    <n v="19"/>
    <n v="2456"/>
    <n v="56001"/>
    <s v="Plains: IA, KS, MN, MO, NE, ND, and SD"/>
    <x v="1"/>
    <x v="2"/>
    <n v="-93.998500000000007"/>
    <n v="44.147300000000001"/>
    <n v="4.7E-2"/>
    <n v="3451"/>
    <n v="105096000"/>
    <n v="79110000"/>
    <m/>
    <m/>
    <n v="19401000"/>
    <n v="60868000"/>
    <n v="2281000"/>
    <n v="661000"/>
    <n v="123508000"/>
    <n v="83181000"/>
    <x v="1899"/>
    <n v="84088000"/>
    <n v="3574000"/>
    <n v="2889000"/>
    <n v="6463000"/>
    <n v="31382000"/>
    <n v="30773000"/>
    <n v="209786000"/>
    <n v="98804000"/>
    <n v="29824000"/>
    <n v="35614000"/>
    <n v="36996000"/>
    <n v="207691008"/>
    <n v="209786000"/>
    <n v="1194"/>
    <n v="0.504"/>
    <n v="7053"/>
    <n v="0.15814600000000001"/>
    <n v="0.54106200000000004"/>
    <n v="4.18865E-2"/>
    <n v="61661.5"/>
  </r>
  <r>
    <x v="24"/>
    <x v="67"/>
    <s v="Minnesota State University-Mankato"/>
    <s v="Minnesota"/>
    <x v="1"/>
    <x v="0"/>
    <n v="0.66576522435897434"/>
    <n v="0.34436587934406498"/>
    <n v="9984"/>
    <n v="6647"/>
    <n v="2272"/>
    <n v="17"/>
    <n v="2289"/>
    <n v="56001"/>
    <s v="Plains: IA, KS, MN, MO, NE, ND, and SD"/>
    <x v="1"/>
    <x v="2"/>
    <n v="-93.998500000000007"/>
    <n v="44.147300000000001"/>
    <n v="4.3999999999999997E-2"/>
    <n v="3858"/>
    <n v="106284000"/>
    <n v="80584000"/>
    <m/>
    <m/>
    <n v="19256000"/>
    <n v="65034000"/>
    <n v="2208000"/>
    <n v="681000"/>
    <n v="126573000"/>
    <n v="87125000"/>
    <x v="1900"/>
    <n v="87057000"/>
    <n v="2218000"/>
    <n v="3397000"/>
    <n v="5615000"/>
    <n v="29171000"/>
    <n v="31220000"/>
    <n v="211587008"/>
    <n v="102837000"/>
    <n v="26724000"/>
    <n v="36996000"/>
    <n v="38102000"/>
    <n v="217256000"/>
    <n v="211587008"/>
    <n v="1109"/>
    <n v="0.48699999999999999"/>
    <n v="8042"/>
    <n v="0.14213300000000001"/>
    <n v="0.54994100000000001"/>
    <n v="4.1068100000000003E-2"/>
    <n v="65470"/>
  </r>
  <r>
    <x v="25"/>
    <x v="67"/>
    <s v="Minnesota State University-Mankato"/>
    <s v="Minnesota"/>
    <x v="1"/>
    <x v="0"/>
    <n v="0.66627195579238208"/>
    <n v="0.35574644549763035"/>
    <n v="10134"/>
    <n v="6752"/>
    <n v="2381"/>
    <n v="21"/>
    <n v="2402"/>
    <n v="56001"/>
    <s v="Plains: IA, KS, MN, MO, NE, ND, and SD"/>
    <x v="1"/>
    <x v="2"/>
    <n v="-93.998500000000007"/>
    <n v="44.147300000000001"/>
    <n v="4.1000000000000002E-2"/>
    <n v="3879"/>
    <n v="110070000"/>
    <n v="84731000"/>
    <m/>
    <m/>
    <n v="18394000"/>
    <n v="68307000"/>
    <n v="2311000"/>
    <n v="1235000"/>
    <n v="132323000"/>
    <n v="89883000"/>
    <x v="1901"/>
    <n v="88438000"/>
    <n v="2535000"/>
    <n v="3116000"/>
    <n v="5651000"/>
    <n v="28084000"/>
    <n v="31594000"/>
    <n v="211424000"/>
    <n v="103627000"/>
    <n v="26444000"/>
    <n v="38102000"/>
    <n v="40768000"/>
    <n v="234016000"/>
    <n v="211424000"/>
    <n v="1233"/>
    <n v="0.51300000000000001"/>
    <n v="8430"/>
    <n v="0.13062499999999999"/>
    <n v="0.54894100000000001"/>
    <n v="3.9047499999999999E-2"/>
    <n v="67769"/>
  </r>
  <r>
    <x v="26"/>
    <x v="67"/>
    <s v="Minnesota State University-Mankato"/>
    <s v="Minnesota"/>
    <x v="1"/>
    <x v="0"/>
    <n v="0.62486874343717191"/>
    <n v="0.34070858423190031"/>
    <n v="11428"/>
    <n v="7141"/>
    <n v="2421"/>
    <n v="12"/>
    <n v="2433"/>
    <n v="56001"/>
    <s v="Plains: IA, KS, MN, MO, NE, ND, and SD"/>
    <x v="1"/>
    <x v="2"/>
    <n v="-93.999499999999998"/>
    <n v="44.146700000000003"/>
    <n v="4.8000000000000001E-2"/>
    <n v="3874"/>
    <n v="111591000"/>
    <n v="86246000"/>
    <m/>
    <m/>
    <n v="18330000"/>
    <n v="70265000"/>
    <n v="2573000"/>
    <n v="1501000"/>
    <n v="134752992"/>
    <n v="92345000"/>
    <x v="1902"/>
    <n v="95911000"/>
    <n v="2774000"/>
    <n v="3337000"/>
    <n v="6111000"/>
    <n v="29749000"/>
    <n v="33051000"/>
    <n v="250202000"/>
    <n v="105814000"/>
    <n v="54154000"/>
    <n v="40768000"/>
    <n v="45751000"/>
    <n v="231522000"/>
    <n v="250202000"/>
    <n v="1204"/>
    <n v="0.47699999999999998"/>
    <n v="8716"/>
    <n v="0.12940299999999999"/>
    <n v="0.56952199999999997"/>
    <n v="4.11568E-2"/>
    <n v="68513"/>
  </r>
  <r>
    <x v="27"/>
    <x v="67"/>
    <s v="Minnesota State University-Mankato"/>
    <s v="Minnesota"/>
    <x v="1"/>
    <x v="0"/>
    <n v="0.60963298827957912"/>
    <n v="0.31799045747965199"/>
    <n v="11689"/>
    <n v="7126"/>
    <n v="2249"/>
    <n v="17"/>
    <n v="2266"/>
    <n v="56001"/>
    <s v="Plains: IA, KS, MN, MO, NE, ND, and SD"/>
    <x v="1"/>
    <x v="2"/>
    <n v="-93.999499999999998"/>
    <n v="44.146700000000003"/>
    <n v="4.8000000000000001E-2"/>
    <n v="3852"/>
    <n v="118570000"/>
    <n v="92194000"/>
    <m/>
    <m/>
    <n v="19564000"/>
    <n v="75408000"/>
    <n v="3170000"/>
    <n v="1604000"/>
    <n v="140768992"/>
    <n v="99855000"/>
    <x v="1903"/>
    <n v="97051000"/>
    <n v="3074000"/>
    <n v="3345000"/>
    <n v="6419000"/>
    <n v="30625000"/>
    <n v="33473000"/>
    <n v="251011008"/>
    <n v="107162000"/>
    <n v="47751000"/>
    <n v="45751000"/>
    <n v="63282000"/>
    <n v="241260000"/>
    <n v="251011008"/>
    <m/>
    <m/>
    <n v="9096"/>
    <m/>
    <m/>
    <m/>
    <m/>
  </r>
  <r>
    <x v="0"/>
    <x v="68"/>
    <s v="UNIVERSITY OF MINNESOTA TWIN CITIES"/>
    <s v="Minnesota"/>
    <x v="0"/>
    <x v="0"/>
    <s v=""/>
    <s v=""/>
    <m/>
    <m/>
    <m/>
    <m/>
    <m/>
    <m/>
    <m/>
    <x v="0"/>
    <x v="0"/>
    <m/>
    <m/>
    <m/>
    <m/>
    <n v="121972256"/>
    <m/>
    <m/>
    <n v="844314"/>
    <n v="207368336"/>
    <n v="413044128"/>
    <n v="122736128"/>
    <n v="27840768"/>
    <m/>
    <m/>
    <x v="1904"/>
    <n v="329349888"/>
    <n v="276307456"/>
    <n v="70090288"/>
    <n v="346397760"/>
    <n v="97679744"/>
    <n v="31735992"/>
    <n v="1418854912"/>
    <n v="549245056"/>
    <n v="111753984"/>
    <m/>
    <m/>
    <m/>
    <m/>
    <m/>
    <m/>
    <m/>
    <m/>
    <m/>
    <m/>
    <m/>
  </r>
  <r>
    <x v="1"/>
    <x v="68"/>
    <s v="UNIVERSITY OF MINNESOTA 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135499936"/>
    <m/>
    <m/>
    <n v="4653592"/>
    <n v="206124528"/>
    <n v="424677120"/>
    <n v="145255840"/>
    <n v="33790640"/>
    <m/>
    <m/>
    <x v="1905"/>
    <n v="333311936"/>
    <n v="272085856"/>
    <n v="74831336"/>
    <n v="346917184"/>
    <n v="106045240"/>
    <n v="33149960"/>
    <n v="1887167872"/>
    <n v="582585472"/>
    <n v="115456112"/>
    <m/>
    <m/>
    <m/>
    <m/>
    <m/>
    <m/>
    <m/>
    <m/>
    <m/>
    <m/>
    <m/>
  </r>
  <r>
    <x v="2"/>
    <x v="68"/>
    <s v="UNIVERSITY OF MINNESOTA 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148715200"/>
    <m/>
    <m/>
    <n v="2571999"/>
    <n v="215401008"/>
    <n v="421872512"/>
    <n v="146096688"/>
    <n v="42872720"/>
    <m/>
    <m/>
    <x v="1906"/>
    <n v="351407616"/>
    <n v="271941984"/>
    <n v="83971904"/>
    <n v="355913888"/>
    <n v="108229200"/>
    <n v="36393800"/>
    <n v="1444240128"/>
    <n v="553306944"/>
    <n v="58520712"/>
    <m/>
    <m/>
    <m/>
    <m/>
    <m/>
    <m/>
    <m/>
    <m/>
    <m/>
    <m/>
    <m/>
  </r>
  <r>
    <x v="3"/>
    <x v="68"/>
    <s v="UNIVERSITY OF MINNESOTA 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158395328"/>
    <m/>
    <m/>
    <n v="3761088"/>
    <n v="227305120"/>
    <n v="424830336"/>
    <n v="175410336"/>
    <n v="6328437"/>
    <m/>
    <m/>
    <x v="1907"/>
    <n v="333578080"/>
    <n v="281815008"/>
    <n v="78870816"/>
    <n v="360685824"/>
    <n v="124852880"/>
    <n v="36675892"/>
    <n v="1493080832"/>
    <n v="607202752"/>
    <n v="174977696"/>
    <m/>
    <m/>
    <m/>
    <m/>
    <m/>
    <m/>
    <m/>
    <m/>
    <m/>
    <m/>
    <m/>
  </r>
  <r>
    <x v="4"/>
    <x v="68"/>
    <s v="UNIVERSITY OF MINNESOTA 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168718928"/>
    <m/>
    <m/>
    <n v="3394767"/>
    <n v="243769888"/>
    <n v="431598304"/>
    <n v="188215952"/>
    <n v="41201160"/>
    <m/>
    <m/>
    <x v="1908"/>
    <n v="364939744"/>
    <n v="298528800"/>
    <n v="95087696"/>
    <n v="393616512"/>
    <n v="137470400"/>
    <n v="40342300"/>
    <n v="1616218240"/>
    <n v="666196224"/>
    <n v="160585392"/>
    <m/>
    <m/>
    <m/>
    <m/>
    <m/>
    <m/>
    <m/>
    <m/>
    <m/>
    <m/>
    <m/>
  </r>
  <r>
    <x v="5"/>
    <x v="68"/>
    <s v="UNIVERSITY OF MINNESOTA 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183127376"/>
    <m/>
    <m/>
    <n v="1451181"/>
    <n v="246131600"/>
    <n v="460434112"/>
    <n v="194093200"/>
    <n v="32188094"/>
    <m/>
    <m/>
    <x v="1909"/>
    <n v="358292288"/>
    <n v="296567680"/>
    <n v="103328048"/>
    <n v="399895744"/>
    <n v="151082448"/>
    <n v="42089988"/>
    <n v="1673835008"/>
    <n v="659800384"/>
    <n v="193487872"/>
    <m/>
    <m/>
    <m/>
    <m/>
    <m/>
    <m/>
    <m/>
    <m/>
    <m/>
    <m/>
    <m/>
  </r>
  <r>
    <x v="6"/>
    <x v="68"/>
    <s v="UNIVERSITY OF MINNESOTA 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193186400"/>
    <m/>
    <m/>
    <n v="3011023"/>
    <n v="250162560"/>
    <n v="469799360"/>
    <n v="200723136"/>
    <n v="33180092"/>
    <m/>
    <m/>
    <x v="1910"/>
    <n v="383293312"/>
    <n v="303202304"/>
    <n v="111621296"/>
    <n v="414823616"/>
    <n v="158038576"/>
    <n v="41642580"/>
    <n v="1594815104"/>
    <n v="670519104"/>
    <n v="181469440"/>
    <n v="401318432"/>
    <n v="501150336"/>
    <m/>
    <m/>
    <n v="1034"/>
    <n v="0.52200000000000002"/>
    <m/>
    <m/>
    <m/>
    <m/>
    <m/>
  </r>
  <r>
    <x v="7"/>
    <x v="68"/>
    <s v="UNIVERSITY OF MINNESOTA-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201488720"/>
    <m/>
    <m/>
    <n v="6243521"/>
    <n v="271260256"/>
    <n v="523222784"/>
    <n v="220663648"/>
    <n v="27863580"/>
    <m/>
    <m/>
    <x v="1911"/>
    <n v="412930144"/>
    <n v="329699104"/>
    <n v="146856896"/>
    <n v="476556000"/>
    <n v="182096880"/>
    <n v="45917488"/>
    <n v="1487690368"/>
    <n v="687791552"/>
    <n v="182503648"/>
    <n v="501150336"/>
    <n v="576170368"/>
    <m/>
    <m/>
    <n v="963"/>
    <n v="0.48599999999999999"/>
    <m/>
    <n v="0.20230500000000001"/>
    <n v="0.55208900000000005"/>
    <n v="5.6337999999999999E-2"/>
    <n v="40504"/>
  </r>
  <r>
    <x v="8"/>
    <x v="68"/>
    <s v="UNIVERSITY OF MINNESOTA-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233641552"/>
    <m/>
    <m/>
    <n v="4346730"/>
    <n v="261028384"/>
    <n v="568794944"/>
    <n v="211201536"/>
    <n v="29623506"/>
    <m/>
    <m/>
    <x v="1912"/>
    <n v="403248416"/>
    <n v="328533824"/>
    <n v="141362720"/>
    <n v="469896544"/>
    <n v="188627664"/>
    <n v="52322056"/>
    <n v="1626533248"/>
    <n v="744238272"/>
    <n v="185342976"/>
    <n v="576170368"/>
    <n v="657808960"/>
    <m/>
    <m/>
    <n v="1151"/>
    <n v="0.50700000000000001"/>
    <m/>
    <n v="0.183949"/>
    <n v="0.56605099999999997"/>
    <n v="5.29863E-2"/>
    <n v="42924.5"/>
  </r>
  <r>
    <x v="9"/>
    <x v="68"/>
    <s v="UNIVERSITY OF MINNESOTA-TWIN CITIES"/>
    <s v="Minnesota"/>
    <x v="0"/>
    <x v="0"/>
    <s v=""/>
    <s v=""/>
    <m/>
    <m/>
    <m/>
    <m/>
    <m/>
    <n v="55455"/>
    <s v="Plains: IA, KS, MN, MO, NE, ND, and SD"/>
    <x v="0"/>
    <x v="0"/>
    <m/>
    <m/>
    <m/>
    <m/>
    <n v="236429696"/>
    <m/>
    <m/>
    <n v="5124572"/>
    <n v="321930208"/>
    <n v="592159168"/>
    <n v="217847968"/>
    <n v="32442272"/>
    <m/>
    <m/>
    <x v="1913"/>
    <n v="425202624"/>
    <n v="360286976"/>
    <n v="161179120"/>
    <n v="521466112"/>
    <n v="195289936"/>
    <n v="50197752"/>
    <n v="1636784768"/>
    <n v="825271808"/>
    <n v="206405360"/>
    <n v="657808960"/>
    <n v="801526976"/>
    <m/>
    <m/>
    <n v="1096"/>
    <n v="0.497"/>
    <m/>
    <n v="0.186385"/>
    <n v="0.56144700000000003"/>
    <n v="5.2925300000000002E-2"/>
    <n v="46308"/>
  </r>
  <r>
    <x v="10"/>
    <x v="68"/>
    <s v="UNIVERSITY OF MINNESOTA-TWIN CITIES"/>
    <s v="Minnesota"/>
    <x v="0"/>
    <x v="0"/>
    <s v=""/>
    <s v=""/>
    <m/>
    <m/>
    <m/>
    <m/>
    <m/>
    <n v="554550213"/>
    <s v="Plains: IA, KS, MN, MO, NE, ND, and SD"/>
    <x v="0"/>
    <x v="0"/>
    <m/>
    <m/>
    <m/>
    <m/>
    <n v="255420064"/>
    <m/>
    <m/>
    <n v="4770243"/>
    <n v="314711712"/>
    <n v="624437760"/>
    <n v="247431680"/>
    <n v="31314120"/>
    <m/>
    <m/>
    <x v="1914"/>
    <n v="521185664"/>
    <n v="346121664"/>
    <n v="149871248"/>
    <n v="495992896"/>
    <n v="216020560"/>
    <n v="53822584"/>
    <n v="1755153024"/>
    <n v="847992768"/>
    <n v="219665568"/>
    <n v="801526976"/>
    <n v="672065792"/>
    <m/>
    <m/>
    <n v="2077"/>
    <n v="0.503"/>
    <m/>
    <n v="0.18473300000000001"/>
    <n v="0.55478400000000005"/>
    <n v="5.2878500000000002E-2"/>
    <n v="49109"/>
  </r>
  <r>
    <x v="11"/>
    <x v="68"/>
    <s v="UNIVERSITY OF MINNESOTA-TWIN CITIES"/>
    <s v="Minnesota"/>
    <x v="1"/>
    <x v="0"/>
    <n v="0.75621922777921746"/>
    <n v="0.457808618178703"/>
    <n v="15436"/>
    <n v="11673"/>
    <n v="5259"/>
    <n v="85"/>
    <n v="5344"/>
    <m/>
    <m/>
    <x v="0"/>
    <x v="0"/>
    <m/>
    <m/>
    <m/>
    <m/>
    <n v="300835968"/>
    <n v="244569424"/>
    <m/>
    <n v="146482704"/>
    <n v="323984224"/>
    <n v="804864640"/>
    <n v="85909408"/>
    <n v="150015520"/>
    <n v="1012950976"/>
    <n v="711461696"/>
    <x v="1915"/>
    <n v="581516288"/>
    <n v="452861568"/>
    <n v="171200464"/>
    <n v="624062016"/>
    <n v="265472176"/>
    <n v="64905652"/>
    <n v="1850850944"/>
    <n v="879919488"/>
    <n v="241401184"/>
    <m/>
    <m/>
    <n v="1824875264"/>
    <n v="1850850944"/>
    <n v="2180"/>
    <n v="0.53700000000000003"/>
    <m/>
    <n v="0.17143700000000001"/>
    <n v="0.55172699999999997"/>
    <n v="5.1680999999999998E-2"/>
    <n v="52166"/>
  </r>
  <r>
    <x v="12"/>
    <x v="68"/>
    <s v="UNIVERSITY OF MINNESOTA-TWIN CITIES"/>
    <s v="Minnesota"/>
    <x v="1"/>
    <x v="0"/>
    <n v="0.74483835914153762"/>
    <n v="0.47278198231056806"/>
    <n v="14724"/>
    <n v="10967"/>
    <n v="5160"/>
    <n v="25"/>
    <n v="5185"/>
    <s v="55455-0213"/>
    <s v="Plains: IA, KS, MN, MO, NE, ND, and SD"/>
    <x v="0"/>
    <x v="0"/>
    <m/>
    <m/>
    <m/>
    <m/>
    <n v="361427744"/>
    <n v="293955072"/>
    <m/>
    <n v="168751696"/>
    <n v="350121504"/>
    <n v="808531200"/>
    <n v="90380752"/>
    <n v="153578128"/>
    <n v="1130983936"/>
    <n v="778070144"/>
    <x v="1916"/>
    <n v="597806912"/>
    <n v="469336448"/>
    <n v="181567344"/>
    <n v="650903808"/>
    <n v="298837728"/>
    <n v="67552208"/>
    <n v="1964920576"/>
    <n v="923886016"/>
    <n v="258461360"/>
    <n v="550026176"/>
    <n v="534862080"/>
    <n v="1948933888"/>
    <n v="1964920576"/>
    <n v="2378"/>
    <n v="0.54400000000000004"/>
    <m/>
    <n v="0.17538300000000001"/>
    <n v="0.55518500000000004"/>
    <n v="5.0495900000000003E-2"/>
    <n v="53690"/>
  </r>
  <r>
    <x v="13"/>
    <x v="68"/>
    <s v="UNIVERSITY OF MINNESOTA-TWIN CITIES"/>
    <s v="Minnesota"/>
    <x v="1"/>
    <x v="0"/>
    <n v="0.76012805587892895"/>
    <n v="0.39712075962937438"/>
    <n v="17180"/>
    <n v="13059"/>
    <n v="5160"/>
    <n v="26"/>
    <n v="5186"/>
    <m/>
    <m/>
    <x v="0"/>
    <x v="0"/>
    <m/>
    <m/>
    <m/>
    <m/>
    <n v="414630688"/>
    <n v="340462880"/>
    <m/>
    <n v="193279968"/>
    <n v="385590752"/>
    <n v="783282816"/>
    <n v="93679088"/>
    <n v="242154048"/>
    <n v="1258720896"/>
    <n v="805273984"/>
    <x v="1917"/>
    <n v="582185088"/>
    <n v="480828000"/>
    <n v="187750704"/>
    <n v="668578688"/>
    <n v="275557920"/>
    <n v="70319072"/>
    <n v="1936203776"/>
    <n v="910529344"/>
    <n v="259341984"/>
    <n v="534862080"/>
    <n v="646388864"/>
    <n v="2142928256"/>
    <n v="1936203776"/>
    <n v="2817"/>
    <n v="0.56399999999999995"/>
    <m/>
    <n v="0.18621299999999999"/>
    <n v="0.55828500000000003"/>
    <n v="5.2585100000000003E-2"/>
    <n v="54165"/>
  </r>
  <r>
    <x v="14"/>
    <x v="68"/>
    <s v="UNIVERSITY OF MINNESOTA-TWIN CITIES"/>
    <s v="Minnesota"/>
    <x v="1"/>
    <x v="0"/>
    <n v="0.73944003884123644"/>
    <n v="0.40767491062960531"/>
    <n v="18537"/>
    <n v="13707"/>
    <n v="5562"/>
    <n v="26"/>
    <n v="5588"/>
    <s v="55455-0213"/>
    <s v="Plains: IA, KS, MN, MO, NE, ND, and SD"/>
    <x v="1"/>
    <x v="0"/>
    <m/>
    <m/>
    <m/>
    <m/>
    <n v="466522624"/>
    <n v="385316096"/>
    <m/>
    <n v="187961744"/>
    <n v="389677248"/>
    <n v="783776960"/>
    <n v="90267024"/>
    <n v="284318240"/>
    <n v="1321953152"/>
    <n v="835940800"/>
    <x v="1918"/>
    <n v="606648192"/>
    <n v="525188832"/>
    <n v="197266864"/>
    <n v="722455680"/>
    <n v="288311456"/>
    <n v="71901720"/>
    <n v="2037771136"/>
    <n v="949360768"/>
    <n v="270157376"/>
    <n v="646388864"/>
    <n v="751145152"/>
    <n v="2242396416"/>
    <n v="2037771136"/>
    <n v="3051"/>
    <n v="0.60699999999999998"/>
    <m/>
    <n v="0.18301200000000001"/>
    <n v="0.55649899999999997"/>
    <n v="4.98498E-2"/>
    <n v="55258"/>
  </r>
  <r>
    <x v="15"/>
    <x v="68"/>
    <s v="University of Minnesota-Twin Cities"/>
    <s v="Minnesota"/>
    <x v="1"/>
    <x v="0"/>
    <n v="0.695523258639965"/>
    <n v="0.37074568453420925"/>
    <n v="20573"/>
    <n v="14309"/>
    <n v="5276"/>
    <n v="29"/>
    <n v="5305"/>
    <m/>
    <m/>
    <x v="0"/>
    <x v="0"/>
    <m/>
    <m/>
    <m/>
    <m/>
    <n v="496747904"/>
    <n v="413416480"/>
    <m/>
    <n v="171748368"/>
    <n v="400646240"/>
    <n v="829077184"/>
    <n v="92202040"/>
    <n v="258279728"/>
    <n v="1392343680"/>
    <n v="852255424"/>
    <x v="1919"/>
    <n v="650717952"/>
    <n v="544044608"/>
    <n v="208599760"/>
    <n v="752644352"/>
    <n v="321597856"/>
    <n v="78951416"/>
    <n v="2182280960"/>
    <n v="1004974208"/>
    <n v="295587744"/>
    <n v="751145152"/>
    <n v="836315776"/>
    <n v="2297056768"/>
    <n v="2182280960"/>
    <n v="2951"/>
    <n v="0.60699999999999998"/>
    <m/>
    <n v="0.178177"/>
    <n v="0.55403000000000002"/>
    <n v="4.4280100000000003E-2"/>
    <n v="57726"/>
  </r>
  <r>
    <x v="16"/>
    <x v="68"/>
    <s v="University of Minnesota-Twin Cities"/>
    <s v="Minnesota"/>
    <x v="1"/>
    <x v="0"/>
    <n v="0.57434213193853145"/>
    <n v="0.38397458524532296"/>
    <n v="24663"/>
    <n v="14165"/>
    <n v="5424"/>
    <n v="15"/>
    <n v="5439"/>
    <s v="55455-0213"/>
    <s v="Plains: IA, KS, MN, MO, NE, ND, and SD"/>
    <x v="1"/>
    <x v="1"/>
    <m/>
    <m/>
    <m/>
    <m/>
    <n v="521272608"/>
    <n v="424399296"/>
    <m/>
    <n v="225927680"/>
    <n v="420879104"/>
    <n v="920633472"/>
    <n v="115603520"/>
    <n v="195184624"/>
    <n v="1478967552"/>
    <n v="1013344064"/>
    <x v="1920"/>
    <n v="668320640"/>
    <n v="574740544"/>
    <n v="215101168"/>
    <n v="789841728"/>
    <n v="374554304"/>
    <n v="83349848"/>
    <n v="2328787456"/>
    <n v="1070134720"/>
    <n v="319825504"/>
    <n v="836315776"/>
    <n v="1150624640"/>
    <n v="2633592320"/>
    <n v="2328787456"/>
    <n v="3332"/>
    <n v="0.63400000000000001"/>
    <m/>
    <n v="0.18539700000000001"/>
    <n v="0.55235599999999996"/>
    <n v="4.7712400000000002E-2"/>
    <n v="57850"/>
  </r>
  <r>
    <x v="17"/>
    <x v="68"/>
    <s v="University of Minnesota-Twin Cities"/>
    <s v="Minnesota"/>
    <x v="1"/>
    <x v="0"/>
    <n v="0.56801808706315149"/>
    <n v="0.35620319773325237"/>
    <n v="26096"/>
    <n v="14823"/>
    <n v="5266"/>
    <n v="14"/>
    <n v="5280"/>
    <m/>
    <m/>
    <x v="0"/>
    <x v="0"/>
    <m/>
    <m/>
    <m/>
    <m/>
    <n v="559259136"/>
    <n v="457263680"/>
    <m/>
    <n v="238412240"/>
    <n v="445845824"/>
    <n v="1022784384"/>
    <n v="119126352"/>
    <n v="29212788"/>
    <n v="1578853760"/>
    <n v="926853760"/>
    <x v="1921"/>
    <n v="702353088"/>
    <n v="642324352"/>
    <n v="220118752"/>
    <n v="862443136"/>
    <n v="362024384"/>
    <n v="88754232"/>
    <n v="2610000384"/>
    <n v="1144049152"/>
    <n v="360337952"/>
    <n v="1150624640"/>
    <n v="1119918976"/>
    <n v="2607186176"/>
    <n v="2610000384"/>
    <n v="3390"/>
    <n v="0.65700000000000003"/>
    <m/>
    <n v="0.19220699999999999"/>
    <n v="0.555836"/>
    <n v="4.8269300000000001E-2"/>
    <n v="57638.5"/>
  </r>
  <r>
    <x v="18"/>
    <x v="68"/>
    <s v="University of Minnesota-Twin Cities"/>
    <s v="Minnesota"/>
    <x v="1"/>
    <x v="0"/>
    <n v="0.52528022486545778"/>
    <n v="0.33326807622030802"/>
    <n v="29173"/>
    <n v="15324"/>
    <n v="5093"/>
    <n v="14"/>
    <n v="5107"/>
    <s v="55455-0213"/>
    <s v="Plains: IA, KS, MN, MO, NE, ND, and SD"/>
    <x v="1"/>
    <x v="1"/>
    <m/>
    <m/>
    <m/>
    <m/>
    <n v="597143232"/>
    <n v="487391840"/>
    <m/>
    <n v="255509744"/>
    <n v="437740448"/>
    <n v="988853376"/>
    <n v="123284392"/>
    <n v="31131100"/>
    <n v="1579711488"/>
    <n v="631268480"/>
    <x v="1922"/>
    <n v="666274624"/>
    <n v="672109952"/>
    <n v="206365072"/>
    <n v="878475008"/>
    <n v="425578496"/>
    <n v="102164224"/>
    <n v="2682239232"/>
    <n v="1223870336"/>
    <n v="400352320"/>
    <n v="2722154496"/>
    <n v="2070002176"/>
    <n v="2346361600"/>
    <n v="2682239232"/>
    <n v="3521"/>
    <n v="0.68200000000000005"/>
    <m/>
    <n v="0.18146200000000001"/>
    <n v="0.55688899999999997"/>
    <n v="4.5844799999999998E-2"/>
    <n v="61452"/>
  </r>
  <r>
    <x v="19"/>
    <x v="68"/>
    <s v="University of Minnesota-Twin Cities"/>
    <s v="Minnesota"/>
    <x v="1"/>
    <x v="0"/>
    <n v="0.50014744913005016"/>
    <n v="0.31839622641509435"/>
    <n v="33910"/>
    <n v="16960"/>
    <n v="5385"/>
    <n v="15"/>
    <n v="5400"/>
    <m/>
    <m/>
    <x v="0"/>
    <x v="0"/>
    <m/>
    <m/>
    <m/>
    <m/>
    <n v="654419264"/>
    <n v="487828704"/>
    <m/>
    <n v="303452224"/>
    <n v="534919392"/>
    <n v="1001761216"/>
    <n v="120536640"/>
    <n v="38142844"/>
    <n v="1697495168"/>
    <n v="980074752"/>
    <x v="1923"/>
    <n v="657607488"/>
    <n v="729351168"/>
    <n v="219416304"/>
    <n v="948767488"/>
    <n v="401154016"/>
    <n v="103754408"/>
    <n v="2743419648"/>
    <n v="1205966848"/>
    <n v="401883552"/>
    <n v="2124781568"/>
    <n v="2183731968"/>
    <n v="2852532224"/>
    <n v="2743419648"/>
    <n v="3901"/>
    <n v="0.70099999999999996"/>
    <m/>
    <n v="0.18015900000000001"/>
    <n v="0.54388400000000003"/>
    <n v="4.6317299999999999E-2"/>
    <n v="64209"/>
  </r>
  <r>
    <x v="20"/>
    <x v="68"/>
    <s v="University of Minnesota-Twin Cities"/>
    <s v="Minnesota"/>
    <x v="1"/>
    <x v="0"/>
    <n v="0.47792581336661871"/>
    <n v="0.30221995117242945"/>
    <n v="36853"/>
    <n v="17613"/>
    <n v="5311"/>
    <n v="12"/>
    <n v="5323"/>
    <s v="55455-0213"/>
    <s v="Plains: IA, KS, MN, MO, NE, ND, and SD"/>
    <x v="1"/>
    <x v="1"/>
    <n v="-93.233699999999999"/>
    <n v="44.976399999999998"/>
    <m/>
    <m/>
    <n v="715653696"/>
    <n v="536854048"/>
    <m/>
    <n v="322525568"/>
    <n v="586544960"/>
    <n v="969384064"/>
    <n v="139196848"/>
    <n v="32149924"/>
    <n v="1751807744"/>
    <n v="1072982080"/>
    <x v="1924"/>
    <n v="644471872"/>
    <n v="731987392"/>
    <n v="230249632"/>
    <n v="962237056"/>
    <n v="400210112"/>
    <n v="107371432"/>
    <n v="2674494464"/>
    <n v="1218894720"/>
    <n v="404711552"/>
    <n v="2117233792"/>
    <n v="2441712128"/>
    <n v="2974160896"/>
    <n v="2674494464"/>
    <n v="3704"/>
    <n v="0.70199999999999996"/>
    <m/>
    <n v="0.178762"/>
    <n v="0.53890800000000005"/>
    <n v="4.52269E-2"/>
    <n v="64266"/>
  </r>
  <r>
    <x v="21"/>
    <x v="68"/>
    <s v="University of Minnesota-Twin Cities"/>
    <s v="Minnesota"/>
    <x v="1"/>
    <x v="0"/>
    <n v="0.46588620342396775"/>
    <n v="0.29008376114563633"/>
    <n v="39720"/>
    <n v="18505"/>
    <n v="5354"/>
    <n v="14"/>
    <n v="5368"/>
    <s v="55455-0213"/>
    <s v="Plains: IA, KS, MN, MO, NE, ND, and SD"/>
    <x v="1"/>
    <x v="1"/>
    <n v="-93.235399999999998"/>
    <n v="44.977899999999998"/>
    <n v="2.5000000000000001E-2"/>
    <n v="8317"/>
    <n v="766740352"/>
    <n v="586013632"/>
    <m/>
    <n v="352376768"/>
    <n v="553385472"/>
    <n v="961853056"/>
    <n v="137991264"/>
    <n v="31919736"/>
    <n v="1887704704"/>
    <n v="846660352"/>
    <x v="1925"/>
    <n v="667996096"/>
    <n v="739082880"/>
    <n v="250420736"/>
    <n v="989503616"/>
    <n v="402870368"/>
    <n v="108899176"/>
    <n v="2720766208"/>
    <n v="1224359168"/>
    <n v="409210208"/>
    <n v="2441712128"/>
    <n v="2424734208"/>
    <n v="2859791872"/>
    <n v="2720766208"/>
    <n v="3952"/>
    <n v="0.72899999999999998"/>
    <m/>
    <n v="0.160519"/>
    <n v="0.54755299999999996"/>
    <n v="4.1990800000000002E-2"/>
    <n v="65555"/>
  </r>
  <r>
    <x v="22"/>
    <x v="68"/>
    <s v="University of Minnesota-Twin Cities"/>
    <s v="Minnesota"/>
    <x v="1"/>
    <x v="0"/>
    <n v="0.4951013779011893"/>
    <n v="0.29174603174603175"/>
    <n v="38174"/>
    <n v="18900"/>
    <n v="5501"/>
    <n v="13"/>
    <n v="5514"/>
    <m/>
    <m/>
    <x v="0"/>
    <x v="0"/>
    <m/>
    <m/>
    <n v="3.7999999999999999E-2"/>
    <n v="8402"/>
    <n v="790058624"/>
    <n v="601359424"/>
    <m/>
    <n v="346988864"/>
    <n v="549061952"/>
    <n v="966026880"/>
    <n v="152845040"/>
    <n v="34865836"/>
    <n v="1891396224"/>
    <n v="968612480"/>
    <x v="1926"/>
    <n v="706418304"/>
    <n v="767385472"/>
    <n v="254191152"/>
    <n v="1021576640"/>
    <n v="405590624"/>
    <n v="112402216"/>
    <n v="2823887104"/>
    <n v="1259052416"/>
    <n v="413836512"/>
    <n v="2365692928"/>
    <n v="2610544128"/>
    <n v="3017117440"/>
    <n v="2823887104"/>
    <n v="3963"/>
    <n v="0.754"/>
    <m/>
    <n v="0.153701"/>
    <n v="0.54079200000000005"/>
    <n v="3.8295999999999997E-2"/>
    <n v="68168"/>
  </r>
  <r>
    <x v="23"/>
    <x v="68"/>
    <s v="University of Minnesota-Twin Cities"/>
    <s v="Minnesota"/>
    <x v="1"/>
    <x v="0"/>
    <n v="0.44417859133989962"/>
    <n v="0.28994299461325246"/>
    <n v="43048"/>
    <n v="19121"/>
    <n v="5538"/>
    <n v="6"/>
    <n v="5544"/>
    <s v="55455-0213"/>
    <s v="Plains: IA, KS, MN, MO, NE, ND, and SD"/>
    <x v="1"/>
    <x v="1"/>
    <n v="-93.235399999999998"/>
    <n v="44.977899999999998"/>
    <n v="3.5999999999999997E-2"/>
    <n v="8976"/>
    <n v="811360512"/>
    <n v="614105536"/>
    <m/>
    <n v="364368128"/>
    <n v="525231680"/>
    <n v="1024246656"/>
    <n v="189886368"/>
    <n v="32196312"/>
    <n v="1901092992"/>
    <n v="1149601280"/>
    <x v="1927"/>
    <n v="732353792"/>
    <n v="792892160"/>
    <n v="260219840"/>
    <n v="1053112000"/>
    <n v="435340896"/>
    <n v="118891568"/>
    <n v="3027768064"/>
    <n v="1329874944"/>
    <n v="435109824"/>
    <n v="2610544128"/>
    <n v="2992707072"/>
    <n v="3194809856"/>
    <n v="3027768064"/>
    <n v="3990"/>
    <n v="0.78400000000000003"/>
    <m/>
    <n v="0.15069299999999999"/>
    <n v="0.539107"/>
    <n v="3.5598200000000003E-2"/>
    <n v="69997"/>
  </r>
  <r>
    <x v="24"/>
    <x v="68"/>
    <s v="University of Minnesota-Twin Cities"/>
    <s v="Minnesota"/>
    <x v="1"/>
    <x v="0"/>
    <n v="0.45352993744414655"/>
    <n v="0.27241379310344827"/>
    <n v="44760"/>
    <n v="20300"/>
    <n v="5521"/>
    <n v="9"/>
    <n v="5530"/>
    <s v="55455-0213"/>
    <s v="Plains: IA, KS, MN, MO, NE, ND, and SD"/>
    <x v="1"/>
    <x v="1"/>
    <n v="-93.235399999999998"/>
    <n v="44.977899999999998"/>
    <n v="2.5999999999999999E-2"/>
    <n v="9732"/>
    <n v="827524352"/>
    <n v="622508352"/>
    <m/>
    <n v="405399168"/>
    <n v="515255680"/>
    <n v="1081190016"/>
    <n v="175439360"/>
    <n v="55828580"/>
    <n v="1964076032"/>
    <n v="1014190208"/>
    <x v="1928"/>
    <n v="732627392"/>
    <n v="818240896"/>
    <n v="256751072"/>
    <n v="1074992000"/>
    <n v="418247776"/>
    <n v="119282632"/>
    <n v="3002216960"/>
    <n v="1356072064"/>
    <n v="386378912"/>
    <n v="2992707072"/>
    <n v="3113770240"/>
    <n v="3093036288"/>
    <n v="3002216960"/>
    <n v="4154"/>
    <n v="0.77200000000000002"/>
    <m/>
    <n v="0.13747699999999999"/>
    <n v="0.54246399999999995"/>
    <n v="3.2204999999999998E-2"/>
    <n v="72658"/>
  </r>
  <r>
    <x v="25"/>
    <x v="68"/>
    <s v="University of Minnesota-Twin Cities"/>
    <s v="Minnesota"/>
    <x v="1"/>
    <x v="0"/>
    <n v="0.44577060543701941"/>
    <n v="0.28043150784780602"/>
    <n v="46165"/>
    <n v="20579"/>
    <n v="5756"/>
    <n v="15"/>
    <n v="5771"/>
    <s v="55455-0213"/>
    <s v="Plains: IA, KS, MN, MO, NE, ND, and SD"/>
    <x v="1"/>
    <x v="1"/>
    <n v="-93.235399999999998"/>
    <n v="44.977899999999998"/>
    <n v="2.1999999999999999E-2"/>
    <n v="9482"/>
    <n v="851355008"/>
    <n v="634781760"/>
    <m/>
    <n v="432988256"/>
    <n v="490709856"/>
    <n v="1143399936"/>
    <n v="192829280"/>
    <n v="74313104"/>
    <n v="2033308416"/>
    <n v="1000881472"/>
    <x v="1929"/>
    <n v="752549312"/>
    <n v="810882496"/>
    <n v="268934304"/>
    <n v="1079816832"/>
    <n v="429890208"/>
    <n v="121926928"/>
    <n v="3082281472"/>
    <n v="1408225920"/>
    <n v="390860416"/>
    <n v="3113770240"/>
    <n v="3089349632"/>
    <n v="3186612224"/>
    <n v="3082281472"/>
    <n v="4162"/>
    <n v="0.78400000000000003"/>
    <m/>
    <n v="0.124185"/>
    <n v="0.54759100000000005"/>
    <n v="2.7260199999999998E-2"/>
    <n v="74601"/>
  </r>
  <r>
    <x v="26"/>
    <x v="68"/>
    <s v="University of Minnesota-Twin Cities"/>
    <s v="Minnesota"/>
    <x v="1"/>
    <x v="0"/>
    <n v="0.44413686417390952"/>
    <n v="0.26947754353803849"/>
    <n v="49129"/>
    <n v="21820"/>
    <n v="5860"/>
    <n v="20"/>
    <n v="5880"/>
    <s v="55455-0213"/>
    <s v="Plains: IA, KS, MN, MO, NE, ND, and SD"/>
    <x v="1"/>
    <x v="1"/>
    <n v="-93.235399999999998"/>
    <n v="44.977899999999998"/>
    <n v="2.1000000000000001E-2"/>
    <n v="9358"/>
    <n v="888376640"/>
    <n v="656910464"/>
    <m/>
    <n v="449889824"/>
    <n v="485080416"/>
    <n v="1155227136"/>
    <n v="183644816"/>
    <n v="38199032"/>
    <n v="2037178496"/>
    <n v="1085281024"/>
    <x v="1930"/>
    <n v="762960256"/>
    <n v="840541760"/>
    <n v="290483424"/>
    <n v="1131025152"/>
    <n v="453720288"/>
    <n v="131611160"/>
    <n v="3385996800"/>
    <n v="1457602048"/>
    <n v="667388480"/>
    <n v="3089349632"/>
    <n v="3290771456"/>
    <n v="3271766784"/>
    <n v="3385996800"/>
    <n v="4286"/>
    <n v="0.80100000000000005"/>
    <m/>
    <n v="0.111647"/>
    <n v="0.55939099999999997"/>
    <n v="2.3331999999999999E-2"/>
    <n v="76028.5"/>
  </r>
  <r>
    <x v="27"/>
    <x v="68"/>
    <s v="University of Minnesota-Twin Cities"/>
    <s v="Minnesota"/>
    <x v="1"/>
    <x v="0"/>
    <n v="0.49590576395242453"/>
    <n v="0.28573405285734055"/>
    <n v="43720"/>
    <n v="21681"/>
    <n v="6183"/>
    <n v="12"/>
    <n v="6195"/>
    <s v="55455-0213"/>
    <s v="Plains: IA, KS, MN, MO, NE, ND, and SD"/>
    <x v="1"/>
    <x v="1"/>
    <n v="-93.235500000000002"/>
    <n v="44.972900000000003"/>
    <n v="0.02"/>
    <n v="8976"/>
    <n v="921017088"/>
    <n v="678812480"/>
    <m/>
    <n v="453772032"/>
    <n v="506354656"/>
    <n v="1200023680"/>
    <n v="186565392"/>
    <n v="39487792"/>
    <n v="2132252544"/>
    <n v="1129058944"/>
    <x v="1931"/>
    <n v="771123648"/>
    <n v="865424256"/>
    <n v="280593728"/>
    <n v="1146018048"/>
    <n v="471824608"/>
    <n v="135850752"/>
    <n v="3442256640"/>
    <n v="1494322944"/>
    <n v="588667968"/>
    <n v="3290771456"/>
    <n v="3500753152"/>
    <n v="3400736000"/>
    <n v="3442256640"/>
    <m/>
    <m/>
    <m/>
    <m/>
    <m/>
    <m/>
    <m/>
  </r>
  <r>
    <x v="0"/>
    <x v="69"/>
    <s v="UNIVERSITY OF MINNESOTA DULUTH"/>
    <s v="Minnesota"/>
    <x v="0"/>
    <x v="0"/>
    <s v=""/>
    <s v=""/>
    <m/>
    <m/>
    <m/>
    <m/>
    <m/>
    <m/>
    <m/>
    <x v="0"/>
    <x v="0"/>
    <m/>
    <m/>
    <m/>
    <m/>
    <n v="19325580"/>
    <m/>
    <m/>
    <n v="234694"/>
    <n v="6661958"/>
    <n v="34880088"/>
    <n v="2884468"/>
    <n v="893723"/>
    <m/>
    <m/>
    <x v="1932"/>
    <n v="22592824"/>
    <n v="8860787"/>
    <n v="1246394"/>
    <n v="10107181"/>
    <n v="7463656"/>
    <n v="3896590"/>
    <n v="86455888"/>
    <n v="39629864"/>
    <n v="9228949"/>
    <m/>
    <m/>
    <m/>
    <m/>
    <m/>
    <m/>
    <m/>
    <m/>
    <m/>
    <m/>
    <m/>
  </r>
  <r>
    <x v="1"/>
    <x v="69"/>
    <s v="UNIVERSITY OF MINNESOTA 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1459112"/>
    <m/>
    <m/>
    <n v="272924"/>
    <n v="6996225"/>
    <n v="23872156"/>
    <n v="4561861"/>
    <n v="1803110"/>
    <m/>
    <m/>
    <x v="1933"/>
    <n v="22749768"/>
    <n v="8254913"/>
    <n v="1353281"/>
    <n v="9608194"/>
    <n v="7224782"/>
    <n v="4411003"/>
    <n v="51735720"/>
    <n v="35946600"/>
    <n v="8654408"/>
    <m/>
    <m/>
    <m/>
    <m/>
    <m/>
    <m/>
    <m/>
    <m/>
    <m/>
    <m/>
    <m/>
  </r>
  <r>
    <x v="2"/>
    <x v="69"/>
    <s v="UNIVERSITY OF MINNESOTA 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4022300"/>
    <m/>
    <m/>
    <n v="288926"/>
    <n v="12408821"/>
    <n v="34060664"/>
    <n v="4674165"/>
    <n v="513511"/>
    <m/>
    <m/>
    <x v="1934"/>
    <n v="24914804"/>
    <n v="9673087"/>
    <n v="2166261"/>
    <n v="11839348"/>
    <n v="9503947"/>
    <n v="4542614"/>
    <n v="96151864"/>
    <n v="40266536"/>
    <n v="10353730"/>
    <m/>
    <m/>
    <m/>
    <m/>
    <m/>
    <m/>
    <m/>
    <m/>
    <m/>
    <m/>
    <m/>
  </r>
  <r>
    <x v="3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0859648"/>
    <m/>
    <m/>
    <n v="213365"/>
    <n v="9394692"/>
    <n v="32264224"/>
    <n v="4409896"/>
    <n v="428305"/>
    <m/>
    <m/>
    <x v="1935"/>
    <n v="24176820"/>
    <n v="11099572"/>
    <n v="1909119"/>
    <n v="13008691"/>
    <n v="6757653"/>
    <n v="4753024"/>
    <n v="87576568"/>
    <n v="38746220"/>
    <n v="8443945"/>
    <m/>
    <m/>
    <m/>
    <m/>
    <m/>
    <m/>
    <m/>
    <m/>
    <m/>
    <m/>
    <m/>
  </r>
  <r>
    <x v="4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1435640"/>
    <m/>
    <m/>
    <n v="201821"/>
    <n v="5691350"/>
    <n v="35189116"/>
    <n v="3799347"/>
    <n v="128375"/>
    <m/>
    <m/>
    <x v="1936"/>
    <n v="24469634"/>
    <n v="10231107"/>
    <n v="2672655"/>
    <n v="12903762"/>
    <n v="8108835"/>
    <n v="4780971"/>
    <n v="90190056"/>
    <n v="39682124"/>
    <n v="9319886"/>
    <m/>
    <m/>
    <m/>
    <m/>
    <m/>
    <m/>
    <m/>
    <m/>
    <m/>
    <m/>
    <m/>
  </r>
  <r>
    <x v="5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3385584"/>
    <m/>
    <m/>
    <n v="278057"/>
    <n v="4861027"/>
    <n v="37573944"/>
    <n v="3344208"/>
    <n v="3384246"/>
    <m/>
    <m/>
    <x v="1937"/>
    <n v="25507332"/>
    <n v="9874035"/>
    <n v="2058400"/>
    <n v="11932435"/>
    <n v="7906505"/>
    <n v="4843268"/>
    <n v="93908584"/>
    <n v="39337504"/>
    <n v="11536657"/>
    <m/>
    <m/>
    <m/>
    <m/>
    <m/>
    <m/>
    <m/>
    <m/>
    <m/>
    <m/>
    <m/>
  </r>
  <r>
    <x v="6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5598650"/>
    <m/>
    <m/>
    <n v="311146"/>
    <n v="5913652"/>
    <n v="38656048"/>
    <n v="4280537"/>
    <n v="707618"/>
    <m/>
    <m/>
    <x v="1938"/>
    <n v="26628394"/>
    <n v="10851525"/>
    <n v="1992529"/>
    <n v="12844054"/>
    <n v="7409207"/>
    <n v="4873586"/>
    <n v="97131184"/>
    <n v="40099128"/>
    <n v="12105197"/>
    <n v="23024622"/>
    <n v="32423888"/>
    <m/>
    <m/>
    <n v="443"/>
    <n v="0.40600000000000003"/>
    <m/>
    <m/>
    <m/>
    <m/>
    <m/>
  </r>
  <r>
    <x v="7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28307240"/>
    <m/>
    <m/>
    <n v="4473"/>
    <n v="7014723"/>
    <n v="44608800"/>
    <n v="3349518"/>
    <n v="155514"/>
    <m/>
    <m/>
    <x v="1939"/>
    <n v="28872436"/>
    <n v="10928253"/>
    <n v="3125367"/>
    <n v="14053620"/>
    <n v="7494427"/>
    <n v="5512767"/>
    <n v="103299264"/>
    <n v="42196248"/>
    <n v="12382428"/>
    <n v="32423888"/>
    <n v="39533704"/>
    <m/>
    <m/>
    <n v="486"/>
    <n v="0.41799999999999998"/>
    <m/>
    <n v="9.7607100000000002E-2"/>
    <n v="0.53117099999999995"/>
    <n v="3.2115900000000003E-2"/>
    <n v="46784.5"/>
  </r>
  <r>
    <x v="8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34729336"/>
    <m/>
    <m/>
    <n v="1750209"/>
    <n v="7688046"/>
    <n v="43813596"/>
    <n v="4132303"/>
    <n v="220563"/>
    <m/>
    <m/>
    <x v="1940"/>
    <n v="33141212"/>
    <n v="12514610"/>
    <n v="3403328"/>
    <n v="15917938"/>
    <n v="10214195"/>
    <n v="5593362"/>
    <n v="112857136"/>
    <n v="49113704"/>
    <n v="13165265"/>
    <n v="39533704"/>
    <n v="46286792"/>
    <m/>
    <m/>
    <n v="499"/>
    <n v="0.4"/>
    <m/>
    <n v="0.11006100000000001"/>
    <n v="0.54908500000000005"/>
    <n v="3.8719499999999997E-2"/>
    <n v="47654"/>
  </r>
  <r>
    <x v="9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35769128"/>
    <m/>
    <m/>
    <m/>
    <n v="7671008"/>
    <n v="42292740"/>
    <n v="4506982"/>
    <n v="265801"/>
    <m/>
    <m/>
    <x v="1941"/>
    <n v="34410036"/>
    <n v="12966499"/>
    <n v="3267643"/>
    <n v="16234142"/>
    <n v="11982024"/>
    <n v="5796355"/>
    <n v="117652968"/>
    <n v="55332336"/>
    <n v="13778357"/>
    <n v="46286792"/>
    <n v="57351628"/>
    <m/>
    <m/>
    <n v="488"/>
    <n v="0.42"/>
    <m/>
    <n v="0.100707"/>
    <n v="0.54417000000000004"/>
    <n v="3.5924600000000001E-2"/>
    <n v="51872.5"/>
  </r>
  <r>
    <x v="10"/>
    <x v="69"/>
    <s v="UNIVERSITY OF MINNESOTA-DULUTH"/>
    <s v="Minnesota"/>
    <x v="0"/>
    <x v="0"/>
    <s v=""/>
    <s v=""/>
    <m/>
    <m/>
    <m/>
    <m/>
    <m/>
    <n v="55812"/>
    <s v="Plains: IA, KS, MN, MO, NE, ND, and SD"/>
    <x v="0"/>
    <x v="0"/>
    <m/>
    <m/>
    <m/>
    <m/>
    <n v="38821016"/>
    <m/>
    <m/>
    <n v="48633"/>
    <n v="8584281"/>
    <n v="48271968"/>
    <n v="4607181"/>
    <n v="338502"/>
    <m/>
    <m/>
    <x v="1942"/>
    <n v="38739248"/>
    <n v="11354086"/>
    <n v="4411206"/>
    <n v="15765292"/>
    <n v="12279367"/>
    <n v="5931010"/>
    <n v="128042704"/>
    <n v="57284292"/>
    <n v="13822417"/>
    <n v="57351628"/>
    <n v="47894244"/>
    <m/>
    <m/>
    <n v="622"/>
    <n v="0.42499999999999999"/>
    <m/>
    <n v="9.3825199999999997E-2"/>
    <n v="0.53007199999999999"/>
    <n v="3.0473099999999999E-2"/>
    <n v="56064"/>
  </r>
  <r>
    <x v="11"/>
    <x v="69"/>
    <s v="UNIVERSITY OF MINNESOTA-DULUTH"/>
    <s v="Minnesota"/>
    <x v="1"/>
    <x v="0"/>
    <n v="0.80185758513931893"/>
    <n v="0.46181896181896182"/>
    <n v="5814"/>
    <n v="4662"/>
    <n v="2140"/>
    <n v="13"/>
    <n v="2153"/>
    <m/>
    <m/>
    <x v="0"/>
    <x v="0"/>
    <m/>
    <m/>
    <m/>
    <m/>
    <n v="46301080"/>
    <n v="38689880"/>
    <m/>
    <n v="2378959"/>
    <n v="33530744"/>
    <n v="54797356"/>
    <n v="2346400"/>
    <n v="9231504"/>
    <n v="101038384"/>
    <n v="51068356"/>
    <x v="1943"/>
    <n v="51545984"/>
    <n v="13285284"/>
    <n v="4599186.5"/>
    <n v="17884470"/>
    <n v="13031304"/>
    <n v="7407626"/>
    <n v="142263520"/>
    <n v="63623592"/>
    <n v="17491436"/>
    <m/>
    <m/>
    <n v="163756160"/>
    <n v="142263520"/>
    <n v="762"/>
    <n v="0.439"/>
    <m/>
    <n v="9.2311599999999994E-2"/>
    <n v="0.526555"/>
    <n v="2.7567000000000001E-2"/>
    <n v="58043"/>
  </r>
  <r>
    <x v="12"/>
    <x v="69"/>
    <s v="UNIVERSITY OF MINNESOTA-DULUTH"/>
    <s v="Minnesota"/>
    <x v="1"/>
    <x v="0"/>
    <n v="0.78793774319066145"/>
    <n v="0.46015712682379351"/>
    <n v="5654"/>
    <n v="4455"/>
    <n v="2040"/>
    <n v="10"/>
    <n v="2050"/>
    <n v="55812"/>
    <s v="Plains: IA, KS, MN, MO, NE, ND, and SD"/>
    <x v="0"/>
    <x v="0"/>
    <m/>
    <m/>
    <m/>
    <m/>
    <n v="54195100"/>
    <n v="45139848"/>
    <m/>
    <n v="1983787"/>
    <n v="11931344"/>
    <n v="60818012"/>
    <n v="2558522"/>
    <n v="11097351"/>
    <n v="85311832"/>
    <n v="64511112"/>
    <x v="1944"/>
    <n v="53899636"/>
    <n v="14340750"/>
    <n v="3676734.75"/>
    <n v="18017484"/>
    <n v="14358181"/>
    <n v="7131419.5"/>
    <n v="150978144"/>
    <n v="66994200"/>
    <n v="19432588"/>
    <n v="39666136"/>
    <n v="38717544"/>
    <n v="159592304"/>
    <n v="150978144"/>
    <n v="796"/>
    <n v="0.47399999999999998"/>
    <m/>
    <n v="9.0178800000000003E-2"/>
    <n v="0.518787"/>
    <n v="2.4617799999999999E-2"/>
    <n v="59804"/>
  </r>
  <r>
    <x v="13"/>
    <x v="69"/>
    <s v="UNIVERSITY OF MINNESOTA-DULUTH"/>
    <s v="Minnesota"/>
    <x v="1"/>
    <x v="0"/>
    <n v="0.76331173961131304"/>
    <n v="0.45415027944524944"/>
    <n v="6329"/>
    <n v="4831"/>
    <n v="2187"/>
    <n v="7"/>
    <n v="2194"/>
    <m/>
    <m/>
    <x v="0"/>
    <x v="0"/>
    <m/>
    <m/>
    <m/>
    <m/>
    <n v="63943888"/>
    <n v="54241456"/>
    <m/>
    <n v="2885381"/>
    <n v="13730123"/>
    <n v="48846580"/>
    <n v="2692147"/>
    <n v="13345574"/>
    <n v="96994000"/>
    <n v="59990860"/>
    <x v="1945"/>
    <n v="56035808"/>
    <n v="13506678"/>
    <n v="4099909.5"/>
    <n v="17606588"/>
    <n v="12795688"/>
    <n v="7823811.5"/>
    <n v="150407056"/>
    <n v="67526728"/>
    <n v="18663518"/>
    <n v="38717544"/>
    <n v="47617040"/>
    <n v="179635184"/>
    <n v="150407056"/>
    <n v="800"/>
    <n v="0.45800000000000002"/>
    <n v="5128"/>
    <n v="0.10541"/>
    <n v="0.51238600000000001"/>
    <n v="2.8564200000000001E-2"/>
    <n v="60734.5"/>
  </r>
  <r>
    <x v="14"/>
    <x v="69"/>
    <s v="UNIVERSITY OF MINNESOTA-DULUTH"/>
    <s v="Minnesota"/>
    <x v="1"/>
    <x v="0"/>
    <n v="0.79467737139458816"/>
    <n v="0.42057998129092611"/>
    <n v="6726"/>
    <n v="5345"/>
    <n v="2242"/>
    <n v="6"/>
    <n v="2248"/>
    <n v="55812"/>
    <s v="Plains: IA, KS, MN, MO, NE, ND, and SD"/>
    <x v="1"/>
    <x v="0"/>
    <m/>
    <m/>
    <m/>
    <m/>
    <n v="73585120"/>
    <n v="63759352"/>
    <m/>
    <n v="1843132"/>
    <n v="12363131"/>
    <n v="48465832"/>
    <n v="2795885"/>
    <n v="17773854"/>
    <n v="106765072"/>
    <n v="62794384"/>
    <x v="1946"/>
    <n v="53570196"/>
    <n v="16528395"/>
    <n v="4300364.5"/>
    <n v="20828760"/>
    <n v="14919662"/>
    <n v="8746138"/>
    <n v="164492016"/>
    <n v="70424320"/>
    <n v="20977200"/>
    <n v="47617040"/>
    <n v="56142332"/>
    <n v="177421472"/>
    <n v="164492016"/>
    <n v="954"/>
    <n v="0.47699999999999998"/>
    <n v="5356"/>
    <n v="0.101483"/>
    <n v="0.51471599999999995"/>
    <n v="2.7548900000000001E-2"/>
    <n v="62319"/>
  </r>
  <r>
    <x v="15"/>
    <x v="69"/>
    <s v="University of Minnesota-Duluth"/>
    <s v="Minnesota"/>
    <x v="1"/>
    <x v="0"/>
    <n v="0.81393174380551658"/>
    <n v="0.41432127130001917"/>
    <n v="6417"/>
    <n v="5223"/>
    <n v="2144"/>
    <n v="20"/>
    <n v="2164"/>
    <m/>
    <m/>
    <x v="0"/>
    <x v="0"/>
    <m/>
    <m/>
    <m/>
    <m/>
    <n v="79048408"/>
    <n v="68965152"/>
    <m/>
    <n v="2210885"/>
    <n v="11968674"/>
    <n v="48452024"/>
    <n v="3923101"/>
    <n v="15958718"/>
    <n v="114893800"/>
    <n v="60892452"/>
    <x v="1947"/>
    <n v="60056676"/>
    <n v="17633190"/>
    <n v="4110193"/>
    <n v="21743384"/>
    <n v="16777834"/>
    <n v="8864716"/>
    <n v="177224848"/>
    <n v="73238544"/>
    <n v="23608398"/>
    <n v="56142332"/>
    <n v="65779720"/>
    <n v="191609376"/>
    <n v="177224848"/>
    <n v="1070"/>
    <n v="0.51200000000000001"/>
    <n v="5546"/>
    <n v="0.101365"/>
    <n v="0.50704899999999997"/>
    <n v="2.7299199999999999E-2"/>
    <n v="65976"/>
  </r>
  <r>
    <x v="16"/>
    <x v="69"/>
    <s v="University of Minnesota-Duluth"/>
    <s v="Minnesota"/>
    <x v="1"/>
    <x v="0"/>
    <n v="0.77553723874006475"/>
    <n v="0.43936230783829949"/>
    <n v="6794"/>
    <n v="5269"/>
    <n v="2305"/>
    <n v="10"/>
    <n v="2315"/>
    <n v="55812"/>
    <s v="Plains: IA, KS, MN, MO, NE, ND, and SD"/>
    <x v="1"/>
    <x v="2"/>
    <m/>
    <m/>
    <m/>
    <m/>
    <n v="87095496"/>
    <n v="74824488"/>
    <m/>
    <n v="3762369"/>
    <n v="11146089"/>
    <n v="60299208"/>
    <n v="3180128"/>
    <n v="18423826"/>
    <n v="122991152"/>
    <n v="75911768"/>
    <x v="1948"/>
    <n v="59974432"/>
    <n v="18002676"/>
    <n v="4955852.5"/>
    <n v="22958528"/>
    <n v="17822072"/>
    <n v="8957125"/>
    <n v="190765360"/>
    <n v="77761104"/>
    <n v="23750814"/>
    <n v="65779720"/>
    <n v="84707760"/>
    <n v="228039264"/>
    <n v="190765360"/>
    <n v="1047"/>
    <n v="0.496"/>
    <n v="5722"/>
    <n v="9.9977099999999999E-2"/>
    <n v="0.49438199999999999"/>
    <n v="2.72873E-2"/>
    <n v="68640"/>
  </r>
  <r>
    <x v="17"/>
    <x v="69"/>
    <s v="University of Minnesota-Duluth"/>
    <s v="Minnesota"/>
    <x v="1"/>
    <x v="0"/>
    <n v="0.72667505944887401"/>
    <n v="0.43118383060635224"/>
    <n v="7149"/>
    <n v="5195"/>
    <n v="2229"/>
    <n v="11"/>
    <n v="2240"/>
    <m/>
    <m/>
    <x v="0"/>
    <x v="0"/>
    <m/>
    <m/>
    <m/>
    <m/>
    <n v="89983744"/>
    <n v="75721520"/>
    <m/>
    <n v="3565319"/>
    <n v="12938125"/>
    <n v="66434280"/>
    <n v="4064118"/>
    <n v="4520316"/>
    <n v="127759016"/>
    <n v="70360888"/>
    <x v="1949"/>
    <n v="67851920"/>
    <n v="20325214"/>
    <n v="5696147.5"/>
    <n v="26021362"/>
    <n v="19057224"/>
    <n v="9839683"/>
    <n v="214156064"/>
    <n v="85220752"/>
    <n v="25300452"/>
    <n v="84707760"/>
    <n v="84311112"/>
    <n v="219308288"/>
    <n v="214156064"/>
    <n v="1015"/>
    <n v="0.501"/>
    <n v="5904"/>
    <n v="9.8406099999999996E-2"/>
    <n v="0.501502"/>
    <n v="2.5179E-2"/>
    <n v="70264"/>
  </r>
  <r>
    <x v="18"/>
    <x v="69"/>
    <s v="University of Minnesota-Duluth"/>
    <s v="Minnesota"/>
    <x v="1"/>
    <x v="0"/>
    <n v="0.69439815408280992"/>
    <n v="0.41554365885176298"/>
    <n v="7801"/>
    <n v="5417"/>
    <n v="2247"/>
    <n v="4"/>
    <n v="2251"/>
    <n v="55812"/>
    <s v="Plains: IA, KS, MN, MO, NE, ND, and SD"/>
    <x v="1"/>
    <x v="2"/>
    <m/>
    <m/>
    <m/>
    <m/>
    <n v="102393808"/>
    <n v="87599816"/>
    <m/>
    <n v="3186160"/>
    <n v="15092427"/>
    <n v="66667452"/>
    <n v="4820220"/>
    <n v="2900640"/>
    <n v="137199808"/>
    <n v="76803144"/>
    <x v="1950"/>
    <n v="63345596"/>
    <n v="20154720"/>
    <n v="6966465"/>
    <n v="27121184"/>
    <n v="24120092"/>
    <n v="14527904"/>
    <n v="212612144"/>
    <n v="88689192"/>
    <n v="26313848"/>
    <n v="84311112"/>
    <n v="88890320"/>
    <n v="221936784"/>
    <n v="212612144"/>
    <n v="1113"/>
    <n v="0.51600000000000001"/>
    <n v="6078"/>
    <n v="9.2751E-2"/>
    <n v="0.497749"/>
    <n v="2.29626E-2"/>
    <n v="72478.5"/>
  </r>
  <r>
    <x v="19"/>
    <x v="69"/>
    <s v="University of Minnesota-Duluth"/>
    <s v="Minnesota"/>
    <x v="1"/>
    <x v="0"/>
    <n v="0.7143397177419355"/>
    <n v="0.37361086611395306"/>
    <n v="7936"/>
    <n v="5669"/>
    <n v="2111"/>
    <n v="7"/>
    <n v="2118"/>
    <m/>
    <m/>
    <x v="0"/>
    <x v="0"/>
    <m/>
    <m/>
    <m/>
    <m/>
    <n v="109829888"/>
    <n v="75474280"/>
    <m/>
    <n v="4475497"/>
    <n v="25951416"/>
    <n v="61547476"/>
    <n v="4446019"/>
    <n v="34445444"/>
    <n v="128314136"/>
    <n v="81403328"/>
    <x v="1951"/>
    <n v="62508452"/>
    <n v="22193376"/>
    <n v="6259625"/>
    <n v="28453000"/>
    <n v="23989512"/>
    <n v="14615911"/>
    <n v="200726352"/>
    <n v="87280600"/>
    <n v="28933496"/>
    <n v="88890320"/>
    <n v="59343248"/>
    <n v="248104528"/>
    <n v="200726352"/>
    <n v="1185"/>
    <n v="0.53700000000000003"/>
    <n v="6176"/>
    <n v="8.2568799999999998E-2"/>
    <n v="0.49160900000000002"/>
    <n v="2.1705100000000001E-2"/>
    <n v="74449"/>
  </r>
  <r>
    <x v="20"/>
    <x v="69"/>
    <s v="University of Minnesota-Duluth"/>
    <s v="Minnesota"/>
    <x v="1"/>
    <x v="0"/>
    <n v="0.76254777070063695"/>
    <n v="0.39158035415970599"/>
    <n v="7850"/>
    <n v="5986"/>
    <n v="2339"/>
    <n v="5"/>
    <n v="2344"/>
    <n v="55812"/>
    <s v="Plains: IA, KS, MN, MO, NE, ND, and SD"/>
    <x v="1"/>
    <x v="2"/>
    <n v="-92.074799999999996"/>
    <n v="46.808999999999997"/>
    <m/>
    <m/>
    <n v="125353032"/>
    <n v="81852112"/>
    <m/>
    <n v="4229064"/>
    <n v="27859504"/>
    <n v="55570064"/>
    <n v="7054328"/>
    <n v="303827"/>
    <n v="139055904"/>
    <n v="79129232"/>
    <x v="1952"/>
    <n v="65778200"/>
    <n v="22342500"/>
    <n v="7111833"/>
    <n v="29454332"/>
    <n v="25754032"/>
    <n v="15571819"/>
    <n v="225654144"/>
    <n v="89697080"/>
    <n v="31431826"/>
    <n v="59343248"/>
    <n v="66543228"/>
    <n v="219480496"/>
    <n v="225654144"/>
    <n v="1156"/>
    <n v="0.54800000000000004"/>
    <n v="6422"/>
    <n v="7.8105300000000003E-2"/>
    <n v="0.49326300000000001"/>
    <n v="2.1263199999999999E-2"/>
    <n v="71557.5"/>
  </r>
  <r>
    <x v="21"/>
    <x v="69"/>
    <s v="University of Minnesota-Duluth"/>
    <s v="Minnesota"/>
    <x v="1"/>
    <x v="0"/>
    <n v="0.76368025751072965"/>
    <n v="0.36968739023533542"/>
    <n v="7456"/>
    <n v="5694"/>
    <n v="2096"/>
    <n v="9"/>
    <n v="2105"/>
    <n v="55812"/>
    <s v="Plains: IA, KS, MN, MO, NE, ND, and SD"/>
    <x v="1"/>
    <x v="2"/>
    <n v="-92.0852"/>
    <n v="46.818899999999999"/>
    <n v="3.2000000000000001E-2"/>
    <n v="2207"/>
    <n v="127581264"/>
    <n v="90805616"/>
    <m/>
    <n v="4960907"/>
    <n v="21203360"/>
    <n v="47539660"/>
    <n v="3940759"/>
    <n v="1930350"/>
    <n v="149092688"/>
    <n v="61236024"/>
    <x v="1953"/>
    <n v="70046856"/>
    <n v="23726174"/>
    <n v="7776422"/>
    <n v="31502596"/>
    <n v="28639500"/>
    <n v="16016636"/>
    <n v="225766784"/>
    <n v="90243448"/>
    <n v="32946588"/>
    <n v="66543228"/>
    <n v="71746976"/>
    <n v="217949824"/>
    <n v="225766784"/>
    <n v="1223"/>
    <n v="0.53600000000000003"/>
    <n v="6614"/>
    <n v="6.7691699999999994E-2"/>
    <n v="0.48238300000000001"/>
    <n v="1.7296599999999999E-2"/>
    <n v="70495"/>
  </r>
  <r>
    <x v="22"/>
    <x v="69"/>
    <s v="University of Minnesota-Duluth"/>
    <s v="Minnesota"/>
    <x v="1"/>
    <x v="0"/>
    <n v="0.77687416826851985"/>
    <n v="0.35801294251998478"/>
    <n v="6763"/>
    <n v="5254"/>
    <n v="1876"/>
    <n v="5"/>
    <n v="1881"/>
    <m/>
    <m/>
    <x v="0"/>
    <x v="0"/>
    <m/>
    <m/>
    <n v="3.9E-2"/>
    <n v="2273"/>
    <n v="126970856"/>
    <n v="91843552"/>
    <m/>
    <n v="4659479"/>
    <n v="18708432"/>
    <n v="48209824"/>
    <n v="4954863"/>
    <n v="304775"/>
    <n v="147525776"/>
    <n v="62604224"/>
    <x v="1954"/>
    <n v="69837488"/>
    <n v="23075232"/>
    <n v="7998257"/>
    <n v="31073488"/>
    <n v="29959416"/>
    <n v="16834700"/>
    <n v="240398336"/>
    <n v="92099344"/>
    <n v="32850764"/>
    <n v="112872072"/>
    <n v="130344320"/>
    <n v="216838416"/>
    <n v="240398336"/>
    <n v="1292"/>
    <n v="0.58799999999999997"/>
    <n v="6732"/>
    <n v="7.3381299999999997E-2"/>
    <n v="0.47434100000000001"/>
    <n v="1.5827299999999999E-2"/>
    <n v="73978"/>
  </r>
  <r>
    <x v="23"/>
    <x v="69"/>
    <s v="University of Minnesota-Duluth"/>
    <s v="Minnesota"/>
    <x v="1"/>
    <x v="0"/>
    <n v="0.78216002261803785"/>
    <n v="0.37122718236038316"/>
    <n v="7074"/>
    <n v="5533"/>
    <n v="2050"/>
    <n v="4"/>
    <n v="2054"/>
    <n v="55812"/>
    <s v="Plains: IA, KS, MN, MO, NE, ND, and SD"/>
    <x v="1"/>
    <x v="2"/>
    <n v="-92.0852"/>
    <n v="46.818899999999999"/>
    <n v="4.3999999999999997E-2"/>
    <n v="2473"/>
    <n v="125491184"/>
    <n v="90150960"/>
    <m/>
    <n v="3253713"/>
    <n v="19376786"/>
    <n v="54401080"/>
    <n v="5283341"/>
    <n v="24423088"/>
    <n v="147419648"/>
    <n v="68388464"/>
    <x v="1955"/>
    <n v="75792248"/>
    <n v="24552836"/>
    <n v="8402174"/>
    <n v="32955010"/>
    <n v="30690208"/>
    <n v="16918472"/>
    <n v="239330768"/>
    <n v="100031264"/>
    <n v="32922176"/>
    <n v="130344320"/>
    <n v="143875040"/>
    <n v="243838816"/>
    <n v="239330768"/>
    <n v="1311"/>
    <n v="0.59199999999999997"/>
    <n v="6956"/>
    <n v="8.6935399999999996E-2"/>
    <n v="0.48324400000000001"/>
    <n v="1.8455599999999999E-2"/>
    <n v="76348"/>
  </r>
  <r>
    <x v="24"/>
    <x v="69"/>
    <s v="University of Minnesota-Duluth"/>
    <s v="Minnesota"/>
    <x v="1"/>
    <x v="0"/>
    <n v="0.76782945736434105"/>
    <n v="0.36951034830893487"/>
    <n v="7740"/>
    <n v="5943"/>
    <n v="2187"/>
    <n v="9"/>
    <n v="2196"/>
    <n v="55812"/>
    <s v="Plains: IA, KS, MN, MO, NE, ND, and SD"/>
    <x v="1"/>
    <x v="2"/>
    <n v="-92.0852"/>
    <n v="46.818899999999999"/>
    <n v="2.8000000000000001E-2"/>
    <n v="2641"/>
    <n v="123636856"/>
    <n v="89461008"/>
    <m/>
    <n v="3163867"/>
    <n v="16731755"/>
    <n v="57169600"/>
    <n v="5319924"/>
    <n v="1201359"/>
    <n v="146599232"/>
    <n v="72050624"/>
    <x v="1956"/>
    <n v="73426520"/>
    <n v="24512972"/>
    <n v="7489794"/>
    <n v="32002766"/>
    <n v="26786484"/>
    <n v="15272123"/>
    <n v="225554512"/>
    <n v="98679040"/>
    <n v="27260812"/>
    <n v="143875040"/>
    <n v="154534592"/>
    <n v="228195456"/>
    <n v="225554512"/>
    <n v="1246"/>
    <n v="0.59899999999999998"/>
    <n v="7004"/>
    <n v="7.8197900000000001E-2"/>
    <n v="0.48365999999999998"/>
    <n v="1.4705899999999999E-2"/>
    <n v="79388"/>
  </r>
  <r>
    <x v="25"/>
    <x v="69"/>
    <s v="University of Minnesota-Duluth"/>
    <s v="Minnesota"/>
    <x v="1"/>
    <x v="0"/>
    <n v="0.75956794239231895"/>
    <n v="0.35059691011235955"/>
    <n v="7499"/>
    <n v="5696"/>
    <n v="1987"/>
    <n v="10"/>
    <n v="1997"/>
    <n v="55812"/>
    <s v="Plains: IA, KS, MN, MO, NE, ND, and SD"/>
    <x v="1"/>
    <x v="2"/>
    <n v="-92.0852"/>
    <n v="46.818899999999999"/>
    <n v="2.8000000000000001E-2"/>
    <n v="2744"/>
    <n v="123368288"/>
    <n v="89770104"/>
    <m/>
    <n v="2922283"/>
    <n v="16208136"/>
    <n v="60231348"/>
    <n v="5538013"/>
    <n v="9922089"/>
    <n v="147787632"/>
    <n v="73843632"/>
    <x v="1957"/>
    <n v="74221232"/>
    <n v="26668690"/>
    <n v="6457288"/>
    <n v="33125978"/>
    <n v="27462752"/>
    <n v="15901342"/>
    <n v="230801712"/>
    <n v="99554016"/>
    <n v="25219412"/>
    <n v="154534592"/>
    <n v="161891648"/>
    <n v="235902032"/>
    <n v="230801712"/>
    <n v="1376"/>
    <n v="0.59399999999999997"/>
    <n v="7210"/>
    <n v="6.9343100000000005E-2"/>
    <n v="0.48905100000000001"/>
    <n v="1.36253E-2"/>
    <n v="82612"/>
  </r>
  <r>
    <x v="26"/>
    <x v="69"/>
    <s v="University of Minnesota-Duluth"/>
    <s v="Minnesota"/>
    <x v="1"/>
    <x v="0"/>
    <n v="0.76554663991975924"/>
    <n v="0.35014739600393058"/>
    <n v="7976"/>
    <n v="6106"/>
    <n v="2123"/>
    <n v="15"/>
    <n v="2138"/>
    <n v="55812"/>
    <s v="Plains: IA, KS, MN, MO, NE, ND, and SD"/>
    <x v="1"/>
    <x v="2"/>
    <n v="-92.084400000000002"/>
    <n v="46.817100000000003"/>
    <n v="2.5999999999999999E-2"/>
    <n v="2696"/>
    <n v="125694112"/>
    <n v="91636688"/>
    <m/>
    <n v="2576053"/>
    <n v="16655423"/>
    <n v="62501780"/>
    <n v="5537977"/>
    <n v="12334945"/>
    <n v="148689936"/>
    <n v="77314464"/>
    <x v="1958"/>
    <n v="76210784"/>
    <n v="27279920"/>
    <n v="6789771"/>
    <n v="34069692"/>
    <n v="29282800"/>
    <n v="18910292"/>
    <n v="260160592"/>
    <n v="102893584"/>
    <n v="48271480"/>
    <n v="161891648"/>
    <n v="170822224"/>
    <n v="239369952"/>
    <n v="260160592"/>
    <n v="1241"/>
    <n v="0.59199999999999997"/>
    <n v="7460"/>
    <n v="6.3813400000000006E-2"/>
    <n v="0.48821100000000001"/>
    <n v="1.33265E-2"/>
    <n v="83308.5"/>
  </r>
  <r>
    <x v="27"/>
    <x v="69"/>
    <s v="University of Minnesota-Duluth"/>
    <s v="Minnesota"/>
    <x v="1"/>
    <x v="0"/>
    <n v="0.76613367076958472"/>
    <n v="0.34159159159159158"/>
    <n v="8693"/>
    <n v="6660"/>
    <n v="2258"/>
    <n v="17"/>
    <n v="2275"/>
    <n v="55812"/>
    <s v="Plains: IA, KS, MN, MO, NE, ND, and SD"/>
    <x v="1"/>
    <x v="2"/>
    <n v="-92.084400000000002"/>
    <n v="46.817100000000003"/>
    <n v="2.7E-2"/>
    <n v="2705"/>
    <n v="129134800"/>
    <n v="92732640"/>
    <m/>
    <n v="2926960"/>
    <n v="16292657"/>
    <n v="69404232"/>
    <n v="6073104"/>
    <n v="35091556"/>
    <n v="152342288"/>
    <n v="90510800"/>
    <x v="1959"/>
    <n v="75297600"/>
    <n v="27151760"/>
    <n v="6630976"/>
    <n v="33782736"/>
    <n v="31471528"/>
    <n v="19387324"/>
    <n v="253587056"/>
    <n v="103593640"/>
    <n v="41864216"/>
    <n v="170822224"/>
    <n v="182757392"/>
    <n v="279447872"/>
    <n v="253587056"/>
    <m/>
    <m/>
    <n v="7608"/>
    <m/>
    <m/>
    <m/>
    <m/>
  </r>
  <r>
    <x v="0"/>
    <x v="70"/>
    <s v="SAINT CLOUD STATE UNIVERSITY"/>
    <s v="Minnesota"/>
    <x v="0"/>
    <x v="0"/>
    <s v=""/>
    <s v=""/>
    <m/>
    <m/>
    <m/>
    <m/>
    <m/>
    <m/>
    <m/>
    <x v="0"/>
    <x v="0"/>
    <m/>
    <m/>
    <m/>
    <m/>
    <n v="24444658"/>
    <m/>
    <m/>
    <m/>
    <n v="8553476"/>
    <n v="46988320"/>
    <n v="2862072"/>
    <m/>
    <m/>
    <m/>
    <x v="1960"/>
    <n v="38012940"/>
    <n v="757675"/>
    <n v="1091587"/>
    <n v="1849262"/>
    <n v="6797711"/>
    <n v="4989551"/>
    <n v="89301208"/>
    <n v="43255404"/>
    <n v="13802786"/>
    <m/>
    <m/>
    <m/>
    <m/>
    <m/>
    <m/>
    <m/>
    <m/>
    <m/>
    <m/>
    <m/>
  </r>
  <r>
    <x v="1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25976508"/>
    <m/>
    <m/>
    <m/>
    <n v="9949625"/>
    <n v="48058576"/>
    <n v="2927206"/>
    <m/>
    <m/>
    <m/>
    <x v="1961"/>
    <n v="39556772"/>
    <n v="733626"/>
    <n v="1166490"/>
    <n v="1900116"/>
    <n v="7576732"/>
    <n v="5163642"/>
    <n v="96234488"/>
    <n v="43843064"/>
    <n v="11335291"/>
    <m/>
    <m/>
    <m/>
    <m/>
    <m/>
    <m/>
    <m/>
    <m/>
    <m/>
    <m/>
    <m/>
  </r>
  <r>
    <x v="2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27545414"/>
    <m/>
    <m/>
    <m/>
    <n v="9395020"/>
    <n v="48020648"/>
    <n v="2839542"/>
    <m/>
    <m/>
    <m/>
    <x v="1962"/>
    <n v="43450956"/>
    <n v="679269"/>
    <n v="1363460"/>
    <n v="2042729"/>
    <n v="6737564"/>
    <n v="5326184"/>
    <n v="97208928"/>
    <n v="45100784"/>
    <n v="11650392"/>
    <m/>
    <m/>
    <m/>
    <m/>
    <m/>
    <m/>
    <m/>
    <m/>
    <m/>
    <m/>
    <m/>
  </r>
  <r>
    <x v="3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27935744"/>
    <m/>
    <m/>
    <m/>
    <n v="7614664"/>
    <n v="46902352"/>
    <n v="2479642"/>
    <m/>
    <m/>
    <m/>
    <x v="1963"/>
    <n v="42036656"/>
    <n v="905361"/>
    <n v="1367509"/>
    <n v="2272870"/>
    <n v="7716596"/>
    <n v="5933301"/>
    <n v="100343336"/>
    <n v="46423912"/>
    <n v="12333142"/>
    <m/>
    <m/>
    <m/>
    <m/>
    <m/>
    <m/>
    <m/>
    <m/>
    <m/>
    <m/>
    <m/>
  </r>
  <r>
    <x v="4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28241064"/>
    <m/>
    <m/>
    <m/>
    <n v="7440088"/>
    <n v="48338112"/>
    <n v="3028578"/>
    <m/>
    <m/>
    <m/>
    <x v="1964"/>
    <n v="44356664"/>
    <n v="797285"/>
    <n v="2246296"/>
    <n v="3043581"/>
    <n v="8355074"/>
    <n v="5896001"/>
    <n v="102590472"/>
    <n v="47109416"/>
    <n v="12538421"/>
    <m/>
    <m/>
    <m/>
    <m/>
    <m/>
    <m/>
    <m/>
    <m/>
    <m/>
    <m/>
    <m/>
  </r>
  <r>
    <x v="5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30590010"/>
    <m/>
    <m/>
    <m/>
    <n v="7036191"/>
    <n v="47575408"/>
    <n v="4427924"/>
    <m/>
    <m/>
    <m/>
    <x v="1965"/>
    <n v="44143728"/>
    <n v="838047"/>
    <n v="1232354"/>
    <n v="2070401"/>
    <n v="8264609"/>
    <n v="10008390"/>
    <n v="102225456"/>
    <n v="49366024"/>
    <n v="12306561"/>
    <m/>
    <m/>
    <m/>
    <m/>
    <m/>
    <m/>
    <m/>
    <m/>
    <m/>
    <m/>
    <m/>
  </r>
  <r>
    <x v="6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34428664"/>
    <m/>
    <m/>
    <m/>
    <n v="6475389"/>
    <n v="49436456"/>
    <n v="1436547"/>
    <n v="17950992"/>
    <m/>
    <m/>
    <x v="1966"/>
    <n v="41471832"/>
    <n v="1102553"/>
    <n v="3531599"/>
    <n v="4634152"/>
    <n v="8866884"/>
    <n v="11907209"/>
    <n v="118957832"/>
    <n v="49459740"/>
    <n v="11619110"/>
    <m/>
    <m/>
    <m/>
    <m/>
    <n v="862"/>
    <n v="0.41599999999999998"/>
    <m/>
    <m/>
    <m/>
    <m/>
    <m/>
  </r>
  <r>
    <x v="7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36726392"/>
    <m/>
    <m/>
    <m/>
    <n v="5941129"/>
    <n v="50738972"/>
    <n v="2019387"/>
    <n v="2263917"/>
    <m/>
    <m/>
    <x v="1967"/>
    <n v="43415464"/>
    <n v="1052143"/>
    <n v="2441292"/>
    <n v="3493435"/>
    <n v="8650013"/>
    <n v="12380634"/>
    <n v="107870872"/>
    <n v="57292840"/>
    <n v="11886981"/>
    <n v="200000"/>
    <n v="211500"/>
    <m/>
    <m/>
    <n v="763"/>
    <n v="0.40799999999999997"/>
    <m/>
    <n v="0.224578"/>
    <n v="0.57113499999999995"/>
    <n v="7.5011400000000006E-2"/>
    <n v="36660.5"/>
  </r>
  <r>
    <x v="8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34260512"/>
    <m/>
    <m/>
    <m/>
    <n v="6249106"/>
    <n v="59440224"/>
    <n v="1718481"/>
    <n v="5483171"/>
    <m/>
    <m/>
    <x v="1968"/>
    <n v="47593084"/>
    <n v="1101143"/>
    <n v="2726506"/>
    <n v="3827649"/>
    <n v="10147326"/>
    <n v="13236618"/>
    <n v="119122608"/>
    <n v="60570920"/>
    <n v="12767917"/>
    <n v="211500"/>
    <n v="211500"/>
    <m/>
    <m/>
    <n v="789"/>
    <n v="0.41199999999999998"/>
    <m/>
    <n v="0.202014"/>
    <n v="0.57999599999999996"/>
    <n v="6.7191899999999999E-2"/>
    <n v="38788"/>
  </r>
  <r>
    <x v="9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38144156"/>
    <m/>
    <m/>
    <m/>
    <n v="6017511"/>
    <n v="57071208"/>
    <n v="1982755"/>
    <n v="3081161"/>
    <m/>
    <m/>
    <x v="1969"/>
    <n v="52341776"/>
    <n v="1250520"/>
    <n v="774071"/>
    <n v="2024591"/>
    <n v="10680990"/>
    <n v="13843788"/>
    <n v="124511328"/>
    <n v="64308844"/>
    <n v="14184055"/>
    <n v="211500"/>
    <n v="211500"/>
    <m/>
    <m/>
    <n v="806"/>
    <n v="0.42799999999999999"/>
    <m/>
    <n v="0.19231500000000001"/>
    <n v="0.57284999999999997"/>
    <n v="7.1191699999999997E-2"/>
    <n v="42734"/>
  </r>
  <r>
    <x v="10"/>
    <x v="70"/>
    <s v="SAINT CLOUD STATE UNIVERSITY"/>
    <s v="Minnesota"/>
    <x v="0"/>
    <x v="0"/>
    <s v=""/>
    <s v=""/>
    <m/>
    <m/>
    <m/>
    <m/>
    <m/>
    <n v="563014498"/>
    <s v="Plains: IA, KS, MN, MO, NE, ND, and SD"/>
    <x v="0"/>
    <x v="0"/>
    <m/>
    <m/>
    <m/>
    <m/>
    <n v="41507048"/>
    <m/>
    <m/>
    <m/>
    <n v="6924565"/>
    <n v="61583940"/>
    <n v="4300734"/>
    <n v="3039233"/>
    <m/>
    <m/>
    <x v="1970"/>
    <n v="55288556"/>
    <n v="1176346"/>
    <n v="1050875"/>
    <n v="2227221"/>
    <n v="12403272"/>
    <n v="15506735"/>
    <n v="139662288"/>
    <n v="63353416"/>
    <n v="16099237"/>
    <n v="211500"/>
    <n v="211500"/>
    <m/>
    <m/>
    <n v="741"/>
    <n v="0.39400000000000002"/>
    <m/>
    <n v="0.19594200000000001"/>
    <n v="0.57536900000000002"/>
    <n v="7.4212500000000001E-2"/>
    <n v="45095"/>
  </r>
  <r>
    <x v="11"/>
    <x v="70"/>
    <s v="SAINT CLOUD STATE UNIVERSITY"/>
    <s v="Minnesota"/>
    <x v="1"/>
    <x v="0"/>
    <n v="0.84134162426983228"/>
    <n v="0.54602463605823071"/>
    <n v="5307"/>
    <n v="4465"/>
    <n v="2369"/>
    <n v="69"/>
    <n v="2438"/>
    <m/>
    <m/>
    <x v="0"/>
    <x v="0"/>
    <m/>
    <m/>
    <m/>
    <m/>
    <n v="48058972"/>
    <m/>
    <m/>
    <m/>
    <n v="8475551"/>
    <n v="65055252"/>
    <n v="4015846"/>
    <n v="2184566"/>
    <m/>
    <m/>
    <x v="1971"/>
    <n v="57530384"/>
    <n v="1604657"/>
    <n v="1150234"/>
    <n v="2754891"/>
    <n v="12269032"/>
    <n v="16584870"/>
    <n v="141124096"/>
    <n v="70779696"/>
    <n v="17599204"/>
    <n v="7919168"/>
    <n v="9365720"/>
    <m/>
    <m/>
    <n v="697"/>
    <n v="0.42199999999999999"/>
    <m/>
    <n v="0.19986599999999999"/>
    <n v="0.57882400000000001"/>
    <n v="7.4551900000000004E-2"/>
    <n v="46281"/>
  </r>
  <r>
    <x v="12"/>
    <x v="70"/>
    <s v="SAINT CLOUD STATE UNIVERSITY"/>
    <s v="Minnesota"/>
    <x v="1"/>
    <x v="0"/>
    <n v="0.84134162426983228"/>
    <n v="0.54602463605823071"/>
    <n v="5307"/>
    <n v="4465"/>
    <n v="2369"/>
    <n v="69"/>
    <n v="2438"/>
    <s v="56301-4498"/>
    <s v="Plains: IA, KS, MN, MO, NE, ND, and SD"/>
    <x v="0"/>
    <x v="0"/>
    <m/>
    <m/>
    <m/>
    <m/>
    <n v="58064876"/>
    <n v="51035932"/>
    <m/>
    <m/>
    <n v="10269414"/>
    <n v="62364276"/>
    <n v="1248897"/>
    <n v="3538546"/>
    <n v="85063304"/>
    <n v="59355824"/>
    <x v="1972"/>
    <n v="69886104"/>
    <n v="1916143.5"/>
    <n v="989712.75"/>
    <n v="2905856.25"/>
    <n v="13355772"/>
    <n v="18160232"/>
    <n v="143825680"/>
    <n v="75425600"/>
    <n v="20388960"/>
    <n v="211500"/>
    <n v="211500"/>
    <n v="149512016"/>
    <n v="143825680"/>
    <n v="690"/>
    <n v="0.41699999999999998"/>
    <m/>
    <n v="0.18870400000000001"/>
    <n v="0.57829699999999995"/>
    <n v="6.8829199999999993E-2"/>
    <n v="48346"/>
  </r>
  <r>
    <x v="13"/>
    <x v="70"/>
    <s v="SAINT CLOUD STATE UNIVERSITY"/>
    <s v="Minnesota"/>
    <x v="1"/>
    <x v="0"/>
    <n v="0.80465694987557768"/>
    <n v="0.5155732273028496"/>
    <n v="5626"/>
    <n v="4527"/>
    <n v="2156"/>
    <n v="178"/>
    <n v="2334"/>
    <m/>
    <m/>
    <x v="0"/>
    <x v="0"/>
    <m/>
    <m/>
    <m/>
    <m/>
    <n v="65119808"/>
    <n v="57563976"/>
    <m/>
    <m/>
    <n v="9957650"/>
    <n v="59771880"/>
    <n v="1399035"/>
    <n v="3396968"/>
    <n v="93201296"/>
    <n v="55693740"/>
    <x v="1973"/>
    <n v="65431976"/>
    <n v="1971167.5"/>
    <n v="1050684.5"/>
    <n v="3021852"/>
    <n v="15957983"/>
    <n v="19376230"/>
    <n v="141016528"/>
    <n v="76294552"/>
    <n v="19393400"/>
    <n v="211500"/>
    <n v="211500"/>
    <n v="154616496"/>
    <n v="141016528"/>
    <n v="772"/>
    <n v="0.437"/>
    <m/>
    <n v="0.18167700000000001"/>
    <n v="0.58288700000000004"/>
    <n v="6.4304200000000006E-2"/>
    <n v="50622"/>
  </r>
  <r>
    <x v="14"/>
    <x v="70"/>
    <s v="SAINT CLOUD STATE UNIVERSITY"/>
    <s v="Minnesota"/>
    <x v="1"/>
    <x v="0"/>
    <n v="0.76210281151222758"/>
    <n v="0.50163719711853305"/>
    <n v="6011"/>
    <n v="4581"/>
    <n v="2258"/>
    <n v="40"/>
    <n v="2298"/>
    <s v="56301-4498"/>
    <s v="Plains: IA, KS, MN, MO, NE, ND, and SD"/>
    <x v="1"/>
    <x v="0"/>
    <m/>
    <m/>
    <m/>
    <m/>
    <n v="72082000"/>
    <n v="57681000"/>
    <m/>
    <m/>
    <n v="10950000"/>
    <n v="59979000"/>
    <n v="1517000"/>
    <n v="3082000"/>
    <n v="97814000"/>
    <n v="55241000"/>
    <x v="1974"/>
    <n v="70917344"/>
    <n v="1998646.88"/>
    <n v="1163323.6299999999"/>
    <n v="3161970.5"/>
    <n v="18900322"/>
    <n v="19485956"/>
    <n v="147448992"/>
    <n v="77258208"/>
    <n v="22527056"/>
    <n v="212000"/>
    <n v="13134000"/>
    <n v="158406000"/>
    <n v="147448992"/>
    <n v="1207"/>
    <n v="0.47399999999999998"/>
    <m/>
    <n v="0.19175700000000001"/>
    <n v="0.57823999999999998"/>
    <n v="6.7761100000000005E-2"/>
    <n v="51732.5"/>
  </r>
  <r>
    <x v="15"/>
    <x v="70"/>
    <s v="Saint Cloud State University"/>
    <s v="Minnesota"/>
    <x v="1"/>
    <x v="0"/>
    <n v="0.74142217802088517"/>
    <n v="0.49295774647887325"/>
    <n v="6033"/>
    <n v="4473"/>
    <n v="2160"/>
    <n v="45"/>
    <n v="2205"/>
    <m/>
    <m/>
    <x v="0"/>
    <x v="0"/>
    <m/>
    <m/>
    <m/>
    <m/>
    <n v="75352000"/>
    <n v="60962000"/>
    <m/>
    <m/>
    <n v="10153000"/>
    <n v="63131000"/>
    <n v="1563000"/>
    <n v="3252000"/>
    <n v="101408000"/>
    <n v="59052000"/>
    <x v="1975"/>
    <n v="77018928"/>
    <n v="1990761"/>
    <n v="1026934.38"/>
    <n v="3017695.5"/>
    <n v="20305762"/>
    <n v="21795104"/>
    <n v="158770000"/>
    <n v="85154552"/>
    <n v="22055362"/>
    <n v="13134000"/>
    <n v="13216000"/>
    <n v="160472992"/>
    <n v="158770000"/>
    <n v="1165"/>
    <n v="0.46600000000000003"/>
    <m/>
    <n v="0.19522300000000001"/>
    <n v="0.57106000000000001"/>
    <n v="6.7709199999999997E-2"/>
    <n v="52548"/>
  </r>
  <r>
    <x v="16"/>
    <x v="70"/>
    <s v="Saint Cloud State University"/>
    <s v="Minnesota"/>
    <x v="1"/>
    <x v="0"/>
    <n v="0.84708063021316038"/>
    <n v="0.41684901531728663"/>
    <n v="6474"/>
    <n v="5484"/>
    <n v="2248"/>
    <n v="38"/>
    <n v="2286"/>
    <s v="56301-4498"/>
    <s v="Plains: IA, KS, MN, MO, NE, ND, and SD"/>
    <x v="1"/>
    <x v="2"/>
    <m/>
    <m/>
    <m/>
    <m/>
    <n v="83144000"/>
    <n v="66563000"/>
    <m/>
    <m/>
    <n v="10667000"/>
    <n v="64475000"/>
    <n v="1651000"/>
    <n v="3531000"/>
    <n v="111626000"/>
    <n v="59155000"/>
    <x v="1976"/>
    <n v="80897920"/>
    <n v="3312175"/>
    <n v="1579140.25"/>
    <n v="4891315"/>
    <n v="22995728"/>
    <n v="22769480"/>
    <n v="170500000"/>
    <n v="89699168"/>
    <n v="22946400"/>
    <n v="13216000"/>
    <n v="14706000"/>
    <n v="178270000"/>
    <n v="170500000"/>
    <n v="1068"/>
    <n v="0.46200000000000002"/>
    <n v="5250"/>
    <n v="0.19158700000000001"/>
    <n v="0.55926399999999998"/>
    <n v="6.3351500000000005E-2"/>
    <n v="53819.5"/>
  </r>
  <r>
    <x v="17"/>
    <x v="70"/>
    <s v="Saint Cloud State University"/>
    <s v="Minnesota"/>
    <x v="1"/>
    <x v="0"/>
    <n v="0.75516574996283636"/>
    <n v="0.46870078740157478"/>
    <n v="6727"/>
    <n v="5080"/>
    <n v="2325"/>
    <n v="56"/>
    <n v="2381"/>
    <m/>
    <m/>
    <x v="0"/>
    <x v="0"/>
    <m/>
    <m/>
    <m/>
    <m/>
    <n v="87920000"/>
    <n v="70212000"/>
    <m/>
    <m/>
    <n v="12214000"/>
    <n v="70182000"/>
    <n v="2978000"/>
    <n v="5621000"/>
    <n v="109912000"/>
    <n v="76128000"/>
    <x v="1977"/>
    <n v="84469600"/>
    <n v="3503155.5"/>
    <n v="1402162.5"/>
    <n v="4905318"/>
    <n v="24370170"/>
    <n v="23307858"/>
    <n v="181619008"/>
    <n v="96034896"/>
    <n v="26151704"/>
    <n v="14706000"/>
    <n v="16827000"/>
    <n v="195256992"/>
    <n v="181619008"/>
    <n v="1065"/>
    <n v="0.495"/>
    <n v="5592"/>
    <n v="0.192358"/>
    <n v="0.54290799999999995"/>
    <n v="6.13666E-2"/>
    <n v="53901"/>
  </r>
  <r>
    <x v="18"/>
    <x v="70"/>
    <s v="Saint Cloud State University"/>
    <s v="Minnesota"/>
    <x v="1"/>
    <x v="0"/>
    <n v="0.85899115623976419"/>
    <n v="0.45300285986653954"/>
    <n v="6106"/>
    <n v="5245"/>
    <n v="2333"/>
    <n v="43"/>
    <n v="2376"/>
    <s v="56301-4498"/>
    <s v="Plains: IA, KS, MN, MO, NE, ND, and SD"/>
    <x v="1"/>
    <x v="2"/>
    <m/>
    <m/>
    <m/>
    <m/>
    <n v="93123000"/>
    <n v="73885000"/>
    <m/>
    <m/>
    <n v="14117000"/>
    <n v="72283000"/>
    <n v="2956000"/>
    <n v="6205000"/>
    <n v="114611000"/>
    <n v="79498000"/>
    <x v="1978"/>
    <n v="91216984"/>
    <n v="2883411.75"/>
    <n v="1583909.25"/>
    <n v="4467321"/>
    <n v="27113064"/>
    <n v="26377878"/>
    <n v="195783008"/>
    <n v="104963736"/>
    <n v="28401626"/>
    <n v="16827000"/>
    <n v="15572000"/>
    <n v="204858000"/>
    <n v="195783008"/>
    <n v="1083"/>
    <n v="0.504"/>
    <n v="5770"/>
    <n v="0.19500400000000001"/>
    <n v="0.53247500000000003"/>
    <n v="6.29826E-2"/>
    <n v="55674"/>
  </r>
  <r>
    <x v="19"/>
    <x v="70"/>
    <s v="Saint Cloud State University"/>
    <s v="Minnesota"/>
    <x v="1"/>
    <x v="0"/>
    <n v="0.86987551867219914"/>
    <n v="0.45124976149589774"/>
    <n v="6025"/>
    <n v="5241"/>
    <n v="2307"/>
    <n v="58"/>
    <n v="2365"/>
    <m/>
    <m/>
    <x v="0"/>
    <x v="0"/>
    <m/>
    <m/>
    <m/>
    <m/>
    <n v="92864000"/>
    <n v="67933000"/>
    <m/>
    <m/>
    <n v="25051000"/>
    <n v="68374000"/>
    <n v="3229000"/>
    <n v="3707000"/>
    <n v="106729000"/>
    <n v="97686000"/>
    <x v="1979"/>
    <n v="92720000"/>
    <n v="3098000"/>
    <n v="2373000"/>
    <n v="5471000"/>
    <n v="25764000"/>
    <n v="27803000"/>
    <n v="199460000"/>
    <n v="106481000"/>
    <n v="30133000"/>
    <n v="15572000"/>
    <n v="15714000"/>
    <n v="215216000"/>
    <n v="199460000"/>
    <n v="965"/>
    <n v="0.47399999999999998"/>
    <n v="6016"/>
    <n v="0.206621"/>
    <n v="0.52519199999999999"/>
    <n v="6.8970500000000004E-2"/>
    <n v="56152"/>
  </r>
  <r>
    <x v="20"/>
    <x v="70"/>
    <s v="Saint Cloud State University"/>
    <s v="Minnesota"/>
    <x v="1"/>
    <x v="0"/>
    <n v="0.85608737552200453"/>
    <n v="0.43433395872420261"/>
    <n v="6226"/>
    <n v="5330"/>
    <n v="2276"/>
    <n v="39"/>
    <n v="2315"/>
    <s v="56301-4498"/>
    <s v="Plains: IA, KS, MN, MO, NE, ND, and SD"/>
    <x v="1"/>
    <x v="2"/>
    <n v="-94.152600000000007"/>
    <n v="45.552599999999998"/>
    <m/>
    <m/>
    <n v="98722000"/>
    <n v="71486000"/>
    <m/>
    <m/>
    <n v="28254000"/>
    <n v="64869000"/>
    <n v="2355000"/>
    <n v="4370000"/>
    <n v="114795000"/>
    <n v="95897000"/>
    <x v="1980"/>
    <n v="92742000"/>
    <n v="2920000"/>
    <n v="2359000"/>
    <n v="5279000"/>
    <n v="24168000"/>
    <n v="26794000"/>
    <n v="202372992"/>
    <n v="106154000"/>
    <n v="29703000"/>
    <n v="15714000"/>
    <n v="16389000"/>
    <n v="213254000"/>
    <n v="202372992"/>
    <n v="966"/>
    <n v="0.49"/>
    <m/>
    <n v="0.21293599999999999"/>
    <n v="0.52645299999999995"/>
    <n v="7.3110499999999995E-2"/>
    <n v="53343"/>
  </r>
  <r>
    <x v="21"/>
    <x v="70"/>
    <s v="Saint Cloud State University"/>
    <s v="Minnesota"/>
    <x v="1"/>
    <x v="0"/>
    <n v="0.89916286149162861"/>
    <n v="0.40245450698264917"/>
    <n v="5256"/>
    <n v="4726"/>
    <n v="1849"/>
    <n v="53"/>
    <n v="1902"/>
    <s v="56301-4498"/>
    <s v="Plains: IA, KS, MN, MO, NE, ND, and SD"/>
    <x v="1"/>
    <x v="2"/>
    <n v="-94.153000000000006"/>
    <n v="45.552399999999999"/>
    <n v="5.5E-2"/>
    <n v="3207"/>
    <n v="95725000"/>
    <n v="67238000"/>
    <m/>
    <m/>
    <n v="20733000"/>
    <n v="61054000"/>
    <n v="10726000"/>
    <n v="5239000"/>
    <n v="110345000"/>
    <n v="93012000"/>
    <x v="1981"/>
    <n v="79240000"/>
    <n v="2711000"/>
    <n v="1966000"/>
    <n v="4677000"/>
    <n v="26152000"/>
    <n v="24778000"/>
    <n v="186587008"/>
    <n v="94142000"/>
    <n v="27706000"/>
    <n v="16389000"/>
    <n v="17102000"/>
    <n v="210598000"/>
    <n v="186587008"/>
    <n v="1052"/>
    <n v="0.497"/>
    <m/>
    <n v="0.21623300000000001"/>
    <n v="0.53180799999999995"/>
    <n v="7.1764300000000003E-2"/>
    <n v="50964.5"/>
  </r>
  <r>
    <x v="22"/>
    <x v="70"/>
    <s v="Saint Cloud State University"/>
    <s v="Minnesota"/>
    <x v="1"/>
    <x v="0"/>
    <n v="0.89664172611797455"/>
    <n v="0.37085193091403068"/>
    <n v="5747"/>
    <n v="5153"/>
    <n v="1848"/>
    <n v="63"/>
    <n v="1911"/>
    <m/>
    <m/>
    <x v="0"/>
    <x v="0"/>
    <m/>
    <m/>
    <n v="7.0000000000000007E-2"/>
    <n v="3277"/>
    <n v="93305000"/>
    <n v="64213000"/>
    <m/>
    <m/>
    <n v="21371000"/>
    <n v="63681000"/>
    <n v="2721000"/>
    <n v="4248000"/>
    <n v="106379000"/>
    <n v="88375000"/>
    <x v="1982"/>
    <n v="83606000"/>
    <n v="2541000"/>
    <n v="2630000"/>
    <n v="5171000"/>
    <n v="23964000"/>
    <n v="26878000"/>
    <n v="197052992"/>
    <n v="99371000"/>
    <n v="29021000"/>
    <n v="17102000"/>
    <n v="17517000"/>
    <n v="215004992"/>
    <n v="197052992"/>
    <n v="1085"/>
    <n v="0.47799999999999998"/>
    <m/>
    <n v="0.22391800000000001"/>
    <n v="0.53874500000000003"/>
    <n v="6.7594799999999997E-2"/>
    <n v="49156"/>
  </r>
  <r>
    <x v="23"/>
    <x v="70"/>
    <s v="Saint Cloud State University"/>
    <s v="Minnesota"/>
    <x v="1"/>
    <x v="0"/>
    <n v="0.86910251862362542"/>
    <n v="0.34755102040816327"/>
    <n v="5638"/>
    <n v="4900"/>
    <n v="1662"/>
    <n v="41"/>
    <n v="1703"/>
    <s v="56301-4498"/>
    <s v="Plains: IA, KS, MN, MO, NE, ND, and SD"/>
    <x v="1"/>
    <x v="2"/>
    <n v="-94.153000000000006"/>
    <n v="45.552399999999999"/>
    <n v="7.1999999999999995E-2"/>
    <n v="3952"/>
    <n v="89913000"/>
    <n v="61465000"/>
    <m/>
    <m/>
    <n v="21181000"/>
    <n v="67183000"/>
    <n v="3426000"/>
    <n v="2764000"/>
    <n v="100933000"/>
    <n v="92399000"/>
    <x v="1983"/>
    <n v="89117000"/>
    <n v="2770000"/>
    <n v="2693000"/>
    <n v="5463000"/>
    <n v="23660000"/>
    <n v="27212000"/>
    <n v="205606000"/>
    <n v="101943000"/>
    <n v="30799000"/>
    <n v="17517000"/>
    <n v="18365000"/>
    <n v="198142000"/>
    <n v="205606000"/>
    <n v="1043"/>
    <n v="0.44800000000000001"/>
    <m/>
    <n v="0.22139900000000001"/>
    <n v="0.54437000000000002"/>
    <n v="6.8136600000000005E-2"/>
    <n v="50376"/>
  </r>
  <r>
    <x v="24"/>
    <x v="70"/>
    <s v="Saint Cloud State University"/>
    <s v="Minnesota"/>
    <x v="1"/>
    <x v="0"/>
    <n v="0.82191550244066658"/>
    <n v="0.34466516485766946"/>
    <n v="5941"/>
    <n v="4883"/>
    <n v="1654"/>
    <n v="29"/>
    <n v="1683"/>
    <s v="56301-4498"/>
    <s v="Plains: IA, KS, MN, MO, NE, ND, and SD"/>
    <x v="1"/>
    <x v="2"/>
    <n v="-94.153000000000006"/>
    <n v="45.552399999999999"/>
    <n v="5.3999999999999999E-2"/>
    <n v="4234"/>
    <n v="87491000"/>
    <n v="59361000"/>
    <m/>
    <m/>
    <n v="20902000"/>
    <n v="70272000"/>
    <n v="3744000"/>
    <n v="2841000"/>
    <n v="99582000"/>
    <n v="95356000"/>
    <x v="1984"/>
    <n v="85353000"/>
    <n v="3582000"/>
    <n v="2784000"/>
    <n v="6366000"/>
    <n v="23359000"/>
    <n v="26938000"/>
    <n v="203495008"/>
    <n v="104863000"/>
    <n v="27499000"/>
    <n v="18365000"/>
    <n v="18645000"/>
    <n v="196607008"/>
    <n v="203495008"/>
    <n v="974"/>
    <n v="0.42299999999999999"/>
    <m/>
    <n v="0.20810799999999999"/>
    <n v="0.54980700000000005"/>
    <n v="6.8918900000000005E-2"/>
    <n v="52222"/>
  </r>
  <r>
    <x v="25"/>
    <x v="70"/>
    <s v="Saint Cloud State University"/>
    <s v="Minnesota"/>
    <x v="1"/>
    <x v="0"/>
    <n v="0.86202945990180035"/>
    <n v="0.35371179039301309"/>
    <n v="6110"/>
    <n v="5267"/>
    <n v="1813"/>
    <n v="50"/>
    <n v="1863"/>
    <s v="56301-4498"/>
    <s v="Plains: IA, KS, MN, MO, NE, ND, and SD"/>
    <x v="1"/>
    <x v="2"/>
    <n v="-94.153000000000006"/>
    <n v="45.552399999999999"/>
    <n v="4.2000000000000003E-2"/>
    <n v="4090"/>
    <n v="90193000"/>
    <n v="61645000"/>
    <m/>
    <m/>
    <n v="19978000"/>
    <n v="72796000"/>
    <n v="3171000"/>
    <n v="1135000"/>
    <n v="101697000"/>
    <n v="96476000"/>
    <x v="1985"/>
    <n v="85166000"/>
    <n v="3147000"/>
    <n v="3028000"/>
    <n v="6175000"/>
    <n v="22514000"/>
    <n v="26071000"/>
    <n v="197690000"/>
    <n v="100775000"/>
    <n v="26578000"/>
    <n v="18645000"/>
    <n v="18999000"/>
    <n v="199756000"/>
    <n v="197690000"/>
    <n v="1000"/>
    <n v="0.45300000000000001"/>
    <m/>
    <n v="0.19212699999999999"/>
    <n v="0.55405400000000005"/>
    <n v="5.6991800000000002E-2"/>
    <n v="51514.5"/>
  </r>
  <r>
    <x v="26"/>
    <x v="70"/>
    <s v="Saint Cloud State University"/>
    <s v="Minnesota"/>
    <x v="1"/>
    <x v="0"/>
    <n v="0.85088723526044652"/>
    <n v="0.30238816010763536"/>
    <n v="6988"/>
    <n v="5946"/>
    <n v="1756"/>
    <n v="42"/>
    <n v="1798"/>
    <s v="56301-4498"/>
    <s v="Plains: IA, KS, MN, MO, NE, ND, and SD"/>
    <x v="1"/>
    <x v="2"/>
    <n v="-94.153000000000006"/>
    <n v="45.552399999999999"/>
    <n v="4.7E-2"/>
    <n v="3844"/>
    <n v="90222000"/>
    <n v="62723000"/>
    <m/>
    <m/>
    <n v="19060000"/>
    <n v="72621000"/>
    <n v="2735000"/>
    <n v="2690000"/>
    <n v="103910000"/>
    <n v="95023000"/>
    <x v="1986"/>
    <n v="85656000"/>
    <n v="3135000"/>
    <n v="3380000"/>
    <n v="6515000"/>
    <n v="24028000"/>
    <n v="26458000"/>
    <n v="220807008"/>
    <n v="98851000"/>
    <n v="52111000"/>
    <n v="18999000"/>
    <n v="19812000"/>
    <n v="200690000"/>
    <n v="220807008"/>
    <n v="818"/>
    <n v="0.443"/>
    <m/>
    <n v="0.189083"/>
    <n v="0.549813"/>
    <n v="5.1266100000000002E-2"/>
    <n v="51641"/>
  </r>
  <r>
    <x v="27"/>
    <x v="70"/>
    <s v="Saint Cloud State University"/>
    <s v="Minnesota"/>
    <x v="1"/>
    <x v="0"/>
    <n v="0.85783622984186625"/>
    <n v="0.27541522175579486"/>
    <n v="6387"/>
    <n v="5479"/>
    <n v="1471"/>
    <n v="38"/>
    <n v="1509"/>
    <s v="56301-4498"/>
    <s v="Plains: IA, KS, MN, MO, NE, ND, and SD"/>
    <x v="1"/>
    <x v="2"/>
    <n v="-94.152699999999996"/>
    <n v="45.553199999999997"/>
    <n v="5.2999999999999999E-2"/>
    <n v="3846"/>
    <n v="89453000"/>
    <n v="61417000"/>
    <m/>
    <m/>
    <n v="19540000"/>
    <n v="76234000"/>
    <n v="4412000"/>
    <n v="2249000"/>
    <n v="99462000"/>
    <n v="101133000"/>
    <x v="1987"/>
    <n v="83163000"/>
    <n v="3339000"/>
    <n v="2691000"/>
    <n v="6030000"/>
    <n v="23470000"/>
    <n v="26319000"/>
    <n v="212631008"/>
    <n v="94545000"/>
    <n v="45505000"/>
    <n v="19812000"/>
    <n v="30369000"/>
    <n v="203502000"/>
    <n v="212631008"/>
    <m/>
    <m/>
    <m/>
    <m/>
    <m/>
    <m/>
    <m/>
  </r>
  <r>
    <x v="0"/>
    <x v="71"/>
    <s v="UNIVERSITY OF ST THOMAS"/>
    <s v="Minnesota"/>
    <x v="0"/>
    <x v="0"/>
    <s v=""/>
    <s v=""/>
    <m/>
    <m/>
    <m/>
    <m/>
    <m/>
    <m/>
    <m/>
    <x v="0"/>
    <x v="0"/>
    <m/>
    <m/>
    <m/>
    <m/>
    <n v="53968396"/>
    <m/>
    <m/>
    <m/>
    <n v="2237141"/>
    <n v="4981384"/>
    <n v="3887579"/>
    <n v="3126290"/>
    <m/>
    <m/>
    <x v="1988"/>
    <n v="25018556"/>
    <m/>
    <n v="12651731"/>
    <n v="12651731"/>
    <n v="4506498"/>
    <n v="6141583"/>
    <n v="92109248"/>
    <n v="32520800"/>
    <n v="5922750"/>
    <m/>
    <m/>
    <m/>
    <m/>
    <m/>
    <m/>
    <m/>
    <m/>
    <m/>
    <m/>
    <m/>
  </r>
  <r>
    <x v="1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60537832"/>
    <m/>
    <m/>
    <m/>
    <n v="2731629"/>
    <n v="5354559"/>
    <n v="4061352"/>
    <n v="3223488"/>
    <m/>
    <m/>
    <x v="1989"/>
    <n v="28188588"/>
    <n v="324066"/>
    <n v="14257373"/>
    <n v="14581439"/>
    <n v="4687425"/>
    <n v="6408663"/>
    <n v="106792048"/>
    <n v="38659744"/>
    <n v="6850172"/>
    <m/>
    <m/>
    <m/>
    <m/>
    <m/>
    <m/>
    <m/>
    <m/>
    <m/>
    <m/>
    <m/>
  </r>
  <r>
    <x v="2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65071824"/>
    <m/>
    <m/>
    <m/>
    <n v="2549284"/>
    <n v="5252704"/>
    <n v="3903135"/>
    <n v="3616432"/>
    <m/>
    <m/>
    <x v="1990"/>
    <n v="31285290"/>
    <n v="463900"/>
    <n v="15538132"/>
    <n v="16002032"/>
    <n v="5391844"/>
    <n v="6670593"/>
    <n v="111392240"/>
    <n v="40768412"/>
    <n v="8525662"/>
    <m/>
    <m/>
    <m/>
    <m/>
    <m/>
    <m/>
    <m/>
    <m/>
    <m/>
    <m/>
    <m/>
  </r>
  <r>
    <x v="3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67447096"/>
    <m/>
    <m/>
    <m/>
    <n v="2434168"/>
    <n v="5095594"/>
    <n v="5190760"/>
    <n v="3516265"/>
    <m/>
    <m/>
    <x v="1991"/>
    <n v="33352242"/>
    <n v="390833"/>
    <n v="16796424"/>
    <n v="17187256"/>
    <n v="5723558"/>
    <n v="7201036"/>
    <n v="116168976"/>
    <n v="43782996"/>
    <n v="8859420"/>
    <m/>
    <m/>
    <m/>
    <m/>
    <m/>
    <m/>
    <m/>
    <m/>
    <m/>
    <m/>
    <m/>
  </r>
  <r>
    <x v="4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69561560"/>
    <m/>
    <m/>
    <m/>
    <n v="2406364"/>
    <n v="4711363"/>
    <n v="4621231"/>
    <n v="4521969"/>
    <m/>
    <m/>
    <x v="1992"/>
    <n v="34265624"/>
    <n v="476383"/>
    <n v="17976328"/>
    <n v="18452712"/>
    <n v="6203962"/>
    <n v="7708058"/>
    <n v="119172392"/>
    <n v="46328740"/>
    <n v="9462401"/>
    <m/>
    <m/>
    <m/>
    <m/>
    <m/>
    <m/>
    <m/>
    <m/>
    <m/>
    <m/>
    <m/>
  </r>
  <r>
    <x v="5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74498944"/>
    <m/>
    <m/>
    <m/>
    <n v="7180510"/>
    <n v="985265"/>
    <n v="34050868"/>
    <n v="14775964"/>
    <m/>
    <m/>
    <x v="1993"/>
    <n v="42267036"/>
    <n v="566214"/>
    <n v="18975822"/>
    <n v="19542036"/>
    <n v="4181430"/>
    <n v="10189490"/>
    <n v="126734592"/>
    <n v="47527024"/>
    <n v="11562539"/>
    <m/>
    <m/>
    <m/>
    <m/>
    <m/>
    <m/>
    <m/>
    <m/>
    <m/>
    <m/>
    <m/>
  </r>
  <r>
    <x v="6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65612616"/>
    <n v="65612616"/>
    <m/>
    <m/>
    <n v="11487724"/>
    <n v="1418476"/>
    <n v="26343502"/>
    <m/>
    <m/>
    <m/>
    <x v="1994"/>
    <n v="44201392"/>
    <n v="768308"/>
    <n v="20058008"/>
    <n v="20826316"/>
    <n v="9079824"/>
    <n v="10954139"/>
    <n v="121340728"/>
    <m/>
    <m/>
    <m/>
    <m/>
    <n v="178360720"/>
    <n v="121340728"/>
    <n v="559"/>
    <n v="0.65500000000000003"/>
    <m/>
    <m/>
    <m/>
    <m/>
    <m/>
  </r>
  <r>
    <x v="7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69478656"/>
    <n v="69478656"/>
    <m/>
    <m/>
    <n v="2039129"/>
    <n v="2076585"/>
    <n v="14184993"/>
    <n v="4315402"/>
    <m/>
    <m/>
    <x v="1995"/>
    <n v="50251940"/>
    <n v="738920"/>
    <n v="2683745"/>
    <n v="3422665"/>
    <n v="10409811"/>
    <n v="12155683"/>
    <n v="129761216"/>
    <n v="61559944"/>
    <n v="13596977"/>
    <m/>
    <m/>
    <n v="162315408"/>
    <n v="129761216"/>
    <n v="526"/>
    <n v="0.65900000000000003"/>
    <m/>
    <n v="0.14059099999999999"/>
    <n v="0.55634600000000001"/>
    <n v="3.93873E-2"/>
    <n v="47201"/>
  </r>
  <r>
    <x v="8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77570184"/>
    <n v="77570184"/>
    <m/>
    <m/>
    <n v="1477345"/>
    <n v="2209632"/>
    <n v="24129776"/>
    <n v="4473458"/>
    <m/>
    <m/>
    <x v="1996"/>
    <n v="53937936"/>
    <n v="317472"/>
    <n v="3032581"/>
    <n v="3350053"/>
    <n v="12090751"/>
    <n v="12502714"/>
    <n v="142175312"/>
    <n v="67209056"/>
    <n v="15651363"/>
    <m/>
    <m/>
    <n v="160780816"/>
    <n v="142175312"/>
    <n v="549"/>
    <n v="0.66400000000000003"/>
    <m/>
    <n v="0.12296700000000001"/>
    <n v="0.56300799999999995"/>
    <n v="3.7601599999999999E-2"/>
    <n v="52436.5"/>
  </r>
  <r>
    <x v="9"/>
    <x v="71"/>
    <s v="UNIVERSITY OF ST THOMAS"/>
    <s v="Minnesota"/>
    <x v="0"/>
    <x v="0"/>
    <s v=""/>
    <s v=""/>
    <m/>
    <m/>
    <m/>
    <m/>
    <m/>
    <n v="55105"/>
    <s v="Plains: IA, KS, MN, MO, NE, ND, and SD"/>
    <x v="0"/>
    <x v="0"/>
    <m/>
    <m/>
    <m/>
    <m/>
    <n v="104630616"/>
    <n v="83727432"/>
    <m/>
    <m/>
    <n v="1837517"/>
    <n v="1538770"/>
    <n v="73015176"/>
    <n v="5873180"/>
    <m/>
    <m/>
    <x v="1997"/>
    <n v="59300688"/>
    <n v="391415"/>
    <n v="2993177"/>
    <n v="3384592"/>
    <n v="13323331"/>
    <n v="13831827"/>
    <n v="152029216"/>
    <n v="71072944"/>
    <n v="17333254"/>
    <m/>
    <m/>
    <n v="227532704"/>
    <n v="152029216"/>
    <n v="549"/>
    <n v="0.71799999999999997"/>
    <m/>
    <n v="0.110448"/>
    <n v="0.57611900000000005"/>
    <n v="2.9850700000000001E-2"/>
    <n v="56497.5"/>
  </r>
  <r>
    <x v="10"/>
    <x v="71"/>
    <s v="UNIVERSITY OF ST THOMAS"/>
    <s v="Minnesota"/>
    <x v="0"/>
    <x v="0"/>
    <s v=""/>
    <s v=""/>
    <m/>
    <m/>
    <m/>
    <m/>
    <m/>
    <n v="551051096"/>
    <s v="Plains: IA, KS, MN, MO, NE, ND, and SD"/>
    <x v="0"/>
    <x v="0"/>
    <m/>
    <m/>
    <m/>
    <m/>
    <n v="113640264"/>
    <n v="91279544"/>
    <m/>
    <m/>
    <n v="2034146"/>
    <n v="2414819"/>
    <n v="19217510"/>
    <n v="5361962"/>
    <m/>
    <m/>
    <x v="1998"/>
    <n v="66754380"/>
    <n v="469797"/>
    <n v="3254776"/>
    <n v="3724573"/>
    <n v="14231550"/>
    <n v="14501452"/>
    <n v="167046464"/>
    <n v="77778344"/>
    <n v="19450432"/>
    <m/>
    <m/>
    <n v="168033264"/>
    <n v="167046464"/>
    <n v="580"/>
    <n v="0.68100000000000005"/>
    <m/>
    <n v="0.11840199999999999"/>
    <n v="0.55254099999999995"/>
    <n v="2.6640400000000002E-2"/>
    <n v="60492"/>
  </r>
  <r>
    <x v="11"/>
    <x v="71"/>
    <s v="UNIVERSITY OF ST THOMAS"/>
    <s v="Minnesota"/>
    <x v="1"/>
    <x v="0"/>
    <n v="0.81025483573840962"/>
    <n v="0.40583554376657827"/>
    <n v="3257"/>
    <n v="2639"/>
    <n v="1070"/>
    <n v="1"/>
    <n v="1071"/>
    <m/>
    <m/>
    <x v="0"/>
    <x v="0"/>
    <m/>
    <m/>
    <m/>
    <m/>
    <n v="123645664"/>
    <n v="97403064"/>
    <m/>
    <m/>
    <n v="2463772"/>
    <n v="2353406"/>
    <n v="27044498"/>
    <n v="4636344"/>
    <m/>
    <m/>
    <x v="1999"/>
    <n v="69787104"/>
    <n v="342767"/>
    <n v="2016124"/>
    <n v="2358891"/>
    <n v="14739926"/>
    <n v="14742594"/>
    <n v="158485888"/>
    <n v="75803752"/>
    <n v="19848168"/>
    <m/>
    <m/>
    <n v="152553504"/>
    <n v="158485888"/>
    <n v="697"/>
    <n v="0.70299999999999996"/>
    <m/>
    <n v="0.121628"/>
    <n v="0.53114300000000003"/>
    <n v="3.5801899999999998E-2"/>
    <n v="64326"/>
  </r>
  <r>
    <x v="12"/>
    <x v="71"/>
    <s v="UNIVERSITY OF ST THOMAS"/>
    <s v="Minnesota"/>
    <x v="1"/>
    <x v="0"/>
    <n v="0.87459599224305107"/>
    <n v="0.40539541759053954"/>
    <n v="3094"/>
    <n v="2706"/>
    <n v="1097"/>
    <n v="0"/>
    <n v="1097"/>
    <s v="55105-1078"/>
    <s v="Plains: IA, KS, MN, MO, NE, ND, and SD"/>
    <x v="0"/>
    <x v="0"/>
    <m/>
    <m/>
    <m/>
    <m/>
    <n v="132973680"/>
    <n v="103970568"/>
    <m/>
    <m/>
    <n v="2176222"/>
    <n v="1638742"/>
    <n v="37833740"/>
    <n v="4422202"/>
    <m/>
    <m/>
    <x v="2000"/>
    <n v="74475280"/>
    <n v="480330"/>
    <n v="1836751"/>
    <n v="2317081"/>
    <n v="16158728"/>
    <n v="15059502"/>
    <n v="165737408"/>
    <n v="80948880"/>
    <n v="19569908"/>
    <n v="243194464"/>
    <n v="258809216"/>
    <n v="187177664"/>
    <n v="165737408"/>
    <n v="728"/>
    <n v="0.76200000000000001"/>
    <m/>
    <n v="0.107125"/>
    <n v="0.52854999999999996"/>
    <n v="2.8802399999999999E-2"/>
    <n v="66480"/>
  </r>
  <r>
    <x v="13"/>
    <x v="71"/>
    <s v="UNIVERSITY OF ST THOMAS"/>
    <s v="Minnesota"/>
    <x v="1"/>
    <x v="0"/>
    <n v="0.86706948640483383"/>
    <n v="0.40224545102593884"/>
    <n v="2979"/>
    <n v="2583"/>
    <n v="1036"/>
    <n v="3"/>
    <n v="1039"/>
    <m/>
    <m/>
    <x v="0"/>
    <x v="0"/>
    <m/>
    <m/>
    <m/>
    <m/>
    <n v="139821568"/>
    <n v="106332960"/>
    <m/>
    <n v="70411"/>
    <n v="4155870"/>
    <n v="1336124"/>
    <n v="30969444"/>
    <n v="5916980"/>
    <m/>
    <m/>
    <x v="2001"/>
    <n v="87173216"/>
    <n v="338371"/>
    <n v="1718264"/>
    <n v="2056635"/>
    <n v="15864945"/>
    <n v="15239536"/>
    <n v="172830400"/>
    <n v="88507448"/>
    <n v="23642212"/>
    <n v="258809216"/>
    <n v="314077696"/>
    <n v="219547024"/>
    <n v="172830400"/>
    <n v="740"/>
    <n v="0.71299999999999997"/>
    <m/>
    <n v="9.8303399999999999E-2"/>
    <n v="0.53293400000000002"/>
    <n v="1.8962099999999999E-2"/>
    <n v="66673.5"/>
  </r>
  <r>
    <x v="14"/>
    <x v="71"/>
    <s v="UNIVERSITY OF ST THOMAS"/>
    <s v="Minnesota"/>
    <x v="1"/>
    <x v="0"/>
    <n v="0.81360320075311843"/>
    <n v="0.3361295921319063"/>
    <n v="4249"/>
    <n v="3457"/>
    <n v="1159"/>
    <n v="3"/>
    <n v="1162"/>
    <s v="55105-1078"/>
    <s v="Plains: IA, KS, MN, MO, NE, ND, and SD"/>
    <x v="1"/>
    <x v="0"/>
    <m/>
    <m/>
    <m/>
    <m/>
    <n v="148020320"/>
    <n v="108996336"/>
    <m/>
    <n v="611154"/>
    <n v="3384211"/>
    <n v="2299909"/>
    <n v="11457885"/>
    <n v="5366065"/>
    <m/>
    <m/>
    <x v="2002"/>
    <n v="88092616"/>
    <n v="403925"/>
    <n v="1575241"/>
    <n v="1979166"/>
    <n v="15524423"/>
    <n v="15685753"/>
    <n v="174737024"/>
    <n v="83594032"/>
    <n v="21553582"/>
    <n v="285878400"/>
    <n v="293281664"/>
    <n v="189968192"/>
    <n v="174737024"/>
    <n v="800"/>
    <n v="0.73599999999999999"/>
    <m/>
    <n v="9.5472399999999999E-2"/>
    <n v="0.53051199999999998"/>
    <n v="2.2145700000000001E-2"/>
    <n v="71360.5"/>
  </r>
  <r>
    <x v="15"/>
    <x v="71"/>
    <s v="University of St Thomas"/>
    <s v="Minnesota"/>
    <x v="1"/>
    <x v="0"/>
    <n v="0.80125391849529781"/>
    <n v="0.34585289514866979"/>
    <n v="4785"/>
    <n v="3834"/>
    <n v="1323"/>
    <n v="3"/>
    <n v="1326"/>
    <m/>
    <m/>
    <x v="0"/>
    <x v="0"/>
    <m/>
    <m/>
    <m/>
    <m/>
    <n v="167783888"/>
    <n v="121430272"/>
    <m/>
    <n v="19812"/>
    <n v="3321426"/>
    <n v="1202413"/>
    <n v="47572048"/>
    <n v="6411335"/>
    <m/>
    <m/>
    <x v="2003"/>
    <n v="91608936"/>
    <n v="555177"/>
    <n v="1348875"/>
    <n v="1904052"/>
    <n v="14814182"/>
    <n v="16274270"/>
    <n v="183004928"/>
    <n v="85754944"/>
    <n v="22969228"/>
    <n v="271316000"/>
    <n v="300404000"/>
    <n v="250936640"/>
    <n v="183004928"/>
    <n v="802"/>
    <n v="0.74099999999999999"/>
    <m/>
    <n v="8.2816699999999993E-2"/>
    <n v="0.51594300000000004"/>
    <n v="1.9043399999999999E-2"/>
    <n v="76800"/>
  </r>
  <r>
    <x v="16"/>
    <x v="71"/>
    <s v="University of St Thomas"/>
    <s v="Minnesota"/>
    <x v="1"/>
    <x v="0"/>
    <n v="0.83082545141874464"/>
    <n v="0.33609314359637776"/>
    <n v="4652"/>
    <n v="3865"/>
    <n v="1299"/>
    <n v="0"/>
    <n v="1299"/>
    <s v="55105-1078"/>
    <s v="Plains: IA, KS, MN, MO, NE, ND, and SD"/>
    <x v="1"/>
    <x v="2"/>
    <m/>
    <m/>
    <m/>
    <m/>
    <n v="185180144"/>
    <n v="131619216"/>
    <m/>
    <n v="45516"/>
    <n v="3959950"/>
    <n v="1285879"/>
    <n v="26169320"/>
    <n v="5096604"/>
    <m/>
    <m/>
    <x v="2004"/>
    <n v="97989320"/>
    <n v="607246"/>
    <n v="1067072"/>
    <n v="1674318"/>
    <n v="16344391"/>
    <n v="16999996"/>
    <n v="195164592"/>
    <n v="90251016"/>
    <n v="23690284"/>
    <n v="300403488"/>
    <n v="359350208"/>
    <n v="262729264"/>
    <n v="195164592"/>
    <n v="774"/>
    <n v="0.71699999999999997"/>
    <m/>
    <n v="7.3367299999999996E-2"/>
    <n v="0.50890599999999997"/>
    <n v="1.73876E-2"/>
    <n v="80122.5"/>
  </r>
  <r>
    <x v="17"/>
    <x v="71"/>
    <s v="University of St Thomas"/>
    <s v="Minnesota"/>
    <x v="1"/>
    <x v="0"/>
    <n v="0.80448190789473684"/>
    <n v="0.33605928954766162"/>
    <n v="4864"/>
    <n v="3913"/>
    <n v="1312"/>
    <n v="3"/>
    <n v="1315"/>
    <m/>
    <m/>
    <x v="0"/>
    <x v="0"/>
    <m/>
    <m/>
    <m/>
    <m/>
    <n v="203163088"/>
    <n v="141950288"/>
    <m/>
    <n v="91587"/>
    <n v="3073769"/>
    <n v="900123"/>
    <n v="42072476"/>
    <n v="4918057"/>
    <m/>
    <m/>
    <x v="2005"/>
    <n v="100192384"/>
    <n v="758243"/>
    <n v="1350255"/>
    <n v="2108498"/>
    <n v="17629056"/>
    <n v="18251046"/>
    <n v="205464080"/>
    <n v="95691048"/>
    <n v="24458982"/>
    <n v="359350208"/>
    <n v="350964672"/>
    <n v="215079216"/>
    <n v="205464080"/>
    <n v="792"/>
    <n v="0.72299999999999998"/>
    <m/>
    <n v="7.1644399999999997E-2"/>
    <n v="0.49417299999999997"/>
    <n v="1.6400499999999998E-2"/>
    <n v="80736"/>
  </r>
  <r>
    <x v="18"/>
    <x v="71"/>
    <s v="University of St Thomas"/>
    <s v="Minnesota"/>
    <x v="1"/>
    <x v="0"/>
    <n v="0.80989119683481703"/>
    <n v="0.32291157791890573"/>
    <n v="5055"/>
    <n v="4094"/>
    <n v="1320"/>
    <n v="2"/>
    <n v="1322"/>
    <s v="55105-1078"/>
    <s v="Plains: IA, KS, MN, MO, NE, ND, and SD"/>
    <x v="1"/>
    <x v="2"/>
    <m/>
    <m/>
    <m/>
    <m/>
    <n v="218297840"/>
    <n v="151252912"/>
    <m/>
    <n v="138487"/>
    <n v="3040530"/>
    <n v="960790"/>
    <n v="36254168"/>
    <n v="7184059"/>
    <m/>
    <m/>
    <x v="2006"/>
    <n v="105317584"/>
    <n v="801800"/>
    <n v="1616177"/>
    <n v="2417977"/>
    <n v="18026554"/>
    <n v="20425000"/>
    <n v="218086528"/>
    <n v="102091792"/>
    <n v="24680832"/>
    <n v="350964672"/>
    <n v="250685632"/>
    <n v="142865328"/>
    <n v="218086528"/>
    <n v="746"/>
    <n v="0.71899999999999997"/>
    <m/>
    <n v="8.1933599999999995E-2"/>
    <n v="0.488734"/>
    <n v="2.0483399999999999E-2"/>
    <n v="82934"/>
  </r>
  <r>
    <x v="19"/>
    <x v="71"/>
    <s v="University of St Thomas"/>
    <s v="Minnesota"/>
    <x v="1"/>
    <x v="0"/>
    <n v="0.86653504442250739"/>
    <n v="0.30804283435862384"/>
    <n v="5065"/>
    <n v="4389"/>
    <n v="1352"/>
    <n v="0"/>
    <n v="1352"/>
    <m/>
    <m/>
    <x v="0"/>
    <x v="0"/>
    <m/>
    <m/>
    <m/>
    <m/>
    <n v="228635680"/>
    <n v="153602192"/>
    <m/>
    <m/>
    <n v="3451395"/>
    <n v="737346"/>
    <n v="20831354"/>
    <n v="6787501"/>
    <m/>
    <m/>
    <x v="2007"/>
    <n v="106568472"/>
    <n v="1112875"/>
    <n v="1334450"/>
    <n v="2447325"/>
    <n v="18143172"/>
    <n v="20748514"/>
    <n v="215678656"/>
    <n v="106125632"/>
    <n v="25280764"/>
    <n v="250685632"/>
    <n v="276888640"/>
    <n v="262203920"/>
    <n v="215678656"/>
    <n v="889"/>
    <n v="0.76600000000000001"/>
    <m/>
    <n v="8.8022500000000004E-2"/>
    <n v="0.47266900000000001"/>
    <n v="2.00965E-2"/>
    <n v="82458.5"/>
  </r>
  <r>
    <x v="20"/>
    <x v="71"/>
    <s v="University of St Thomas"/>
    <s v="Minnesota"/>
    <x v="1"/>
    <x v="0"/>
    <n v="0.84921875000000002"/>
    <n v="0.34935602575896962"/>
    <n v="5120"/>
    <n v="4348"/>
    <n v="1519"/>
    <n v="0"/>
    <n v="1519"/>
    <s v="55105-1078"/>
    <s v="Plains: IA, KS, MN, MO, NE, ND, and SD"/>
    <x v="1"/>
    <x v="2"/>
    <n v="-93.189899999999994"/>
    <n v="44.941600000000001"/>
    <m/>
    <m/>
    <n v="241972704"/>
    <n v="156752736"/>
    <m/>
    <m/>
    <n v="3418222"/>
    <n v="852462"/>
    <n v="24206128"/>
    <n v="7387844"/>
    <m/>
    <m/>
    <x v="2008"/>
    <n v="111419224"/>
    <n v="1083245"/>
    <n v="1235836"/>
    <n v="2319081"/>
    <n v="18260832"/>
    <n v="26147708"/>
    <n v="226897136"/>
    <n v="110942248"/>
    <n v="25621316"/>
    <n v="276888640"/>
    <n v="335508384"/>
    <n v="307379072"/>
    <n v="226897136"/>
    <n v="985"/>
    <n v="0.74299999999999999"/>
    <m/>
    <n v="7.4780600000000003E-2"/>
    <n v="0.47806199999999999"/>
    <n v="1.52614E-2"/>
    <n v="82718"/>
  </r>
  <r>
    <x v="21"/>
    <x v="71"/>
    <s v="University of St Thomas"/>
    <s v="Minnesota"/>
    <x v="1"/>
    <x v="0"/>
    <n v="0.84476190476190471"/>
    <n v="0.29853438556933481"/>
    <n v="5250"/>
    <n v="4435"/>
    <n v="1324"/>
    <n v="0"/>
    <n v="1324"/>
    <s v="55105-1078"/>
    <s v="Plains: IA, KS, MN, MO, NE, ND, and SD"/>
    <x v="1"/>
    <x v="2"/>
    <n v="-93.189400000000006"/>
    <n v="44.941699999999997"/>
    <n v="2.1000000000000001E-2"/>
    <n v="1925"/>
    <n v="249529072"/>
    <n v="161339696"/>
    <m/>
    <m/>
    <n v="2714910"/>
    <n v="817635"/>
    <n v="31767916"/>
    <n v="7048941"/>
    <m/>
    <m/>
    <x v="2009"/>
    <n v="110215144"/>
    <n v="851101"/>
    <n v="1395713"/>
    <n v="2246814"/>
    <n v="18289680"/>
    <n v="30229558"/>
    <n v="231934640"/>
    <n v="111575280"/>
    <n v="25545604"/>
    <n v="335508384"/>
    <n v="321811360"/>
    <n v="234790160"/>
    <n v="231934640"/>
    <n v="966"/>
    <n v="0.74399999999999999"/>
    <m/>
    <n v="7.4074100000000004E-2"/>
    <n v="0.51631800000000005"/>
    <n v="2.1268800000000001E-2"/>
    <n v="88822"/>
  </r>
  <r>
    <x v="22"/>
    <x v="71"/>
    <s v="University of St. Thomas"/>
    <s v="Minnesota"/>
    <x v="1"/>
    <x v="0"/>
    <n v="0.86665423349496462"/>
    <n v="0.31138368840111902"/>
    <n v="5362"/>
    <n v="4647"/>
    <n v="1447"/>
    <n v="0"/>
    <n v="1447"/>
    <m/>
    <m/>
    <x v="0"/>
    <x v="0"/>
    <m/>
    <m/>
    <n v="3.5999999999999997E-2"/>
    <n v="2130"/>
    <n v="263493216"/>
    <n v="169280224"/>
    <m/>
    <m/>
    <n v="2402849"/>
    <n v="790372"/>
    <n v="47570920"/>
    <n v="7827776"/>
    <m/>
    <m/>
    <x v="2010"/>
    <n v="115381704"/>
    <n v="1063043"/>
    <n v="1361874"/>
    <n v="2424917"/>
    <n v="18707336"/>
    <n v="29760788"/>
    <n v="245315872"/>
    <n v="116999400"/>
    <n v="26843854"/>
    <n v="321811360"/>
    <n v="347571712"/>
    <n v="315038528"/>
    <n v="245315872"/>
    <n v="986"/>
    <n v="0.751"/>
    <m/>
    <n v="8.4486000000000006E-2"/>
    <n v="0.51551400000000003"/>
    <n v="2.5420600000000002E-2"/>
    <n v="89112"/>
  </r>
  <r>
    <x v="23"/>
    <x v="71"/>
    <s v="University of St Thomas"/>
    <s v="Minnesota"/>
    <x v="1"/>
    <x v="0"/>
    <n v="0.8617328519855596"/>
    <n v="0.28655215751989943"/>
    <n v="5540"/>
    <n v="4774"/>
    <n v="1368"/>
    <n v="0"/>
    <n v="1368"/>
    <s v="55105-1078"/>
    <s v="Plains: IA, KS, MN, MO, NE, ND, and SD"/>
    <x v="1"/>
    <x v="2"/>
    <n v="-93.189400000000006"/>
    <n v="44.941699999999997"/>
    <n v="4.2000000000000003E-2"/>
    <n v="2208"/>
    <n v="272837472"/>
    <n v="175803280"/>
    <m/>
    <m/>
    <n v="1891807"/>
    <n v="780080"/>
    <n v="24274976"/>
    <n v="6708855"/>
    <m/>
    <m/>
    <x v="2011"/>
    <n v="124196216"/>
    <n v="713897"/>
    <n v="1402358"/>
    <n v="2116255"/>
    <n v="19071468"/>
    <n v="31080616"/>
    <n v="258065216"/>
    <n v="124308312"/>
    <n v="30733464"/>
    <n v="347571712"/>
    <n v="398087584"/>
    <n v="321048256"/>
    <n v="258065216"/>
    <n v="954"/>
    <n v="0.72199999999999998"/>
    <m/>
    <n v="9.7345100000000004E-2"/>
    <n v="0.48172399999999999"/>
    <n v="2.7318200000000001E-2"/>
    <n v="89657"/>
  </r>
  <r>
    <x v="24"/>
    <x v="71"/>
    <s v="University of St Thomas"/>
    <s v="Minnesota"/>
    <x v="1"/>
    <x v="0"/>
    <n v="0.86618004866180054"/>
    <n v="0.30445116681071738"/>
    <n v="5343"/>
    <n v="4628"/>
    <n v="1408"/>
    <n v="1"/>
    <n v="1409"/>
    <s v="55105-1078"/>
    <s v="Plains: IA, KS, MN, MO, NE, ND, and SD"/>
    <x v="1"/>
    <x v="2"/>
    <n v="-93.189400000000006"/>
    <n v="44.941699999999997"/>
    <n v="2.1000000000000001E-2"/>
    <n v="2303"/>
    <n v="278958656"/>
    <n v="177183200"/>
    <m/>
    <n v="9428"/>
    <n v="2125704"/>
    <n v="842705"/>
    <n v="22232136"/>
    <n v="1602438"/>
    <m/>
    <m/>
    <x v="2012"/>
    <n v="121498032"/>
    <n v="834930"/>
    <n v="1374810"/>
    <n v="2209740"/>
    <n v="18639992"/>
    <n v="32821644"/>
    <n v="248986288"/>
    <n v="118507288"/>
    <n v="29287712"/>
    <n v="398087584"/>
    <n v="393551712"/>
    <n v="251739328"/>
    <n v="248986288"/>
    <n v="1023"/>
    <n v="0.75800000000000001"/>
    <m/>
    <n v="9.8023100000000002E-2"/>
    <n v="0.46787499999999999"/>
    <n v="2.75947E-2"/>
    <n v="92824"/>
  </r>
  <r>
    <x v="25"/>
    <x v="71"/>
    <s v="University of St Thomas"/>
    <s v="Minnesota"/>
    <x v="1"/>
    <x v="0"/>
    <n v="0.83958793230316409"/>
    <n v="0.31441717791411045"/>
    <n v="5436"/>
    <n v="4564"/>
    <n v="1419"/>
    <n v="16"/>
    <n v="1435"/>
    <s v="55105-1078"/>
    <s v="Plains: IA, KS, MN, MO, NE, ND, and SD"/>
    <x v="1"/>
    <x v="2"/>
    <n v="-93.189400000000006"/>
    <n v="44.941699999999997"/>
    <n v="1.9E-2"/>
    <n v="2262"/>
    <n v="288787648"/>
    <n v="179936880"/>
    <m/>
    <m/>
    <n v="2120510"/>
    <n v="1339712"/>
    <n v="22966036"/>
    <n v="4108190"/>
    <m/>
    <m/>
    <x v="2013"/>
    <n v="133657136"/>
    <n v="890446"/>
    <n v="1707616"/>
    <n v="2598062"/>
    <n v="20436080"/>
    <n v="35225492"/>
    <n v="271298464"/>
    <n v="132486904"/>
    <n v="34930768"/>
    <n v="393551712"/>
    <n v="368507200"/>
    <n v="241058608"/>
    <n v="271298464"/>
    <n v="1148"/>
    <n v="0.75600000000000001"/>
    <m/>
    <n v="9.2773400000000006E-2"/>
    <n v="0.474609"/>
    <n v="2.3925800000000001E-2"/>
    <n v="93184"/>
  </r>
  <r>
    <x v="26"/>
    <x v="71"/>
    <s v="University of St Thomas"/>
    <s v="Minnesota"/>
    <x v="1"/>
    <x v="0"/>
    <n v="0.82655521620318273"/>
    <n v="0.26234928043562816"/>
    <n v="6221"/>
    <n v="5142"/>
    <n v="1348"/>
    <n v="1"/>
    <n v="1349"/>
    <s v="55105-1078"/>
    <s v="Plains: IA, KS, MN, MO, NE, ND, and SD"/>
    <x v="1"/>
    <x v="3"/>
    <n v="-93.189400000000006"/>
    <n v="44.941699999999997"/>
    <n v="1.7000000000000001E-2"/>
    <n v="2177"/>
    <n v="293435520"/>
    <n v="179032144"/>
    <m/>
    <n v="3250"/>
    <n v="2449481"/>
    <n v="1305183"/>
    <n v="39582732"/>
    <n v="6093670"/>
    <m/>
    <m/>
    <x v="2014"/>
    <n v="127980776"/>
    <n v="943742"/>
    <n v="2054672"/>
    <n v="2998414"/>
    <n v="21113796"/>
    <n v="32235576"/>
    <n v="262083648"/>
    <n v="128727784"/>
    <n v="34706904"/>
    <n v="368507200"/>
    <n v="412996672"/>
    <n v="334300320"/>
    <n v="262083648"/>
    <n v="1016"/>
    <n v="0.76900000000000002"/>
    <m/>
    <n v="7.9726699999999998E-2"/>
    <n v="0.488041"/>
    <n v="2.2779000000000001E-2"/>
    <n v="94928.5"/>
  </r>
  <r>
    <x v="27"/>
    <x v="71"/>
    <s v="University of St Thomas"/>
    <s v="Minnesota"/>
    <x v="1"/>
    <x v="0"/>
    <n v="0.84159030905420096"/>
    <n v="0.27643476656209631"/>
    <n v="6439"/>
    <n v="5419"/>
    <n v="1498"/>
    <n v="0"/>
    <n v="1498"/>
    <s v="55105-1078"/>
    <s v="Plains: IA, KS, MN, MO, NE, ND, and SD"/>
    <x v="1"/>
    <x v="3"/>
    <n v="-93.188999999999993"/>
    <n v="44.943399999999997"/>
    <n v="1.9E-2"/>
    <n v="2276"/>
    <n v="303739488"/>
    <n v="178316880"/>
    <m/>
    <m/>
    <n v="2857610"/>
    <n v="1174803"/>
    <n v="33811640"/>
    <n v="1978329"/>
    <m/>
    <m/>
    <x v="2015"/>
    <n v="128182112"/>
    <n v="1122586"/>
    <n v="2895576"/>
    <n v="4018162"/>
    <n v="24498970"/>
    <n v="31888428"/>
    <n v="266593264"/>
    <n v="131012696"/>
    <n v="36147496"/>
    <n v="412996672"/>
    <n v="436203296"/>
    <n v="304269920"/>
    <n v="266593264"/>
    <m/>
    <m/>
    <m/>
    <m/>
    <m/>
    <m/>
    <m/>
  </r>
  <r>
    <x v="0"/>
    <x v="72"/>
    <s v="WINONA STATE UNIVERSITY"/>
    <s v="Minnesota"/>
    <x v="0"/>
    <x v="0"/>
    <s v=""/>
    <s v=""/>
    <m/>
    <m/>
    <m/>
    <m/>
    <m/>
    <m/>
    <m/>
    <x v="0"/>
    <x v="0"/>
    <m/>
    <m/>
    <m/>
    <m/>
    <n v="11570787"/>
    <m/>
    <m/>
    <m/>
    <n v="3923607"/>
    <n v="23333856"/>
    <n v="824102"/>
    <m/>
    <m/>
    <m/>
    <x v="2016"/>
    <n v="20676774"/>
    <n v="1081883"/>
    <n v="343938"/>
    <n v="1425821"/>
    <n v="4574793"/>
    <n v="2479808"/>
    <n v="48754684"/>
    <n v="24387544"/>
    <n v="5853010"/>
    <m/>
    <m/>
    <m/>
    <m/>
    <m/>
    <m/>
    <m/>
    <m/>
    <m/>
    <m/>
    <m/>
  </r>
  <r>
    <x v="1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2399730"/>
    <m/>
    <m/>
    <m/>
    <n v="4287683"/>
    <n v="24628892"/>
    <n v="896921"/>
    <m/>
    <m/>
    <m/>
    <x v="2017"/>
    <n v="20036540"/>
    <n v="757339"/>
    <n v="264526"/>
    <n v="1021865"/>
    <n v="4606204"/>
    <n v="3102199"/>
    <n v="51040972"/>
    <n v="22881584"/>
    <n v="5731583"/>
    <m/>
    <m/>
    <m/>
    <m/>
    <m/>
    <m/>
    <m/>
    <m/>
    <m/>
    <m/>
    <m/>
  </r>
  <r>
    <x v="2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4071937"/>
    <m/>
    <m/>
    <m/>
    <n v="3883511"/>
    <n v="24016240"/>
    <n v="731591"/>
    <m/>
    <m/>
    <m/>
    <x v="2018"/>
    <n v="19700756"/>
    <n v="822137"/>
    <n v="319324"/>
    <n v="1141461"/>
    <n v="3933825"/>
    <n v="3444086"/>
    <n v="50942572"/>
    <n v="22795752"/>
    <n v="4559150"/>
    <m/>
    <m/>
    <m/>
    <m/>
    <m/>
    <m/>
    <m/>
    <m/>
    <m/>
    <m/>
    <m/>
  </r>
  <r>
    <x v="3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5271980"/>
    <m/>
    <m/>
    <m/>
    <n v="3302721"/>
    <n v="23112696"/>
    <n v="1279212"/>
    <m/>
    <m/>
    <m/>
    <x v="2019"/>
    <n v="19493012"/>
    <n v="1075004"/>
    <n v="377286"/>
    <n v="1452290"/>
    <n v="4262292"/>
    <n v="3779497"/>
    <n v="51809428"/>
    <n v="22168048"/>
    <n v="4812859"/>
    <m/>
    <m/>
    <m/>
    <m/>
    <m/>
    <m/>
    <m/>
    <m/>
    <m/>
    <m/>
    <m/>
  </r>
  <r>
    <x v="4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6137661"/>
    <m/>
    <m/>
    <m/>
    <n v="2980789"/>
    <n v="23506004"/>
    <n v="1327872"/>
    <m/>
    <m/>
    <m/>
    <x v="2020"/>
    <n v="17822960"/>
    <n v="956340"/>
    <n v="346862"/>
    <n v="1303202"/>
    <n v="4201592"/>
    <n v="3568727"/>
    <n v="45198088"/>
    <n v="20303948"/>
    <n v="4263913"/>
    <m/>
    <m/>
    <m/>
    <m/>
    <m/>
    <m/>
    <m/>
    <m/>
    <m/>
    <m/>
    <m/>
  </r>
  <r>
    <x v="5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7907752"/>
    <m/>
    <m/>
    <m/>
    <n v="2984798"/>
    <n v="25497512"/>
    <n v="1678798"/>
    <m/>
    <m/>
    <m/>
    <x v="2021"/>
    <n v="21663552"/>
    <n v="1074449"/>
    <n v="269145"/>
    <n v="1343594"/>
    <n v="5914784"/>
    <n v="3137298"/>
    <n v="59114716"/>
    <n v="25350156"/>
    <n v="6650420"/>
    <m/>
    <m/>
    <m/>
    <m/>
    <m/>
    <m/>
    <m/>
    <m/>
    <m/>
    <m/>
    <m/>
  </r>
  <r>
    <x v="6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9474184"/>
    <m/>
    <m/>
    <m/>
    <n v="2767118"/>
    <n v="26330964"/>
    <n v="1536044"/>
    <n v="1266904"/>
    <m/>
    <m/>
    <x v="2022"/>
    <n v="22634636"/>
    <n v="786497"/>
    <n v="272553"/>
    <n v="1059050"/>
    <n v="5362935"/>
    <n v="5655349"/>
    <n v="58490516"/>
    <n v="25903884"/>
    <n v="6236382"/>
    <m/>
    <m/>
    <m/>
    <m/>
    <n v="464"/>
    <n v="0.441"/>
    <m/>
    <m/>
    <m/>
    <m/>
    <m/>
  </r>
  <r>
    <x v="7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19979158"/>
    <m/>
    <m/>
    <m/>
    <n v="3347769"/>
    <n v="25936570"/>
    <n v="1434125"/>
    <n v="241471"/>
    <m/>
    <m/>
    <x v="2023"/>
    <n v="23173328"/>
    <n v="808307"/>
    <n v="279652"/>
    <n v="1087959"/>
    <n v="6315134"/>
    <n v="5940237"/>
    <n v="59655376"/>
    <n v="29304952"/>
    <n v="6274236"/>
    <n v="2468004"/>
    <n v="2902595"/>
    <m/>
    <m/>
    <n v="478"/>
    <n v="0.39500000000000002"/>
    <n v="3165"/>
    <n v="0.181613"/>
    <n v="0.63587199999999999"/>
    <n v="7.1203199999999994E-2"/>
    <n v="40289"/>
  </r>
  <r>
    <x v="8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20139688"/>
    <m/>
    <m/>
    <m/>
    <n v="3633826"/>
    <n v="31947936"/>
    <n v="1443946"/>
    <n v="369600"/>
    <m/>
    <m/>
    <x v="2024"/>
    <n v="23989620"/>
    <n v="798250"/>
    <n v="220065"/>
    <n v="1018315"/>
    <n v="8866264"/>
    <n v="6124351"/>
    <n v="64984308"/>
    <n v="30728124"/>
    <n v="6735849"/>
    <n v="2902595"/>
    <n v="3101125"/>
    <m/>
    <m/>
    <n v="554"/>
    <n v="0.435"/>
    <n v="3220"/>
    <n v="0.15143000000000001"/>
    <n v="0.64881200000000006"/>
    <n v="6.5243700000000002E-2"/>
    <n v="44221"/>
  </r>
  <r>
    <x v="9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22395714"/>
    <m/>
    <m/>
    <m/>
    <n v="3571637"/>
    <n v="31353680"/>
    <n v="1306166"/>
    <n v="558074"/>
    <m/>
    <m/>
    <x v="2025"/>
    <n v="24639036"/>
    <n v="791086"/>
    <n v="212395"/>
    <n v="1003481"/>
    <n v="10447875"/>
    <n v="6196459"/>
    <n v="71294272"/>
    <n v="31938002"/>
    <n v="7406593"/>
    <n v="3101125"/>
    <n v="3461006"/>
    <m/>
    <m/>
    <n v="496"/>
    <n v="0.432"/>
    <m/>
    <n v="0.14583299999999999"/>
    <n v="0.64839199999999997"/>
    <n v="6.1768999999999998E-2"/>
    <n v="47991"/>
  </r>
  <r>
    <x v="10"/>
    <x v="72"/>
    <s v="WINONA STATE UNIVERSITY"/>
    <s v="Minnesota"/>
    <x v="0"/>
    <x v="0"/>
    <s v=""/>
    <s v=""/>
    <m/>
    <m/>
    <m/>
    <m/>
    <m/>
    <n v="559870838"/>
    <s v="Plains: IA, KS, MN, MO, NE, ND, and SD"/>
    <x v="0"/>
    <x v="0"/>
    <m/>
    <m/>
    <m/>
    <m/>
    <n v="23743050"/>
    <m/>
    <m/>
    <m/>
    <n v="4016151"/>
    <n v="33811984"/>
    <n v="1512080"/>
    <n v="622533"/>
    <m/>
    <m/>
    <x v="2026"/>
    <n v="24736288"/>
    <n v="2196600"/>
    <n v="314464"/>
    <n v="2511064"/>
    <n v="12341998"/>
    <n v="8171720"/>
    <n v="79868472"/>
    <n v="32268176"/>
    <n v="8490489"/>
    <n v="3461006"/>
    <n v="2918075"/>
    <m/>
    <m/>
    <n v="565"/>
    <n v="0.47099999999999997"/>
    <m/>
    <n v="0.15229300000000001"/>
    <n v="0.64442200000000005"/>
    <n v="6.57084E-2"/>
    <n v="51654"/>
  </r>
  <r>
    <x v="11"/>
    <x v="72"/>
    <s v="WINONA STATE UNIVERSITY"/>
    <s v="Minnesota"/>
    <x v="1"/>
    <x v="0"/>
    <n v="0.64190660537140087"/>
    <n v="0.61741424802110823"/>
    <n v="4133"/>
    <n v="2653"/>
    <n v="1623"/>
    <n v="15"/>
    <n v="1638"/>
    <m/>
    <m/>
    <x v="0"/>
    <x v="0"/>
    <m/>
    <m/>
    <m/>
    <m/>
    <n v="26812516"/>
    <m/>
    <m/>
    <m/>
    <n v="5078123"/>
    <n v="34859624"/>
    <n v="1762256"/>
    <n v="-467598"/>
    <m/>
    <m/>
    <x v="2027"/>
    <n v="26682608"/>
    <n v="1990655"/>
    <n v="437609"/>
    <n v="2428264"/>
    <n v="9758344"/>
    <n v="8412365"/>
    <n v="86635520"/>
    <n v="36147668"/>
    <n v="9344124"/>
    <n v="9250940"/>
    <n v="9182003"/>
    <m/>
    <m/>
    <n v="630"/>
    <n v="0.50600000000000001"/>
    <m/>
    <n v="0.15215300000000001"/>
    <n v="0.65550200000000003"/>
    <n v="6.5390799999999999E-2"/>
    <n v="54504"/>
  </r>
  <r>
    <x v="12"/>
    <x v="72"/>
    <s v="WINONA STATE UNIVERSITY"/>
    <s v="Minnesota"/>
    <x v="1"/>
    <x v="0"/>
    <n v="0.86036570885775354"/>
    <n v="0.42478608887662156"/>
    <n v="4211"/>
    <n v="3623"/>
    <n v="1522"/>
    <n v="17"/>
    <n v="1539"/>
    <s v="55987-5838"/>
    <s v="Plains: IA, KS, MN, MO, NE, ND, and SD"/>
    <x v="0"/>
    <x v="0"/>
    <m/>
    <m/>
    <m/>
    <m/>
    <n v="36910728"/>
    <n v="32503040"/>
    <m/>
    <m/>
    <n v="5486639"/>
    <n v="35550984"/>
    <n v="1698806"/>
    <n v="729589"/>
    <n v="53270112"/>
    <n v="34460904"/>
    <x v="2028"/>
    <n v="33397426"/>
    <n v="2191414.75"/>
    <n v="557698.75"/>
    <n v="2749113.5"/>
    <n v="10188653"/>
    <n v="8735148"/>
    <n v="85283184"/>
    <n v="39989744"/>
    <n v="10981946"/>
    <n v="9128003"/>
    <n v="10016731"/>
    <n v="100484224"/>
    <n v="85283184"/>
    <n v="676"/>
    <n v="0.53400000000000003"/>
    <m/>
    <n v="0.15007599999999999"/>
    <n v="0.668798"/>
    <n v="6.1187199999999997E-2"/>
    <n v="56390"/>
  </r>
  <r>
    <x v="13"/>
    <x v="72"/>
    <s v="WINONA STATE UNIVERSITY"/>
    <s v="Minnesota"/>
    <x v="1"/>
    <x v="0"/>
    <n v="0.86036570885775354"/>
    <n v="0.42036985923268011"/>
    <n v="4211"/>
    <n v="3623"/>
    <n v="1517"/>
    <n v="6"/>
    <n v="1523"/>
    <m/>
    <m/>
    <x v="0"/>
    <x v="0"/>
    <m/>
    <m/>
    <m/>
    <m/>
    <n v="41845504"/>
    <n v="37250692"/>
    <m/>
    <m/>
    <n v="5749983"/>
    <n v="33533068"/>
    <n v="1558847"/>
    <n v="852979"/>
    <n v="61267720"/>
    <n v="32306524"/>
    <x v="2029"/>
    <n v="34220000"/>
    <n v="1606917.5"/>
    <n v="463299.84000000003"/>
    <n v="2070217.38"/>
    <n v="10727295"/>
    <n v="8887337"/>
    <n v="90643712"/>
    <n v="40442948"/>
    <n v="10542650"/>
    <n v="10016731"/>
    <n v="10935378"/>
    <n v="101320392"/>
    <n v="90643712"/>
    <n v="665"/>
    <n v="0.51800000000000002"/>
    <m/>
    <n v="0.140602"/>
    <n v="0.66368799999999994"/>
    <n v="5.4215100000000002E-2"/>
    <n v="57508"/>
  </r>
  <r>
    <x v="14"/>
    <x v="72"/>
    <s v="WINONA STATE UNIVERSITY"/>
    <s v="Minnesota"/>
    <x v="1"/>
    <x v="0"/>
    <n v="0.7841018715029906"/>
    <n v="0.38754921259842517"/>
    <n v="5183"/>
    <n v="4064"/>
    <n v="1566"/>
    <n v="9"/>
    <n v="1575"/>
    <s v="55987-5838"/>
    <s v="Plains: IA, KS, MN, MO, NE, ND, and SD"/>
    <x v="1"/>
    <x v="0"/>
    <m/>
    <m/>
    <m/>
    <m/>
    <n v="46807000"/>
    <n v="38452000"/>
    <m/>
    <m/>
    <n v="5453000"/>
    <n v="33163000"/>
    <n v="1474000"/>
    <n v="991000"/>
    <n v="65028000"/>
    <n v="32104000"/>
    <x v="2030"/>
    <n v="37289940"/>
    <n v="1569021.38"/>
    <n v="371241.66"/>
    <n v="1940263"/>
    <n v="11143087"/>
    <n v="10300205"/>
    <n v="94731000"/>
    <n v="42508708"/>
    <n v="11857545"/>
    <n v="10935000"/>
    <n v="13691000"/>
    <n v="99020000"/>
    <n v="94731000"/>
    <n v="759"/>
    <n v="0.52700000000000002"/>
    <m/>
    <n v="0.12732599999999999"/>
    <n v="0.64844900000000005"/>
    <n v="4.6676500000000003E-2"/>
    <n v="61000"/>
  </r>
  <r>
    <x v="15"/>
    <x v="72"/>
    <s v="Winona State University"/>
    <s v="Minnesota"/>
    <x v="1"/>
    <x v="0"/>
    <n v="0.81012197342071723"/>
    <n v="0.38674157303370787"/>
    <n v="5493"/>
    <n v="4450"/>
    <n v="1712"/>
    <n v="9"/>
    <n v="1721"/>
    <m/>
    <m/>
    <x v="0"/>
    <x v="0"/>
    <m/>
    <m/>
    <m/>
    <m/>
    <n v="49952000"/>
    <n v="41550000"/>
    <m/>
    <m/>
    <n v="4792000"/>
    <n v="36278000"/>
    <n v="1355000"/>
    <n v="988000"/>
    <n v="69494000"/>
    <n v="35312000"/>
    <x v="2031"/>
    <n v="39508440"/>
    <n v="1444329.88"/>
    <n v="355295.88"/>
    <n v="1799625.75"/>
    <n v="11730551"/>
    <n v="10997970"/>
    <n v="100696000"/>
    <n v="46319824"/>
    <n v="12325243"/>
    <n v="13691000"/>
    <n v="14536000"/>
    <n v="110920000"/>
    <n v="100696000"/>
    <n v="785"/>
    <n v="0.55700000000000005"/>
    <m/>
    <n v="0.12825700000000001"/>
    <n v="0.63723200000000002"/>
    <n v="4.3717399999999997E-2"/>
    <n v="63392"/>
  </r>
  <r>
    <x v="16"/>
    <x v="72"/>
    <s v="Winona State University"/>
    <s v="Minnesota"/>
    <x v="1"/>
    <x v="0"/>
    <n v="0.76872781617784425"/>
    <n v="0.42138517618469018"/>
    <n v="5353"/>
    <n v="4115"/>
    <n v="1728"/>
    <n v="6"/>
    <n v="1734"/>
    <s v="55987-5838"/>
    <s v="Plains: IA, KS, MN, MO, NE, ND, and SD"/>
    <x v="1"/>
    <x v="3"/>
    <m/>
    <m/>
    <m/>
    <m/>
    <n v="54498000"/>
    <n v="45016000"/>
    <m/>
    <m/>
    <n v="5147000"/>
    <n v="38208000"/>
    <n v="1523000"/>
    <n v="1457000"/>
    <n v="75394000"/>
    <n v="37453000"/>
    <x v="2032"/>
    <n v="42306452"/>
    <n v="1677617"/>
    <n v="400047.13"/>
    <n v="2077664.13"/>
    <n v="11323328"/>
    <n v="11636561"/>
    <n v="106578000"/>
    <n v="47454684"/>
    <n v="12842465"/>
    <n v="14536000"/>
    <n v="15809000"/>
    <n v="118300000"/>
    <n v="106578000"/>
    <n v="871"/>
    <n v="0.55100000000000005"/>
    <m/>
    <n v="0.13569000000000001"/>
    <n v="0.62742299999999995"/>
    <n v="4.5039900000000001E-2"/>
    <n v="63483"/>
  </r>
  <r>
    <x v="17"/>
    <x v="72"/>
    <s v="Winona State University"/>
    <s v="Minnesota"/>
    <x v="1"/>
    <x v="0"/>
    <n v="0.81881278538812785"/>
    <n v="0.38701762212803925"/>
    <n v="5475"/>
    <n v="4483"/>
    <n v="1731"/>
    <n v="4"/>
    <n v="1735"/>
    <m/>
    <m/>
    <x v="0"/>
    <x v="0"/>
    <m/>
    <m/>
    <m/>
    <m/>
    <n v="57143000"/>
    <n v="46696000"/>
    <m/>
    <m/>
    <n v="5508000"/>
    <n v="40529000"/>
    <n v="1894000"/>
    <n v="1893000"/>
    <n v="73782000"/>
    <n v="43447000"/>
    <x v="2033"/>
    <n v="45378500"/>
    <n v="1263554.75"/>
    <n v="442535.28"/>
    <n v="1706090"/>
    <n v="11955440"/>
    <n v="12678636"/>
    <n v="115955000"/>
    <n v="50889504"/>
    <n v="14712103"/>
    <n v="15809000"/>
    <n v="14336000"/>
    <n v="125769000"/>
    <n v="115955000"/>
    <n v="858"/>
    <n v="0.56599999999999995"/>
    <m/>
    <n v="0.129078"/>
    <n v="0.62457799999999997"/>
    <n v="3.9932500000000003E-2"/>
    <n v="67061"/>
  </r>
  <r>
    <x v="18"/>
    <x v="72"/>
    <s v="Winona State University"/>
    <s v="Minnesota"/>
    <x v="1"/>
    <x v="0"/>
    <n v="0.73471704232203661"/>
    <n v="0.41602295299050984"/>
    <n v="6167"/>
    <n v="4531"/>
    <n v="1877"/>
    <n v="8"/>
    <n v="1885"/>
    <s v="55987-5838"/>
    <s v="Plains: IA, KS, MN, MO, NE, ND, and SD"/>
    <x v="1"/>
    <x v="3"/>
    <m/>
    <m/>
    <m/>
    <m/>
    <n v="60053000"/>
    <n v="49029000"/>
    <m/>
    <m/>
    <n v="6640000"/>
    <n v="40916000"/>
    <n v="2212000"/>
    <n v="2696000"/>
    <n v="79056000"/>
    <n v="44049000"/>
    <x v="2034"/>
    <n v="50812692"/>
    <n v="712283.38"/>
    <n v="270054.46999999997"/>
    <n v="982337.88"/>
    <n v="12547509"/>
    <n v="13137147"/>
    <n v="123923000"/>
    <n v="54992016"/>
    <n v="15712045"/>
    <n v="14336000"/>
    <n v="14221000"/>
    <n v="130847000"/>
    <n v="123923000"/>
    <n v="844"/>
    <n v="0.52"/>
    <n v="6430"/>
    <n v="0.111289"/>
    <n v="0.62663500000000005"/>
    <n v="3.0958099999999999E-2"/>
    <n v="72198"/>
  </r>
  <r>
    <x v="19"/>
    <x v="72"/>
    <s v="Winona State University"/>
    <s v="Minnesota"/>
    <x v="1"/>
    <x v="0"/>
    <n v="0.70953846153846156"/>
    <n v="0.39310494362532522"/>
    <n v="6500"/>
    <n v="4612"/>
    <n v="1808"/>
    <n v="5"/>
    <n v="1813"/>
    <m/>
    <m/>
    <x v="0"/>
    <x v="0"/>
    <m/>
    <m/>
    <m/>
    <m/>
    <n v="52395000"/>
    <n v="39084000"/>
    <m/>
    <m/>
    <n v="11244000"/>
    <n v="38369000"/>
    <n v="2448000"/>
    <n v="1339000"/>
    <n v="74989000"/>
    <n v="53100000"/>
    <x v="2035"/>
    <n v="51722000"/>
    <n v="461000"/>
    <n v="329000"/>
    <n v="790000"/>
    <n v="13741000"/>
    <n v="12915000"/>
    <n v="122873000"/>
    <n v="56613000"/>
    <n v="16579000"/>
    <n v="14221000"/>
    <n v="13864000"/>
    <n v="135884992"/>
    <n v="122873000"/>
    <n v="854"/>
    <n v="0.54600000000000004"/>
    <n v="6920"/>
    <n v="0.115894"/>
    <n v="0.61512999999999995"/>
    <n v="3.7187999999999999E-2"/>
    <n v="72781"/>
  </r>
  <r>
    <x v="20"/>
    <x v="72"/>
    <s v="Winona State University"/>
    <s v="Minnesota"/>
    <x v="1"/>
    <x v="0"/>
    <n v="0.66238088035093023"/>
    <n v="0.37291619091116696"/>
    <n v="6611"/>
    <n v="4379"/>
    <n v="1628"/>
    <n v="5"/>
    <n v="1633"/>
    <s v="55987-5838"/>
    <s v="Plains: IA, KS, MN, MO, NE, ND, and SD"/>
    <x v="1"/>
    <x v="3"/>
    <n v="-91.6417"/>
    <n v="44.048299999999998"/>
    <m/>
    <m/>
    <n v="55614000"/>
    <n v="41372000"/>
    <m/>
    <m/>
    <n v="14016000"/>
    <n v="36014000"/>
    <n v="3042000"/>
    <n v="1398000"/>
    <n v="82470000"/>
    <n v="54722000"/>
    <x v="2036"/>
    <n v="47951000"/>
    <n v="440000"/>
    <n v="462000"/>
    <n v="902000"/>
    <n v="15045000"/>
    <n v="12278000"/>
    <n v="130808000"/>
    <n v="56388000"/>
    <n v="16887000"/>
    <n v="13864000"/>
    <n v="13845000"/>
    <n v="138180992"/>
    <n v="130808000"/>
    <n v="924"/>
    <n v="0.54300000000000004"/>
    <n v="7330"/>
    <n v="0.136548"/>
    <n v="0.610406"/>
    <n v="4.6192900000000002E-2"/>
    <n v="69929.5"/>
  </r>
  <r>
    <x v="21"/>
    <x v="72"/>
    <s v="Winona State University"/>
    <s v="Minnesota"/>
    <x v="1"/>
    <x v="0"/>
    <n v="0.68938120702826589"/>
    <n v="0.4153368794326241"/>
    <n v="6545"/>
    <n v="4512"/>
    <n v="1871"/>
    <n v="3"/>
    <n v="1874"/>
    <s v="55987-5838"/>
    <s v="Plains: IA, KS, MN, MO, NE, ND, and SD"/>
    <x v="1"/>
    <x v="3"/>
    <n v="-91.644499999999994"/>
    <n v="44.046599999999998"/>
    <n v="3.5999999999999997E-2"/>
    <n v="1703"/>
    <n v="61911000"/>
    <n v="45895000"/>
    <m/>
    <m/>
    <n v="10460000"/>
    <n v="34848000"/>
    <n v="2835000"/>
    <n v="1732000"/>
    <n v="89066000"/>
    <n v="48628000"/>
    <x v="2037"/>
    <n v="50344000"/>
    <n v="662000"/>
    <n v="350000"/>
    <n v="1012000"/>
    <n v="14700000"/>
    <n v="13424000"/>
    <n v="128563000"/>
    <n v="54676000"/>
    <n v="16784000"/>
    <n v="13845000"/>
    <n v="15380000"/>
    <n v="140132992"/>
    <n v="128563000"/>
    <n v="917"/>
    <n v="0.53400000000000003"/>
    <n v="7540"/>
    <n v="0.14228299999999999"/>
    <n v="0.61990999999999996"/>
    <n v="4.7259900000000001E-2"/>
    <n v="69571.5"/>
  </r>
  <r>
    <x v="22"/>
    <x v="72"/>
    <s v="Winona State University"/>
    <s v="Minnesota"/>
    <x v="1"/>
    <x v="0"/>
    <n v="0.6166802499320837"/>
    <n v="0.39361233480176211"/>
    <n v="7362"/>
    <n v="4540"/>
    <n v="1782"/>
    <n v="5"/>
    <n v="1787"/>
    <m/>
    <m/>
    <x v="0"/>
    <x v="0"/>
    <m/>
    <m/>
    <n v="4.3999999999999997E-2"/>
    <n v="1817"/>
    <n v="62789000"/>
    <n v="46036000"/>
    <m/>
    <m/>
    <n v="10150000"/>
    <n v="35754000"/>
    <n v="2705000"/>
    <n v="1097000"/>
    <n v="88752000"/>
    <n v="49880000"/>
    <x v="2038"/>
    <n v="51734000"/>
    <n v="493000"/>
    <n v="347000"/>
    <n v="840000"/>
    <n v="14944000"/>
    <n v="13160000"/>
    <n v="133237000"/>
    <n v="57601000"/>
    <n v="17865000"/>
    <n v="15380000"/>
    <n v="17478000"/>
    <n v="139284992"/>
    <n v="133237000"/>
    <n v="970"/>
    <n v="0.56499999999999995"/>
    <n v="7690"/>
    <n v="0.146703"/>
    <n v="0.63521899999999998"/>
    <n v="5.1617700000000002E-2"/>
    <n v="71212"/>
  </r>
  <r>
    <x v="23"/>
    <x v="72"/>
    <s v="Winona State University"/>
    <s v="Minnesota"/>
    <x v="1"/>
    <x v="0"/>
    <n v="0.60745978924015531"/>
    <n v="0.37662634101803244"/>
    <n v="7212"/>
    <n v="4381"/>
    <n v="1639"/>
    <n v="11"/>
    <n v="1650"/>
    <s v="55987-5838"/>
    <s v="Plains: IA, KS, MN, MO, NE, ND, and SD"/>
    <x v="1"/>
    <x v="3"/>
    <n v="-91.644499999999994"/>
    <n v="44.046599999999998"/>
    <n v="4.3999999999999997E-2"/>
    <n v="1951"/>
    <n v="62485000"/>
    <n v="46677000"/>
    <m/>
    <m/>
    <n v="9663000"/>
    <n v="37300000"/>
    <n v="2739000"/>
    <n v="1437000"/>
    <n v="88047000"/>
    <n v="50988000"/>
    <x v="2039"/>
    <n v="53988000"/>
    <n v="636000"/>
    <n v="400000"/>
    <n v="1036000"/>
    <n v="16715000"/>
    <n v="13691000"/>
    <n v="143067008"/>
    <n v="63812000"/>
    <n v="19555000"/>
    <n v="17478000"/>
    <n v="18771000"/>
    <n v="139967008"/>
    <n v="143067008"/>
    <n v="1066"/>
    <n v="0.57199999999999995"/>
    <n v="7800"/>
    <n v="0.154027"/>
    <n v="0.638598"/>
    <n v="5.0993700000000003E-2"/>
    <n v="74824"/>
  </r>
  <r>
    <x v="24"/>
    <x v="72"/>
    <s v="Winona State University"/>
    <s v="Minnesota"/>
    <x v="1"/>
    <x v="0"/>
    <n v="0.63037047471474861"/>
    <n v="0.36871508379888268"/>
    <n v="7099"/>
    <n v="4475"/>
    <n v="1646"/>
    <n v="4"/>
    <n v="1650"/>
    <s v="55987-5838"/>
    <s v="Plains: IA, KS, MN, MO, NE, ND, and SD"/>
    <x v="1"/>
    <x v="3"/>
    <n v="-91.644000000000005"/>
    <n v="44.0456"/>
    <n v="4.1000000000000002E-2"/>
    <n v="2119"/>
    <n v="61928000"/>
    <n v="45750000"/>
    <m/>
    <m/>
    <n v="9886000"/>
    <n v="39548000"/>
    <n v="2664000"/>
    <n v="1596000"/>
    <n v="87246000"/>
    <n v="52841000"/>
    <x v="2040"/>
    <n v="53796000"/>
    <n v="287000"/>
    <n v="421000"/>
    <n v="708000"/>
    <n v="15943000"/>
    <n v="13816000"/>
    <n v="137226000"/>
    <n v="62760000"/>
    <n v="17597000"/>
    <n v="18771000"/>
    <n v="20556000"/>
    <n v="141368992"/>
    <n v="137226000"/>
    <n v="1049"/>
    <n v="0.58399999999999996"/>
    <m/>
    <n v="0.162437"/>
    <n v="0.63932699999999998"/>
    <n v="5.7974900000000003E-2"/>
    <n v="74374"/>
  </r>
  <r>
    <x v="25"/>
    <x v="72"/>
    <s v="Winona State University"/>
    <s v="Minnesota"/>
    <x v="1"/>
    <x v="0"/>
    <n v="0.62463126843657812"/>
    <n v="0.38772136953955133"/>
    <n v="6780"/>
    <n v="4235"/>
    <n v="1630"/>
    <n v="12"/>
    <n v="1642"/>
    <s v="55987-5838"/>
    <s v="Plains: IA, KS, MN, MO, NE, ND, and SD"/>
    <x v="1"/>
    <x v="3"/>
    <n v="-91.644800000000004"/>
    <n v="44.0458"/>
    <n v="3.9E-2"/>
    <n v="2161"/>
    <n v="62680000"/>
    <n v="46083000"/>
    <m/>
    <m/>
    <n v="11506000"/>
    <n v="42486000"/>
    <n v="2853000"/>
    <n v="1608000"/>
    <n v="88948000"/>
    <n v="57610000"/>
    <x v="2041"/>
    <n v="55470000"/>
    <n v="506000"/>
    <n v="384000"/>
    <n v="890000"/>
    <n v="16116000"/>
    <n v="15107000"/>
    <n v="141732000"/>
    <n v="64739000"/>
    <n v="18074000"/>
    <n v="20556000"/>
    <n v="22588000"/>
    <n v="148512992"/>
    <n v="141732000"/>
    <n v="954"/>
    <n v="0.59199999999999997"/>
    <m/>
    <n v="0.156606"/>
    <n v="0.65424199999999999"/>
    <n v="5.9805299999999999E-2"/>
    <n v="72230"/>
  </r>
  <r>
    <x v="26"/>
    <x v="72"/>
    <s v="Winona State University"/>
    <s v="Minnesota"/>
    <x v="1"/>
    <x v="0"/>
    <n v="0.5975120385232745"/>
    <n v="0.3550481307365122"/>
    <n v="7476"/>
    <n v="4467"/>
    <n v="1576"/>
    <n v="10"/>
    <n v="1586"/>
    <s v="55987-5838"/>
    <s v="Plains: IA, KS, MN, MO, NE, ND, and SD"/>
    <x v="1"/>
    <x v="3"/>
    <n v="-91.643699999999995"/>
    <n v="44.046199999999999"/>
    <n v="4.1000000000000002E-2"/>
    <n v="2226"/>
    <n v="60066000"/>
    <n v="43703000"/>
    <m/>
    <m/>
    <n v="9875000"/>
    <n v="43048000"/>
    <n v="1850000"/>
    <n v="2302000"/>
    <n v="86014000"/>
    <n v="56036000"/>
    <x v="2042"/>
    <n v="58784000"/>
    <n v="341000"/>
    <n v="459000"/>
    <n v="800000"/>
    <n v="17590000"/>
    <n v="15783000"/>
    <n v="162402000"/>
    <n v="66507000"/>
    <n v="36676000"/>
    <n v="22588000"/>
    <n v="24748000"/>
    <n v="143635008"/>
    <n v="162402000"/>
    <n v="1126"/>
    <n v="0.60699999999999998"/>
    <n v="8460"/>
    <n v="0.14477300000000001"/>
    <n v="0.66443200000000002"/>
    <n v="5.2118299999999999E-2"/>
    <n v="74955"/>
  </r>
  <r>
    <x v="27"/>
    <x v="72"/>
    <s v="Winona State University"/>
    <s v="Minnesota"/>
    <x v="1"/>
    <x v="0"/>
    <n v="0.66497054097482589"/>
    <n v="0.32420459122029804"/>
    <n v="7468"/>
    <n v="4966"/>
    <n v="1600"/>
    <n v="10"/>
    <n v="1610"/>
    <s v="55987-5838"/>
    <s v="Plains: IA, KS, MN, MO, NE, ND, and SD"/>
    <x v="1"/>
    <x v="3"/>
    <n v="-91.643699999999995"/>
    <n v="44.046199999999999"/>
    <n v="3.4000000000000002E-2"/>
    <n v="2300"/>
    <n v="62041000"/>
    <n v="44268000"/>
    <m/>
    <m/>
    <n v="9865000"/>
    <n v="47095000"/>
    <n v="3496000"/>
    <n v="2311000"/>
    <n v="86132000"/>
    <n v="61886000"/>
    <x v="2043"/>
    <n v="58134000"/>
    <n v="446000"/>
    <n v="492000"/>
    <n v="938000"/>
    <n v="16790000"/>
    <n v="15572000"/>
    <n v="160019008"/>
    <n v="66130000"/>
    <n v="33657000"/>
    <n v="24748000"/>
    <n v="40155000"/>
    <n v="155427008"/>
    <n v="160019008"/>
    <m/>
    <m/>
    <n v="8730"/>
    <m/>
    <m/>
    <m/>
    <m/>
  </r>
  <r>
    <x v="0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218195008"/>
    <m/>
    <m/>
    <n v="51968000"/>
    <n v="199082000"/>
    <n v="66967000"/>
    <n v="281128992"/>
    <n v="7927000"/>
    <m/>
    <m/>
    <x v="2044"/>
    <n v="288152000"/>
    <n v="167284992"/>
    <n v="172696992"/>
    <n v="339981984"/>
    <n v="24829000"/>
    <m/>
    <n v="891380992"/>
    <n v="441441984"/>
    <n v="112567000"/>
    <m/>
    <m/>
    <m/>
    <m/>
    <m/>
    <m/>
    <m/>
    <m/>
    <m/>
    <m/>
    <m/>
  </r>
  <r>
    <x v="1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237544992"/>
    <m/>
    <m/>
    <n v="54621000"/>
    <n v="217828992"/>
    <n v="66927000"/>
    <n v="299844992"/>
    <n v="7996000"/>
    <m/>
    <m/>
    <x v="2045"/>
    <n v="298104000"/>
    <n v="170483008"/>
    <n v="199382000"/>
    <n v="369865024"/>
    <n v="26435000"/>
    <m/>
    <n v="984854976"/>
    <n v="466852000"/>
    <n v="124097000"/>
    <m/>
    <m/>
    <m/>
    <m/>
    <m/>
    <m/>
    <m/>
    <m/>
    <m/>
    <m/>
    <m/>
  </r>
  <r>
    <x v="2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257816992"/>
    <m/>
    <m/>
    <n v="58847000"/>
    <n v="227358000"/>
    <n v="70844000"/>
    <n v="331319008"/>
    <n v="9336000"/>
    <m/>
    <m/>
    <x v="2046"/>
    <n v="323072000"/>
    <n v="182450000"/>
    <n v="221004000"/>
    <n v="403454016"/>
    <n v="27152000"/>
    <m/>
    <n v="1019384000"/>
    <n v="489363008"/>
    <n v="135946000"/>
    <m/>
    <m/>
    <m/>
    <m/>
    <m/>
    <m/>
    <m/>
    <m/>
    <m/>
    <m/>
    <m/>
  </r>
  <r>
    <x v="3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278383008"/>
    <m/>
    <m/>
    <n v="65311000"/>
    <n v="236308992"/>
    <n v="75086000"/>
    <n v="363352992"/>
    <n v="15155000"/>
    <m/>
    <m/>
    <x v="2047"/>
    <n v="330256000"/>
    <n v="197948000"/>
    <n v="247551008"/>
    <n v="445499008"/>
    <n v="28876000"/>
    <m/>
    <n v="1086315008"/>
    <n v="517507008"/>
    <n v="138528000"/>
    <m/>
    <m/>
    <m/>
    <m/>
    <m/>
    <m/>
    <m/>
    <m/>
    <m/>
    <m/>
    <m/>
  </r>
  <r>
    <x v="4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297343008"/>
    <m/>
    <m/>
    <n v="58987000"/>
    <n v="244699008"/>
    <n v="68800000"/>
    <n v="394027008"/>
    <n v="10599000"/>
    <m/>
    <m/>
    <x v="2048"/>
    <n v="352480000"/>
    <n v="210162000"/>
    <n v="259472000"/>
    <n v="469633984"/>
    <n v="28741000"/>
    <m/>
    <n v="1152440960"/>
    <n v="544801984"/>
    <n v="145054000"/>
    <m/>
    <m/>
    <m/>
    <m/>
    <m/>
    <m/>
    <m/>
    <m/>
    <m/>
    <m/>
    <m/>
  </r>
  <r>
    <x v="5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320139008"/>
    <m/>
    <m/>
    <n v="52452000"/>
    <n v="239546000"/>
    <n v="63302000"/>
    <n v="426607008"/>
    <n v="12644000"/>
    <m/>
    <m/>
    <x v="2049"/>
    <n v="401630016"/>
    <n v="194614000"/>
    <n v="268804000"/>
    <n v="463417984"/>
    <n v="29644000"/>
    <m/>
    <n v="1207329024"/>
    <n v="569014976"/>
    <n v="154060000"/>
    <m/>
    <m/>
    <m/>
    <m/>
    <m/>
    <m/>
    <m/>
    <m/>
    <m/>
    <m/>
    <m/>
  </r>
  <r>
    <x v="6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344782016"/>
    <n v="285284000"/>
    <m/>
    <n v="50644000"/>
    <n v="255223008"/>
    <n v="60476000"/>
    <n v="271063008"/>
    <m/>
    <m/>
    <m/>
    <x v="2050"/>
    <n v="471164992"/>
    <n v="244128000"/>
    <n v="281145984"/>
    <n v="525273984"/>
    <n v="46810000"/>
    <m/>
    <n v="1216484992"/>
    <m/>
    <m/>
    <m/>
    <m/>
    <n v="1833726976"/>
    <n v="1216484992"/>
    <n v="946"/>
    <n v="0.872"/>
    <m/>
    <m/>
    <m/>
    <m/>
    <m/>
  </r>
  <r>
    <x v="7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342006016"/>
    <n v="294993984"/>
    <m/>
    <n v="47012000"/>
    <n v="268795008"/>
    <n v="67556000"/>
    <n v="260684992"/>
    <n v="4566000"/>
    <m/>
    <m/>
    <x v="2051"/>
    <n v="507196000"/>
    <n v="244924992"/>
    <n v="311927008"/>
    <n v="556851968"/>
    <n v="47759000"/>
    <m/>
    <n v="1281939968"/>
    <n v="647080000"/>
    <n v="152155008"/>
    <m/>
    <m/>
    <n v="1807138048"/>
    <n v="1281939968"/>
    <n v="985"/>
    <n v="0.88500000000000001"/>
    <m/>
    <n v="0.41504600000000003"/>
    <n v="0.52693699999999999"/>
    <n v="7.4593599999999996E-2"/>
    <n v="23862"/>
  </r>
  <r>
    <x v="8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354334016"/>
    <n v="308015008"/>
    <m/>
    <n v="46319000"/>
    <n v="292804992"/>
    <n v="56109000"/>
    <n v="246332992"/>
    <n v="5103000"/>
    <m/>
    <m/>
    <x v="2052"/>
    <n v="558716032"/>
    <n v="262868992"/>
    <n v="341839008"/>
    <n v="604707968"/>
    <n v="54492000"/>
    <m/>
    <n v="1418055936"/>
    <n v="698187008"/>
    <n v="162012000"/>
    <m/>
    <m/>
    <n v="1740285056"/>
    <n v="1418055936"/>
    <n v="1396"/>
    <n v="0.85899999999999999"/>
    <m/>
    <n v="0.44380599999999998"/>
    <n v="0.52337999999999996"/>
    <n v="9.4339599999999996E-2"/>
    <n v="22709.5"/>
  </r>
  <r>
    <x v="9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444484864"/>
    <n v="326921984"/>
    <m/>
    <n v="49689000"/>
    <n v="334236000"/>
    <n v="60636000"/>
    <n v="320808000"/>
    <n v="4851000"/>
    <m/>
    <m/>
    <x v="2053"/>
    <n v="542102016"/>
    <n v="271086016"/>
    <n v="100842000"/>
    <n v="371928000"/>
    <n v="35056000"/>
    <m/>
    <n v="1573457024"/>
    <n v="772097024"/>
    <n v="165899008"/>
    <m/>
    <m/>
    <n v="2408881920"/>
    <n v="1573457024"/>
    <n v="983"/>
    <n v="0.86499999999999999"/>
    <m/>
    <n v="0.40763100000000002"/>
    <n v="0.51931099999999997"/>
    <n v="8.0967899999999995E-2"/>
    <n v="28788"/>
  </r>
  <r>
    <x v="10"/>
    <x v="73"/>
    <s v="COLUMBIA UNIVERSITY IN THE CITY OF NEW YORK"/>
    <s v="New York"/>
    <x v="0"/>
    <x v="0"/>
    <s v=""/>
    <s v=""/>
    <m/>
    <m/>
    <m/>
    <m/>
    <m/>
    <n v="10027"/>
    <s v="Mid East: DE, DC, MD, NJ, NY, and PA"/>
    <x v="0"/>
    <x v="0"/>
    <m/>
    <m/>
    <m/>
    <m/>
    <n v="461703008"/>
    <n v="343177984"/>
    <m/>
    <n v="48464000"/>
    <n v="377632000"/>
    <n v="58716000"/>
    <n v="333904000"/>
    <n v="5635000"/>
    <m/>
    <m/>
    <x v="2054"/>
    <n v="625267008"/>
    <n v="297700000"/>
    <n v="108595000"/>
    <n v="406295008"/>
    <n v="35664000"/>
    <m/>
    <n v="1722173056"/>
    <n v="764126144"/>
    <n v="185338000"/>
    <m/>
    <m/>
    <n v="1937166976"/>
    <n v="1722173056"/>
    <n v="1033"/>
    <n v="0.89300000000000002"/>
    <m/>
    <n v="0.42103000000000002"/>
    <n v="0.54581199999999996"/>
    <n v="5.8464200000000001E-2"/>
    <n v="31503.5"/>
  </r>
  <r>
    <x v="11"/>
    <x v="73"/>
    <s v="COLUMBIA UNIVERSITY IN THE CITY OF NEW YORK"/>
    <s v="New York"/>
    <x v="0"/>
    <x v="0"/>
    <e v="#DIV/0!"/>
    <e v="#DIV/0!"/>
    <m/>
    <m/>
    <n v="0"/>
    <n v="0"/>
    <n v="0"/>
    <n v="7628"/>
    <s v="Mid East: DE, DC, MD, NJ, NY, and PA"/>
    <x v="0"/>
    <x v="0"/>
    <m/>
    <m/>
    <m/>
    <m/>
    <n v="490647008"/>
    <n v="357937984"/>
    <m/>
    <n v="54491000"/>
    <n v="426768992"/>
    <n v="63833000"/>
    <n v="295691008"/>
    <n v="6147000"/>
    <m/>
    <m/>
    <x v="2055"/>
    <n v="681035008"/>
    <n v="342870016"/>
    <n v="118213000"/>
    <n v="461083008"/>
    <n v="39418000"/>
    <m/>
    <n v="1895116032"/>
    <n v="938009024"/>
    <n v="197543008"/>
    <m/>
    <m/>
    <n v="1839824000"/>
    <n v="1895116032"/>
    <n v="1157"/>
    <n v="0.91800000000000004"/>
    <m/>
    <n v="0.47819299999999998"/>
    <n v="0.56503099999999995"/>
    <n v="5.4517099999999999E-2"/>
    <n v="29926"/>
  </r>
  <r>
    <x v="12"/>
    <x v="73"/>
    <s v="COLUMBIA UNIVERSITY IN THE CITY OF NEW YORK"/>
    <s v="New York"/>
    <x v="1"/>
    <x v="0"/>
    <n v="0.14032916718227942"/>
    <n v="0.60670194003527333"/>
    <n v="16162"/>
    <n v="2268"/>
    <n v="1376"/>
    <n v="0"/>
    <n v="1376"/>
    <n v="7628"/>
    <s v="Mid East: DE, DC, MD, NJ, NY, and PA"/>
    <x v="0"/>
    <x v="0"/>
    <m/>
    <m/>
    <m/>
    <m/>
    <n v="526468992"/>
    <n v="382262016"/>
    <m/>
    <n v="56103000"/>
    <n v="467771008"/>
    <n v="67283000"/>
    <n v="303012992"/>
    <n v="20512000"/>
    <m/>
    <m/>
    <x v="2056"/>
    <n v="840076992"/>
    <n v="427428992"/>
    <n v="153784000"/>
    <n v="581212992"/>
    <n v="77305000"/>
    <m/>
    <n v="2037799936"/>
    <n v="1024550976"/>
    <n v="221010000"/>
    <n v="4238168064"/>
    <n v="4343151104"/>
    <n v="2197458944"/>
    <n v="2037799936"/>
    <n v="1171"/>
    <n v="0.92100000000000004"/>
    <m/>
    <n v="0.49660900000000002"/>
    <n v="0.54562299999999997"/>
    <n v="4.9321799999999999E-2"/>
    <n v="30900.5"/>
  </r>
  <r>
    <x v="13"/>
    <x v="73"/>
    <s v="COLUMBIA UNIVERSITY IN THE CITY OF NEW YORK"/>
    <s v="New York"/>
    <x v="1"/>
    <x v="0"/>
    <n v="0.13580904998815446"/>
    <n v="0.57784561709550808"/>
    <n v="16884"/>
    <n v="2293"/>
    <n v="1325"/>
    <n v="0"/>
    <n v="1325"/>
    <n v="7628"/>
    <s v="Mid East: DE, DC, MD, NJ, NY, and PA"/>
    <x v="0"/>
    <x v="0"/>
    <m/>
    <m/>
    <m/>
    <m/>
    <n v="593899008"/>
    <n v="435347008"/>
    <m/>
    <n v="59077000"/>
    <n v="497396000"/>
    <n v="71053000"/>
    <n v="300996000"/>
    <n v="-12990000"/>
    <m/>
    <m/>
    <x v="2057"/>
    <n v="881723008"/>
    <n v="475328992"/>
    <n v="146706000"/>
    <n v="622035008"/>
    <n v="87122000"/>
    <m/>
    <n v="2190772992"/>
    <n v="1095275008"/>
    <n v="234135008"/>
    <n v="4343151104"/>
    <n v="4493085184"/>
    <n v="2620638976"/>
    <n v="2190772992"/>
    <n v="1192"/>
    <n v="0.92900000000000005"/>
    <m/>
    <n v="0.54956700000000003"/>
    <n v="0.55152199999999996"/>
    <n v="4.9986000000000003E-2"/>
    <n v="27500"/>
  </r>
  <r>
    <x v="14"/>
    <x v="73"/>
    <s v="COLUMBIA UNIVERSITY IN THE CITY OF NEW YORK"/>
    <s v="New York"/>
    <x v="1"/>
    <x v="0"/>
    <n v="0.13182292270251478"/>
    <n v="0.58505494505494504"/>
    <n v="17258"/>
    <n v="2275"/>
    <n v="1331"/>
    <n v="0"/>
    <n v="1331"/>
    <n v="10027"/>
    <s v="Mid East: DE, DC, MD, NJ, NY, and PA"/>
    <x v="1"/>
    <x v="0"/>
    <m/>
    <m/>
    <m/>
    <m/>
    <n v="630288000"/>
    <n v="467000000"/>
    <n v="74000"/>
    <n v="43945000"/>
    <n v="551777984"/>
    <n v="54776000"/>
    <n v="410223008"/>
    <n v="-1532000"/>
    <m/>
    <m/>
    <x v="2058"/>
    <n v="1068700992"/>
    <n v="419707008"/>
    <n v="159912992"/>
    <n v="579619968"/>
    <n v="95868000"/>
    <m/>
    <n v="2409266944"/>
    <n v="1181780992"/>
    <n v="252252000"/>
    <n v="4493085184"/>
    <n v="5190563840"/>
    <n v="3150040064"/>
    <n v="2409266944"/>
    <n v="1189"/>
    <n v="0.91600000000000004"/>
    <m/>
    <n v="0.58011900000000005"/>
    <n v="0.55242000000000002"/>
    <n v="5.4879600000000001E-2"/>
    <n v="24099"/>
  </r>
  <r>
    <x v="15"/>
    <x v="73"/>
    <s v="Columbia University in the City of New York"/>
    <s v="New York"/>
    <x v="1"/>
    <x v="0"/>
    <n v="0.1278896551724138"/>
    <n v="0.57765314926660916"/>
    <n v="18125"/>
    <n v="2318"/>
    <n v="1339"/>
    <n v="0"/>
    <n v="1339"/>
    <n v="10027"/>
    <s v="Mid East: DE, DC, MD, NJ, NY, and PA"/>
    <x v="1"/>
    <x v="1"/>
    <m/>
    <m/>
    <m/>
    <m/>
    <n v="692936000"/>
    <n v="519608000"/>
    <n v="21000"/>
    <n v="56534000"/>
    <n v="577740032"/>
    <n v="67953000"/>
    <n v="441211008"/>
    <n v="19637000"/>
    <m/>
    <m/>
    <x v="2059"/>
    <n v="1063604992"/>
    <n v="433571008"/>
    <n v="172522000"/>
    <n v="606092992"/>
    <n v="102740000"/>
    <n v="51459000"/>
    <n v="2540033024"/>
    <n v="1263282048"/>
    <n v="284684000"/>
    <n v="5190563840"/>
    <n v="5937814016"/>
    <n v="3485741056"/>
    <n v="2540033024"/>
    <n v="1251"/>
    <n v="0.93400000000000005"/>
    <m/>
    <n v="0.58813300000000002"/>
    <n v="0.55263200000000001"/>
    <n v="5.6603800000000003E-2"/>
    <n v="24051"/>
  </r>
  <r>
    <x v="16"/>
    <x v="73"/>
    <s v="Columbia University in the City of New York"/>
    <s v="New York"/>
    <x v="1"/>
    <x v="0"/>
    <n v="0.11566167951236714"/>
    <n v="0.58275261324041816"/>
    <n v="19851"/>
    <n v="2296"/>
    <n v="1338"/>
    <n v="0"/>
    <n v="1338"/>
    <n v="10027"/>
    <s v="Mid East: DE, DC, MD, NJ, NY, and PA"/>
    <x v="1"/>
    <x v="1"/>
    <m/>
    <m/>
    <m/>
    <m/>
    <n v="728348992"/>
    <n v="542092992"/>
    <m/>
    <n v="55748000"/>
    <n v="602608000"/>
    <n v="68826000"/>
    <n v="477161984"/>
    <n v="11732000"/>
    <m/>
    <m/>
    <x v="2060"/>
    <n v="1151195008"/>
    <n v="458291008"/>
    <n v="191272000"/>
    <n v="649563008"/>
    <n v="108118000"/>
    <n v="55780000"/>
    <n v="2688355072"/>
    <n v="1334228992"/>
    <n v="294908992"/>
    <n v="5937814016"/>
    <n v="7149803008"/>
    <n v="4035315968"/>
    <n v="2688355072"/>
    <n v="1234"/>
    <n v="0.92800000000000005"/>
    <m/>
    <n v="0.57467000000000001"/>
    <n v="0.55671899999999996"/>
    <n v="5.75916E-2"/>
    <n v="25742"/>
  </r>
  <r>
    <x v="17"/>
    <x v="73"/>
    <s v="Columbia University in the City of New York"/>
    <s v="New York"/>
    <x v="1"/>
    <x v="0"/>
    <n v="0.115712054808322"/>
    <n v="0.58206356116673919"/>
    <n v="19851"/>
    <n v="2297"/>
    <n v="1337"/>
    <m/>
    <n v="1337"/>
    <n v="10027"/>
    <s v="Mid East: DE, DC, MD, NJ, NY, and PA"/>
    <x v="1"/>
    <x v="1"/>
    <m/>
    <m/>
    <m/>
    <m/>
    <n v="772126016"/>
    <n v="564646976"/>
    <m/>
    <n v="3975000"/>
    <n v="653473024"/>
    <n v="17046000"/>
    <n v="532099008"/>
    <n v="13744000"/>
    <m/>
    <m/>
    <x v="2061"/>
    <n v="1672467968"/>
    <n v="467116000"/>
    <n v="216104992"/>
    <n v="683220992"/>
    <n v="113484000"/>
    <n v="61556000"/>
    <n v="2894809088"/>
    <n v="1423563008"/>
    <n v="338883008"/>
    <n v="7149803008"/>
    <n v="7146805760"/>
    <n v="2931787008"/>
    <n v="2894809088"/>
    <n v="1283"/>
    <n v="0.92600000000000005"/>
    <m/>
    <n v="0.58397299999999996"/>
    <n v="0.56784400000000002"/>
    <n v="6.2468000000000003E-2"/>
    <n v="25680.5"/>
  </r>
  <r>
    <x v="18"/>
    <x v="73"/>
    <s v="Columbia University in the City of New York"/>
    <s v="New York"/>
    <x v="1"/>
    <x v="0"/>
    <n v="0.10565524996485967"/>
    <n v="0.59334811529933484"/>
    <n v="21343"/>
    <n v="2255"/>
    <n v="1333"/>
    <n v="5"/>
    <n v="1338"/>
    <n v="10027"/>
    <s v="Mid East: DE, DC, MD, NJ, NY, and PA"/>
    <x v="1"/>
    <x v="1"/>
    <m/>
    <m/>
    <m/>
    <m/>
    <n v="840646976"/>
    <n v="602729024"/>
    <m/>
    <n v="2978000"/>
    <n v="698290048"/>
    <n v="19298000"/>
    <n v="477256992"/>
    <n v="13925000"/>
    <m/>
    <m/>
    <x v="2062"/>
    <n v="1789753984"/>
    <n v="526225984"/>
    <n v="170396000"/>
    <n v="696621952"/>
    <n v="112452000"/>
    <n v="67420000"/>
    <n v="3061281024"/>
    <n v="1490033024"/>
    <n v="369068000"/>
    <n v="7146805760"/>
    <n v="5892797952"/>
    <n v="1710740992"/>
    <n v="3061281024"/>
    <n v="1260"/>
    <n v="0.93"/>
    <m/>
    <n v="0.554477"/>
    <n v="0.56606100000000004"/>
    <n v="6.6374500000000003E-2"/>
    <n v="28508"/>
  </r>
  <r>
    <x v="19"/>
    <x v="73"/>
    <s v="Columbia University in the City of New York"/>
    <s v="New York"/>
    <x v="1"/>
    <x v="0"/>
    <n v="0.11005077919803888"/>
    <n v="0.56364359586316626"/>
    <n v="22844"/>
    <n v="2514"/>
    <n v="1373"/>
    <n v="44"/>
    <n v="1417"/>
    <n v="10027"/>
    <s v="Mid East: DE, DC, MD, NJ, NY, and PA"/>
    <x v="1"/>
    <x v="1"/>
    <n v="-73.963999999999999"/>
    <n v="40.808100000000003"/>
    <m/>
    <m/>
    <n v="930617024"/>
    <n v="670206976"/>
    <m/>
    <n v="2922000"/>
    <n v="800238976"/>
    <n v="18757000"/>
    <n v="402900992"/>
    <n v="8140000"/>
    <m/>
    <m/>
    <x v="2063"/>
    <n v="1836636032"/>
    <n v="580193024"/>
    <n v="187507008"/>
    <n v="767700032"/>
    <n v="111790000"/>
    <n v="68747000"/>
    <n v="3158488064"/>
    <n v="1474951936"/>
    <n v="371956992"/>
    <n v="5892797952"/>
    <n v="6516511744"/>
    <n v="3943437056"/>
    <n v="3158488064"/>
    <n v="1259"/>
    <n v="0.92200000000000004"/>
    <m/>
    <n v="0.46575899999999998"/>
    <n v="0.53657600000000005"/>
    <n v="7.5097300000000006E-2"/>
    <n v="34636.5"/>
  </r>
  <r>
    <x v="20"/>
    <x v="73"/>
    <s v="Columbia University in the City of New York"/>
    <s v="New York"/>
    <x v="1"/>
    <x v="0"/>
    <n v="9.8360011011916465E-2"/>
    <n v="0.56737305077968814"/>
    <n v="25427"/>
    <n v="2501"/>
    <n v="1419"/>
    <n v="0"/>
    <n v="1419"/>
    <n v="10027"/>
    <s v="Mid East: DE, DC, MD, NJ, NY, and PA"/>
    <x v="1"/>
    <x v="1"/>
    <n v="-73.963999999999999"/>
    <n v="40.808100000000003"/>
    <m/>
    <m/>
    <n v="1006537984"/>
    <n v="724435968"/>
    <m/>
    <n v="1315000"/>
    <n v="839307968"/>
    <n v="43673000"/>
    <n v="1088081024"/>
    <n v="7810000"/>
    <m/>
    <m/>
    <x v="2064"/>
    <n v="1882704000"/>
    <n v="653654016"/>
    <n v="209306000"/>
    <n v="862960000"/>
    <n v="117229000"/>
    <n v="72032000"/>
    <n v="3314814976"/>
    <n v="1522333952"/>
    <n v="381400000"/>
    <n v="6516511744"/>
    <n v="7789578240"/>
    <n v="5370501120"/>
    <n v="3314814976"/>
    <n v="1302"/>
    <n v="0.92800000000000005"/>
    <m/>
    <n v="0.44318200000000002"/>
    <n v="0.52272700000000005"/>
    <n v="8.18966E-2"/>
    <n v="36333"/>
  </r>
  <r>
    <x v="21"/>
    <x v="73"/>
    <s v="Columbia University in the City of New York"/>
    <s v="New York"/>
    <x v="1"/>
    <x v="0"/>
    <n v="9.5419993124259903E-2"/>
    <n v="0.55684547638110493"/>
    <n v="26179"/>
    <n v="2498"/>
    <n v="1391"/>
    <n v="0"/>
    <n v="1391"/>
    <n v="10027"/>
    <s v="Mid East: DE, DC, MD, NJ, NY, and PA"/>
    <x v="1"/>
    <x v="1"/>
    <n v="-73.9619"/>
    <n v="40.808300000000003"/>
    <n v="2.7E-2"/>
    <n v="4146"/>
    <n v="1084830976"/>
    <n v="785881984"/>
    <m/>
    <n v="184000"/>
    <n v="839572032"/>
    <n v="18015000"/>
    <n v="563366016"/>
    <n v="14446000"/>
    <m/>
    <m/>
    <x v="2065"/>
    <n v="1947475968"/>
    <n v="670894016"/>
    <n v="188950000"/>
    <n v="859844032"/>
    <n v="102635000"/>
    <n v="78874000"/>
    <n v="3425061120"/>
    <n v="1569074048"/>
    <n v="380228000"/>
    <n v="7789578240"/>
    <n v="7654152192"/>
    <n v="3494117888"/>
    <n v="3425061120"/>
    <n v="1286"/>
    <n v="0.95"/>
    <m/>
    <n v="0.43901499999999999"/>
    <n v="0.51292400000000005"/>
    <n v="7.5121199999999999E-2"/>
    <n v="33093"/>
  </r>
  <r>
    <x v="22"/>
    <x v="73"/>
    <s v="Columbia University in the City of New York"/>
    <s v="New York"/>
    <x v="1"/>
    <x v="0"/>
    <n v="6.9462798046538349E-2"/>
    <n v="0.57526881720430112"/>
    <n v="34810"/>
    <n v="2418"/>
    <n v="1391"/>
    <n v="0"/>
    <n v="1391"/>
    <n v="10027"/>
    <s v="Mid East: DE, DC, MD, NJ, NY, and PA"/>
    <x v="1"/>
    <x v="1"/>
    <n v="-73.9619"/>
    <n v="40.808300000000003"/>
    <n v="2.9000000000000001E-2"/>
    <n v="4306"/>
    <n v="1141490944"/>
    <n v="826228992"/>
    <m/>
    <n v="420000"/>
    <n v="788254016"/>
    <n v="12764000"/>
    <n v="627753024"/>
    <n v="1356000"/>
    <m/>
    <m/>
    <x v="2066"/>
    <n v="2022514944"/>
    <n v="664595968"/>
    <n v="125717000"/>
    <n v="790312960"/>
    <n v="115700000"/>
    <n v="115991000"/>
    <n v="3460016896"/>
    <n v="1629264000"/>
    <n v="411052992"/>
    <n v="7654152192"/>
    <n v="8197879808"/>
    <n v="4456796160"/>
    <n v="3460016896"/>
    <n v="1279"/>
    <n v="0.93300000000000005"/>
    <m/>
    <n v="0.44539200000000001"/>
    <n v="0.51035299999999995"/>
    <n v="6.9833500000000007E-2"/>
    <n v="31221"/>
  </r>
  <r>
    <x v="23"/>
    <x v="73"/>
    <s v="Columbia University in the City of New York"/>
    <s v="New York"/>
    <x v="1"/>
    <x v="0"/>
    <n v="7.4157797243414647E-2"/>
    <n v="0.59906858594411516"/>
    <n v="31851"/>
    <n v="2362"/>
    <n v="1415"/>
    <n v="0"/>
    <n v="1415"/>
    <n v="10027"/>
    <s v="Mid East: DE, DC, MD, NJ, NY, and PA"/>
    <x v="1"/>
    <x v="1"/>
    <n v="-73.9619"/>
    <n v="40.808300000000003"/>
    <n v="0.02"/>
    <n v="4544"/>
    <n v="1215249024"/>
    <n v="887364992"/>
    <m/>
    <n v="543000"/>
    <n v="756604032"/>
    <n v="13044000"/>
    <n v="465785984"/>
    <n v="1728000"/>
    <m/>
    <m/>
    <x v="2067"/>
    <n v="2152386048"/>
    <n v="656011008"/>
    <n v="128019000"/>
    <n v="784030016"/>
    <n v="116073000"/>
    <n v="130619000"/>
    <n v="3605778944"/>
    <n v="1700237056"/>
    <n v="385104000"/>
    <n v="8197879808"/>
    <n v="9223047168"/>
    <n v="4953687040"/>
    <n v="3605778944"/>
    <n v="1301"/>
    <n v="0.94699999999999995"/>
    <m/>
    <n v="0.44242700000000001"/>
    <n v="0.50722199999999995"/>
    <n v="6.8097400000000002E-2"/>
    <n v="32240"/>
  </r>
  <r>
    <x v="24"/>
    <x v="73"/>
    <s v="Columbia University in the City of New York"/>
    <s v="New York"/>
    <x v="1"/>
    <x v="0"/>
    <n v="6.949373616040283E-2"/>
    <n v="0.62156263640331733"/>
    <n v="32967"/>
    <n v="2291"/>
    <n v="1424"/>
    <n v="0"/>
    <n v="1424"/>
    <m/>
    <m/>
    <x v="0"/>
    <x v="0"/>
    <m/>
    <m/>
    <n v="1.7000000000000001E-2"/>
    <n v="4761"/>
    <n v="1285956992"/>
    <n v="941264000"/>
    <m/>
    <n v="343000"/>
    <n v="740378048"/>
    <n v="12988000"/>
    <n v="487060992"/>
    <n v="1865000"/>
    <m/>
    <m/>
    <x v="2068"/>
    <n v="2310501888"/>
    <n v="621854976"/>
    <n v="137639008"/>
    <n v="759494016"/>
    <n v="117335000"/>
    <n v="135583008"/>
    <n v="3800890880"/>
    <n v="1802423040"/>
    <n v="423211008"/>
    <n v="9223047168"/>
    <n v="9639064576"/>
    <n v="4398721024"/>
    <n v="3800890880"/>
    <n v="1363"/>
    <n v="0.95199999999999996"/>
    <m/>
    <n v="0.43381999999999998"/>
    <n v="0.50438400000000005"/>
    <n v="6.6388299999999997E-2"/>
    <n v="32897"/>
  </r>
  <r>
    <x v="25"/>
    <x v="73"/>
    <s v="Columbia University in the City of New York"/>
    <s v="New York"/>
    <x v="1"/>
    <x v="0"/>
    <n v="6.6050770772940318E-2"/>
    <n v="0.62633305988515175"/>
    <n v="36911"/>
    <n v="2438"/>
    <n v="1520"/>
    <n v="7"/>
    <n v="1527"/>
    <n v="10027"/>
    <s v="Mid East: DE, DC, MD, NJ, NY, and PA"/>
    <x v="1"/>
    <x v="1"/>
    <n v="-73.9619"/>
    <n v="40.808300000000003"/>
    <n v="1.4E-2"/>
    <n v="4604"/>
    <n v="1365438976"/>
    <n v="1003600000"/>
    <m/>
    <n v="420000"/>
    <n v="789953024"/>
    <n v="10510000"/>
    <n v="558361024"/>
    <n v="379000"/>
    <m/>
    <m/>
    <x v="2069"/>
    <n v="2465409024"/>
    <n v="619443008"/>
    <n v="176148000"/>
    <n v="795591040"/>
    <n v="117529000"/>
    <n v="143944992"/>
    <n v="4044401920"/>
    <n v="1910774016"/>
    <n v="461416992"/>
    <n v="9639064576"/>
    <n v="9041027072"/>
    <n v="3716139008"/>
    <n v="4044401920"/>
    <n v="1310"/>
    <n v="0.94099999999999995"/>
    <m/>
    <n v="0.40201700000000001"/>
    <n v="0.47550399999999998"/>
    <n v="6.8683999999999995E-2"/>
    <n v="32414.5"/>
  </r>
  <r>
    <x v="26"/>
    <x v="73"/>
    <s v="Columbia University in the City of New York"/>
    <s v="New York"/>
    <x v="1"/>
    <x v="0"/>
    <n v="6.8253668026696204E-2"/>
    <n v="0.62034837688044342"/>
    <n v="37009"/>
    <n v="2526"/>
    <n v="1557"/>
    <n v="10"/>
    <n v="1567"/>
    <n v="10027"/>
    <s v="Mid East: DE, DC, MD, NJ, NY, and PA"/>
    <x v="1"/>
    <x v="1"/>
    <n v="-73.9619"/>
    <n v="40.808300000000003"/>
    <n v="1.4999999999999999E-2"/>
    <n v="4378"/>
    <n v="1480467968"/>
    <n v="1085452032"/>
    <m/>
    <n v="514000"/>
    <n v="890896000"/>
    <n v="10161000"/>
    <n v="937937024"/>
    <n v="286000"/>
    <m/>
    <m/>
    <x v="2070"/>
    <n v="2611938048"/>
    <n v="668721984"/>
    <n v="221091008"/>
    <n v="889812992"/>
    <n v="121838000"/>
    <n v="154168000"/>
    <n v="4384913920"/>
    <n v="2028953984"/>
    <n v="504735008"/>
    <n v="9041027072"/>
    <n v="9996596224"/>
    <n v="5773139968"/>
    <n v="4384913920"/>
    <n v="1292"/>
    <n v="0.95099999999999996"/>
    <m/>
    <n v="0.35090900000000003"/>
    <n v="0.44727299999999998"/>
    <n v="6.2424199999999999E-2"/>
    <n v="31310.5"/>
  </r>
  <r>
    <x v="27"/>
    <x v="73"/>
    <s v="Columbia University in the City of New York"/>
    <s v="New York"/>
    <x v="1"/>
    <x v="0"/>
    <n v="6.6084264651870506E-2"/>
    <n v="0.61413259229853112"/>
    <n v="38118"/>
    <n v="2519"/>
    <n v="1538"/>
    <n v="9"/>
    <n v="1547"/>
    <n v="10027"/>
    <s v="Mid East: DE, DC, MD, NJ, NY, and PA"/>
    <x v="1"/>
    <x v="1"/>
    <n v="-73.9619"/>
    <n v="40.808300000000003"/>
    <n v="1.6E-2"/>
    <n v="4127"/>
    <n v="1582551040"/>
    <n v="1149859968"/>
    <m/>
    <n v="543000"/>
    <n v="921227008"/>
    <n v="11237000"/>
    <n v="982734976"/>
    <n v="342000"/>
    <m/>
    <m/>
    <x v="2071"/>
    <n v="2739126016"/>
    <n v="718441984"/>
    <n v="233714000"/>
    <n v="952155968"/>
    <n v="118025000"/>
    <n v="163988000"/>
    <n v="4596898816"/>
    <n v="2145816960"/>
    <n v="522663008"/>
    <n v="9996596224"/>
    <n v="10869244928"/>
    <n v="5623515136"/>
    <n v="4596898816"/>
    <m/>
    <m/>
    <m/>
    <m/>
    <m/>
    <m/>
    <m/>
  </r>
  <r>
    <x v="0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178328000"/>
    <m/>
    <m/>
    <m/>
    <n v="107926000"/>
    <n v="9655000"/>
    <n v="57181000"/>
    <n v="34878000"/>
    <m/>
    <m/>
    <x v="2072"/>
    <n v="121306000"/>
    <n v="82555000"/>
    <n v="9459000"/>
    <n v="92014000"/>
    <n v="39919000"/>
    <n v="25510000"/>
    <n v="510105984"/>
    <n v="196344992"/>
    <n v="45463000"/>
    <m/>
    <m/>
    <m/>
    <m/>
    <m/>
    <m/>
    <m/>
    <m/>
    <m/>
    <m/>
    <m/>
  </r>
  <r>
    <x v="1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190819008"/>
    <m/>
    <m/>
    <m/>
    <n v="109359000"/>
    <n v="12276000"/>
    <n v="57578000"/>
    <n v="39683000"/>
    <m/>
    <m/>
    <x v="2073"/>
    <n v="133251000"/>
    <n v="80522000"/>
    <n v="6294000"/>
    <n v="86816000"/>
    <n v="40773000"/>
    <n v="27157000"/>
    <n v="523596000"/>
    <n v="204724000"/>
    <n v="48817000"/>
    <m/>
    <m/>
    <m/>
    <m/>
    <m/>
    <m/>
    <m/>
    <m/>
    <m/>
    <m/>
    <m/>
  </r>
  <r>
    <x v="2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03152000"/>
    <m/>
    <m/>
    <m/>
    <n v="121497000"/>
    <n v="10264000"/>
    <n v="46369000"/>
    <n v="31528000"/>
    <m/>
    <m/>
    <x v="2074"/>
    <n v="144527008"/>
    <n v="87153000"/>
    <n v="6233000"/>
    <n v="93386000"/>
    <n v="45193000"/>
    <n v="23950000"/>
    <n v="547401024"/>
    <n v="213203008"/>
    <n v="53343000"/>
    <m/>
    <m/>
    <m/>
    <m/>
    <m/>
    <m/>
    <m/>
    <m/>
    <m/>
    <m/>
    <m/>
  </r>
  <r>
    <x v="3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18835008"/>
    <m/>
    <m/>
    <n v="21000"/>
    <n v="119681000"/>
    <n v="7170000"/>
    <n v="50518000"/>
    <n v="32620000"/>
    <m/>
    <m/>
    <x v="2075"/>
    <n v="152056000"/>
    <n v="80823000"/>
    <n v="6880000"/>
    <n v="87703000"/>
    <n v="44058000"/>
    <n v="25026000"/>
    <n v="551728000"/>
    <n v="220291008"/>
    <n v="54043000"/>
    <m/>
    <m/>
    <m/>
    <m/>
    <m/>
    <m/>
    <m/>
    <m/>
    <m/>
    <m/>
    <m/>
  </r>
  <r>
    <x v="4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28346000"/>
    <m/>
    <m/>
    <n v="5000"/>
    <n v="130832000"/>
    <n v="14736000"/>
    <n v="76082000"/>
    <n v="42012000"/>
    <m/>
    <m/>
    <x v="2076"/>
    <n v="154835008"/>
    <n v="101095000"/>
    <n v="6786000"/>
    <n v="107881000"/>
    <n v="45478000"/>
    <n v="31084000"/>
    <n v="634626176"/>
    <n v="223866000"/>
    <n v="63711000"/>
    <m/>
    <m/>
    <m/>
    <m/>
    <m/>
    <m/>
    <m/>
    <m/>
    <m/>
    <m/>
    <m/>
  </r>
  <r>
    <x v="5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38482592"/>
    <m/>
    <m/>
    <n v="5222"/>
    <n v="135645280"/>
    <n v="15390151"/>
    <n v="85711664"/>
    <n v="47329440"/>
    <m/>
    <m/>
    <x v="2077"/>
    <n v="160531344"/>
    <n v="106854968"/>
    <n v="7172637"/>
    <n v="114027608"/>
    <n v="48069144"/>
    <n v="32227574"/>
    <n v="664084672"/>
    <n v="234247088"/>
    <n v="67340984"/>
    <m/>
    <m/>
    <m/>
    <m/>
    <m/>
    <m/>
    <m/>
    <m/>
    <m/>
    <m/>
    <m/>
  </r>
  <r>
    <x v="6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61923904"/>
    <n v="205134448"/>
    <m/>
    <n v="15000"/>
    <n v="140206352"/>
    <n v="3866111"/>
    <n v="154156848"/>
    <m/>
    <m/>
    <m/>
    <x v="2078"/>
    <n v="196529312"/>
    <n v="117675112"/>
    <n v="11959920"/>
    <n v="129635032"/>
    <n v="61694164"/>
    <n v="64540992"/>
    <n v="582713984"/>
    <m/>
    <m/>
    <m/>
    <m/>
    <n v="879226048"/>
    <n v="582713984"/>
    <n v="2646"/>
    <n v="0.89700000000000002"/>
    <m/>
    <m/>
    <m/>
    <m/>
    <m/>
  </r>
  <r>
    <x v="7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17710720"/>
    <n v="217669408"/>
    <m/>
    <n v="41312"/>
    <n v="139194128"/>
    <n v="3917702"/>
    <n v="153142912"/>
    <n v="20426604"/>
    <m/>
    <m/>
    <x v="2079"/>
    <n v="211755696"/>
    <n v="112739568"/>
    <n v="9570964"/>
    <n v="122310528"/>
    <n v="70857232"/>
    <n v="57331136"/>
    <n v="619783552"/>
    <n v="298298912"/>
    <n v="97703328"/>
    <m/>
    <m/>
    <n v="955887360"/>
    <n v="619783552"/>
    <n v="2629"/>
    <n v="0.90900000000000003"/>
    <m/>
    <n v="4.4799199999999997E-2"/>
    <n v="0.49742500000000001"/>
    <n v="7.4665299999999999E-3"/>
    <n v="51265"/>
  </r>
  <r>
    <x v="8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12572000"/>
    <n v="212571136"/>
    <m/>
    <n v="870"/>
    <n v="147485296"/>
    <n v="4856216"/>
    <n v="204139760"/>
    <n v="24627592"/>
    <m/>
    <m/>
    <x v="2080"/>
    <n v="201116080"/>
    <n v="128718336"/>
    <n v="10999902"/>
    <n v="139718240"/>
    <n v="75260304"/>
    <n v="58956780"/>
    <n v="653253376"/>
    <n v="310565536"/>
    <n v="105090544"/>
    <m/>
    <m/>
    <n v="950007936"/>
    <n v="653253376"/>
    <n v="2891"/>
    <n v="0.91100000000000003"/>
    <m/>
    <n v="5.1911899999999997E-2"/>
    <n v="0.494809"/>
    <n v="7.5968600000000004E-3"/>
    <n v="53424"/>
  </r>
  <r>
    <x v="9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297193024"/>
    <n v="226358512"/>
    <m/>
    <m/>
    <n v="139526656"/>
    <n v="5092831"/>
    <n v="343455296"/>
    <n v="46350400"/>
    <m/>
    <m/>
    <x v="2081"/>
    <n v="216855600"/>
    <n v="131246856"/>
    <n v="10555889"/>
    <n v="141802752"/>
    <n v="80109024"/>
    <n v="64545944"/>
    <n v="705050624"/>
    <n v="337292352"/>
    <n v="108969000"/>
    <m/>
    <m/>
    <n v="1268411904"/>
    <n v="705050624"/>
    <n v="2698"/>
    <n v="0.89800000000000002"/>
    <m/>
    <n v="6.6245299999999993E-2"/>
    <n v="0.50265499999999996"/>
    <n v="1.0113799999999999E-2"/>
    <n v="54733"/>
  </r>
  <r>
    <x v="10"/>
    <x v="74"/>
    <s v="CORNELL UNIVERSITY-ENDOWED COLLEGES"/>
    <s v="New York"/>
    <x v="0"/>
    <x v="0"/>
    <s v=""/>
    <s v=""/>
    <m/>
    <m/>
    <m/>
    <m/>
    <m/>
    <n v="14853"/>
    <s v="Mid East: DE, DC, MD, NJ, NY, and PA"/>
    <x v="0"/>
    <x v="0"/>
    <m/>
    <m/>
    <m/>
    <m/>
    <n v="312804352"/>
    <n v="238924864"/>
    <m/>
    <m/>
    <n v="133947816"/>
    <n v="4861119"/>
    <n v="123606080"/>
    <n v="22737598"/>
    <m/>
    <m/>
    <x v="2082"/>
    <n v="222415664"/>
    <n v="127723888"/>
    <n v="10763170"/>
    <n v="138487056"/>
    <n v="80901080"/>
    <n v="65956248"/>
    <n v="705925184"/>
    <n v="355697152"/>
    <n v="103531992"/>
    <m/>
    <m/>
    <n v="552337536"/>
    <n v="705925184"/>
    <n v="1844"/>
    <n v="0.89100000000000001"/>
    <m/>
    <n v="7.7475600000000006E-2"/>
    <n v="0.48358099999999998"/>
    <n v="1.15444E-2"/>
    <n v="56282"/>
  </r>
  <r>
    <x v="11"/>
    <x v="74"/>
    <s v="CORNELL UNIVERSITY-ENDOWED COLLEGES"/>
    <s v="New York"/>
    <x v="1"/>
    <x v="0"/>
    <n v="0.25928165437174994"/>
    <n v="0.45475746268656714"/>
    <n v="16538"/>
    <n v="4288"/>
    <n v="1950"/>
    <n v="0"/>
    <n v="1950"/>
    <n v="14853"/>
    <s v="Mid East: DE, DC, MD, NJ, NY, and PA"/>
    <x v="0"/>
    <x v="0"/>
    <m/>
    <m/>
    <m/>
    <m/>
    <n v="329827040"/>
    <n v="248989744"/>
    <m/>
    <m/>
    <n v="140203216"/>
    <n v="3833800"/>
    <n v="192958288"/>
    <n v="29566576"/>
    <m/>
    <m/>
    <x v="2083"/>
    <n v="241657024"/>
    <n v="138945424"/>
    <n v="12814392"/>
    <n v="151759808"/>
    <n v="86579048"/>
    <n v="72313832"/>
    <n v="763619648"/>
    <n v="389660256"/>
    <n v="124050824"/>
    <m/>
    <m/>
    <n v="577035904"/>
    <n v="763619648"/>
    <n v="1758"/>
    <n v="0.879"/>
    <m/>
    <n v="8.37696E-2"/>
    <n v="0.49339300000000003"/>
    <n v="1.0221900000000001E-2"/>
    <n v="58000"/>
  </r>
  <r>
    <x v="12"/>
    <x v="74"/>
    <s v="CORNELL UNIVERSITY-ENDOWED COLLEGES"/>
    <s v="New York"/>
    <x v="1"/>
    <x v="0"/>
    <n v="0.2801448919449902"/>
    <n v="0.43502081963620426"/>
    <n v="16288"/>
    <n v="4563"/>
    <n v="1985"/>
    <n v="0"/>
    <n v="1985"/>
    <n v="14853"/>
    <s v="Mid East: DE, DC, MD, NJ, NY, and PA"/>
    <x v="0"/>
    <x v="0"/>
    <m/>
    <m/>
    <m/>
    <m/>
    <n v="426613568"/>
    <n v="339762272"/>
    <m/>
    <m/>
    <n v="300326784"/>
    <n v="182687088"/>
    <n v="151510864"/>
    <n v="29814174"/>
    <m/>
    <m/>
    <x v="2084"/>
    <n v="365938016"/>
    <n v="312629184"/>
    <n v="100375200"/>
    <n v="413004384"/>
    <n v="135796352"/>
    <n v="87890096"/>
    <n v="1263190016"/>
    <n v="640338368"/>
    <n v="148900128"/>
    <n v="2397874944"/>
    <n v="2375153664"/>
    <n v="1277377536"/>
    <n v="1263190016"/>
    <n v="2756"/>
    <n v="0.91900000000000004"/>
    <m/>
    <n v="8.6862900000000007E-2"/>
    <n v="0.520459"/>
    <n v="9.0930799999999999E-3"/>
    <n v="58850"/>
  </r>
  <r>
    <x v="13"/>
    <x v="74"/>
    <s v="CORNELL UNIVERSITY-ENDOWED COLLEGES"/>
    <s v="New York"/>
    <x v="1"/>
    <x v="0"/>
    <n v="0.30986742331588474"/>
    <n v="0.49494790022102936"/>
    <n v="20441"/>
    <n v="6334"/>
    <n v="3135"/>
    <n v="0"/>
    <n v="3135"/>
    <n v="14853"/>
    <s v="Mid East: DE, DC, MD, NJ, NY, and PA"/>
    <x v="0"/>
    <x v="0"/>
    <m/>
    <m/>
    <m/>
    <m/>
    <n v="459063968"/>
    <n v="365065184"/>
    <m/>
    <m/>
    <n v="301408992"/>
    <n v="174986080"/>
    <n v="240044352"/>
    <n v="29525760"/>
    <m/>
    <m/>
    <x v="2085"/>
    <n v="385119680"/>
    <n v="327461280"/>
    <n v="103650240"/>
    <n v="431111520"/>
    <n v="144732528"/>
    <n v="89236248"/>
    <n v="1333276288"/>
    <n v="669804352"/>
    <n v="148620960"/>
    <n v="2375153664"/>
    <n v="2690604800"/>
    <n v="1737583232"/>
    <n v="1333276288"/>
    <n v="2851"/>
    <n v="0.92400000000000004"/>
    <m/>
    <n v="9.6990000000000007E-2"/>
    <n v="0.51791699999999996"/>
    <n v="9.7945500000000008E-3"/>
    <n v="59243.5"/>
  </r>
  <r>
    <x v="14"/>
    <x v="74"/>
    <s v="CORNELL UNIVERSITY-ENDOWED COLLEGES"/>
    <s v="New York"/>
    <x v="1"/>
    <x v="0"/>
    <n v="0.29440015368360389"/>
    <n v="0.49820554649265908"/>
    <n v="20822"/>
    <n v="6130"/>
    <n v="3054"/>
    <n v="0"/>
    <n v="3054"/>
    <n v="14853"/>
    <s v="Mid East: DE, DC, MD, NJ, NY, and PA"/>
    <x v="1"/>
    <x v="0"/>
    <m/>
    <m/>
    <m/>
    <m/>
    <n v="514653792"/>
    <n v="382543072"/>
    <m/>
    <m/>
    <n v="330973088"/>
    <n v="182751136"/>
    <n v="186534208"/>
    <n v="40833928"/>
    <m/>
    <m/>
    <x v="2086"/>
    <n v="406990688"/>
    <n v="351255936"/>
    <n v="102183840"/>
    <n v="453439776"/>
    <n v="144836976"/>
    <n v="94036312"/>
    <n v="1409323648"/>
    <n v="729568640"/>
    <n v="171304272"/>
    <n v="2690604800"/>
    <n v="3111806720"/>
    <n v="1726348800"/>
    <n v="1409323648"/>
    <n v="2923"/>
    <n v="0.92600000000000005"/>
    <m/>
    <n v="0.101381"/>
    <n v="0.50814000000000004"/>
    <n v="1.30735E-2"/>
    <n v="60238.5"/>
  </r>
  <r>
    <x v="15"/>
    <x v="74"/>
    <s v="Cornell University"/>
    <s v="New York"/>
    <x v="1"/>
    <x v="0"/>
    <n v="0.27077539669556683"/>
    <n v="0.46458238936716506"/>
    <n v="24452"/>
    <n v="6621"/>
    <n v="3076"/>
    <n v="0"/>
    <n v="3076"/>
    <n v="14853"/>
    <s v="Mid East: DE, DC, MD, NJ, NY, and PA"/>
    <x v="1"/>
    <x v="2"/>
    <m/>
    <m/>
    <m/>
    <m/>
    <n v="547501952"/>
    <n v="404489632"/>
    <m/>
    <m/>
    <n v="338956224"/>
    <n v="209576336"/>
    <n v="323418720"/>
    <n v="63912620"/>
    <m/>
    <m/>
    <x v="2087"/>
    <n v="441265600"/>
    <n v="363796992"/>
    <n v="106022312"/>
    <n v="469819296"/>
    <n v="160287632"/>
    <n v="99152432"/>
    <n v="1520874752"/>
    <n v="747665728"/>
    <n v="197026896"/>
    <n v="3111806720"/>
    <n v="3549583360"/>
    <n v="2118466944"/>
    <n v="1520874752"/>
    <n v="2801"/>
    <n v="0.91900000000000004"/>
    <m/>
    <n v="9.1292499999999999E-2"/>
    <n v="0.50384499999999999"/>
    <n v="1.2403900000000001E-2"/>
    <n v="65000"/>
  </r>
  <r>
    <x v="16"/>
    <x v="74"/>
    <s v="Cornell University"/>
    <s v="New York"/>
    <x v="1"/>
    <x v="0"/>
    <n v="0.24681471990889031"/>
    <n v="0.45969718817591926"/>
    <n v="28098"/>
    <n v="6935"/>
    <n v="3188"/>
    <n v="0"/>
    <n v="3188"/>
    <n v="14853"/>
    <s v="Mid East: DE, DC, MD, NJ, NY, and PA"/>
    <x v="1"/>
    <x v="2"/>
    <m/>
    <m/>
    <m/>
    <m/>
    <n v="582706432"/>
    <n v="431617344"/>
    <m/>
    <m/>
    <n v="325544160"/>
    <n v="217308288"/>
    <n v="274366208"/>
    <n v="53889264"/>
    <m/>
    <m/>
    <x v="2088"/>
    <n v="457723232"/>
    <n v="361692864"/>
    <n v="108907544"/>
    <n v="470600416"/>
    <n v="166410192"/>
    <n v="103706896"/>
    <n v="1547174272"/>
    <n v="793348224"/>
    <n v="185795296"/>
    <n v="3549583360"/>
    <n v="4384679424"/>
    <n v="2530286592"/>
    <n v="1547174272"/>
    <n v="2738"/>
    <n v="0.91800000000000004"/>
    <m/>
    <n v="8.5872599999999993E-2"/>
    <n v="0.50868800000000003"/>
    <n v="9.3175500000000008E-3"/>
    <n v="67302"/>
  </r>
  <r>
    <x v="17"/>
    <x v="74"/>
    <s v="Cornell University"/>
    <s v="New York"/>
    <x v="1"/>
    <x v="0"/>
    <n v="0.21403416384162197"/>
    <n v="0.46286329386437031"/>
    <n v="30383"/>
    <n v="6503"/>
    <n v="3010"/>
    <n v="0"/>
    <n v="3010"/>
    <n v="14853"/>
    <s v="Mid East: DE, DC, MD, NJ, NY, and PA"/>
    <x v="1"/>
    <x v="2"/>
    <m/>
    <m/>
    <m/>
    <m/>
    <n v="616895232"/>
    <n v="460950464"/>
    <m/>
    <m/>
    <n v="319716352"/>
    <n v="265208944"/>
    <n v="365149888"/>
    <n v="48529504"/>
    <m/>
    <m/>
    <x v="2089"/>
    <n v="491319008"/>
    <n v="364962048"/>
    <n v="114142544"/>
    <n v="479104576"/>
    <n v="182678256"/>
    <n v="112184296"/>
    <n v="1680283648"/>
    <n v="859441344"/>
    <n v="212874800"/>
    <n v="4384679424"/>
    <n v="4509068288"/>
    <n v="1739250304"/>
    <n v="1680283648"/>
    <n v="2786"/>
    <n v="0.92900000000000005"/>
    <m/>
    <n v="9.6099900000000002E-2"/>
    <n v="0.50649999999999995"/>
    <n v="9.9413699999999997E-3"/>
    <n v="68361"/>
  </r>
  <r>
    <x v="18"/>
    <x v="74"/>
    <s v="Cornell University"/>
    <s v="New York"/>
    <x v="1"/>
    <x v="0"/>
    <n v="0.20663381005654158"/>
    <n v="0.45932104184957567"/>
    <n v="33073"/>
    <n v="6834"/>
    <n v="3139"/>
    <n v="0"/>
    <n v="3139"/>
    <n v="14853"/>
    <s v="Mid East: DE, DC, MD, NJ, NY, and PA"/>
    <x v="1"/>
    <x v="1"/>
    <m/>
    <m/>
    <m/>
    <m/>
    <n v="647067392"/>
    <n v="458606688"/>
    <m/>
    <m/>
    <n v="324628448"/>
    <n v="251989312"/>
    <n v="157223408"/>
    <n v="62321116"/>
    <m/>
    <m/>
    <x v="2090"/>
    <n v="510771904"/>
    <n v="366303328"/>
    <n v="118945208"/>
    <n v="485248544"/>
    <n v="174992352"/>
    <n v="114254968"/>
    <n v="1689355008"/>
    <n v="919671616"/>
    <n v="216213312"/>
    <n v="4384679424"/>
    <n v="3071987456"/>
    <n v="119146568"/>
    <n v="1689355008"/>
    <n v="2877"/>
    <n v="0.91900000000000004"/>
    <m/>
    <n v="0.10066799999999999"/>
    <n v="0.50482300000000002"/>
    <n v="1.1625E-2"/>
    <n v="71765"/>
  </r>
  <r>
    <x v="19"/>
    <x v="74"/>
    <s v="Cornell University"/>
    <s v="New York"/>
    <x v="1"/>
    <x v="0"/>
    <n v="0.19097494981234181"/>
    <n v="0.48476538695917126"/>
    <n v="34371"/>
    <n v="6564"/>
    <n v="3182"/>
    <n v="0"/>
    <n v="3182"/>
    <n v="14853"/>
    <s v="Mid East: DE, DC, MD, NJ, NY, and PA"/>
    <x v="1"/>
    <x v="1"/>
    <n v="-76.477999999999994"/>
    <n v="42.447899999999997"/>
    <m/>
    <m/>
    <n v="715037696"/>
    <n v="441849888"/>
    <m/>
    <m/>
    <n v="355637536"/>
    <n v="267764416"/>
    <n v="333418048"/>
    <n v="72998600"/>
    <m/>
    <m/>
    <x v="2091"/>
    <n v="438044448"/>
    <n v="372323296"/>
    <n v="110458320"/>
    <n v="482781632"/>
    <n v="164156896"/>
    <n v="110542984"/>
    <n v="1616047232"/>
    <n v="818750016"/>
    <n v="196173216"/>
    <n v="3051960064"/>
    <n v="3413150720"/>
    <n v="2074506624"/>
    <n v="1616047232"/>
    <n v="2832"/>
    <n v="0.92800000000000005"/>
    <m/>
    <n v="0.104352"/>
    <n v="0.50901700000000005"/>
    <n v="1.13008E-2"/>
    <n v="72491"/>
  </r>
  <r>
    <x v="20"/>
    <x v="74"/>
    <s v="Cornell University"/>
    <s v="New York"/>
    <x v="1"/>
    <x v="0"/>
    <n v="0.18363696405966207"/>
    <n v="0.47639742244867378"/>
    <n v="36338"/>
    <n v="6673"/>
    <n v="3179"/>
    <n v="0"/>
    <n v="3179"/>
    <n v="14853"/>
    <s v="Mid East: DE, DC, MD, NJ, NY, and PA"/>
    <x v="1"/>
    <x v="1"/>
    <n v="-76.477999999999994"/>
    <n v="42.447899999999997"/>
    <m/>
    <m/>
    <n v="757915136"/>
    <n v="458994240"/>
    <m/>
    <m/>
    <n v="369423680"/>
    <n v="214678720"/>
    <n v="294668352"/>
    <n v="102901280"/>
    <m/>
    <m/>
    <x v="2092"/>
    <n v="447026496"/>
    <n v="386590944"/>
    <n v="109479312"/>
    <n v="496070272"/>
    <n v="165412080"/>
    <n v="116547720"/>
    <n v="1688761088"/>
    <n v="827393792"/>
    <n v="197948240"/>
    <n v="3413150720"/>
    <n v="3960057344"/>
    <n v="2399703040"/>
    <n v="1688761088"/>
    <n v="2871"/>
    <n v="0.93500000000000005"/>
    <m/>
    <n v="0.107346"/>
    <n v="0.50829400000000002"/>
    <n v="9.4786699999999998E-3"/>
    <n v="72711.5"/>
  </r>
  <r>
    <x v="21"/>
    <x v="74"/>
    <s v="Cornell University"/>
    <s v="New York"/>
    <x v="1"/>
    <x v="0"/>
    <n v="0.17967955588534368"/>
    <n v="0.50581217497705722"/>
    <n v="36387"/>
    <n v="6538"/>
    <n v="3307"/>
    <n v="0"/>
    <n v="3307"/>
    <n v="14853"/>
    <s v="Mid East: DE, DC, MD, NJ, NY, and PA"/>
    <x v="1"/>
    <x v="1"/>
    <n v="-76.482699999999994"/>
    <n v="42.445300000000003"/>
    <n v="1.6E-2"/>
    <n v="2545"/>
    <n v="806115200"/>
    <n v="486830912"/>
    <m/>
    <m/>
    <n v="363794112"/>
    <n v="214722784"/>
    <n v="513670464"/>
    <n v="35158896"/>
    <m/>
    <m/>
    <x v="2093"/>
    <n v="470629280"/>
    <n v="377946560"/>
    <n v="115327584"/>
    <n v="493274144"/>
    <n v="176369280"/>
    <n v="130484608"/>
    <n v="1752089600"/>
    <n v="816795776"/>
    <n v="204758048"/>
    <n v="3960057344"/>
    <n v="3850425856"/>
    <n v="1871410304"/>
    <n v="1752089600"/>
    <n v="2974"/>
    <n v="0.93300000000000005"/>
    <m/>
    <n v="0.108166"/>
    <n v="0.50816600000000001"/>
    <n v="9.2307699999999993E-3"/>
    <n v="72220"/>
  </r>
  <r>
    <x v="22"/>
    <x v="74"/>
    <s v="Cornell University"/>
    <s v="New York"/>
    <x v="1"/>
    <x v="0"/>
    <n v="0.1655469741853576"/>
    <n v="0.51397986898865633"/>
    <n v="37808"/>
    <n v="6259"/>
    <n v="3217"/>
    <n v="0"/>
    <n v="3217"/>
    <n v="14853"/>
    <s v="Mid East: DE, DC, MD, NJ, NY, and PA"/>
    <x v="1"/>
    <x v="1"/>
    <n v="-76.482699999999994"/>
    <n v="42.445300000000003"/>
    <n v="2.1999999999999999E-2"/>
    <n v="2566"/>
    <n v="849533504"/>
    <n v="515428864"/>
    <m/>
    <n v="199528"/>
    <n v="336215648"/>
    <n v="226580560"/>
    <n v="299982656"/>
    <n v="71968064"/>
    <m/>
    <m/>
    <x v="2094"/>
    <n v="494620640"/>
    <n v="364136224"/>
    <n v="122543752"/>
    <n v="486679968"/>
    <n v="183546288"/>
    <n v="133483120"/>
    <n v="1779141504"/>
    <n v="815602240"/>
    <n v="196758400"/>
    <n v="3850425856"/>
    <n v="4133841664"/>
    <n v="2157799424"/>
    <n v="1779141504"/>
    <n v="2805"/>
    <n v="0.93300000000000005"/>
    <m/>
    <n v="0.1404"/>
    <n v="0.51673599999999997"/>
    <n v="1.2552300000000001E-2"/>
    <n v="67546.5"/>
  </r>
  <r>
    <x v="23"/>
    <x v="74"/>
    <s v="Cornell University"/>
    <s v="New York"/>
    <x v="1"/>
    <x v="0"/>
    <n v="0.15555388884722118"/>
    <n v="0.51800064288010284"/>
    <n v="39999"/>
    <n v="6222"/>
    <n v="3223"/>
    <n v="0"/>
    <n v="3223"/>
    <n v="14853"/>
    <s v="Mid East: DE, DC, MD, NJ, NY, and PA"/>
    <x v="1"/>
    <x v="1"/>
    <n v="-76.482699999999994"/>
    <n v="42.445300000000003"/>
    <n v="1.4999999999999999E-2"/>
    <n v="2751"/>
    <n v="889782208"/>
    <n v="555860992"/>
    <m/>
    <n v="480259"/>
    <n v="339696832"/>
    <n v="190826224"/>
    <n v="549390464"/>
    <n v="42169904"/>
    <m/>
    <m/>
    <x v="2095"/>
    <n v="528179936"/>
    <n v="334452896"/>
    <n v="125027904"/>
    <n v="459480800"/>
    <n v="196970688"/>
    <n v="131571896"/>
    <n v="1834267904"/>
    <n v="843587840"/>
    <n v="181884624"/>
    <n v="4133841664"/>
    <n v="4646133760"/>
    <n v="2657764864"/>
    <n v="1834267904"/>
    <n v="2919"/>
    <n v="0.93200000000000005"/>
    <m/>
    <n v="0.15629499999999999"/>
    <n v="0.52114000000000005"/>
    <n v="1.2114E-2"/>
    <n v="66592.5"/>
  </r>
  <r>
    <x v="24"/>
    <x v="74"/>
    <s v="Cornell University"/>
    <s v="New York"/>
    <x v="1"/>
    <x v="0"/>
    <n v="0.14185468317958966"/>
    <n v="0.52825552825552824"/>
    <n v="43037"/>
    <n v="6105"/>
    <n v="3225"/>
    <m/>
    <n v="3225"/>
    <m/>
    <m/>
    <x v="0"/>
    <x v="0"/>
    <m/>
    <m/>
    <n v="0.01"/>
    <n v="2793"/>
    <n v="924315648"/>
    <n v="586303360"/>
    <m/>
    <n v="12029400"/>
    <n v="326253888"/>
    <n v="369989440"/>
    <n v="522221760"/>
    <n v="108163608"/>
    <m/>
    <m/>
    <x v="2096"/>
    <n v="610554432"/>
    <n v="373368032"/>
    <n v="154176240"/>
    <n v="527544256"/>
    <n v="224928704"/>
    <n v="150599408"/>
    <n v="2119348736"/>
    <n v="899847040"/>
    <n v="342350400"/>
    <n v="4646133760"/>
    <n v="4760560640"/>
    <n v="2374898688"/>
    <n v="2119348736"/>
    <n v="2967"/>
    <n v="0.93500000000000005"/>
    <m/>
    <n v="0.137736"/>
    <n v="0.52074600000000004"/>
    <n v="1.15394E-2"/>
    <n v="68825"/>
  </r>
  <r>
    <x v="25"/>
    <x v="74"/>
    <s v="Cornell University"/>
    <s v="New York"/>
    <x v="1"/>
    <x v="0"/>
    <n v="0.15071599045346062"/>
    <n v="0.50356294536817103"/>
    <n v="41900"/>
    <n v="6315"/>
    <n v="3180"/>
    <m/>
    <n v="3180"/>
    <n v="14853"/>
    <s v="Mid East: DE, DC, MD, NJ, NY, and PA"/>
    <x v="1"/>
    <x v="1"/>
    <n v="-76.483500000000006"/>
    <n v="42.447200000000002"/>
    <n v="6.0000000000000001E-3"/>
    <n v="2916"/>
    <n v="961049408"/>
    <n v="623719040"/>
    <m/>
    <n v="50952952"/>
    <n v="317190656"/>
    <n v="420649760"/>
    <n v="454997536"/>
    <n v="62424116"/>
    <m/>
    <m/>
    <x v="2097"/>
    <n v="631822528"/>
    <n v="362429664"/>
    <n v="151076816"/>
    <n v="513506496"/>
    <n v="232417488"/>
    <n v="163262336"/>
    <n v="2154076672"/>
    <n v="916062272"/>
    <n v="353353056"/>
    <n v="4760560640"/>
    <n v="4524419072"/>
    <n v="2082458112"/>
    <n v="2154076672"/>
    <n v="2978"/>
    <n v="0.93899999999999995"/>
    <m/>
    <n v="0.108399"/>
    <n v="0.53070899999999999"/>
    <n v="1.07612E-2"/>
    <n v="72703"/>
  </r>
  <r>
    <x v="26"/>
    <x v="74"/>
    <s v="Cornell University"/>
    <s v="New York"/>
    <x v="1"/>
    <x v="0"/>
    <n v="0.14093183587234515"/>
    <n v="0.5232759981063595"/>
    <n v="44965"/>
    <n v="6337"/>
    <n v="3315"/>
    <n v="1"/>
    <n v="3316"/>
    <n v="14853"/>
    <s v="Mid East: DE, DC, MD, NJ, NY, and PA"/>
    <x v="1"/>
    <x v="1"/>
    <n v="-76.483099999999993"/>
    <n v="42.447200000000002"/>
    <n v="7.0000000000000001E-3"/>
    <n v="2827"/>
    <n v="1004563392"/>
    <n v="652008064"/>
    <m/>
    <n v="32560360"/>
    <n v="313710112"/>
    <n v="430854784"/>
    <n v="601516928"/>
    <n v="105289840"/>
    <m/>
    <m/>
    <x v="2098"/>
    <n v="663587008"/>
    <n v="363122944"/>
    <n v="157647200"/>
    <n v="520770144"/>
    <n v="249368448"/>
    <n v="165522656"/>
    <n v="2191151104"/>
    <n v="943103680"/>
    <n v="373050560"/>
    <n v="4524419072"/>
    <n v="6516445184"/>
    <n v="3021206272"/>
    <n v="2191151104"/>
    <n v="3082"/>
    <n v="0.93400000000000005"/>
    <m/>
    <n v="5.7309199999999998E-2"/>
    <n v="0.53355799999999998"/>
    <n v="5.82286E-3"/>
    <n v="75110"/>
  </r>
  <r>
    <x v="27"/>
    <x v="74"/>
    <s v="Cornell University"/>
    <s v="New York"/>
    <x v="1"/>
    <x v="0"/>
    <n v="0.12674589170688152"/>
    <n v="0.5617242536061724"/>
    <n v="47039"/>
    <n v="5962"/>
    <n v="3349"/>
    <n v="0"/>
    <n v="3349"/>
    <n v="14853"/>
    <s v="Mid East: DE, DC, MD, NJ, NY, and PA"/>
    <x v="1"/>
    <x v="1"/>
    <n v="-76.483099999999993"/>
    <n v="42.447200000000002"/>
    <n v="0.01"/>
    <n v="2728"/>
    <n v="1065608832"/>
    <n v="698173312"/>
    <m/>
    <n v="9019907"/>
    <n v="330695936"/>
    <n v="417754016"/>
    <n v="382933760"/>
    <n v="110240344"/>
    <m/>
    <m/>
    <x v="2099"/>
    <n v="696490240"/>
    <n v="398594048"/>
    <n v="162715648"/>
    <n v="561309696"/>
    <n v="274422688"/>
    <n v="198451600"/>
    <n v="2353696768"/>
    <n v="982564800"/>
    <n v="401925472"/>
    <n v="6516445184"/>
    <n v="6871480832"/>
    <n v="2782414848"/>
    <n v="2353696768"/>
    <m/>
    <m/>
    <m/>
    <m/>
    <m/>
    <m/>
    <m/>
  </r>
  <r>
    <x v="0"/>
    <x v="75"/>
    <s v="CUNY BERNARD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24955000"/>
    <m/>
    <n v="716000"/>
    <n v="13000"/>
    <n v="6615000"/>
    <n v="60468000"/>
    <n v="3341000"/>
    <n v="132000"/>
    <m/>
    <m/>
    <x v="2100"/>
    <n v="44209000"/>
    <n v="465000"/>
    <n v="1925000"/>
    <n v="2390000"/>
    <n v="3147000"/>
    <n v="4241000"/>
    <n v="97225000"/>
    <n v="47140000"/>
    <n v="13005000"/>
    <m/>
    <m/>
    <m/>
    <m/>
    <m/>
    <m/>
    <m/>
    <m/>
    <m/>
    <m/>
    <m/>
  </r>
  <r>
    <x v="1"/>
    <x v="75"/>
    <s v="CUNY BERNARD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31888000"/>
    <m/>
    <n v="487000"/>
    <n v="5000"/>
    <n v="8057000"/>
    <n v="62336000"/>
    <n v="77000"/>
    <n v="129000"/>
    <m/>
    <m/>
    <x v="2101"/>
    <n v="42711000"/>
    <n v="522000"/>
    <n v="1680000"/>
    <n v="2202000"/>
    <n v="3111000"/>
    <n v="4092000"/>
    <n v="104246000"/>
    <n v="46440000"/>
    <n v="13405000"/>
    <m/>
    <m/>
    <m/>
    <m/>
    <m/>
    <m/>
    <m/>
    <m/>
    <m/>
    <m/>
    <m/>
  </r>
  <r>
    <x v="2"/>
    <x v="75"/>
    <s v="CUNY BERNARD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37528000"/>
    <m/>
    <n v="462000"/>
    <n v="5000"/>
    <n v="9232000"/>
    <n v="60349000"/>
    <n v="103000"/>
    <n v="1139000"/>
    <m/>
    <m/>
    <x v="2102"/>
    <n v="43435000"/>
    <n v="143000"/>
    <n v="2181000"/>
    <n v="2324000"/>
    <n v="3297000"/>
    <n v="5093000"/>
    <n v="111040000"/>
    <n v="43657000"/>
    <n v="12725000"/>
    <m/>
    <m/>
    <m/>
    <m/>
    <m/>
    <m/>
    <m/>
    <m/>
    <m/>
    <m/>
    <m/>
  </r>
  <r>
    <x v="3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38173000"/>
    <m/>
    <n v="432000"/>
    <n v="53000"/>
    <n v="10206000"/>
    <n v="60906000"/>
    <n v="98000"/>
    <n v="1043000"/>
    <m/>
    <m/>
    <x v="2103"/>
    <n v="44140000"/>
    <n v="193000"/>
    <n v="2824000"/>
    <n v="3017000"/>
    <n v="3360000"/>
    <n v="5200000"/>
    <n v="113614000"/>
    <n v="49225000"/>
    <n v="14398000"/>
    <m/>
    <m/>
    <m/>
    <m/>
    <m/>
    <m/>
    <m/>
    <m/>
    <m/>
    <m/>
    <m/>
  </r>
  <r>
    <x v="4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39277000"/>
    <m/>
    <n v="521000"/>
    <n v="40000"/>
    <n v="10361000"/>
    <n v="65865000"/>
    <n v="366000"/>
    <n v="1073000"/>
    <m/>
    <m/>
    <x v="2104"/>
    <n v="48760000"/>
    <n v="300000"/>
    <n v="3389000"/>
    <n v="3689000"/>
    <n v="3749000"/>
    <n v="5799000"/>
    <n v="123213000"/>
    <n v="52839000"/>
    <n v="14332000"/>
    <m/>
    <m/>
    <m/>
    <m/>
    <m/>
    <m/>
    <m/>
    <m/>
    <m/>
    <m/>
    <m/>
  </r>
  <r>
    <x v="5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51890000"/>
    <m/>
    <n v="330000"/>
    <n v="53000"/>
    <n v="10763000"/>
    <n v="56963000"/>
    <n v="282000"/>
    <n v="2838000"/>
    <m/>
    <m/>
    <x v="2105"/>
    <n v="45726000"/>
    <n v="217000"/>
    <n v="2775000"/>
    <n v="2992000"/>
    <n v="3817000"/>
    <n v="5155000"/>
    <n v="119799000"/>
    <n v="51051000"/>
    <n v="15288000"/>
    <m/>
    <m/>
    <m/>
    <m/>
    <m/>
    <m/>
    <m/>
    <m/>
    <m/>
    <m/>
    <m/>
  </r>
  <r>
    <x v="6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53818000"/>
    <m/>
    <n v="359000"/>
    <n v="53000"/>
    <n v="10399000"/>
    <n v="57673000"/>
    <n v="195000"/>
    <n v="4058000"/>
    <m/>
    <m/>
    <x v="2106"/>
    <n v="46715000"/>
    <n v="158000"/>
    <n v="4289000"/>
    <n v="4447000"/>
    <n v="3900000"/>
    <n v="5265000"/>
    <n v="126145000"/>
    <n v="50975000"/>
    <n v="14794000"/>
    <n v="1344000"/>
    <n v="1836000"/>
    <m/>
    <m/>
    <n v="471"/>
    <n v="0.40300000000000002"/>
    <m/>
    <m/>
    <m/>
    <m/>
    <m/>
  </r>
  <r>
    <x v="7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56487000"/>
    <m/>
    <n v="391000"/>
    <n v="35000"/>
    <n v="10736000"/>
    <n v="56013000"/>
    <n v="245000"/>
    <n v="4158000"/>
    <m/>
    <m/>
    <x v="2107"/>
    <n v="48527000"/>
    <n v="145000"/>
    <n v="4519000"/>
    <n v="4664000"/>
    <n v="3785000"/>
    <n v="6079000"/>
    <n v="127914000"/>
    <n v="52931000"/>
    <n v="15099000"/>
    <n v="1836000"/>
    <n v="2082000"/>
    <m/>
    <m/>
    <n v="482"/>
    <n v="0.35499999999999998"/>
    <m/>
    <n v="0.34800599999999998"/>
    <n v="0.60605200000000004"/>
    <n v="0.10288899999999999"/>
    <n v="12521"/>
  </r>
  <r>
    <x v="8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60306000"/>
    <m/>
    <n v="425000"/>
    <n v="27000"/>
    <n v="12347000"/>
    <n v="56440000"/>
    <n v="278000"/>
    <n v="4823000"/>
    <m/>
    <m/>
    <x v="2108"/>
    <n v="51884000"/>
    <n v="174000"/>
    <n v="3200000"/>
    <n v="3374000"/>
    <n v="3736000"/>
    <n v="5842000"/>
    <n v="107984000"/>
    <n v="53696000"/>
    <n v="15967000"/>
    <n v="2082000"/>
    <n v="2192000"/>
    <m/>
    <m/>
    <n v="464"/>
    <n v="0.35699999999999998"/>
    <m/>
    <n v="0.34092899999999998"/>
    <n v="0.58465500000000004"/>
    <n v="9.2587199999999995E-2"/>
    <n v="13388"/>
  </r>
  <r>
    <x v="9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61715000"/>
    <m/>
    <n v="109000"/>
    <n v="24000"/>
    <n v="11481000"/>
    <n v="56814000"/>
    <n v="684000"/>
    <n v="6107000"/>
    <m/>
    <m/>
    <x v="2109"/>
    <n v="51642000"/>
    <n v="487000"/>
    <n v="5696000"/>
    <n v="6183000"/>
    <n v="4553000"/>
    <n v="7349000"/>
    <n v="144348992"/>
    <n v="58294000"/>
    <n v="16572000"/>
    <n v="2192000"/>
    <n v="144000"/>
    <m/>
    <m/>
    <n v="541"/>
    <n v="0.36699999999999999"/>
    <m/>
    <n v="0.328463"/>
    <n v="0.58892900000000004"/>
    <n v="8.7384100000000006E-2"/>
    <n v="14000"/>
  </r>
  <r>
    <x v="10"/>
    <x v="75"/>
    <s v="CUNY BERNARD M BARUCH COLLEGE"/>
    <s v="New York"/>
    <x v="0"/>
    <x v="0"/>
    <s v=""/>
    <s v=""/>
    <m/>
    <m/>
    <m/>
    <m/>
    <m/>
    <n v="10010"/>
    <s v="Mid East: DE, DC, MD, NJ, NY, and PA"/>
    <x v="0"/>
    <x v="0"/>
    <m/>
    <m/>
    <m/>
    <m/>
    <n v="65287000"/>
    <m/>
    <n v="140000"/>
    <n v="211971"/>
    <n v="12532670"/>
    <n v="59894268"/>
    <n v="2547729"/>
    <n v="7691000"/>
    <m/>
    <m/>
    <x v="2110"/>
    <n v="49226000"/>
    <n v="2164059"/>
    <n v="7092363"/>
    <n v="9256422"/>
    <n v="5662030"/>
    <n v="7098000"/>
    <n v="143226672"/>
    <n v="57896000"/>
    <n v="16607000"/>
    <n v="2066000"/>
    <n v="2437547"/>
    <m/>
    <m/>
    <n v="551"/>
    <n v="0.38100000000000001"/>
    <m/>
    <n v="0.309444"/>
    <n v="0.59689499999999995"/>
    <n v="7.6584700000000006E-2"/>
    <n v="14792"/>
  </r>
  <r>
    <x v="11"/>
    <x v="75"/>
    <s v="CUNY BERNARD M BARUCH COLLEGE"/>
    <s v="New York"/>
    <x v="1"/>
    <x v="0"/>
    <n v="0.43765547263681592"/>
    <n v="0.44547069271758438"/>
    <n v="6432"/>
    <n v="2815"/>
    <n v="1225"/>
    <n v="29"/>
    <n v="1254"/>
    <n v="10010"/>
    <s v="Mid East: DE, DC, MD, NJ, NY, and PA"/>
    <x v="0"/>
    <x v="0"/>
    <m/>
    <m/>
    <m/>
    <m/>
    <n v="66659000"/>
    <n v="44893604"/>
    <m/>
    <n v="3515763"/>
    <n v="15220649"/>
    <n v="66126344"/>
    <n v="2046"/>
    <n v="2455000"/>
    <n v="62851600"/>
    <n v="66280148"/>
    <x v="2111"/>
    <n v="65381552"/>
    <n v="3005252.25"/>
    <n v="6590323.5"/>
    <n v="9595576"/>
    <n v="6625914.5"/>
    <n v="9864007"/>
    <n v="126450824"/>
    <n v="75764368"/>
    <n v="21583468"/>
    <m/>
    <m/>
    <n v="129131744"/>
    <n v="126450824"/>
    <n v="568"/>
    <n v="0.41599999999999998"/>
    <m/>
    <n v="0.27839799999999998"/>
    <n v="0.59514599999999995"/>
    <n v="7.3301000000000005E-2"/>
    <n v="15721.5"/>
  </r>
  <r>
    <x v="12"/>
    <x v="75"/>
    <s v="CUNY BERNARD M BARUCH COLLEGE"/>
    <s v="New York"/>
    <x v="1"/>
    <x v="0"/>
    <n v="0.39504893494530802"/>
    <n v="0.49664820751967359"/>
    <n v="8685"/>
    <n v="3431"/>
    <n v="1688"/>
    <n v="16"/>
    <n v="1704"/>
    <n v="10010"/>
    <s v="Mid East: DE, DC, MD, NJ, NY, and PA"/>
    <x v="0"/>
    <x v="0"/>
    <m/>
    <m/>
    <m/>
    <m/>
    <n v="72472000"/>
    <n v="54556000"/>
    <m/>
    <n v="4887018"/>
    <n v="16300445"/>
    <n v="60022364"/>
    <m/>
    <n v="2222000"/>
    <n v="75130816"/>
    <n v="62415000"/>
    <x v="2112"/>
    <n v="65053812"/>
    <n v="2424720.25"/>
    <n v="7160117"/>
    <n v="9584837"/>
    <n v="7724292.5"/>
    <n v="13220589"/>
    <n v="138961808"/>
    <n v="74888168"/>
    <n v="22132724"/>
    <n v="1905000"/>
    <n v="1949000"/>
    <n v="137545808"/>
    <n v="138961808"/>
    <n v="574"/>
    <n v="0.51800000000000002"/>
    <m/>
    <n v="0.265546"/>
    <n v="0.58919600000000005"/>
    <n v="7.7550999999999995E-2"/>
    <n v="16297"/>
  </r>
  <r>
    <x v="13"/>
    <x v="75"/>
    <s v="CUNY BERNARD M BARUCH COLLEGE"/>
    <s v="New York"/>
    <x v="1"/>
    <x v="0"/>
    <n v="0.31985515992757996"/>
    <n v="0.52641509433962264"/>
    <n v="9942"/>
    <n v="3180"/>
    <n v="1654"/>
    <n v="20"/>
    <n v="1674"/>
    <n v="10010"/>
    <s v="Mid East: DE, DC, MD, NJ, NY, and PA"/>
    <x v="0"/>
    <x v="0"/>
    <m/>
    <m/>
    <m/>
    <m/>
    <n v="82732000"/>
    <n v="58184000"/>
    <m/>
    <n v="3528063"/>
    <n v="16971904"/>
    <n v="54829376"/>
    <m/>
    <n v="6394000"/>
    <n v="85826272"/>
    <n v="55670000"/>
    <x v="2113"/>
    <n v="72561040"/>
    <n v="2009047.13"/>
    <n v="5726435"/>
    <n v="7735482"/>
    <n v="7622491.5"/>
    <n v="14971484"/>
    <n v="143882272"/>
    <n v="78474064"/>
    <n v="23147040"/>
    <n v="1941000"/>
    <n v="2216000"/>
    <n v="141634272"/>
    <n v="143882272"/>
    <n v="501"/>
    <n v="0.53"/>
    <m/>
    <n v="0.27084799999999998"/>
    <n v="0.57068200000000002"/>
    <n v="7.9353800000000002E-2"/>
    <n v="16216"/>
  </r>
  <r>
    <x v="14"/>
    <x v="75"/>
    <s v="CUNY BERNARD M BARUCH COLLEGE"/>
    <s v="New York"/>
    <x v="1"/>
    <x v="0"/>
    <n v="0.36266412537060566"/>
    <n v="0.48875912408759126"/>
    <n v="9444"/>
    <n v="3425"/>
    <n v="1659"/>
    <n v="15"/>
    <n v="1674"/>
    <n v="10010"/>
    <s v="Mid East: DE, DC, MD, NJ, NY, and PA"/>
    <x v="1"/>
    <x v="0"/>
    <m/>
    <m/>
    <m/>
    <m/>
    <n v="87470000"/>
    <n v="64115000"/>
    <m/>
    <n v="5002584"/>
    <n v="17430296"/>
    <n v="62118364"/>
    <m/>
    <n v="6864000"/>
    <n v="95042664"/>
    <n v="59648000"/>
    <x v="2114"/>
    <n v="80221512"/>
    <n v="3144003.5"/>
    <n v="2640659.25"/>
    <n v="5784663"/>
    <n v="8221386"/>
    <n v="15865557"/>
    <n v="150775664"/>
    <n v="82315680"/>
    <n v="27093488"/>
    <n v="2216000"/>
    <n v="2360000"/>
    <n v="154755664"/>
    <n v="150775664"/>
    <n v="665"/>
    <n v="0.58699999999999997"/>
    <m/>
    <n v="0.26124700000000001"/>
    <n v="0.56570200000000004"/>
    <n v="7.59465E-2"/>
    <n v="16917.5"/>
  </r>
  <r>
    <x v="15"/>
    <x v="75"/>
    <s v="CUNY Bernard M Baruch College"/>
    <s v="New York"/>
    <x v="1"/>
    <x v="0"/>
    <n v="0.36800452232899944"/>
    <n v="0.32987711213517668"/>
    <n v="14152"/>
    <n v="5208"/>
    <n v="1693"/>
    <n v="25"/>
    <n v="1718"/>
    <n v="10010"/>
    <s v="Mid East: DE, DC, MD, NJ, NY, and PA"/>
    <x v="1"/>
    <x v="2"/>
    <m/>
    <m/>
    <m/>
    <m/>
    <n v="91730000"/>
    <n v="65972000"/>
    <n v="70000"/>
    <n v="6787296"/>
    <n v="17426340"/>
    <n v="71256424"/>
    <m/>
    <n v="5773000"/>
    <n v="97724768"/>
    <n v="67235000"/>
    <x v="2115"/>
    <n v="83108360"/>
    <n v="3370679.75"/>
    <n v="3771717.5"/>
    <n v="7142397"/>
    <n v="9691359"/>
    <n v="16653982"/>
    <n v="163871936"/>
    <n v="78919376"/>
    <n v="25927634"/>
    <n v="2360000"/>
    <n v="2525000"/>
    <n v="164959760"/>
    <n v="163871936"/>
    <n v="736"/>
    <n v="0.56799999999999995"/>
    <m/>
    <n v="0.269592"/>
    <n v="0.55978499999999998"/>
    <n v="8.1952499999999998E-2"/>
    <n v="17038.5"/>
  </r>
  <r>
    <x v="16"/>
    <x v="75"/>
    <s v="CUNY Bernard M Baruch College"/>
    <s v="New York"/>
    <x v="1"/>
    <x v="0"/>
    <n v="0.33264061138298584"/>
    <n v="0.33071342200725512"/>
    <n v="14917"/>
    <n v="4962"/>
    <n v="1625"/>
    <n v="16"/>
    <n v="1641"/>
    <n v="10010"/>
    <s v="Mid East: DE, DC, MD, NJ, NY, and PA"/>
    <x v="1"/>
    <x v="2"/>
    <m/>
    <m/>
    <m/>
    <m/>
    <n v="98883000"/>
    <n v="74510000"/>
    <n v="45000"/>
    <n v="6760729"/>
    <n v="17778698"/>
    <n v="77049264"/>
    <m/>
    <n v="3776000"/>
    <n v="103199968"/>
    <n v="77263000"/>
    <x v="2116"/>
    <n v="87830944"/>
    <n v="2820633.75"/>
    <n v="4423609.5"/>
    <n v="7244243"/>
    <n v="9921912"/>
    <n v="17097738"/>
    <n v="180942000"/>
    <n v="83840512"/>
    <n v="27412266"/>
    <n v="76450752"/>
    <n v="103375848"/>
    <n v="180462960"/>
    <n v="180942000"/>
    <n v="1010"/>
    <n v="0.59799999999999998"/>
    <m/>
    <n v="0.28051799999999999"/>
    <n v="0.54125999999999996"/>
    <n v="8.6914099999999994E-2"/>
    <n v="17055"/>
  </r>
  <r>
    <x v="17"/>
    <x v="75"/>
    <s v="CUNY Bernard M Baruch College"/>
    <s v="New York"/>
    <x v="1"/>
    <x v="0"/>
    <n v="0.3142174432497013"/>
    <n v="0.31854668356569499"/>
    <n v="15066"/>
    <n v="4734"/>
    <n v="1493"/>
    <n v="15"/>
    <n v="1508"/>
    <n v="10010"/>
    <s v="Mid East: DE, DC, MD, NJ, NY, and PA"/>
    <x v="1"/>
    <x v="2"/>
    <m/>
    <m/>
    <m/>
    <m/>
    <n v="101490000"/>
    <n v="77111000"/>
    <n v="60000"/>
    <n v="7380861"/>
    <n v="19098688"/>
    <n v="81873168"/>
    <m/>
    <n v="3219000"/>
    <n v="105581864"/>
    <n v="78341000"/>
    <x v="2117"/>
    <n v="96842176"/>
    <n v="3877582.5"/>
    <n v="4318159.5"/>
    <n v="8195742"/>
    <n v="9377330"/>
    <n v="19602896"/>
    <n v="195106832"/>
    <n v="86790328"/>
    <n v="29549396"/>
    <n v="103375848"/>
    <n v="106645160"/>
    <n v="183922864"/>
    <n v="195106832"/>
    <n v="952"/>
    <n v="0.57599999999999996"/>
    <m/>
    <n v="0.29945699999999997"/>
    <n v="0.52664"/>
    <n v="9.3487899999999999E-2"/>
    <n v="18231"/>
  </r>
  <r>
    <x v="18"/>
    <x v="75"/>
    <s v="CUNY Bernard M Baruch College"/>
    <s v="New York"/>
    <x v="1"/>
    <x v="0"/>
    <n v="0.25791749444898915"/>
    <n v="0.335070231082918"/>
    <n v="17114"/>
    <n v="4414"/>
    <n v="1470"/>
    <n v="9"/>
    <n v="1479"/>
    <n v="10010"/>
    <s v="Mid East: DE, DC, MD, NJ, NY, and PA"/>
    <x v="1"/>
    <x v="2"/>
    <m/>
    <m/>
    <m/>
    <m/>
    <n v="104216656"/>
    <n v="79536824"/>
    <m/>
    <n v="6147503"/>
    <n v="20626046"/>
    <n v="81212800"/>
    <n v="298667"/>
    <n v="2322883"/>
    <n v="105776240"/>
    <n v="80864408"/>
    <x v="2118"/>
    <n v="99738208"/>
    <n v="2843120"/>
    <n v="3950834"/>
    <n v="6793954"/>
    <n v="22728590"/>
    <n v="22344008"/>
    <n v="238762272"/>
    <n v="101636544"/>
    <n v="30967424"/>
    <n v="106645160"/>
    <n v="87297648"/>
    <n v="221044960"/>
    <n v="238762272"/>
    <n v="1001"/>
    <n v="0.60299999999999998"/>
    <m/>
    <n v="0.30722899999999997"/>
    <n v="0.53252999999999995"/>
    <n v="0.102169"/>
    <n v="19395"/>
  </r>
  <r>
    <x v="19"/>
    <x v="75"/>
    <s v="CUNY Bernard M Baruch College"/>
    <s v="New York"/>
    <x v="1"/>
    <x v="0"/>
    <n v="0.23498805415449961"/>
    <n v="0.34161771351107095"/>
    <n v="18835"/>
    <n v="4426"/>
    <n v="1497"/>
    <n v="15"/>
    <n v="1512"/>
    <n v="10010"/>
    <s v="Mid East: DE, DC, MD, NJ, NY, and PA"/>
    <x v="1"/>
    <x v="2"/>
    <n v="-73.983000000000004"/>
    <n v="40.740499999999997"/>
    <m/>
    <m/>
    <n v="117584760"/>
    <n v="88071968"/>
    <n v="1271468"/>
    <n v="6529072"/>
    <n v="32381972"/>
    <n v="79974752"/>
    <n v="258182"/>
    <n v="7599555"/>
    <n v="118523272"/>
    <n v="91669328"/>
    <x v="2119"/>
    <n v="116169000"/>
    <n v="2567572"/>
    <n v="1015245"/>
    <n v="3582817"/>
    <n v="24640786"/>
    <n v="25898034"/>
    <n v="249853072"/>
    <n v="110660872"/>
    <n v="43524812"/>
    <n v="87297648"/>
    <n v="93452360"/>
    <n v="242141536"/>
    <n v="249853072"/>
    <n v="1025"/>
    <n v="0.60499999999999998"/>
    <m/>
    <n v="0.30662899999999998"/>
    <n v="0.52897300000000003"/>
    <n v="0.1036"/>
    <n v="19881"/>
  </r>
  <r>
    <x v="20"/>
    <x v="75"/>
    <s v="CUNY Bernard M Baruch College"/>
    <s v="New York"/>
    <x v="1"/>
    <x v="0"/>
    <n v="0.226346396965866"/>
    <n v="0.3221626452189455"/>
    <n v="19775"/>
    <n v="4476"/>
    <n v="1430"/>
    <n v="12"/>
    <n v="1442"/>
    <n v="10010"/>
    <s v="Mid East: DE, DC, MD, NJ, NY, and PA"/>
    <x v="1"/>
    <x v="2"/>
    <n v="-73.982699999999994"/>
    <n v="40.7395"/>
    <m/>
    <m/>
    <n v="123206936"/>
    <n v="90592512"/>
    <n v="161147"/>
    <n v="7988258"/>
    <n v="32962372"/>
    <n v="85042328"/>
    <n v="308971"/>
    <n v="6489787"/>
    <n v="125062624"/>
    <n v="93551384"/>
    <x v="2120"/>
    <n v="115855632"/>
    <n v="2662248"/>
    <n v="59787"/>
    <n v="2722035"/>
    <n v="22281450"/>
    <n v="26993394"/>
    <n v="254983680"/>
    <n v="107404896"/>
    <n v="44180740"/>
    <n v="93452360"/>
    <n v="110554720"/>
    <n v="254450240"/>
    <n v="254983680"/>
    <n v="1029"/>
    <n v="0.63300000000000001"/>
    <m/>
    <n v="0.32311200000000001"/>
    <n v="0.51073199999999996"/>
    <n v="0.102146"/>
    <n v="19089"/>
  </r>
  <r>
    <x v="21"/>
    <x v="75"/>
    <s v="CUNY Bernard M Baruch College"/>
    <s v="New York"/>
    <x v="1"/>
    <x v="0"/>
    <n v="0.22814703996580465"/>
    <n v="0.29508196721311475"/>
    <n v="18716"/>
    <n v="4270"/>
    <n v="1255"/>
    <n v="5"/>
    <n v="1260"/>
    <n v="10010"/>
    <s v="Mid East: DE, DC, MD, NJ, NY, and PA"/>
    <x v="1"/>
    <x v="2"/>
    <n v="-73.983400000000003"/>
    <n v="40.740200000000002"/>
    <n v="3.2000000000000001E-2"/>
    <n v="1042"/>
    <n v="137677792"/>
    <n v="100999208"/>
    <n v="131500"/>
    <n v="8146482"/>
    <n v="31918396"/>
    <n v="86278560"/>
    <n v="261544"/>
    <n v="7808019"/>
    <n v="137256416"/>
    <n v="92209536"/>
    <x v="2121"/>
    <n v="117766848"/>
    <n v="2769682"/>
    <n v="74852"/>
    <n v="2844534"/>
    <n v="23833804"/>
    <n v="28615504"/>
    <n v="263257296"/>
    <n v="108944384"/>
    <n v="44397372"/>
    <n v="110554720"/>
    <n v="107002392"/>
    <n v="266521872"/>
    <n v="263257296"/>
    <n v="935"/>
    <n v="0.626"/>
    <m/>
    <n v="0.32696500000000001"/>
    <n v="0.49210100000000001"/>
    <n v="9.7905900000000004E-2"/>
    <n v="19007.5"/>
  </r>
  <r>
    <x v="22"/>
    <x v="75"/>
    <s v="CUNY Bernard M Baruch College"/>
    <s v="New York"/>
    <x v="1"/>
    <x v="0"/>
    <n v="0.22429082611626822"/>
    <n v="0.30312138728323701"/>
    <n v="19283"/>
    <n v="4325"/>
    <n v="1301"/>
    <n v="10"/>
    <n v="1311"/>
    <n v="10010"/>
    <s v="Mid East: DE, DC, MD, NJ, NY, and PA"/>
    <x v="1"/>
    <x v="2"/>
    <n v="-73.983400000000003"/>
    <n v="40.740200000000002"/>
    <n v="4.5999999999999999E-2"/>
    <n v="1049"/>
    <n v="135508464"/>
    <n v="97172192"/>
    <n v="258800"/>
    <n v="6740935"/>
    <n v="31389876"/>
    <n v="83125328"/>
    <n v="4169"/>
    <n v="4388027"/>
    <n v="129158904"/>
    <n v="87226816"/>
    <x v="2122"/>
    <n v="122821680"/>
    <n v="1961313"/>
    <n v="14833"/>
    <n v="1976146"/>
    <n v="22290660"/>
    <n v="28569580"/>
    <n v="250636656"/>
    <n v="108761496"/>
    <n v="50993216"/>
    <n v="107002392"/>
    <n v="138702096"/>
    <n v="232565904"/>
    <n v="250636656"/>
    <n v="983"/>
    <n v="0.66900000000000004"/>
    <m/>
    <n v="0.32681900000000003"/>
    <n v="0.48166799999999999"/>
    <n v="9.4174599999999997E-2"/>
    <n v="19406"/>
  </r>
  <r>
    <x v="23"/>
    <x v="75"/>
    <s v="CUNY Bernard M Baruch College"/>
    <s v="New York"/>
    <x v="1"/>
    <x v="0"/>
    <n v="0.24825051603483864"/>
    <n v="0.24031636584871222"/>
    <n v="19863"/>
    <n v="4931"/>
    <n v="1171"/>
    <n v="14"/>
    <n v="1185"/>
    <n v="10010"/>
    <s v="Mid East: DE, DC, MD, NJ, NY, and PA"/>
    <x v="1"/>
    <x v="2"/>
    <n v="-73.983400000000003"/>
    <n v="40.740200000000002"/>
    <n v="6.0999999999999999E-2"/>
    <n v="1168"/>
    <n v="143954400"/>
    <n v="100387872"/>
    <m/>
    <n v="6376083"/>
    <n v="31804458"/>
    <n v="90085064"/>
    <n v="8643"/>
    <n v="20169704"/>
    <n v="131021088"/>
    <n v="111630496"/>
    <x v="2123"/>
    <n v="132421368"/>
    <n v="1754120"/>
    <n v="20231"/>
    <n v="1774351"/>
    <n v="22543824"/>
    <n v="29793364"/>
    <n v="261849056"/>
    <n v="116837168"/>
    <n v="56121184"/>
    <n v="138702096"/>
    <n v="156339648"/>
    <n v="257972528"/>
    <n v="261849056"/>
    <n v="982"/>
    <n v="0.65600000000000003"/>
    <m/>
    <n v="0.32810800000000001"/>
    <n v="0.49272100000000002"/>
    <n v="8.9399000000000006E-2"/>
    <n v="19423.5"/>
  </r>
  <r>
    <x v="24"/>
    <x v="75"/>
    <s v="CUNY Bernard M Baruch College"/>
    <s v="New York"/>
    <x v="1"/>
    <x v="0"/>
    <n v="0.27903682719546741"/>
    <n v="0.2324147933284989"/>
    <n v="19768"/>
    <n v="5516"/>
    <n v="1274"/>
    <n v="8"/>
    <n v="1282"/>
    <m/>
    <m/>
    <x v="0"/>
    <x v="0"/>
    <m/>
    <m/>
    <n v="0.04"/>
    <n v="1418"/>
    <n v="150767568"/>
    <n v="98446016"/>
    <m/>
    <n v="8682277"/>
    <n v="34423396"/>
    <n v="92912992"/>
    <n v="23991"/>
    <n v="12412973"/>
    <n v="132542152"/>
    <n v="105853640"/>
    <x v="2124"/>
    <n v="161967552"/>
    <n v="2461571"/>
    <n v="148204"/>
    <n v="2609775"/>
    <n v="25727304"/>
    <n v="27770216"/>
    <n v="269633120"/>
    <n v="124369256"/>
    <n v="57776556"/>
    <n v="156339648"/>
    <n v="153203776"/>
    <n v="253592080"/>
    <n v="269633120"/>
    <n v="999"/>
    <n v="0.69899999999999995"/>
    <m/>
    <n v="0.31942100000000001"/>
    <n v="0.50908799999999998"/>
    <n v="7.6910099999999995E-2"/>
    <n v="19568"/>
  </r>
  <r>
    <x v="25"/>
    <x v="75"/>
    <s v="CUNY Bernard M Baruch College"/>
    <s v="New York"/>
    <x v="1"/>
    <x v="0"/>
    <n v="0.32435561820378572"/>
    <n v="0.22924103678410679"/>
    <n v="19864"/>
    <n v="6443"/>
    <n v="1468"/>
    <n v="9"/>
    <n v="1477"/>
    <n v="10010"/>
    <s v="Mid East: DE, DC, MD, NJ, NY, and PA"/>
    <x v="1"/>
    <x v="2"/>
    <n v="-73.983400000000003"/>
    <n v="40.740200000000002"/>
    <n v="2.5000000000000001E-2"/>
    <n v="1456"/>
    <n v="159692512"/>
    <n v="103686816"/>
    <n v="1133181"/>
    <n v="8140212"/>
    <n v="35779960"/>
    <n v="115655304"/>
    <n v="17464"/>
    <n v="9279364"/>
    <n v="137752048"/>
    <n v="126813384"/>
    <x v="2125"/>
    <n v="183383104"/>
    <n v="3031697"/>
    <n v="93295"/>
    <n v="3124992"/>
    <n v="25922336"/>
    <n v="31401072"/>
    <n v="303696672"/>
    <n v="151518400"/>
    <n v="76496416"/>
    <n v="153203776"/>
    <n v="147908384"/>
    <n v="283811552"/>
    <n v="303696672"/>
    <n v="834"/>
    <n v="0.66500000000000004"/>
    <m/>
    <n v="0.29490300000000003"/>
    <n v="0.51522599999999996"/>
    <n v="6.0413599999999998E-2"/>
    <n v="19994"/>
  </r>
  <r>
    <x v="26"/>
    <x v="75"/>
    <s v="CUNY Bernard M Baruch College"/>
    <s v="New York"/>
    <x v="1"/>
    <x v="0"/>
    <n v="0.306748761364183"/>
    <n v="0.22016622236161204"/>
    <n v="20789"/>
    <n v="6377"/>
    <n v="1400"/>
    <n v="4"/>
    <n v="1404"/>
    <n v="10010"/>
    <s v="Mid East: DE, DC, MD, NJ, NY, and PA"/>
    <x v="1"/>
    <x v="2"/>
    <n v="-73.983400000000003"/>
    <n v="40.740200000000002"/>
    <n v="3.5000000000000003E-2"/>
    <n v="1528"/>
    <n v="159820224"/>
    <n v="106747232"/>
    <n v="2185000"/>
    <n v="9208707"/>
    <n v="34842084"/>
    <n v="101785320"/>
    <n v="3662"/>
    <n v="18787938"/>
    <n v="139634256"/>
    <n v="122666336"/>
    <x v="2126"/>
    <n v="163848736"/>
    <n v="3230236"/>
    <n v="1121779"/>
    <n v="4352015"/>
    <n v="24632544"/>
    <n v="32699136"/>
    <n v="294041952"/>
    <n v="151349600"/>
    <n v="64236220"/>
    <n v="147908384"/>
    <n v="171946800"/>
    <n v="286089536"/>
    <n v="294041952"/>
    <n v="909"/>
    <n v="0.69899999999999995"/>
    <m/>
    <n v="0.26230700000000001"/>
    <n v="0.51473199999999997"/>
    <n v="5.06647E-2"/>
    <n v="20824.5"/>
  </r>
  <r>
    <x v="27"/>
    <x v="75"/>
    <s v="CUNY Bernard M Baruch College"/>
    <s v="New York"/>
    <x v="1"/>
    <x v="0"/>
    <n v="0.29245987308697274"/>
    <n v="0.25606253988513084"/>
    <n v="21432"/>
    <n v="6268"/>
    <n v="1599"/>
    <n v="6"/>
    <n v="1605"/>
    <n v="10010"/>
    <s v="Mid East: DE, DC, MD, NJ, NY, and PA"/>
    <x v="1"/>
    <x v="2"/>
    <n v="-73.983400000000003"/>
    <n v="40.740200000000002"/>
    <n v="3.5000000000000003E-2"/>
    <n v="1430"/>
    <n v="163241408"/>
    <n v="104465248"/>
    <n v="2256479"/>
    <n v="9337412"/>
    <n v="38496676"/>
    <n v="106563648"/>
    <n v="4040"/>
    <n v="35456228"/>
    <n v="142513280"/>
    <n v="142715840"/>
    <x v="2127"/>
    <n v="159009744"/>
    <n v="2566776"/>
    <n v="1059469"/>
    <n v="3626245"/>
    <n v="23700288"/>
    <n v="28617756"/>
    <n v="305406880"/>
    <n v="148422192"/>
    <n v="74833856"/>
    <n v="171946800"/>
    <n v="188254208"/>
    <n v="305992704"/>
    <n v="305406880"/>
    <m/>
    <m/>
    <m/>
    <m/>
    <m/>
    <m/>
    <m/>
  </r>
  <r>
    <x v="0"/>
    <x v="76"/>
    <s v="CUNY BROOKLYN COLLEGE"/>
    <s v="New York"/>
    <x v="0"/>
    <x v="0"/>
    <s v=""/>
    <s v=""/>
    <m/>
    <m/>
    <m/>
    <m/>
    <m/>
    <n v="11210"/>
    <s v="Mid East: DE, DC, MD, NJ, NY, and PA"/>
    <x v="0"/>
    <x v="0"/>
    <m/>
    <m/>
    <m/>
    <m/>
    <n v="22253000"/>
    <m/>
    <n v="945000"/>
    <n v="15000"/>
    <n v="6506000"/>
    <n v="70790000"/>
    <n v="3000"/>
    <n v="39000"/>
    <m/>
    <m/>
    <x v="2128"/>
    <n v="55809000"/>
    <n v="1014000"/>
    <n v="613000"/>
    <n v="1627000"/>
    <n v="5418000"/>
    <n v="5782000"/>
    <n v="100495000"/>
    <n v="62130000"/>
    <n v="17145000"/>
    <m/>
    <m/>
    <m/>
    <m/>
    <m/>
    <m/>
    <m/>
    <m/>
    <m/>
    <m/>
    <m/>
  </r>
  <r>
    <x v="1"/>
    <x v="76"/>
    <s v="CUNY BROOKLYN COLLEGE"/>
    <s v="New York"/>
    <x v="0"/>
    <x v="0"/>
    <s v=""/>
    <s v=""/>
    <m/>
    <m/>
    <m/>
    <m/>
    <m/>
    <n v="11210"/>
    <s v="Mid East: DE, DC, MD, NJ, NY, and PA"/>
    <x v="0"/>
    <x v="0"/>
    <m/>
    <m/>
    <m/>
    <m/>
    <n v="27781000"/>
    <m/>
    <n v="620000"/>
    <n v="13000"/>
    <n v="8449000"/>
    <n v="71423000"/>
    <n v="9000"/>
    <n v="90000"/>
    <m/>
    <m/>
    <x v="2129"/>
    <n v="56070000"/>
    <n v="745000"/>
    <n v="782000"/>
    <n v="1527000"/>
    <n v="5406000"/>
    <n v="5926000"/>
    <n v="108249000"/>
    <n v="59096000"/>
    <n v="17053000"/>
    <m/>
    <m/>
    <m/>
    <m/>
    <m/>
    <m/>
    <m/>
    <m/>
    <m/>
    <m/>
    <m/>
  </r>
  <r>
    <x v="2"/>
    <x v="76"/>
    <s v="CUNY BROOKLYN COLLEGE"/>
    <s v="New York"/>
    <x v="0"/>
    <x v="0"/>
    <s v=""/>
    <s v=""/>
    <m/>
    <m/>
    <m/>
    <m/>
    <m/>
    <n v="11210"/>
    <s v="Mid East: DE, DC, MD, NJ, NY, and PA"/>
    <x v="0"/>
    <x v="0"/>
    <m/>
    <m/>
    <m/>
    <m/>
    <n v="31709000"/>
    <m/>
    <n v="591000"/>
    <n v="5000"/>
    <n v="9226000"/>
    <n v="69431000"/>
    <n v="7000"/>
    <n v="2998000"/>
    <m/>
    <m/>
    <x v="2130"/>
    <n v="55390000"/>
    <n v="692000"/>
    <n v="800000"/>
    <n v="1492000"/>
    <n v="5078000"/>
    <n v="6880000"/>
    <n v="113471000"/>
    <n v="55930000"/>
    <n v="16302000"/>
    <m/>
    <m/>
    <m/>
    <m/>
    <m/>
    <m/>
    <m/>
    <m/>
    <m/>
    <m/>
    <m/>
  </r>
  <r>
    <x v="3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32390000"/>
    <m/>
    <n v="553000"/>
    <n v="9000"/>
    <n v="9588000"/>
    <n v="70273000"/>
    <n v="112000"/>
    <n v="5703000"/>
    <m/>
    <m/>
    <x v="2131"/>
    <n v="56409000"/>
    <n v="726000"/>
    <n v="877000"/>
    <n v="1603000"/>
    <n v="4992000"/>
    <n v="8955000"/>
    <n v="118319000"/>
    <n v="61783000"/>
    <n v="18393000"/>
    <m/>
    <m/>
    <m/>
    <m/>
    <m/>
    <m/>
    <m/>
    <m/>
    <m/>
    <m/>
    <m/>
  </r>
  <r>
    <x v="4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34718000"/>
    <m/>
    <n v="639000"/>
    <n v="28000"/>
    <n v="10171000"/>
    <n v="73777000"/>
    <n v="109000"/>
    <n v="3181000"/>
    <m/>
    <m/>
    <x v="2132"/>
    <n v="58091000"/>
    <n v="932000"/>
    <n v="799000"/>
    <n v="1731000"/>
    <n v="5538000"/>
    <n v="8719000"/>
    <n v="125761000"/>
    <n v="64722000"/>
    <n v="17556000"/>
    <m/>
    <m/>
    <m/>
    <m/>
    <m/>
    <m/>
    <m/>
    <m/>
    <m/>
    <m/>
    <m/>
  </r>
  <r>
    <x v="5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45346000"/>
    <m/>
    <n v="389000"/>
    <n v="7000"/>
    <n v="10627000"/>
    <n v="64603000"/>
    <n v="136000"/>
    <n v="4019000"/>
    <m/>
    <m/>
    <x v="2133"/>
    <n v="51567000"/>
    <n v="746000"/>
    <n v="698000"/>
    <n v="1444000"/>
    <n v="5270000"/>
    <n v="7227000"/>
    <n v="121964000"/>
    <n v="60282000"/>
    <n v="18020000"/>
    <m/>
    <m/>
    <m/>
    <m/>
    <m/>
    <m/>
    <m/>
    <m/>
    <m/>
    <m/>
    <m/>
  </r>
  <r>
    <x v="6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43536000"/>
    <m/>
    <n v="415000"/>
    <n v="5000"/>
    <n v="10677000"/>
    <n v="62358000"/>
    <n v="109000"/>
    <n v="4426000"/>
    <m/>
    <m/>
    <x v="2134"/>
    <n v="52208000"/>
    <n v="801000"/>
    <n v="1350000"/>
    <n v="2151000"/>
    <n v="5147000"/>
    <n v="6982000"/>
    <n v="120625000"/>
    <n v="59053000"/>
    <n v="17124000"/>
    <n v="532000"/>
    <n v="699000"/>
    <m/>
    <m/>
    <n v="504"/>
    <n v="0.34200000000000003"/>
    <m/>
    <m/>
    <m/>
    <m/>
    <m/>
  </r>
  <r>
    <x v="7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43754000"/>
    <m/>
    <n v="439000"/>
    <n v="5000"/>
    <n v="12148000"/>
    <n v="64566000"/>
    <n v="113000"/>
    <n v="4527000"/>
    <m/>
    <m/>
    <x v="2135"/>
    <n v="53050000"/>
    <n v="746000"/>
    <n v="1747000"/>
    <n v="2493000"/>
    <n v="5025000"/>
    <n v="7845000"/>
    <n v="126403000"/>
    <n v="59317000"/>
    <n v="16920000"/>
    <n v="669000"/>
    <n v="824000"/>
    <m/>
    <m/>
    <n v="494"/>
    <n v="0.36799999999999999"/>
    <m/>
    <n v="0.33172400000000002"/>
    <n v="0.62590500000000004"/>
    <n v="0.120139"/>
    <n v="11512"/>
  </r>
  <r>
    <x v="8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44714000"/>
    <m/>
    <n v="490000"/>
    <n v="2000"/>
    <n v="12874000"/>
    <n v="68972000"/>
    <n v="8000"/>
    <n v="4459000"/>
    <m/>
    <m/>
    <x v="2136"/>
    <n v="55365000"/>
    <n v="981000"/>
    <n v="1490000"/>
    <n v="2471000"/>
    <n v="5613000"/>
    <n v="7534000"/>
    <n v="131319000"/>
    <n v="65732000"/>
    <n v="18377000"/>
    <n v="824000"/>
    <n v="962000"/>
    <m/>
    <m/>
    <n v="440"/>
    <n v="0.34699999999999998"/>
    <m/>
    <n v="0.34093400000000001"/>
    <n v="0.624305"/>
    <n v="0.12903200000000001"/>
    <n v="11863"/>
  </r>
  <r>
    <x v="9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41895000"/>
    <m/>
    <n v="123000"/>
    <n v="2000"/>
    <n v="11433000"/>
    <n v="71244000"/>
    <n v="66000"/>
    <n v="6710000"/>
    <m/>
    <m/>
    <x v="2137"/>
    <n v="56961000"/>
    <n v="1116000"/>
    <n v="478000"/>
    <n v="1594000"/>
    <n v="5689000"/>
    <n v="10161000"/>
    <n v="130273000"/>
    <n v="65635000"/>
    <n v="18659000"/>
    <n v="962000"/>
    <n v="1131000"/>
    <m/>
    <m/>
    <n v="445"/>
    <n v="0.35299999999999998"/>
    <m/>
    <n v="0.36136499999999999"/>
    <n v="0.63650200000000001"/>
    <n v="0.11700199999999999"/>
    <n v="12629"/>
  </r>
  <r>
    <x v="10"/>
    <x v="76"/>
    <s v="CUNY BROOKLYN COLLEGE"/>
    <s v="New York"/>
    <x v="0"/>
    <x v="0"/>
    <s v=""/>
    <s v=""/>
    <m/>
    <m/>
    <m/>
    <m/>
    <m/>
    <n v="112102889"/>
    <s v="Mid East: DE, DC, MD, NJ, NY, and PA"/>
    <x v="0"/>
    <x v="0"/>
    <m/>
    <m/>
    <m/>
    <m/>
    <n v="47053000"/>
    <m/>
    <n v="161000"/>
    <n v="637330"/>
    <n v="16099488"/>
    <n v="71048760"/>
    <n v="4638180"/>
    <n v="4899000"/>
    <m/>
    <m/>
    <x v="2138"/>
    <n v="55504000"/>
    <n v="5419419"/>
    <n v="3529728"/>
    <n v="8949147"/>
    <n v="7430524"/>
    <n v="10579745"/>
    <n v="141961424"/>
    <n v="66304000"/>
    <n v="19018000"/>
    <n v="1131000"/>
    <n v="990398"/>
    <m/>
    <m/>
    <n v="433"/>
    <n v="0.371"/>
    <m/>
    <n v="0.34476000000000001"/>
    <n v="0.63127100000000003"/>
    <n v="0.10730199999999999"/>
    <n v="13459.5"/>
  </r>
  <r>
    <x v="11"/>
    <x v="76"/>
    <s v="CUNY BROOKLYN COLLEGE"/>
    <s v="New York"/>
    <x v="0"/>
    <x v="0"/>
    <n v="0.64057971014492754"/>
    <n v="0.42760180995475111"/>
    <n v="3450"/>
    <n v="2210"/>
    <n v="915"/>
    <n v="30"/>
    <n v="945"/>
    <n v="112102889"/>
    <s v="Mid East: DE, DC, MD, NJ, NY, and PA"/>
    <x v="0"/>
    <x v="0"/>
    <m/>
    <m/>
    <m/>
    <m/>
    <n v="44211000"/>
    <n v="27521408"/>
    <m/>
    <n v="5801987"/>
    <n v="17622738"/>
    <n v="93948144"/>
    <n v="51"/>
    <n v="5017000"/>
    <n v="53730296"/>
    <n v="91074688"/>
    <x v="2139"/>
    <n v="72687472"/>
    <n v="6017311"/>
    <n v="4428264.5"/>
    <n v="10445576"/>
    <n v="9007312"/>
    <n v="13655356"/>
    <n v="141589856"/>
    <n v="82822392"/>
    <n v="23050962"/>
    <m/>
    <m/>
    <n v="144804992"/>
    <n v="141589856"/>
    <n v="493"/>
    <n v="0.40699999999999997"/>
    <m/>
    <n v="0.36030000000000001"/>
    <n v="0.61333700000000002"/>
    <n v="0.118118"/>
    <n v="14451"/>
  </r>
  <r>
    <x v="12"/>
    <x v="76"/>
    <s v="CUNY BROOKLYN COLLEGE"/>
    <s v="New York"/>
    <x v="1"/>
    <x v="0"/>
    <n v="0.42517196504926569"/>
    <n v="0.47223436816790554"/>
    <n v="5379"/>
    <n v="2287"/>
    <n v="1017"/>
    <n v="63"/>
    <n v="1080"/>
    <s v="11210-2889"/>
    <s v="Mid East: DE, DC, MD, NJ, NY, and PA"/>
    <x v="0"/>
    <x v="0"/>
    <m/>
    <m/>
    <m/>
    <m/>
    <n v="49066000"/>
    <n v="30684000"/>
    <m/>
    <n v="9674429"/>
    <n v="19588980"/>
    <n v="88074496"/>
    <m/>
    <n v="5913000"/>
    <n v="62532476"/>
    <n v="82853000"/>
    <x v="2140"/>
    <n v="76900288"/>
    <n v="6445521.5"/>
    <n v="641158.63"/>
    <n v="7086680"/>
    <n v="10123342"/>
    <n v="16129179"/>
    <n v="146890480"/>
    <n v="82601944"/>
    <n v="25055742"/>
    <n v="812000"/>
    <n v="824000"/>
    <n v="145385472"/>
    <n v="146890480"/>
    <n v="530"/>
    <n v="0.39400000000000002"/>
    <m/>
    <n v="0.38035099999999999"/>
    <n v="0.61692599999999997"/>
    <n v="0.114081"/>
    <n v="15630"/>
  </r>
  <r>
    <x v="13"/>
    <x v="76"/>
    <s v="CUNY BROOKLYN COLLEGE"/>
    <s v="New York"/>
    <x v="1"/>
    <x v="0"/>
    <n v="0.33441081398765793"/>
    <n v="0.53778558875219684"/>
    <n v="6806"/>
    <n v="2276"/>
    <n v="1194"/>
    <n v="30"/>
    <n v="1224"/>
    <s v="11210-2889"/>
    <s v="Mid East: DE, DC, MD, NJ, NY, and PA"/>
    <x v="0"/>
    <x v="0"/>
    <m/>
    <m/>
    <m/>
    <m/>
    <n v="60015000"/>
    <n v="39081000"/>
    <m/>
    <n v="9994799"/>
    <n v="20505328"/>
    <n v="85049376"/>
    <m/>
    <n v="5092000"/>
    <n v="74664696"/>
    <n v="76607000"/>
    <x v="2141"/>
    <n v="77694040"/>
    <n v="6366267"/>
    <n v="563460.13"/>
    <n v="6929727"/>
    <n v="9492501"/>
    <n v="17582262"/>
    <n v="150374704"/>
    <n v="82449224"/>
    <n v="24896836"/>
    <n v="821000"/>
    <n v="947000"/>
    <n v="151339696"/>
    <n v="150374704"/>
    <n v="446"/>
    <n v="0.433"/>
    <m/>
    <n v="0.37878099999999998"/>
    <n v="0.61646500000000004"/>
    <n v="9.8962800000000004E-2"/>
    <n v="16243"/>
  </r>
  <r>
    <x v="14"/>
    <x v="76"/>
    <s v="CUNY BROOKLYN COLLEGE"/>
    <s v="New York"/>
    <x v="1"/>
    <x v="0"/>
    <n v="0.36442698835741338"/>
    <n v="0.51924557351809086"/>
    <n v="7129"/>
    <n v="2598"/>
    <n v="1296"/>
    <n v="53"/>
    <n v="1349"/>
    <s v="11210-2889"/>
    <s v="Mid East: DE, DC, MD, NJ, NY, and PA"/>
    <x v="1"/>
    <x v="0"/>
    <m/>
    <m/>
    <m/>
    <m/>
    <n v="67428000"/>
    <n v="41969000"/>
    <m/>
    <n v="7620634"/>
    <n v="20676716"/>
    <n v="85519928"/>
    <m/>
    <n v="4843000"/>
    <n v="75776648"/>
    <n v="78576000"/>
    <x v="2142"/>
    <n v="82478880"/>
    <n v="5442492"/>
    <n v="517108.84"/>
    <n v="5959601"/>
    <n v="11333713"/>
    <n v="18916246"/>
    <n v="153125648"/>
    <n v="82149744"/>
    <n v="27355600"/>
    <n v="947000"/>
    <n v="1006000"/>
    <n v="154352640"/>
    <n v="153125648"/>
    <n v="386"/>
    <n v="0.39300000000000002"/>
    <m/>
    <n v="0.38317600000000002"/>
    <n v="0.61435600000000001"/>
    <n v="9.8930500000000005E-2"/>
    <n v="16040"/>
  </r>
  <r>
    <x v="15"/>
    <x v="76"/>
    <s v="CUNY Brooklyn College"/>
    <s v="New York"/>
    <x v="1"/>
    <x v="0"/>
    <n v="0.45038458609397608"/>
    <n v="0.20544470747379101"/>
    <n v="13131"/>
    <n v="5914"/>
    <n v="1170"/>
    <n v="45"/>
    <n v="1215"/>
    <s v="11210-2889"/>
    <s v="Mid East: DE, DC, MD, NJ, NY, and PA"/>
    <x v="1"/>
    <x v="2"/>
    <m/>
    <m/>
    <m/>
    <m/>
    <n v="74262000"/>
    <n v="47160000"/>
    <n v="34000"/>
    <n v="8989466"/>
    <n v="22011738"/>
    <n v="100360392"/>
    <m/>
    <n v="2519000"/>
    <n v="82287128"/>
    <n v="91327000"/>
    <x v="2143"/>
    <n v="87442304"/>
    <n v="5512313.5"/>
    <n v="602713.25"/>
    <n v="6115027"/>
    <n v="12823035"/>
    <n v="19193866"/>
    <n v="171503472"/>
    <n v="83985584"/>
    <n v="27315292"/>
    <n v="1006000"/>
    <n v="1082000"/>
    <n v="173614128"/>
    <n v="171503472"/>
    <n v="552"/>
    <n v="0.44600000000000001"/>
    <m/>
    <n v="0.38775100000000001"/>
    <n v="0.61602699999999999"/>
    <n v="9.9622199999999994E-2"/>
    <n v="15623"/>
  </r>
  <r>
    <x v="16"/>
    <x v="76"/>
    <s v="CUNY Brooklyn College"/>
    <s v="New York"/>
    <x v="1"/>
    <x v="0"/>
    <n v="0.46487327701200531"/>
    <n v="0.22525107604017217"/>
    <n v="13494"/>
    <n v="6273"/>
    <n v="1372"/>
    <n v="41"/>
    <n v="1413"/>
    <s v="11210-2889"/>
    <s v="Mid East: DE, DC, MD, NJ, NY, and PA"/>
    <x v="1"/>
    <x v="2"/>
    <m/>
    <m/>
    <m/>
    <m/>
    <n v="76092000"/>
    <n v="45986000"/>
    <n v="70000"/>
    <n v="9903930"/>
    <n v="23884908"/>
    <n v="109242784"/>
    <m/>
    <n v="4444000"/>
    <n v="82591696"/>
    <n v="102540000"/>
    <x v="2144"/>
    <n v="91383760"/>
    <n v="6363186.5"/>
    <n v="1296360.8799999999"/>
    <n v="7659547.5"/>
    <n v="12140701"/>
    <n v="19693272"/>
    <n v="196047488"/>
    <n v="89375112"/>
    <n v="28930968"/>
    <n v="51348376"/>
    <n v="61161856"/>
    <n v="185162704"/>
    <n v="196047488"/>
    <n v="475"/>
    <n v="0.46700000000000003"/>
    <m/>
    <n v="0.37819900000000001"/>
    <n v="0.61990500000000004"/>
    <n v="9.7061599999999998E-2"/>
    <n v="15880"/>
  </r>
  <r>
    <x v="17"/>
    <x v="76"/>
    <s v="CUNY Brooklyn College"/>
    <s v="New York"/>
    <x v="1"/>
    <x v="0"/>
    <n v="0.44597869996327583"/>
    <n v="0.2271080368906456"/>
    <n v="13615"/>
    <n v="6072"/>
    <n v="1354"/>
    <n v="25"/>
    <n v="1379"/>
    <s v="11210-2889"/>
    <s v="Mid East: DE, DC, MD, NJ, NY, and PA"/>
    <x v="1"/>
    <x v="2"/>
    <m/>
    <m/>
    <m/>
    <m/>
    <n v="79042000"/>
    <n v="49425000"/>
    <n v="80000"/>
    <n v="6406006"/>
    <n v="26034504"/>
    <n v="115566864"/>
    <m/>
    <n v="3287000"/>
    <n v="83542368"/>
    <n v="112064000"/>
    <x v="2145"/>
    <n v="96011384"/>
    <n v="7710576"/>
    <n v="1543269.13"/>
    <n v="9253845"/>
    <n v="12243183"/>
    <n v="25079190"/>
    <n v="201310224"/>
    <n v="92609240"/>
    <n v="31233286"/>
    <n v="61161856"/>
    <n v="59641900"/>
    <n v="195621360"/>
    <n v="201310224"/>
    <n v="523"/>
    <n v="0.438"/>
    <m/>
    <n v="0.37170900000000001"/>
    <n v="0.623471"/>
    <n v="9.5847199999999994E-2"/>
    <n v="16499.5"/>
  </r>
  <r>
    <x v="18"/>
    <x v="76"/>
    <s v="CUNY Brooklyn College"/>
    <s v="New York"/>
    <x v="1"/>
    <x v="0"/>
    <n v="0.40212823641046497"/>
    <n v="0.2228215068262262"/>
    <n v="14754"/>
    <n v="5933"/>
    <n v="1300"/>
    <n v="22"/>
    <n v="1322"/>
    <s v="11210-2889"/>
    <s v="Mid East: DE, DC, MD, NJ, NY, and PA"/>
    <x v="1"/>
    <x v="2"/>
    <m/>
    <m/>
    <m/>
    <m/>
    <n v="80665064"/>
    <n v="50703272"/>
    <n v="112200"/>
    <n v="4817763"/>
    <n v="29340238"/>
    <n v="113926272"/>
    <n v="108983"/>
    <n v="4417254"/>
    <n v="84967496"/>
    <n v="114624616"/>
    <x v="2146"/>
    <n v="99910328"/>
    <n v="8193841"/>
    <n v="1123827"/>
    <n v="9317668"/>
    <n v="19624662"/>
    <n v="27046760"/>
    <n v="228891648"/>
    <n v="104494224"/>
    <n v="31442120"/>
    <n v="59641900"/>
    <n v="50806504"/>
    <n v="218474128"/>
    <n v="228891648"/>
    <n v="561"/>
    <n v="0.433"/>
    <m/>
    <n v="0.35559200000000002"/>
    <n v="0.61850000000000005"/>
    <n v="9.2318899999999995E-2"/>
    <n v="18010"/>
  </r>
  <r>
    <x v="19"/>
    <x v="76"/>
    <s v="CUNY Brooklyn College"/>
    <s v="New York"/>
    <x v="1"/>
    <x v="0"/>
    <n v="0.34898085237801113"/>
    <n v="0.24035398230088495"/>
    <n v="16190"/>
    <n v="5650"/>
    <n v="1330"/>
    <n v="28"/>
    <n v="1358"/>
    <s v="11210-2889"/>
    <s v="Mid East: DE, DC, MD, NJ, NY, and PA"/>
    <x v="1"/>
    <x v="2"/>
    <n v="-73.952699999999993"/>
    <n v="40.631999999999998"/>
    <m/>
    <m/>
    <n v="92663392"/>
    <n v="57338736"/>
    <n v="835638"/>
    <n v="4243554"/>
    <n v="43346304"/>
    <n v="106319672"/>
    <n v="80305"/>
    <n v="5453182"/>
    <n v="92992560"/>
    <n v="120530824"/>
    <x v="2147"/>
    <n v="109083576"/>
    <n v="9753738"/>
    <n v="1463691"/>
    <n v="11217429"/>
    <n v="22505488"/>
    <n v="32364952"/>
    <n v="250795152"/>
    <n v="111784256"/>
    <n v="44218904"/>
    <n v="50806504"/>
    <n v="55757608"/>
    <n v="231185920"/>
    <n v="250795152"/>
    <n v="565"/>
    <n v="0.48299999999999998"/>
    <m/>
    <n v="0.36853999999999998"/>
    <n v="0.61341900000000005"/>
    <n v="0.102988"/>
    <n v="18753"/>
  </r>
  <r>
    <x v="20"/>
    <x v="76"/>
    <s v="CUNY Brooklyn College"/>
    <s v="New York"/>
    <x v="0"/>
    <x v="0"/>
    <n v="0.27852080475537266"/>
    <n v="0.20049250974758875"/>
    <n v="17496"/>
    <n v="4873"/>
    <n v="952"/>
    <n v="25"/>
    <n v="977"/>
    <n v="11210"/>
    <s v="Mid East: DE, DC, MD, NJ, NY, and PA"/>
    <x v="1"/>
    <x v="2"/>
    <n v="-73.952799999999996"/>
    <n v="40.631999999999998"/>
    <m/>
    <m/>
    <n v="94376048"/>
    <n v="59258308"/>
    <n v="215191"/>
    <n v="5801468"/>
    <n v="44088632"/>
    <n v="112130032"/>
    <n v="9596501"/>
    <n v="26940720"/>
    <n v="94365344"/>
    <n v="158919040"/>
    <x v="2148"/>
    <n v="113753560"/>
    <n v="10311494"/>
    <n v="962956"/>
    <n v="11274450"/>
    <n v="21872660"/>
    <n v="32546270"/>
    <n v="271309856"/>
    <n v="110919368"/>
    <n v="47673280"/>
    <n v="55757608"/>
    <n v="63938400"/>
    <n v="292877696"/>
    <n v="271309856"/>
    <n v="660"/>
    <n v="0.48099999999999998"/>
    <m/>
    <n v="0.39397300000000002"/>
    <n v="0.60493200000000003"/>
    <n v="0.10301399999999999"/>
    <n v="19050"/>
  </r>
  <r>
    <x v="21"/>
    <x v="76"/>
    <s v="CUNY Brooklyn College"/>
    <s v="New York"/>
    <x v="1"/>
    <x v="0"/>
    <n v="0.29758872934164182"/>
    <n v="0.21067006554989076"/>
    <n v="18455"/>
    <n v="5492"/>
    <n v="1143"/>
    <n v="14"/>
    <n v="1157"/>
    <n v="11210"/>
    <s v="Mid East: DE, DC, MD, NJ, NY, and PA"/>
    <x v="1"/>
    <x v="2"/>
    <n v="-73.953100000000006"/>
    <n v="40.631900000000002"/>
    <n v="5.8999999999999997E-2"/>
    <n v="1524"/>
    <n v="98648808"/>
    <n v="61035896"/>
    <n v="144500"/>
    <n v="4447476"/>
    <n v="40113440"/>
    <n v="111608560"/>
    <n v="1398998"/>
    <n v="13033976"/>
    <n v="99396176"/>
    <n v="128693408"/>
    <x v="2149"/>
    <n v="114006224"/>
    <n v="10390094"/>
    <n v="745443"/>
    <n v="11135537"/>
    <n v="23006208"/>
    <n v="31718596"/>
    <n v="273775648"/>
    <n v="111169896"/>
    <n v="46669024"/>
    <n v="63938400"/>
    <n v="66502692"/>
    <n v="267508768"/>
    <n v="273775648"/>
    <n v="724"/>
    <n v="0.53500000000000003"/>
    <m/>
    <n v="0.38028200000000001"/>
    <n v="0.59034699999999996"/>
    <n v="9.3782199999999996E-2"/>
    <n v="19405.5"/>
  </r>
  <r>
    <x v="22"/>
    <x v="76"/>
    <s v="CUNY Brooklyn College"/>
    <s v="New York"/>
    <x v="1"/>
    <x v="0"/>
    <n v="0.28237259816207183"/>
    <n v="0.2132026627218935"/>
    <n v="19152"/>
    <n v="5408"/>
    <n v="1139"/>
    <n v="14"/>
    <n v="1153"/>
    <n v="11210"/>
    <s v="Mid East: DE, DC, MD, NJ, NY, and PA"/>
    <x v="1"/>
    <x v="2"/>
    <n v="-73.953100000000006"/>
    <n v="40.631900000000002"/>
    <n v="6.8000000000000005E-2"/>
    <n v="1627"/>
    <n v="96223608"/>
    <n v="59524268"/>
    <n v="46000"/>
    <n v="3633606"/>
    <n v="37830944"/>
    <n v="109569416"/>
    <n v="2010737"/>
    <n v="15039478"/>
    <n v="92252528"/>
    <n v="131895376"/>
    <x v="2150"/>
    <n v="117522440"/>
    <n v="9052245"/>
    <n v="658260"/>
    <n v="9710505"/>
    <n v="22562408"/>
    <n v="28670164"/>
    <n v="253296032"/>
    <n v="109543216"/>
    <n v="51567800"/>
    <n v="66502692"/>
    <n v="71031904"/>
    <n v="251032496"/>
    <n v="253296032"/>
    <n v="663"/>
    <n v="0.51"/>
    <m/>
    <n v="0.38638299999999998"/>
    <n v="0.58798099999999998"/>
    <n v="8.9395699999999995E-2"/>
    <n v="18842"/>
  </r>
  <r>
    <x v="23"/>
    <x v="76"/>
    <s v="CUNY Brooklyn College"/>
    <s v="New York"/>
    <x v="1"/>
    <x v="0"/>
    <n v="0.31981051252330794"/>
    <n v="0.18090135518436812"/>
    <n v="19843"/>
    <n v="6346"/>
    <n v="1140"/>
    <n v="8"/>
    <n v="1148"/>
    <n v="11210"/>
    <s v="Mid East: DE, DC, MD, NJ, NY, and PA"/>
    <x v="1"/>
    <x v="2"/>
    <n v="-73.953100000000006"/>
    <n v="40.631900000000002"/>
    <n v="8.3000000000000004E-2"/>
    <n v="1774"/>
    <n v="105602288"/>
    <n v="60207672"/>
    <m/>
    <n v="4653986"/>
    <n v="38990652"/>
    <n v="112203448"/>
    <n v="2167262"/>
    <n v="18476716"/>
    <n v="94552272"/>
    <n v="137600464"/>
    <x v="2151"/>
    <n v="120220296"/>
    <n v="8211670"/>
    <n v="559305"/>
    <n v="8770975"/>
    <n v="26418528"/>
    <n v="26908124"/>
    <n v="256720320"/>
    <n v="109818240"/>
    <n v="53793344"/>
    <n v="71031904"/>
    <n v="76433208"/>
    <n v="250907072"/>
    <n v="256720320"/>
    <n v="668"/>
    <n v="0.502"/>
    <m/>
    <n v="0.37093999999999999"/>
    <n v="0.59768699999999997"/>
    <n v="7.6374600000000001E-2"/>
    <n v="18814"/>
  </r>
  <r>
    <x v="24"/>
    <x v="76"/>
    <s v="CUNY Brooklyn College"/>
    <s v="New York"/>
    <x v="1"/>
    <x v="0"/>
    <n v="0.35330700888450151"/>
    <n v="0.18971779826767254"/>
    <n v="20260"/>
    <n v="7158"/>
    <n v="1347"/>
    <n v="11"/>
    <n v="1358"/>
    <m/>
    <m/>
    <x v="0"/>
    <x v="0"/>
    <m/>
    <m/>
    <n v="6.0999999999999999E-2"/>
    <n v="1980"/>
    <n v="112317864"/>
    <n v="64113256"/>
    <m/>
    <n v="6151962"/>
    <n v="42214188"/>
    <n v="117000800"/>
    <n v="4384535"/>
    <n v="22366368"/>
    <n v="103218440"/>
    <n v="147005136"/>
    <x v="2152"/>
    <n v="145269200"/>
    <n v="11960394"/>
    <n v="1168162"/>
    <n v="13128556"/>
    <n v="25212836"/>
    <n v="28736228"/>
    <n v="273736928"/>
    <n v="117598584"/>
    <n v="55344460"/>
    <n v="76433208"/>
    <n v="72849696"/>
    <n v="278292288"/>
    <n v="273736928"/>
    <n v="515"/>
    <n v="0.54100000000000004"/>
    <m/>
    <n v="0.34302100000000002"/>
    <n v="0.59357099999999996"/>
    <n v="7.5150400000000006E-2"/>
    <n v="18353"/>
  </r>
  <r>
    <x v="25"/>
    <x v="76"/>
    <s v="CUNY Brooklyn College"/>
    <s v="New York"/>
    <x v="1"/>
    <x v="0"/>
    <n v="0.3731056878567211"/>
    <n v="0.17671106422260319"/>
    <n v="20324"/>
    <n v="7583"/>
    <n v="1327"/>
    <n v="13"/>
    <n v="1340"/>
    <n v="11210"/>
    <s v="Mid East: DE, DC, MD, NJ, NY, and PA"/>
    <x v="1"/>
    <x v="2"/>
    <n v="-73.953100000000006"/>
    <n v="40.631900000000002"/>
    <n v="4.3999999999999997E-2"/>
    <n v="2128"/>
    <n v="120306928"/>
    <n v="62692012"/>
    <n v="937987"/>
    <n v="8247601"/>
    <n v="43096436"/>
    <n v="145010128"/>
    <n v="1254408"/>
    <n v="29269148"/>
    <n v="105747744"/>
    <n v="175671552"/>
    <x v="2153"/>
    <n v="164267296"/>
    <n v="12455514"/>
    <n v="1102594"/>
    <n v="13558108"/>
    <n v="27108600"/>
    <n v="30601540"/>
    <n v="299023424"/>
    <n v="143464160"/>
    <n v="73282160"/>
    <n v="72849696"/>
    <n v="80405440"/>
    <n v="306724480"/>
    <n v="299023424"/>
    <n v="582"/>
    <n v="0.50900000000000001"/>
    <m/>
    <n v="0.32488"/>
    <n v="0.58883600000000003"/>
    <n v="7.0078000000000001E-2"/>
    <n v="18870"/>
  </r>
  <r>
    <x v="26"/>
    <x v="76"/>
    <s v="CUNY Brooklyn College"/>
    <s v="New York"/>
    <x v="1"/>
    <x v="0"/>
    <n v="0.37490295031055898"/>
    <n v="0.17214600051773232"/>
    <n v="20608"/>
    <n v="7726"/>
    <n v="1320"/>
    <n v="10"/>
    <n v="1330"/>
    <n v="11210"/>
    <s v="Mid East: DE, DC, MD, NJ, NY, and PA"/>
    <x v="1"/>
    <x v="2"/>
    <n v="-73.953100000000006"/>
    <n v="40.631900000000002"/>
    <n v="5.8000000000000003E-2"/>
    <n v="2119"/>
    <n v="121586704"/>
    <n v="63801664"/>
    <n v="1685341"/>
    <n v="9549385"/>
    <n v="43108744"/>
    <n v="135688752"/>
    <n v="782169"/>
    <n v="36766876"/>
    <n v="105490160"/>
    <n v="174771280"/>
    <x v="2154"/>
    <n v="151059040"/>
    <n v="11751138"/>
    <n v="1839628"/>
    <n v="13590766"/>
    <n v="26015880"/>
    <n v="29553292"/>
    <n v="289871520"/>
    <n v="145758128"/>
    <n v="62693300"/>
    <n v="80405440"/>
    <n v="86081152"/>
    <n v="305116160"/>
    <n v="289871520"/>
    <n v="662"/>
    <n v="0.58099999999999996"/>
    <m/>
    <n v="0.30891099999999999"/>
    <n v="0.58832799999999996"/>
    <n v="5.6636300000000001E-2"/>
    <n v="19956.5"/>
  </r>
  <r>
    <x v="27"/>
    <x v="76"/>
    <s v="CUNY Brooklyn College"/>
    <s v="New York"/>
    <x v="1"/>
    <x v="0"/>
    <n v="0.40427284177889738"/>
    <n v="0.19916117435590175"/>
    <n v="20642"/>
    <n v="8345"/>
    <n v="1642"/>
    <n v="20"/>
    <n v="1662"/>
    <n v="11210"/>
    <s v="Mid East: DE, DC, MD, NJ, NY, and PA"/>
    <x v="1"/>
    <x v="2"/>
    <n v="-73.9499"/>
    <n v="40.631500000000003"/>
    <n v="5.8999999999999997E-2"/>
    <n v="1947"/>
    <n v="125921040"/>
    <n v="58064016"/>
    <n v="3189528"/>
    <n v="10249324"/>
    <n v="47775092"/>
    <n v="132029920"/>
    <n v="852129"/>
    <n v="44469976"/>
    <n v="101234112"/>
    <n v="182180352"/>
    <x v="2155"/>
    <n v="144850400"/>
    <n v="9652578"/>
    <n v="1500496"/>
    <n v="11153074"/>
    <n v="25112476"/>
    <n v="26030348"/>
    <n v="292440512"/>
    <n v="140240864"/>
    <n v="72100752"/>
    <n v="86081152"/>
    <n v="90459616"/>
    <n v="286809696"/>
    <n v="292440512"/>
    <m/>
    <m/>
    <m/>
    <m/>
    <m/>
    <m/>
    <m/>
  </r>
  <r>
    <x v="0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26883000"/>
    <m/>
    <n v="9857000"/>
    <n v="55000"/>
    <n v="7362000"/>
    <n v="84841000"/>
    <n v="3565000"/>
    <n v="944000"/>
    <m/>
    <m/>
    <x v="2156"/>
    <n v="68135000"/>
    <n v="1233000"/>
    <n v="2582000"/>
    <n v="3815000"/>
    <n v="4686000"/>
    <n v="6029000"/>
    <n v="126457000"/>
    <n v="71511000"/>
    <n v="19528000"/>
    <m/>
    <m/>
    <m/>
    <m/>
    <m/>
    <m/>
    <m/>
    <m/>
    <m/>
    <m/>
    <m/>
  </r>
  <r>
    <x v="1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33048000"/>
    <m/>
    <n v="9231000"/>
    <n v="15000"/>
    <n v="8777000"/>
    <n v="79035000"/>
    <n v="2619000"/>
    <n v="745000"/>
    <m/>
    <m/>
    <x v="2157"/>
    <n v="66448000"/>
    <n v="1580000"/>
    <n v="2366000"/>
    <n v="3946000"/>
    <n v="4455000"/>
    <n v="5644000"/>
    <n v="127911000"/>
    <n v="69897000"/>
    <n v="19986000"/>
    <m/>
    <m/>
    <m/>
    <m/>
    <m/>
    <m/>
    <m/>
    <m/>
    <m/>
    <m/>
    <m/>
  </r>
  <r>
    <x v="2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39254000"/>
    <m/>
    <n v="8533000"/>
    <n v="2000"/>
    <n v="9716000"/>
    <n v="82892000"/>
    <n v="2634000"/>
    <n v="2381000"/>
    <m/>
    <m/>
    <x v="2158"/>
    <n v="68942000"/>
    <n v="1497000"/>
    <n v="2514000"/>
    <n v="4011000"/>
    <n v="3802000"/>
    <n v="6979000"/>
    <n v="140588992"/>
    <n v="68140000"/>
    <n v="19600000"/>
    <m/>
    <m/>
    <m/>
    <m/>
    <m/>
    <m/>
    <m/>
    <m/>
    <m/>
    <m/>
    <m/>
  </r>
  <r>
    <x v="3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41976000"/>
    <m/>
    <n v="8569000"/>
    <n v="6000"/>
    <n v="10243000"/>
    <n v="81365000"/>
    <n v="4273000"/>
    <n v="3038000"/>
    <m/>
    <m/>
    <x v="2159"/>
    <n v="73131000"/>
    <n v="1500000"/>
    <n v="2873000"/>
    <n v="4373000"/>
    <n v="4455000"/>
    <n v="6855000"/>
    <n v="144564992"/>
    <n v="73624000"/>
    <n v="21733000"/>
    <m/>
    <m/>
    <m/>
    <m/>
    <m/>
    <m/>
    <m/>
    <m/>
    <m/>
    <m/>
    <m/>
  </r>
  <r>
    <x v="4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42427000"/>
    <m/>
    <n v="9189000"/>
    <n v="5000"/>
    <n v="11201000"/>
    <n v="84188000"/>
    <n v="3146000"/>
    <n v="1950000"/>
    <m/>
    <m/>
    <x v="2160"/>
    <n v="75925000"/>
    <n v="1593000"/>
    <n v="2580000"/>
    <n v="4173000"/>
    <n v="4834000"/>
    <n v="7491000"/>
    <n v="149692000"/>
    <n v="77662000"/>
    <n v="20973000"/>
    <m/>
    <m/>
    <m/>
    <m/>
    <m/>
    <m/>
    <m/>
    <m/>
    <m/>
    <m/>
    <m/>
  </r>
  <r>
    <x v="5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52944000"/>
    <m/>
    <n v="9118000"/>
    <n v="2000"/>
    <n v="10663000"/>
    <n v="70447000"/>
    <n v="3713000"/>
    <n v="2815000"/>
    <m/>
    <m/>
    <x v="2161"/>
    <n v="69802000"/>
    <n v="1516000"/>
    <n v="2472000"/>
    <n v="3988000"/>
    <n v="3990000"/>
    <n v="14000"/>
    <n v="130246000"/>
    <n v="66177000"/>
    <n v="19817000"/>
    <m/>
    <m/>
    <m/>
    <m/>
    <m/>
    <m/>
    <m/>
    <m/>
    <m/>
    <m/>
    <m/>
  </r>
  <r>
    <x v="6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57453000"/>
    <m/>
    <n v="447000"/>
    <n v="1000"/>
    <n v="11723000"/>
    <n v="54988000"/>
    <n v="2278000"/>
    <n v="3143000"/>
    <m/>
    <m/>
    <x v="2162"/>
    <n v="58179000"/>
    <n v="1208000"/>
    <n v="2661000"/>
    <n v="3869000"/>
    <n v="4185000"/>
    <n v="8313000"/>
    <n v="130188000"/>
    <n v="63492000"/>
    <n v="18426000"/>
    <n v="10127000"/>
    <n v="11873000"/>
    <m/>
    <m/>
    <n v="251"/>
    <n v="0.311"/>
    <m/>
    <m/>
    <m/>
    <m/>
    <m/>
  </r>
  <r>
    <x v="7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59209000"/>
    <m/>
    <n v="484000"/>
    <m/>
    <n v="13761000"/>
    <n v="62231000"/>
    <n v="2718000"/>
    <n v="4876000"/>
    <m/>
    <m/>
    <x v="2163"/>
    <n v="60126000"/>
    <n v="1016000"/>
    <n v="2957000"/>
    <n v="3973000"/>
    <n v="4265000"/>
    <n v="8671000"/>
    <n v="142264000"/>
    <n v="65337000"/>
    <n v="18637000"/>
    <n v="11878000"/>
    <n v="13670000"/>
    <m/>
    <m/>
    <n v="279"/>
    <n v="0.29799999999999999"/>
    <m/>
    <n v="0.36717100000000003"/>
    <n v="0.725935"/>
    <n v="9.1635099999999997E-2"/>
    <n v="12134"/>
  </r>
  <r>
    <x v="8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64191000"/>
    <m/>
    <n v="534000"/>
    <n v="164000"/>
    <n v="14878000"/>
    <n v="62638000"/>
    <n v="1588000"/>
    <n v="3827000"/>
    <m/>
    <m/>
    <x v="2164"/>
    <n v="62440000"/>
    <n v="1125000"/>
    <n v="4054000"/>
    <n v="5179000"/>
    <n v="4364000"/>
    <n v="9009000"/>
    <n v="146032000"/>
    <n v="71631000"/>
    <n v="20026000"/>
    <n v="13670000"/>
    <n v="15204000"/>
    <m/>
    <m/>
    <n v="344"/>
    <n v="0.26300000000000001"/>
    <m/>
    <n v="0.345198"/>
    <n v="0.71819699999999997"/>
    <n v="8.3824800000000005E-2"/>
    <n v="13624.5"/>
  </r>
  <r>
    <x v="9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59993000"/>
    <m/>
    <n v="138000"/>
    <n v="2000"/>
    <n v="14239000"/>
    <n v="65343000"/>
    <n v="2701000"/>
    <n v="4200000"/>
    <m/>
    <m/>
    <x v="2165"/>
    <n v="69787000"/>
    <n v="1381000"/>
    <n v="1842000"/>
    <n v="3223000"/>
    <n v="4754000"/>
    <n v="9082000"/>
    <n v="149154000"/>
    <n v="73601000"/>
    <n v="20923000"/>
    <n v="15206000"/>
    <n v="11245000"/>
    <m/>
    <m/>
    <n v="450"/>
    <n v="0.29499999999999998"/>
    <m/>
    <n v="0.32588499999999998"/>
    <n v="0.71564099999999997"/>
    <n v="7.2934200000000005E-2"/>
    <n v="14926"/>
  </r>
  <r>
    <x v="10"/>
    <x v="77"/>
    <s v="CUNY HUNTER COLLEGE"/>
    <s v="New York"/>
    <x v="0"/>
    <x v="0"/>
    <s v=""/>
    <s v=""/>
    <m/>
    <m/>
    <m/>
    <m/>
    <m/>
    <n v="10021"/>
    <s v="Mid East: DE, DC, MD, NJ, NY, and PA"/>
    <x v="0"/>
    <x v="0"/>
    <m/>
    <m/>
    <m/>
    <m/>
    <n v="65175000"/>
    <m/>
    <n v="171000"/>
    <n v="3401110"/>
    <n v="26832218"/>
    <n v="65352592"/>
    <n v="10594351"/>
    <n v="1733000"/>
    <m/>
    <m/>
    <x v="2166"/>
    <n v="60486000"/>
    <n v="13195696"/>
    <n v="9448315"/>
    <n v="22644012"/>
    <n v="10893400"/>
    <n v="11090228"/>
    <n v="172666160"/>
    <n v="70725000"/>
    <n v="20286000"/>
    <n v="11245000"/>
    <n v="14854000"/>
    <m/>
    <m/>
    <n v="389"/>
    <n v="0.35699999999999998"/>
    <m/>
    <n v="0.31356800000000001"/>
    <n v="0.72"/>
    <n v="6.3919599999999993E-2"/>
    <n v="15599"/>
  </r>
  <r>
    <x v="11"/>
    <x v="77"/>
    <s v="CUNY HUNTER COLLEGE"/>
    <s v="New York"/>
    <x v="1"/>
    <x v="0"/>
    <n v="0.52561811140899617"/>
    <n v="0.42844998583168037"/>
    <n v="6714"/>
    <n v="3529"/>
    <n v="1426"/>
    <n v="86"/>
    <n v="1512"/>
    <n v="10021"/>
    <s v="Mid East: DE, DC, MD, NJ, NY, and PA"/>
    <x v="0"/>
    <x v="0"/>
    <m/>
    <m/>
    <m/>
    <m/>
    <n v="69360000"/>
    <n v="46713232"/>
    <m/>
    <n v="12315622"/>
    <n v="32388344"/>
    <n v="100244256"/>
    <n v="2251349"/>
    <n v="2668000"/>
    <n v="94024824"/>
    <n v="88223312"/>
    <x v="2167"/>
    <n v="84411016"/>
    <n v="19876926"/>
    <n v="11811202"/>
    <n v="31688128"/>
    <n v="10099862"/>
    <n v="11777486"/>
    <n v="173932368"/>
    <n v="103016648"/>
    <n v="28706680"/>
    <m/>
    <m/>
    <n v="182248128"/>
    <n v="173932368"/>
    <n v="526"/>
    <n v="0.36099999999999999"/>
    <m/>
    <n v="0.31281500000000001"/>
    <n v="0.713113"/>
    <n v="6.5099799999999999E-2"/>
    <n v="17100"/>
  </r>
  <r>
    <x v="12"/>
    <x v="77"/>
    <s v="CUNY HUNTER COLLEGE"/>
    <s v="New York"/>
    <x v="1"/>
    <x v="0"/>
    <n v="0.41412661195779599"/>
    <n v="0.46048596367067707"/>
    <n v="10236"/>
    <n v="4239"/>
    <n v="1877"/>
    <n v="75"/>
    <n v="1952"/>
    <n v="10021"/>
    <s v="Mid East: DE, DC, MD, NJ, NY, and PA"/>
    <x v="0"/>
    <x v="0"/>
    <m/>
    <m/>
    <m/>
    <m/>
    <n v="71777000"/>
    <n v="54560000"/>
    <m/>
    <n v="15672689"/>
    <n v="37402560"/>
    <n v="87393888"/>
    <n v="3453000"/>
    <n v="2735000"/>
    <n v="111093448"/>
    <n v="78186000"/>
    <x v="2168"/>
    <n v="91578232"/>
    <n v="26785588"/>
    <n v="3126393"/>
    <n v="29911980"/>
    <n v="10727115"/>
    <n v="15652420"/>
    <n v="191641440"/>
    <n v="99671856"/>
    <n v="31500252"/>
    <n v="10622000"/>
    <n v="10713000"/>
    <n v="189977440"/>
    <n v="191641440"/>
    <n v="636"/>
    <n v="0.39"/>
    <m/>
    <n v="0.33636199999999999"/>
    <n v="0.70793099999999998"/>
    <n v="7.0982400000000001E-2"/>
    <n v="17756"/>
  </r>
  <r>
    <x v="13"/>
    <x v="77"/>
    <s v="CUNY HUNTER COLLEGE"/>
    <s v="New York"/>
    <x v="1"/>
    <x v="0"/>
    <n v="0.26802709422961501"/>
    <n v="0.47696737044145876"/>
    <n v="11663"/>
    <n v="3126"/>
    <n v="1445"/>
    <n v="46"/>
    <n v="1491"/>
    <n v="10021"/>
    <s v="Mid East: DE, DC, MD, NJ, NY, and PA"/>
    <x v="0"/>
    <x v="0"/>
    <m/>
    <m/>
    <m/>
    <m/>
    <n v="92248000"/>
    <n v="69458000"/>
    <m/>
    <n v="17255296"/>
    <n v="38886964"/>
    <n v="85912832"/>
    <n v="2546000"/>
    <n v="2431000"/>
    <n v="132501800"/>
    <n v="72872000"/>
    <x v="2169"/>
    <n v="94712784"/>
    <n v="28490610"/>
    <n v="3463952.5"/>
    <n v="31954562"/>
    <n v="9991238"/>
    <n v="17578224"/>
    <n v="192571808"/>
    <n v="102249496"/>
    <n v="32044216"/>
    <n v="10668000"/>
    <n v="11966000"/>
    <n v="206164800"/>
    <n v="192571808"/>
    <n v="468"/>
    <n v="0.31900000000000001"/>
    <m/>
    <n v="0.35263899999999998"/>
    <n v="0.70290600000000003"/>
    <n v="7.2543999999999997E-2"/>
    <n v="17223"/>
  </r>
  <r>
    <x v="14"/>
    <x v="77"/>
    <s v="CUNY HUNTER COLLEGE"/>
    <s v="New York"/>
    <x v="1"/>
    <x v="0"/>
    <n v="0.29026632847178185"/>
    <n v="0.46258874931731292"/>
    <n v="12616"/>
    <n v="3662"/>
    <n v="1661"/>
    <n v="33"/>
    <n v="1694"/>
    <n v="10021"/>
    <s v="Mid East: DE, DC, MD, NJ, NY, and PA"/>
    <x v="1"/>
    <x v="0"/>
    <m/>
    <m/>
    <m/>
    <m/>
    <n v="94864000"/>
    <n v="71182000"/>
    <m/>
    <n v="14724609"/>
    <n v="38880576"/>
    <n v="89354744"/>
    <n v="2389000"/>
    <n v="2624000"/>
    <n v="132542320"/>
    <n v="77114000"/>
    <x v="2170"/>
    <n v="103458536"/>
    <n v="28719794"/>
    <n v="4025288.25"/>
    <n v="32745082"/>
    <n v="10886570"/>
    <n v="16811414"/>
    <n v="205200320"/>
    <n v="103199624"/>
    <n v="35235960"/>
    <n v="15415000"/>
    <n v="16322000"/>
    <n v="210490320"/>
    <n v="205200320"/>
    <n v="663"/>
    <n v="0.36699999999999999"/>
    <m/>
    <n v="0.33793600000000001"/>
    <n v="0.70423599999999997"/>
    <n v="6.8856100000000003E-2"/>
    <n v="17223"/>
  </r>
  <r>
    <x v="15"/>
    <x v="77"/>
    <s v="CUNY Hunter College"/>
    <s v="New York"/>
    <x v="1"/>
    <x v="0"/>
    <n v="0.35677395554735775"/>
    <n v="0.24247124208349488"/>
    <n v="21686"/>
    <n v="7737"/>
    <n v="1824"/>
    <n v="52"/>
    <n v="1876"/>
    <n v="10021"/>
    <s v="Mid East: DE, DC, MD, NJ, NY, and PA"/>
    <x v="1"/>
    <x v="1"/>
    <m/>
    <m/>
    <m/>
    <m/>
    <n v="101149000"/>
    <n v="77356000"/>
    <n v="50000"/>
    <n v="15276908"/>
    <n v="39144572"/>
    <n v="111474816"/>
    <n v="2711000"/>
    <n v="819000"/>
    <n v="139305376"/>
    <n v="98773000"/>
    <x v="2171"/>
    <n v="113111296"/>
    <n v="28465086"/>
    <n v="4208226.5"/>
    <n v="32673312"/>
    <n v="12566933"/>
    <n v="19504432"/>
    <n v="239299968"/>
    <n v="108241424"/>
    <n v="34899784"/>
    <n v="16322000"/>
    <n v="15031000"/>
    <n v="238776384"/>
    <n v="239299968"/>
    <n v="653"/>
    <n v="0.375"/>
    <m/>
    <n v="0.33641599999999999"/>
    <n v="0.70612200000000003"/>
    <n v="6.41761E-2"/>
    <n v="17997"/>
  </r>
  <r>
    <x v="16"/>
    <x v="77"/>
    <s v="CUNY Hunter College"/>
    <s v="New York"/>
    <x v="1"/>
    <x v="0"/>
    <n v="0.35035774807004333"/>
    <n v="0.24680908235926374"/>
    <n v="21244"/>
    <n v="7443"/>
    <n v="1776"/>
    <n v="61"/>
    <n v="1837"/>
    <n v="10021"/>
    <s v="Mid East: DE, DC, MD, NJ, NY, and PA"/>
    <x v="1"/>
    <x v="1"/>
    <m/>
    <m/>
    <m/>
    <m/>
    <n v="100547000"/>
    <n v="77376000"/>
    <n v="142000"/>
    <n v="15687381"/>
    <n v="38395452"/>
    <n v="113423456"/>
    <n v="1110000"/>
    <n v="1020000"/>
    <n v="138278912"/>
    <n v="101845000"/>
    <x v="2172"/>
    <n v="116853784"/>
    <n v="26393078"/>
    <n v="4450008.5"/>
    <n v="30843086"/>
    <n v="11611417"/>
    <n v="18908190"/>
    <n v="244094352"/>
    <n v="110914976"/>
    <n v="35732240"/>
    <n v="40360444"/>
    <n v="49824984"/>
    <n v="240821904"/>
    <n v="244094352"/>
    <n v="673"/>
    <n v="0.35899999999999999"/>
    <m/>
    <n v="0.33611400000000002"/>
    <n v="0.69857800000000003"/>
    <n v="6.42654E-2"/>
    <n v="18722"/>
  </r>
  <r>
    <x v="17"/>
    <x v="77"/>
    <s v="CUNY Hunter College"/>
    <s v="New York"/>
    <x v="1"/>
    <x v="0"/>
    <n v="0.33669262482821805"/>
    <n v="0.25360544217687075"/>
    <n v="21830"/>
    <n v="7350"/>
    <n v="1813"/>
    <n v="51"/>
    <n v="1864"/>
    <n v="10065"/>
    <s v="Mid East: DE, DC, MD, NJ, NY, and PA"/>
    <x v="1"/>
    <x v="1"/>
    <m/>
    <m/>
    <m/>
    <m/>
    <n v="103447000"/>
    <n v="77646000"/>
    <n v="101000"/>
    <n v="16552006"/>
    <n v="39077616"/>
    <n v="131555168"/>
    <n v="1772000"/>
    <n v="947000"/>
    <n v="139997792"/>
    <n v="115192000"/>
    <x v="2173"/>
    <n v="128921792"/>
    <n v="25790048"/>
    <n v="3959844.75"/>
    <n v="29749892"/>
    <n v="14352245"/>
    <n v="21684068"/>
    <n v="268289344"/>
    <n v="119396024"/>
    <n v="39893720"/>
    <n v="49824984"/>
    <n v="48914864"/>
    <n v="255887792"/>
    <n v="268289344"/>
    <n v="605"/>
    <n v="0.41899999999999998"/>
    <m/>
    <n v="0.33766000000000002"/>
    <n v="0.69337899999999997"/>
    <n v="6.8284399999999995E-2"/>
    <n v="19035.5"/>
  </r>
  <r>
    <x v="18"/>
    <x v="77"/>
    <s v="CUNY Hunter College"/>
    <s v="New York"/>
    <x v="1"/>
    <x v="0"/>
    <n v="0.30241690619812961"/>
    <n v="0.25515394912985273"/>
    <n v="24701"/>
    <n v="7470"/>
    <n v="1854"/>
    <n v="52"/>
    <n v="1906"/>
    <n v="10065"/>
    <s v="Mid East: DE, DC, MD, NJ, NY, and PA"/>
    <x v="1"/>
    <x v="1"/>
    <m/>
    <m/>
    <m/>
    <m/>
    <n v="109366328"/>
    <n v="82236656"/>
    <n v="69521"/>
    <n v="15252109"/>
    <n v="42184216"/>
    <n v="132865184"/>
    <n v="1271659"/>
    <n v="32126150"/>
    <n v="147220224"/>
    <n v="148793776"/>
    <x v="2174"/>
    <n v="130107280"/>
    <n v="26223352"/>
    <n v="3933565"/>
    <n v="30156916"/>
    <n v="24092372"/>
    <n v="26966536"/>
    <n v="307532832"/>
    <n v="138357984"/>
    <n v="40808016"/>
    <n v="48914864"/>
    <n v="37673216"/>
    <n v="311329344"/>
    <n v="307532832"/>
    <n v="726"/>
    <n v="0.437"/>
    <m/>
    <n v="0.31420100000000001"/>
    <n v="0.68151300000000004"/>
    <n v="6.9139000000000006E-2"/>
    <n v="20783"/>
  </r>
  <r>
    <x v="19"/>
    <x v="77"/>
    <s v="CUNY Hunter College"/>
    <s v="New York"/>
    <x v="1"/>
    <x v="0"/>
    <n v="0.2820899271539814"/>
    <n v="0.25976338888182166"/>
    <n v="27867"/>
    <n v="7861"/>
    <n v="1988"/>
    <n v="54"/>
    <n v="2042"/>
    <n v="10065"/>
    <s v="Mid East: DE, DC, MD, NJ, NY, and PA"/>
    <x v="1"/>
    <x v="1"/>
    <n v="-73.965199999999996"/>
    <n v="40.768999999999998"/>
    <m/>
    <m/>
    <n v="131937592"/>
    <n v="98756048"/>
    <n v="1848734"/>
    <n v="13741820"/>
    <n v="53121840"/>
    <n v="142143712"/>
    <n v="912593"/>
    <n v="9779970"/>
    <n v="172634672"/>
    <n v="134669088"/>
    <x v="2175"/>
    <n v="146429888"/>
    <n v="29311408"/>
    <n v="5293704"/>
    <n v="34605112"/>
    <n v="28150078"/>
    <n v="28824112"/>
    <n v="337285312"/>
    <n v="149343680"/>
    <n v="57345136"/>
    <n v="37673216"/>
    <n v="54684776"/>
    <n v="346194976"/>
    <n v="337285312"/>
    <n v="843"/>
    <n v="0.46200000000000002"/>
    <m/>
    <n v="0.292603"/>
    <n v="0.67543399999999998"/>
    <n v="7.1598200000000001E-2"/>
    <n v="23129"/>
  </r>
  <r>
    <x v="20"/>
    <x v="77"/>
    <s v="CUNY Hunter College"/>
    <s v="New York"/>
    <x v="1"/>
    <x v="0"/>
    <n v="0.25850830358020244"/>
    <n v="0.25696908261530665"/>
    <n v="30529"/>
    <n v="7892"/>
    <n v="1983"/>
    <n v="45"/>
    <n v="2028"/>
    <n v="10065"/>
    <s v="Mid East: DE, DC, MD, NJ, NY, and PA"/>
    <x v="1"/>
    <x v="1"/>
    <n v="-73.965100000000007"/>
    <n v="40.768999999999998"/>
    <m/>
    <m/>
    <n v="135242160"/>
    <n v="99973024"/>
    <n v="390475"/>
    <n v="17636520"/>
    <n v="59076132"/>
    <n v="138909360"/>
    <n v="963145"/>
    <n v="18341364"/>
    <n v="170923280"/>
    <n v="149056128"/>
    <x v="2176"/>
    <n v="155997728"/>
    <n v="30462380"/>
    <n v="4357905"/>
    <n v="34820284"/>
    <n v="28328464"/>
    <n v="28944806"/>
    <n v="350743552"/>
    <n v="154367456"/>
    <n v="60282792"/>
    <n v="54684776"/>
    <n v="65664448"/>
    <n v="355455200"/>
    <n v="350743552"/>
    <n v="816"/>
    <n v="0.45900000000000002"/>
    <m/>
    <n v="0.297906"/>
    <n v="0.68399600000000005"/>
    <n v="6.9197999999999996E-2"/>
    <n v="23101"/>
  </r>
  <r>
    <x v="21"/>
    <x v="77"/>
    <s v="CUNY Hunter College"/>
    <s v="New York"/>
    <x v="1"/>
    <x v="0"/>
    <n v="0.25132205182443151"/>
    <n v="0.23513940031562336"/>
    <n v="30256"/>
    <n v="7604"/>
    <n v="1740"/>
    <n v="48"/>
    <n v="1788"/>
    <n v="10065"/>
    <s v="Mid East: DE, DC, MD, NJ, NY, and PA"/>
    <x v="1"/>
    <x v="1"/>
    <n v="-73.964799999999997"/>
    <n v="40.768700000000003"/>
    <n v="3.9E-2"/>
    <n v="1753"/>
    <n v="147945552"/>
    <n v="105441200"/>
    <n v="355000"/>
    <n v="15539643"/>
    <n v="60274256"/>
    <n v="145901264"/>
    <n v="1490529"/>
    <n v="13409557"/>
    <n v="186860288"/>
    <n v="143011200"/>
    <x v="2177"/>
    <n v="154788864"/>
    <n v="31906722"/>
    <n v="4985861"/>
    <n v="36892584"/>
    <n v="31320248"/>
    <n v="29024204"/>
    <n v="346621824"/>
    <n v="154710064"/>
    <n v="49949928"/>
    <n v="65664448"/>
    <n v="63089832"/>
    <n v="355601184"/>
    <n v="346621824"/>
    <n v="829"/>
    <n v="0.45700000000000002"/>
    <m/>
    <n v="0.29212199999999999"/>
    <n v="0.68814200000000003"/>
    <n v="6.0185900000000001E-2"/>
    <n v="22069"/>
  </r>
  <r>
    <x v="22"/>
    <x v="77"/>
    <s v="CUNY Hunter College"/>
    <s v="New York"/>
    <x v="1"/>
    <x v="0"/>
    <n v="0.2723639817878083"/>
    <n v="0.26181599518941673"/>
    <n v="30529"/>
    <n v="8315"/>
    <n v="2130"/>
    <n v="47"/>
    <n v="2177"/>
    <n v="10065"/>
    <s v="Mid East: DE, DC, MD, NJ, NY, and PA"/>
    <x v="1"/>
    <x v="1"/>
    <n v="-73.964799999999997"/>
    <n v="40.768700000000003"/>
    <n v="4.4999999999999998E-2"/>
    <n v="1637"/>
    <n v="149141840"/>
    <n v="109035328"/>
    <n v="629318"/>
    <n v="15906908"/>
    <n v="58866668"/>
    <n v="147084608"/>
    <n v="1937738"/>
    <n v="17468616"/>
    <n v="185191200"/>
    <n v="152278304"/>
    <x v="2178"/>
    <n v="161571152"/>
    <n v="29908168"/>
    <n v="4894901"/>
    <n v="34803068"/>
    <n v="31518200"/>
    <n v="28209218"/>
    <n v="346443968"/>
    <n v="156731136"/>
    <n v="59791920"/>
    <n v="63089832"/>
    <n v="73847744"/>
    <n v="359427008"/>
    <n v="346443968"/>
    <n v="934"/>
    <n v="0.504"/>
    <m/>
    <n v="0.31281599999999998"/>
    <n v="0.67543900000000001"/>
    <n v="5.81326E-2"/>
    <n v="20903.5"/>
  </r>
  <r>
    <x v="23"/>
    <x v="77"/>
    <s v="CUNY Hunter College"/>
    <s v="New York"/>
    <x v="1"/>
    <x v="0"/>
    <n v="0.29715846283893621"/>
    <n v="0.21564551422319475"/>
    <n v="30758"/>
    <n v="9140"/>
    <n v="1924"/>
    <n v="47"/>
    <n v="1971"/>
    <n v="10065"/>
    <s v="Mid East: DE, DC, MD, NJ, NY, and PA"/>
    <x v="1"/>
    <x v="1"/>
    <n v="-73.964799999999997"/>
    <n v="40.768700000000003"/>
    <n v="5.2999999999999999E-2"/>
    <n v="2005"/>
    <n v="155397184"/>
    <n v="106984944"/>
    <n v="675"/>
    <n v="17519366"/>
    <n v="56330724"/>
    <n v="148860160"/>
    <n v="1293297"/>
    <n v="24955536"/>
    <n v="181509664"/>
    <n v="161715936"/>
    <x v="2179"/>
    <n v="165063072"/>
    <n v="31182164"/>
    <n v="4266765"/>
    <n v="35448928"/>
    <n v="35678344"/>
    <n v="26216540"/>
    <n v="353301696"/>
    <n v="160734288"/>
    <n v="66002120"/>
    <n v="73847744"/>
    <n v="92874568"/>
    <n v="352916960"/>
    <n v="353301696"/>
    <n v="1027"/>
    <n v="0.51700000000000002"/>
    <m/>
    <n v="0.31482900000000003"/>
    <n v="0.66993499999999995"/>
    <n v="5.9435799999999997E-2"/>
    <n v="20261"/>
  </r>
  <r>
    <x v="24"/>
    <x v="77"/>
    <s v="CUNY Hunter College"/>
    <s v="New York"/>
    <x v="1"/>
    <x v="0"/>
    <n v="0.34667357871090376"/>
    <n v="0.20735719270262187"/>
    <n v="28935"/>
    <n v="10031"/>
    <n v="2038"/>
    <n v="42"/>
    <n v="2080"/>
    <m/>
    <m/>
    <x v="0"/>
    <x v="0"/>
    <m/>
    <m/>
    <n v="4.2000000000000003E-2"/>
    <n v="2232"/>
    <n v="163364400"/>
    <n v="112713912"/>
    <m/>
    <n v="21042800"/>
    <n v="59491860"/>
    <n v="156245440"/>
    <n v="670077"/>
    <n v="127497264"/>
    <n v="194524864"/>
    <n v="266718064"/>
    <x v="2180"/>
    <n v="191528096"/>
    <n v="29518662"/>
    <n v="6467939"/>
    <n v="35986600"/>
    <n v="33929064"/>
    <n v="27232448"/>
    <n v="373360224"/>
    <n v="168063136"/>
    <n v="63141048"/>
    <n v="92874568"/>
    <n v="99012536"/>
    <n v="494704800"/>
    <n v="373360224"/>
    <n v="1062"/>
    <n v="0.53600000000000003"/>
    <m/>
    <n v="0.27018999999999999"/>
    <n v="0.67524200000000001"/>
    <n v="5.6127200000000002E-2"/>
    <n v="20995.5"/>
  </r>
  <r>
    <x v="25"/>
    <x v="77"/>
    <s v="CUNY Hunter College"/>
    <s v="New York"/>
    <x v="1"/>
    <x v="0"/>
    <n v="0.38664812239221141"/>
    <n v="0.20291459140380003"/>
    <n v="28041"/>
    <n v="10842"/>
    <n v="2168"/>
    <n v="32"/>
    <n v="2200"/>
    <n v="10065"/>
    <s v="Mid East: DE, DC, MD, NJ, NY, and PA"/>
    <x v="1"/>
    <x v="1"/>
    <n v="-73.964799999999997"/>
    <n v="40.768700000000003"/>
    <n v="3.9E-2"/>
    <n v="2407"/>
    <n v="176107248"/>
    <n v="112564776"/>
    <n v="1522800"/>
    <n v="24906976"/>
    <n v="58003144"/>
    <n v="186171168"/>
    <n v="601212"/>
    <n v="23685988"/>
    <n v="195148032"/>
    <n v="190388128"/>
    <x v="2181"/>
    <n v="219832272"/>
    <n v="30820910"/>
    <n v="6829526"/>
    <n v="37650436"/>
    <n v="33334804"/>
    <n v="32570576"/>
    <n v="416790144"/>
    <n v="207175520"/>
    <n v="102440360"/>
    <n v="99012536"/>
    <n v="105741680"/>
    <n v="407138368"/>
    <n v="416790144"/>
    <n v="928"/>
    <n v="0.53300000000000003"/>
    <m/>
    <n v="0.23788500000000001"/>
    <n v="0.66740299999999997"/>
    <n v="4.8934499999999999E-2"/>
    <n v="21684"/>
  </r>
  <r>
    <x v="26"/>
    <x v="77"/>
    <s v="CUNY Hunter College"/>
    <s v="New York"/>
    <x v="1"/>
    <x v="0"/>
    <n v="0.37884952648193615"/>
    <n v="0.20442551615591148"/>
    <n v="28510"/>
    <n v="10801"/>
    <n v="2193"/>
    <n v="15"/>
    <n v="2208"/>
    <n v="10065"/>
    <s v="Mid East: DE, DC, MD, NJ, NY, and PA"/>
    <x v="1"/>
    <x v="1"/>
    <n v="-73.964799999999997"/>
    <n v="40.768700000000003"/>
    <n v="3.9E-2"/>
    <n v="2416"/>
    <n v="178283136"/>
    <n v="112134728"/>
    <n v="2922800"/>
    <n v="41252012"/>
    <n v="54844544"/>
    <n v="198860352"/>
    <n v="323158"/>
    <n v="36582620"/>
    <n v="211812816"/>
    <n v="195664640"/>
    <x v="2182"/>
    <n v="217633200"/>
    <n v="30472638"/>
    <n v="7515602"/>
    <n v="37988240"/>
    <n v="31816448"/>
    <n v="33080238"/>
    <n v="423681536"/>
    <n v="220715728"/>
    <n v="92472672"/>
    <n v="105741680"/>
    <n v="120039016"/>
    <n v="422830464"/>
    <n v="423681536"/>
    <n v="1106"/>
    <n v="0.51900000000000002"/>
    <m/>
    <n v="0.22556399999999999"/>
    <n v="0.67195199999999999"/>
    <n v="4.3314800000000001E-2"/>
    <n v="22326"/>
  </r>
  <r>
    <x v="27"/>
    <x v="77"/>
    <s v="CUNY Hunter College"/>
    <s v="New York"/>
    <x v="1"/>
    <x v="0"/>
    <n v="0.40182772965968766"/>
    <n v="0.19831975560081466"/>
    <n v="29326"/>
    <n v="11784"/>
    <n v="2330"/>
    <n v="7"/>
    <n v="2337"/>
    <n v="10065"/>
    <s v="Mid East: DE, DC, MD, NJ, NY, and PA"/>
    <x v="1"/>
    <x v="1"/>
    <n v="-73.964799999999997"/>
    <n v="40.768700000000003"/>
    <n v="4.1000000000000002E-2"/>
    <n v="2336"/>
    <n v="174909584"/>
    <n v="103745272"/>
    <n v="3605831"/>
    <n v="55889272"/>
    <n v="59034412"/>
    <n v="201243264"/>
    <n v="1267122"/>
    <n v="22563646"/>
    <n v="217659456"/>
    <n v="174591600"/>
    <x v="2183"/>
    <n v="190294576"/>
    <n v="31913020"/>
    <n v="6742591"/>
    <n v="38655612"/>
    <n v="50910644"/>
    <n v="34111480"/>
    <n v="441099200"/>
    <n v="220584496"/>
    <n v="102361712"/>
    <n v="120039016"/>
    <n v="127279912"/>
    <n v="399641088"/>
    <n v="441099200"/>
    <m/>
    <m/>
    <m/>
    <m/>
    <m/>
    <m/>
    <m/>
  </r>
  <r>
    <x v="0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11636000"/>
    <m/>
    <n v="3102000"/>
    <n v="52000"/>
    <n v="5262000"/>
    <n v="29187000"/>
    <n v="590000"/>
    <n v="438000"/>
    <m/>
    <m/>
    <x v="2184"/>
    <n v="22283000"/>
    <n v="268000"/>
    <n v="1275000"/>
    <n v="1543000"/>
    <n v="1797000"/>
    <n v="3571000"/>
    <n v="47938000"/>
    <n v="27365000"/>
    <n v="7550000"/>
    <m/>
    <m/>
    <m/>
    <m/>
    <m/>
    <m/>
    <m/>
    <m/>
    <m/>
    <m/>
    <m/>
  </r>
  <r>
    <x v="1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14615000"/>
    <m/>
    <n v="2715000"/>
    <n v="10000"/>
    <n v="6990000"/>
    <n v="29721000"/>
    <n v="781000"/>
    <n v="311000"/>
    <m/>
    <m/>
    <x v="2185"/>
    <n v="21965000"/>
    <n v="298000"/>
    <n v="1213000"/>
    <n v="1511000"/>
    <n v="1689000"/>
    <n v="3396000"/>
    <n v="53644000"/>
    <n v="27002000"/>
    <n v="7792000"/>
    <m/>
    <m/>
    <m/>
    <m/>
    <m/>
    <m/>
    <m/>
    <m/>
    <m/>
    <m/>
    <m/>
  </r>
  <r>
    <x v="2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19369000"/>
    <m/>
    <n v="1985000"/>
    <n v="5000"/>
    <n v="7864000"/>
    <n v="30649000"/>
    <n v="738000"/>
    <n v="1404000"/>
    <m/>
    <m/>
    <x v="2186"/>
    <n v="23344000"/>
    <n v="362000"/>
    <n v="1615000"/>
    <n v="1977000"/>
    <n v="1823000"/>
    <n v="4742000"/>
    <n v="60716000"/>
    <n v="26710000"/>
    <n v="7786000"/>
    <m/>
    <m/>
    <m/>
    <m/>
    <m/>
    <m/>
    <m/>
    <m/>
    <m/>
    <m/>
    <m/>
  </r>
  <r>
    <x v="3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21833000"/>
    <m/>
    <n v="1739000"/>
    <n v="22000"/>
    <n v="9280000"/>
    <n v="33447000"/>
    <n v="903000"/>
    <n v="1873000"/>
    <m/>
    <m/>
    <x v="2187"/>
    <n v="25629000"/>
    <n v="491000"/>
    <n v="1723000"/>
    <n v="2214000"/>
    <n v="1897000"/>
    <n v="5133000"/>
    <n v="67267000"/>
    <n v="31615000"/>
    <n v="9063000"/>
    <m/>
    <m/>
    <m/>
    <m/>
    <m/>
    <m/>
    <m/>
    <m/>
    <m/>
    <m/>
    <m/>
  </r>
  <r>
    <x v="4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25649000"/>
    <m/>
    <n v="1888000"/>
    <n v="28000"/>
    <n v="11000000"/>
    <n v="33145000"/>
    <n v="1052000"/>
    <n v="1497000"/>
    <m/>
    <m/>
    <x v="2188"/>
    <n v="29878000"/>
    <n v="455000"/>
    <n v="1629000"/>
    <n v="2084000"/>
    <n v="2087000"/>
    <n v="5451000"/>
    <n v="73166000"/>
    <n v="31458000"/>
    <n v="8533000"/>
    <m/>
    <m/>
    <m/>
    <m/>
    <m/>
    <m/>
    <m/>
    <m/>
    <m/>
    <m/>
    <m/>
  </r>
  <r>
    <x v="5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33373000"/>
    <m/>
    <n v="1887000"/>
    <n v="145000"/>
    <n v="12249000"/>
    <n v="28816000"/>
    <n v="955000"/>
    <n v="1461000"/>
    <m/>
    <m/>
    <x v="2189"/>
    <n v="29068000"/>
    <n v="634000"/>
    <n v="1109000"/>
    <n v="1743000"/>
    <n v="2139000"/>
    <n v="5491000"/>
    <n v="75052000"/>
    <n v="32040000"/>
    <n v="9595000"/>
    <m/>
    <m/>
    <m/>
    <m/>
    <m/>
    <m/>
    <m/>
    <m/>
    <m/>
    <m/>
    <m/>
  </r>
  <r>
    <x v="6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35907000"/>
    <m/>
    <n v="2054000"/>
    <n v="10000"/>
    <n v="15214000"/>
    <n v="28774000"/>
    <n v="652000"/>
    <n v="2257000"/>
    <m/>
    <m/>
    <x v="2190"/>
    <n v="30800000"/>
    <n v="395000"/>
    <n v="1524000"/>
    <n v="1919000"/>
    <n v="2170000"/>
    <n v="5770000"/>
    <n v="82641000"/>
    <n v="33429000"/>
    <n v="9701000"/>
    <m/>
    <n v="22000"/>
    <m/>
    <m/>
    <n v="255"/>
    <n v="0.20599999999999999"/>
    <m/>
    <m/>
    <m/>
    <m/>
    <m/>
  </r>
  <r>
    <x v="7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37503000"/>
    <m/>
    <n v="2093000"/>
    <n v="9000"/>
    <n v="14346000"/>
    <n v="29820000"/>
    <n v="14000"/>
    <n v="1801000"/>
    <m/>
    <m/>
    <x v="2191"/>
    <n v="31651000"/>
    <n v="183000"/>
    <n v="1557000"/>
    <n v="1740000"/>
    <n v="1778000"/>
    <n v="6021000"/>
    <n v="84453000"/>
    <n v="34813000"/>
    <n v="9930000"/>
    <n v="22000"/>
    <n v="31000"/>
    <m/>
    <m/>
    <n v="319"/>
    <n v="0.249"/>
    <m/>
    <n v="0.37969999999999998"/>
    <n v="0.54813699999999999"/>
    <n v="0.134547"/>
    <n v="9594"/>
  </r>
  <r>
    <x v="8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34766000"/>
    <m/>
    <n v="2085000"/>
    <n v="7000"/>
    <n v="13742000"/>
    <n v="32246000"/>
    <n v="5000"/>
    <n v="1582000"/>
    <m/>
    <m/>
    <x v="2192"/>
    <n v="30042000"/>
    <n v="194000"/>
    <n v="1589000"/>
    <n v="1783000"/>
    <n v="1892000"/>
    <n v="6600000"/>
    <n v="81975000"/>
    <n v="37081000"/>
    <n v="10367000"/>
    <n v="31000"/>
    <n v="40000"/>
    <m/>
    <m/>
    <n v="307"/>
    <n v="0.22800000000000001"/>
    <m/>
    <n v="0.31295499999999998"/>
    <n v="0.62383"/>
    <n v="7.0284899999999997E-2"/>
    <n v="11599"/>
  </r>
  <r>
    <x v="9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33387000"/>
    <m/>
    <n v="1882000"/>
    <n v="4000"/>
    <n v="13088000"/>
    <n v="37180000"/>
    <n v="1000"/>
    <n v="1598000"/>
    <m/>
    <m/>
    <x v="2193"/>
    <n v="31870000"/>
    <n v="215000"/>
    <n v="1897000"/>
    <n v="2112000"/>
    <n v="2083000"/>
    <n v="7247000"/>
    <n v="85782000"/>
    <n v="39192000"/>
    <n v="11141000"/>
    <n v="40000"/>
    <n v="49000"/>
    <m/>
    <m/>
    <n v="355"/>
    <n v="0.25800000000000001"/>
    <m/>
    <n v="0.29689700000000002"/>
    <n v="0.63478500000000004"/>
    <n v="5.7665599999999997E-2"/>
    <n v="13740"/>
  </r>
  <r>
    <x v="10"/>
    <x v="78"/>
    <s v="CUNY JOHN JAY COLLEGE CRIMINAL JUSTICE"/>
    <s v="New York"/>
    <x v="0"/>
    <x v="0"/>
    <s v=""/>
    <s v=""/>
    <m/>
    <m/>
    <m/>
    <m/>
    <m/>
    <n v="10019"/>
    <s v="Mid East: DE, DC, MD, NJ, NY, and PA"/>
    <x v="0"/>
    <x v="0"/>
    <m/>
    <m/>
    <m/>
    <m/>
    <n v="35793000"/>
    <m/>
    <n v="1892000"/>
    <n v="293219"/>
    <n v="20705724"/>
    <n v="30341136"/>
    <n v="587882"/>
    <n v="1531000"/>
    <m/>
    <m/>
    <x v="2194"/>
    <n v="27075000"/>
    <n v="1233518"/>
    <n v="4058676"/>
    <n v="5292194"/>
    <n v="6863600"/>
    <n v="7284303"/>
    <n v="88588744"/>
    <n v="34288000"/>
    <n v="9835000"/>
    <n v="49000"/>
    <n v="49928"/>
    <m/>
    <m/>
    <n v="396"/>
    <n v="0.25600000000000001"/>
    <m/>
    <n v="0.29967100000000002"/>
    <n v="0.64607800000000004"/>
    <n v="5.7069000000000002E-2"/>
    <n v="14858"/>
  </r>
  <r>
    <x v="11"/>
    <x v="78"/>
    <s v="CUNY JOHN JAY COLLEGE CRIMINAL JUSTICE"/>
    <s v="New York"/>
    <x v="1"/>
    <x v="0"/>
    <n v="0.75724381625441695"/>
    <n v="0.52963135790947269"/>
    <n v="2830"/>
    <n v="2143"/>
    <n v="1112"/>
    <n v="23"/>
    <n v="1135"/>
    <n v="10019"/>
    <s v="Mid East: DE, DC, MD, NJ, NY, and PA"/>
    <x v="0"/>
    <x v="0"/>
    <m/>
    <m/>
    <m/>
    <m/>
    <n v="38451000"/>
    <n v="25051834"/>
    <n v="1809000"/>
    <n v="1284128"/>
    <n v="22142188"/>
    <n v="47306992"/>
    <n v="18977"/>
    <n v="1660000"/>
    <n v="47095016"/>
    <n v="49507156"/>
    <x v="2195"/>
    <n v="42116256"/>
    <n v="1085298.75"/>
    <n v="4128450"/>
    <n v="5213749"/>
    <n v="6894644"/>
    <n v="8974975"/>
    <n v="92275952"/>
    <n v="50355568"/>
    <n v="14091455"/>
    <m/>
    <m/>
    <n v="96602168"/>
    <n v="92275952"/>
    <n v="439"/>
    <n v="0.255"/>
    <m/>
    <n v="0.29976599999999998"/>
    <n v="0.65701500000000002"/>
    <n v="5.9825400000000001E-2"/>
    <n v="15330"/>
  </r>
  <r>
    <x v="12"/>
    <x v="78"/>
    <s v="CUNY JOHN JAY COLLEGE CRIMINAL JUSTICE"/>
    <s v="New York"/>
    <x v="1"/>
    <x v="0"/>
    <n v="0.77391920623671151"/>
    <n v="0.52716727716727718"/>
    <n v="4233"/>
    <n v="3276"/>
    <n v="1697"/>
    <n v="30"/>
    <n v="1727"/>
    <n v="10019"/>
    <s v="Mid East: DE, DC, MD, NJ, NY, and PA"/>
    <x v="0"/>
    <x v="0"/>
    <m/>
    <m/>
    <m/>
    <m/>
    <n v="43774000"/>
    <n v="25103000"/>
    <n v="1615000"/>
    <n v="1658266"/>
    <n v="25614288"/>
    <n v="41924656"/>
    <n v="39000"/>
    <n v="1664000"/>
    <n v="49856944"/>
    <n v="45321000"/>
    <x v="2196"/>
    <n v="42311980"/>
    <n v="1086598.75"/>
    <n v="2600527.5"/>
    <n v="3687126.25"/>
    <n v="8372273.5"/>
    <n v="10798785"/>
    <n v="93395944"/>
    <n v="47176344"/>
    <n v="14324003"/>
    <n v="43000"/>
    <n v="46000"/>
    <n v="95177944"/>
    <n v="93395944"/>
    <n v="440"/>
    <n v="0.26500000000000001"/>
    <m/>
    <n v="0.27774700000000002"/>
    <n v="0.65487600000000001"/>
    <n v="5.6148200000000002E-2"/>
    <n v="15877"/>
  </r>
  <r>
    <x v="13"/>
    <x v="78"/>
    <s v="CUNY JOHN JAY COLLEGE CRIMINAL JUSTICE"/>
    <s v="New York"/>
    <x v="1"/>
    <x v="0"/>
    <n v="0.73915536021402639"/>
    <n v="0.57445708376421922"/>
    <n v="5233"/>
    <n v="3868"/>
    <n v="2168"/>
    <n v="54"/>
    <n v="2222"/>
    <n v="10019"/>
    <s v="Mid East: DE, DC, MD, NJ, NY, and PA"/>
    <x v="0"/>
    <x v="0"/>
    <m/>
    <m/>
    <m/>
    <m/>
    <n v="54967000"/>
    <n v="31627000"/>
    <n v="2534000"/>
    <n v="2032103"/>
    <n v="26672918"/>
    <n v="42100176"/>
    <n v="33000"/>
    <n v="1675000"/>
    <n v="60810092"/>
    <n v="42284000"/>
    <x v="2197"/>
    <n v="49885400"/>
    <n v="1137599"/>
    <n v="1650554"/>
    <n v="2788153"/>
    <n v="8325292"/>
    <n v="12116707"/>
    <n v="101316096"/>
    <n v="49805804"/>
    <n v="14982324"/>
    <n v="46000"/>
    <n v="52000"/>
    <n v="103095088"/>
    <n v="101316096"/>
    <n v="446"/>
    <n v="0.26800000000000002"/>
    <m/>
    <n v="0.26414399999999999"/>
    <n v="0.64586299999999996"/>
    <n v="4.9505E-2"/>
    <n v="17491.5"/>
  </r>
  <r>
    <x v="14"/>
    <x v="78"/>
    <s v="CUNY JOHN JAY COLLEGE CRIMINAL JUSTICE"/>
    <s v="New York"/>
    <x v="1"/>
    <x v="0"/>
    <n v="0.71843478260869564"/>
    <n v="0.54732510288065839"/>
    <n v="5750"/>
    <n v="4131"/>
    <n v="2214"/>
    <n v="47"/>
    <n v="2261"/>
    <n v="10019"/>
    <s v="Mid East: DE, DC, MD, NJ, NY, and PA"/>
    <x v="1"/>
    <x v="0"/>
    <m/>
    <m/>
    <m/>
    <m/>
    <n v="59246000"/>
    <n v="34760000"/>
    <n v="2534000"/>
    <n v="1500057"/>
    <n v="24623116"/>
    <n v="45577456"/>
    <n v="15000"/>
    <n v="1801000"/>
    <n v="62663576"/>
    <n v="45256000"/>
    <x v="2198"/>
    <n v="56944740"/>
    <n v="1289205.25"/>
    <n v="1715015.5"/>
    <n v="3004220.75"/>
    <n v="5082241"/>
    <n v="12675799"/>
    <n v="108735576"/>
    <n v="54147364"/>
    <n v="17993048"/>
    <n v="52000"/>
    <n v="50000"/>
    <n v="107919576"/>
    <n v="108735576"/>
    <n v="445"/>
    <n v="0.32100000000000001"/>
    <m/>
    <n v="0.25438499999999997"/>
    <n v="0.630552"/>
    <n v="4.4910699999999998E-2"/>
    <n v="18928"/>
  </r>
  <r>
    <x v="15"/>
    <x v="78"/>
    <s v="CUNY John Jay College Criminal Justice"/>
    <s v="New York"/>
    <x v="1"/>
    <x v="0"/>
    <n v="0.69844868735083532"/>
    <n v="0.46232701178882624"/>
    <n v="8380"/>
    <n v="5853"/>
    <n v="2662"/>
    <n v="44"/>
    <n v="2706"/>
    <n v="10019"/>
    <s v="Mid East: DE, DC, MD, NJ, NY, and PA"/>
    <x v="1"/>
    <x v="2"/>
    <m/>
    <m/>
    <m/>
    <m/>
    <n v="63662000"/>
    <n v="37943000"/>
    <n v="2867000"/>
    <n v="2602219"/>
    <n v="23118280"/>
    <n v="54935576"/>
    <m/>
    <n v="794000"/>
    <n v="65502856"/>
    <n v="53216000"/>
    <x v="2199"/>
    <n v="67376272"/>
    <n v="1761469.5"/>
    <n v="1747824.13"/>
    <n v="3509293.5"/>
    <n v="4337560.5"/>
    <n v="13795170"/>
    <n v="123588576"/>
    <n v="55391248"/>
    <n v="17986404"/>
    <n v="50000"/>
    <n v="59000"/>
    <n v="138377856"/>
    <n v="123588576"/>
    <n v="499"/>
    <n v="0.33700000000000002"/>
    <m/>
    <n v="0.23822199999999999"/>
    <n v="0.62091099999999999"/>
    <n v="4.14775E-2"/>
    <n v="18206"/>
  </r>
  <r>
    <x v="16"/>
    <x v="78"/>
    <s v="CUNY John Jay College Criminal Justice"/>
    <s v="New York"/>
    <x v="1"/>
    <x v="0"/>
    <n v="0.81748777287367291"/>
    <n v="0.39457172041441707"/>
    <n v="8383"/>
    <n v="6853"/>
    <n v="2677"/>
    <n v="27"/>
    <n v="2704"/>
    <n v="10019"/>
    <s v="Mid East: DE, DC, MD, NJ, NY, and PA"/>
    <x v="1"/>
    <x v="2"/>
    <m/>
    <m/>
    <m/>
    <m/>
    <n v="64871000"/>
    <n v="39074000"/>
    <n v="2673000"/>
    <n v="3494411"/>
    <n v="25255140"/>
    <n v="68357464"/>
    <m/>
    <n v="1455000"/>
    <n v="69202608"/>
    <n v="66905000"/>
    <x v="2200"/>
    <n v="73829040"/>
    <n v="3220935.25"/>
    <n v="1964910.38"/>
    <n v="5185845.5"/>
    <n v="5251924"/>
    <n v="12824483"/>
    <n v="145482672"/>
    <n v="62476992"/>
    <n v="20185500"/>
    <n v="826719"/>
    <n v="721331"/>
    <n v="155541600"/>
    <n v="145482672"/>
    <n v="566"/>
    <n v="0.33400000000000002"/>
    <m/>
    <n v="0.22131500000000001"/>
    <n v="0.62093900000000002"/>
    <n v="3.7827699999999999E-2"/>
    <n v="17940"/>
  </r>
  <r>
    <x v="17"/>
    <x v="78"/>
    <s v="CUNY John Jay College Criminal Justice"/>
    <s v="New York"/>
    <x v="1"/>
    <x v="0"/>
    <n v="0.81579553304167629"/>
    <n v="0.39274626023144227"/>
    <n v="8686"/>
    <n v="7086"/>
    <n v="2756"/>
    <n v="27"/>
    <n v="2783"/>
    <n v="10019"/>
    <s v="Mid East: DE, DC, MD, NJ, NY, and PA"/>
    <x v="1"/>
    <x v="2"/>
    <m/>
    <m/>
    <m/>
    <m/>
    <n v="64455000"/>
    <n v="38584000"/>
    <n v="2684000"/>
    <n v="5051336"/>
    <n v="27255598"/>
    <n v="81244656"/>
    <m/>
    <n v="1218000"/>
    <n v="72470256"/>
    <n v="78471000"/>
    <x v="2201"/>
    <n v="78632160"/>
    <n v="4777205.5"/>
    <n v="1311321"/>
    <n v="6088526.5"/>
    <n v="6507315.5"/>
    <n v="13357915"/>
    <n v="158196192"/>
    <n v="69296520"/>
    <n v="23245994"/>
    <n v="1647809"/>
    <n v="2330180"/>
    <n v="170305264"/>
    <n v="158196192"/>
    <n v="654"/>
    <n v="0.30199999999999999"/>
    <m/>
    <n v="0.210478"/>
    <n v="0.62463299999999999"/>
    <n v="3.6315899999999998E-2"/>
    <n v="18981"/>
  </r>
  <r>
    <x v="18"/>
    <x v="78"/>
    <s v="CUNY John Jay College Criminal Justice"/>
    <s v="New York"/>
    <x v="1"/>
    <x v="0"/>
    <n v="0.77379178198850329"/>
    <n v="0.38698583023799699"/>
    <n v="9394"/>
    <n v="7269"/>
    <n v="2797"/>
    <n v="16"/>
    <n v="2813"/>
    <n v="10019"/>
    <s v="Mid East: DE, DC, MD, NJ, NY, and PA"/>
    <x v="1"/>
    <x v="2"/>
    <m/>
    <m/>
    <m/>
    <m/>
    <n v="64471468"/>
    <n v="38633504"/>
    <n v="2713000"/>
    <n v="10006595"/>
    <n v="29425252"/>
    <n v="91813064"/>
    <m/>
    <n v="3835762"/>
    <n v="80119856"/>
    <n v="84971808"/>
    <x v="2202"/>
    <n v="82866440"/>
    <n v="5500917"/>
    <n v="913815"/>
    <n v="6414732"/>
    <n v="14354394"/>
    <n v="15651272"/>
    <n v="187712768"/>
    <n v="79156024"/>
    <n v="23049652"/>
    <n v="2330180"/>
    <n v="2821840"/>
    <n v="204059536"/>
    <n v="187712768"/>
    <n v="714"/>
    <n v="0.32200000000000001"/>
    <m/>
    <n v="0.20821100000000001"/>
    <n v="0.62659500000000001"/>
    <n v="4.0562599999999997E-2"/>
    <n v="20037.5"/>
  </r>
  <r>
    <x v="19"/>
    <x v="78"/>
    <s v="CUNY John Jay College Criminal Justice"/>
    <s v="New York"/>
    <x v="1"/>
    <x v="0"/>
    <n v="0.61950190801365734"/>
    <n v="0.39585021883611604"/>
    <n v="9958"/>
    <n v="6169"/>
    <n v="2414"/>
    <n v="28"/>
    <n v="2442"/>
    <n v="10019"/>
    <s v="Mid East: DE, DC, MD, NJ, NY, and PA"/>
    <x v="1"/>
    <x v="2"/>
    <n v="-73.988399999999999"/>
    <n v="40.770299999999999"/>
    <m/>
    <m/>
    <n v="77617936"/>
    <n v="43840184"/>
    <n v="7729404"/>
    <n v="4758448"/>
    <n v="39356876"/>
    <n v="91880856"/>
    <n v="49749"/>
    <n v="5168867"/>
    <n v="86566712"/>
    <n v="94768360"/>
    <x v="2203"/>
    <n v="93375640"/>
    <n v="5668862"/>
    <n v="515156"/>
    <n v="6184018"/>
    <n v="13732467"/>
    <n v="16974160"/>
    <n v="193133120"/>
    <n v="85954728"/>
    <n v="32292920"/>
    <n v="2821840"/>
    <n v="3122271"/>
    <n v="209493152"/>
    <n v="193133120"/>
    <n v="814"/>
    <n v="0.30599999999999999"/>
    <m/>
    <n v="0.217885"/>
    <n v="0.60694300000000001"/>
    <n v="4.2873099999999997E-2"/>
    <n v="21144"/>
  </r>
  <r>
    <x v="20"/>
    <x v="78"/>
    <s v="CUNY John Jay College of Criminal Justice"/>
    <s v="New York"/>
    <x v="1"/>
    <x v="0"/>
    <n v="0.6277686805136603"/>
    <n v="0.39428885227896759"/>
    <n v="11603"/>
    <n v="7284"/>
    <n v="2830"/>
    <n v="42"/>
    <n v="2872"/>
    <n v="10019"/>
    <s v="Mid East: DE, DC, MD, NJ, NY, and PA"/>
    <x v="1"/>
    <x v="2"/>
    <n v="-73.987899999999996"/>
    <n v="40.770099999999999"/>
    <m/>
    <m/>
    <n v="78145728"/>
    <n v="44844980"/>
    <n v="6235057"/>
    <n v="8634383"/>
    <n v="42267000"/>
    <n v="86791000"/>
    <n v="3390539"/>
    <n v="16429108"/>
    <n v="78515088"/>
    <n v="115849624"/>
    <x v="2204"/>
    <n v="95867944"/>
    <n v="6012330"/>
    <n v="354235"/>
    <n v="6366565"/>
    <n v="18187012"/>
    <n v="21159364"/>
    <n v="217274128"/>
    <n v="83752976"/>
    <n v="35968184"/>
    <n v="3122271"/>
    <n v="4178697"/>
    <n v="254337344"/>
    <n v="217274128"/>
    <n v="802"/>
    <n v="0.3"/>
    <m/>
    <n v="0.23739299999999999"/>
    <n v="0.58456300000000005"/>
    <n v="4.7348800000000003E-2"/>
    <n v="21375"/>
  </r>
  <r>
    <x v="21"/>
    <x v="78"/>
    <s v="CUNY John Jay College of Criminal Justice"/>
    <s v="New York"/>
    <x v="1"/>
    <x v="0"/>
    <n v="0.47494384633258463"/>
    <n v="0.32860404435746904"/>
    <n v="12911"/>
    <n v="6132"/>
    <n v="1994"/>
    <n v="21"/>
    <n v="2015"/>
    <n v="10019"/>
    <s v="Mid East: DE, DC, MD, NJ, NY, and PA"/>
    <x v="1"/>
    <x v="2"/>
    <n v="-73.988399999999999"/>
    <n v="40.770299999999999"/>
    <n v="4.8000000000000001E-2"/>
    <n v="1489"/>
    <n v="83152704"/>
    <n v="46209120"/>
    <n v="5517054"/>
    <n v="7500346"/>
    <n v="41297672"/>
    <n v="100344112"/>
    <n v="226377"/>
    <n v="18849302"/>
    <n v="87914976"/>
    <n v="119704752"/>
    <x v="2205"/>
    <n v="96491200"/>
    <n v="6852636"/>
    <n v="601907"/>
    <n v="7454543"/>
    <n v="17296830"/>
    <n v="21078724"/>
    <n v="239302528"/>
    <n v="85405456"/>
    <n v="37412996"/>
    <n v="3396176"/>
    <n v="4408962"/>
    <n v="279823744"/>
    <n v="239302528"/>
    <n v="904"/>
    <n v="0.32800000000000001"/>
    <m/>
    <n v="0.280557"/>
    <n v="0.58171899999999999"/>
    <n v="5.81191E-2"/>
    <n v="20140.5"/>
  </r>
  <r>
    <x v="22"/>
    <x v="78"/>
    <s v="CUNY John Jay College of Criminal Justice"/>
    <s v="New York"/>
    <x v="1"/>
    <x v="0"/>
    <n v="0.43188050223697505"/>
    <n v="0.29507101086048454"/>
    <n v="13858"/>
    <n v="5985"/>
    <n v="1745"/>
    <n v="21"/>
    <n v="1766"/>
    <n v="10019"/>
    <s v="Mid East: DE, DC, MD, NJ, NY, and PA"/>
    <x v="1"/>
    <x v="2"/>
    <n v="-73.988399999999999"/>
    <n v="40.770299999999999"/>
    <n v="9.5000000000000001E-2"/>
    <n v="1440"/>
    <n v="84400896"/>
    <n v="48285560"/>
    <n v="9014695"/>
    <n v="10678495"/>
    <n v="41019136"/>
    <n v="106233368"/>
    <n v="6000"/>
    <m/>
    <n v="87957072"/>
    <n v="107602504"/>
    <x v="2206"/>
    <n v="103804800"/>
    <n v="6820049"/>
    <n v="485238"/>
    <n v="7305287"/>
    <n v="23415084"/>
    <n v="24262026"/>
    <n v="267553056"/>
    <n v="86129440"/>
    <n v="40251260"/>
    <n v="4408962"/>
    <n v="5835244"/>
    <n v="242417360"/>
    <n v="267553056"/>
    <n v="937"/>
    <n v="0.33500000000000002"/>
    <m/>
    <n v="0.29894599999999999"/>
    <n v="0.58686099999999997"/>
    <n v="5.8718600000000003E-2"/>
    <n v="19091"/>
  </r>
  <r>
    <x v="23"/>
    <x v="78"/>
    <s v="CUNY John Jay College of Criminal Justice"/>
    <s v="New York"/>
    <x v="1"/>
    <x v="0"/>
    <n v="0.34050752563077147"/>
    <n v="0.40743113388853297"/>
    <n v="13753"/>
    <n v="4683"/>
    <n v="1891"/>
    <n v="17"/>
    <n v="1908"/>
    <n v="10019"/>
    <s v="Mid East: DE, DC, MD, NJ, NY, and PA"/>
    <x v="1"/>
    <x v="2"/>
    <n v="-73.988399999999999"/>
    <n v="40.770699999999998"/>
    <n v="0.10299999999999999"/>
    <n v="1489"/>
    <n v="91805584"/>
    <n v="49638756"/>
    <n v="2534000"/>
    <n v="11228852"/>
    <n v="40834068"/>
    <n v="103268088"/>
    <n v="55073"/>
    <n v="4192558"/>
    <n v="94001768"/>
    <n v="103997200"/>
    <x v="2207"/>
    <n v="104135848"/>
    <n v="8075439"/>
    <n v="475939"/>
    <n v="8551378"/>
    <n v="32702980"/>
    <n v="23968072"/>
    <n v="258122880"/>
    <n v="90199040"/>
    <n v="44151128"/>
    <n v="5835244"/>
    <n v="6736765"/>
    <n v="245638160"/>
    <n v="258122880"/>
    <n v="931"/>
    <n v="0.38600000000000001"/>
    <m/>
    <n v="0.28297099999999997"/>
    <n v="0.58291199999999999"/>
    <n v="5.0610299999999997E-2"/>
    <n v="19098"/>
  </r>
  <r>
    <x v="24"/>
    <x v="78"/>
    <s v="CUNY John Jay College of Criminal Justice"/>
    <s v="New York"/>
    <x v="1"/>
    <x v="0"/>
    <n v="0.37309132814750795"/>
    <n v="0.34034749034749034"/>
    <n v="13884"/>
    <n v="5180"/>
    <n v="1744"/>
    <n v="19"/>
    <n v="1763"/>
    <m/>
    <m/>
    <x v="0"/>
    <x v="0"/>
    <m/>
    <m/>
    <n v="6.5000000000000002E-2"/>
    <n v="1597"/>
    <n v="95218968"/>
    <n v="48752172"/>
    <n v="2534000"/>
    <n v="15888590"/>
    <n v="42216332"/>
    <n v="108020432"/>
    <n v="50515"/>
    <n v="4613496"/>
    <n v="95842896"/>
    <n v="107816640"/>
    <x v="2208"/>
    <n v="146426640"/>
    <n v="8241309"/>
    <n v="564527"/>
    <n v="8805836"/>
    <n v="28946848"/>
    <n v="24684406"/>
    <n v="264746160"/>
    <n v="95872480"/>
    <n v="44974700"/>
    <n v="6736765"/>
    <n v="7294831"/>
    <n v="251082832"/>
    <n v="264746160"/>
    <n v="1011"/>
    <n v="0.35699999999999998"/>
    <m/>
    <n v="0.268208"/>
    <n v="0.58296999999999999"/>
    <n v="4.1447699999999997E-2"/>
    <n v="19034"/>
  </r>
  <r>
    <x v="25"/>
    <x v="78"/>
    <s v="CUNY John Jay College of Criminal Justice"/>
    <s v="New York"/>
    <x v="1"/>
    <x v="0"/>
    <n v="0.36550231377817582"/>
    <n v="0.30406371247702674"/>
    <n v="13398"/>
    <n v="4897"/>
    <n v="1479"/>
    <n v="10"/>
    <n v="1489"/>
    <n v="10019"/>
    <s v="Mid East: DE, DC, MD, NJ, NY, and PA"/>
    <x v="1"/>
    <x v="2"/>
    <n v="-73.988900000000001"/>
    <n v="40.770899999999997"/>
    <n v="5.5E-2"/>
    <n v="1554"/>
    <n v="98541656"/>
    <n v="49449432"/>
    <n v="3274367"/>
    <n v="17493418"/>
    <n v="42458724"/>
    <n v="127272576"/>
    <n v="43322"/>
    <n v="7138460"/>
    <n v="99678560"/>
    <n v="126699984"/>
    <x v="2209"/>
    <n v="162228288"/>
    <n v="8732555"/>
    <n v="1282448"/>
    <n v="10015003"/>
    <n v="31066556"/>
    <n v="28328848"/>
    <n v="288771488"/>
    <n v="116040088"/>
    <n v="59324340"/>
    <n v="7294831"/>
    <n v="7866500"/>
    <n v="279327488"/>
    <n v="288771488"/>
    <n v="874"/>
    <n v="0.438"/>
    <m/>
    <n v="0.26275100000000001"/>
    <n v="0.60069099999999997"/>
    <n v="3.8499499999999999E-2"/>
    <n v="19031.5"/>
  </r>
  <r>
    <x v="26"/>
    <x v="78"/>
    <s v="CUNY John Jay College of Criminal Justice"/>
    <s v="New York"/>
    <x v="1"/>
    <x v="0"/>
    <n v="0.33757824303906758"/>
    <n v="0.32459505541346972"/>
    <n v="13899"/>
    <n v="4692"/>
    <n v="1507"/>
    <n v="16"/>
    <n v="1523"/>
    <n v="10019"/>
    <s v="Mid East: DE, DC, MD, NJ, NY, and PA"/>
    <x v="1"/>
    <x v="2"/>
    <n v="-73.988399999999999"/>
    <n v="40.770400000000002"/>
    <n v="5.7000000000000002E-2"/>
    <n v="1522"/>
    <n v="97355920"/>
    <n v="49240816"/>
    <n v="3987002"/>
    <n v="17770068"/>
    <n v="41195748"/>
    <n v="118091880"/>
    <n v="44288"/>
    <n v="9993225"/>
    <n v="100795200"/>
    <n v="117812784"/>
    <x v="2210"/>
    <n v="142861584"/>
    <n v="11945336"/>
    <n v="861128"/>
    <n v="12806464"/>
    <n v="28752472"/>
    <n v="27713732"/>
    <n v="275355232"/>
    <n v="116353392"/>
    <n v="49915948"/>
    <n v="7866500"/>
    <n v="1421124"/>
    <n v="257588560"/>
    <n v="275355232"/>
    <n v="828"/>
    <n v="0.47399999999999998"/>
    <m/>
    <n v="0.27052700000000002"/>
    <n v="0.60985299999999998"/>
    <n v="4.1832300000000003E-2"/>
    <n v="19475"/>
  </r>
  <r>
    <x v="27"/>
    <x v="78"/>
    <s v="CUNY John Jay College of Criminal Justice"/>
    <s v="New York"/>
    <x v="1"/>
    <x v="0"/>
    <n v="0.38745339177078564"/>
    <n v="0.31132871855478644"/>
    <n v="15287"/>
    <n v="5923"/>
    <n v="1831"/>
    <n v="13"/>
    <n v="1844"/>
    <n v="10019"/>
    <s v="Mid East: DE, DC, MD, NJ, NY, and PA"/>
    <x v="1"/>
    <x v="2"/>
    <n v="-73.988399999999999"/>
    <n v="40.770400000000002"/>
    <n v="5.5E-2"/>
    <n v="1518"/>
    <n v="104199408"/>
    <n v="46807824"/>
    <n v="9030520"/>
    <n v="23444804"/>
    <n v="46002100"/>
    <n v="134137392"/>
    <n v="24354"/>
    <n v="9480253"/>
    <n v="104953776"/>
    <n v="131574968"/>
    <x v="2211"/>
    <n v="146337280"/>
    <n v="11401301"/>
    <n v="824914"/>
    <n v="12226215"/>
    <n v="33747856"/>
    <n v="26055140"/>
    <n v="298503168"/>
    <n v="120209912"/>
    <n v="60868624"/>
    <n v="1421124"/>
    <n v="10038811"/>
    <n v="238545440"/>
    <n v="298503168"/>
    <m/>
    <m/>
    <m/>
    <m/>
    <m/>
    <m/>
    <m/>
  </r>
  <r>
    <x v="0"/>
    <x v="79"/>
    <s v="CUNY QUEENS COLLEGE"/>
    <s v="New York"/>
    <x v="0"/>
    <x v="0"/>
    <s v=""/>
    <s v=""/>
    <m/>
    <m/>
    <m/>
    <m/>
    <m/>
    <n v="11367"/>
    <s v="Mid East: DE, DC, MD, NJ, NY, and PA"/>
    <x v="0"/>
    <x v="0"/>
    <m/>
    <m/>
    <m/>
    <m/>
    <n v="29138000"/>
    <m/>
    <n v="965000"/>
    <n v="137000"/>
    <n v="4785000"/>
    <n v="71930000"/>
    <n v="100000"/>
    <n v="1628000"/>
    <m/>
    <m/>
    <x v="2212"/>
    <n v="59907000"/>
    <n v="264000"/>
    <n v="2160000"/>
    <n v="2424000"/>
    <n v="4929000"/>
    <n v="6264000"/>
    <n v="111748000"/>
    <n v="63540000"/>
    <n v="17529000"/>
    <m/>
    <m/>
    <m/>
    <m/>
    <m/>
    <m/>
    <m/>
    <m/>
    <m/>
    <m/>
    <m/>
  </r>
  <r>
    <x v="1"/>
    <x v="79"/>
    <s v="CUNY QUEENS COLLEGE"/>
    <s v="New York"/>
    <x v="0"/>
    <x v="0"/>
    <s v=""/>
    <s v=""/>
    <m/>
    <m/>
    <m/>
    <m/>
    <m/>
    <n v="11367"/>
    <s v="Mid East: DE, DC, MD, NJ, NY, and PA"/>
    <x v="0"/>
    <x v="0"/>
    <m/>
    <m/>
    <m/>
    <m/>
    <n v="37402000"/>
    <m/>
    <n v="649000"/>
    <n v="74000"/>
    <n v="6498000"/>
    <n v="67791000"/>
    <n v="175000"/>
    <n v="1587000"/>
    <m/>
    <m/>
    <x v="2213"/>
    <n v="58807000"/>
    <n v="229000"/>
    <n v="2370000"/>
    <n v="2599000"/>
    <n v="4945000"/>
    <n v="6087000"/>
    <n v="117168000"/>
    <n v="61825000"/>
    <n v="17841000"/>
    <m/>
    <m/>
    <m/>
    <m/>
    <m/>
    <m/>
    <m/>
    <m/>
    <m/>
    <m/>
    <m/>
  </r>
  <r>
    <x v="2"/>
    <x v="79"/>
    <s v="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41861000"/>
    <m/>
    <n v="616000"/>
    <n v="110000"/>
    <n v="6909000"/>
    <n v="66286000"/>
    <n v="145000"/>
    <n v="9842000"/>
    <m/>
    <m/>
    <x v="2214"/>
    <n v="59210000"/>
    <n v="324000"/>
    <n v="2278000"/>
    <n v="2602000"/>
    <n v="4827000"/>
    <n v="6693000"/>
    <n v="130371000"/>
    <n v="58272000"/>
    <n v="16954000"/>
    <m/>
    <m/>
    <m/>
    <m/>
    <m/>
    <m/>
    <m/>
    <m/>
    <m/>
    <m/>
    <m/>
  </r>
  <r>
    <x v="3"/>
    <x v="79"/>
    <s v="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43824000"/>
    <m/>
    <n v="557000"/>
    <n v="70000"/>
    <n v="7638000"/>
    <n v="61438000"/>
    <n v="125000"/>
    <n v="14235000"/>
    <m/>
    <m/>
    <x v="2215"/>
    <n v="59225000"/>
    <n v="243000"/>
    <n v="2350000"/>
    <n v="2593000"/>
    <n v="4784000"/>
    <n v="14979000"/>
    <n v="131712000"/>
    <n v="60917000"/>
    <n v="18327000"/>
    <m/>
    <m/>
    <m/>
    <m/>
    <m/>
    <m/>
    <m/>
    <m/>
    <m/>
    <m/>
    <m/>
  </r>
  <r>
    <x v="4"/>
    <x v="79"/>
    <s v="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45000000"/>
    <m/>
    <n v="653000"/>
    <n v="18000"/>
    <n v="8226000"/>
    <n v="67041000"/>
    <n v="153000"/>
    <n v="13869000"/>
    <m/>
    <m/>
    <x v="2216"/>
    <n v="63717000"/>
    <n v="343000"/>
    <n v="2266000"/>
    <n v="2609000"/>
    <n v="5222000"/>
    <n v="16217000"/>
    <n v="143312000"/>
    <n v="66246000"/>
    <n v="17969000"/>
    <m/>
    <m/>
    <m/>
    <m/>
    <m/>
    <m/>
    <m/>
    <m/>
    <m/>
    <m/>
    <m/>
  </r>
  <r>
    <x v="5"/>
    <x v="79"/>
    <s v="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55177000"/>
    <m/>
    <n v="413000"/>
    <n v="2000"/>
    <n v="8413000"/>
    <n v="57857000"/>
    <n v="179000"/>
    <n v="5159000"/>
    <m/>
    <m/>
    <x v="2217"/>
    <n v="57589000"/>
    <n v="312000"/>
    <n v="2844000"/>
    <n v="3156000"/>
    <n v="5017000"/>
    <n v="7686000"/>
    <n v="123337000"/>
    <n v="64006000"/>
    <n v="19125000"/>
    <m/>
    <m/>
    <m/>
    <m/>
    <m/>
    <m/>
    <m/>
    <m/>
    <m/>
    <m/>
    <m/>
  </r>
  <r>
    <x v="6"/>
    <x v="79"/>
    <s v="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53948000"/>
    <m/>
    <n v="431000"/>
    <n v="92000"/>
    <n v="8094000"/>
    <n v="54000000"/>
    <n v="143000"/>
    <n v="5794000"/>
    <m/>
    <m/>
    <x v="2218"/>
    <n v="55808000"/>
    <n v="353000"/>
    <n v="2011000"/>
    <n v="2364000"/>
    <n v="6190000"/>
    <n v="7663000"/>
    <n v="125431000"/>
    <n v="61299000"/>
    <n v="1777000"/>
    <n v="378000"/>
    <n v="485000"/>
    <m/>
    <m/>
    <n v="598"/>
    <n v="0.373"/>
    <m/>
    <m/>
    <m/>
    <m/>
    <m/>
  </r>
  <r>
    <x v="7"/>
    <x v="79"/>
    <s v="CUNY 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55118000"/>
    <m/>
    <n v="464000"/>
    <n v="94000"/>
    <n v="8734000"/>
    <n v="58628000"/>
    <n v="247000"/>
    <n v="9658000"/>
    <m/>
    <m/>
    <x v="2219"/>
    <n v="58350000"/>
    <n v="336000"/>
    <n v="3117000"/>
    <n v="3453000"/>
    <n v="4746000"/>
    <n v="12837000"/>
    <n v="133744000"/>
    <n v="62592000"/>
    <n v="17854000"/>
    <n v="485000"/>
    <n v="561000"/>
    <m/>
    <m/>
    <n v="582"/>
    <n v="0.40200000000000002"/>
    <m/>
    <n v="0.40170600000000001"/>
    <n v="0.65410599999999997"/>
    <n v="0.15215100000000001"/>
    <n v="14423"/>
  </r>
  <r>
    <x v="8"/>
    <x v="79"/>
    <s v="CUNY 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54079000"/>
    <m/>
    <n v="503000"/>
    <n v="115000"/>
    <n v="9565000"/>
    <n v="61998000"/>
    <n v="147000"/>
    <n v="10064000"/>
    <m/>
    <m/>
    <x v="2220"/>
    <n v="60847000"/>
    <n v="442000"/>
    <n v="3807000"/>
    <n v="4249000"/>
    <n v="5109000"/>
    <n v="12600000"/>
    <n v="138108992"/>
    <n v="67588000"/>
    <n v="18895000"/>
    <n v="561000"/>
    <n v="653000"/>
    <m/>
    <m/>
    <n v="578"/>
    <n v="0.379"/>
    <m/>
    <n v="0.376606"/>
    <n v="0.6643"/>
    <n v="0.13556499999999999"/>
    <n v="14458.5"/>
  </r>
  <r>
    <x v="9"/>
    <x v="79"/>
    <s v="CUNY 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52072000"/>
    <m/>
    <n v="129000"/>
    <n v="1000"/>
    <n v="8514000"/>
    <n v="69485000"/>
    <n v="329000"/>
    <n v="10011000"/>
    <m/>
    <m/>
    <x v="2221"/>
    <n v="60446000"/>
    <n v="438000"/>
    <n v="3554000"/>
    <n v="3992000"/>
    <n v="4765000"/>
    <n v="13841000"/>
    <n v="139728992"/>
    <n v="68986000"/>
    <n v="19612000"/>
    <n v="653000"/>
    <n v="750000"/>
    <m/>
    <m/>
    <n v="619"/>
    <n v="0.38800000000000001"/>
    <m/>
    <n v="0.38687199999999999"/>
    <n v="0.66270899999999999"/>
    <n v="0.121508"/>
    <n v="15209"/>
  </r>
  <r>
    <x v="10"/>
    <x v="79"/>
    <s v="CUNY QUEENS COLLEGE"/>
    <s v="New York"/>
    <x v="0"/>
    <x v="0"/>
    <s v=""/>
    <s v=""/>
    <m/>
    <m/>
    <m/>
    <m/>
    <m/>
    <n v="113670904"/>
    <s v="Mid East: DE, DC, MD, NJ, NY, and PA"/>
    <x v="0"/>
    <x v="0"/>
    <m/>
    <m/>
    <m/>
    <m/>
    <n v="51374000"/>
    <m/>
    <n v="155000"/>
    <n v="546426"/>
    <n v="11333932"/>
    <n v="61008372"/>
    <n v="8594900"/>
    <n v="3942000"/>
    <m/>
    <m/>
    <x v="2222"/>
    <n v="53842000"/>
    <n v="7145387"/>
    <n v="3860211"/>
    <n v="11005598"/>
    <n v="10012724"/>
    <n v="10016086"/>
    <n v="139187200"/>
    <n v="63780000"/>
    <n v="18295000"/>
    <n v="750000"/>
    <n v="658531"/>
    <m/>
    <m/>
    <n v="600"/>
    <n v="0.41599999999999998"/>
    <m/>
    <n v="0.37296000000000001"/>
    <n v="0.64620299999999997"/>
    <n v="0.113911"/>
    <n v="16252.5"/>
  </r>
  <r>
    <x v="11"/>
    <x v="79"/>
    <s v="CUNY QUEENS COLLEGE"/>
    <s v="New York"/>
    <x v="0"/>
    <x v="0"/>
    <n v="0.55550755939524843"/>
    <n v="0.36158631415241055"/>
    <n v="4630"/>
    <n v="2572"/>
    <n v="912"/>
    <n v="18"/>
    <n v="930"/>
    <n v="113670904"/>
    <s v="Mid East: DE, DC, MD, NJ, NY, and PA"/>
    <x v="0"/>
    <x v="0"/>
    <m/>
    <m/>
    <m/>
    <m/>
    <n v="53965000"/>
    <n v="35963568"/>
    <m/>
    <n v="11984073"/>
    <n v="4292463"/>
    <n v="105656704"/>
    <n v="3599"/>
    <n v="14213000"/>
    <n v="74698736"/>
    <n v="85936232"/>
    <x v="2223"/>
    <n v="74834048"/>
    <n v="10540303"/>
    <n v="4517294.5"/>
    <n v="15057598"/>
    <n v="9260044"/>
    <n v="14494917"/>
    <n v="151502560"/>
    <n v="92526576"/>
    <n v="26763930"/>
    <m/>
    <m/>
    <n v="160634976"/>
    <n v="151502560"/>
    <n v="515"/>
    <n v="0.495"/>
    <m/>
    <n v="0.34906799999999999"/>
    <n v="0.63912999999999998"/>
    <n v="0.109317"/>
    <n v="16969.5"/>
  </r>
  <r>
    <x v="12"/>
    <x v="79"/>
    <s v="CUNY QUEENS COLLEGE"/>
    <s v="New York"/>
    <x v="1"/>
    <x v="0"/>
    <n v="0.45389841475250731"/>
    <n v="0.45295794725588023"/>
    <n v="6182"/>
    <n v="2806"/>
    <n v="1204"/>
    <n v="67"/>
    <n v="1271"/>
    <s v="11367-0904"/>
    <s v="Mid East: DE, DC, MD, NJ, NY, and PA"/>
    <x v="0"/>
    <x v="0"/>
    <m/>
    <m/>
    <m/>
    <m/>
    <n v="57768000"/>
    <n v="44031000"/>
    <m/>
    <n v="12461253"/>
    <n v="15216154"/>
    <n v="86716904"/>
    <n v="164000"/>
    <n v="13454000"/>
    <n v="84991056"/>
    <n v="76406000"/>
    <x v="2224"/>
    <n v="76844424"/>
    <n v="9361801"/>
    <n v="3374668"/>
    <n v="12736469"/>
    <n v="10577077"/>
    <n v="18371444"/>
    <n v="161385056"/>
    <n v="89748552"/>
    <n v="27400580"/>
    <n v="538000"/>
    <n v="552000"/>
    <n v="161397056"/>
    <n v="161385056"/>
    <n v="564"/>
    <n v="0.48899999999999999"/>
    <m/>
    <n v="0.35959799999999997"/>
    <n v="0.63202000000000003"/>
    <n v="0.109248"/>
    <n v="17338"/>
  </r>
  <r>
    <x v="13"/>
    <x v="79"/>
    <s v="CUNY QUEENS COLLEGE"/>
    <s v="New York"/>
    <x v="1"/>
    <x v="0"/>
    <n v="0.38195639701663797"/>
    <n v="0.46301164100638376"/>
    <n v="6972"/>
    <n v="2663"/>
    <n v="1178"/>
    <n v="55"/>
    <n v="1233"/>
    <s v="11367-0904"/>
    <s v="Mid East: DE, DC, MD, NJ, NY, and PA"/>
    <x v="0"/>
    <x v="0"/>
    <m/>
    <m/>
    <m/>
    <m/>
    <n v="71122000"/>
    <n v="53033000"/>
    <m/>
    <n v="13517227"/>
    <n v="15799125"/>
    <n v="83935624"/>
    <n v="249000"/>
    <n v="13226000"/>
    <n v="97710752"/>
    <n v="70078000"/>
    <x v="2225"/>
    <n v="80564696"/>
    <n v="9829892"/>
    <n v="2783988.75"/>
    <n v="12613881"/>
    <n v="9740321"/>
    <n v="17339424"/>
    <n v="165085760"/>
    <n v="89380672"/>
    <n v="27143318"/>
    <n v="550000"/>
    <n v="642000"/>
    <n v="168440752"/>
    <n v="165085760"/>
    <n v="578"/>
    <n v="0.51"/>
    <m/>
    <n v="0.35417199999999999"/>
    <n v="0.63321700000000003"/>
    <n v="0.104642"/>
    <n v="18200"/>
  </r>
  <r>
    <x v="14"/>
    <x v="79"/>
    <s v="CUNY QUEENS COLLEGE"/>
    <s v="New York"/>
    <x v="1"/>
    <x v="0"/>
    <n v="0.40415500221010758"/>
    <n v="0.48487057965730951"/>
    <n v="6787"/>
    <n v="2743"/>
    <n v="1290"/>
    <n v="40"/>
    <n v="1330"/>
    <s v="11367-0904"/>
    <s v="Mid East: DE, DC, MD, NJ, NY, and PA"/>
    <x v="1"/>
    <x v="0"/>
    <m/>
    <m/>
    <m/>
    <m/>
    <n v="73652000"/>
    <n v="54061000"/>
    <m/>
    <n v="13610980"/>
    <n v="16575979"/>
    <n v="88356848"/>
    <n v="218000"/>
    <n v="15821000"/>
    <n v="103280824"/>
    <n v="74140000"/>
    <x v="2226"/>
    <n v="86118824"/>
    <n v="10329040"/>
    <n v="3272646.25"/>
    <n v="13601686"/>
    <n v="10233741"/>
    <n v="21329418"/>
    <n v="178501824"/>
    <n v="97305680"/>
    <n v="32555954"/>
    <n v="642000"/>
    <n v="687000"/>
    <n v="177420832"/>
    <n v="178501824"/>
    <n v="442"/>
    <n v="0.505"/>
    <m/>
    <n v="0.35837999999999998"/>
    <n v="0.63321400000000005"/>
    <n v="0.100357"/>
    <n v="18223"/>
  </r>
  <r>
    <x v="15"/>
    <x v="79"/>
    <s v="CUNY Queens College"/>
    <s v="New York"/>
    <x v="1"/>
    <x v="0"/>
    <n v="0.4576779707246113"/>
    <n v="0.27493047278506161"/>
    <n v="10999"/>
    <n v="5034"/>
    <n v="1352"/>
    <n v="32"/>
    <n v="1384"/>
    <s v="11367-0904"/>
    <s v="Mid East: DE, DC, MD, NJ, NY, and PA"/>
    <x v="1"/>
    <x v="2"/>
    <m/>
    <m/>
    <m/>
    <m/>
    <n v="77843000"/>
    <n v="58430000"/>
    <m/>
    <n v="15158407"/>
    <n v="17842752"/>
    <n v="98015896"/>
    <n v="172000"/>
    <n v="14237000"/>
    <n v="109040640"/>
    <n v="82191000"/>
    <x v="2227"/>
    <n v="91454104"/>
    <n v="11272417"/>
    <n v="707795.69"/>
    <n v="11980213"/>
    <n v="10400258"/>
    <n v="20922304"/>
    <n v="188581184"/>
    <n v="87084912"/>
    <n v="28356574"/>
    <n v="687000"/>
    <n v="750000"/>
    <n v="191232640"/>
    <n v="188581184"/>
    <n v="571"/>
    <n v="0.52600000000000002"/>
    <m/>
    <n v="0.36484899999999998"/>
    <n v="0.62848300000000001"/>
    <n v="0.100976"/>
    <n v="18066"/>
  </r>
  <r>
    <x v="16"/>
    <x v="79"/>
    <s v="CUNY Queens College"/>
    <s v="New York"/>
    <x v="1"/>
    <x v="0"/>
    <n v="0.43391832321384016"/>
    <n v="0.28924669350201265"/>
    <n v="12023"/>
    <n v="5217"/>
    <n v="1470"/>
    <n v="39"/>
    <n v="1509"/>
    <s v="11367-0904"/>
    <s v="Mid East: DE, DC, MD, NJ, NY, and PA"/>
    <x v="1"/>
    <x v="2"/>
    <m/>
    <m/>
    <m/>
    <m/>
    <n v="82096000"/>
    <n v="61500000"/>
    <n v="50000"/>
    <n v="9672774"/>
    <n v="21020088"/>
    <n v="100804552"/>
    <n v="18000"/>
    <n v="15857000"/>
    <n v="110799640"/>
    <n v="91086000"/>
    <x v="2228"/>
    <n v="97003440"/>
    <n v="12578785"/>
    <n v="3113570"/>
    <n v="15692355"/>
    <n v="10148900"/>
    <n v="19643544"/>
    <n v="207070240"/>
    <n v="90110168"/>
    <n v="29150006"/>
    <n v="20493142"/>
    <n v="22851196"/>
    <n v="201885632"/>
    <n v="207070240"/>
    <n v="635"/>
    <n v="0.52700000000000002"/>
    <m/>
    <n v="0.35197499999999998"/>
    <n v="0.63559699999999997"/>
    <n v="9.8091399999999995E-2"/>
    <n v="18492.5"/>
  </r>
  <r>
    <x v="17"/>
    <x v="79"/>
    <s v="CUNY Queens College"/>
    <s v="New York"/>
    <x v="1"/>
    <x v="0"/>
    <n v="0.42614824568197662"/>
    <n v="0.30207197382769901"/>
    <n v="12911"/>
    <n v="5502"/>
    <n v="1627"/>
    <n v="35"/>
    <n v="1662"/>
    <s v="11367-0904"/>
    <s v="Mid East: DE, DC, MD, NJ, NY, and PA"/>
    <x v="1"/>
    <x v="2"/>
    <m/>
    <m/>
    <m/>
    <m/>
    <n v="85751000"/>
    <n v="63236000"/>
    <n v="60000"/>
    <n v="8008507"/>
    <n v="25607764"/>
    <n v="106458224"/>
    <n v="1009000"/>
    <n v="16142000"/>
    <n v="113904984"/>
    <n v="100598000"/>
    <x v="2229"/>
    <n v="101465760"/>
    <n v="14679069"/>
    <n v="2900578"/>
    <n v="17579648"/>
    <n v="6879024.5"/>
    <n v="25065030"/>
    <n v="227056384"/>
    <n v="88371464"/>
    <n v="29845298"/>
    <n v="22851196"/>
    <n v="22527788"/>
    <n v="214502992"/>
    <n v="227056384"/>
    <n v="651"/>
    <n v="0.55300000000000005"/>
    <m/>
    <n v="0.34815099999999999"/>
    <n v="0.63204700000000003"/>
    <n v="9.19378E-2"/>
    <n v="18135"/>
  </r>
  <r>
    <x v="18"/>
    <x v="79"/>
    <s v="CUNY Queens College"/>
    <s v="New York"/>
    <x v="1"/>
    <x v="0"/>
    <n v="0.40419783873649212"/>
    <n v="0.30471293916023995"/>
    <n v="14436"/>
    <n v="5835"/>
    <n v="1755"/>
    <n v="23"/>
    <n v="1778"/>
    <s v="11367-0904"/>
    <s v="Mid East: DE, DC, MD, NJ, NY, and PA"/>
    <x v="1"/>
    <x v="2"/>
    <m/>
    <m/>
    <m/>
    <m/>
    <n v="95866016"/>
    <n v="70845184"/>
    <n v="41620"/>
    <n v="14012974"/>
    <n v="29822336"/>
    <n v="118977552"/>
    <n v="458200"/>
    <n v="10451346"/>
    <n v="123468664"/>
    <n v="110168704"/>
    <x v="2230"/>
    <n v="104753536"/>
    <n v="17847104"/>
    <n v="3187704"/>
    <n v="21034808"/>
    <n v="23807292"/>
    <n v="31635716"/>
    <n v="270206912"/>
    <n v="115765112"/>
    <n v="34035984"/>
    <n v="22527788"/>
    <n v="18191848"/>
    <n v="253009424"/>
    <n v="270206912"/>
    <n v="668"/>
    <n v="0.51800000000000002"/>
    <m/>
    <n v="0.33842299999999997"/>
    <n v="0.60526800000000003"/>
    <n v="9.1238799999999995E-2"/>
    <n v="19185"/>
  </r>
  <r>
    <x v="19"/>
    <x v="79"/>
    <s v="CUNY Queens College"/>
    <s v="New York"/>
    <x v="1"/>
    <x v="0"/>
    <n v="0.37615262321144677"/>
    <n v="0.28317836010143704"/>
    <n v="15725"/>
    <n v="5915"/>
    <n v="1642"/>
    <n v="33"/>
    <n v="1675"/>
    <s v="11367-0904"/>
    <s v="Mid East: DE, DC, MD, NJ, NY, and PA"/>
    <x v="1"/>
    <x v="1"/>
    <n v="-73.814800000000005"/>
    <n v="40.736199999999997"/>
    <m/>
    <m/>
    <n v="115609952"/>
    <n v="84161736"/>
    <n v="945203"/>
    <n v="13136240"/>
    <n v="40899896"/>
    <n v="117325728"/>
    <n v="576148"/>
    <n v="12652946"/>
    <n v="149881088"/>
    <n v="114843416"/>
    <x v="2231"/>
    <n v="117573592"/>
    <n v="20421388"/>
    <n v="3231110"/>
    <n v="23652498"/>
    <n v="24944604"/>
    <n v="36485720"/>
    <n v="296991072"/>
    <n v="127540160"/>
    <n v="43969632"/>
    <n v="18191848"/>
    <n v="27877000"/>
    <n v="284668864"/>
    <n v="296991072"/>
    <n v="689"/>
    <n v="0.51"/>
    <m/>
    <n v="0.33961599999999997"/>
    <n v="0.59343000000000001"/>
    <n v="9.1007000000000005E-2"/>
    <n v="21132"/>
  </r>
  <r>
    <x v="20"/>
    <x v="79"/>
    <s v="CUNY Queens College"/>
    <s v="New York"/>
    <x v="1"/>
    <x v="0"/>
    <n v="0.32606645587174793"/>
    <n v="0.29125552909152774"/>
    <n v="18027"/>
    <n v="5878"/>
    <n v="1684"/>
    <n v="28"/>
    <n v="1712"/>
    <n v="11367"/>
    <s v="Mid East: DE, DC, MD, NJ, NY, and PA"/>
    <x v="1"/>
    <x v="1"/>
    <n v="-73.816100000000006"/>
    <n v="40.7363"/>
    <m/>
    <m/>
    <n v="114903304"/>
    <n v="81264920"/>
    <n v="45000"/>
    <n v="12667457"/>
    <n v="47922176"/>
    <n v="115762808"/>
    <n v="4338706"/>
    <n v="15383124"/>
    <n v="138260656"/>
    <n v="134339264"/>
    <x v="2232"/>
    <n v="125861128"/>
    <n v="21010316"/>
    <n v="4755372"/>
    <n v="25765688"/>
    <n v="25192002"/>
    <n v="34793556"/>
    <n v="318937888"/>
    <n v="127857288"/>
    <n v="53092272"/>
    <n v="27877000"/>
    <n v="39319908"/>
    <n v="312247552"/>
    <n v="318937888"/>
    <n v="780"/>
    <n v="0.53100000000000003"/>
    <m/>
    <n v="0.34828100000000001"/>
    <n v="0.59464700000000004"/>
    <n v="9.5001799999999997E-2"/>
    <n v="21439"/>
  </r>
  <r>
    <x v="21"/>
    <x v="79"/>
    <s v="CUNY Queens College"/>
    <s v="New York"/>
    <x v="1"/>
    <x v="0"/>
    <n v="0.3019563214653444"/>
    <n v="0.26758793969849248"/>
    <n v="18453"/>
    <n v="5572"/>
    <n v="1471"/>
    <n v="20"/>
    <n v="1491"/>
    <n v="11367"/>
    <s v="Mid East: DE, DC, MD, NJ, NY, and PA"/>
    <x v="1"/>
    <x v="1"/>
    <n v="-73.815399999999997"/>
    <n v="40.7378"/>
    <n v="0.05"/>
    <n v="1099"/>
    <n v="116828128"/>
    <n v="80714320"/>
    <n v="50000"/>
    <n v="10664455"/>
    <n v="41899700"/>
    <n v="112583976"/>
    <n v="941177"/>
    <n v="19747612"/>
    <n v="141066176"/>
    <n v="124002464"/>
    <x v="2233"/>
    <n v="125244736"/>
    <n v="21840568"/>
    <n v="1905477"/>
    <n v="23746044"/>
    <n v="24885104"/>
    <n v="37596068"/>
    <n v="319176416"/>
    <n v="121561784"/>
    <n v="50398304"/>
    <n v="39319908"/>
    <n v="38330592"/>
    <n v="311007776"/>
    <n v="319176416"/>
    <n v="893"/>
    <n v="0.54900000000000004"/>
    <m/>
    <n v="0.34526400000000002"/>
    <n v="0.59906000000000004"/>
    <n v="8.6767899999999995E-2"/>
    <n v="21096.5"/>
  </r>
  <r>
    <x v="22"/>
    <x v="79"/>
    <s v="CUNY Queens College"/>
    <s v="New York"/>
    <x v="1"/>
    <x v="0"/>
    <n v="0.30691165473774168"/>
    <n v="0.25130525583014268"/>
    <n v="18722"/>
    <n v="5746"/>
    <n v="1419"/>
    <n v="25"/>
    <n v="1444"/>
    <n v="11367"/>
    <s v="Mid East: DE, DC, MD, NJ, NY, and PA"/>
    <x v="1"/>
    <x v="1"/>
    <n v="-73.815399999999997"/>
    <n v="40.7378"/>
    <n v="4.5999999999999999E-2"/>
    <n v="1186"/>
    <n v="116644888"/>
    <n v="77254264"/>
    <n v="125200"/>
    <n v="11789717"/>
    <n v="41803120"/>
    <n v="112639840"/>
    <n v="860070"/>
    <n v="13667885"/>
    <n v="133267400"/>
    <n v="114166440"/>
    <x v="2234"/>
    <n v="129375688"/>
    <n v="19952328"/>
    <n v="1618235"/>
    <n v="21570564"/>
    <n v="20909392"/>
    <n v="32595398"/>
    <n v="278506816"/>
    <n v="117936232"/>
    <n v="54432168"/>
    <n v="38330592"/>
    <n v="43646660"/>
    <n v="258770976"/>
    <n v="278506816"/>
    <n v="989"/>
    <n v="0.56399999999999995"/>
    <m/>
    <n v="0.34219699999999997"/>
    <n v="0.58620099999999997"/>
    <n v="7.7511300000000005E-2"/>
    <n v="20799.5"/>
  </r>
  <r>
    <x v="23"/>
    <x v="79"/>
    <s v="CUNY Queens College"/>
    <s v="New York"/>
    <x v="1"/>
    <x v="0"/>
    <n v="0.37016603614964272"/>
    <n v="0.20567778566359121"/>
    <n v="19032"/>
    <n v="7045"/>
    <n v="1427"/>
    <n v="22"/>
    <n v="1449"/>
    <n v="11367"/>
    <s v="Mid East: DE, DC, MD, NJ, NY, and PA"/>
    <x v="1"/>
    <x v="2"/>
    <n v="-73.815399999999997"/>
    <n v="40.7378"/>
    <n v="6.5000000000000002E-2"/>
    <n v="1500"/>
    <n v="115519504"/>
    <n v="73380176"/>
    <m/>
    <n v="9934513"/>
    <n v="42995176"/>
    <n v="117404768"/>
    <n v="1098129"/>
    <n v="23453132"/>
    <n v="129062280"/>
    <n v="129929968"/>
    <x v="2235"/>
    <n v="129280000"/>
    <n v="21974264"/>
    <n v="1691029"/>
    <n v="23665292"/>
    <n v="29114548"/>
    <n v="32249052"/>
    <n v="288575776"/>
    <n v="122081976"/>
    <n v="58052520"/>
    <n v="43646660"/>
    <n v="49714756"/>
    <n v="271463616"/>
    <n v="288575776"/>
    <n v="930"/>
    <n v="0.56599999999999995"/>
    <m/>
    <n v="0.32364399999999999"/>
    <n v="0.57181700000000002"/>
    <n v="7.7001500000000001E-2"/>
    <n v="20743"/>
  </r>
  <r>
    <x v="24"/>
    <x v="79"/>
    <s v="CUNY Queens College"/>
    <s v="New York"/>
    <x v="1"/>
    <x v="0"/>
    <n v="0.39821750779156873"/>
    <n v="0.21200054922422079"/>
    <n v="18289"/>
    <n v="7283"/>
    <n v="1514"/>
    <n v="30"/>
    <n v="1544"/>
    <m/>
    <m/>
    <x v="0"/>
    <x v="0"/>
    <m/>
    <m/>
    <n v="4.4999999999999998E-2"/>
    <n v="1683"/>
    <n v="125862816"/>
    <n v="80214576"/>
    <m/>
    <n v="15775049"/>
    <n v="44105792"/>
    <n v="121613760"/>
    <n v="1103350"/>
    <n v="13031529"/>
    <n v="141762688"/>
    <n v="119107920"/>
    <x v="2236"/>
    <n v="154372096"/>
    <n v="22418020"/>
    <n v="4141896"/>
    <n v="26559916"/>
    <n v="25524812"/>
    <n v="28525036"/>
    <n v="300734368"/>
    <n v="129554632"/>
    <n v="58068256"/>
    <n v="49714756"/>
    <n v="50214976"/>
    <n v="282414208"/>
    <n v="300734368"/>
    <n v="972"/>
    <n v="0.57699999999999996"/>
    <m/>
    <n v="0.31819599999999998"/>
    <n v="0.57118199999999997"/>
    <n v="7.1338799999999994E-2"/>
    <n v="20596.5"/>
  </r>
  <r>
    <x v="25"/>
    <x v="79"/>
    <s v="CUNY Queens College"/>
    <s v="New York"/>
    <x v="1"/>
    <x v="0"/>
    <n v="0.404376629018245"/>
    <n v="0.20773465825164497"/>
    <n v="18416"/>
    <n v="7447"/>
    <n v="1536"/>
    <n v="11"/>
    <n v="1547"/>
    <n v="11367"/>
    <s v="Mid East: DE, DC, MD, NJ, NY, and PA"/>
    <x v="1"/>
    <x v="2"/>
    <n v="-73.815399999999997"/>
    <n v="40.7378"/>
    <n v="3.4000000000000002E-2"/>
    <n v="1701"/>
    <n v="133670720"/>
    <n v="79817584"/>
    <n v="845600"/>
    <n v="15693690"/>
    <n v="47150992"/>
    <n v="144854160"/>
    <n v="1015331"/>
    <n v="25630544"/>
    <n v="144482336"/>
    <n v="154007808"/>
    <x v="2237"/>
    <n v="179132656"/>
    <n v="23198504"/>
    <n v="5065195"/>
    <n v="28263700"/>
    <n v="28260592"/>
    <n v="30520894"/>
    <n v="331546176"/>
    <n v="158376464"/>
    <n v="78437968"/>
    <n v="50214976"/>
    <n v="50428528"/>
    <n v="321765472"/>
    <n v="331546176"/>
    <n v="882"/>
    <n v="0.6"/>
    <m/>
    <n v="0.31503700000000001"/>
    <n v="0.57016900000000004"/>
    <n v="6.4771200000000001E-2"/>
    <n v="20503"/>
  </r>
  <r>
    <x v="26"/>
    <x v="79"/>
    <s v="CUNY Queens College"/>
    <s v="New York"/>
    <x v="1"/>
    <x v="0"/>
    <n v="0.41335023701907175"/>
    <n v="0.19749299906654222"/>
    <n v="18142"/>
    <n v="7499"/>
    <n v="1453"/>
    <n v="28"/>
    <n v="1481"/>
    <n v="11367"/>
    <s v="Mid East: DE, DC, MD, NJ, NY, and PA"/>
    <x v="1"/>
    <x v="2"/>
    <n v="-73.816100000000006"/>
    <n v="40.735199999999999"/>
    <n v="0.05"/>
    <n v="1670"/>
    <n v="134250656"/>
    <n v="79573904"/>
    <n v="1442400"/>
    <n v="17028748"/>
    <n v="46523416"/>
    <n v="132532688"/>
    <n v="1434795"/>
    <n v="19330008"/>
    <n v="140028144"/>
    <n v="139408304"/>
    <x v="2238"/>
    <n v="160567168"/>
    <n v="19908300"/>
    <n v="5734188"/>
    <n v="25642488"/>
    <n v="24899008"/>
    <n v="28773532"/>
    <n v="312385696"/>
    <n v="159170192"/>
    <n v="67308952"/>
    <n v="50428528"/>
    <n v="55518676"/>
    <n v="301097536"/>
    <n v="312385696"/>
    <n v="764"/>
    <n v="0.53800000000000003"/>
    <m/>
    <n v="0.31271599999999999"/>
    <n v="0.56718999999999997"/>
    <n v="6.1381499999999999E-2"/>
    <n v="20800"/>
  </r>
  <r>
    <x v="27"/>
    <x v="79"/>
    <s v="CUNY Queens College"/>
    <s v="New York"/>
    <x v="1"/>
    <x v="0"/>
    <n v="0.42733773377337736"/>
    <n v="0.21521431329643453"/>
    <n v="18180"/>
    <n v="7769"/>
    <n v="1639"/>
    <n v="33"/>
    <n v="1672"/>
    <n v="11367"/>
    <s v="Mid East: DE, DC, MD, NJ, NY, and PA"/>
    <x v="1"/>
    <x v="2"/>
    <n v="-73.816100000000006"/>
    <n v="40.735199999999999"/>
    <n v="4.2999999999999997E-2"/>
    <n v="1598"/>
    <n v="136291248"/>
    <n v="76456192"/>
    <n v="2504507"/>
    <n v="17027096"/>
    <n v="51455512"/>
    <n v="134414304"/>
    <n v="1524355"/>
    <n v="21762616"/>
    <n v="141092128"/>
    <n v="144651968"/>
    <x v="2239"/>
    <n v="155875424"/>
    <n v="19424500"/>
    <n v="5634834"/>
    <n v="25059334"/>
    <n v="25736800"/>
    <n v="25094176"/>
    <n v="321139936"/>
    <n v="154001184"/>
    <n v="76654512"/>
    <n v="55518676"/>
    <n v="70064712"/>
    <n v="292043264"/>
    <n v="321139936"/>
    <m/>
    <m/>
    <m/>
    <m/>
    <m/>
    <m/>
    <m/>
  </r>
  <r>
    <x v="0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06649000"/>
    <m/>
    <m/>
    <n v="1033000"/>
    <n v="5687000"/>
    <n v="7508000"/>
    <n v="6927000"/>
    <n v="5120000"/>
    <m/>
    <m/>
    <x v="2240"/>
    <n v="42533000"/>
    <n v="2679000"/>
    <n v="1263000"/>
    <n v="3942000"/>
    <n v="20972000"/>
    <n v="12544000"/>
    <n v="149932992"/>
    <n v="66158000"/>
    <n v="15849000"/>
    <m/>
    <m/>
    <m/>
    <m/>
    <m/>
    <m/>
    <m/>
    <m/>
    <m/>
    <m/>
    <m/>
  </r>
  <r>
    <x v="1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13476000"/>
    <m/>
    <m/>
    <n v="744000"/>
    <n v="6039000"/>
    <n v="10759000"/>
    <n v="6628000"/>
    <n v="4375000"/>
    <m/>
    <m/>
    <x v="2241"/>
    <n v="45122000"/>
    <n v="2116000"/>
    <n v="1312000"/>
    <n v="3428000"/>
    <n v="21312000"/>
    <n v="13016000"/>
    <n v="160252992"/>
    <n v="70112000"/>
    <n v="17449000"/>
    <m/>
    <m/>
    <m/>
    <m/>
    <m/>
    <m/>
    <m/>
    <m/>
    <m/>
    <m/>
    <m/>
  </r>
  <r>
    <x v="2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21343000"/>
    <m/>
    <m/>
    <n v="402000"/>
    <n v="6119000"/>
    <n v="9448000"/>
    <n v="6117000"/>
    <n v="4231000"/>
    <m/>
    <m/>
    <x v="2242"/>
    <n v="46303000"/>
    <n v="1887000"/>
    <n v="1244000"/>
    <n v="3131000"/>
    <n v="20643000"/>
    <n v="13974000"/>
    <n v="164827008"/>
    <n v="66561000"/>
    <n v="17866000"/>
    <m/>
    <m/>
    <m/>
    <m/>
    <m/>
    <m/>
    <n v="6900"/>
    <m/>
    <m/>
    <m/>
    <m/>
  </r>
  <r>
    <x v="3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32005000"/>
    <m/>
    <m/>
    <n v="847000"/>
    <n v="6712000"/>
    <n v="9324000"/>
    <n v="7748000"/>
    <n v="4677000"/>
    <m/>
    <m/>
    <x v="2243"/>
    <n v="53285000"/>
    <n v="2925000"/>
    <n v="2951000"/>
    <n v="5876000"/>
    <n v="16982000"/>
    <n v="13316000"/>
    <n v="179112000"/>
    <n v="69584000"/>
    <n v="19371000"/>
    <m/>
    <m/>
    <m/>
    <m/>
    <m/>
    <m/>
    <n v="6840"/>
    <m/>
    <m/>
    <m/>
    <m/>
  </r>
  <r>
    <x v="4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39476000"/>
    <m/>
    <m/>
    <n v="1015000"/>
    <n v="7365000"/>
    <n v="4760000"/>
    <n v="7649000"/>
    <n v="5362000"/>
    <m/>
    <m/>
    <x v="2244"/>
    <n v="54257000"/>
    <n v="3356000"/>
    <n v="2704000"/>
    <n v="6060000"/>
    <n v="19043000"/>
    <n v="14559000"/>
    <n v="186480992"/>
    <n v="76511000"/>
    <n v="19992000"/>
    <m/>
    <m/>
    <m/>
    <m/>
    <m/>
    <m/>
    <m/>
    <m/>
    <m/>
    <m/>
    <m/>
  </r>
  <r>
    <x v="5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49056464"/>
    <m/>
    <m/>
    <n v="748253"/>
    <n v="6712632"/>
    <n v="6700523"/>
    <n v="9869447"/>
    <n v="9925749"/>
    <m/>
    <m/>
    <x v="2245"/>
    <n v="55946528"/>
    <n v="3749860"/>
    <n v="3767111"/>
    <n v="7516971"/>
    <n v="20268940"/>
    <n v="15287132"/>
    <n v="201893872"/>
    <n v="80376144"/>
    <n v="30810160"/>
    <m/>
    <m/>
    <m/>
    <m/>
    <m/>
    <m/>
    <m/>
    <m/>
    <m/>
    <m/>
    <m/>
  </r>
  <r>
    <x v="6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56882336"/>
    <n v="117312016"/>
    <m/>
    <n v="105405"/>
    <n v="3910613"/>
    <n v="6464138"/>
    <n v="25341856"/>
    <m/>
    <m/>
    <m/>
    <x v="2246"/>
    <n v="69333768"/>
    <n v="3957305"/>
    <n v="3328863"/>
    <n v="7286168"/>
    <n v="23383256"/>
    <n v="19725778"/>
    <n v="171144144"/>
    <m/>
    <m/>
    <m/>
    <m/>
    <n v="215695232"/>
    <n v="171144144"/>
    <n v="734"/>
    <n v="0.77100000000000002"/>
    <m/>
    <m/>
    <m/>
    <m/>
    <m/>
  </r>
  <r>
    <x v="7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25665920"/>
    <n v="125085816"/>
    <m/>
    <n v="580104"/>
    <n v="3600293"/>
    <n v="4661101"/>
    <n v="25430784"/>
    <n v="5038041"/>
    <m/>
    <m/>
    <x v="2247"/>
    <n v="75447016"/>
    <n v="3115817"/>
    <n v="3132656"/>
    <n v="6248473"/>
    <n v="32591060"/>
    <n v="20569608"/>
    <n v="185874416"/>
    <n v="97035416"/>
    <n v="24262886"/>
    <m/>
    <m/>
    <n v="222099104"/>
    <n v="185874416"/>
    <n v="713"/>
    <n v="0.68600000000000005"/>
    <m/>
    <n v="0.148148"/>
    <n v="0.64197499999999996"/>
    <n v="3.9858900000000003E-2"/>
    <n v="39325"/>
  </r>
  <r>
    <x v="8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141812144"/>
    <n v="140612880"/>
    <m/>
    <n v="1199263"/>
    <n v="4561495"/>
    <n v="5486793"/>
    <n v="17529684"/>
    <n v="7146313"/>
    <m/>
    <m/>
    <x v="2248"/>
    <n v="82051016"/>
    <n v="3624802"/>
    <n v="3316746"/>
    <n v="6941548"/>
    <n v="34431312"/>
    <n v="25047380"/>
    <n v="205199136"/>
    <n v="104203320"/>
    <n v="26685912"/>
    <m/>
    <m/>
    <n v="227881792"/>
    <n v="205199136"/>
    <n v="668"/>
    <n v="0.67500000000000004"/>
    <m/>
    <n v="0.13519"/>
    <n v="0.64979600000000004"/>
    <n v="4.38179E-2"/>
    <n v="42537"/>
  </r>
  <r>
    <x v="9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206243984"/>
    <n v="150129856"/>
    <m/>
    <n v="1789020"/>
    <n v="5643778"/>
    <n v="5782825"/>
    <n v="21150888"/>
    <n v="6241776"/>
    <m/>
    <m/>
    <x v="2249"/>
    <n v="87358304"/>
    <n v="3947781"/>
    <n v="3433154"/>
    <n v="7380935"/>
    <n v="33762832"/>
    <n v="27980940"/>
    <n v="215638608"/>
    <n v="111402968"/>
    <n v="28033696"/>
    <m/>
    <m/>
    <n v="231507312"/>
    <n v="215638608"/>
    <n v="800"/>
    <n v="0.73799999999999999"/>
    <m/>
    <n v="0.139048"/>
    <n v="0.65001699999999996"/>
    <n v="4.3536999999999999E-2"/>
    <n v="45709"/>
  </r>
  <r>
    <x v="10"/>
    <x v="80"/>
    <s v="FORDHAM UNIVERSITY"/>
    <s v="New York"/>
    <x v="0"/>
    <x v="0"/>
    <s v=""/>
    <s v=""/>
    <m/>
    <m/>
    <m/>
    <m/>
    <m/>
    <n v="10458"/>
    <s v="Mid East: DE, DC, MD, NJ, NY, and PA"/>
    <x v="0"/>
    <x v="0"/>
    <m/>
    <m/>
    <m/>
    <m/>
    <n v="226205520"/>
    <n v="166039456"/>
    <m/>
    <n v="2597078"/>
    <n v="6014902"/>
    <n v="6985499"/>
    <n v="28570144"/>
    <n v="6966201"/>
    <m/>
    <m/>
    <x v="2250"/>
    <n v="95239144"/>
    <n v="4053236"/>
    <n v="4165586"/>
    <n v="8218822"/>
    <n v="34977276"/>
    <n v="30143530"/>
    <n v="235567520"/>
    <n v="118511296"/>
    <n v="31584276"/>
    <m/>
    <m/>
    <n v="256099024"/>
    <n v="235567520"/>
    <n v="860"/>
    <n v="0.76800000000000002"/>
    <m/>
    <n v="0.128612"/>
    <n v="0.653223"/>
    <n v="3.5566800000000003E-2"/>
    <n v="48488"/>
  </r>
  <r>
    <x v="11"/>
    <x v="80"/>
    <s v="FORDHAM UNIVERSITY"/>
    <s v="New York"/>
    <x v="1"/>
    <x v="0"/>
    <n v="0.55340898433836627"/>
    <n v="0.2818166412472462"/>
    <n v="10663"/>
    <n v="5901"/>
    <n v="1617"/>
    <n v="46"/>
    <n v="1663"/>
    <n v="10458"/>
    <s v="Mid East: DE, DC, MD, NJ, NY, and PA"/>
    <x v="0"/>
    <x v="0"/>
    <m/>
    <m/>
    <m/>
    <m/>
    <n v="245510176"/>
    <n v="182547632"/>
    <m/>
    <n v="2033497"/>
    <n v="7041383"/>
    <n v="6002818"/>
    <n v="37434192"/>
    <n v="8045624"/>
    <m/>
    <m/>
    <x v="2251"/>
    <n v="99993504"/>
    <n v="4283154"/>
    <n v="5155611"/>
    <n v="9438765"/>
    <n v="35337200"/>
    <n v="29936022"/>
    <n v="248190320"/>
    <n v="124039472"/>
    <n v="33471028"/>
    <m/>
    <m/>
    <n v="243627104"/>
    <n v="248190320"/>
    <n v="881"/>
    <n v="0.73099999999999998"/>
    <m/>
    <n v="0.121431"/>
    <n v="0.65986800000000001"/>
    <n v="3.4515200000000003E-2"/>
    <n v="50816"/>
  </r>
  <r>
    <x v="12"/>
    <x v="80"/>
    <s v="FORDHAM UNIVERSITY"/>
    <s v="New York"/>
    <x v="1"/>
    <x v="0"/>
    <n v="0.56511423550087869"/>
    <n v="0.26869849168092053"/>
    <n v="11380"/>
    <n v="6431"/>
    <n v="1703"/>
    <n v="25"/>
    <n v="1728"/>
    <n v="10458"/>
    <s v="Mid East: DE, DC, MD, NJ, NY, and PA"/>
    <x v="0"/>
    <x v="0"/>
    <m/>
    <m/>
    <m/>
    <m/>
    <n v="288480416"/>
    <n v="215709104"/>
    <m/>
    <n v="2581847"/>
    <n v="7659646"/>
    <n v="7491240"/>
    <n v="19149000"/>
    <n v="15480510"/>
    <m/>
    <m/>
    <x v="2252"/>
    <n v="113840264"/>
    <n v="4519659"/>
    <n v="5200231"/>
    <n v="9719890"/>
    <n v="38357732"/>
    <n v="36741408"/>
    <n v="288352128"/>
    <n v="139737728"/>
    <n v="35922904"/>
    <n v="210792992"/>
    <n v="217136000"/>
    <n v="311816672"/>
    <n v="288352128"/>
    <n v="1149"/>
    <n v="0.78800000000000003"/>
    <m/>
    <n v="0.121598"/>
    <n v="0.66952699999999998"/>
    <n v="3.0473400000000001E-2"/>
    <n v="53273.5"/>
  </r>
  <r>
    <x v="13"/>
    <x v="80"/>
    <s v="FORDHAM UNIVERSITY"/>
    <s v="New York"/>
    <x v="1"/>
    <x v="0"/>
    <n v="0.53605187094758222"/>
    <n v="0.25182162634800348"/>
    <n v="12801"/>
    <n v="6862"/>
    <n v="1701"/>
    <n v="27"/>
    <n v="1728"/>
    <n v="10458"/>
    <s v="Mid East: DE, DC, MD, NJ, NY, and PA"/>
    <x v="0"/>
    <x v="0"/>
    <m/>
    <m/>
    <m/>
    <m/>
    <n v="312286368"/>
    <n v="230293232"/>
    <m/>
    <n v="2802577"/>
    <n v="6711345"/>
    <n v="7224935"/>
    <n v="31258614"/>
    <n v="7202895"/>
    <m/>
    <m/>
    <x v="2253"/>
    <n v="121576408"/>
    <n v="4615195"/>
    <n v="5773804"/>
    <n v="10388999"/>
    <n v="40955264"/>
    <n v="37706064"/>
    <n v="302635392"/>
    <n v="137796176"/>
    <n v="40145592"/>
    <n v="217136000"/>
    <n v="271435008"/>
    <n v="373113248"/>
    <n v="302635392"/>
    <n v="1187"/>
    <n v="0.77500000000000002"/>
    <m/>
    <n v="0.10856200000000001"/>
    <n v="0.67039700000000002"/>
    <n v="2.4062699999999999E-2"/>
    <n v="56013"/>
  </r>
  <r>
    <x v="14"/>
    <x v="80"/>
    <s v="FORDHAM UNIVERSITY"/>
    <s v="New York"/>
    <x v="1"/>
    <x v="0"/>
    <n v="0.50403197531729893"/>
    <n v="0.2369226488592098"/>
    <n v="14261"/>
    <n v="7188"/>
    <n v="1677"/>
    <n v="26"/>
    <n v="1703"/>
    <n v="10458"/>
    <s v="Mid East: DE, DC, MD, NJ, NY, and PA"/>
    <x v="1"/>
    <x v="0"/>
    <m/>
    <m/>
    <m/>
    <m/>
    <n v="333873984"/>
    <n v="246910448"/>
    <m/>
    <n v="3891819"/>
    <n v="7557060"/>
    <n v="8121098"/>
    <n v="26686736"/>
    <n v="7635051"/>
    <m/>
    <m/>
    <x v="2254"/>
    <n v="130072272"/>
    <n v="4761761"/>
    <n v="7799070"/>
    <n v="12560831"/>
    <n v="45814512"/>
    <n v="41896676"/>
    <n v="324647296"/>
    <n v="141695968"/>
    <n v="44283592"/>
    <n v="271435008"/>
    <n v="300876992"/>
    <n v="372752384"/>
    <n v="324647296"/>
    <n v="1202"/>
    <n v="0.78200000000000003"/>
    <m/>
    <n v="8.8276999999999994E-2"/>
    <n v="0.66449000000000003"/>
    <n v="2.0721E-2"/>
    <n v="58202"/>
  </r>
  <r>
    <x v="15"/>
    <x v="80"/>
    <s v="Fordham University"/>
    <s v="New York"/>
    <x v="1"/>
    <x v="0"/>
    <n v="0.50403197531729893"/>
    <n v="0.2369226488592098"/>
    <n v="14261"/>
    <n v="7188"/>
    <n v="1677"/>
    <n v="26"/>
    <n v="1703"/>
    <n v="10458"/>
    <s v="Mid East: DE, DC, MD, NJ, NY, and PA"/>
    <x v="1"/>
    <x v="2"/>
    <m/>
    <m/>
    <m/>
    <m/>
    <n v="350218272"/>
    <n v="259221872"/>
    <m/>
    <n v="4005429"/>
    <n v="7270858"/>
    <n v="11650068"/>
    <n v="46560812"/>
    <n v="18448692"/>
    <m/>
    <m/>
    <x v="2255"/>
    <n v="140221824"/>
    <n v="5325381"/>
    <n v="7079306"/>
    <n v="12404687"/>
    <n v="51817372"/>
    <n v="42806232"/>
    <n v="347774848"/>
    <n v="147737312"/>
    <n v="49331128"/>
    <n v="300876992"/>
    <n v="357342016"/>
    <n v="428506144"/>
    <n v="347774848"/>
    <n v="1268"/>
    <n v="0.77700000000000002"/>
    <m/>
    <n v="8.1266000000000005E-2"/>
    <n v="0.64556599999999997"/>
    <n v="1.8819499999999999E-2"/>
    <n v="58266"/>
  </r>
  <r>
    <x v="16"/>
    <x v="80"/>
    <s v="Fordham University"/>
    <s v="New York"/>
    <x v="1"/>
    <x v="0"/>
    <n v="0.46522768570012663"/>
    <n v="0.20381110190555096"/>
    <n v="18161"/>
    <n v="8449"/>
    <n v="1702"/>
    <n v="20"/>
    <n v="1722"/>
    <n v="10458"/>
    <s v="Mid East: DE, DC, MD, NJ, NY, and PA"/>
    <x v="1"/>
    <x v="2"/>
    <m/>
    <m/>
    <m/>
    <m/>
    <n v="367278240"/>
    <n v="273465824"/>
    <m/>
    <n v="6861206"/>
    <n v="8128416"/>
    <n v="14551721"/>
    <n v="48793848"/>
    <n v="9720851"/>
    <m/>
    <m/>
    <x v="2256"/>
    <n v="143943264"/>
    <n v="8761642"/>
    <n v="10172023"/>
    <n v="18933664"/>
    <n v="54693132"/>
    <n v="46460248"/>
    <n v="369164544"/>
    <n v="158005936"/>
    <n v="49032216"/>
    <n v="357342016"/>
    <n v="455374016"/>
    <n v="482389824"/>
    <n v="369164544"/>
    <n v="1282"/>
    <n v="0.79600000000000004"/>
    <m/>
    <n v="8.9225100000000002E-2"/>
    <n v="0.61068199999999995"/>
    <n v="1.9759200000000001E-2"/>
    <n v="64415"/>
  </r>
  <r>
    <x v="17"/>
    <x v="80"/>
    <s v="Fordham University"/>
    <s v="New York"/>
    <x v="1"/>
    <x v="0"/>
    <n v="0.42119355570683004"/>
    <n v="0.19222066587652192"/>
    <n v="22035"/>
    <n v="9281"/>
    <n v="1761"/>
    <n v="23"/>
    <n v="1784"/>
    <n v="10458"/>
    <s v="Mid East: DE, DC, MD, NJ, NY, and PA"/>
    <x v="1"/>
    <x v="2"/>
    <m/>
    <m/>
    <m/>
    <m/>
    <n v="384216064"/>
    <n v="284370144"/>
    <m/>
    <n v="2650537"/>
    <n v="7764619"/>
    <n v="9334955"/>
    <n v="63094564"/>
    <n v="14071755"/>
    <m/>
    <m/>
    <x v="2257"/>
    <n v="151084208"/>
    <n v="11706799"/>
    <n v="12370249"/>
    <n v="24077048"/>
    <n v="56541720"/>
    <n v="49140904"/>
    <n v="396050048"/>
    <n v="168125808"/>
    <n v="52807844"/>
    <n v="455374016"/>
    <n v="437176000"/>
    <n v="406881184"/>
    <n v="396050048"/>
    <n v="1329"/>
    <n v="0.78500000000000003"/>
    <m/>
    <n v="9.5238100000000006E-2"/>
    <n v="0.57142899999999996"/>
    <n v="2.1797500000000001E-2"/>
    <n v="74000"/>
  </r>
  <r>
    <x v="18"/>
    <x v="80"/>
    <s v="Fordham University"/>
    <s v="New York"/>
    <x v="1"/>
    <x v="0"/>
    <n v="0.46757650604931555"/>
    <n v="0.17047184170471841"/>
    <n v="23887"/>
    <n v="11169"/>
    <n v="1853"/>
    <n v="51"/>
    <n v="1904"/>
    <n v="10458"/>
    <s v="Mid East: DE, DC, MD, NJ, NY, and PA"/>
    <x v="1"/>
    <x v="2"/>
    <m/>
    <m/>
    <m/>
    <m/>
    <n v="413781568"/>
    <n v="307186752"/>
    <m/>
    <n v="1608480"/>
    <n v="9750820"/>
    <n v="8751509"/>
    <n v="46010912"/>
    <n v="15023964"/>
    <m/>
    <m/>
    <x v="2258"/>
    <n v="164986784"/>
    <n v="10806112"/>
    <n v="17665836"/>
    <n v="28471948"/>
    <n v="60031616"/>
    <n v="50145228"/>
    <n v="421538144"/>
    <n v="181475936"/>
    <n v="58563616"/>
    <n v="437176000"/>
    <n v="330166016"/>
    <n v="333510432"/>
    <n v="421538144"/>
    <n v="1336"/>
    <n v="0.79200000000000004"/>
    <m/>
    <n v="0.107613"/>
    <n v="0.55669800000000003"/>
    <n v="2.6341099999999999E-2"/>
    <n v="78395"/>
  </r>
  <r>
    <x v="19"/>
    <x v="80"/>
    <s v="Fordham University"/>
    <s v="New York"/>
    <x v="1"/>
    <x v="0"/>
    <n v="0.49602964531498145"/>
    <n v="0.15064444626877924"/>
    <n v="24557"/>
    <n v="12181"/>
    <n v="1812"/>
    <n v="23"/>
    <n v="1835"/>
    <n v="10458"/>
    <s v="Mid East: DE, DC, MD, NJ, NY, and PA"/>
    <x v="1"/>
    <x v="2"/>
    <n v="-73.889499999999998"/>
    <n v="40.860799999999998"/>
    <m/>
    <m/>
    <n v="443316992"/>
    <n v="327611584"/>
    <m/>
    <n v="1272105"/>
    <n v="9325022"/>
    <n v="17316436"/>
    <n v="36784064"/>
    <n v="13374320"/>
    <m/>
    <m/>
    <x v="2259"/>
    <n v="167216512"/>
    <n v="13415253"/>
    <n v="17576022"/>
    <n v="30991276"/>
    <n v="59665504"/>
    <n v="52870676"/>
    <n v="433047008"/>
    <n v="186234800"/>
    <n v="61376464"/>
    <n v="330166016"/>
    <n v="371544000"/>
    <n v="494041152"/>
    <n v="433047008"/>
    <n v="1347"/>
    <n v="0.80500000000000005"/>
    <m/>
    <n v="0.155832"/>
    <n v="0.54799500000000001"/>
    <n v="4.3134899999999997E-2"/>
    <n v="78712"/>
  </r>
  <r>
    <x v="20"/>
    <x v="80"/>
    <s v="Fordham University"/>
    <s v="New York"/>
    <x v="1"/>
    <x v="0"/>
    <n v="0.50657609481138888"/>
    <n v="0.13516405135520684"/>
    <n v="27676"/>
    <n v="14020"/>
    <n v="1868"/>
    <n v="27"/>
    <n v="1895"/>
    <n v="10458"/>
    <s v="Mid East: DE, DC, MD, NJ, NY, and PA"/>
    <x v="1"/>
    <x v="2"/>
    <n v="-73.889399999999995"/>
    <n v="40.860799999999998"/>
    <m/>
    <m/>
    <n v="481423872"/>
    <n v="361783200"/>
    <m/>
    <n v="868903"/>
    <n v="10535046"/>
    <n v="10430123"/>
    <n v="79147776"/>
    <n v="138685840"/>
    <m/>
    <m/>
    <x v="2260"/>
    <n v="186392320"/>
    <n v="13380878"/>
    <n v="18264844"/>
    <n v="31645722"/>
    <n v="66996424"/>
    <n v="57317608"/>
    <n v="471384416"/>
    <n v="195996384"/>
    <n v="70775936"/>
    <n v="371544000"/>
    <n v="457980000"/>
    <n v="747765632"/>
    <n v="471384416"/>
    <n v="1346"/>
    <n v="0.77600000000000002"/>
    <n v="14491"/>
    <n v="0.157802"/>
    <n v="0.54763300000000004"/>
    <n v="4.1496199999999997E-2"/>
    <n v="81104"/>
  </r>
  <r>
    <x v="21"/>
    <x v="80"/>
    <s v="Fordham University"/>
    <s v="New York"/>
    <x v="1"/>
    <x v="0"/>
    <n v="0.42394313034725717"/>
    <n v="0.14735123905623979"/>
    <n v="31792"/>
    <n v="13478"/>
    <n v="1962"/>
    <n v="24"/>
    <n v="1986"/>
    <n v="10458"/>
    <s v="Mid East: DE, DC, MD, NJ, NY, and PA"/>
    <x v="1"/>
    <x v="2"/>
    <n v="-73.889600000000002"/>
    <n v="40.861199999999997"/>
    <n v="4.5999999999999999E-2"/>
    <n v="2932"/>
    <n v="506366336"/>
    <n v="380214656"/>
    <m/>
    <n v="378536"/>
    <n v="9000861"/>
    <n v="5380960"/>
    <n v="35555000"/>
    <n v="89242368"/>
    <m/>
    <m/>
    <x v="2261"/>
    <n v="194366128"/>
    <n v="14358978"/>
    <n v="17909940"/>
    <n v="32268918"/>
    <n v="71599040"/>
    <n v="59485496"/>
    <n v="496206432"/>
    <n v="209202208"/>
    <n v="74616664"/>
    <n v="457980000"/>
    <n v="491584992"/>
    <n v="576127168"/>
    <n v="496206432"/>
    <n v="1375"/>
    <n v="0.81"/>
    <n v="14926"/>
    <n v="0.11598600000000001"/>
    <n v="0.55318500000000004"/>
    <n v="2.52404E-2"/>
    <n v="85930"/>
  </r>
  <r>
    <x v="22"/>
    <x v="80"/>
    <s v="Fordham University"/>
    <s v="New York"/>
    <x v="1"/>
    <x v="0"/>
    <n v="0.42917522747285003"/>
    <n v="0.12877855286554507"/>
    <n v="34070"/>
    <n v="14622"/>
    <n v="1856"/>
    <n v="27"/>
    <n v="1883"/>
    <n v="10458"/>
    <s v="Mid East: DE, DC, MD, NJ, NY, and PA"/>
    <x v="1"/>
    <x v="2"/>
    <n v="-73.889600000000002"/>
    <n v="40.861199999999997"/>
    <n v="4.9000000000000002E-2"/>
    <n v="3043"/>
    <n v="523322528"/>
    <n v="386255296"/>
    <m/>
    <n v="501857"/>
    <n v="8731131"/>
    <n v="6222234"/>
    <n v="49570496"/>
    <n v="16551582"/>
    <m/>
    <m/>
    <x v="2262"/>
    <n v="205018336"/>
    <n v="14098955"/>
    <n v="18050520"/>
    <n v="32149476"/>
    <n v="77675384"/>
    <n v="64211632"/>
    <n v="522305856"/>
    <n v="224617616"/>
    <n v="79832472"/>
    <n v="491584992"/>
    <n v="592537984"/>
    <n v="591554432"/>
    <n v="522305856"/>
    <n v="1417"/>
    <n v="0.80500000000000005"/>
    <n v="15374"/>
    <n v="0.108472"/>
    <n v="0.555199"/>
    <n v="2.4390200000000001E-2"/>
    <n v="86969.5"/>
  </r>
  <r>
    <x v="23"/>
    <x v="80"/>
    <s v="Fordham University"/>
    <s v="New York"/>
    <x v="1"/>
    <x v="0"/>
    <n v="0.4712758020392937"/>
    <n v="0.11533274699501612"/>
    <n v="36189"/>
    <n v="17055"/>
    <n v="1944"/>
    <n v="23"/>
    <n v="1967"/>
    <n v="10458"/>
    <s v="Mid East: DE, DC, MD, NJ, NY, and PA"/>
    <x v="1"/>
    <x v="2"/>
    <n v="-73.889600000000002"/>
    <n v="40.861199999999997"/>
    <n v="4.2000000000000003E-2"/>
    <n v="3228"/>
    <n v="541420480"/>
    <n v="395879424"/>
    <m/>
    <n v="732366"/>
    <n v="8548115"/>
    <n v="6600343"/>
    <n v="68240344"/>
    <n v="15550060"/>
    <m/>
    <m/>
    <x v="2263"/>
    <n v="209436816"/>
    <n v="13565361"/>
    <n v="18302176"/>
    <n v="31867536"/>
    <n v="80526744"/>
    <n v="66063480"/>
    <n v="534326272"/>
    <n v="225794592"/>
    <n v="81777472"/>
    <n v="592537984"/>
    <n v="675054016"/>
    <n v="637830976"/>
    <n v="534326272"/>
    <n v="1482"/>
    <n v="0.8"/>
    <n v="15835"/>
    <n v="0.113593"/>
    <n v="0.56062500000000004"/>
    <n v="2.8079099999999999E-2"/>
    <n v="86308"/>
  </r>
  <r>
    <x v="24"/>
    <x v="80"/>
    <s v="Fordham University"/>
    <s v="New York"/>
    <x v="1"/>
    <x v="0"/>
    <n v="0.48115467344544388"/>
    <n v="0.11470662941325882"/>
    <n v="40912"/>
    <n v="19685"/>
    <n v="2229"/>
    <n v="29"/>
    <n v="2258"/>
    <m/>
    <m/>
    <x v="0"/>
    <x v="0"/>
    <m/>
    <m/>
    <n v="2.4E-2"/>
    <n v="3345"/>
    <n v="570264512"/>
    <n v="407899360"/>
    <m/>
    <n v="437979"/>
    <n v="7489436"/>
    <n v="6678620"/>
    <n v="43587232"/>
    <n v="18687164"/>
    <m/>
    <m/>
    <x v="2264"/>
    <n v="213492496"/>
    <n v="16253446"/>
    <n v="18393532"/>
    <n v="34646976"/>
    <n v="90336576"/>
    <n v="73977616"/>
    <n v="568965760"/>
    <n v="233911840"/>
    <n v="81672240"/>
    <n v="675054016"/>
    <n v="665532032"/>
    <n v="557892544"/>
    <n v="568965760"/>
    <n v="1458"/>
    <n v="0.80500000000000005"/>
    <n v="15965"/>
    <n v="0.10523200000000001"/>
    <n v="0.57074899999999995"/>
    <n v="2.3781199999999999E-2"/>
    <n v="88802"/>
  </r>
  <r>
    <x v="25"/>
    <x v="80"/>
    <s v="Fordham University"/>
    <s v="New York"/>
    <x v="1"/>
    <x v="0"/>
    <n v="0.4757188573030296"/>
    <n v="0.10856329176077777"/>
    <n v="42811"/>
    <n v="20366"/>
    <n v="2191"/>
    <n v="20"/>
    <n v="2211"/>
    <n v="10458"/>
    <s v="Mid East: DE, DC, MD, NJ, NY, and PA"/>
    <x v="1"/>
    <x v="2"/>
    <n v="-73.889600000000002"/>
    <n v="40.861199999999997"/>
    <n v="2.8000000000000001E-2"/>
    <n v="3354"/>
    <n v="593710976"/>
    <n v="414070016"/>
    <m/>
    <n v="473000"/>
    <n v="10255000"/>
    <n v="5725000"/>
    <n v="49761000"/>
    <n v="17856000"/>
    <m/>
    <m/>
    <x v="2265"/>
    <n v="214792992"/>
    <n v="19851000"/>
    <n v="19529000"/>
    <n v="39380000"/>
    <n v="89519000"/>
    <n v="75313000"/>
    <n v="580116992"/>
    <n v="240627008"/>
    <n v="92538256"/>
    <n v="665532032"/>
    <n v="614870976"/>
    <n v="545550016"/>
    <n v="580116992"/>
    <n v="1485"/>
    <n v="0.79600000000000004"/>
    <n v="16350"/>
    <n v="8.9556700000000003E-2"/>
    <n v="0.59535899999999997"/>
    <n v="1.9934500000000001E-2"/>
    <n v="91063"/>
  </r>
  <r>
    <x v="26"/>
    <x v="80"/>
    <s v="Fordham University"/>
    <s v="New York"/>
    <x v="1"/>
    <x v="0"/>
    <n v="0.45224919671545877"/>
    <n v="0.10849615156897573"/>
    <n v="44816"/>
    <n v="20268"/>
    <n v="2189"/>
    <n v="10"/>
    <n v="2199"/>
    <n v="10458"/>
    <s v="Mid East: DE, DC, MD, NJ, NY, and PA"/>
    <x v="1"/>
    <x v="2"/>
    <n v="-73.8827"/>
    <n v="40.859400000000001"/>
    <n v="2.9000000000000001E-2"/>
    <n v="3196"/>
    <n v="626747008"/>
    <n v="424687008"/>
    <m/>
    <n v="244000"/>
    <n v="10499000"/>
    <n v="6473000"/>
    <n v="70191000"/>
    <n v="16739000"/>
    <m/>
    <m/>
    <x v="2266"/>
    <n v="218650000"/>
    <n v="16847000"/>
    <n v="18417000"/>
    <n v="35264000"/>
    <n v="89392000"/>
    <n v="83115000"/>
    <n v="592348032"/>
    <n v="248855008"/>
    <n v="91922000"/>
    <n v="614870976"/>
    <n v="691076992"/>
    <n v="697520000"/>
    <n v="592348032"/>
    <n v="1559"/>
    <n v="0.79500000000000004"/>
    <n v="16845"/>
    <n v="8.13223E-2"/>
    <n v="0.61388399999999999"/>
    <n v="2.1156999999999999E-2"/>
    <n v="97877"/>
  </r>
  <r>
    <x v="27"/>
    <x v="80"/>
    <s v="Fordham University"/>
    <s v="New York"/>
    <x v="1"/>
    <x v="0"/>
    <n v="0.46439409041575297"/>
    <n v="0.10889058475627206"/>
    <n v="45147"/>
    <n v="20966"/>
    <n v="2269"/>
    <n v="14"/>
    <n v="2283"/>
    <n v="10458"/>
    <s v="Mid East: DE, DC, MD, NJ, NY, and PA"/>
    <x v="1"/>
    <x v="2"/>
    <n v="-73.8827"/>
    <n v="40.859400000000001"/>
    <n v="2.7E-2"/>
    <n v="3090"/>
    <n v="669107968"/>
    <n v="450972992"/>
    <m/>
    <n v="354000"/>
    <n v="8360000"/>
    <n v="7789000"/>
    <n v="56083000"/>
    <n v="18118000"/>
    <m/>
    <m/>
    <x v="2267"/>
    <n v="232124992"/>
    <n v="15476000"/>
    <n v="21281000"/>
    <n v="36757000"/>
    <n v="89354000"/>
    <n v="87124000"/>
    <n v="617107008"/>
    <n v="256774000"/>
    <n v="95312000"/>
    <n v="691076992"/>
    <n v="729179008"/>
    <n v="670270016"/>
    <n v="617107008"/>
    <m/>
    <m/>
    <n v="17445"/>
    <m/>
    <m/>
    <m/>
    <m/>
  </r>
  <r>
    <x v="0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01367000"/>
    <m/>
    <m/>
    <n v="465000"/>
    <n v="4144000"/>
    <n v="4558000"/>
    <n v="8952000"/>
    <n v="5750000"/>
    <m/>
    <m/>
    <x v="2268"/>
    <n v="44979000"/>
    <n v="152000"/>
    <n v="3082000"/>
    <n v="3234000"/>
    <n v="9139000"/>
    <n v="8235000"/>
    <n v="157144000"/>
    <n v="61972000"/>
    <n v="15608000"/>
    <m/>
    <m/>
    <m/>
    <m/>
    <m/>
    <m/>
    <m/>
    <m/>
    <m/>
    <m/>
    <m/>
  </r>
  <r>
    <x v="1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06583000"/>
    <m/>
    <m/>
    <n v="150000"/>
    <n v="5062000"/>
    <n v="9312000"/>
    <n v="1770000"/>
    <n v="7021000"/>
    <m/>
    <m/>
    <x v="2269"/>
    <n v="47159000"/>
    <n v="152000"/>
    <n v="3303000"/>
    <n v="3455000"/>
    <n v="9733000"/>
    <n v="8808000"/>
    <n v="162586000"/>
    <n v="62295000"/>
    <n v="17716000"/>
    <m/>
    <m/>
    <m/>
    <m/>
    <m/>
    <m/>
    <m/>
    <m/>
    <m/>
    <m/>
    <m/>
  </r>
  <r>
    <x v="2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13518000"/>
    <m/>
    <m/>
    <n v="202000"/>
    <n v="5895000"/>
    <n v="9040000"/>
    <n v="1792000"/>
    <n v="5106000"/>
    <m/>
    <m/>
    <x v="2270"/>
    <n v="51401000"/>
    <n v="536000"/>
    <n v="3387000"/>
    <n v="3923000"/>
    <n v="8266000"/>
    <n v="9150000"/>
    <n v="168822000"/>
    <n v="66470000"/>
    <n v="18443000"/>
    <m/>
    <m/>
    <m/>
    <m/>
    <m/>
    <m/>
    <m/>
    <m/>
    <m/>
    <m/>
    <m/>
  </r>
  <r>
    <x v="3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17141000"/>
    <m/>
    <m/>
    <n v="203000"/>
    <n v="6068000"/>
    <n v="9401000"/>
    <n v="1940000"/>
    <n v="5690000"/>
    <m/>
    <m/>
    <x v="2271"/>
    <n v="55669000"/>
    <n v="692000"/>
    <n v="3428000"/>
    <n v="4120000"/>
    <n v="6262000"/>
    <n v="10247000"/>
    <n v="172908992"/>
    <n v="70376000"/>
    <n v="16582000"/>
    <m/>
    <m/>
    <m/>
    <m/>
    <m/>
    <m/>
    <m/>
    <m/>
    <m/>
    <m/>
    <m/>
  </r>
  <r>
    <x v="4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23077000"/>
    <m/>
    <m/>
    <n v="935000"/>
    <n v="5465000"/>
    <n v="10350000"/>
    <n v="2909000"/>
    <n v="5604000"/>
    <m/>
    <m/>
    <x v="2272"/>
    <n v="58826000"/>
    <n v="938000"/>
    <n v="3684000"/>
    <n v="4622000"/>
    <n v="7002000"/>
    <n v="11665000"/>
    <n v="181680992"/>
    <n v="74152000"/>
    <n v="18067000"/>
    <m/>
    <m/>
    <m/>
    <m/>
    <m/>
    <m/>
    <m/>
    <m/>
    <m/>
    <m/>
    <m/>
  </r>
  <r>
    <x v="5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30943864"/>
    <m/>
    <m/>
    <n v="994764"/>
    <n v="5771993"/>
    <n v="11011554"/>
    <n v="3277190"/>
    <n v="6313296"/>
    <m/>
    <m/>
    <x v="2273"/>
    <n v="62130524"/>
    <n v="991443"/>
    <n v="3893899"/>
    <n v="4885342"/>
    <n v="7400944"/>
    <n v="12320276"/>
    <n v="191933920"/>
    <n v="78338712"/>
    <n v="19096382"/>
    <m/>
    <m/>
    <m/>
    <m/>
    <m/>
    <m/>
    <m/>
    <m/>
    <m/>
    <m/>
    <m/>
  </r>
  <r>
    <x v="6"/>
    <x v="81"/>
    <s v="HOFSTRA UNIVERSITY"/>
    <s v="New York"/>
    <x v="0"/>
    <x v="0"/>
    <s v=""/>
    <s v=""/>
    <m/>
    <m/>
    <m/>
    <m/>
    <m/>
    <n v="11550"/>
    <s v="Mid East: DE, DC, MD, NJ, NY, and PA"/>
    <x v="0"/>
    <x v="0"/>
    <m/>
    <m/>
    <m/>
    <m/>
    <n v="144941680"/>
    <n v="130079456"/>
    <m/>
    <n v="307634"/>
    <n v="4457604"/>
    <n v="1150375"/>
    <n v="8053899"/>
    <m/>
    <m/>
    <m/>
    <x v="2274"/>
    <n v="78135496"/>
    <n v="3549532"/>
    <n v="3614220"/>
    <n v="7163752"/>
    <n v="12104357"/>
    <n v="16020045"/>
    <n v="186545440"/>
    <m/>
    <m/>
    <m/>
    <m/>
    <n v="204575056"/>
    <n v="186545440"/>
    <n v="834"/>
    <n v="0.623"/>
    <m/>
    <m/>
    <m/>
    <m/>
    <m/>
  </r>
  <r>
    <x v="7"/>
    <x v="81"/>
    <s v="HOFSTRA UNIVERSITY"/>
    <s v="New York"/>
    <x v="0"/>
    <x v="0"/>
    <s v=""/>
    <s v=""/>
    <m/>
    <m/>
    <m/>
    <m/>
    <m/>
    <n v="11549"/>
    <s v="Mid East: DE, DC, MD, NJ, NY, and PA"/>
    <x v="0"/>
    <x v="0"/>
    <m/>
    <m/>
    <m/>
    <m/>
    <n v="141587824"/>
    <n v="140456784"/>
    <m/>
    <n v="1131042"/>
    <n v="5786503"/>
    <n v="3421402"/>
    <n v="10380667"/>
    <n v="7377415"/>
    <m/>
    <m/>
    <x v="2275"/>
    <n v="82603496"/>
    <n v="4146239"/>
    <n v="3394286"/>
    <n v="7540525"/>
    <n v="12044594"/>
    <n v="17603012"/>
    <n v="200213104"/>
    <n v="112091376"/>
    <m/>
    <m/>
    <m/>
    <n v="206160864"/>
    <n v="200213104"/>
    <n v="844"/>
    <n v="0.60199999999999998"/>
    <m/>
    <n v="0.118282"/>
    <n v="0.554145"/>
    <n v="2.51148E-2"/>
    <n v="35342"/>
  </r>
  <r>
    <x v="8"/>
    <x v="81"/>
    <s v="HOFSTRA UNIVERSITY"/>
    <s v="New York"/>
    <x v="0"/>
    <x v="0"/>
    <s v=""/>
    <s v=""/>
    <m/>
    <m/>
    <m/>
    <m/>
    <m/>
    <n v="11549"/>
    <s v="Mid East: DE, DC, MD, NJ, NY, and PA"/>
    <x v="0"/>
    <x v="0"/>
    <m/>
    <m/>
    <m/>
    <m/>
    <n v="149619632"/>
    <n v="148135104"/>
    <m/>
    <n v="1484525"/>
    <n v="4843631"/>
    <n v="4007311"/>
    <n v="5469727"/>
    <n v="5979072"/>
    <m/>
    <m/>
    <x v="2276"/>
    <n v="82926096"/>
    <n v="4493274"/>
    <n v="3737869"/>
    <n v="8231143"/>
    <n v="11833720"/>
    <n v="19453522"/>
    <n v="204309904"/>
    <n v="119908680"/>
    <m/>
    <m/>
    <m/>
    <n v="233466512"/>
    <n v="204309904"/>
    <n v="797"/>
    <n v="0.59099999999999997"/>
    <m/>
    <n v="0.110835"/>
    <n v="0.546987"/>
    <n v="2.34936E-2"/>
    <n v="39164.5"/>
  </r>
  <r>
    <x v="9"/>
    <x v="81"/>
    <s v="HOFSTRA UNIVERSITY"/>
    <s v="New York"/>
    <x v="0"/>
    <x v="0"/>
    <s v=""/>
    <s v=""/>
    <m/>
    <m/>
    <m/>
    <m/>
    <m/>
    <n v="11549"/>
    <s v="Mid East: DE, DC, MD, NJ, NY, and PA"/>
    <x v="0"/>
    <x v="0"/>
    <m/>
    <m/>
    <m/>
    <m/>
    <n v="178858528"/>
    <n v="157603424"/>
    <m/>
    <n v="1907903"/>
    <n v="3349161"/>
    <n v="5525552"/>
    <n v="7421171"/>
    <n v="6606215"/>
    <m/>
    <m/>
    <x v="2277"/>
    <n v="92593456"/>
    <n v="4981832"/>
    <n v="4106086"/>
    <n v="9087918"/>
    <n v="13672928"/>
    <n v="21069832"/>
    <n v="218860160"/>
    <n v="106489200"/>
    <n v="18488980"/>
    <m/>
    <m/>
    <n v="235459744"/>
    <n v="218860160"/>
    <n v="688"/>
    <n v="0.55200000000000005"/>
    <m/>
    <n v="0.114967"/>
    <n v="0.554172"/>
    <n v="2.5430500000000002E-2"/>
    <n v="42096"/>
  </r>
  <r>
    <x v="10"/>
    <x v="81"/>
    <s v="HOFSTRA UNIVERSITY"/>
    <s v="New York"/>
    <x v="0"/>
    <x v="0"/>
    <s v=""/>
    <s v=""/>
    <m/>
    <m/>
    <m/>
    <m/>
    <m/>
    <n v="11549"/>
    <s v="Mid East: DE, DC, MD, NJ, NY, and PA"/>
    <x v="0"/>
    <x v="0"/>
    <m/>
    <m/>
    <m/>
    <m/>
    <n v="187399152"/>
    <n v="166877168"/>
    <m/>
    <n v="1681432"/>
    <n v="3185904"/>
    <n v="4577005"/>
    <n v="9766618"/>
    <n v="2850611"/>
    <m/>
    <m/>
    <x v="2278"/>
    <n v="98320112"/>
    <n v="4293633"/>
    <n v="4068899"/>
    <n v="8362532"/>
    <n v="14146462"/>
    <n v="21771658"/>
    <n v="236501024"/>
    <n v="112028696"/>
    <n v="27759208"/>
    <m/>
    <m/>
    <n v="227968320"/>
    <n v="236501024"/>
    <n v="857"/>
    <n v="0.56499999999999995"/>
    <m/>
    <n v="0.125753"/>
    <n v="0.56049199999999999"/>
    <n v="2.6355400000000001E-2"/>
    <n v="44064.5"/>
  </r>
  <r>
    <x v="11"/>
    <x v="81"/>
    <s v="HOFSTRA UNIVERSITY"/>
    <s v="New York"/>
    <x v="1"/>
    <x v="0"/>
    <n v="0.80416581580559521"/>
    <n v="0.24949212798374809"/>
    <n v="9794"/>
    <n v="7876"/>
    <n v="1941"/>
    <n v="24"/>
    <n v="1965"/>
    <n v="11549"/>
    <s v="Mid East: DE, DC, MD, NJ, NY, and PA"/>
    <x v="0"/>
    <x v="0"/>
    <m/>
    <m/>
    <m/>
    <m/>
    <n v="200731984"/>
    <n v="174481552"/>
    <m/>
    <n v="339554"/>
    <n v="3886482"/>
    <n v="2809068"/>
    <n v="9712252"/>
    <n v="3694131"/>
    <m/>
    <m/>
    <x v="2279"/>
    <n v="101209168"/>
    <n v="5458427"/>
    <n v="4297739"/>
    <n v="9756166"/>
    <n v="15159640"/>
    <n v="23418828"/>
    <n v="230876496"/>
    <n v="104069808"/>
    <n v="35474056"/>
    <m/>
    <m/>
    <n v="224024848"/>
    <n v="230876496"/>
    <n v="949"/>
    <n v="0.54700000000000004"/>
    <m/>
    <n v="0.124969"/>
    <n v="0.55318599999999996"/>
    <n v="2.7522899999999999E-2"/>
    <n v="48309"/>
  </r>
  <r>
    <x v="12"/>
    <x v="81"/>
    <s v="HOFSTRA UNIVERSITY"/>
    <s v="New York"/>
    <x v="1"/>
    <x v="0"/>
    <n v="0.77060191165073622"/>
    <n v="0.22393563526651022"/>
    <n v="11613"/>
    <n v="8949"/>
    <n v="1978"/>
    <n v="26"/>
    <n v="2004"/>
    <n v="11549"/>
    <s v="Mid East: DE, DC, MD, NJ, NY, and PA"/>
    <x v="0"/>
    <x v="0"/>
    <m/>
    <m/>
    <m/>
    <m/>
    <n v="215606784"/>
    <n v="185914400"/>
    <m/>
    <n v="579522"/>
    <n v="3500963"/>
    <n v="3056295"/>
    <n v="9784259"/>
    <n v="5950549"/>
    <m/>
    <m/>
    <x v="2280"/>
    <n v="109681104"/>
    <n v="5000451"/>
    <n v="4608078"/>
    <n v="9608529"/>
    <n v="15504777"/>
    <n v="24777796"/>
    <n v="248545072"/>
    <n v="111887000"/>
    <n v="40229608"/>
    <n v="100535736"/>
    <n v="107919096"/>
    <n v="248417808"/>
    <n v="248545072"/>
    <n v="980"/>
    <n v="0.56200000000000006"/>
    <m/>
    <n v="0.141373"/>
    <n v="0.55637199999999998"/>
    <n v="3.3949800000000002E-2"/>
    <n v="48876"/>
  </r>
  <r>
    <x v="13"/>
    <x v="81"/>
    <s v="HOFSTRA UNIVERSITY"/>
    <s v="New York"/>
    <x v="1"/>
    <x v="0"/>
    <n v="0.71805342862004429"/>
    <n v="0.21208530805687204"/>
    <n v="11754"/>
    <n v="8440"/>
    <n v="1766"/>
    <n v="24"/>
    <n v="1790"/>
    <n v="11549"/>
    <s v="Mid East: DE, DC, MD, NJ, NY, and PA"/>
    <x v="0"/>
    <x v="0"/>
    <m/>
    <m/>
    <m/>
    <m/>
    <n v="231238688"/>
    <n v="198125088"/>
    <m/>
    <n v="279680"/>
    <n v="5095880"/>
    <n v="5859544"/>
    <n v="24408662"/>
    <n v="5804028"/>
    <m/>
    <m/>
    <x v="2281"/>
    <n v="114204168"/>
    <n v="743806"/>
    <n v="10333474"/>
    <n v="11077280"/>
    <n v="15007112"/>
    <n v="25558306"/>
    <n v="251334784"/>
    <n v="125859016"/>
    <n v="38130032"/>
    <n v="107919096"/>
    <n v="154764528"/>
    <n v="286483424"/>
    <n v="251334784"/>
    <n v="899"/>
    <n v="0.51400000000000001"/>
    <m/>
    <n v="0.14909"/>
    <n v="0.56345100000000004"/>
    <n v="3.7147800000000002E-2"/>
    <n v="50171"/>
  </r>
  <r>
    <x v="14"/>
    <x v="81"/>
    <s v="HOFSTRA UNIVERSITY"/>
    <s v="New York"/>
    <x v="1"/>
    <x v="0"/>
    <n v="0.68428705842100757"/>
    <n v="0.233375"/>
    <n v="11691"/>
    <n v="8000"/>
    <n v="1859"/>
    <n v="8"/>
    <n v="1867"/>
    <n v="11549"/>
    <s v="Mid East: DE, DC, MD, NJ, NY, and PA"/>
    <x v="1"/>
    <x v="0"/>
    <m/>
    <m/>
    <m/>
    <m/>
    <n v="249734288"/>
    <n v="210000528"/>
    <m/>
    <n v="51642"/>
    <n v="6471957"/>
    <n v="2911769"/>
    <n v="13397021"/>
    <n v="5067799"/>
    <m/>
    <m/>
    <x v="2282"/>
    <n v="120805664"/>
    <n v="3864983"/>
    <n v="6857530"/>
    <n v="10722513"/>
    <n v="17919210"/>
    <n v="28424172"/>
    <n v="262914992"/>
    <n v="126612600"/>
    <n v="38902640"/>
    <n v="154764528"/>
    <n v="175352992"/>
    <n v="297165856"/>
    <n v="262914992"/>
    <n v="1032"/>
    <n v="0.55000000000000004"/>
    <m/>
    <n v="0.130631"/>
    <n v="0.55981000000000003"/>
    <n v="2.9279300000000001E-2"/>
    <n v="52935.5"/>
  </r>
  <r>
    <x v="15"/>
    <x v="81"/>
    <s v="Hofstra University"/>
    <s v="New York"/>
    <x v="1"/>
    <x v="0"/>
    <n v="0.66513083543423457"/>
    <n v="0.22781335773101555"/>
    <n v="11503"/>
    <n v="7651"/>
    <n v="1724"/>
    <n v="19"/>
    <n v="1743"/>
    <n v="11549"/>
    <s v="Mid East: DE, DC, MD, NJ, NY, and PA"/>
    <x v="1"/>
    <x v="2"/>
    <m/>
    <m/>
    <m/>
    <m/>
    <n v="267758672"/>
    <n v="223402688"/>
    <m/>
    <n v="64310"/>
    <n v="6662119"/>
    <n v="2892189"/>
    <n v="16181603"/>
    <n v="9152537"/>
    <m/>
    <m/>
    <x v="2283"/>
    <n v="129967296"/>
    <n v="3207690"/>
    <n v="7807341"/>
    <n v="11015031"/>
    <n v="18610878"/>
    <n v="34086000"/>
    <n v="286913344"/>
    <n v="134145688"/>
    <n v="41000928"/>
    <n v="175352992"/>
    <n v="204639088"/>
    <n v="316962944"/>
    <n v="286913344"/>
    <n v="1080"/>
    <n v="0.55800000000000005"/>
    <m/>
    <n v="0.117339"/>
    <n v="0.56128900000000004"/>
    <n v="2.1477199999999998E-2"/>
    <n v="58951"/>
  </r>
  <r>
    <x v="16"/>
    <x v="81"/>
    <s v="Hofstra University"/>
    <s v="New York"/>
    <x v="1"/>
    <x v="0"/>
    <n v="0.62280207746699201"/>
    <n v="0.17823771727117452"/>
    <n v="15981"/>
    <n v="9953"/>
    <n v="1764"/>
    <n v="10"/>
    <n v="1774"/>
    <n v="11549"/>
    <s v="Mid East: DE, DC, MD, NJ, NY, and PA"/>
    <x v="1"/>
    <x v="2"/>
    <m/>
    <m/>
    <m/>
    <m/>
    <n v="286944928"/>
    <n v="238406528"/>
    <m/>
    <n v="78559"/>
    <n v="6456970"/>
    <n v="4340702"/>
    <n v="17736362"/>
    <n v="6130733"/>
    <m/>
    <m/>
    <x v="2284"/>
    <n v="137370832"/>
    <n v="3243706"/>
    <n v="8260814"/>
    <n v="11504520"/>
    <n v="19489134"/>
    <n v="37848256"/>
    <n v="297783232"/>
    <n v="142960896"/>
    <n v="41737892"/>
    <n v="204639088"/>
    <n v="232180624"/>
    <n v="341449024"/>
    <n v="297783232"/>
    <n v="1056"/>
    <n v="0.53500000000000003"/>
    <m/>
    <n v="0.108874"/>
    <n v="0.55682100000000001"/>
    <n v="1.8543E-2"/>
    <n v="64568"/>
  </r>
  <r>
    <x v="17"/>
    <x v="81"/>
    <s v="Hofstra University"/>
    <s v="New York"/>
    <x v="1"/>
    <x v="0"/>
    <n v="0.62002519825094493"/>
    <n v="0.20511594549366483"/>
    <n v="13493"/>
    <n v="8366"/>
    <n v="1710"/>
    <n v="6"/>
    <n v="1716"/>
    <n v="11549"/>
    <s v="Mid East: DE, DC, MD, NJ, NY, and PA"/>
    <x v="1"/>
    <x v="2"/>
    <m/>
    <m/>
    <m/>
    <m/>
    <n v="308941184"/>
    <n v="251769216"/>
    <m/>
    <n v="61711"/>
    <n v="7265166"/>
    <n v="4605849"/>
    <n v="16126122"/>
    <n v="6774026"/>
    <m/>
    <m/>
    <x v="2285"/>
    <n v="140635776"/>
    <n v="3409348"/>
    <n v="8881521"/>
    <n v="12290869"/>
    <n v="22769084"/>
    <n v="40800888"/>
    <n v="314165120"/>
    <n v="150989984"/>
    <n v="43359828"/>
    <n v="232180624"/>
    <n v="224893984"/>
    <n v="324470272"/>
    <n v="314165120"/>
    <n v="961"/>
    <n v="0.54500000000000004"/>
    <m/>
    <n v="0.102294"/>
    <n v="0.54600599999999999"/>
    <n v="1.81914E-2"/>
    <n v="70000"/>
  </r>
  <r>
    <x v="18"/>
    <x v="81"/>
    <s v="Hofstra University"/>
    <s v="New York"/>
    <x v="1"/>
    <x v="0"/>
    <n v="0.54063125981267934"/>
    <n v="0.17314239935910275"/>
    <n v="18471"/>
    <n v="9986"/>
    <n v="1724"/>
    <n v="5"/>
    <n v="1729"/>
    <n v="11549"/>
    <s v="Mid East: DE, DC, MD, NJ, NY, and PA"/>
    <x v="1"/>
    <x v="2"/>
    <m/>
    <m/>
    <m/>
    <m/>
    <n v="330089184"/>
    <n v="269081856"/>
    <m/>
    <n v="47113"/>
    <n v="7289622"/>
    <n v="7241023"/>
    <n v="15811638"/>
    <n v="10402661"/>
    <m/>
    <m/>
    <x v="2286"/>
    <n v="150059392"/>
    <n v="4290766"/>
    <n v="9434729"/>
    <n v="13725495"/>
    <n v="23802742"/>
    <n v="43048492"/>
    <n v="333226880"/>
    <n v="161231280"/>
    <n v="48920104"/>
    <n v="224893984"/>
    <n v="206571264"/>
    <n v="340178208"/>
    <n v="333226880"/>
    <n v="1033"/>
    <n v="0.55700000000000005"/>
    <m/>
    <n v="9.3029399999999998E-2"/>
    <n v="0.54068400000000005"/>
    <n v="1.7227699999999999E-2"/>
    <n v="75216"/>
  </r>
  <r>
    <x v="19"/>
    <x v="81"/>
    <s v="Hofstra University"/>
    <s v="New York"/>
    <x v="1"/>
    <x v="0"/>
    <n v="0.53041701958048926"/>
    <n v="0.15545744880706369"/>
    <n v="20071"/>
    <n v="10646"/>
    <n v="1650"/>
    <n v="5"/>
    <n v="1655"/>
    <n v="11549"/>
    <s v="Mid East: DE, DC, MD, NJ, NY, and PA"/>
    <x v="1"/>
    <x v="2"/>
    <n v="-73.599299999999999"/>
    <n v="40.715899999999998"/>
    <m/>
    <m/>
    <n v="335617152"/>
    <n v="265419504"/>
    <m/>
    <n v="15961"/>
    <n v="6070350"/>
    <n v="13197618"/>
    <n v="10993039"/>
    <n v="10871532"/>
    <m/>
    <m/>
    <x v="2287"/>
    <n v="156209632"/>
    <n v="2951104"/>
    <n v="8519435"/>
    <n v="11470539"/>
    <n v="22864384"/>
    <n v="42654236"/>
    <n v="333079200"/>
    <n v="165228112"/>
    <n v="50645632"/>
    <n v="206571264"/>
    <n v="237406752"/>
    <n v="370439136"/>
    <n v="333079200"/>
    <n v="1035"/>
    <n v="0.60399999999999998"/>
    <m/>
    <n v="9.7560999999999995E-2"/>
    <n v="0.55322800000000005"/>
    <n v="1.95122E-2"/>
    <n v="76124"/>
  </r>
  <r>
    <x v="20"/>
    <x v="81"/>
    <s v="Hofstra University"/>
    <s v="New York"/>
    <x v="1"/>
    <x v="0"/>
    <n v="0.56656584569590474"/>
    <n v="0.13287009575459707"/>
    <n v="20829"/>
    <n v="11801"/>
    <n v="1567"/>
    <n v="1"/>
    <n v="1568"/>
    <n v="11549"/>
    <s v="Mid East: DE, DC, MD, NJ, NY, and PA"/>
    <x v="1"/>
    <x v="2"/>
    <n v="-73.599299999999999"/>
    <n v="40.715899999999998"/>
    <m/>
    <m/>
    <n v="337965600"/>
    <n v="263525808"/>
    <m/>
    <n v="3045"/>
    <n v="6615688"/>
    <n v="2482008"/>
    <n v="26321744"/>
    <n v="13066900"/>
    <m/>
    <m/>
    <x v="2288"/>
    <n v="160375184"/>
    <n v="2822326"/>
    <n v="8698750"/>
    <n v="11521076"/>
    <n v="22025786"/>
    <n v="43488452"/>
    <n v="339558592"/>
    <n v="168500208"/>
    <n v="51220708"/>
    <n v="237406752"/>
    <n v="267162752"/>
    <n v="389987808"/>
    <n v="339558592"/>
    <n v="1018"/>
    <n v="0.57899999999999996"/>
    <m/>
    <n v="0.108489"/>
    <n v="0.569415"/>
    <n v="2.02268E-2"/>
    <n v="74309"/>
  </r>
  <r>
    <x v="21"/>
    <x v="81"/>
    <s v="Hofstra University"/>
    <s v="New York"/>
    <x v="1"/>
    <x v="0"/>
    <n v="0.5872335924691946"/>
    <n v="0.13238472622478387"/>
    <n v="18909"/>
    <n v="11104"/>
    <n v="1466"/>
    <n v="4"/>
    <n v="1470"/>
    <n v="11549"/>
    <s v="Mid East: DE, DC, MD, NJ, NY, and PA"/>
    <x v="1"/>
    <x v="2"/>
    <n v="-73.600800000000007"/>
    <n v="40.716000000000001"/>
    <n v="6.2E-2"/>
    <n v="2823"/>
    <n v="355798496"/>
    <n v="268542656"/>
    <m/>
    <n v="14829"/>
    <n v="6350193"/>
    <n v="2888064"/>
    <n v="19422972"/>
    <n v="14018521"/>
    <m/>
    <m/>
    <x v="2289"/>
    <n v="165044912"/>
    <n v="3424141"/>
    <n v="10989974"/>
    <n v="14414115"/>
    <n v="22177808"/>
    <n v="44119896"/>
    <n v="348741184"/>
    <n v="170616592"/>
    <n v="53967444"/>
    <n v="267162752"/>
    <n v="318447744"/>
    <n v="381680480"/>
    <n v="348741184"/>
    <n v="1037"/>
    <n v="0.60799999999999998"/>
    <m/>
    <n v="9.9225300000000002E-2"/>
    <n v="0.56257500000000005"/>
    <n v="1.63886E-2"/>
    <n v="70524"/>
  </r>
  <r>
    <x v="22"/>
    <x v="81"/>
    <s v="Hofstra University"/>
    <s v="New York"/>
    <x v="1"/>
    <x v="0"/>
    <n v="0.58832335329341312"/>
    <n v="0.13319020356234096"/>
    <n v="21376"/>
    <n v="12576"/>
    <n v="1672"/>
    <n v="3"/>
    <n v="1675"/>
    <n v="11549"/>
    <s v="Mid East: DE, DC, MD, NJ, NY, and PA"/>
    <x v="1"/>
    <x v="2"/>
    <n v="-73.600800000000007"/>
    <n v="40.716000000000001"/>
    <n v="7.5999999999999998E-2"/>
    <n v="2984"/>
    <n v="362399648"/>
    <n v="269507584"/>
    <m/>
    <n v="147068"/>
    <n v="6918276"/>
    <n v="2870742"/>
    <n v="22592116"/>
    <n v="14019111"/>
    <m/>
    <m/>
    <x v="2290"/>
    <n v="165858864"/>
    <n v="2700796"/>
    <n v="12467328"/>
    <n v="15168124"/>
    <n v="21826308"/>
    <n v="43817912"/>
    <n v="345693920"/>
    <n v="171664752"/>
    <n v="52759584"/>
    <n v="318447744"/>
    <n v="360482176"/>
    <n v="397438752"/>
    <n v="345693920"/>
    <n v="1066"/>
    <n v="0.621"/>
    <m/>
    <n v="9.8039200000000007E-2"/>
    <n v="0.55177699999999996"/>
    <n v="1.8688699999999999E-2"/>
    <n v="69512"/>
  </r>
  <r>
    <x v="23"/>
    <x v="81"/>
    <s v="Hofstra University"/>
    <s v="New York"/>
    <x v="1"/>
    <x v="0"/>
    <n v="0.58707605683367792"/>
    <n v="0.11149408062340777"/>
    <n v="22733"/>
    <n v="13346"/>
    <n v="1484"/>
    <n v="4"/>
    <n v="1488"/>
    <n v="11549"/>
    <s v="Mid East: DE, DC, MD, NJ, NY, and PA"/>
    <x v="1"/>
    <x v="2"/>
    <n v="-73.600800000000007"/>
    <n v="40.716000000000001"/>
    <n v="5.1999999999999998E-2"/>
    <n v="3161"/>
    <n v="377564480"/>
    <n v="274301408"/>
    <m/>
    <n v="219882"/>
    <n v="6845659"/>
    <n v="3001716"/>
    <n v="20944550"/>
    <n v="13106494"/>
    <m/>
    <m/>
    <x v="2291"/>
    <n v="170171824"/>
    <n v="3232502"/>
    <n v="8872906"/>
    <n v="12105408"/>
    <n v="22100658"/>
    <n v="46285440"/>
    <n v="350364896"/>
    <n v="172176416"/>
    <n v="53566152"/>
    <n v="360482176"/>
    <n v="411699072"/>
    <n v="420841216"/>
    <n v="350364896"/>
    <n v="982"/>
    <n v="0.6"/>
    <m/>
    <n v="9.97672E-2"/>
    <n v="0.54938500000000001"/>
    <n v="2.1283699999999999E-2"/>
    <n v="69876"/>
  </r>
  <r>
    <x v="24"/>
    <x v="81"/>
    <s v="Hofstra University"/>
    <s v="New York"/>
    <x v="1"/>
    <x v="0"/>
    <n v="0.61611338487191147"/>
    <n v="0.10542502152786321"/>
    <n v="26388"/>
    <n v="16258"/>
    <n v="1713"/>
    <n v="1"/>
    <n v="1714"/>
    <m/>
    <m/>
    <x v="0"/>
    <x v="0"/>
    <m/>
    <m/>
    <n v="4.2000000000000003E-2"/>
    <n v="2977"/>
    <n v="392481984"/>
    <n v="276287264"/>
    <m/>
    <n v="235875"/>
    <n v="6298745"/>
    <n v="16437552"/>
    <n v="23840924"/>
    <n v="13528309"/>
    <m/>
    <m/>
    <x v="2292"/>
    <n v="177139648"/>
    <n v="3042213"/>
    <n v="9237278"/>
    <n v="12279491"/>
    <n v="23925880"/>
    <n v="49438720"/>
    <n v="363762112"/>
    <n v="173141408"/>
    <n v="52855136"/>
    <n v="411699072"/>
    <n v="410321600"/>
    <n v="377323360"/>
    <n v="363762112"/>
    <n v="932"/>
    <n v="0.6"/>
    <m/>
    <n v="9.1424800000000001E-2"/>
    <n v="0.55989299999999997"/>
    <n v="1.7017000000000001E-2"/>
    <n v="70957"/>
  </r>
  <r>
    <x v="25"/>
    <x v="81"/>
    <s v="Hofstra University"/>
    <s v="New York"/>
    <x v="1"/>
    <x v="0"/>
    <n v="0.6105533921617663"/>
    <n v="9.6606202457577534E-2"/>
    <n v="27991"/>
    <n v="17090"/>
    <n v="1648"/>
    <n v="3"/>
    <n v="1651"/>
    <n v="11549"/>
    <s v="Mid East: DE, DC, MD, NJ, NY, and PA"/>
    <x v="1"/>
    <x v="2"/>
    <n v="-73.600800000000007"/>
    <n v="40.716000000000001"/>
    <n v="3.3000000000000002E-2"/>
    <n v="2933"/>
    <n v="404495168"/>
    <n v="277843168"/>
    <m/>
    <n v="60967"/>
    <n v="6791799"/>
    <n v="3950505"/>
    <n v="27171814"/>
    <n v="14214869"/>
    <m/>
    <m/>
    <x v="2293"/>
    <n v="180860576"/>
    <n v="2888840"/>
    <n v="12097121"/>
    <n v="14985961"/>
    <n v="23732340"/>
    <n v="50555716"/>
    <n v="368738880"/>
    <n v="175622544"/>
    <n v="52147684"/>
    <n v="410321600"/>
    <n v="444920384"/>
    <n v="407982240"/>
    <n v="368738880"/>
    <n v="913"/>
    <n v="0.63600000000000001"/>
    <m/>
    <n v="8.9531200000000005E-2"/>
    <n v="0.58512500000000001"/>
    <n v="1.6214300000000001E-2"/>
    <n v="71965"/>
  </r>
  <r>
    <x v="26"/>
    <x v="81"/>
    <s v="Hofstra University"/>
    <s v="New York"/>
    <x v="1"/>
    <x v="0"/>
    <n v="0.62221756298703568"/>
    <n v="9.2496911153543748E-2"/>
    <n v="28617"/>
    <n v="17806"/>
    <n v="1646"/>
    <n v="1"/>
    <n v="1647"/>
    <n v="11549"/>
    <s v="Mid East: DE, DC, MD, NJ, NY, and PA"/>
    <x v="1"/>
    <x v="2"/>
    <n v="-73.600800000000007"/>
    <n v="40.716000000000001"/>
    <n v="2.7E-2"/>
    <n v="2649"/>
    <n v="429935040"/>
    <n v="291047040"/>
    <m/>
    <n v="12317"/>
    <n v="6789032"/>
    <n v="5198253"/>
    <n v="36279872"/>
    <n v="16538092"/>
    <m/>
    <m/>
    <x v="2294"/>
    <n v="184021456"/>
    <n v="2058950"/>
    <n v="14940175"/>
    <n v="16999124"/>
    <n v="24396612"/>
    <n v="53698616"/>
    <n v="376416832"/>
    <n v="178374464"/>
    <n v="54142568"/>
    <n v="444920384"/>
    <n v="553025152"/>
    <n v="465160544"/>
    <n v="376416832"/>
    <n v="1046"/>
    <n v="0.63100000000000001"/>
    <m/>
    <n v="8.22021E-2"/>
    <n v="0.59238299999999999"/>
    <n v="1.5082999999999999E-2"/>
    <n v="72953"/>
  </r>
  <r>
    <x v="27"/>
    <x v="81"/>
    <s v="Hofstra University"/>
    <s v="New York"/>
    <x v="1"/>
    <x v="0"/>
    <n v="0.63947329155475974"/>
    <n v="9.5549203756635365E-2"/>
    <n v="26808"/>
    <n v="17143"/>
    <n v="1637"/>
    <n v="1"/>
    <n v="1638"/>
    <n v="11549"/>
    <s v="Mid East: DE, DC, MD, NJ, NY, and PA"/>
    <x v="1"/>
    <x v="2"/>
    <n v="-73.600800000000007"/>
    <n v="40.716000000000001"/>
    <n v="2.7E-2"/>
    <n v="2482"/>
    <n v="442663136"/>
    <n v="294128320"/>
    <m/>
    <n v="130114"/>
    <n v="7033382"/>
    <n v="6049774"/>
    <n v="32841916"/>
    <n v="15477928"/>
    <m/>
    <m/>
    <x v="2295"/>
    <n v="176754496"/>
    <n v="2094587"/>
    <n v="10430269"/>
    <n v="12524856"/>
    <n v="32546764"/>
    <n v="55047220"/>
    <n v="376931712"/>
    <n v="181965488"/>
    <n v="54212024"/>
    <n v="553025152"/>
    <n v="611432640"/>
    <n v="460647392"/>
    <n v="376931712"/>
    <m/>
    <m/>
    <m/>
    <m/>
    <m/>
    <m/>
    <m/>
  </r>
  <r>
    <x v="0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69268000"/>
    <m/>
    <m/>
    <m/>
    <n v="2344000"/>
    <n v="2197000"/>
    <n v="1445000"/>
    <n v="4602000"/>
    <m/>
    <m/>
    <x v="2296"/>
    <n v="23713000"/>
    <n v="675000"/>
    <n v="799000"/>
    <n v="1474000"/>
    <n v="7429000"/>
    <n v="6612000"/>
    <n v="108044000"/>
    <n v="33375000"/>
    <n v="7622000"/>
    <m/>
    <m/>
    <m/>
    <m/>
    <m/>
    <m/>
    <m/>
    <m/>
    <m/>
    <m/>
    <m/>
  </r>
  <r>
    <x v="1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74602000"/>
    <m/>
    <m/>
    <m/>
    <n v="2445000"/>
    <n v="3809000"/>
    <n v="883000"/>
    <n v="5554000"/>
    <m/>
    <m/>
    <x v="2297"/>
    <n v="25547000"/>
    <n v="827000"/>
    <n v="819000"/>
    <n v="1646000"/>
    <n v="8226000"/>
    <n v="7282000"/>
    <n v="117098000"/>
    <n v="36482000"/>
    <n v="8627000"/>
    <m/>
    <m/>
    <m/>
    <m/>
    <m/>
    <m/>
    <m/>
    <m/>
    <m/>
    <m/>
    <m/>
  </r>
  <r>
    <x v="2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77615000"/>
    <m/>
    <m/>
    <m/>
    <n v="2488000"/>
    <n v="3652000"/>
    <n v="2395000"/>
    <n v="5063000"/>
    <m/>
    <m/>
    <x v="2298"/>
    <n v="27666000"/>
    <n v="663000"/>
    <n v="931000"/>
    <n v="1594000"/>
    <n v="7844000"/>
    <n v="7021000"/>
    <n v="120785000"/>
    <n v="37609000"/>
    <n v="9357000"/>
    <m/>
    <m/>
    <m/>
    <m/>
    <m/>
    <m/>
    <m/>
    <m/>
    <m/>
    <m/>
    <m/>
  </r>
  <r>
    <x v="3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78284000"/>
    <m/>
    <m/>
    <m/>
    <n v="2884000"/>
    <n v="3421000"/>
    <n v="1648000"/>
    <n v="4855000"/>
    <m/>
    <m/>
    <x v="2299"/>
    <n v="29008000"/>
    <n v="936000"/>
    <n v="903000"/>
    <n v="1839000"/>
    <n v="9006000"/>
    <n v="7560000"/>
    <n v="122507000"/>
    <n v="40575000"/>
    <n v="10864000"/>
    <m/>
    <m/>
    <m/>
    <m/>
    <m/>
    <m/>
    <m/>
    <m/>
    <m/>
    <m/>
    <m/>
  </r>
  <r>
    <x v="4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79001000"/>
    <m/>
    <m/>
    <m/>
    <n v="2631000"/>
    <n v="3735000"/>
    <n v="1194000"/>
    <n v="3850000"/>
    <m/>
    <m/>
    <x v="2300"/>
    <n v="30059000"/>
    <n v="982000"/>
    <n v="885000"/>
    <n v="1867000"/>
    <n v="8953000"/>
    <n v="7663000"/>
    <n v="124189000"/>
    <n v="42300000"/>
    <n v="13029000"/>
    <m/>
    <m/>
    <m/>
    <m/>
    <m/>
    <m/>
    <m/>
    <m/>
    <m/>
    <m/>
    <m/>
  </r>
  <r>
    <x v="5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86038000"/>
    <m/>
    <m/>
    <m/>
    <n v="2998000"/>
    <n v="823000"/>
    <n v="1556000"/>
    <n v="4261000"/>
    <m/>
    <m/>
    <x v="2301"/>
    <n v="29498000"/>
    <n v="925000"/>
    <n v="939000"/>
    <n v="1864000"/>
    <n v="9021000"/>
    <n v="7919000"/>
    <n v="130634000"/>
    <n v="41366000"/>
    <n v="11900000"/>
    <m/>
    <m/>
    <m/>
    <m/>
    <m/>
    <m/>
    <m/>
    <m/>
    <m/>
    <m/>
    <m/>
  </r>
  <r>
    <x v="6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90494000"/>
    <n v="59389000"/>
    <m/>
    <m/>
    <n v="1428000"/>
    <n v="926000"/>
    <n v="12858000"/>
    <m/>
    <m/>
    <m/>
    <x v="2302"/>
    <n v="40315000"/>
    <n v="848000"/>
    <n v="712000"/>
    <n v="1560000"/>
    <n v="9380000"/>
    <n v="8639000"/>
    <n v="101374000"/>
    <m/>
    <m/>
    <m/>
    <m/>
    <n v="129064000"/>
    <n v="101374000"/>
    <n v="1190"/>
    <n v="0.72599999999999998"/>
    <m/>
    <m/>
    <m/>
    <m/>
    <m/>
  </r>
  <r>
    <x v="7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62611000"/>
    <n v="62611000"/>
    <m/>
    <m/>
    <n v="2423000"/>
    <n v="899000"/>
    <n v="2509000"/>
    <n v="975000"/>
    <m/>
    <m/>
    <x v="2303"/>
    <n v="42679000"/>
    <n v="1424000"/>
    <n v="779000"/>
    <n v="2203000"/>
    <n v="9881000"/>
    <n v="9145000"/>
    <n v="109034000"/>
    <n v="47303000"/>
    <n v="12970000"/>
    <m/>
    <m/>
    <n v="136004000"/>
    <n v="109034000"/>
    <n v="1107"/>
    <n v="0.70699999999999996"/>
    <m/>
    <n v="4.1034099999999997E-2"/>
    <n v="0.55396000000000001"/>
    <n v="7.3861300000000003E-3"/>
    <n v="56737"/>
  </r>
  <r>
    <x v="8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64414000"/>
    <n v="64414000"/>
    <m/>
    <m/>
    <n v="2878000"/>
    <n v="940000"/>
    <n v="2517000"/>
    <n v="963000"/>
    <m/>
    <m/>
    <x v="2304"/>
    <n v="44407000"/>
    <n v="1995000"/>
    <n v="1204000"/>
    <n v="3199000"/>
    <n v="10330000"/>
    <n v="9549000"/>
    <n v="111395000"/>
    <n v="50106000"/>
    <n v="13308000"/>
    <m/>
    <m/>
    <n v="112851000"/>
    <n v="111395000"/>
    <n v="947"/>
    <n v="0.69399999999999995"/>
    <m/>
    <n v="3.5980699999999997E-2"/>
    <n v="0.58534399999999998"/>
    <n v="8.3369900000000007E-3"/>
    <n v="58613"/>
  </r>
  <r>
    <x v="9"/>
    <x v="82"/>
    <s v="ITHACA COLLEGE"/>
    <s v="New York"/>
    <x v="0"/>
    <x v="0"/>
    <s v=""/>
    <s v=""/>
    <m/>
    <m/>
    <m/>
    <m/>
    <m/>
    <n v="14850"/>
    <s v="Mid East: DE, DC, MD, NJ, NY, and PA"/>
    <x v="0"/>
    <x v="0"/>
    <m/>
    <m/>
    <m/>
    <m/>
    <n v="106032000"/>
    <n v="67930000"/>
    <m/>
    <m/>
    <n v="3540000"/>
    <n v="1137000"/>
    <n v="3738000"/>
    <n v="1002000"/>
    <m/>
    <m/>
    <x v="2305"/>
    <n v="47974000"/>
    <n v="2538000"/>
    <n v="1194000"/>
    <n v="3732000"/>
    <n v="10962000"/>
    <n v="10739000"/>
    <n v="118918000"/>
    <n v="53656000"/>
    <n v="14208000"/>
    <m/>
    <m/>
    <n v="124596000"/>
    <n v="118918000"/>
    <n v="966"/>
    <n v="0.72899999999999998"/>
    <m/>
    <n v="3.7666499999999999E-2"/>
    <n v="0.57096899999999995"/>
    <n v="9.6463E-3"/>
    <n v="62535"/>
  </r>
  <r>
    <x v="10"/>
    <x v="82"/>
    <s v="ITHACA COLLEGE"/>
    <s v="New York"/>
    <x v="0"/>
    <x v="0"/>
    <s v=""/>
    <s v=""/>
    <m/>
    <m/>
    <m/>
    <m/>
    <m/>
    <n v="148507188"/>
    <s v="Mid East: DE, DC, MD, NJ, NY, and PA"/>
    <x v="0"/>
    <x v="0"/>
    <m/>
    <m/>
    <m/>
    <m/>
    <n v="114511120"/>
    <n v="71994944"/>
    <m/>
    <m/>
    <n v="3316945"/>
    <n v="1047497"/>
    <n v="3643132"/>
    <n v="1231649"/>
    <m/>
    <m/>
    <x v="2306"/>
    <n v="50742088"/>
    <n v="2129214"/>
    <n v="1382022"/>
    <n v="3511236"/>
    <n v="11964184"/>
    <n v="11521270"/>
    <n v="125060392"/>
    <n v="56051772"/>
    <n v="15408137"/>
    <m/>
    <m/>
    <n v="125086128"/>
    <n v="125060392"/>
    <n v="1228"/>
    <n v="0.75600000000000001"/>
    <m/>
    <n v="3.7195400000000003E-2"/>
    <n v="0.56220599999999998"/>
    <n v="1.02608E-2"/>
    <n v="63832"/>
  </r>
  <r>
    <x v="11"/>
    <x v="82"/>
    <s v="ITHACA COLLEGE"/>
    <s v="New York"/>
    <x v="1"/>
    <x v="0"/>
    <n v="0.65793983244478293"/>
    <n v="0.25394298943712923"/>
    <n v="10504"/>
    <n v="6911"/>
    <n v="1755"/>
    <n v="0"/>
    <n v="1755"/>
    <n v="148507188"/>
    <s v="Mid East: DE, DC, MD, NJ, NY, and PA"/>
    <x v="0"/>
    <x v="0"/>
    <m/>
    <m/>
    <m/>
    <m/>
    <n v="125754448"/>
    <n v="79051000"/>
    <m/>
    <m/>
    <n v="4084508"/>
    <n v="910809"/>
    <n v="4039204"/>
    <n v="1704489"/>
    <m/>
    <m/>
    <x v="2307"/>
    <n v="52501092"/>
    <n v="2429129"/>
    <n v="1431173"/>
    <n v="3860302"/>
    <n v="12614720"/>
    <n v="12332381"/>
    <n v="133644352"/>
    <n v="60432636"/>
    <n v="16051015"/>
    <m/>
    <m/>
    <n v="124581592"/>
    <n v="133644352"/>
    <n v="1033"/>
    <n v="0.72399999999999998"/>
    <m/>
    <n v="2.2903699999999999E-2"/>
    <n v="0.57492200000000004"/>
    <n v="6.2111800000000002E-3"/>
    <n v="66429.5"/>
  </r>
  <r>
    <x v="12"/>
    <x v="82"/>
    <s v="ITHACA COLLEGE"/>
    <s v="New York"/>
    <x v="1"/>
    <x v="0"/>
    <n v="0.56346749226006188"/>
    <n v="0.23830455259026687"/>
    <n v="11305"/>
    <n v="6370"/>
    <n v="1518"/>
    <n v="0"/>
    <n v="1518"/>
    <s v="14850-7188"/>
    <s v="Mid East: DE, DC, MD, NJ, NY, and PA"/>
    <x v="0"/>
    <x v="0"/>
    <m/>
    <m/>
    <m/>
    <m/>
    <n v="132049392"/>
    <n v="82310872"/>
    <m/>
    <m/>
    <n v="3829776"/>
    <n v="910829"/>
    <n v="41003520"/>
    <n v="1501927"/>
    <m/>
    <m/>
    <x v="2308"/>
    <n v="57716192"/>
    <n v="2229921"/>
    <n v="1389042"/>
    <n v="3618963"/>
    <n v="13511651"/>
    <n v="12534183"/>
    <n v="142199120"/>
    <n v="62518584"/>
    <n v="16510222"/>
    <n v="156006080"/>
    <n v="144224304"/>
    <n v="168862720"/>
    <n v="142199120"/>
    <n v="1036"/>
    <n v="0.73099999999999998"/>
    <m/>
    <n v="2.39271E-2"/>
    <n v="0.58982199999999996"/>
    <n v="5.3171299999999998E-3"/>
    <n v="68079"/>
  </r>
  <r>
    <x v="13"/>
    <x v="82"/>
    <s v="ITHACA COLLEGE"/>
    <s v="New York"/>
    <x v="1"/>
    <x v="0"/>
    <n v="0.63436619718309861"/>
    <n v="0.23460627590290112"/>
    <n v="10650"/>
    <n v="6756"/>
    <n v="1584"/>
    <n v="1"/>
    <n v="1585"/>
    <s v="14850-7188"/>
    <s v="Mid East: DE, DC, MD, NJ, NY, and PA"/>
    <x v="0"/>
    <x v="0"/>
    <m/>
    <m/>
    <m/>
    <m/>
    <n v="140426720"/>
    <n v="86264088"/>
    <m/>
    <m/>
    <n v="4082878"/>
    <n v="970350"/>
    <n v="12304904"/>
    <n v="1344478"/>
    <m/>
    <m/>
    <x v="2309"/>
    <n v="60598620"/>
    <n v="2473169"/>
    <n v="1466568"/>
    <n v="3939737"/>
    <n v="12942092"/>
    <n v="13279974"/>
    <n v="149698912"/>
    <n v="67389808"/>
    <n v="19311870"/>
    <n v="144224304"/>
    <n v="164433024"/>
    <n v="180073104"/>
    <n v="149698912"/>
    <n v="1012"/>
    <n v="0.75700000000000001"/>
    <m/>
    <n v="2.6004699999999999E-2"/>
    <n v="0.59022799999999997"/>
    <n v="5.1221399999999999E-3"/>
    <n v="68887.5"/>
  </r>
  <r>
    <x v="14"/>
    <x v="82"/>
    <s v="ITHACA COLLEGE"/>
    <s v="New York"/>
    <x v="1"/>
    <x v="0"/>
    <n v="0.63003431461080006"/>
    <n v="0.20925899383689264"/>
    <n v="11074"/>
    <n v="6977"/>
    <n v="1460"/>
    <n v="0"/>
    <n v="1460"/>
    <s v="14850-7188"/>
    <s v="Mid East: DE, DC, MD, NJ, NY, and PA"/>
    <x v="1"/>
    <x v="0"/>
    <m/>
    <m/>
    <m/>
    <m/>
    <n v="146073120"/>
    <n v="90833648"/>
    <m/>
    <m/>
    <n v="3686760"/>
    <n v="935788"/>
    <n v="7282112"/>
    <n v="1383042"/>
    <m/>
    <m/>
    <x v="2310"/>
    <n v="63128048"/>
    <n v="2167669"/>
    <n v="1578609"/>
    <n v="3746278"/>
    <n v="13344905"/>
    <n v="14948537"/>
    <n v="156079632"/>
    <n v="67064360"/>
    <n v="20469388"/>
    <n v="164433024"/>
    <n v="181625856"/>
    <n v="173562560"/>
    <n v="156079632"/>
    <n v="1160"/>
    <n v="0.73099999999999998"/>
    <m/>
    <n v="2.2040799999999999E-2"/>
    <n v="0.57632700000000003"/>
    <n v="4.0816300000000002E-3"/>
    <n v="71428.5"/>
  </r>
  <r>
    <x v="15"/>
    <x v="82"/>
    <s v="Ithaca College"/>
    <s v="New York"/>
    <x v="1"/>
    <x v="0"/>
    <n v="0.70984035356724096"/>
    <n v="0.21346886912325286"/>
    <n v="11087"/>
    <n v="7870"/>
    <n v="1680"/>
    <n v="0"/>
    <n v="1680"/>
    <s v="14850-7188"/>
    <s v="Mid East: DE, DC, MD, NJ, NY, and PA"/>
    <x v="1"/>
    <x v="3"/>
    <m/>
    <m/>
    <m/>
    <m/>
    <n v="156808016"/>
    <n v="99100032"/>
    <m/>
    <m/>
    <n v="3179466"/>
    <n v="1005428"/>
    <n v="11609146"/>
    <n v="628062"/>
    <m/>
    <m/>
    <x v="2311"/>
    <n v="66789368"/>
    <n v="1784358"/>
    <n v="1508856"/>
    <n v="3293214"/>
    <n v="14091368"/>
    <n v="15056819"/>
    <n v="163861968"/>
    <n v="69540840"/>
    <n v="21463538"/>
    <n v="181625856"/>
    <n v="205696288"/>
    <n v="199026352"/>
    <n v="163861968"/>
    <n v="1287"/>
    <n v="0.76800000000000002"/>
    <m/>
    <n v="2.1978000000000001E-2"/>
    <n v="0.54905800000000005"/>
    <n v="5.1020400000000004E-3"/>
    <n v="73017"/>
  </r>
  <r>
    <x v="16"/>
    <x v="82"/>
    <s v="Ithaca College"/>
    <s v="New York"/>
    <x v="1"/>
    <x v="0"/>
    <n v="0.6306919461999676"/>
    <n v="0.19565775950668038"/>
    <n v="12342"/>
    <n v="7784"/>
    <n v="1521"/>
    <n v="2"/>
    <n v="1523"/>
    <s v="14850-7188"/>
    <s v="Mid East: DE, DC, MD, NJ, NY, and PA"/>
    <x v="1"/>
    <x v="3"/>
    <m/>
    <m/>
    <m/>
    <m/>
    <n v="166233728"/>
    <n v="105839352"/>
    <m/>
    <m/>
    <n v="3209943"/>
    <n v="1173983"/>
    <n v="15732589"/>
    <n v="-5844288"/>
    <m/>
    <m/>
    <x v="2312"/>
    <n v="71457296"/>
    <n v="1624762"/>
    <n v="1498852"/>
    <n v="3123614"/>
    <n v="15555685"/>
    <n v="16699035"/>
    <n v="174512832"/>
    <n v="73093808"/>
    <n v="21635864"/>
    <n v="205696288"/>
    <n v="237324896"/>
    <n v="213758400"/>
    <n v="174512832"/>
    <n v="1344"/>
    <n v="0.76600000000000001"/>
    <m/>
    <n v="2.4381E-2"/>
    <n v="0.54666700000000001"/>
    <n v="5.3333299999999998E-3"/>
    <n v="73272"/>
  </r>
  <r>
    <x v="17"/>
    <x v="82"/>
    <s v="Ithaca College"/>
    <s v="New York"/>
    <x v="1"/>
    <x v="0"/>
    <n v="0.66584039660962735"/>
    <n v="0.21592410231776149"/>
    <n v="12506"/>
    <n v="8327"/>
    <n v="1797"/>
    <n v="1"/>
    <n v="1798"/>
    <s v="14850-7188"/>
    <s v="Mid East: DE, DC, MD, NJ, NY, and PA"/>
    <x v="1"/>
    <x v="3"/>
    <m/>
    <m/>
    <m/>
    <m/>
    <n v="184089680"/>
    <n v="118645888"/>
    <m/>
    <m/>
    <n v="3290051"/>
    <n v="1204030"/>
    <n v="34133424"/>
    <n v="-35193432"/>
    <m/>
    <m/>
    <x v="2313"/>
    <n v="74821784"/>
    <n v="1623292"/>
    <n v="2035046"/>
    <n v="3658338"/>
    <n v="16430124"/>
    <n v="17524348"/>
    <n v="187737632"/>
    <n v="77407320"/>
    <n v="22073382"/>
    <n v="237324896"/>
    <n v="237254928"/>
    <n v="187581200"/>
    <n v="187737632"/>
    <n v="1172"/>
    <n v="0.77400000000000002"/>
    <m/>
    <n v="2.5728299999999999E-2"/>
    <n v="0.57245599999999996"/>
    <n v="4.5402899999999998E-3"/>
    <n v="75476"/>
  </r>
  <r>
    <x v="18"/>
    <x v="82"/>
    <s v="Ithaca College"/>
    <s v="New York"/>
    <x v="1"/>
    <x v="0"/>
    <n v="0.5916137605197106"/>
    <n v="0.1798103319191415"/>
    <n v="13546"/>
    <n v="8014"/>
    <n v="1441"/>
    <n v="0"/>
    <n v="1441"/>
    <n v="14850"/>
    <s v="Mid East: DE, DC, MD, NJ, NY, and PA"/>
    <x v="1"/>
    <x v="3"/>
    <m/>
    <m/>
    <m/>
    <m/>
    <n v="189883632"/>
    <n v="120620368"/>
    <m/>
    <m/>
    <n v="2577159"/>
    <n v="973972"/>
    <n v="7301377"/>
    <n v="-4417640"/>
    <m/>
    <m/>
    <x v="2314"/>
    <n v="77853280"/>
    <n v="1225102"/>
    <n v="1669370"/>
    <n v="2894472"/>
    <n v="17704924"/>
    <n v="18681376"/>
    <n v="188197280"/>
    <n v="80430096"/>
    <n v="24921100"/>
    <n v="237254928"/>
    <n v="165324368"/>
    <n v="117454504"/>
    <n v="188197280"/>
    <n v="1222"/>
    <n v="0.77300000000000002"/>
    <m/>
    <n v="2.49296E-2"/>
    <n v="0.58986700000000003"/>
    <n v="4.4229999999999998E-3"/>
    <n v="82320"/>
  </r>
  <r>
    <x v="19"/>
    <x v="82"/>
    <s v="Ithaca College"/>
    <s v="New York"/>
    <x v="1"/>
    <x v="0"/>
    <n v="0.74270702634880803"/>
    <n v="0.21402175060711645"/>
    <n v="12752"/>
    <n v="9471"/>
    <n v="2027"/>
    <n v="0"/>
    <n v="2027"/>
    <s v="14850-7000"/>
    <s v="Mid East: DE, DC, MD, NJ, NY, and PA"/>
    <x v="1"/>
    <x v="3"/>
    <n v="-76.500500000000002"/>
    <n v="42.420999999999999"/>
    <m/>
    <m/>
    <n v="212673120"/>
    <n v="128940240"/>
    <m/>
    <m/>
    <n v="2597772"/>
    <n v="819420"/>
    <n v="14351176"/>
    <n v="-2853818"/>
    <m/>
    <m/>
    <x v="2315"/>
    <n v="79309504"/>
    <n v="1026582"/>
    <n v="1449898"/>
    <n v="2476480"/>
    <n v="17473696"/>
    <n v="19181034"/>
    <n v="192668960"/>
    <n v="83078528"/>
    <n v="23499114"/>
    <n v="165324368"/>
    <n v="174490400"/>
    <n v="225143008"/>
    <n v="192668960"/>
    <n v="1118"/>
    <n v="0.76700000000000002"/>
    <m/>
    <n v="2.3571399999999999E-2"/>
    <n v="0.58142899999999997"/>
    <n v="3.9285700000000002E-3"/>
    <n v="84911.5"/>
  </r>
  <r>
    <x v="20"/>
    <x v="82"/>
    <s v="Ithaca College"/>
    <s v="New York"/>
    <x v="1"/>
    <x v="0"/>
    <n v="0.68956106436206499"/>
    <n v="0.17799032541776605"/>
    <n v="13191"/>
    <n v="9096"/>
    <n v="1617"/>
    <n v="2"/>
    <n v="1619"/>
    <s v="14850-7002"/>
    <s v="Mid East: DE, DC, MD, NJ, NY, and PA"/>
    <x v="1"/>
    <x v="3"/>
    <n v="-76.501199999999997"/>
    <n v="42.421199999999999"/>
    <m/>
    <m/>
    <n v="224779056"/>
    <n v="139049168"/>
    <m/>
    <m/>
    <n v="2602765"/>
    <n v="1028778"/>
    <n v="14893323"/>
    <n v="2385518"/>
    <m/>
    <m/>
    <x v="2316"/>
    <n v="79930488"/>
    <n v="967433"/>
    <n v="2344804"/>
    <n v="3312237"/>
    <n v="19440090"/>
    <n v="20006152"/>
    <n v="197091600"/>
    <n v="83313808"/>
    <n v="24636820"/>
    <n v="174490400"/>
    <n v="209450528"/>
    <n v="263440560"/>
    <n v="197091600"/>
    <n v="1235"/>
    <n v="0.73599999999999999"/>
    <m/>
    <n v="2.7541E-2"/>
    <n v="0.55409799999999998"/>
    <n v="4.9180300000000003E-3"/>
    <n v="85655"/>
  </r>
  <r>
    <x v="21"/>
    <x v="82"/>
    <s v="Ithaca College"/>
    <s v="New York"/>
    <x v="1"/>
    <x v="0"/>
    <n v="0.68197380172670441"/>
    <n v="0.17734366473862273"/>
    <n v="13436"/>
    <n v="9163"/>
    <n v="1625"/>
    <n v="0"/>
    <n v="1625"/>
    <s v="14850-7002"/>
    <s v="Mid East: DE, DC, MD, NJ, NY, and PA"/>
    <x v="1"/>
    <x v="3"/>
    <n v="-76.495099999999994"/>
    <n v="42.422600000000003"/>
    <n v="3.2000000000000001E-2"/>
    <n v="1252"/>
    <n v="231303168"/>
    <n v="142822736"/>
    <m/>
    <m/>
    <n v="1876547"/>
    <n v="938887"/>
    <n v="9506152"/>
    <n v="1551577"/>
    <m/>
    <m/>
    <x v="2317"/>
    <n v="83433792"/>
    <n v="1050937"/>
    <n v="1662130"/>
    <n v="2713067"/>
    <n v="20455460"/>
    <n v="24833704"/>
    <n v="208457792"/>
    <n v="87457032"/>
    <n v="27237176"/>
    <n v="209450528"/>
    <n v="203280576"/>
    <n v="203698912"/>
    <n v="208457792"/>
    <n v="1164"/>
    <n v="0.76600000000000001"/>
    <m/>
    <n v="3.2343999999999998E-2"/>
    <n v="0.57039600000000001"/>
    <n v="5.3272500000000004E-3"/>
    <n v="86996"/>
  </r>
  <r>
    <x v="22"/>
    <x v="82"/>
    <s v="Ithaca College"/>
    <s v="New York"/>
    <x v="1"/>
    <x v="0"/>
    <n v="0.64888148845290672"/>
    <n v="0.17628026330469709"/>
    <n v="13813"/>
    <n v="8963"/>
    <n v="1580"/>
    <n v="0"/>
    <n v="1580"/>
    <s v="14850-7002"/>
    <s v="Mid East: DE, DC, MD, NJ, NY, and PA"/>
    <x v="1"/>
    <x v="3"/>
    <n v="-76.495099999999994"/>
    <n v="42.422600000000003"/>
    <n v="2.9000000000000001E-2"/>
    <n v="1410"/>
    <n v="244310064"/>
    <n v="149266112"/>
    <m/>
    <m/>
    <n v="2162366"/>
    <n v="740615"/>
    <n v="9176331"/>
    <n v="1425042"/>
    <m/>
    <m/>
    <x v="2318"/>
    <n v="84691632"/>
    <n v="1501215"/>
    <n v="2134065"/>
    <n v="3635280"/>
    <n v="21658394"/>
    <n v="26770160"/>
    <n v="217663248"/>
    <n v="91595112"/>
    <n v="29365834"/>
    <n v="203280576"/>
    <n v="243341344"/>
    <n v="266381872"/>
    <n v="217663248"/>
    <n v="1359"/>
    <n v="0.75800000000000001"/>
    <m/>
    <n v="2.5906700000000001E-2"/>
    <n v="0.58668799999999999"/>
    <s v="Suppressed data"/>
    <n v="87856"/>
  </r>
  <r>
    <x v="23"/>
    <x v="82"/>
    <s v="Ithaca College"/>
    <s v="New York"/>
    <x v="1"/>
    <x v="0"/>
    <n v="0.66604930387022609"/>
    <n v="0.1715408955796337"/>
    <n v="15658"/>
    <n v="10429"/>
    <n v="1789"/>
    <n v="0"/>
    <n v="1789"/>
    <s v="14850-7002"/>
    <s v="Mid East: DE, DC, MD, NJ, NY, and PA"/>
    <x v="1"/>
    <x v="3"/>
    <n v="-76.495099999999994"/>
    <n v="42.422600000000003"/>
    <n v="1.7000000000000001E-2"/>
    <n v="1466"/>
    <n v="251596880"/>
    <n v="150817024"/>
    <m/>
    <m/>
    <n v="2026317"/>
    <n v="882361"/>
    <n v="9092514"/>
    <n v="3903108"/>
    <m/>
    <m/>
    <x v="2319"/>
    <n v="88202712"/>
    <n v="1301089"/>
    <n v="1971644"/>
    <n v="3272733"/>
    <n v="21991934"/>
    <n v="27215436"/>
    <n v="219924352"/>
    <n v="94642696"/>
    <n v="27937816"/>
    <n v="243341344"/>
    <n v="268214128"/>
    <n v="267328544"/>
    <n v="219924352"/>
    <n v="1127"/>
    <n v="0.78200000000000003"/>
    <m/>
    <n v="2.35794E-2"/>
    <n v="0.57131799999999999"/>
    <s v="Suppressed data"/>
    <n v="87945"/>
  </r>
  <r>
    <x v="24"/>
    <x v="82"/>
    <s v="Ithaca College"/>
    <s v="New York"/>
    <x v="1"/>
    <x v="0"/>
    <n v="0.59114626242653923"/>
    <n v="0.14494100157948528"/>
    <n v="18207"/>
    <n v="10763"/>
    <n v="1560"/>
    <n v="0"/>
    <n v="1560"/>
    <m/>
    <m/>
    <x v="0"/>
    <x v="0"/>
    <m/>
    <m/>
    <n v="2.1999999999999999E-2"/>
    <n v="1585"/>
    <n v="253709024"/>
    <n v="147538688"/>
    <m/>
    <m/>
    <n v="1941249"/>
    <n v="871105"/>
    <n v="14388360"/>
    <n v="1721325"/>
    <m/>
    <m/>
    <x v="2320"/>
    <n v="88507872"/>
    <n v="1239270"/>
    <n v="2099117"/>
    <n v="3338387"/>
    <n v="22057166"/>
    <n v="28206764"/>
    <n v="225892144"/>
    <n v="95319256"/>
    <n v="28194554"/>
    <n v="268214128"/>
    <n v="289274528"/>
    <n v="249486272"/>
    <n v="225892144"/>
    <n v="1535"/>
    <n v="0.75800000000000001"/>
    <m/>
    <n v="2.78213E-2"/>
    <n v="0.58150500000000005"/>
    <s v="Suppressed data"/>
    <n v="90734"/>
  </r>
  <r>
    <x v="25"/>
    <x v="82"/>
    <s v="Ithaca College"/>
    <s v="New York"/>
    <x v="1"/>
    <x v="0"/>
    <n v="0.67025849022337913"/>
    <n v="0.16338511560693642"/>
    <n v="16519"/>
    <n v="11072"/>
    <n v="1808"/>
    <n v="1"/>
    <n v="1809"/>
    <s v="14850-7002"/>
    <s v="Mid East: DE, DC, MD, NJ, NY, and PA"/>
    <x v="1"/>
    <x v="3"/>
    <n v="-76.495099999999994"/>
    <n v="42.422600000000003"/>
    <n v="0.02"/>
    <n v="1427"/>
    <n v="267632976"/>
    <n v="150961776"/>
    <m/>
    <m/>
    <n v="1999090"/>
    <n v="1001231"/>
    <n v="8918150"/>
    <n v="277163"/>
    <m/>
    <m/>
    <x v="2321"/>
    <n v="89379304"/>
    <n v="1317062"/>
    <n v="2017590"/>
    <n v="3334652"/>
    <n v="21996314"/>
    <n v="26419164"/>
    <n v="217862544"/>
    <n v="95870376"/>
    <n v="28758712"/>
    <n v="289274528"/>
    <n v="269582368"/>
    <n v="226348208"/>
    <n v="217862544"/>
    <n v="1203"/>
    <n v="0.745"/>
    <m/>
    <n v="2.4760399999999998E-2"/>
    <n v="0.58865800000000001"/>
    <s v="Suppressed data"/>
    <n v="93663.5"/>
  </r>
  <r>
    <x v="26"/>
    <x v="82"/>
    <s v="Ithaca College"/>
    <s v="New York"/>
    <x v="1"/>
    <x v="0"/>
    <n v="0.69916550764951324"/>
    <n v="0.16252237915257609"/>
    <n v="14380"/>
    <n v="10054"/>
    <n v="1632"/>
    <n v="2"/>
    <n v="1634"/>
    <s v="14850-7002"/>
    <s v="Mid East: DE, DC, MD, NJ, NY, and PA"/>
    <x v="1"/>
    <x v="3"/>
    <n v="-76.494100000000003"/>
    <n v="42.422199999999997"/>
    <n v="0.02"/>
    <n v="1695"/>
    <n v="272060288"/>
    <n v="150266096"/>
    <m/>
    <m/>
    <n v="2260788"/>
    <n v="1132787"/>
    <n v="10019770"/>
    <n v="3971399"/>
    <m/>
    <m/>
    <x v="2322"/>
    <n v="90265888"/>
    <n v="1796254"/>
    <n v="2453528"/>
    <n v="4249782"/>
    <n v="21120658"/>
    <n v="27519034"/>
    <n v="226295168"/>
    <n v="98365328"/>
    <n v="29146404"/>
    <n v="269582368"/>
    <n v="300710336"/>
    <n v="276656960"/>
    <n v="226295168"/>
    <n v="1234"/>
    <n v="0.76"/>
    <m/>
    <n v="2.05002E-2"/>
    <n v="0.58630599999999999"/>
    <s v="Suppressed data"/>
    <n v="92521"/>
  </r>
  <r>
    <x v="27"/>
    <x v="82"/>
    <s v="Ithaca College"/>
    <s v="New York"/>
    <x v="1"/>
    <x v="0"/>
    <n v="0.70520067834934996"/>
    <n v="0.16252505010020041"/>
    <n v="14152"/>
    <n v="9980"/>
    <n v="1622"/>
    <n v="0"/>
    <n v="1622"/>
    <s v="14850-7002"/>
    <s v="Mid East: DE, DC, MD, NJ, NY, and PA"/>
    <x v="1"/>
    <x v="3"/>
    <n v="-76.494100000000003"/>
    <n v="42.422199999999997"/>
    <n v="2.5000000000000001E-2"/>
    <n v="1533"/>
    <n v="271179744"/>
    <n v="143327808"/>
    <m/>
    <m/>
    <n v="2320864"/>
    <n v="1105297"/>
    <n v="12565109"/>
    <n v="1000"/>
    <m/>
    <m/>
    <x v="2323"/>
    <n v="92946664"/>
    <n v="1815988"/>
    <n v="2291401"/>
    <n v="4107389"/>
    <n v="22437306"/>
    <n v="29131328"/>
    <n v="238114640"/>
    <n v="107521792"/>
    <n v="34335240"/>
    <n v="300710336"/>
    <n v="316025344"/>
    <n v="257583808"/>
    <n v="238114640"/>
    <m/>
    <m/>
    <m/>
    <m/>
    <m/>
    <m/>
    <m/>
  </r>
  <r>
    <x v="0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397168000"/>
    <m/>
    <m/>
    <n v="54729000"/>
    <n v="103011000"/>
    <n v="74505000"/>
    <n v="64925000"/>
    <n v="52013000"/>
    <m/>
    <m/>
    <x v="2324"/>
    <n v="347774016"/>
    <n v="77838000"/>
    <m/>
    <n v="77838000"/>
    <n v="26315000"/>
    <n v="22437000"/>
    <n v="1175857024"/>
    <n v="308352992"/>
    <n v="74065000"/>
    <m/>
    <m/>
    <m/>
    <m/>
    <m/>
    <m/>
    <m/>
    <m/>
    <m/>
    <m/>
    <m/>
  </r>
  <r>
    <x v="1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439595008"/>
    <m/>
    <m/>
    <n v="56582000"/>
    <n v="109730000"/>
    <n v="80982000"/>
    <n v="76176000"/>
    <n v="58397000"/>
    <m/>
    <m/>
    <x v="2325"/>
    <n v="365780992"/>
    <n v="84497000"/>
    <m/>
    <n v="84497000"/>
    <n v="27601000"/>
    <n v="26452000"/>
    <n v="1277671040"/>
    <n v="339753984"/>
    <n v="87807000"/>
    <m/>
    <m/>
    <m/>
    <m/>
    <m/>
    <m/>
    <m/>
    <m/>
    <m/>
    <m/>
    <m/>
  </r>
  <r>
    <x v="2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476591008"/>
    <m/>
    <m/>
    <n v="61212000"/>
    <n v="116017000"/>
    <n v="85408000"/>
    <n v="66253000"/>
    <n v="57062000"/>
    <m/>
    <m/>
    <x v="2326"/>
    <n v="385472000"/>
    <n v="87574000"/>
    <m/>
    <n v="87574000"/>
    <n v="29348000"/>
    <n v="25755000"/>
    <n v="1339250048"/>
    <n v="357660000"/>
    <n v="94216000"/>
    <m/>
    <m/>
    <m/>
    <m/>
    <m/>
    <m/>
    <m/>
    <m/>
    <m/>
    <m/>
    <m/>
  </r>
  <r>
    <x v="3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513575008"/>
    <m/>
    <m/>
    <n v="66683000"/>
    <n v="116076000"/>
    <n v="95180000"/>
    <n v="73446000"/>
    <n v="61039000"/>
    <m/>
    <m/>
    <x v="2327"/>
    <n v="418876992"/>
    <n v="91980000"/>
    <m/>
    <n v="91980000"/>
    <n v="31015000"/>
    <n v="28425000"/>
    <n v="1423969024"/>
    <n v="379176992"/>
    <n v="98840000"/>
    <m/>
    <m/>
    <m/>
    <m/>
    <m/>
    <m/>
    <m/>
    <m/>
    <m/>
    <m/>
    <m/>
  </r>
  <r>
    <x v="4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555116992"/>
    <m/>
    <m/>
    <n v="68742000"/>
    <n v="121864000"/>
    <n v="94274000"/>
    <n v="79380000"/>
    <n v="69877000"/>
    <m/>
    <m/>
    <x v="2328"/>
    <n v="454788000"/>
    <n v="99794000"/>
    <m/>
    <n v="99794000"/>
    <n v="32764000"/>
    <n v="29332000"/>
    <n v="1539076992"/>
    <n v="406795008"/>
    <n v="114326000"/>
    <m/>
    <m/>
    <m/>
    <m/>
    <m/>
    <m/>
    <m/>
    <m/>
    <m/>
    <m/>
    <m/>
  </r>
  <r>
    <x v="5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599601984"/>
    <m/>
    <m/>
    <n v="66102000"/>
    <n v="120860000"/>
    <n v="87699000"/>
    <n v="87404000"/>
    <n v="70221000"/>
    <m/>
    <m/>
    <x v="2329"/>
    <n v="509282656"/>
    <n v="97782064"/>
    <m/>
    <n v="97782064"/>
    <n v="32944000"/>
    <n v="30928000"/>
    <n v="1637866752"/>
    <n v="410772000"/>
    <n v="116682000"/>
    <m/>
    <m/>
    <m/>
    <m/>
    <m/>
    <m/>
    <m/>
    <m/>
    <m/>
    <m/>
    <m/>
  </r>
  <r>
    <x v="6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644556992"/>
    <n v="529124992"/>
    <m/>
    <n v="65556464"/>
    <n v="118567824"/>
    <n v="76586984"/>
    <n v="81318192"/>
    <m/>
    <m/>
    <m/>
    <x v="2330"/>
    <n v="557868992"/>
    <n v="202832000"/>
    <m/>
    <n v="202832000"/>
    <n v="32969000"/>
    <n v="42211000"/>
    <n v="1599176960"/>
    <m/>
    <m/>
    <m/>
    <m/>
    <n v="1646396032"/>
    <n v="1599176960"/>
    <n v="1624"/>
    <n v="0.69499999999999995"/>
    <m/>
    <m/>
    <m/>
    <m/>
    <m/>
  </r>
  <r>
    <x v="7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682816000"/>
    <n v="598377984"/>
    <m/>
    <n v="84438000"/>
    <n v="135247008"/>
    <n v="90340000"/>
    <n v="40881000"/>
    <n v="103177000"/>
    <m/>
    <m/>
    <x v="2331"/>
    <n v="577710016"/>
    <n v="202576000"/>
    <m/>
    <n v="202576000"/>
    <n v="33931000"/>
    <n v="57176000"/>
    <n v="1297065984"/>
    <n v="670792704"/>
    <n v="169710544"/>
    <m/>
    <m/>
    <n v="1310547968"/>
    <n v="1297065984"/>
    <n v="1888"/>
    <n v="0.70699999999999996"/>
    <m/>
    <n v="0.18598000000000001"/>
    <n v="0.617232"/>
    <n v="4.60823E-2"/>
    <n v="36585.5"/>
  </r>
  <r>
    <x v="8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713770560"/>
    <n v="618019968"/>
    <m/>
    <n v="95750568"/>
    <n v="125708848"/>
    <n v="101373160"/>
    <n v="182340992"/>
    <n v="84266000"/>
    <m/>
    <m/>
    <x v="2332"/>
    <n v="631185984"/>
    <n v="203212992"/>
    <m/>
    <n v="203212992"/>
    <n v="38670000"/>
    <n v="53561000"/>
    <n v="1402433024"/>
    <n v="706683520"/>
    <n v="179366528"/>
    <m/>
    <m/>
    <n v="1574604032"/>
    <n v="1402433024"/>
    <n v="1981"/>
    <n v="0.72"/>
    <m/>
    <n v="0.181059"/>
    <n v="0.62102900000000005"/>
    <n v="4.4593599999999997E-2"/>
    <n v="39681"/>
  </r>
  <r>
    <x v="9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790685120"/>
    <n v="660281984"/>
    <m/>
    <n v="88895000"/>
    <n v="146776992"/>
    <n v="101564000"/>
    <n v="334369984"/>
    <n v="80647000"/>
    <m/>
    <m/>
    <x v="2333"/>
    <n v="690689984"/>
    <n v="216896992"/>
    <m/>
    <n v="216896992"/>
    <n v="38784000"/>
    <n v="56713000"/>
    <n v="1498254976"/>
    <n v="800986496"/>
    <n v="198644656"/>
    <m/>
    <m/>
    <n v="1793776000"/>
    <n v="1498254976"/>
    <n v="2192"/>
    <n v="0.73299999999999998"/>
    <m/>
    <n v="0.18104700000000001"/>
    <n v="0.63000900000000004"/>
    <n v="4.2848799999999999E-2"/>
    <n v="42825.5"/>
  </r>
  <r>
    <x v="10"/>
    <x v="83"/>
    <s v="NEW YORK UNIVERSITY"/>
    <s v="New York"/>
    <x v="0"/>
    <x v="0"/>
    <s v=""/>
    <s v=""/>
    <m/>
    <m/>
    <m/>
    <m/>
    <m/>
    <n v="10012"/>
    <s v="Mid East: DE, DC, MD, NJ, NY, and PA"/>
    <x v="0"/>
    <x v="0"/>
    <m/>
    <m/>
    <m/>
    <m/>
    <n v="825345984"/>
    <n v="691542976"/>
    <m/>
    <n v="98171000"/>
    <n v="160223008"/>
    <n v="111645000"/>
    <n v="251642000"/>
    <n v="119470000"/>
    <m/>
    <m/>
    <x v="2334"/>
    <n v="764633984"/>
    <n v="235348000"/>
    <m/>
    <n v="235348000"/>
    <n v="40526000"/>
    <n v="45859000"/>
    <n v="1687730944"/>
    <n v="854105984"/>
    <n v="204428000"/>
    <m/>
    <m/>
    <n v="1763197056"/>
    <n v="1687730944"/>
    <n v="2397"/>
    <n v="0.76"/>
    <m/>
    <n v="0.17696600000000001"/>
    <n v="0.63497899999999996"/>
    <n v="4.1395599999999998E-2"/>
    <n v="46719"/>
  </r>
  <r>
    <x v="11"/>
    <x v="83"/>
    <s v="NEW YORK UNIVERSITY"/>
    <s v="New York"/>
    <x v="1"/>
    <x v="0"/>
    <n v="0.28503127353702068"/>
    <n v="0.35914522058823528"/>
    <n v="30537"/>
    <n v="8704"/>
    <n v="3124"/>
    <n v="2"/>
    <n v="3126"/>
    <n v="10012"/>
    <s v="Mid East: DE, DC, MD, NJ, NY, and PA"/>
    <x v="0"/>
    <x v="0"/>
    <m/>
    <m/>
    <m/>
    <m/>
    <n v="880860992"/>
    <n v="729374976"/>
    <m/>
    <n v="36760000"/>
    <n v="174882000"/>
    <n v="59929000"/>
    <n v="282560992"/>
    <n v="222610000"/>
    <m/>
    <m/>
    <x v="2335"/>
    <n v="814582976"/>
    <n v="205990000"/>
    <m/>
    <n v="205990000"/>
    <n v="44154000"/>
    <n v="51359000"/>
    <n v="1849378048"/>
    <n v="936606976"/>
    <n v="233720992"/>
    <m/>
    <m/>
    <n v="1885753984"/>
    <n v="1849378048"/>
    <n v="2638"/>
    <n v="0.77700000000000002"/>
    <m/>
    <n v="0.177005"/>
    <n v="0.63315100000000002"/>
    <n v="4.2844800000000002E-2"/>
    <n v="50518"/>
  </r>
  <r>
    <x v="12"/>
    <x v="83"/>
    <s v="NEW YORK UNIVERSITY"/>
    <s v="New York"/>
    <x v="1"/>
    <x v="0"/>
    <n v="0.32358608566309455"/>
    <n v="0.41569160050146259"/>
    <n v="29581"/>
    <n v="9572"/>
    <n v="3963"/>
    <n v="16"/>
    <n v="3979"/>
    <n v="10012"/>
    <s v="Mid East: DE, DC, MD, NJ, NY, and PA"/>
    <x v="0"/>
    <x v="0"/>
    <m/>
    <m/>
    <m/>
    <m/>
    <n v="949116032"/>
    <n v="786752320"/>
    <m/>
    <n v="36600000"/>
    <n v="199648992"/>
    <n v="50625000"/>
    <n v="200691008"/>
    <n v="207598656"/>
    <m/>
    <m/>
    <x v="2336"/>
    <n v="864003968"/>
    <n v="226848000"/>
    <m/>
    <n v="226848000"/>
    <n v="46544000"/>
    <n v="57481000"/>
    <n v="2021252992"/>
    <n v="1036030976"/>
    <n v="263174000"/>
    <n v="1133249024"/>
    <n v="1264950016"/>
    <n v="2074621056"/>
    <n v="2021252992"/>
    <n v="2823"/>
    <n v="0.79400000000000004"/>
    <m/>
    <n v="0.17432700000000001"/>
    <n v="0.63367799999999996"/>
    <n v="3.7129099999999998E-2"/>
    <n v="53700"/>
  </r>
  <r>
    <x v="13"/>
    <x v="83"/>
    <s v="NEW YORK UNIVERSITY"/>
    <s v="New York"/>
    <x v="1"/>
    <x v="0"/>
    <n v="0.32102676456655616"/>
    <n v="0.3890989578529927"/>
    <n v="33776"/>
    <n v="10843"/>
    <n v="4178"/>
    <n v="41"/>
    <n v="4219"/>
    <n v="10012"/>
    <s v="Mid East: DE, DC, MD, NJ, NY, and PA"/>
    <x v="0"/>
    <x v="0"/>
    <m/>
    <m/>
    <m/>
    <m/>
    <n v="1008878976"/>
    <n v="836728000"/>
    <m/>
    <n v="33640000"/>
    <n v="216535008"/>
    <n v="49515000"/>
    <n v="204596992"/>
    <n v="279865984"/>
    <m/>
    <m/>
    <x v="2337"/>
    <n v="859640000"/>
    <n v="219838000"/>
    <m/>
    <n v="219838000"/>
    <n v="47655000"/>
    <n v="64703000"/>
    <n v="2049478016"/>
    <n v="798248000"/>
    <n v="241215008"/>
    <n v="1264950016"/>
    <n v="1421067008"/>
    <n v="2245120000"/>
    <n v="2049478016"/>
    <n v="3009"/>
    <n v="0.80800000000000005"/>
    <m/>
    <n v="0.16917299999999999"/>
    <n v="0.63116099999999997"/>
    <n v="3.2442199999999997E-2"/>
    <n v="54736.5"/>
  </r>
  <r>
    <x v="14"/>
    <x v="83"/>
    <s v="NEW YORK UNIVERSITY"/>
    <s v="New York"/>
    <x v="1"/>
    <x v="0"/>
    <n v="0.3484923237658531"/>
    <n v="0.38466022651565623"/>
    <n v="34457"/>
    <n v="12008"/>
    <n v="4586"/>
    <n v="33"/>
    <n v="4619"/>
    <s v="10012-1091"/>
    <s v="Mid East: DE, DC, MD, NJ, NY, and PA"/>
    <x v="1"/>
    <x v="0"/>
    <m/>
    <m/>
    <m/>
    <m/>
    <n v="1095289216"/>
    <n v="898634240"/>
    <m/>
    <n v="25520000"/>
    <n v="234887008"/>
    <n v="38531000"/>
    <n v="227664992"/>
    <n v="279655776"/>
    <m/>
    <m/>
    <x v="2338"/>
    <n v="940644992"/>
    <n v="246948992"/>
    <m/>
    <n v="246948992"/>
    <n v="51847000"/>
    <n v="67004000"/>
    <n v="2236614912"/>
    <n v="845203968"/>
    <n v="265780992"/>
    <n v="1421067008"/>
    <n v="1591687552"/>
    <n v="2432164096"/>
    <n v="2236614912"/>
    <n v="3218"/>
    <n v="0.83699999999999997"/>
    <m/>
    <n v="0.163304"/>
    <n v="0.62965499999999996"/>
    <n v="2.9654699999999999E-2"/>
    <n v="56039"/>
  </r>
  <r>
    <x v="15"/>
    <x v="83"/>
    <s v="New York University"/>
    <s v="New York"/>
    <x v="1"/>
    <x v="0"/>
    <n v="0.36691877481236779"/>
    <n v="0.37039962091296791"/>
    <n v="34509"/>
    <n v="12662"/>
    <n v="4653"/>
    <n v="37"/>
    <n v="4690"/>
    <s v="10012-1091"/>
    <s v="Mid East: DE, DC, MD, NJ, NY, and PA"/>
    <x v="1"/>
    <x v="1"/>
    <m/>
    <m/>
    <m/>
    <m/>
    <n v="1179982976"/>
    <n v="973761024"/>
    <m/>
    <n v="28588000"/>
    <n v="227079008"/>
    <n v="40285000"/>
    <n v="295048000"/>
    <n v="276548000"/>
    <m/>
    <m/>
    <x v="2339"/>
    <n v="1004014976"/>
    <n v="247724000"/>
    <m/>
    <n v="247724000"/>
    <n v="54137000"/>
    <n v="65678000"/>
    <n v="2402386944"/>
    <n v="907449024"/>
    <n v="281799008"/>
    <n v="1591687552"/>
    <n v="1823975040"/>
    <n v="2687336960"/>
    <n v="2402386944"/>
    <n v="3332"/>
    <n v="0.84"/>
    <m/>
    <n v="0.15262400000000001"/>
    <n v="0.63633899999999999"/>
    <n v="2.8398400000000001E-2"/>
    <n v="57850.5"/>
  </r>
  <r>
    <x v="16"/>
    <x v="83"/>
    <s v="New York University"/>
    <s v="New York"/>
    <x v="1"/>
    <x v="0"/>
    <n v="0.36227713834348907"/>
    <n v="0.36855629964180037"/>
    <n v="35448"/>
    <n v="12842"/>
    <n v="4703"/>
    <n v="30"/>
    <n v="4733"/>
    <s v="10012-1091"/>
    <s v="Mid East: DE, DC, MD, NJ, NY, and PA"/>
    <x v="1"/>
    <x v="1"/>
    <m/>
    <m/>
    <m/>
    <m/>
    <n v="1278056960"/>
    <n v="1062726976"/>
    <m/>
    <n v="33312000"/>
    <n v="230484992"/>
    <n v="48127000"/>
    <n v="343196992"/>
    <n v="1182924032"/>
    <m/>
    <m/>
    <x v="2340"/>
    <n v="1116306048"/>
    <n v="273059008"/>
    <m/>
    <n v="273059008"/>
    <n v="57182000"/>
    <n v="72066000"/>
    <n v="2603312896"/>
    <n v="963364736"/>
    <n v="292292000"/>
    <n v="1823975040"/>
    <n v="2139643136"/>
    <n v="3771447040"/>
    <n v="2603312896"/>
    <n v="3516"/>
    <n v="0.85"/>
    <m/>
    <n v="0.160797"/>
    <n v="0.63240499999999999"/>
    <n v="3.1668000000000002E-2"/>
    <n v="59301.5"/>
  </r>
  <r>
    <x v="17"/>
    <x v="83"/>
    <s v="New York University"/>
    <s v="New York"/>
    <x v="1"/>
    <x v="0"/>
    <n v="0.36683241734275496"/>
    <n v="0.39001189060642094"/>
    <n v="34389"/>
    <n v="12615"/>
    <n v="4892"/>
    <n v="28"/>
    <n v="4920"/>
    <s v="10012-1091"/>
    <s v="Mid East: DE, DC, MD, NJ, NY, and PA"/>
    <x v="1"/>
    <x v="1"/>
    <m/>
    <m/>
    <m/>
    <m/>
    <n v="1377908992"/>
    <n v="1151235968"/>
    <m/>
    <n v="50573000"/>
    <n v="240363008"/>
    <n v="69226000"/>
    <n v="343416000"/>
    <n v="386708000"/>
    <m/>
    <m/>
    <x v="2341"/>
    <n v="1179726976"/>
    <n v="299372992"/>
    <m/>
    <n v="299372992"/>
    <n v="66106000"/>
    <n v="74577000"/>
    <n v="2841167872"/>
    <n v="1051438016"/>
    <n v="299758016"/>
    <n v="2139643136"/>
    <n v="2445046016"/>
    <n v="2831789056"/>
    <n v="2841167872"/>
    <n v="3503"/>
    <n v="0.84899999999999998"/>
    <m/>
    <n v="0.163526"/>
    <n v="0.63607000000000002"/>
    <n v="3.2705199999999997E-2"/>
    <n v="61848.5"/>
  </r>
  <r>
    <x v="18"/>
    <x v="83"/>
    <s v="New York University"/>
    <s v="New York"/>
    <x v="1"/>
    <x v="0"/>
    <n v="0.32205665189958382"/>
    <n v="0.3740725302209254"/>
    <n v="37245"/>
    <n v="11995"/>
    <n v="4464"/>
    <n v="23"/>
    <n v="4487"/>
    <s v="10012-1091"/>
    <s v="Mid East: DE, DC, MD, NJ, NY, and PA"/>
    <x v="1"/>
    <x v="1"/>
    <m/>
    <m/>
    <m/>
    <m/>
    <n v="1446060032"/>
    <n v="1183282048"/>
    <m/>
    <n v="56590000"/>
    <n v="247892992"/>
    <n v="75398000"/>
    <n v="270924992"/>
    <n v="368951008"/>
    <m/>
    <m/>
    <x v="2342"/>
    <n v="1170331008"/>
    <n v="356760992"/>
    <m/>
    <n v="356760992"/>
    <n v="63325000"/>
    <n v="101826000"/>
    <n v="3050744064"/>
    <n v="1420910976"/>
    <n v="366982016"/>
    <n v="2492603904"/>
    <n v="2194839040"/>
    <n v="2646038016"/>
    <n v="3050744064"/>
    <n v="3605"/>
    <n v="0.85799999999999998"/>
    <m/>
    <n v="0.15359999999999999"/>
    <n v="0.62997499999999995"/>
    <n v="3.1279099999999997E-2"/>
    <n v="63000"/>
  </r>
  <r>
    <x v="19"/>
    <x v="83"/>
    <s v="New York University"/>
    <s v="New York"/>
    <x v="1"/>
    <x v="0"/>
    <n v="0.37795632908013455"/>
    <n v="0.3539798008333922"/>
    <n v="37462"/>
    <n v="14159"/>
    <n v="4988"/>
    <n v="24"/>
    <n v="5012"/>
    <s v="10012-1091"/>
    <s v="Mid East: DE, DC, MD, NJ, NY, and PA"/>
    <x v="1"/>
    <x v="1"/>
    <n v="-73.997"/>
    <n v="40.729799999999997"/>
    <m/>
    <m/>
    <n v="1539431040"/>
    <n v="1232658048"/>
    <m/>
    <n v="2681000"/>
    <n v="294456992"/>
    <n v="24018000"/>
    <n v="426424992"/>
    <n v="426143008"/>
    <m/>
    <m/>
    <x v="2343"/>
    <n v="1193824000"/>
    <n v="436604992"/>
    <m/>
    <n v="436604992"/>
    <n v="65459000"/>
    <n v="95561000"/>
    <n v="3196919040"/>
    <n v="1453654016"/>
    <n v="358216992"/>
    <n v="2194839040"/>
    <n v="2409929216"/>
    <n v="3396101888"/>
    <n v="3196919040"/>
    <n v="3928"/>
    <n v="0.86"/>
    <m/>
    <n v="0.161356"/>
    <n v="0.61625099999999999"/>
    <n v="3.2245700000000002E-2"/>
    <n v="56362"/>
  </r>
  <r>
    <x v="20"/>
    <x v="83"/>
    <s v="New York University"/>
    <s v="New York"/>
    <x v="1"/>
    <x v="0"/>
    <n v="0.38103245782617978"/>
    <n v="0.3490017513134851"/>
    <n v="37464"/>
    <n v="14275"/>
    <n v="4964"/>
    <n v="18"/>
    <n v="4982"/>
    <s v="10012-1091"/>
    <s v="Mid East: DE, DC, MD, NJ, NY, and PA"/>
    <x v="1"/>
    <x v="1"/>
    <n v="-73.997"/>
    <n v="40.729799999999997"/>
    <m/>
    <m/>
    <n v="1628873984"/>
    <n v="1298425984"/>
    <m/>
    <n v="4973000"/>
    <n v="321700992"/>
    <n v="22222000"/>
    <n v="664102016"/>
    <n v="23937000"/>
    <m/>
    <m/>
    <x v="2344"/>
    <n v="1136636032"/>
    <n v="565614976"/>
    <m/>
    <n v="565614976"/>
    <n v="64698000"/>
    <n v="102992000"/>
    <n v="3378458112"/>
    <n v="1535693056"/>
    <n v="419755008"/>
    <n v="2409929216"/>
    <n v="2724134144"/>
    <n v="3736890880"/>
    <n v="3378458112"/>
    <n v="4023"/>
    <n v="0.86699999999999999"/>
    <m/>
    <n v="0.16714499999999999"/>
    <n v="0.62242699999999995"/>
    <n v="3.08095E-2"/>
    <n v="52000"/>
  </r>
  <r>
    <x v="21"/>
    <x v="83"/>
    <s v="New York University"/>
    <s v="New York"/>
    <x v="1"/>
    <x v="0"/>
    <n v="0.32701306888441672"/>
    <n v="0.36108845554978869"/>
    <n v="41243"/>
    <n v="13487"/>
    <n v="4855"/>
    <n v="15"/>
    <n v="4870"/>
    <s v="10012-1091"/>
    <s v="Mid East: DE, DC, MD, NJ, NY, and PA"/>
    <x v="1"/>
    <x v="1"/>
    <n v="-73.997299999999996"/>
    <n v="40.729500000000002"/>
    <n v="2.8000000000000001E-2"/>
    <n v="7666"/>
    <n v="1727101952"/>
    <n v="1366187008"/>
    <m/>
    <n v="1142000"/>
    <n v="325652992"/>
    <n v="25269000"/>
    <n v="599729984"/>
    <n v="488131008"/>
    <m/>
    <m/>
    <x v="2345"/>
    <n v="1201533056"/>
    <n v="644027008"/>
    <n v="5798000"/>
    <n v="649825024"/>
    <n v="69092000"/>
    <n v="100399000"/>
    <n v="3830878976"/>
    <n v="1598233984"/>
    <n v="423271008"/>
    <n v="2724134144"/>
    <n v="2800399104"/>
    <n v="3887697920"/>
    <n v="3830878976"/>
    <n v="3995"/>
    <n v="0.84899999999999998"/>
    <m/>
    <n v="0.16545599999999999"/>
    <n v="0.62268999999999997"/>
    <n v="2.9318E-2"/>
    <n v="50547"/>
  </r>
  <r>
    <x v="22"/>
    <x v="83"/>
    <s v="New York University"/>
    <s v="New York"/>
    <x v="1"/>
    <x v="0"/>
    <n v="0.35036325834559767"/>
    <n v="0.34277903720496067"/>
    <n v="42807"/>
    <n v="14998"/>
    <n v="5125"/>
    <n v="16"/>
    <n v="5141"/>
    <s v="10012-1091"/>
    <s v="Mid East: DE, DC, MD, NJ, NY, and PA"/>
    <x v="1"/>
    <x v="1"/>
    <n v="-73.997299999999996"/>
    <n v="40.729500000000002"/>
    <n v="3.5999999999999997E-2"/>
    <n v="7952"/>
    <n v="1806962944"/>
    <n v="1410790016"/>
    <m/>
    <n v="3619000"/>
    <n v="314164992"/>
    <n v="18204000"/>
    <n v="612403968"/>
    <n v="739731968"/>
    <m/>
    <m/>
    <x v="2346"/>
    <n v="1275170944"/>
    <n v="704262976"/>
    <n v="6531000"/>
    <n v="710793984"/>
    <n v="71837000"/>
    <n v="108873000"/>
    <n v="3953776128"/>
    <n v="1728813056"/>
    <n v="489622016"/>
    <n v="2800399104"/>
    <n v="2980026880"/>
    <n v="4376953856"/>
    <n v="3953776128"/>
    <n v="4069"/>
    <n v="0.83299999999999996"/>
    <m/>
    <n v="0.14735599999999999"/>
    <n v="0.61382999999999999"/>
    <n v="2.82115E-2"/>
    <n v="51000"/>
  </r>
  <r>
    <x v="23"/>
    <x v="83"/>
    <s v="New York University"/>
    <s v="New York"/>
    <x v="1"/>
    <x v="0"/>
    <n v="0.32392581751458094"/>
    <n v="0.3511362870051925"/>
    <n v="45779"/>
    <n v="14829"/>
    <n v="5168"/>
    <n v="39"/>
    <n v="5207"/>
    <s v="10012-1091"/>
    <s v="Mid East: DE, DC, MD, NJ, NY, and PA"/>
    <x v="1"/>
    <x v="1"/>
    <n v="-73.997299999999996"/>
    <n v="40.729500000000002"/>
    <n v="2.5000000000000001E-2"/>
    <n v="9597"/>
    <n v="2027766016"/>
    <n v="1546675968"/>
    <m/>
    <n v="2081000"/>
    <n v="342560992"/>
    <n v="19910000"/>
    <n v="760611008"/>
    <n v="964859008"/>
    <m/>
    <m/>
    <x v="2347"/>
    <n v="1460621056"/>
    <n v="810883968"/>
    <n v="5764000"/>
    <n v="816647936"/>
    <n v="75516000"/>
    <n v="118299000"/>
    <n v="4607555072"/>
    <n v="1944408960"/>
    <n v="551772032"/>
    <n v="2980026880"/>
    <n v="3435034112"/>
    <n v="5262554112"/>
    <n v="4607555072"/>
    <n v="3973"/>
    <n v="0.83"/>
    <m/>
    <n v="0.126361"/>
    <n v="0.60372700000000001"/>
    <n v="2.2044399999999999E-2"/>
    <n v="51603"/>
  </r>
  <r>
    <x v="24"/>
    <x v="83"/>
    <s v="New York University"/>
    <s v="New York"/>
    <x v="1"/>
    <x v="0"/>
    <n v="0.35449964569718923"/>
    <n v="0.32831760133259302"/>
    <n v="50804"/>
    <n v="18010"/>
    <n v="5860"/>
    <n v="53"/>
    <n v="5913"/>
    <m/>
    <m/>
    <x v="0"/>
    <x v="0"/>
    <m/>
    <m/>
    <n v="0.02"/>
    <n v="9836"/>
    <n v="2152288768"/>
    <n v="1599843712"/>
    <m/>
    <n v="2618567"/>
    <n v="357284896"/>
    <n v="23952940"/>
    <n v="742499584"/>
    <n v="708960000"/>
    <m/>
    <m/>
    <x v="2348"/>
    <n v="1471817984"/>
    <n v="931003008"/>
    <n v="20417000"/>
    <n v="951420032"/>
    <n v="75635000"/>
    <n v="122042000"/>
    <n v="5026117120"/>
    <n v="2171849984"/>
    <n v="608769984"/>
    <n v="3435034112"/>
    <n v="3475939072"/>
    <n v="4927960064"/>
    <n v="5026117120"/>
    <n v="4501"/>
    <n v="0.83899999999999997"/>
    <m/>
    <n v="0.12002"/>
    <n v="0.59027099999999999"/>
    <n v="1.9407600000000001E-2"/>
    <n v="52134"/>
  </r>
  <r>
    <x v="25"/>
    <x v="83"/>
    <s v="New York University"/>
    <s v="New York"/>
    <x v="1"/>
    <x v="0"/>
    <n v="0.32073379874235625"/>
    <n v="0.31957871995679177"/>
    <n v="57727"/>
    <n v="18515"/>
    <n v="5886"/>
    <n v="31"/>
    <n v="5917"/>
    <s v="10012-1091"/>
    <s v="Mid East: DE, DC, MD, NJ, NY, and PA"/>
    <x v="1"/>
    <x v="1"/>
    <n v="-73.997299999999996"/>
    <n v="40.729500000000002"/>
    <n v="1.9E-2"/>
    <n v="9685"/>
    <n v="2276873728"/>
    <n v="1662911744"/>
    <m/>
    <n v="3072273"/>
    <n v="362802624"/>
    <n v="24877384"/>
    <n v="798820672"/>
    <n v="2170744320"/>
    <m/>
    <m/>
    <x v="2349"/>
    <n v="1498449024"/>
    <n v="984702016"/>
    <n v="10930000"/>
    <n v="995632000"/>
    <n v="79729000"/>
    <n v="129320000"/>
    <n v="5548776960"/>
    <n v="2619859968"/>
    <n v="739998976"/>
    <n v="3475939072"/>
    <n v="3587112960"/>
    <n v="5608125952"/>
    <n v="5548776960"/>
    <n v="4600"/>
    <n v="0.84699999999999998"/>
    <m/>
    <n v="0.112192"/>
    <n v="0.59460599999999997"/>
    <n v="1.9741399999999999E-2"/>
    <n v="53143"/>
  </r>
  <r>
    <x v="26"/>
    <x v="83"/>
    <s v="New York University"/>
    <s v="New York"/>
    <x v="1"/>
    <x v="0"/>
    <n v="0.31867136552269282"/>
    <n v="0.31724458684305723"/>
    <n v="60724"/>
    <n v="19351"/>
    <n v="6082"/>
    <n v="57"/>
    <n v="6139"/>
    <s v="10012-1091"/>
    <s v="Mid East: DE, DC, MD, NJ, NY, and PA"/>
    <x v="1"/>
    <x v="1"/>
    <n v="-73.997299999999996"/>
    <n v="40.729500000000002"/>
    <n v="0.02"/>
    <n v="9422"/>
    <n v="2406904064"/>
    <n v="1753735936"/>
    <m/>
    <n v="9144163"/>
    <n v="430261184"/>
    <n v="33077776"/>
    <n v="796526336"/>
    <n v="2517284096"/>
    <m/>
    <m/>
    <x v="2350"/>
    <n v="1517058944"/>
    <n v="1106098944"/>
    <n v="18693000"/>
    <n v="1124791936"/>
    <n v="83423000"/>
    <n v="126605000"/>
    <n v="5924092928"/>
    <n v="2826682112"/>
    <n v="794700992"/>
    <n v="3587112960"/>
    <n v="4076048384"/>
    <n v="6461849088"/>
    <n v="5924092928"/>
    <n v="4502"/>
    <n v="0.83499999999999996"/>
    <m/>
    <n v="0.10763499999999999"/>
    <n v="0.61138899999999996"/>
    <n v="1.98686E-2"/>
    <n v="51965.5"/>
  </r>
  <r>
    <x v="27"/>
    <x v="83"/>
    <s v="New York University"/>
    <s v="New York"/>
    <x v="1"/>
    <x v="0"/>
    <n v="0.27664161732310527"/>
    <n v="0.34009148924154287"/>
    <n v="64007"/>
    <n v="17707"/>
    <n v="6004"/>
    <n v="18"/>
    <n v="6022"/>
    <s v="10012-1091"/>
    <s v="Mid East: DE, DC, MD, NJ, NY, and PA"/>
    <x v="1"/>
    <x v="1"/>
    <n v="-73.997299999999996"/>
    <n v="40.729500000000002"/>
    <n v="2.1000000000000001E-2"/>
    <n v="8635"/>
    <n v="2537999872"/>
    <n v="1851954048"/>
    <m/>
    <n v="9677535"/>
    <n v="477967552"/>
    <n v="37063408"/>
    <n v="880811840"/>
    <n v="2874972928"/>
    <m/>
    <m/>
    <x v="2351"/>
    <n v="1624785024"/>
    <n v="1168950016"/>
    <n v="14941000"/>
    <n v="1183891072"/>
    <n v="83135000"/>
    <n v="141076992"/>
    <n v="6455176192"/>
    <n v="3113073920"/>
    <n v="892595968"/>
    <n v="4076048384"/>
    <n v="4222210048"/>
    <n v="6910292992"/>
    <n v="6455176192"/>
    <m/>
    <m/>
    <m/>
    <m/>
    <m/>
    <m/>
    <m/>
  </r>
  <r>
    <x v="0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11326000"/>
    <m/>
    <m/>
    <n v="22000"/>
    <n v="4643000"/>
    <n v="4243000"/>
    <n v="2535000"/>
    <n v="6870000"/>
    <m/>
    <m/>
    <x v="2352"/>
    <n v="43679000"/>
    <n v="763000"/>
    <n v="4097000"/>
    <n v="4860000"/>
    <n v="12756000"/>
    <n v="13591000"/>
    <n v="140604992"/>
    <n v="60122000"/>
    <n v="13475000"/>
    <m/>
    <m/>
    <m/>
    <m/>
    <m/>
    <m/>
    <m/>
    <m/>
    <m/>
    <m/>
    <m/>
  </r>
  <r>
    <x v="1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17029000"/>
    <m/>
    <m/>
    <n v="400000"/>
    <n v="5469000"/>
    <n v="10447000"/>
    <n v="3243000"/>
    <n v="5959000"/>
    <m/>
    <m/>
    <x v="2353"/>
    <n v="46031000"/>
    <n v="1142000"/>
    <n v="3748000"/>
    <n v="4890000"/>
    <n v="12861000"/>
    <n v="15633000"/>
    <n v="152454000"/>
    <n v="61190000"/>
    <n v="16813000"/>
    <m/>
    <m/>
    <m/>
    <m/>
    <m/>
    <m/>
    <m/>
    <m/>
    <m/>
    <m/>
    <m/>
  </r>
  <r>
    <x v="2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19575000"/>
    <m/>
    <m/>
    <n v="512000"/>
    <n v="6815000"/>
    <n v="10491000"/>
    <n v="2859000"/>
    <n v="5762000"/>
    <m/>
    <m/>
    <x v="2354"/>
    <n v="47744000"/>
    <n v="1207000"/>
    <n v="4061000"/>
    <n v="5268000"/>
    <n v="13842000"/>
    <n v="15663000"/>
    <n v="155715008"/>
    <n v="62597000"/>
    <n v="17563000"/>
    <m/>
    <m/>
    <m/>
    <m/>
    <m/>
    <m/>
    <m/>
    <m/>
    <m/>
    <m/>
    <m/>
  </r>
  <r>
    <x v="3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25015000"/>
    <m/>
    <m/>
    <n v="812000"/>
    <n v="7015000"/>
    <n v="10873000"/>
    <n v="3490000"/>
    <n v="7526000"/>
    <m/>
    <m/>
    <x v="2355"/>
    <n v="52532000"/>
    <n v="1260000"/>
    <n v="5863000"/>
    <n v="7123000"/>
    <n v="15318000"/>
    <n v="16805000"/>
    <n v="170020992"/>
    <n v="68146000"/>
    <n v="19392000"/>
    <m/>
    <m/>
    <m/>
    <m/>
    <m/>
    <m/>
    <m/>
    <m/>
    <m/>
    <m/>
    <m/>
  </r>
  <r>
    <x v="4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36706784"/>
    <m/>
    <m/>
    <n v="887941"/>
    <n v="7699224"/>
    <n v="11889877"/>
    <n v="3490000"/>
    <n v="7526000"/>
    <m/>
    <m/>
    <x v="2356"/>
    <n v="57655832"/>
    <n v="1260000"/>
    <n v="5863000"/>
    <n v="7123000"/>
    <n v="15318000"/>
    <n v="18444116"/>
    <n v="180515728"/>
    <n v="72466128"/>
    <n v="19392000"/>
    <m/>
    <m/>
    <m/>
    <m/>
    <m/>
    <m/>
    <m/>
    <m/>
    <m/>
    <m/>
    <m/>
  </r>
  <r>
    <x v="5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47831632"/>
    <m/>
    <m/>
    <n v="960199"/>
    <n v="8265169"/>
    <n v="12857444"/>
    <n v="3931728"/>
    <n v="8478562"/>
    <m/>
    <m/>
    <x v="2357"/>
    <n v="61893920"/>
    <n v="1331790"/>
    <n v="6197049"/>
    <n v="7528839"/>
    <n v="16190755"/>
    <n v="19799880"/>
    <n v="192752912"/>
    <n v="77398544"/>
    <n v="20496876"/>
    <m/>
    <m/>
    <m/>
    <m/>
    <m/>
    <m/>
    <m/>
    <m/>
    <m/>
    <m/>
    <m/>
  </r>
  <r>
    <x v="6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60688064"/>
    <n v="55142812"/>
    <m/>
    <n v="228450"/>
    <n v="1201675"/>
    <n v="1761904"/>
    <n v="627193"/>
    <m/>
    <m/>
    <m/>
    <x v="2358"/>
    <n v="28479448"/>
    <n v="1219324"/>
    <m/>
    <n v="1219324"/>
    <n v="5646720"/>
    <n v="7368221"/>
    <n v="70743616"/>
    <m/>
    <m/>
    <m/>
    <m/>
    <n v="76731368"/>
    <n v="70743616"/>
    <n v="274"/>
    <n v="0.53700000000000003"/>
    <m/>
    <m/>
    <m/>
    <m/>
    <m/>
  </r>
  <r>
    <x v="7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35133424"/>
    <n v="134319264"/>
    <m/>
    <n v="814167"/>
    <n v="2865162"/>
    <n v="3447345"/>
    <n v="8918539"/>
    <n v="2303561"/>
    <m/>
    <m/>
    <x v="2359"/>
    <n v="75356608"/>
    <n v="1589949"/>
    <m/>
    <n v="1589949"/>
    <n v="22618312"/>
    <n v="22601044"/>
    <n v="168813408"/>
    <n v="78049608"/>
    <n v="24463382"/>
    <m/>
    <m/>
    <n v="162682240"/>
    <n v="168813408"/>
    <n v="270"/>
    <n v="0.497"/>
    <m/>
    <n v="0.22192100000000001"/>
    <n v="0.62859500000000001"/>
    <n v="5.9956599999999999E-2"/>
    <n v="23274.5"/>
  </r>
  <r>
    <x v="8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43680736"/>
    <n v="142857152"/>
    <m/>
    <n v="823587"/>
    <n v="6208032"/>
    <n v="3350972"/>
    <n v="19125680"/>
    <n v="2989089"/>
    <m/>
    <m/>
    <x v="2360"/>
    <n v="80302840"/>
    <n v="1601518"/>
    <m/>
    <n v="1601518"/>
    <n v="24505150"/>
    <n v="22812942"/>
    <n v="179305456"/>
    <n v="81298680"/>
    <n v="26374358"/>
    <m/>
    <m/>
    <n v="207559632"/>
    <n v="179305456"/>
    <n v="364"/>
    <n v="0.55200000000000005"/>
    <m/>
    <n v="0.21385599999999999"/>
    <n v="0.62457499999999999"/>
    <n v="5.8300699999999997E-2"/>
    <n v="24928"/>
  </r>
  <r>
    <x v="9"/>
    <x v="84"/>
    <s v="PACE UNIVERSITY-NEW YORK"/>
    <s v="New York"/>
    <x v="0"/>
    <x v="0"/>
    <s v=""/>
    <s v=""/>
    <m/>
    <m/>
    <m/>
    <m/>
    <m/>
    <n v="10038"/>
    <s v="Mid East: DE, DC, MD, NJ, NY, and PA"/>
    <x v="0"/>
    <x v="0"/>
    <m/>
    <m/>
    <m/>
    <m/>
    <n v="178021968"/>
    <n v="144269936"/>
    <m/>
    <n v="1134043"/>
    <n v="2875707"/>
    <n v="3710880"/>
    <n v="10474935"/>
    <n v="3188453"/>
    <m/>
    <m/>
    <x v="2361"/>
    <n v="83190208"/>
    <n v="1379719"/>
    <m/>
    <n v="1379719"/>
    <n v="22590418"/>
    <n v="22028688"/>
    <n v="175948976"/>
    <n v="84817216"/>
    <n v="24298786"/>
    <m/>
    <m/>
    <n v="192493392"/>
    <n v="175948976"/>
    <n v="324"/>
    <n v="0.497"/>
    <m/>
    <n v="0.21068799999999999"/>
    <n v="0.630274"/>
    <n v="5.1649199999999999E-2"/>
    <n v="26393"/>
  </r>
  <r>
    <x v="10"/>
    <x v="84"/>
    <s v="PACE UNIVERSITY-NEW YORK"/>
    <s v="New York"/>
    <x v="0"/>
    <x v="0"/>
    <s v=""/>
    <s v=""/>
    <m/>
    <m/>
    <m/>
    <m/>
    <m/>
    <n v="100381598"/>
    <s v="Mid East: DE, DC, MD, NJ, NY, and PA"/>
    <x v="0"/>
    <x v="0"/>
    <m/>
    <m/>
    <m/>
    <m/>
    <n v="191729776"/>
    <n v="160548640"/>
    <m/>
    <n v="1179690"/>
    <n v="3960038"/>
    <n v="4840286"/>
    <n v="10505466"/>
    <n v="3786425"/>
    <m/>
    <m/>
    <x v="2362"/>
    <n v="88191296"/>
    <n v="1864664"/>
    <m/>
    <n v="1864664"/>
    <n v="28365768"/>
    <n v="26170116"/>
    <n v="204308272"/>
    <n v="91106400"/>
    <n v="28578844"/>
    <m/>
    <m/>
    <n v="192340336"/>
    <n v="204308272"/>
    <n v="594"/>
    <n v="0.52200000000000002"/>
    <m/>
    <n v="0.20616799999999999"/>
    <n v="0.63019199999999997"/>
    <n v="5.3718000000000002E-2"/>
    <n v="28168"/>
  </r>
  <r>
    <x v="11"/>
    <x v="84"/>
    <s v="PACE UNIVERSITY-NEW YORK"/>
    <s v="New York"/>
    <x v="1"/>
    <x v="0"/>
    <n v="0.73838943331913076"/>
    <n v="0.31130986728216964"/>
    <n v="4694"/>
    <n v="3466"/>
    <n v="1031"/>
    <n v="48"/>
    <n v="1079"/>
    <n v="100381598"/>
    <s v="Mid East: DE, DC, MD, NJ, NY, and PA"/>
    <x v="0"/>
    <x v="0"/>
    <m/>
    <m/>
    <m/>
    <m/>
    <n v="200331856"/>
    <n v="166293216"/>
    <m/>
    <n v="1344482"/>
    <n v="4871737"/>
    <n v="4767235"/>
    <n v="12714071"/>
    <n v="4526547"/>
    <m/>
    <m/>
    <x v="2363"/>
    <n v="92713496"/>
    <n v="1922389"/>
    <m/>
    <n v="1922389"/>
    <n v="30323360"/>
    <n v="28583636"/>
    <n v="211649680"/>
    <n v="99321576"/>
    <n v="29770900"/>
    <m/>
    <m/>
    <n v="199588096"/>
    <n v="211649680"/>
    <n v="721"/>
    <n v="0.51900000000000002"/>
    <m/>
    <n v="0.192995"/>
    <n v="0.62894899999999998"/>
    <n v="5.3147199999999999E-2"/>
    <n v="29939"/>
  </r>
  <r>
    <x v="12"/>
    <x v="84"/>
    <s v="PACE UNIVERSITY-NEW YORK"/>
    <s v="New York"/>
    <x v="1"/>
    <x v="0"/>
    <n v="0.37385440083001903"/>
    <n v="0.71184088806660495"/>
    <n v="5783"/>
    <n v="2162"/>
    <n v="1509"/>
    <n v="30"/>
    <n v="1539"/>
    <s v="10038-1598"/>
    <s v="Mid East: DE, DC, MD, NJ, NY, and PA"/>
    <x v="0"/>
    <x v="0"/>
    <m/>
    <m/>
    <m/>
    <m/>
    <n v="217757584"/>
    <n v="179520960"/>
    <m/>
    <n v="1335704"/>
    <n v="5333207"/>
    <n v="4299656"/>
    <n v="10606342"/>
    <n v="6072920"/>
    <m/>
    <m/>
    <x v="2364"/>
    <n v="96522680"/>
    <n v="2855538"/>
    <m/>
    <n v="2855538"/>
    <n v="32759012"/>
    <n v="29133416"/>
    <n v="225870368"/>
    <n v="106445888"/>
    <n v="32321564"/>
    <n v="70712"/>
    <n v="71548"/>
    <n v="225651792"/>
    <n v="225870368"/>
    <n v="848"/>
    <n v="0.57499999999999996"/>
    <m/>
    <n v="0.202544"/>
    <n v="0.64041099999999995"/>
    <n v="4.7455999999999998E-2"/>
    <n v="31684.5"/>
  </r>
  <r>
    <x v="13"/>
    <x v="84"/>
    <s v="PACE UNIVERSITY-NEW YORK"/>
    <s v="New York"/>
    <x v="1"/>
    <x v="0"/>
    <n v="0.75706436420722134"/>
    <n v="0.26594090202177295"/>
    <n v="7644"/>
    <n v="5787"/>
    <n v="1508"/>
    <n v="31"/>
    <n v="1539"/>
    <s v="10038-1598"/>
    <s v="Mid East: DE, DC, MD, NJ, NY, and PA"/>
    <x v="0"/>
    <x v="0"/>
    <m/>
    <m/>
    <m/>
    <m/>
    <n v="234200800"/>
    <n v="190930912"/>
    <m/>
    <n v="918095"/>
    <n v="5309411"/>
    <n v="4262792"/>
    <n v="18027198"/>
    <n v="7810972"/>
    <m/>
    <m/>
    <x v="2365"/>
    <n v="101266680"/>
    <n v="2995047"/>
    <m/>
    <n v="2995047"/>
    <n v="34614396"/>
    <n v="30779374"/>
    <n v="239227856"/>
    <n v="111224624"/>
    <n v="32977706"/>
    <n v="71548"/>
    <n v="84612"/>
    <n v="257944016"/>
    <n v="239227856"/>
    <n v="907"/>
    <n v="0.59"/>
    <m/>
    <n v="0.21081900000000001"/>
    <n v="0.65394300000000005"/>
    <n v="4.5753299999999997E-2"/>
    <n v="34658.5"/>
  </r>
  <r>
    <x v="14"/>
    <x v="84"/>
    <s v="PACE UNIVERSITY-NEW YORK"/>
    <s v="New York"/>
    <x v="1"/>
    <x v="0"/>
    <n v="0.9466260618688892"/>
    <n v="0.28090077886894682"/>
    <n v="6239"/>
    <n v="5906"/>
    <n v="1571"/>
    <n v="88"/>
    <n v="1659"/>
    <s v="10038-1598"/>
    <s v="Mid East: DE, DC, MD, NJ, NY, and PA"/>
    <x v="1"/>
    <x v="0"/>
    <m/>
    <m/>
    <m/>
    <m/>
    <n v="241022064"/>
    <n v="196332704"/>
    <m/>
    <n v="709257"/>
    <n v="3556374"/>
    <n v="4528199"/>
    <n v="14843809"/>
    <n v="8964349"/>
    <m/>
    <m/>
    <x v="2366"/>
    <n v="109046552"/>
    <n v="2722436"/>
    <m/>
    <n v="2722436"/>
    <n v="35154140"/>
    <n v="31761484"/>
    <n v="258300080"/>
    <n v="117559288"/>
    <n v="36382728"/>
    <n v="84612000"/>
    <n v="92964000"/>
    <n v="260600000"/>
    <n v="258300080"/>
    <n v="842"/>
    <n v="0.56100000000000005"/>
    <m/>
    <n v="0.21227499999999999"/>
    <n v="0.66269299999999998"/>
    <n v="4.6157700000000003E-2"/>
    <n v="37010"/>
  </r>
  <r>
    <x v="15"/>
    <x v="84"/>
    <s v="Pace University-New York"/>
    <s v="New York"/>
    <x v="1"/>
    <x v="0"/>
    <n v="0.70179600135547271"/>
    <n v="0.23579591179784323"/>
    <n v="8853"/>
    <n v="6213"/>
    <n v="1445"/>
    <n v="20"/>
    <n v="1465"/>
    <s v="10038-1598"/>
    <s v="Mid East: DE, DC, MD, NJ, NY, and PA"/>
    <x v="1"/>
    <x v="2"/>
    <m/>
    <m/>
    <m/>
    <m/>
    <n v="249260992"/>
    <n v="198660848"/>
    <m/>
    <n v="1006222"/>
    <n v="4761723"/>
    <n v="4389322"/>
    <n v="32293612"/>
    <n v="11609780"/>
    <m/>
    <m/>
    <x v="2367"/>
    <n v="117536416"/>
    <n v="2452166"/>
    <m/>
    <n v="2452166"/>
    <n v="38355332"/>
    <n v="33462248"/>
    <n v="274182112"/>
    <n v="125374232"/>
    <n v="40878128"/>
    <n v="92964000"/>
    <n v="101815000"/>
    <n v="288894464"/>
    <n v="274182112"/>
    <n v="906"/>
    <n v="0.56599999999999995"/>
    <m/>
    <n v="0.212121"/>
    <n v="0.65936099999999997"/>
    <n v="5.05952E-2"/>
    <n v="39835.5"/>
  </r>
  <r>
    <x v="16"/>
    <x v="84"/>
    <s v="Pace University-New York"/>
    <s v="New York"/>
    <x v="1"/>
    <x v="0"/>
    <n v="0.72556849694952852"/>
    <n v="0.22947561534933497"/>
    <n v="9015"/>
    <n v="6541"/>
    <n v="1476"/>
    <n v="25"/>
    <n v="1501"/>
    <s v="10038-1598"/>
    <s v="Mid East: DE, DC, MD, NJ, NY, and PA"/>
    <x v="1"/>
    <x v="2"/>
    <m/>
    <m/>
    <m/>
    <m/>
    <n v="258793072"/>
    <n v="203192848"/>
    <m/>
    <m/>
    <n v="4856938"/>
    <n v="3332664"/>
    <n v="16549499"/>
    <n v="9484921"/>
    <m/>
    <m/>
    <x v="2368"/>
    <n v="115492408"/>
    <n v="2245638"/>
    <m/>
    <n v="2245638"/>
    <n v="36978172"/>
    <n v="35231480"/>
    <n v="280345280"/>
    <n v="124580424"/>
    <n v="18021864"/>
    <n v="101815000"/>
    <n v="122038000"/>
    <n v="286481408"/>
    <n v="280345280"/>
    <n v="841"/>
    <n v="0.53500000000000003"/>
    <m/>
    <n v="0.22126299999999999"/>
    <n v="0.66101699999999997"/>
    <n v="5.9167999999999998E-2"/>
    <n v="43189"/>
  </r>
  <r>
    <x v="17"/>
    <x v="84"/>
    <s v="Pace University-New York"/>
    <s v="New York"/>
    <x v="1"/>
    <x v="0"/>
    <n v="0.74568384963879031"/>
    <n v="0.18620689655172415"/>
    <n v="8167"/>
    <n v="6090"/>
    <n v="1128"/>
    <n v="6"/>
    <n v="1134"/>
    <s v="10038-1598"/>
    <s v="Mid East: DE, DC, MD, NJ, NY, and PA"/>
    <x v="1"/>
    <x v="2"/>
    <m/>
    <m/>
    <m/>
    <m/>
    <n v="272134368"/>
    <n v="202491584"/>
    <m/>
    <n v="1017199"/>
    <n v="5124950"/>
    <n v="4133579"/>
    <n v="13449324"/>
    <n v="9519264"/>
    <m/>
    <m/>
    <x v="2369"/>
    <n v="108394208"/>
    <n v="2420618"/>
    <m/>
    <n v="2420618"/>
    <n v="35761160"/>
    <n v="33371588"/>
    <n v="266823440"/>
    <n v="119046664"/>
    <n v="32768820"/>
    <n v="122038248"/>
    <n v="118836152"/>
    <n v="263579376"/>
    <n v="266823440"/>
    <n v="828"/>
    <n v="0.54900000000000004"/>
    <n v="10270"/>
    <n v="0.21920200000000001"/>
    <n v="0.65967500000000001"/>
    <n v="5.9379599999999998E-2"/>
    <n v="44221"/>
  </r>
  <r>
    <x v="18"/>
    <x v="84"/>
    <s v="Pace University-New York"/>
    <s v="New York"/>
    <x v="1"/>
    <x v="0"/>
    <n v="0.77538957549704457"/>
    <n v="0.26871101871101871"/>
    <n v="7444"/>
    <n v="5772"/>
    <n v="1537"/>
    <n v="14"/>
    <n v="1551"/>
    <s v="10038-1598"/>
    <s v="Mid East: DE, DC, MD, NJ, NY, and PA"/>
    <x v="1"/>
    <x v="2"/>
    <m/>
    <m/>
    <m/>
    <m/>
    <n v="295034912"/>
    <n v="211088224"/>
    <m/>
    <n v="74955"/>
    <n v="5811589"/>
    <n v="4539745"/>
    <n v="7125708"/>
    <n v="8511539"/>
    <m/>
    <m/>
    <x v="2370"/>
    <n v="115623328"/>
    <n v="1649599"/>
    <m/>
    <n v="1649599"/>
    <n v="38418532"/>
    <n v="36867688"/>
    <n v="280257728"/>
    <n v="123298320"/>
    <n v="44013532"/>
    <n v="118836152"/>
    <n v="92989792"/>
    <n v="246590128"/>
    <n v="280257728"/>
    <n v="901"/>
    <n v="0.57999999999999996"/>
    <n v="11180"/>
    <n v="0.172405"/>
    <n v="0.64678100000000005"/>
    <n v="4.0998699999999999E-2"/>
    <n v="44783"/>
  </r>
  <r>
    <x v="19"/>
    <x v="84"/>
    <s v="Pace University-New York"/>
    <s v="New York"/>
    <x v="1"/>
    <x v="0"/>
    <n v="0.74657459169132956"/>
    <n v="0.24416385259139628"/>
    <n v="9123"/>
    <n v="6811"/>
    <n v="1615"/>
    <n v="48"/>
    <n v="1663"/>
    <s v="10038-1598"/>
    <s v="Mid East: DE, DC, MD, NJ, NY, and PA"/>
    <x v="1"/>
    <x v="2"/>
    <n v="-74.006500000000003"/>
    <n v="40.711300000000001"/>
    <m/>
    <m/>
    <n v="321502752"/>
    <n v="206926240"/>
    <m/>
    <n v="41370"/>
    <n v="6870241"/>
    <n v="3913374"/>
    <n v="6407271"/>
    <n v="6421126"/>
    <m/>
    <m/>
    <x v="2371"/>
    <n v="112499784"/>
    <n v="2709858"/>
    <m/>
    <n v="2709858"/>
    <n v="42715316"/>
    <n v="37397976"/>
    <n v="277047392"/>
    <n v="123711120"/>
    <n v="42911984"/>
    <n v="92989792"/>
    <n v="102527976"/>
    <n v="280025024"/>
    <n v="277047392"/>
    <n v="800"/>
    <n v="0.55700000000000005"/>
    <n v="11560"/>
    <n v="0.151808"/>
    <n v="0.64951599999999998"/>
    <n v="3.5659700000000003E-2"/>
    <n v="47143"/>
  </r>
  <r>
    <x v="20"/>
    <x v="84"/>
    <s v="Pace University-New York"/>
    <s v="New York"/>
    <x v="1"/>
    <x v="0"/>
    <n v="0.78170232134729178"/>
    <n v="0.19471293816233842"/>
    <n v="10985"/>
    <n v="8587"/>
    <n v="1637"/>
    <n v="35"/>
    <n v="1672"/>
    <s v="10038-1598"/>
    <s v="Mid East: DE, DC, MD, NJ, NY, and PA"/>
    <x v="1"/>
    <x v="2"/>
    <n v="-74.005099999999999"/>
    <n v="40.711399999999998"/>
    <m/>
    <m/>
    <n v="342022848"/>
    <n v="229472624"/>
    <m/>
    <n v="68450"/>
    <n v="7378115"/>
    <n v="2628917"/>
    <n v="6646337"/>
    <n v="8267642"/>
    <m/>
    <m/>
    <x v="2372"/>
    <n v="114997400"/>
    <n v="3961896"/>
    <m/>
    <n v="3961896"/>
    <n v="43382020"/>
    <n v="38630576"/>
    <n v="292760192"/>
    <n v="129917936"/>
    <n v="45917792"/>
    <n v="102527976"/>
    <n v="124108888"/>
    <n v="319427360"/>
    <n v="292760192"/>
    <n v="788"/>
    <n v="0.53500000000000003"/>
    <n v="11900"/>
    <n v="0.1454"/>
    <n v="0.64201600000000003"/>
    <n v="3.7854100000000002E-2"/>
    <n v="47132"/>
  </r>
  <r>
    <x v="21"/>
    <x v="84"/>
    <s v="Pace University-New York"/>
    <s v="New York"/>
    <x v="1"/>
    <x v="0"/>
    <n v="0.78659512378800711"/>
    <n v="0.21385830540928674"/>
    <n v="10623"/>
    <n v="8356"/>
    <n v="1766"/>
    <n v="21"/>
    <n v="1787"/>
    <s v="10038-1598"/>
    <s v="Mid East: DE, DC, MD, NJ, NY, and PA"/>
    <x v="1"/>
    <x v="2"/>
    <n v="-74.0047"/>
    <n v="40.710999999999999"/>
    <n v="4.8000000000000001E-2"/>
    <n v="2399"/>
    <n v="355355648"/>
    <n v="233065600"/>
    <m/>
    <n v="54225"/>
    <n v="8665548"/>
    <n v="3864050"/>
    <n v="8170234"/>
    <n v="8671910"/>
    <m/>
    <m/>
    <x v="2373"/>
    <n v="120587720"/>
    <n v="4206806"/>
    <m/>
    <n v="4206806"/>
    <n v="45612468"/>
    <n v="40470120"/>
    <n v="306066368"/>
    <n v="134828976"/>
    <n v="48538392"/>
    <n v="124108888"/>
    <n v="121762152"/>
    <n v="300909632"/>
    <n v="306066368"/>
    <n v="630"/>
    <n v="0.55700000000000005"/>
    <n v="12110"/>
    <n v="0.142341"/>
    <n v="0.62583800000000001"/>
    <n v="3.7648300000000003E-2"/>
    <n v="43618.5"/>
  </r>
  <r>
    <x v="22"/>
    <x v="84"/>
    <s v="Pace University-New York"/>
    <s v="New York"/>
    <x v="1"/>
    <x v="0"/>
    <n v="0.8420784513499745"/>
    <n v="0.16071788667069975"/>
    <n v="11778"/>
    <n v="9918"/>
    <n v="1564"/>
    <n v="30"/>
    <n v="1594"/>
    <s v="10038-1598"/>
    <s v="Mid East: DE, DC, MD, NJ, NY, and PA"/>
    <x v="1"/>
    <x v="2"/>
    <n v="-74.0047"/>
    <n v="40.710999999999999"/>
    <n v="6.4000000000000001E-2"/>
    <n v="2388"/>
    <n v="377635360"/>
    <n v="247238496"/>
    <m/>
    <n v="287431"/>
    <n v="6498592"/>
    <n v="2511285"/>
    <n v="7840218"/>
    <n v="9461222"/>
    <m/>
    <m/>
    <x v="2374"/>
    <n v="125412696"/>
    <n v="3999298"/>
    <m/>
    <n v="3999298"/>
    <n v="46439128"/>
    <n v="42058740"/>
    <n v="322541312"/>
    <n v="142652256"/>
    <n v="53652816"/>
    <n v="121762152"/>
    <n v="137634272"/>
    <n v="341661888"/>
    <n v="322541312"/>
    <n v="791"/>
    <n v="0.51500000000000001"/>
    <n v="14800"/>
    <n v="0.14995"/>
    <n v="0.62735799999999997"/>
    <n v="4.0963300000000001E-2"/>
    <n v="43190"/>
  </r>
  <r>
    <x v="23"/>
    <x v="84"/>
    <s v="Pace University-New York"/>
    <s v="New York"/>
    <x v="1"/>
    <x v="0"/>
    <n v="0.76833527357392317"/>
    <n v="0.18666666666666668"/>
    <n v="12885"/>
    <n v="9900"/>
    <n v="1812"/>
    <n v="36"/>
    <n v="1848"/>
    <s v="10038-1598"/>
    <s v="Mid East: DE, DC, MD, NJ, NY, and PA"/>
    <x v="1"/>
    <x v="2"/>
    <n v="-74.0047"/>
    <n v="40.710999999999999"/>
    <n v="5.8999999999999997E-2"/>
    <n v="2511"/>
    <n v="387487968"/>
    <n v="250760448"/>
    <m/>
    <n v="238956"/>
    <n v="5720849"/>
    <n v="2000609"/>
    <n v="9034392"/>
    <n v="9128603"/>
    <m/>
    <m/>
    <x v="2375"/>
    <n v="125548464"/>
    <n v="4548650"/>
    <m/>
    <n v="4548650"/>
    <n v="47681480"/>
    <n v="43133588"/>
    <n v="331617600"/>
    <n v="148933728"/>
    <n v="52942740"/>
    <n v="137634272"/>
    <n v="157282080"/>
    <n v="355149312"/>
    <n v="331617600"/>
    <n v="887"/>
    <n v="0.54900000000000004"/>
    <n v="16000"/>
    <n v="0.151839"/>
    <n v="0.635934"/>
    <n v="3.7773399999999999E-2"/>
    <n v="46979"/>
  </r>
  <r>
    <x v="24"/>
    <x v="84"/>
    <s v="Pace University-New York"/>
    <s v="New York"/>
    <x v="1"/>
    <x v="0"/>
    <n v="0.8498918712631981"/>
    <n v="0.15214788205358479"/>
    <n v="15722"/>
    <n v="13362"/>
    <n v="1938"/>
    <n v="95"/>
    <n v="2033"/>
    <m/>
    <m/>
    <x v="0"/>
    <x v="0"/>
    <m/>
    <m/>
    <n v="4.5999999999999999E-2"/>
    <n v="2626"/>
    <n v="407256128"/>
    <n v="258694992"/>
    <m/>
    <n v="377570"/>
    <n v="5995820"/>
    <n v="2310625"/>
    <n v="12009626"/>
    <n v="8510349"/>
    <m/>
    <m/>
    <x v="2376"/>
    <n v="126971608"/>
    <n v="4633442"/>
    <m/>
    <n v="4633442"/>
    <n v="50053864"/>
    <n v="44746060"/>
    <n v="343111232"/>
    <n v="152135440"/>
    <n v="54290484"/>
    <n v="157282080"/>
    <n v="156655200"/>
    <n v="350024320"/>
    <n v="343111232"/>
    <n v="866"/>
    <n v="0.52900000000000003"/>
    <n v="15774"/>
    <n v="0.145817"/>
    <n v="0.64108500000000002"/>
    <n v="3.4791500000000003E-2"/>
    <n v="52982"/>
  </r>
  <r>
    <x v="25"/>
    <x v="84"/>
    <s v="Pace University-New York"/>
    <s v="New York"/>
    <x v="1"/>
    <x v="0"/>
    <n v="0.83830261767813119"/>
    <n v="0.14898830777847791"/>
    <n v="17038"/>
    <n v="14283"/>
    <n v="2052"/>
    <n v="76"/>
    <n v="2128"/>
    <s v="10038-1598"/>
    <s v="Mid East: DE, DC, MD, NJ, NY, and PA"/>
    <x v="1"/>
    <x v="2"/>
    <n v="-74.0047"/>
    <n v="40.710999999999999"/>
    <n v="4.2999999999999997E-2"/>
    <n v="2867"/>
    <n v="434760320"/>
    <n v="269716896"/>
    <m/>
    <n v="488093"/>
    <n v="7526526"/>
    <n v="2882703"/>
    <n v="36011744"/>
    <n v="7378154"/>
    <m/>
    <m/>
    <x v="2377"/>
    <n v="129217400"/>
    <n v="5575263"/>
    <m/>
    <n v="5575263"/>
    <n v="49531272"/>
    <n v="46469128"/>
    <n v="355998016"/>
    <n v="153764128"/>
    <n v="53452408"/>
    <n v="156655200"/>
    <n v="152185520"/>
    <n v="382468832"/>
    <n v="355998016"/>
    <n v="1035"/>
    <n v="0.58599999999999997"/>
    <n v="17938"/>
    <n v="0.123678"/>
    <n v="0.64131000000000005"/>
    <n v="3.0478600000000002E-2"/>
    <n v="54861.5"/>
  </r>
  <r>
    <x v="26"/>
    <x v="84"/>
    <s v="Pace University-New York"/>
    <s v="New York"/>
    <x v="1"/>
    <x v="0"/>
    <n v="0.83676231727125072"/>
    <n v="0.13141378194758976"/>
    <n v="18470"/>
    <n v="15455"/>
    <n v="1973"/>
    <n v="58"/>
    <n v="2031"/>
    <s v="10038-1598"/>
    <s v="Mid East: DE, DC, MD, NJ, NY, and PA"/>
    <x v="1"/>
    <x v="2"/>
    <n v="-74.0047"/>
    <n v="40.710999999999999"/>
    <n v="5.3999999999999999E-2"/>
    <n v="2890"/>
    <n v="451455424"/>
    <n v="273232768"/>
    <m/>
    <n v="311838"/>
    <n v="6639525"/>
    <n v="3002144"/>
    <n v="11308001"/>
    <n v="7564710"/>
    <m/>
    <m/>
    <x v="2378"/>
    <n v="135790480"/>
    <n v="4811391"/>
    <m/>
    <n v="4811391"/>
    <n v="52299508"/>
    <n v="47022160"/>
    <n v="370264512"/>
    <n v="159928944"/>
    <n v="55990444"/>
    <n v="152185520"/>
    <n v="169879808"/>
    <n v="391649568"/>
    <n v="370264512"/>
    <n v="838"/>
    <n v="0.53600000000000003"/>
    <n v="18280"/>
    <n v="0.110356"/>
    <n v="0.65343799999999996"/>
    <n v="3.0443100000000001E-2"/>
    <n v="55332"/>
  </r>
  <r>
    <x v="27"/>
    <x v="84"/>
    <s v="Pace University-New York"/>
    <s v="New York"/>
    <x v="1"/>
    <x v="0"/>
    <n v="0.79555003819709702"/>
    <n v="0.12273436562237426"/>
    <n v="20944"/>
    <n v="16662"/>
    <n v="1999"/>
    <n v="46"/>
    <n v="2045"/>
    <s v="10038-1598"/>
    <s v="Mid East: DE, DC, MD, NJ, NY, and PA"/>
    <x v="1"/>
    <x v="2"/>
    <n v="-74.0047"/>
    <n v="40.710999999999999"/>
    <n v="4.5999999999999999E-2"/>
    <n v="3011"/>
    <n v="467896032"/>
    <n v="274968640"/>
    <m/>
    <n v="275729"/>
    <n v="7362649"/>
    <n v="2751491"/>
    <n v="14568130"/>
    <n v="6796272"/>
    <m/>
    <m/>
    <x v="2379"/>
    <n v="138763440"/>
    <n v="4699676"/>
    <m/>
    <n v="4699676"/>
    <n v="54880144"/>
    <n v="48655480"/>
    <n v="383289472"/>
    <n v="163665024"/>
    <n v="56958616"/>
    <n v="169879808"/>
    <n v="181853824"/>
    <n v="392553824"/>
    <n v="383289472"/>
    <m/>
    <m/>
    <n v="18002"/>
    <m/>
    <m/>
    <m/>
    <m/>
  </r>
  <r>
    <x v="0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77960000"/>
    <m/>
    <m/>
    <m/>
    <n v="25363000"/>
    <n v="7514000"/>
    <n v="26078000"/>
    <n v="2478000"/>
    <m/>
    <m/>
    <x v="2380"/>
    <n v="50816000"/>
    <n v="35281000"/>
    <m/>
    <n v="35281000"/>
    <n v="11640000"/>
    <n v="4278000"/>
    <n v="174196000"/>
    <n v="75284000"/>
    <n v="11059000"/>
    <m/>
    <m/>
    <m/>
    <m/>
    <m/>
    <m/>
    <m/>
    <m/>
    <m/>
    <m/>
    <m/>
  </r>
  <r>
    <x v="1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84516000"/>
    <m/>
    <m/>
    <m/>
    <n v="28759000"/>
    <n v="8530000"/>
    <n v="24503000"/>
    <n v="1958000"/>
    <m/>
    <m/>
    <x v="2381"/>
    <n v="54302000"/>
    <n v="35915000"/>
    <m/>
    <n v="35915000"/>
    <n v="12539000"/>
    <n v="4668000"/>
    <n v="186740992"/>
    <n v="78587000"/>
    <n v="12456000"/>
    <m/>
    <m/>
    <m/>
    <m/>
    <m/>
    <m/>
    <m/>
    <m/>
    <m/>
    <m/>
    <m/>
  </r>
  <r>
    <x v="2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88660000"/>
    <m/>
    <m/>
    <m/>
    <n v="25233000"/>
    <n v="8768000"/>
    <n v="26358000"/>
    <n v="2448000"/>
    <m/>
    <m/>
    <x v="2382"/>
    <n v="53615000"/>
    <n v="31715000"/>
    <m/>
    <n v="31715000"/>
    <n v="13123000"/>
    <n v="4358000"/>
    <n v="186784992"/>
    <n v="77098000"/>
    <n v="26670000"/>
    <m/>
    <m/>
    <m/>
    <m/>
    <m/>
    <m/>
    <m/>
    <m/>
    <m/>
    <m/>
    <m/>
  </r>
  <r>
    <x v="3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91969000"/>
    <m/>
    <m/>
    <m/>
    <n v="27981000"/>
    <n v="6988000"/>
    <n v="19869000"/>
    <n v="2308000"/>
    <m/>
    <m/>
    <x v="2383"/>
    <n v="57550000"/>
    <n v="28643000"/>
    <m/>
    <n v="28643000"/>
    <n v="13595000"/>
    <n v="4649000"/>
    <n v="187904992"/>
    <n v="77625000"/>
    <n v="16083000"/>
    <m/>
    <m/>
    <m/>
    <m/>
    <m/>
    <m/>
    <m/>
    <m/>
    <m/>
    <m/>
    <m/>
  </r>
  <r>
    <x v="4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90760000"/>
    <m/>
    <m/>
    <m/>
    <n v="32543000"/>
    <n v="7645000"/>
    <n v="19026000"/>
    <n v="2737000"/>
    <m/>
    <m/>
    <x v="2384"/>
    <n v="53877000"/>
    <n v="30137000"/>
    <m/>
    <n v="30137000"/>
    <n v="11563000"/>
    <n v="4677000"/>
    <n v="184644000"/>
    <n v="70882000"/>
    <n v="17461000"/>
    <m/>
    <m/>
    <m/>
    <m/>
    <m/>
    <m/>
    <m/>
    <m/>
    <m/>
    <m/>
    <m/>
  </r>
  <r>
    <x v="5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92708000"/>
    <m/>
    <m/>
    <m/>
    <n v="32206000"/>
    <n v="4303000"/>
    <n v="27598000"/>
    <n v="3177000"/>
    <m/>
    <m/>
    <x v="2385"/>
    <n v="55542000"/>
    <n v="29368000"/>
    <m/>
    <n v="29368000"/>
    <n v="12441000"/>
    <n v="4958000"/>
    <n v="185548000"/>
    <n v="72925000"/>
    <n v="19128000"/>
    <m/>
    <m/>
    <m/>
    <m/>
    <m/>
    <m/>
    <m/>
    <m/>
    <m/>
    <m/>
    <m/>
  </r>
  <r>
    <x v="6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94363000"/>
    <n v="69082000"/>
    <m/>
    <m/>
    <n v="27581000"/>
    <n v="7006000"/>
    <n v="25457000"/>
    <m/>
    <m/>
    <m/>
    <x v="2386"/>
    <n v="66564000"/>
    <n v="36910000"/>
    <n v="4124000"/>
    <n v="41034000"/>
    <n v="14226000"/>
    <n v="5416000"/>
    <n v="178164000"/>
    <m/>
    <m/>
    <m/>
    <m/>
    <n v="182936992"/>
    <n v="178164000"/>
    <n v="682"/>
    <n v="0.70199999999999996"/>
    <m/>
    <m/>
    <m/>
    <m/>
    <m/>
  </r>
  <r>
    <x v="7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73270000"/>
    <n v="73270000"/>
    <m/>
    <m/>
    <n v="28328000"/>
    <n v="6846000"/>
    <n v="22517000"/>
    <n v="3443000"/>
    <m/>
    <m/>
    <x v="2387"/>
    <n v="67604000"/>
    <n v="35976000"/>
    <m/>
    <n v="35976000"/>
    <n v="15888000"/>
    <n v="5754000"/>
    <n v="179431008"/>
    <n v="82059000"/>
    <n v="18956000"/>
    <m/>
    <m/>
    <n v="187534000"/>
    <n v="179431008"/>
    <n v="761"/>
    <n v="0.70299999999999996"/>
    <m/>
    <n v="7.7098799999999995E-2"/>
    <n v="0.26556299999999999"/>
    <n v="3.5979400000000002E-2"/>
    <n v="54318"/>
  </r>
  <r>
    <x v="8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78743000"/>
    <n v="78743000"/>
    <m/>
    <m/>
    <n v="28521000"/>
    <n v="4723000"/>
    <n v="34167000"/>
    <n v="3870000"/>
    <m/>
    <m/>
    <x v="2388"/>
    <n v="73565000"/>
    <n v="40311000"/>
    <m/>
    <n v="40311000"/>
    <n v="16954000"/>
    <n v="6189000"/>
    <n v="194992000"/>
    <n v="86154000"/>
    <n v="19021000"/>
    <m/>
    <m/>
    <n v="206722000"/>
    <n v="194992000"/>
    <n v="685"/>
    <n v="0.73199999999999998"/>
    <m/>
    <n v="7.2120600000000007E-2"/>
    <n v="0.25888100000000003"/>
    <n v="3.1216399999999998E-2"/>
    <n v="55786.5"/>
  </r>
  <r>
    <x v="9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127258000"/>
    <n v="88011000"/>
    <m/>
    <m/>
    <n v="31362000"/>
    <n v="6946000"/>
    <n v="33569000"/>
    <n v="5070000"/>
    <m/>
    <m/>
    <x v="2389"/>
    <n v="77144000"/>
    <n v="40369000"/>
    <m/>
    <n v="40369000"/>
    <n v="19718000"/>
    <n v="6887000"/>
    <n v="217559008"/>
    <n v="93456000"/>
    <n v="19918000"/>
    <m/>
    <m/>
    <n v="229380000"/>
    <n v="217559008"/>
    <n v="744"/>
    <n v="0.754"/>
    <m/>
    <n v="6.3694299999999995E-2"/>
    <n v="0.23125899999999999"/>
    <n v="2.4987800000000001E-2"/>
    <n v="58478"/>
  </r>
  <r>
    <x v="10"/>
    <x v="85"/>
    <s v="RENSSELAER POLYTECHNIC INSTITUTE"/>
    <s v="New York"/>
    <x v="0"/>
    <x v="0"/>
    <s v=""/>
    <s v=""/>
    <m/>
    <m/>
    <m/>
    <m/>
    <m/>
    <n v="121803590"/>
    <s v="Mid East: DE, DC, MD, NJ, NY, and PA"/>
    <x v="0"/>
    <x v="0"/>
    <m/>
    <m/>
    <m/>
    <m/>
    <n v="140360992"/>
    <n v="97390000"/>
    <m/>
    <m/>
    <n v="31786000"/>
    <n v="6531000"/>
    <n v="48605000"/>
    <n v="1473000"/>
    <m/>
    <m/>
    <x v="2390"/>
    <n v="88349000"/>
    <n v="43696000"/>
    <m/>
    <n v="43696000"/>
    <n v="25620000"/>
    <n v="8125000"/>
    <n v="233383008"/>
    <n v="101395000"/>
    <n v="21020000"/>
    <m/>
    <m/>
    <n v="140324000"/>
    <n v="233383008"/>
    <n v="742"/>
    <n v="0.77100000000000002"/>
    <m/>
    <n v="6.4066799999999993E-2"/>
    <n v="0.23259099999999999"/>
    <n v="2.6926599999999998E-2"/>
    <n v="61451"/>
  </r>
  <r>
    <x v="11"/>
    <x v="85"/>
    <s v="RENSSELAER POLYTECHNIC INSTITUTE"/>
    <s v="New York"/>
    <x v="1"/>
    <x v="0"/>
    <n v="0.67629014796102493"/>
    <n v="0.29669156883671294"/>
    <n v="5542"/>
    <n v="3748"/>
    <n v="1112"/>
    <n v="0"/>
    <n v="1112"/>
    <n v="121803590"/>
    <s v="Mid East: DE, DC, MD, NJ, NY, and PA"/>
    <x v="0"/>
    <x v="0"/>
    <m/>
    <m/>
    <m/>
    <m/>
    <n v="149547008"/>
    <n v="103957000"/>
    <m/>
    <m/>
    <n v="29712000"/>
    <n v="5562000"/>
    <n v="61421000"/>
    <n v="5873000"/>
    <m/>
    <m/>
    <x v="2391"/>
    <n v="90924000"/>
    <n v="46836000"/>
    <m/>
    <n v="46836000"/>
    <n v="30418000"/>
    <n v="8222000"/>
    <n v="248932992"/>
    <n v="110591000"/>
    <n v="23082000"/>
    <m/>
    <m/>
    <n v="179870000"/>
    <n v="248932992"/>
    <n v="702"/>
    <n v="0.78200000000000003"/>
    <m/>
    <n v="6.6832900000000001E-2"/>
    <n v="0.24688299999999999"/>
    <n v="2.9426399999999998E-2"/>
    <n v="65085"/>
  </r>
  <r>
    <x v="12"/>
    <x v="85"/>
    <s v="RENSSELAER POLYTECHNIC INSTITUTE"/>
    <s v="New York"/>
    <x v="1"/>
    <x v="0"/>
    <n v="0.69963503649635039"/>
    <n v="0.27360459050599895"/>
    <n v="5480"/>
    <n v="3834"/>
    <n v="1049"/>
    <n v="0"/>
    <n v="1049"/>
    <s v="12180-3590"/>
    <s v="Mid East: DE, DC, MD, NJ, NY, and PA"/>
    <x v="0"/>
    <x v="0"/>
    <m/>
    <m/>
    <m/>
    <m/>
    <n v="163898000"/>
    <n v="116280000"/>
    <m/>
    <m/>
    <n v="34486000"/>
    <n v="4564000"/>
    <n v="49366000"/>
    <n v="7248000"/>
    <m/>
    <m/>
    <x v="2392"/>
    <n v="105984000"/>
    <n v="51276000"/>
    <m/>
    <n v="51276000"/>
    <n v="32221000"/>
    <n v="9369000"/>
    <n v="279611008"/>
    <n v="110802000"/>
    <n v="21484000"/>
    <m/>
    <m/>
    <n v="272148000"/>
    <n v="279611008"/>
    <n v="861"/>
    <n v="0.80500000000000005"/>
    <m/>
    <n v="7.7327699999999999E-2"/>
    <n v="0.24934200000000001"/>
    <n v="2.8932099999999999E-2"/>
    <n v="64204"/>
  </r>
  <r>
    <x v="13"/>
    <x v="85"/>
    <s v="RENSSELAER POLYTECHNIC INSTITUTE"/>
    <s v="New York"/>
    <x v="1"/>
    <x v="0"/>
    <n v="0.80274181264280275"/>
    <n v="0.3180740037950664"/>
    <n v="5252"/>
    <n v="4216"/>
    <n v="1341"/>
    <n v="0"/>
    <n v="1341"/>
    <s v="12180-3590"/>
    <s v="Mid East: DE, DC, MD, NJ, NY, and PA"/>
    <x v="0"/>
    <x v="0"/>
    <m/>
    <m/>
    <m/>
    <m/>
    <n v="171316000"/>
    <n v="116285000"/>
    <m/>
    <m/>
    <n v="43017000"/>
    <n v="7744000"/>
    <n v="73492000"/>
    <n v="1786000"/>
    <m/>
    <m/>
    <x v="2393"/>
    <n v="108212000"/>
    <n v="67477000"/>
    <m/>
    <n v="67477000"/>
    <n v="28770000"/>
    <n v="9935000"/>
    <n v="296327008"/>
    <n v="115587000"/>
    <n v="26887000"/>
    <n v="510883008"/>
    <n v="570174976"/>
    <n v="376049984"/>
    <n v="296327008"/>
    <n v="918"/>
    <n v="0.80700000000000005"/>
    <m/>
    <n v="6.5493599999999999E-2"/>
    <n v="0.238514"/>
    <n v="2.1994099999999999E-2"/>
    <n v="65853"/>
  </r>
  <r>
    <x v="14"/>
    <x v="85"/>
    <s v="RENSSELAER POLYTECHNIC INSTITUTE"/>
    <s v="New York"/>
    <x v="1"/>
    <x v="0"/>
    <n v="0.74583795782463924"/>
    <n v="0.26760912698412698"/>
    <n v="5406"/>
    <n v="4032"/>
    <n v="1079"/>
    <n v="0"/>
    <n v="1079"/>
    <s v="12180-3590"/>
    <s v="Mid East: DE, DC, MD, NJ, NY, and PA"/>
    <x v="1"/>
    <x v="0"/>
    <m/>
    <m/>
    <m/>
    <m/>
    <n v="169470624"/>
    <n v="113331000"/>
    <m/>
    <m/>
    <n v="37254000"/>
    <n v="12073000"/>
    <n v="32834000"/>
    <n v="56715000"/>
    <m/>
    <m/>
    <x v="2394"/>
    <n v="112403000"/>
    <n v="75159000"/>
    <m/>
    <n v="75159000"/>
    <n v="26109000"/>
    <n v="9319000"/>
    <n v="309977984"/>
    <n v="117176000"/>
    <n v="29091000"/>
    <n v="570174976"/>
    <n v="624278976"/>
    <n v="373851008"/>
    <n v="309977984"/>
    <n v="1076"/>
    <n v="0.81299999999999994"/>
    <m/>
    <n v="6.2751000000000001E-2"/>
    <n v="0.23594399999999999"/>
    <n v="2.4598399999999999E-2"/>
    <n v="70279.5"/>
  </r>
  <r>
    <x v="15"/>
    <x v="85"/>
    <s v="Rensselaer Polytechnic Institute"/>
    <s v="New York"/>
    <x v="1"/>
    <x v="0"/>
    <n v="0.77861499820595625"/>
    <n v="0.2857142857142857"/>
    <n v="5574"/>
    <n v="4340"/>
    <n v="1240"/>
    <m/>
    <n v="1240"/>
    <s v="12180-3590"/>
    <s v="Mid East: DE, DC, MD, NJ, NY, and PA"/>
    <x v="1"/>
    <x v="3"/>
    <m/>
    <m/>
    <m/>
    <m/>
    <n v="180930384"/>
    <n v="116454000"/>
    <m/>
    <m/>
    <n v="49751000"/>
    <n v="12465000"/>
    <n v="43127000"/>
    <n v="1766000"/>
    <m/>
    <m/>
    <x v="2395"/>
    <n v="116425000"/>
    <n v="81557000"/>
    <m/>
    <n v="81557000"/>
    <n v="28370000"/>
    <n v="9824000"/>
    <n v="335036000"/>
    <n v="121360000"/>
    <n v="37226000"/>
    <n v="624278976"/>
    <n v="682894016"/>
    <n v="342888000"/>
    <n v="335036000"/>
    <n v="1071"/>
    <n v="0.82199999999999995"/>
    <m/>
    <n v="6.6081600000000004E-2"/>
    <n v="0.22509000000000001"/>
    <n v="2.7361900000000001E-2"/>
    <n v="75000"/>
  </r>
  <r>
    <x v="16"/>
    <x v="85"/>
    <s v="Rensselaer Polytechnic Institute"/>
    <s v="New York"/>
    <x v="1"/>
    <x v="0"/>
    <n v="0.66530909090909096"/>
    <n v="0.27765631832094445"/>
    <n v="6875"/>
    <n v="4574"/>
    <n v="1270"/>
    <n v="0"/>
    <n v="1270"/>
    <s v="12180-3590"/>
    <s v="Mid East: DE, DC, MD, NJ, NY, and PA"/>
    <x v="1"/>
    <x v="3"/>
    <m/>
    <m/>
    <m/>
    <m/>
    <n v="198144992"/>
    <n v="125433000"/>
    <m/>
    <m/>
    <n v="53078000"/>
    <n v="16068000"/>
    <n v="82120000"/>
    <n v="2882000"/>
    <m/>
    <m/>
    <x v="2396"/>
    <n v="118688000"/>
    <n v="85123000"/>
    <m/>
    <n v="85123000"/>
    <n v="28399000"/>
    <n v="9900000"/>
    <n v="346932992"/>
    <n v="125206000"/>
    <n v="40863000"/>
    <n v="682894016"/>
    <n v="812289984"/>
    <n v="469512992"/>
    <n v="346932992"/>
    <n v="911"/>
    <n v="0.82099999999999995"/>
    <m/>
    <n v="5.0761399999999998E-2"/>
    <n v="0.24467"/>
    <n v="2.2842600000000001E-2"/>
    <n v="77686.5"/>
  </r>
  <r>
    <x v="17"/>
    <x v="85"/>
    <s v="Rensselaer Polytechnic Institute"/>
    <s v="New York"/>
    <x v="1"/>
    <x v="0"/>
    <n v="0.49409565046250736"/>
    <n v="0.25652260505875324"/>
    <n v="10162"/>
    <n v="5021"/>
    <n v="1288"/>
    <n v="0"/>
    <n v="1288"/>
    <s v="12180-3590"/>
    <s v="Mid East: DE, DC, MD, NJ, NY, and PA"/>
    <x v="1"/>
    <x v="3"/>
    <m/>
    <m/>
    <m/>
    <m/>
    <n v="208432992"/>
    <n v="134005000"/>
    <m/>
    <m/>
    <n v="51328000"/>
    <n v="14963000"/>
    <n v="54880000"/>
    <n v="8773000"/>
    <m/>
    <m/>
    <x v="2397"/>
    <n v="127890000"/>
    <n v="92525000"/>
    <m/>
    <n v="92525000"/>
    <n v="30162000"/>
    <n v="11377000"/>
    <n v="374068000"/>
    <n v="129217000"/>
    <n v="42494000"/>
    <n v="812289984"/>
    <n v="793323008"/>
    <n v="311804992"/>
    <n v="374068000"/>
    <n v="864"/>
    <n v="0.82499999999999996"/>
    <m/>
    <n v="3.9917099999999997E-2"/>
    <n v="0.29652699999999999"/>
    <n v="1.7107299999999999E-2"/>
    <n v="83317"/>
  </r>
  <r>
    <x v="18"/>
    <x v="85"/>
    <s v="Rensselaer Polytechnic Institute"/>
    <s v="New York"/>
    <x v="1"/>
    <x v="0"/>
    <n v="0.4411058760778736"/>
    <n v="0.27327690447400244"/>
    <n v="11249"/>
    <n v="4962"/>
    <n v="1356"/>
    <n v="0"/>
    <n v="1356"/>
    <s v="12180-3590"/>
    <s v="Mid East: DE, DC, MD, NJ, NY, and PA"/>
    <x v="1"/>
    <x v="3"/>
    <m/>
    <m/>
    <m/>
    <m/>
    <n v="232352000"/>
    <n v="149263008"/>
    <m/>
    <m/>
    <n v="55538000"/>
    <n v="16546000"/>
    <n v="39886000"/>
    <n v="8602000"/>
    <m/>
    <m/>
    <x v="2398"/>
    <n v="129778000"/>
    <n v="95663000"/>
    <m/>
    <n v="95663000"/>
    <n v="29438000"/>
    <n v="11157000"/>
    <n v="382444992"/>
    <n v="130361000"/>
    <n v="38462000"/>
    <n v="793323008"/>
    <n v="602636032"/>
    <n v="313244000"/>
    <n v="382444992"/>
    <n v="1103"/>
    <n v="0.82299999999999995"/>
    <m/>
    <n v="3.6087399999999999E-2"/>
    <n v="0.28489999999999999"/>
    <n v="1.04463E-2"/>
    <n v="88234"/>
  </r>
  <r>
    <x v="19"/>
    <x v="85"/>
    <s v="Rensselaer Polytechnic Institute"/>
    <s v="New York"/>
    <x v="1"/>
    <x v="0"/>
    <n v="0.42247591288154807"/>
    <n v="0.25622844001533157"/>
    <n v="12351"/>
    <n v="5218"/>
    <n v="1337"/>
    <n v="0"/>
    <n v="1337"/>
    <s v="12180-3590"/>
    <s v="Mid East: DE, DC, MD, NJ, NY, and PA"/>
    <x v="1"/>
    <x v="3"/>
    <n v="-73.683199999999999"/>
    <n v="42.731099999999998"/>
    <m/>
    <m/>
    <n v="241588000"/>
    <n v="156376992"/>
    <m/>
    <m/>
    <n v="61326000"/>
    <n v="8936000"/>
    <n v="38567000"/>
    <n v="2850000"/>
    <m/>
    <m/>
    <x v="2399"/>
    <n v="129677000"/>
    <n v="105170000"/>
    <m/>
    <n v="105170000"/>
    <n v="28883000"/>
    <n v="10819000"/>
    <n v="384823008"/>
    <n v="131309000"/>
    <n v="32518000"/>
    <n v="602636032"/>
    <n v="629728000"/>
    <n v="349966016"/>
    <n v="384823008"/>
    <n v="888"/>
    <n v="0.82299999999999995"/>
    <m/>
    <n v="3.6425399999999997E-2"/>
    <n v="0.26760600000000001"/>
    <n v="6.7994199999999996E-3"/>
    <n v="95000"/>
  </r>
  <r>
    <x v="20"/>
    <x v="85"/>
    <s v="Rensselaer Polytechnic Institute"/>
    <s v="New York"/>
    <x v="1"/>
    <x v="0"/>
    <n v="0.39962866691422205"/>
    <n v="0.21445827913027318"/>
    <n v="13465"/>
    <n v="5381"/>
    <n v="1154"/>
    <n v="0"/>
    <n v="1154"/>
    <s v="12180-3590"/>
    <s v="Mid East: DE, DC, MD, NJ, NY, and PA"/>
    <x v="1"/>
    <x v="3"/>
    <n v="-73.683999999999997"/>
    <n v="42.731299999999997"/>
    <m/>
    <m/>
    <n v="246975008"/>
    <n v="163683008"/>
    <m/>
    <m/>
    <n v="66763000"/>
    <n v="6730000"/>
    <n v="41643000"/>
    <n v="2831000"/>
    <m/>
    <m/>
    <x v="2400"/>
    <n v="141810000"/>
    <n v="111457000"/>
    <m/>
    <n v="111457000"/>
    <n v="26670000"/>
    <n v="12093000"/>
    <n v="406112000"/>
    <n v="133447000"/>
    <n v="39059000"/>
    <n v="629728000"/>
    <n v="621916032"/>
    <n v="384440000"/>
    <n v="406112000"/>
    <n v="1036"/>
    <n v="0.83799999999999997"/>
    <m/>
    <n v="4.0296899999999997E-2"/>
    <n v="0.27836699999999998"/>
    <n v="7.9533399999999997E-3"/>
    <n v="95726"/>
  </r>
  <r>
    <x v="21"/>
    <x v="85"/>
    <s v="Rensselaer Polytechnic Institute"/>
    <s v="New York"/>
    <x v="1"/>
    <x v="0"/>
    <n v="0.39628334361928275"/>
    <n v="0.20539885793389859"/>
    <n v="14583"/>
    <n v="5779"/>
    <n v="1187"/>
    <n v="0"/>
    <n v="1187"/>
    <s v="12180-3590"/>
    <s v="Mid East: DE, DC, MD, NJ, NY, and PA"/>
    <x v="1"/>
    <x v="3"/>
    <n v="-73.678799999999995"/>
    <n v="42.728999999999999"/>
    <n v="2.5999999999999999E-2"/>
    <n v="963"/>
    <n v="255547008"/>
    <n v="171951008"/>
    <m/>
    <m/>
    <n v="72060000"/>
    <n v="8954000"/>
    <n v="30011000"/>
    <n v="6528000"/>
    <m/>
    <m/>
    <x v="2401"/>
    <n v="142076000"/>
    <n v="117225000"/>
    <m/>
    <n v="117225000"/>
    <n v="28145000"/>
    <n v="12132000"/>
    <n v="412823008"/>
    <n v="138202000"/>
    <n v="41459000"/>
    <n v="621916032"/>
    <n v="579033024"/>
    <n v="340408000"/>
    <n v="412823008"/>
    <n v="1072"/>
    <n v="0.84499999999999997"/>
    <m/>
    <n v="3.5030100000000002E-2"/>
    <n v="0.30596600000000002"/>
    <n v="9.8522200000000001E-3"/>
    <n v="93091"/>
  </r>
  <r>
    <x v="22"/>
    <x v="85"/>
    <s v="Rensselaer Polytechnic Institute"/>
    <s v="New York"/>
    <x v="1"/>
    <x v="0"/>
    <n v="0.43581658126396006"/>
    <n v="0.1998794091046126"/>
    <n v="15222"/>
    <n v="6634"/>
    <n v="1326"/>
    <n v="0"/>
    <n v="1326"/>
    <s v="12180-3590"/>
    <s v="Mid East: DE, DC, MD, NJ, NY, and PA"/>
    <x v="1"/>
    <x v="3"/>
    <n v="-73.678799999999995"/>
    <n v="42.728999999999999"/>
    <n v="2.5000000000000001E-2"/>
    <n v="1125"/>
    <n v="268454016"/>
    <n v="181456992"/>
    <m/>
    <m/>
    <n v="70932000"/>
    <n v="12311000"/>
    <n v="51793000"/>
    <n v="8749000"/>
    <m/>
    <m/>
    <x v="2402"/>
    <n v="130418000"/>
    <n v="115886000"/>
    <m/>
    <n v="115886000"/>
    <n v="19401000"/>
    <n v="21486000"/>
    <n v="419145984"/>
    <n v="140108000"/>
    <n v="50633000"/>
    <n v="579033024"/>
    <n v="612310976"/>
    <n v="434963008"/>
    <n v="419145984"/>
    <n v="1094"/>
    <n v="0.84899999999999998"/>
    <m/>
    <n v="3.4192500000000001E-2"/>
    <n v="0.30194599999999999"/>
    <n v="8.9426599999999998E-3"/>
    <n v="93346"/>
  </r>
  <r>
    <x v="23"/>
    <x v="85"/>
    <s v="Rensselaer Polytechnic Institute"/>
    <s v="New York"/>
    <x v="1"/>
    <x v="0"/>
    <n v="0.41201238390092881"/>
    <n v="0.21205290051097084"/>
    <n v="16150"/>
    <n v="6654"/>
    <n v="1411"/>
    <n v="0"/>
    <n v="1411"/>
    <s v="12180-3590"/>
    <s v="Mid East: DE, DC, MD, NJ, NY, and PA"/>
    <x v="1"/>
    <x v="3"/>
    <n v="-73.678799999999995"/>
    <n v="42.728999999999999"/>
    <n v="1.9E-2"/>
    <n v="1217"/>
    <n v="286272000"/>
    <n v="190532000"/>
    <m/>
    <m/>
    <n v="67995000"/>
    <n v="7296000"/>
    <n v="44013000"/>
    <n v="8985000"/>
    <m/>
    <m/>
    <x v="2403"/>
    <n v="135870000"/>
    <n v="118491000"/>
    <m/>
    <n v="118491000"/>
    <n v="23261000"/>
    <n v="22205000"/>
    <n v="413942016"/>
    <n v="142620992"/>
    <n v="35783000"/>
    <n v="612310976"/>
    <n v="654099008"/>
    <n v="464579008"/>
    <n v="413942016"/>
    <n v="1113"/>
    <n v="0.82099999999999995"/>
    <m/>
    <n v="3.4465799999999998E-2"/>
    <n v="0.28902"/>
    <n v="6.40079E-3"/>
    <n v="94219"/>
  </r>
  <r>
    <x v="24"/>
    <x v="85"/>
    <s v="Rensselaer Polytechnic Institute"/>
    <s v="New York"/>
    <x v="1"/>
    <x v="0"/>
    <n v="0.37501343941511667"/>
    <n v="0.19079701834862386"/>
    <n v="18602"/>
    <n v="6976"/>
    <n v="1331"/>
    <m/>
    <n v="1331"/>
    <m/>
    <m/>
    <x v="0"/>
    <x v="0"/>
    <m/>
    <m/>
    <n v="1.7999999999999999E-2"/>
    <n v="1274"/>
    <n v="299828000"/>
    <n v="195294000"/>
    <m/>
    <m/>
    <n v="66145000"/>
    <n v="9543000"/>
    <n v="65972000"/>
    <n v="5797000"/>
    <m/>
    <m/>
    <x v="2404"/>
    <n v="137580000"/>
    <n v="111884000"/>
    <m/>
    <n v="111884000"/>
    <n v="24960000"/>
    <n v="22656000"/>
    <n v="409447008"/>
    <n v="142451008"/>
    <n v="33958000"/>
    <n v="654099008"/>
    <n v="673705024"/>
    <n v="433880992"/>
    <n v="409447008"/>
    <n v="1086"/>
    <n v="0.81200000000000006"/>
    <m/>
    <n v="2.7734999999999999E-2"/>
    <n v="0.31176199999999998"/>
    <s v="Suppressed data"/>
    <n v="99121"/>
  </r>
  <r>
    <x v="25"/>
    <x v="85"/>
    <s v="Rensselaer Polytechnic Institute"/>
    <s v="New York"/>
    <x v="1"/>
    <x v="0"/>
    <n v="0.41865705272645337"/>
    <n v="0.18554897739504844"/>
    <n v="17752"/>
    <n v="7432"/>
    <n v="1379"/>
    <m/>
    <n v="1379"/>
    <s v="12180-3590"/>
    <s v="Mid East: DE, DC, MD, NJ, NY, and PA"/>
    <x v="1"/>
    <x v="3"/>
    <n v="-73.678799999999995"/>
    <n v="42.728999999999999"/>
    <n v="8.9999999999999993E-3"/>
    <n v="1196"/>
    <n v="318032992"/>
    <n v="201946000"/>
    <m/>
    <m/>
    <n v="61438000"/>
    <n v="7759000"/>
    <n v="52477000"/>
    <n v="3392000"/>
    <m/>
    <m/>
    <x v="2405"/>
    <n v="131705000"/>
    <n v="109462000"/>
    <m/>
    <n v="109462000"/>
    <n v="24241000"/>
    <n v="22429000"/>
    <n v="406163008"/>
    <n v="152080000"/>
    <n v="42144000"/>
    <n v="673705024"/>
    <n v="632174016"/>
    <n v="374711008"/>
    <n v="406163008"/>
    <n v="956"/>
    <n v="0.83"/>
    <m/>
    <n v="2.8877E-2"/>
    <n v="0.32941199999999998"/>
    <n v="5.8823499999999997E-3"/>
    <n v="98936"/>
  </r>
  <r>
    <x v="26"/>
    <x v="85"/>
    <s v="Rensselaer Polytechnic Institute"/>
    <s v="New York"/>
    <x v="1"/>
    <x v="0"/>
    <n v="0.44347873029583246"/>
    <n v="0.20584297017650638"/>
    <n v="18524"/>
    <n v="8215"/>
    <n v="1691"/>
    <m/>
    <n v="1691"/>
    <s v="12180-3590"/>
    <s v="Mid East: DE, DC, MD, NJ, NY, and PA"/>
    <x v="1"/>
    <x v="3"/>
    <n v="-73.678799999999995"/>
    <n v="42.728999999999999"/>
    <n v="1.0999999999999999E-2"/>
    <n v="1151"/>
    <n v="346908992"/>
    <n v="211859008"/>
    <m/>
    <m/>
    <n v="57298000"/>
    <n v="6749000"/>
    <n v="51074000"/>
    <n v="12997000"/>
    <m/>
    <m/>
    <x v="2406"/>
    <n v="138754000"/>
    <n v="107469000"/>
    <m/>
    <n v="107469000"/>
    <n v="25632000"/>
    <n v="30331000"/>
    <n v="421336992"/>
    <n v="160052992"/>
    <n v="44597000"/>
    <n v="632174016"/>
    <n v="674302016"/>
    <n v="469529984"/>
    <n v="421336992"/>
    <n v="989"/>
    <n v="0.83399999999999996"/>
    <m/>
    <n v="2.4519200000000001E-2"/>
    <n v="0.34423100000000001"/>
    <n v="5.7692300000000002E-3"/>
    <n v="96975.5"/>
  </r>
  <r>
    <x v="27"/>
    <x v="85"/>
    <s v="Rensselaer Polytechnic Institute"/>
    <s v="New York"/>
    <x v="1"/>
    <x v="0"/>
    <n v="0.43168418354268134"/>
    <n v="0.19750593824228027"/>
    <n v="19505"/>
    <n v="8420"/>
    <n v="1663"/>
    <m/>
    <n v="1663"/>
    <s v="12180-3590"/>
    <s v="Mid East: DE, DC, MD, NJ, NY, and PA"/>
    <x v="1"/>
    <x v="3"/>
    <n v="-73.676599999999993"/>
    <n v="42.73"/>
    <n v="0.01"/>
    <n v="1110"/>
    <n v="366007008"/>
    <n v="222415008"/>
    <m/>
    <m/>
    <n v="56950000"/>
    <n v="7710000"/>
    <n v="55841000"/>
    <n v="17832000"/>
    <m/>
    <m/>
    <x v="2407"/>
    <n v="145794000"/>
    <n v="108049000"/>
    <m/>
    <n v="108049000"/>
    <n v="25063000"/>
    <n v="31704000"/>
    <n v="429351008"/>
    <n v="167858000"/>
    <n v="44331000"/>
    <n v="674302016"/>
    <n v="715148032"/>
    <n v="486840992"/>
    <n v="429351008"/>
    <m/>
    <m/>
    <m/>
    <m/>
    <m/>
    <m/>
    <m/>
  </r>
  <r>
    <x v="0"/>
    <x v="86"/>
    <s v="ROCHESTER INSTITUTE OF TECHNOLOGY"/>
    <s v="New York"/>
    <x v="0"/>
    <x v="0"/>
    <s v=""/>
    <s v=""/>
    <m/>
    <m/>
    <m/>
    <m/>
    <m/>
    <n v="146230887"/>
    <s v="Mid East: DE, DC, MD, NJ, NY, and PA"/>
    <x v="0"/>
    <x v="0"/>
    <m/>
    <m/>
    <m/>
    <m/>
    <n v="99477000"/>
    <m/>
    <m/>
    <m/>
    <n v="46997000"/>
    <n v="3870000"/>
    <n v="8004000"/>
    <n v="4546000"/>
    <m/>
    <m/>
    <x v="2408"/>
    <n v="86903000"/>
    <n v="5272000"/>
    <n v="5889000"/>
    <n v="11161000"/>
    <n v="6682000"/>
    <n v="12224000"/>
    <n v="205840992"/>
    <n v="76476000"/>
    <n v="19977000"/>
    <m/>
    <m/>
    <m/>
    <m/>
    <m/>
    <m/>
    <m/>
    <m/>
    <m/>
    <m/>
    <m/>
  </r>
  <r>
    <x v="1"/>
    <x v="86"/>
    <s v="ROCHESTER INSTITUTE OF TECHNOLOGY"/>
    <s v="New York"/>
    <x v="0"/>
    <x v="0"/>
    <s v=""/>
    <s v=""/>
    <m/>
    <m/>
    <m/>
    <m/>
    <m/>
    <n v="146230887"/>
    <s v="Mid East: DE, DC, MD, NJ, NY, and PA"/>
    <x v="0"/>
    <x v="0"/>
    <m/>
    <m/>
    <m/>
    <m/>
    <n v="106038000"/>
    <m/>
    <m/>
    <m/>
    <n v="51992000"/>
    <n v="7930000"/>
    <n v="8603000"/>
    <n v="3940000"/>
    <m/>
    <m/>
    <x v="2409"/>
    <n v="90665000"/>
    <n v="4986000"/>
    <n v="5137000"/>
    <n v="10123000"/>
    <n v="7104000"/>
    <n v="13754000"/>
    <n v="219294000"/>
    <n v="79696000"/>
    <n v="20908000"/>
    <m/>
    <m/>
    <m/>
    <m/>
    <m/>
    <m/>
    <m/>
    <m/>
    <m/>
    <m/>
    <m/>
  </r>
  <r>
    <x v="2"/>
    <x v="86"/>
    <s v="ROCHESTER INSTITUTE OF TECHNOLOGY"/>
    <s v="New York"/>
    <x v="0"/>
    <x v="0"/>
    <s v=""/>
    <s v=""/>
    <m/>
    <m/>
    <m/>
    <m/>
    <m/>
    <n v="146230887"/>
    <s v="Mid East: DE, DC, MD, NJ, NY, and PA"/>
    <x v="0"/>
    <x v="0"/>
    <m/>
    <m/>
    <m/>
    <m/>
    <n v="110455000"/>
    <m/>
    <m/>
    <m/>
    <n v="53406000"/>
    <n v="8384000"/>
    <n v="9029000"/>
    <n v="3300000"/>
    <m/>
    <m/>
    <x v="2410"/>
    <n v="90815000"/>
    <n v="6069000"/>
    <n v="5496000"/>
    <n v="11565000"/>
    <n v="7313000"/>
    <n v="14087000"/>
    <n v="224832992"/>
    <n v="79631000"/>
    <n v="21430000"/>
    <m/>
    <m/>
    <m/>
    <m/>
    <m/>
    <m/>
    <m/>
    <m/>
    <m/>
    <m/>
    <m/>
  </r>
  <r>
    <x v="3"/>
    <x v="86"/>
    <s v="ROCHESTER INSTITUTE OF TECHNOLOGY"/>
    <s v="New York"/>
    <x v="0"/>
    <x v="0"/>
    <s v=""/>
    <s v=""/>
    <m/>
    <m/>
    <m/>
    <m/>
    <m/>
    <n v="146230887"/>
    <s v="Mid East: DE, DC, MD, NJ, NY, and PA"/>
    <x v="0"/>
    <x v="0"/>
    <m/>
    <m/>
    <m/>
    <m/>
    <n v="112603000"/>
    <m/>
    <m/>
    <m/>
    <n v="52279000"/>
    <n v="8462000"/>
    <n v="8947000"/>
    <n v="4774000"/>
    <m/>
    <m/>
    <x v="2411"/>
    <n v="95331000"/>
    <n v="7461000"/>
    <n v="6033000"/>
    <n v="13494000"/>
    <n v="7738000"/>
    <n v="15294000"/>
    <n v="226964992"/>
    <n v="87795000"/>
    <n v="28474000"/>
    <m/>
    <m/>
    <m/>
    <m/>
    <m/>
    <m/>
    <m/>
    <m/>
    <m/>
    <m/>
    <m/>
  </r>
  <r>
    <x v="4"/>
    <x v="86"/>
    <s v="ROCHESTER INSTITUTE OF TECHNOLOGY"/>
    <s v="New York"/>
    <x v="0"/>
    <x v="0"/>
    <s v=""/>
    <s v=""/>
    <m/>
    <m/>
    <m/>
    <m/>
    <m/>
    <n v="146230887"/>
    <s v="Mid East: DE, DC, MD, NJ, NY, and PA"/>
    <x v="0"/>
    <x v="0"/>
    <m/>
    <m/>
    <m/>
    <m/>
    <n v="116905000"/>
    <m/>
    <m/>
    <m/>
    <n v="53768000"/>
    <n v="9158000"/>
    <n v="8939000"/>
    <n v="5457000"/>
    <m/>
    <m/>
    <x v="2412"/>
    <n v="97554000"/>
    <n v="8503000"/>
    <n v="5686000"/>
    <n v="14189000"/>
    <n v="8364000"/>
    <n v="15403000"/>
    <n v="238708000"/>
    <n v="89746000"/>
    <n v="30879000"/>
    <m/>
    <m/>
    <m/>
    <m/>
    <m/>
    <m/>
    <m/>
    <m/>
    <m/>
    <m/>
    <m/>
  </r>
  <r>
    <x v="5"/>
    <x v="86"/>
    <s v="ROCHESTER INSTITUTE OF TECHNOLOGY"/>
    <s v="New York"/>
    <x v="0"/>
    <x v="0"/>
    <s v=""/>
    <s v=""/>
    <m/>
    <m/>
    <m/>
    <m/>
    <m/>
    <n v="146235603"/>
    <s v="Mid East: DE, DC, MD, NJ, NY, and PA"/>
    <x v="0"/>
    <x v="0"/>
    <m/>
    <m/>
    <m/>
    <m/>
    <n v="126354000"/>
    <m/>
    <m/>
    <m/>
    <n v="51380000"/>
    <n v="2139000"/>
    <n v="8987000"/>
    <n v="16831000"/>
    <m/>
    <m/>
    <x v="2413"/>
    <n v="97389000"/>
    <n v="9985000"/>
    <n v="5423000"/>
    <n v="15408000"/>
    <n v="8479000"/>
    <n v="14477000"/>
    <n v="237504992"/>
    <n v="97682000"/>
    <n v="32189000"/>
    <m/>
    <m/>
    <m/>
    <m/>
    <m/>
    <m/>
    <m/>
    <m/>
    <m/>
    <m/>
    <m/>
  </r>
  <r>
    <x v="6"/>
    <x v="86"/>
    <s v="ROCHESTER INSTITUTE OF TECHNOLOGY"/>
    <s v="New York"/>
    <x v="0"/>
    <x v="0"/>
    <s v=""/>
    <s v=""/>
    <m/>
    <m/>
    <m/>
    <m/>
    <m/>
    <n v="146235603"/>
    <s v="Mid East: DE, DC, MD, NJ, NY, and PA"/>
    <x v="0"/>
    <x v="0"/>
    <m/>
    <m/>
    <m/>
    <m/>
    <n v="135456000"/>
    <n v="99090000"/>
    <m/>
    <m/>
    <n v="51894000"/>
    <n v="4049000"/>
    <n v="36630000"/>
    <m/>
    <m/>
    <m/>
    <x v="2414"/>
    <n v="101712000"/>
    <n v="8966000"/>
    <n v="8325000"/>
    <n v="17291000"/>
    <n v="14315000"/>
    <n v="21260000"/>
    <n v="211823008"/>
    <m/>
    <m/>
    <m/>
    <m/>
    <n v="305399008"/>
    <n v="211823008"/>
    <n v="641"/>
    <n v="0.50700000000000001"/>
    <m/>
    <m/>
    <m/>
    <m/>
    <m/>
  </r>
  <r>
    <x v="7"/>
    <x v="86"/>
    <s v="ROCHESTER INSTITUTE OF TECHNOLOGY"/>
    <s v="New York"/>
    <x v="0"/>
    <x v="0"/>
    <s v=""/>
    <s v=""/>
    <m/>
    <m/>
    <m/>
    <m/>
    <m/>
    <n v="146235603"/>
    <s v="Mid East: DE, DC, MD, NJ, NY, and PA"/>
    <x v="0"/>
    <x v="0"/>
    <m/>
    <m/>
    <m/>
    <m/>
    <n v="107454000"/>
    <n v="107454000"/>
    <m/>
    <m/>
    <n v="54533000"/>
    <n v="3107000"/>
    <n v="15458000"/>
    <n v="6896000"/>
    <m/>
    <m/>
    <x v="2415"/>
    <n v="105148000"/>
    <n v="11404000"/>
    <n v="8129000"/>
    <n v="19533000"/>
    <n v="17420000"/>
    <n v="23253000"/>
    <n v="226268000"/>
    <n v="107938000"/>
    <n v="33770000"/>
    <m/>
    <m/>
    <n v="295417984"/>
    <n v="226268000"/>
    <n v="745"/>
    <n v="0.503"/>
    <m/>
    <n v="0.175542"/>
    <n v="0.360454"/>
    <n v="5.0295899999999998E-2"/>
    <n v="42311"/>
  </r>
  <r>
    <x v="8"/>
    <x v="86"/>
    <s v="ROCHESTER INSTITUTE OF TECHNOLOGY"/>
    <s v="New York"/>
    <x v="0"/>
    <x v="0"/>
    <s v=""/>
    <s v=""/>
    <m/>
    <m/>
    <m/>
    <m/>
    <m/>
    <n v="146235603"/>
    <s v="Mid East: DE, DC, MD, NJ, NY, and PA"/>
    <x v="0"/>
    <x v="0"/>
    <m/>
    <m/>
    <m/>
    <m/>
    <n v="112492000"/>
    <n v="112492000"/>
    <m/>
    <m/>
    <n v="56810000"/>
    <n v="3327000"/>
    <n v="26745000"/>
    <n v="4959000"/>
    <m/>
    <m/>
    <x v="2416"/>
    <n v="114688000"/>
    <n v="11848000"/>
    <n v="8929000"/>
    <n v="20777000"/>
    <n v="18336000"/>
    <n v="24424000"/>
    <n v="247100000"/>
    <n v="119056000"/>
    <n v="34694000"/>
    <m/>
    <m/>
    <n v="323800992"/>
    <n v="247100000"/>
    <n v="675"/>
    <n v="0.503"/>
    <m/>
    <n v="0.16001000000000001"/>
    <n v="0.361458"/>
    <n v="4.4932600000000003E-2"/>
    <n v="45039.5"/>
  </r>
  <r>
    <x v="9"/>
    <x v="86"/>
    <s v="ROCHESTER INSTITUTE OF TECHNOLOGY"/>
    <s v="New York"/>
    <x v="0"/>
    <x v="0"/>
    <s v=""/>
    <s v=""/>
    <m/>
    <m/>
    <m/>
    <m/>
    <m/>
    <n v="146235603"/>
    <s v="Mid East: DE, DC, MD, NJ, NY, and PA"/>
    <x v="0"/>
    <x v="0"/>
    <m/>
    <m/>
    <m/>
    <m/>
    <n v="171042000"/>
    <n v="117276000"/>
    <m/>
    <m/>
    <n v="71199000"/>
    <n v="5810000"/>
    <n v="26817000"/>
    <n v="7302000"/>
    <m/>
    <m/>
    <x v="2417"/>
    <n v="128382000"/>
    <n v="17883000"/>
    <n v="7303000"/>
    <n v="25186000"/>
    <n v="18346000"/>
    <n v="25900000"/>
    <n v="283630016"/>
    <n v="129767000"/>
    <n v="38212000"/>
    <m/>
    <m/>
    <n v="385950016"/>
    <n v="283630016"/>
    <n v="737"/>
    <n v="0.505"/>
    <m/>
    <n v="0.149729"/>
    <n v="0.35416199999999998"/>
    <n v="4.4093399999999998E-2"/>
    <n v="47222"/>
  </r>
  <r>
    <x v="10"/>
    <x v="86"/>
    <s v="ROCHESTER INSTITUTE OF TECHNOLOGY"/>
    <s v="New York"/>
    <x v="0"/>
    <x v="0"/>
    <s v=""/>
    <s v=""/>
    <m/>
    <m/>
    <m/>
    <m/>
    <m/>
    <n v="146235603"/>
    <s v="Mid East: DE, DC, MD, NJ, NY, and PA"/>
    <x v="0"/>
    <x v="0"/>
    <m/>
    <m/>
    <m/>
    <m/>
    <n v="198208992"/>
    <n v="139514000"/>
    <m/>
    <m/>
    <n v="64127000"/>
    <n v="4708000"/>
    <n v="37146000"/>
    <n v="7149000"/>
    <m/>
    <m/>
    <x v="2418"/>
    <n v="144872000"/>
    <n v="19590000"/>
    <n v="8480000"/>
    <n v="28070000"/>
    <n v="21320000"/>
    <n v="24903000"/>
    <n v="291011008"/>
    <n v="139842000"/>
    <n v="41248000"/>
    <m/>
    <m/>
    <n v="231627008"/>
    <n v="291011008"/>
    <n v="840"/>
    <n v="0.51400000000000001"/>
    <m/>
    <n v="0.15034700000000001"/>
    <n v="0.33188899999999999"/>
    <n v="4.5277299999999999E-2"/>
    <n v="49696.5"/>
  </r>
  <r>
    <x v="11"/>
    <x v="86"/>
    <s v="ROCHESTER INSTITUTE OF TECHNOLOGY"/>
    <s v="New York"/>
    <x v="1"/>
    <x v="0"/>
    <n v="0.71648616125150422"/>
    <n v="0.37856902922405106"/>
    <n v="8310"/>
    <n v="5954"/>
    <n v="2246"/>
    <n v="8"/>
    <n v="2254"/>
    <n v="146235603"/>
    <s v="Mid East: DE, DC, MD, NJ, NY, and PA"/>
    <x v="0"/>
    <x v="0"/>
    <m/>
    <m/>
    <m/>
    <m/>
    <n v="213780000"/>
    <n v="149208992"/>
    <m/>
    <m/>
    <n v="68962000"/>
    <n v="6282000"/>
    <n v="41853000"/>
    <n v="197959008"/>
    <m/>
    <m/>
    <x v="2419"/>
    <n v="157656992"/>
    <n v="22640000"/>
    <n v="8774000"/>
    <n v="31414000"/>
    <n v="23704000"/>
    <n v="26680000"/>
    <n v="321408000"/>
    <n v="153500992"/>
    <n v="37504000"/>
    <m/>
    <m/>
    <n v="450785984"/>
    <n v="321408000"/>
    <n v="932"/>
    <n v="0.54"/>
    <m/>
    <n v="0.14163500000000001"/>
    <n v="0.31393399999999999"/>
    <n v="4.5264899999999997E-2"/>
    <n v="51313.5"/>
  </r>
  <r>
    <x v="12"/>
    <x v="86"/>
    <s v="ROCHESTER INSTITUTE OF TECHNOLOGY"/>
    <s v="New York"/>
    <x v="1"/>
    <x v="0"/>
    <n v="0.69401129943502826"/>
    <n v="0.38114620644741126"/>
    <n v="8850"/>
    <n v="6142"/>
    <n v="2335"/>
    <n v="6"/>
    <n v="2341"/>
    <s v="14623-5603"/>
    <s v="Mid East: DE, DC, MD, NJ, NY, and PA"/>
    <x v="0"/>
    <x v="0"/>
    <m/>
    <m/>
    <m/>
    <m/>
    <n v="226052992"/>
    <n v="157754000"/>
    <m/>
    <m/>
    <n v="72258000"/>
    <n v="4214000"/>
    <n v="25325000"/>
    <n v="7791000"/>
    <m/>
    <m/>
    <x v="2420"/>
    <n v="165126000"/>
    <n v="25707000"/>
    <n v="10651000"/>
    <n v="36358000"/>
    <n v="25599000"/>
    <n v="29766000"/>
    <n v="340208000"/>
    <n v="144456000"/>
    <n v="35259000"/>
    <n v="404904992"/>
    <n v="414868992"/>
    <n v="349057984"/>
    <n v="340208000"/>
    <n v="977"/>
    <n v="0.53200000000000003"/>
    <m/>
    <n v="0.12321799999999999"/>
    <n v="0.31384899999999999"/>
    <n v="3.8696500000000002E-2"/>
    <n v="52602.5"/>
  </r>
  <r>
    <x v="13"/>
    <x v="86"/>
    <s v="ROCHESTER INSTITUTE OF TECHNOLOGY"/>
    <s v="New York"/>
    <x v="1"/>
    <x v="0"/>
    <n v="0.69544306841409165"/>
    <n v="0.37015905947441219"/>
    <n v="8317"/>
    <n v="5784"/>
    <n v="2138"/>
    <n v="3"/>
    <n v="2141"/>
    <s v="14623-5603"/>
    <s v="Mid East: DE, DC, MD, NJ, NY, and PA"/>
    <x v="0"/>
    <x v="0"/>
    <m/>
    <m/>
    <m/>
    <m/>
    <n v="236368992"/>
    <n v="161912000"/>
    <m/>
    <m/>
    <n v="72738000"/>
    <n v="4522000"/>
    <n v="20635000"/>
    <n v="9526000"/>
    <m/>
    <m/>
    <x v="2421"/>
    <n v="153446000"/>
    <n v="27458000"/>
    <n v="12433000"/>
    <n v="39891000"/>
    <n v="34782000"/>
    <n v="30634000"/>
    <n v="363328992"/>
    <n v="166907008"/>
    <n v="60093000"/>
    <n v="414868992"/>
    <m/>
    <n v="395632000"/>
    <n v="363328992"/>
    <n v="1099"/>
    <n v="0.55500000000000005"/>
    <m/>
    <n v="0.13"/>
    <n v="0.31959199999999999"/>
    <n v="4.1428600000000003E-2"/>
    <n v="53879"/>
  </r>
  <r>
    <x v="14"/>
    <x v="86"/>
    <s v="ROCHESTER INSTITUTE OF TECHNOLOGY"/>
    <s v="New York"/>
    <x v="1"/>
    <x v="0"/>
    <n v="0.67289103690685415"/>
    <n v="0.36859288279464575"/>
    <n v="9104"/>
    <n v="6126"/>
    <n v="2253"/>
    <n v="5"/>
    <n v="2258"/>
    <s v="14623-5603"/>
    <s v="Mid East: DE, DC, MD, NJ, NY, and PA"/>
    <x v="1"/>
    <x v="0"/>
    <m/>
    <m/>
    <m/>
    <m/>
    <n v="250084992"/>
    <n v="169588000"/>
    <m/>
    <m/>
    <n v="75122000"/>
    <n v="6949000"/>
    <n v="25896000"/>
    <n v="11667000"/>
    <m/>
    <m/>
    <x v="2422"/>
    <n v="160842000"/>
    <n v="27892000"/>
    <n v="11873000"/>
    <n v="39765000"/>
    <n v="33298000"/>
    <n v="30751000"/>
    <n v="356592000"/>
    <n v="170095008"/>
    <n v="46018000"/>
    <n v="472363008"/>
    <n v="498990016"/>
    <n v="386696992"/>
    <n v="356592000"/>
    <n v="1112"/>
    <n v="0.52800000000000002"/>
    <m/>
    <n v="0.13212599999999999"/>
    <n v="0.31117499999999998"/>
    <n v="4.0954900000000002E-2"/>
    <n v="54021"/>
  </r>
  <r>
    <x v="15"/>
    <x v="86"/>
    <s v="Rochester Institute of Technology"/>
    <s v="New York"/>
    <x v="1"/>
    <x v="0"/>
    <n v="0.69469309462915596"/>
    <n v="0.34008283479061208"/>
    <n v="9384"/>
    <n v="6519"/>
    <n v="2213"/>
    <n v="4"/>
    <n v="2217"/>
    <s v="14623-5603"/>
    <s v="Mid East: DE, DC, MD, NJ, NY, and PA"/>
    <x v="1"/>
    <x v="2"/>
    <m/>
    <m/>
    <m/>
    <m/>
    <n v="255464992"/>
    <n v="175328992"/>
    <m/>
    <m/>
    <n v="79580000"/>
    <n v="15658000"/>
    <n v="26386000"/>
    <n v="11931000"/>
    <m/>
    <m/>
    <x v="2423"/>
    <n v="170003008"/>
    <n v="26629000"/>
    <n v="12781000"/>
    <n v="39410000"/>
    <n v="35813000"/>
    <n v="32773000"/>
    <n v="384507008"/>
    <n v="175364992"/>
    <n v="48678000"/>
    <n v="498990016"/>
    <n v="572779008"/>
    <n v="436660000"/>
    <n v="384507008"/>
    <n v="1291"/>
    <n v="0.56699999999999995"/>
    <m/>
    <n v="0.118502"/>
    <n v="0.32085200000000003"/>
    <n v="3.1866199999999997E-2"/>
    <n v="57133"/>
  </r>
  <r>
    <x v="16"/>
    <x v="86"/>
    <s v="Rochester Institute of Technology"/>
    <s v="New York"/>
    <x v="1"/>
    <x v="0"/>
    <n v="0.64517076034837073"/>
    <n v="0.35795540725011377"/>
    <n v="10219"/>
    <n v="6593"/>
    <n v="2360"/>
    <n v="0"/>
    <n v="2360"/>
    <s v="14623-5603"/>
    <s v="Mid East: DE, DC, MD, NJ, NY, and PA"/>
    <x v="1"/>
    <x v="2"/>
    <m/>
    <m/>
    <m/>
    <m/>
    <n v="279616896"/>
    <n v="191288000"/>
    <m/>
    <m/>
    <n v="79493000"/>
    <n v="6329000"/>
    <n v="32585000"/>
    <n v="13829000"/>
    <m/>
    <m/>
    <x v="2424"/>
    <n v="172724992"/>
    <n v="23641000"/>
    <n v="15870000"/>
    <n v="39511000"/>
    <n v="36169000"/>
    <n v="35539000"/>
    <n v="388459008"/>
    <n v="183278000"/>
    <n v="52583000"/>
    <n v="572779008"/>
    <n v="661500992"/>
    <n v="498419008"/>
    <n v="388459008"/>
    <n v="1313"/>
    <n v="0.59"/>
    <m/>
    <n v="0.11716600000000001"/>
    <n v="0.337924"/>
    <n v="3.1736500000000001E-2"/>
    <n v="58036"/>
  </r>
  <r>
    <x v="17"/>
    <x v="86"/>
    <s v="Rochester Institute of Technology"/>
    <s v="New York"/>
    <x v="1"/>
    <x v="0"/>
    <n v="0.6458409008354522"/>
    <n v="0.3519403824521935"/>
    <n v="11012"/>
    <n v="7112"/>
    <n v="2503"/>
    <n v="0"/>
    <n v="2503"/>
    <s v="14623-5603"/>
    <s v="Mid East: DE, DC, MD, NJ, NY, and PA"/>
    <x v="1"/>
    <x v="2"/>
    <m/>
    <m/>
    <m/>
    <m/>
    <n v="304735008"/>
    <n v="206040000"/>
    <m/>
    <m/>
    <n v="81330000"/>
    <n v="7436000"/>
    <n v="31115000"/>
    <n v="13923000"/>
    <m/>
    <m/>
    <x v="2425"/>
    <n v="176544000"/>
    <n v="24962000"/>
    <n v="17068000"/>
    <n v="42030000"/>
    <n v="38600000"/>
    <n v="37321000"/>
    <n v="393289984"/>
    <n v="196959008"/>
    <n v="55182000"/>
    <n v="661500992"/>
    <n v="671481984"/>
    <n v="430089984"/>
    <n v="393289984"/>
    <n v="1437"/>
    <n v="0.61799999999999999"/>
    <m/>
    <n v="0.117081"/>
    <n v="0.341229"/>
    <n v="3.3121499999999998E-2"/>
    <n v="57586"/>
  </r>
  <r>
    <x v="18"/>
    <x v="86"/>
    <s v="Rochester Institute of Technology"/>
    <s v="New York"/>
    <x v="1"/>
    <x v="0"/>
    <n v="0.60424361493123768"/>
    <n v="0.34139680062426842"/>
    <n v="12725"/>
    <n v="7689"/>
    <n v="2625"/>
    <n v="0"/>
    <n v="2625"/>
    <s v="14623-5603"/>
    <s v="Mid East: DE, DC, MD, NJ, NY, and PA"/>
    <x v="1"/>
    <x v="2"/>
    <m/>
    <m/>
    <m/>
    <m/>
    <n v="329856992"/>
    <n v="223764000"/>
    <m/>
    <m/>
    <n v="92598000"/>
    <n v="5805000"/>
    <n v="24727000"/>
    <n v="15617000"/>
    <m/>
    <m/>
    <x v="2426"/>
    <n v="193628000"/>
    <n v="27847000"/>
    <n v="14173000"/>
    <n v="42020000"/>
    <n v="40668000"/>
    <n v="39583000"/>
    <n v="428380000"/>
    <n v="214183008"/>
    <n v="60372000"/>
    <n v="671481984"/>
    <n v="530412000"/>
    <n v="295676992"/>
    <n v="428380000"/>
    <n v="1394"/>
    <n v="0.65700000000000003"/>
    <m/>
    <n v="0.105059"/>
    <n v="0.356352"/>
    <n v="2.8618899999999999E-2"/>
    <n v="60819"/>
  </r>
  <r>
    <x v="19"/>
    <x v="86"/>
    <s v="Rochester Institute of Technology"/>
    <s v="New York"/>
    <x v="1"/>
    <x v="0"/>
    <n v="0.61520737327188935"/>
    <n v="0.32484394506866415"/>
    <n v="13020"/>
    <n v="8010"/>
    <n v="2588"/>
    <n v="14"/>
    <n v="2602"/>
    <s v="14623-5603"/>
    <s v="Mid East: DE, DC, MD, NJ, NY, and PA"/>
    <x v="1"/>
    <x v="2"/>
    <n v="-77.675299999999993"/>
    <n v="43.090400000000002"/>
    <m/>
    <m/>
    <n v="349055008"/>
    <n v="231096000"/>
    <m/>
    <m/>
    <n v="101312000"/>
    <n v="5663000"/>
    <n v="22496000"/>
    <n v="17732000"/>
    <m/>
    <m/>
    <x v="2427"/>
    <n v="214756992"/>
    <n v="33389000"/>
    <n v="13825000"/>
    <n v="47214000"/>
    <n v="42353000"/>
    <n v="39980000"/>
    <n v="467520000"/>
    <n v="222968992"/>
    <n v="64643000"/>
    <n v="530412000"/>
    <n v="559539008"/>
    <n v="492776992"/>
    <n v="467520000"/>
    <n v="1418"/>
    <n v="0.63500000000000001"/>
    <m/>
    <n v="0.10440099999999999"/>
    <n v="0.34984399999999999"/>
    <n v="2.5225600000000001E-2"/>
    <n v="62435"/>
  </r>
  <r>
    <x v="20"/>
    <x v="86"/>
    <s v="Rochester Institute of Technology"/>
    <s v="New York"/>
    <x v="1"/>
    <x v="0"/>
    <n v="0.58918028285047375"/>
    <n v="0.30365882078769518"/>
    <n v="14566"/>
    <n v="8582"/>
    <n v="2595"/>
    <n v="11"/>
    <n v="2606"/>
    <s v="14623-5603"/>
    <s v="Mid East: DE, DC, MD, NJ, NY, and PA"/>
    <x v="1"/>
    <x v="2"/>
    <n v="-77.675299999999993"/>
    <n v="43.090400000000002"/>
    <m/>
    <m/>
    <n v="373140992"/>
    <n v="249327008"/>
    <m/>
    <m/>
    <n v="94663000"/>
    <n v="9508000"/>
    <n v="24830000"/>
    <n v="28886000"/>
    <m/>
    <m/>
    <x v="2428"/>
    <n v="209552000"/>
    <n v="31395000"/>
    <n v="14450000"/>
    <n v="45845000"/>
    <n v="43411000"/>
    <n v="39336000"/>
    <n v="467016992"/>
    <n v="225099008"/>
    <n v="71501000"/>
    <n v="559539008"/>
    <n v="640761984"/>
    <n v="575406016"/>
    <n v="467016992"/>
    <n v="1380"/>
    <n v="0.63200000000000001"/>
    <m/>
    <n v="0.110428"/>
    <n v="0.33779100000000001"/>
    <n v="2.43991E-2"/>
    <n v="61592"/>
  </r>
  <r>
    <x v="21"/>
    <x v="86"/>
    <s v="Rochester Institute of Technology"/>
    <s v="New York"/>
    <x v="1"/>
    <x v="0"/>
    <n v="0.58623307604707076"/>
    <n v="0.2890135981005828"/>
    <n v="15806"/>
    <n v="9266"/>
    <n v="2669"/>
    <n v="9"/>
    <n v="2678"/>
    <s v="14623-5603"/>
    <s v="Mid East: DE, DC, MD, NJ, NY, and PA"/>
    <x v="1"/>
    <x v="2"/>
    <n v="-77.675200000000004"/>
    <n v="43.090299999999999"/>
    <n v="3.5000000000000003E-2"/>
    <n v="2772"/>
    <n v="393542016"/>
    <n v="259720992"/>
    <m/>
    <m/>
    <n v="98468000"/>
    <n v="12723000"/>
    <n v="27247000"/>
    <n v="19086000"/>
    <m/>
    <m/>
    <x v="2429"/>
    <n v="222626000"/>
    <n v="30874000"/>
    <n v="13186000"/>
    <n v="44060000"/>
    <n v="47302000"/>
    <n v="37355000"/>
    <n v="487320000"/>
    <n v="230856992"/>
    <n v="70999000"/>
    <n v="640761984"/>
    <n v="628128000"/>
    <n v="504144992"/>
    <n v="487320000"/>
    <n v="1456"/>
    <n v="0.61799999999999999"/>
    <m/>
    <n v="0.103336"/>
    <n v="0.34155200000000002"/>
    <n v="2.2842600000000001E-2"/>
    <n v="61709.5"/>
  </r>
  <r>
    <x v="22"/>
    <x v="86"/>
    <s v="Rochester Institute of Technology"/>
    <s v="New York"/>
    <x v="1"/>
    <x v="0"/>
    <n v="0.58472451537944103"/>
    <n v="0.28613260824095377"/>
    <n v="16353"/>
    <n v="9562"/>
    <n v="2723"/>
    <n v="13"/>
    <n v="2736"/>
    <s v="14623-5603"/>
    <s v="Mid East: DE, DC, MD, NJ, NY, and PA"/>
    <x v="1"/>
    <x v="2"/>
    <n v="-77.675200000000004"/>
    <n v="43.090299999999999"/>
    <n v="4.8000000000000001E-2"/>
    <n v="2822"/>
    <n v="416598016"/>
    <n v="272047008"/>
    <m/>
    <m/>
    <n v="88946000"/>
    <n v="10133000"/>
    <n v="25723000"/>
    <n v="55435000"/>
    <m/>
    <m/>
    <x v="2430"/>
    <n v="229095008"/>
    <n v="31091000"/>
    <n v="14501000"/>
    <n v="45592000"/>
    <n v="48322000"/>
    <n v="40383000"/>
    <n v="503795008"/>
    <n v="240887008"/>
    <n v="72473000"/>
    <n v="628128000"/>
    <n v="669132032"/>
    <n v="556225984"/>
    <n v="503795008"/>
    <n v="1595"/>
    <n v="0.63900000000000001"/>
    <m/>
    <n v="9.3323400000000001E-2"/>
    <n v="0.34037800000000001"/>
    <n v="1.7767000000000002E-2"/>
    <n v="63937"/>
  </r>
  <r>
    <x v="23"/>
    <x v="86"/>
    <s v="Rochester Institute of Technology"/>
    <s v="New York"/>
    <x v="1"/>
    <x v="0"/>
    <n v="0.60162651339121931"/>
    <n v="0.28295558491716638"/>
    <n v="16354"/>
    <n v="9839"/>
    <n v="2768"/>
    <n v="16"/>
    <n v="2784"/>
    <s v="14623-5603"/>
    <s v="Mid East: DE, DC, MD, NJ, NY, and PA"/>
    <x v="1"/>
    <x v="2"/>
    <n v="-77.675200000000004"/>
    <n v="43.090299999999999"/>
    <n v="5.1999999999999998E-2"/>
    <n v="2921"/>
    <n v="423640000"/>
    <n v="269784992"/>
    <m/>
    <m/>
    <n v="86552000"/>
    <n v="6252000"/>
    <n v="28828000"/>
    <n v="18494000"/>
    <m/>
    <m/>
    <x v="2431"/>
    <n v="240768000"/>
    <n v="30815000"/>
    <n v="10979000"/>
    <n v="41794000"/>
    <n v="51758000"/>
    <n v="42753000"/>
    <n v="514876992"/>
    <n v="243276000"/>
    <n v="73931000"/>
    <n v="669132032"/>
    <n v="753950976"/>
    <n v="601150016"/>
    <n v="514876992"/>
    <n v="1622"/>
    <n v="0.625"/>
    <m/>
    <n v="8.9577799999999999E-2"/>
    <n v="0.34385700000000002"/>
    <n v="1.6165800000000001E-2"/>
    <n v="65000"/>
  </r>
  <r>
    <x v="24"/>
    <x v="86"/>
    <s v="Rochester Institute of Technology"/>
    <s v="New York"/>
    <x v="1"/>
    <x v="0"/>
    <n v="0.57465432649420156"/>
    <n v="0.25875618511691084"/>
    <n v="17936"/>
    <n v="10307"/>
    <n v="2666"/>
    <n v="1"/>
    <n v="2667"/>
    <m/>
    <m/>
    <x v="0"/>
    <x v="0"/>
    <m/>
    <m/>
    <n v="4.2000000000000003E-2"/>
    <n v="3311"/>
    <n v="446092992"/>
    <n v="281599008"/>
    <m/>
    <m/>
    <n v="91248000"/>
    <n v="9843000"/>
    <n v="27249000"/>
    <n v="19765000"/>
    <m/>
    <m/>
    <x v="2432"/>
    <n v="243163008"/>
    <n v="31241000"/>
    <n v="11202000"/>
    <n v="42443000"/>
    <n v="52936000"/>
    <n v="44999000"/>
    <n v="512406016"/>
    <n v="249184992"/>
    <n v="75275000"/>
    <n v="753950976"/>
    <n v="761936000"/>
    <n v="530896000"/>
    <n v="512406016"/>
    <n v="1745"/>
    <n v="0.67600000000000005"/>
    <m/>
    <n v="8.6252899999999993E-2"/>
    <n v="0.34482099999999999"/>
    <n v="1.8278800000000001E-2"/>
    <n v="66772"/>
  </r>
  <r>
    <x v="25"/>
    <x v="86"/>
    <s v="Rochester Institute of Technology"/>
    <s v="New York"/>
    <x v="1"/>
    <x v="0"/>
    <n v="0.57274975803849881"/>
    <n v="0.2728126173488547"/>
    <n v="18598"/>
    <n v="10652"/>
    <n v="2900"/>
    <n v="6"/>
    <n v="2906"/>
    <s v="14623-5603"/>
    <s v="Mid East: DE, DC, MD, NJ, NY, and PA"/>
    <x v="1"/>
    <x v="2"/>
    <n v="-77.675200000000004"/>
    <n v="43.090299999999999"/>
    <n v="0.03"/>
    <n v="3345"/>
    <n v="476096992"/>
    <n v="294819008"/>
    <m/>
    <m/>
    <n v="99615000"/>
    <n v="8089000"/>
    <n v="27070000"/>
    <n v="20078000"/>
    <m/>
    <m/>
    <x v="2433"/>
    <n v="257188000"/>
    <n v="37939000"/>
    <n v="11681000"/>
    <n v="49620000"/>
    <n v="56118000"/>
    <n v="46240000"/>
    <n v="546393024"/>
    <n v="264268000"/>
    <n v="79504000"/>
    <n v="761936000"/>
    <n v="750894976"/>
    <n v="538316992"/>
    <n v="546393024"/>
    <n v="1693"/>
    <n v="0.65500000000000003"/>
    <m/>
    <n v="7.0242399999999997E-2"/>
    <n v="0.33556000000000002"/>
    <n v="1.33613E-2"/>
    <n v="68266"/>
  </r>
  <r>
    <x v="26"/>
    <x v="86"/>
    <s v="Rochester Institute of Technology"/>
    <s v="New York"/>
    <x v="1"/>
    <x v="0"/>
    <n v="0.54928369652945919"/>
    <n v="0.23914041693452107"/>
    <n v="19824"/>
    <n v="10889"/>
    <n v="2602"/>
    <n v="2"/>
    <n v="2604"/>
    <s v="14623-5603"/>
    <s v="Mid East: DE, DC, MD, NJ, NY, and PA"/>
    <x v="1"/>
    <x v="2"/>
    <n v="-77.673900000000003"/>
    <n v="43.084200000000003"/>
    <n v="2.8000000000000001E-2"/>
    <n v="3167"/>
    <n v="486003008"/>
    <n v="297779008"/>
    <m/>
    <m/>
    <n v="100596000"/>
    <n v="10449000"/>
    <n v="20151000"/>
    <n v="21431000"/>
    <m/>
    <m/>
    <x v="2434"/>
    <n v="268200992"/>
    <n v="39975000"/>
    <n v="13615000"/>
    <n v="53590000"/>
    <n v="59979000"/>
    <n v="47814000"/>
    <n v="573025984"/>
    <n v="275683008"/>
    <n v="84969000"/>
    <n v="750894976"/>
    <n v="847211008"/>
    <n v="647233984"/>
    <n v="573025984"/>
    <n v="1793"/>
    <n v="0.67300000000000004"/>
    <m/>
    <n v="6.2141099999999998E-2"/>
    <n v="0.35315800000000003"/>
    <n v="1.0049199999999999E-2"/>
    <n v="69191"/>
  </r>
  <r>
    <x v="27"/>
    <x v="86"/>
    <s v="Rochester Institute of Technology"/>
    <s v="New York"/>
    <x v="1"/>
    <x v="0"/>
    <n v="0.56716053004743039"/>
    <n v="0.23777911888955944"/>
    <n v="20451"/>
    <n v="11599"/>
    <n v="2755"/>
    <n v="3"/>
    <n v="2758"/>
    <s v="14623-5603"/>
    <s v="Mid East: DE, DC, MD, NJ, NY, and PA"/>
    <x v="1"/>
    <x v="2"/>
    <n v="-77.673900000000003"/>
    <n v="43.084200000000003"/>
    <n v="3.2000000000000001E-2"/>
    <n v="3238"/>
    <n v="506496000"/>
    <n v="301796992"/>
    <m/>
    <m/>
    <n v="100470000"/>
    <n v="12500000"/>
    <n v="73964000"/>
    <n v="22992000"/>
    <m/>
    <m/>
    <x v="2435"/>
    <n v="259604992"/>
    <n v="40814000"/>
    <n v="15407000"/>
    <n v="56221000"/>
    <n v="60882000"/>
    <n v="48950000"/>
    <n v="570009984"/>
    <n v="285784992"/>
    <n v="89272000"/>
    <n v="847211008"/>
    <n v="938161984"/>
    <n v="685798016"/>
    <n v="570009984"/>
    <m/>
    <m/>
    <m/>
    <m/>
    <m/>
    <m/>
    <m/>
  </r>
  <r>
    <x v="0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12284000"/>
    <m/>
    <n v="311000"/>
    <n v="2882000"/>
    <n v="112728000"/>
    <n v="10806000"/>
    <n v="31278000"/>
    <n v="8773000"/>
    <m/>
    <m/>
    <x v="2436"/>
    <n v="117642000"/>
    <n v="92551000"/>
    <m/>
    <n v="92551000"/>
    <n v="17585000"/>
    <n v="13881000"/>
    <n v="656318976"/>
    <n v="191194000"/>
    <n v="42408000"/>
    <m/>
    <m/>
    <m/>
    <m/>
    <m/>
    <m/>
    <m/>
    <m/>
    <m/>
    <m/>
    <m/>
  </r>
  <r>
    <x v="1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24460000"/>
    <m/>
    <n v="358000"/>
    <n v="2172000"/>
    <n v="120682000"/>
    <n v="12361000"/>
    <n v="30503000"/>
    <n v="8677000"/>
    <m/>
    <m/>
    <x v="2437"/>
    <n v="121435000"/>
    <n v="98358000"/>
    <m/>
    <n v="98358000"/>
    <n v="19871000"/>
    <n v="13336000"/>
    <n v="708766016"/>
    <n v="193315008"/>
    <n v="36962000"/>
    <m/>
    <m/>
    <m/>
    <m/>
    <m/>
    <m/>
    <m/>
    <m/>
    <m/>
    <m/>
    <m/>
  </r>
  <r>
    <x v="2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32839000"/>
    <m/>
    <n v="372000"/>
    <n v="3714000"/>
    <n v="125489000"/>
    <n v="13059000"/>
    <n v="31975000"/>
    <n v="9489000"/>
    <m/>
    <m/>
    <x v="2438"/>
    <n v="155086000"/>
    <n v="98183000"/>
    <m/>
    <n v="98183000"/>
    <n v="20352000"/>
    <n v="14614000"/>
    <n v="790713024"/>
    <n v="218867008"/>
    <n v="51302000"/>
    <m/>
    <m/>
    <m/>
    <m/>
    <m/>
    <m/>
    <m/>
    <m/>
    <m/>
    <m/>
    <m/>
  </r>
  <r>
    <x v="3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40512000"/>
    <m/>
    <n v="390000"/>
    <n v="3891000"/>
    <n v="120550000"/>
    <n v="13182000"/>
    <n v="39211000"/>
    <n v="11324000"/>
    <m/>
    <m/>
    <x v="2439"/>
    <n v="173907008"/>
    <n v="97754000"/>
    <m/>
    <n v="97754000"/>
    <n v="19714000"/>
    <n v="14844000"/>
    <n v="849233024"/>
    <n v="226976000"/>
    <n v="51939000"/>
    <m/>
    <m/>
    <m/>
    <m/>
    <m/>
    <m/>
    <m/>
    <m/>
    <m/>
    <m/>
    <m/>
  </r>
  <r>
    <x v="4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47194000"/>
    <m/>
    <n v="382000"/>
    <n v="3887000"/>
    <n v="125734000"/>
    <n v="14675000"/>
    <n v="39963000"/>
    <n v="14417000"/>
    <m/>
    <m/>
    <x v="2440"/>
    <n v="185536992"/>
    <n v="104012000"/>
    <m/>
    <n v="104012000"/>
    <n v="20939000"/>
    <n v="15609000"/>
    <n v="878668032"/>
    <n v="240830000"/>
    <n v="55081000"/>
    <m/>
    <m/>
    <m/>
    <m/>
    <m/>
    <m/>
    <m/>
    <m/>
    <m/>
    <m/>
    <m/>
  </r>
  <r>
    <x v="5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48784992"/>
    <m/>
    <n v="422000"/>
    <n v="4020000"/>
    <n v="117133000"/>
    <n v="13666000"/>
    <n v="40051000"/>
    <n v="15207000"/>
    <m/>
    <m/>
    <x v="2441"/>
    <n v="116431000"/>
    <n v="98626000"/>
    <m/>
    <n v="98626000"/>
    <n v="21106000"/>
    <n v="16361000"/>
    <n v="887459008"/>
    <n v="252212000"/>
    <n v="54680000"/>
    <m/>
    <m/>
    <m/>
    <m/>
    <m/>
    <m/>
    <m/>
    <m/>
    <m/>
    <m/>
    <m/>
  </r>
  <r>
    <x v="6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51027008"/>
    <n v="85256000"/>
    <n v="432000"/>
    <n v="4589000"/>
    <n v="126015000"/>
    <n v="11869000"/>
    <n v="60056000"/>
    <m/>
    <m/>
    <m/>
    <x v="2442"/>
    <n v="144594000"/>
    <n v="114616000"/>
    <m/>
    <n v="114616000"/>
    <n v="32152000"/>
    <n v="26302000"/>
    <n v="867324032"/>
    <m/>
    <m/>
    <m/>
    <m/>
    <n v="1002233984"/>
    <n v="867324032"/>
    <n v="935"/>
    <n v="0.77"/>
    <m/>
    <m/>
    <m/>
    <m/>
    <m/>
  </r>
  <r>
    <x v="7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89319000"/>
    <n v="85663000"/>
    <n v="454000"/>
    <n v="3656000"/>
    <n v="137208992"/>
    <n v="10592000"/>
    <n v="73449000"/>
    <n v="11313000"/>
    <m/>
    <m/>
    <x v="2443"/>
    <n v="160110000"/>
    <n v="116252000"/>
    <m/>
    <n v="116252000"/>
    <n v="31692000"/>
    <n v="27238000"/>
    <n v="1042609024"/>
    <n v="576905024"/>
    <n v="125605000"/>
    <m/>
    <m/>
    <n v="1192946944"/>
    <n v="1042609024"/>
    <n v="966"/>
    <n v="0.76300000000000001"/>
    <m/>
    <n v="7.4122199999999999E-2"/>
    <n v="0.49804900000000002"/>
    <n v="2.2756800000000001E-2"/>
    <n v="49983.5"/>
  </r>
  <r>
    <x v="8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93033000"/>
    <n v="89040000"/>
    <n v="459000"/>
    <n v="3993000"/>
    <n v="138911008"/>
    <n v="11048000"/>
    <n v="86916000"/>
    <n v="14290000"/>
    <m/>
    <m/>
    <x v="2444"/>
    <n v="176440992"/>
    <n v="127277000"/>
    <m/>
    <n v="127277000"/>
    <n v="32747000"/>
    <n v="27280000"/>
    <n v="1168407040"/>
    <n v="638057024"/>
    <n v="136062000"/>
    <m/>
    <m/>
    <n v="1231776000"/>
    <n v="1168407040"/>
    <n v="905"/>
    <n v="0.73599999999999999"/>
    <m/>
    <n v="6.7270399999999994E-2"/>
    <n v="0.50517500000000004"/>
    <n v="2.13454E-2"/>
    <n v="52378.5"/>
  </r>
  <r>
    <x v="9"/>
    <x v="87"/>
    <s v="UNIVERSITY OF ROCHESTER"/>
    <s v="New York"/>
    <x v="0"/>
    <x v="0"/>
    <s v=""/>
    <s v=""/>
    <m/>
    <m/>
    <m/>
    <m/>
    <m/>
    <n v="14627"/>
    <s v="Mid East: DE, DC, MD, NJ, NY, and PA"/>
    <x v="0"/>
    <x v="0"/>
    <m/>
    <m/>
    <m/>
    <m/>
    <n v="162840000"/>
    <n v="92396000"/>
    <n v="462000"/>
    <n v="5907000"/>
    <n v="149716000"/>
    <n v="14923000"/>
    <n v="107889000"/>
    <n v="26645000"/>
    <m/>
    <m/>
    <x v="2445"/>
    <n v="180355008"/>
    <n v="146208992"/>
    <n v="9045000"/>
    <n v="155253984"/>
    <n v="33275000"/>
    <n v="29369000"/>
    <n v="1309506048"/>
    <n v="707619968"/>
    <n v="149384000"/>
    <m/>
    <m/>
    <n v="1467529984"/>
    <n v="1309506048"/>
    <n v="869"/>
    <n v="0.70699999999999996"/>
    <m/>
    <n v="6.1224500000000001E-2"/>
    <n v="0.49721700000000002"/>
    <n v="1.97897E-2"/>
    <n v="53944"/>
  </r>
  <r>
    <x v="10"/>
    <x v="87"/>
    <s v="UNIVERSITY OF ROCHESTER"/>
    <s v="New York"/>
    <x v="0"/>
    <x v="0"/>
    <s v=""/>
    <s v=""/>
    <m/>
    <m/>
    <m/>
    <m/>
    <m/>
    <n v="146270011"/>
    <s v="Mid East: DE, DC, MD, NJ, NY, and PA"/>
    <x v="0"/>
    <x v="0"/>
    <m/>
    <m/>
    <m/>
    <m/>
    <n v="166175008"/>
    <n v="93861000"/>
    <n v="510000"/>
    <n v="4275000"/>
    <n v="164467008"/>
    <n v="13251000"/>
    <n v="102911000"/>
    <n v="31233000"/>
    <m/>
    <m/>
    <x v="2446"/>
    <n v="182536000"/>
    <n v="158067008"/>
    <n v="8399000"/>
    <n v="166466016"/>
    <n v="35233000"/>
    <n v="31262000"/>
    <n v="1383682048"/>
    <n v="739406976"/>
    <n v="163940000"/>
    <m/>
    <m/>
    <n v="1368918016"/>
    <n v="1383682048"/>
    <n v="901"/>
    <n v="0.748"/>
    <m/>
    <n v="6.9708500000000007E-2"/>
    <n v="0.477186"/>
    <n v="2.02788E-2"/>
    <n v="57661"/>
  </r>
  <r>
    <x v="11"/>
    <x v="87"/>
    <s v="UNIVERSITY OF ROCHESTER"/>
    <s v="New York"/>
    <x v="1"/>
    <x v="0"/>
    <n v="0.49149130832570903"/>
    <n v="0.21463142218912881"/>
    <n v="10930"/>
    <n v="5372"/>
    <n v="1152"/>
    <n v="1"/>
    <n v="1153"/>
    <n v="146270011"/>
    <s v="Mid East: DE, DC, MD, NJ, NY, and PA"/>
    <x v="0"/>
    <x v="0"/>
    <m/>
    <m/>
    <m/>
    <m/>
    <n v="180184000"/>
    <n v="106357000"/>
    <n v="500000"/>
    <n v="5192000"/>
    <n v="194991008"/>
    <n v="14863000"/>
    <n v="105346000"/>
    <n v="42398000"/>
    <m/>
    <m/>
    <x v="2447"/>
    <n v="214051008"/>
    <n v="172407008"/>
    <n v="8846000"/>
    <n v="181253008"/>
    <n v="37898000"/>
    <n v="33217000"/>
    <n v="1528304000"/>
    <n v="799096000"/>
    <n v="189480992"/>
    <m/>
    <m/>
    <n v="1450632960"/>
    <n v="1528304000"/>
    <n v="818"/>
    <n v="0.80900000000000005"/>
    <m/>
    <n v="0.100706"/>
    <n v="0.48043599999999997"/>
    <n v="2.30917E-2"/>
    <n v="63772"/>
  </r>
  <r>
    <x v="12"/>
    <x v="87"/>
    <s v="UNIVERSITY OF ROCHESTER"/>
    <s v="New York"/>
    <x v="1"/>
    <x v="0"/>
    <n v="0.52981579768966591"/>
    <n v="0.20879984285994893"/>
    <n v="9609"/>
    <n v="5091"/>
    <n v="1062"/>
    <n v="1"/>
    <n v="1063"/>
    <s v="14627-0011"/>
    <s v="Mid East: DE, DC, MD, NJ, NY, and PA"/>
    <x v="0"/>
    <x v="0"/>
    <m/>
    <m/>
    <m/>
    <m/>
    <n v="190036992"/>
    <n v="113546000"/>
    <n v="553000"/>
    <n v="4003000"/>
    <n v="205418000"/>
    <n v="15329000"/>
    <n v="101875000"/>
    <n v="34525000"/>
    <m/>
    <m/>
    <x v="2448"/>
    <n v="239323008"/>
    <n v="189311008"/>
    <n v="8872000"/>
    <n v="198183008"/>
    <n v="35932000"/>
    <n v="36104000"/>
    <n v="1632856960"/>
    <n v="791565376"/>
    <n v="205564064"/>
    <n v="1122320000"/>
    <n v="1112445056"/>
    <n v="1638061056"/>
    <n v="1632856960"/>
    <n v="697"/>
    <n v="0.78100000000000003"/>
    <m/>
    <n v="0.10469299999999999"/>
    <n v="0.49157600000000001"/>
    <n v="2.1059000000000001E-2"/>
    <n v="65174"/>
  </r>
  <r>
    <x v="13"/>
    <x v="87"/>
    <s v="UNIVERSITY OF ROCHESTER"/>
    <s v="New York"/>
    <x v="1"/>
    <x v="0"/>
    <n v="0.47315701607943061"/>
    <n v="0.20872794800371403"/>
    <n v="11381"/>
    <n v="5385"/>
    <n v="1124"/>
    <n v="0"/>
    <n v="1124"/>
    <s v="14627-0011"/>
    <s v="Mid East: DE, DC, MD, NJ, NY, and PA"/>
    <x v="0"/>
    <x v="0"/>
    <m/>
    <m/>
    <m/>
    <m/>
    <n v="198900992"/>
    <n v="117479000"/>
    <n v="434000"/>
    <n v="4967000"/>
    <n v="226296000"/>
    <n v="22560000"/>
    <n v="110680000"/>
    <n v="35636000"/>
    <m/>
    <m/>
    <x v="2449"/>
    <n v="242178000"/>
    <n v="211734000"/>
    <n v="9970000"/>
    <n v="221704000"/>
    <n v="35525000"/>
    <n v="31105000"/>
    <n v="1774620032"/>
    <n v="850091008"/>
    <n v="214942000"/>
    <n v="1112445056"/>
    <n v="1287172992"/>
    <n v="1915186048"/>
    <n v="1774620032"/>
    <n v="858"/>
    <n v="0.80800000000000005"/>
    <m/>
    <n v="0.104118"/>
    <n v="0.51058800000000004"/>
    <n v="2.1764700000000001E-2"/>
    <n v="62729"/>
  </r>
  <r>
    <x v="14"/>
    <x v="87"/>
    <s v="UNIVERSITY OF ROCHESTER"/>
    <s v="New York"/>
    <x v="1"/>
    <x v="0"/>
    <n v="0.46086667221159444"/>
    <n v="0.19689586717199062"/>
    <n v="12023"/>
    <n v="5541"/>
    <n v="1091"/>
    <n v="0"/>
    <n v="1091"/>
    <s v="14627-0011"/>
    <s v="Mid East: DE, DC, MD, NJ, NY, and PA"/>
    <x v="1"/>
    <x v="0"/>
    <m/>
    <m/>
    <m/>
    <m/>
    <n v="203738000"/>
    <n v="120175000"/>
    <n v="424000"/>
    <n v="4272000"/>
    <n v="253524992"/>
    <n v="38854000"/>
    <n v="125465000"/>
    <n v="42383000"/>
    <m/>
    <m/>
    <x v="2450"/>
    <n v="243858000"/>
    <n v="240575008"/>
    <n v="10651000"/>
    <n v="251226016"/>
    <n v="39095000"/>
    <n v="33536000"/>
    <n v="1878694016"/>
    <n v="898446976"/>
    <n v="231326000"/>
    <n v="1287172992"/>
    <n v="1411812992"/>
    <n v="2044833024"/>
    <n v="1878694016"/>
    <n v="972"/>
    <n v="0.80300000000000005"/>
    <m/>
    <n v="0.107081"/>
    <n v="0.51180199999999998"/>
    <n v="2.24525E-2"/>
    <n v="64561"/>
  </r>
  <r>
    <x v="15"/>
    <x v="87"/>
    <s v="University of Rochester"/>
    <s v="New York"/>
    <x v="1"/>
    <x v="0"/>
    <n v="0.45726635132931004"/>
    <n v="0.19868022115213127"/>
    <n v="12262"/>
    <n v="5607"/>
    <n v="1114"/>
    <n v="0"/>
    <n v="1114"/>
    <s v="14627-0011"/>
    <s v="Mid East: DE, DC, MD, NJ, NY, and PA"/>
    <x v="1"/>
    <x v="3"/>
    <m/>
    <m/>
    <m/>
    <m/>
    <n v="219288000"/>
    <n v="131855000"/>
    <n v="479000"/>
    <n v="3019000"/>
    <n v="274976992"/>
    <n v="14671000"/>
    <n v="140228000"/>
    <n v="54047000"/>
    <m/>
    <m/>
    <x v="2451"/>
    <n v="261312992"/>
    <n v="238164992"/>
    <n v="10609000"/>
    <n v="248773984"/>
    <n v="41104000"/>
    <n v="36269000"/>
    <n v="2041783040"/>
    <n v="972534976"/>
    <n v="244032992"/>
    <n v="1375175936"/>
    <n v="1494514944"/>
    <n v="2271258112"/>
    <n v="2041783040"/>
    <n v="835"/>
    <n v="0.8"/>
    <m/>
    <n v="0.11894"/>
    <n v="0.51014700000000002"/>
    <n v="2.5366400000000001E-2"/>
    <n v="66861.5"/>
  </r>
  <r>
    <x v="16"/>
    <x v="87"/>
    <s v="University of Rochester"/>
    <s v="New York"/>
    <x v="1"/>
    <x v="0"/>
    <n v="0.4387913434054716"/>
    <n v="0.22948073701842547"/>
    <n v="12245"/>
    <n v="5373"/>
    <n v="1233"/>
    <n v="0"/>
    <n v="1233"/>
    <s v="14627-0011"/>
    <s v="Mid East: DE, DC, MD, NJ, NY, and PA"/>
    <x v="1"/>
    <x v="3"/>
    <m/>
    <m/>
    <m/>
    <m/>
    <n v="242120992"/>
    <n v="144172992"/>
    <n v="516000"/>
    <n v="2736000"/>
    <n v="280230016"/>
    <n v="13502000"/>
    <n v="145872000"/>
    <n v="71652000"/>
    <m/>
    <m/>
    <x v="2452"/>
    <n v="277872000"/>
    <n v="264596992"/>
    <n v="9371000"/>
    <n v="273968000"/>
    <n v="48037000"/>
    <n v="37326000"/>
    <n v="2177080064"/>
    <n v="1035748992"/>
    <n v="272780992"/>
    <n v="1494605056"/>
    <n v="1732436992"/>
    <n v="2535270912"/>
    <n v="2177080064"/>
    <n v="888"/>
    <n v="0.81100000000000005"/>
    <m/>
    <n v="0.12749199999999999"/>
    <n v="0.52098599999999995"/>
    <n v="2.62329E-2"/>
    <n v="63864.5"/>
  </r>
  <r>
    <x v="17"/>
    <x v="87"/>
    <s v="University of Rochester"/>
    <s v="New York"/>
    <x v="1"/>
    <x v="0"/>
    <n v="0.39810463659147871"/>
    <n v="0.23313004131418455"/>
    <n v="12768"/>
    <n v="5083"/>
    <n v="1185"/>
    <n v="0"/>
    <n v="1185"/>
    <s v="14627-0011"/>
    <s v="Mid East: DE, DC, MD, NJ, NY, and PA"/>
    <x v="1"/>
    <x v="3"/>
    <m/>
    <m/>
    <m/>
    <m/>
    <n v="269926016"/>
    <n v="161548000"/>
    <n v="477000"/>
    <n v="2865000"/>
    <n v="268935008"/>
    <n v="23324000"/>
    <n v="174548000"/>
    <n v="79146000"/>
    <m/>
    <m/>
    <x v="2453"/>
    <n v="292979008"/>
    <n v="291640000"/>
    <n v="8690000"/>
    <n v="300329984"/>
    <n v="49492000"/>
    <n v="41251000"/>
    <n v="2338735104"/>
    <n v="1119634944"/>
    <n v="294067008"/>
    <n v="1732436992"/>
    <n v="1722210944"/>
    <n v="2312371968"/>
    <n v="2338735104"/>
    <n v="883"/>
    <n v="0.83699999999999997"/>
    <m/>
    <n v="0.13192999999999999"/>
    <n v="0.53901399999999999"/>
    <n v="2.92608E-2"/>
    <n v="64340.5"/>
  </r>
  <r>
    <x v="18"/>
    <x v="87"/>
    <s v="University of Rochester"/>
    <s v="New York"/>
    <x v="1"/>
    <x v="0"/>
    <n v="0.41145381399384712"/>
    <n v="0.24827453987730061"/>
    <n v="12677"/>
    <n v="5216"/>
    <n v="1295"/>
    <n v="0"/>
    <n v="1295"/>
    <s v="14627-0011"/>
    <s v="Mid East: DE, DC, MD, NJ, NY, and PA"/>
    <x v="1"/>
    <x v="3"/>
    <m/>
    <m/>
    <m/>
    <m/>
    <n v="300480000"/>
    <n v="180064000"/>
    <n v="478000"/>
    <n v="2921000"/>
    <n v="291020000"/>
    <n v="24036000"/>
    <n v="137144000"/>
    <n v="58661000"/>
    <m/>
    <m/>
    <x v="2454"/>
    <n v="296424992"/>
    <n v="297448000"/>
    <n v="9487000"/>
    <n v="306935008"/>
    <n v="55819000"/>
    <n v="44732000"/>
    <n v="2448374016"/>
    <n v="1183075968"/>
    <n v="310908992"/>
    <n v="1722210944"/>
    <n v="1282924032"/>
    <n v="2004870016"/>
    <n v="2448374016"/>
    <n v="872"/>
    <n v="0.80300000000000005"/>
    <m/>
    <n v="0.12330199999999999"/>
    <n v="0.55172399999999999"/>
    <n v="3.0303E-2"/>
    <n v="69304.5"/>
  </r>
  <r>
    <x v="19"/>
    <x v="87"/>
    <s v="University of Rochester"/>
    <s v="New York"/>
    <x v="1"/>
    <x v="0"/>
    <n v="0.38692098092643051"/>
    <n v="0.23196756295347845"/>
    <n v="12111"/>
    <n v="4686"/>
    <n v="1087"/>
    <n v="0"/>
    <n v="1087"/>
    <s v="14627-0011"/>
    <s v="Mid East: DE, DC, MD, NJ, NY, and PA"/>
    <x v="1"/>
    <x v="3"/>
    <n v="-77.629099999999994"/>
    <n v="43.128599999999999"/>
    <m/>
    <m/>
    <n v="321252000"/>
    <n v="189030000"/>
    <n v="492000"/>
    <n v="3946000"/>
    <n v="308144992"/>
    <n v="49952000"/>
    <n v="111245000"/>
    <n v="52882000"/>
    <m/>
    <m/>
    <x v="2455"/>
    <n v="296337984"/>
    <n v="304556992"/>
    <n v="10541000"/>
    <n v="315097984"/>
    <n v="53376000"/>
    <n v="42534000"/>
    <n v="2518123008"/>
    <n v="1217713280"/>
    <n v="344083392"/>
    <n v="1282924032"/>
    <n v="1367869952"/>
    <n v="2694878976"/>
    <n v="2518123008"/>
    <n v="911"/>
    <n v="0.84099999999999997"/>
    <m/>
    <n v="0.126885"/>
    <n v="0.55538200000000004"/>
    <n v="3.3801400000000002E-2"/>
    <n v="70263"/>
  </r>
  <r>
    <x v="20"/>
    <x v="87"/>
    <s v="University of Rochester"/>
    <s v="New York"/>
    <x v="1"/>
    <x v="0"/>
    <n v="0.37974134816848493"/>
    <n v="0.24904870624048706"/>
    <n v="13841"/>
    <n v="5256"/>
    <n v="1305"/>
    <n v="4"/>
    <n v="1309"/>
    <s v="14627-0011"/>
    <s v="Mid East: DE, DC, MD, NJ, NY, and PA"/>
    <x v="1"/>
    <x v="2"/>
    <n v="-77.629099999999994"/>
    <n v="43.128599999999999"/>
    <m/>
    <m/>
    <n v="343536992"/>
    <n v="201216000"/>
    <n v="504000"/>
    <n v="2177000"/>
    <n v="329223008"/>
    <n v="50688000"/>
    <n v="121840000"/>
    <n v="56048000"/>
    <m/>
    <m/>
    <x v="2456"/>
    <n v="300191008"/>
    <n v="334396000"/>
    <n v="10235000"/>
    <n v="344631008"/>
    <n v="60165000"/>
    <n v="45212000"/>
    <n v="2651237120"/>
    <n v="1278763776"/>
    <n v="357578976"/>
    <n v="1367869952"/>
    <n v="1622812032"/>
    <n v="2945974016"/>
    <n v="2651237120"/>
    <n v="919"/>
    <n v="0.83099999999999996"/>
    <m/>
    <n v="0.12898200000000001"/>
    <n v="0.55039199999999999"/>
    <n v="3.2898200000000002E-2"/>
    <n v="71111"/>
  </r>
  <r>
    <x v="21"/>
    <x v="87"/>
    <s v="University of Rochester"/>
    <s v="New York"/>
    <x v="1"/>
    <x v="0"/>
    <n v="0.34095314484325911"/>
    <n v="0.2495589100176436"/>
    <n v="14961"/>
    <n v="5101"/>
    <n v="1273"/>
    <n v="0"/>
    <n v="1273"/>
    <s v="14627-0011"/>
    <s v="Mid East: DE, DC, MD, NJ, NY, and PA"/>
    <x v="1"/>
    <x v="2"/>
    <n v="-77.631600000000006"/>
    <n v="43.126600000000003"/>
    <n v="1.2E-2"/>
    <n v="1230"/>
    <n v="360695008"/>
    <n v="209264992"/>
    <n v="507000"/>
    <n v="4660000"/>
    <n v="304281984"/>
    <n v="21874000"/>
    <n v="183646000"/>
    <n v="48682000"/>
    <m/>
    <m/>
    <x v="2457"/>
    <n v="313697984"/>
    <n v="315548000"/>
    <n v="8337000"/>
    <n v="323884992"/>
    <n v="59377000"/>
    <n v="50325000"/>
    <n v="2731929088"/>
    <n v="1339589248"/>
    <n v="389162976"/>
    <n v="1622812032"/>
    <n v="1581773056"/>
    <n v="2755034112"/>
    <n v="2731929088"/>
    <n v="1041"/>
    <n v="0.85399999999999998"/>
    <m/>
    <n v="0.12920200000000001"/>
    <n v="0.54096599999999995"/>
    <n v="2.8886599999999998E-2"/>
    <n v="72155.5"/>
  </r>
  <r>
    <x v="22"/>
    <x v="87"/>
    <s v="University of Rochester"/>
    <s v="New York"/>
    <x v="1"/>
    <x v="0"/>
    <n v="0.35320900642424996"/>
    <n v="0.23715345223379833"/>
    <n v="16033"/>
    <n v="5663"/>
    <n v="1343"/>
    <n v="0"/>
    <n v="1343"/>
    <s v="14627-0011"/>
    <s v="Mid East: DE, DC, MD, NJ, NY, and PA"/>
    <x v="1"/>
    <x v="2"/>
    <n v="-77.631399999999999"/>
    <n v="43.125999999999998"/>
    <n v="2.1999999999999999E-2"/>
    <n v="1269"/>
    <n v="387638016"/>
    <n v="225164992"/>
    <n v="452000"/>
    <n v="4485000"/>
    <n v="301015008"/>
    <n v="24271000"/>
    <n v="155058000"/>
    <n v="41256000"/>
    <m/>
    <m/>
    <x v="2458"/>
    <n v="318347008"/>
    <n v="302371008"/>
    <n v="8287000"/>
    <n v="310658016"/>
    <n v="62211000"/>
    <n v="55018000"/>
    <n v="2933806080"/>
    <n v="1442418176"/>
    <n v="408120256"/>
    <n v="1581773056"/>
    <n v="1730829056"/>
    <n v="3160755968"/>
    <n v="2933806080"/>
    <n v="1006"/>
    <n v="0.85199999999999998"/>
    <m/>
    <n v="0.152141"/>
    <n v="0.54307300000000003"/>
    <n v="3.9798500000000001E-2"/>
    <n v="72235"/>
  </r>
  <r>
    <x v="23"/>
    <x v="87"/>
    <s v="University of Rochester"/>
    <s v="New York"/>
    <x v="1"/>
    <x v="0"/>
    <n v="0.35681976339596383"/>
    <n v="0.23923289452299693"/>
    <n v="17244"/>
    <n v="6153"/>
    <n v="1472"/>
    <n v="0"/>
    <n v="1472"/>
    <s v="14627-0011"/>
    <s v="Mid East: DE, DC, MD, NJ, NY, and PA"/>
    <x v="1"/>
    <x v="2"/>
    <n v="-77.631"/>
    <n v="43.126399999999997"/>
    <n v="2.5000000000000001E-2"/>
    <n v="1539"/>
    <n v="420390016"/>
    <n v="242486000"/>
    <n v="460000"/>
    <n v="4184000"/>
    <n v="261996992"/>
    <n v="15511000"/>
    <n v="178378000"/>
    <n v="46520000"/>
    <m/>
    <m/>
    <x v="2459"/>
    <n v="321019008"/>
    <n v="284560000"/>
    <n v="9442000"/>
    <n v="294001984"/>
    <n v="62359000"/>
    <n v="58448000"/>
    <n v="3081122048"/>
    <n v="1508886016"/>
    <n v="431018688"/>
    <n v="1730829056"/>
    <n v="2015282560"/>
    <n v="3467350016"/>
    <n v="3081122048"/>
    <n v="1076"/>
    <n v="0.83899999999999997"/>
    <m/>
    <n v="0.15445200000000001"/>
    <n v="0.54057999999999995"/>
    <n v="3.6399399999999998E-2"/>
    <n v="69686"/>
  </r>
  <r>
    <x v="24"/>
    <x v="87"/>
    <s v="University of Rochester"/>
    <s v="New York"/>
    <x v="1"/>
    <x v="0"/>
    <n v="0.36406931374799173"/>
    <n v="0.22631993695823482"/>
    <n v="17428"/>
    <n v="6345"/>
    <n v="1436"/>
    <m/>
    <n v="1436"/>
    <m/>
    <m/>
    <x v="0"/>
    <x v="0"/>
    <m/>
    <m/>
    <n v="0.02"/>
    <n v="1625"/>
    <n v="437659008"/>
    <n v="259855008"/>
    <n v="119000"/>
    <n v="4104000"/>
    <n v="257367008"/>
    <n v="18911000"/>
    <n v="167795008"/>
    <n v="63834000"/>
    <m/>
    <m/>
    <x v="2460"/>
    <n v="341289984"/>
    <n v="299825984"/>
    <n v="16288000"/>
    <n v="316113984"/>
    <n v="61850000"/>
    <n v="60580000"/>
    <n v="3328762112"/>
    <n v="1599368704"/>
    <n v="469087136"/>
    <n v="2015282560"/>
    <n v="2050199040"/>
    <n v="3416519936"/>
    <n v="3328762112"/>
    <n v="1054"/>
    <n v="0.88200000000000001"/>
    <m/>
    <n v="0.143514"/>
    <n v="0.54443299999999994"/>
    <n v="2.86006E-2"/>
    <n v="65490"/>
  </r>
  <r>
    <x v="25"/>
    <x v="87"/>
    <s v="University of Rochester"/>
    <s v="New York"/>
    <x v="1"/>
    <x v="0"/>
    <n v="0.33820902188476998"/>
    <n v="0.23109937273027401"/>
    <n v="17912"/>
    <n v="6058"/>
    <n v="1400"/>
    <m/>
    <n v="1400"/>
    <s v="14627-0011"/>
    <s v="Mid East: DE, DC, MD, NJ, NY, and PA"/>
    <x v="1"/>
    <x v="2"/>
    <n v="-77.631"/>
    <n v="43.126399999999997"/>
    <n v="1.2E-2"/>
    <n v="1710"/>
    <n v="458446016"/>
    <n v="269323008"/>
    <n v="130627"/>
    <n v="3693165"/>
    <n v="263455632"/>
    <n v="15861963"/>
    <n v="169612592"/>
    <n v="87281808"/>
    <m/>
    <m/>
    <x v="2461"/>
    <n v="401425984"/>
    <n v="294144992"/>
    <n v="17616000"/>
    <n v="311760992"/>
    <n v="60059000"/>
    <n v="64431000"/>
    <n v="3650678016"/>
    <n v="1714297728"/>
    <n v="518172992"/>
    <n v="2050199040"/>
    <n v="1927497984"/>
    <n v="3487752960"/>
    <n v="3650678016"/>
    <n v="1115"/>
    <n v="0.85399999999999998"/>
    <m/>
    <n v="0.136043"/>
    <n v="0.53495899999999996"/>
    <n v="2.3306199999999999E-2"/>
    <n v="61382"/>
  </r>
  <r>
    <x v="26"/>
    <x v="87"/>
    <s v="University of Rochester"/>
    <s v="New York"/>
    <x v="1"/>
    <x v="0"/>
    <n v="0.3553331426937375"/>
    <n v="0.23515210043457266"/>
    <n v="17485"/>
    <n v="6213"/>
    <n v="1461"/>
    <m/>
    <n v="1461"/>
    <s v="14627-0011"/>
    <s v="Mid East: DE, DC, MD, NJ, NY, and PA"/>
    <x v="1"/>
    <x v="2"/>
    <n v="-77.631200000000007"/>
    <n v="43.126399999999997"/>
    <n v="1.6E-2"/>
    <n v="1615"/>
    <n v="475519008"/>
    <n v="262930000"/>
    <n v="137549"/>
    <n v="4112024"/>
    <n v="266876128"/>
    <n v="17744044"/>
    <n v="181830848"/>
    <n v="65288976"/>
    <m/>
    <m/>
    <x v="2462"/>
    <n v="364292992"/>
    <n v="288408992"/>
    <n v="17880000"/>
    <n v="306288992"/>
    <n v="62006000"/>
    <n v="66649000"/>
    <n v="3903041024"/>
    <n v="1863422720"/>
    <n v="509585248"/>
    <n v="1927497984"/>
    <n v="2121389952"/>
    <n v="4181702912"/>
    <n v="3903041024"/>
    <n v="1081"/>
    <n v="0.85299999999999998"/>
    <m/>
    <n v="0.14061599999999999"/>
    <n v="0.549099"/>
    <n v="1.8012799999999999E-2"/>
    <n v="62874"/>
  </r>
  <r>
    <x v="27"/>
    <x v="87"/>
    <s v="University of Rochester"/>
    <s v="New York"/>
    <x v="1"/>
    <x v="0"/>
    <n v="0.34211354811627664"/>
    <n v="0.23773006134969324"/>
    <n v="19058"/>
    <n v="6520"/>
    <n v="1550"/>
    <m/>
    <n v="1550"/>
    <s v="14627-0011"/>
    <s v="Mid East: DE, DC, MD, NJ, NY, and PA"/>
    <x v="1"/>
    <x v="2"/>
    <n v="-77.631200000000007"/>
    <n v="43.126399999999997"/>
    <n v="1.6E-2"/>
    <n v="1673"/>
    <n v="494361984"/>
    <n v="268595008"/>
    <n v="144455"/>
    <n v="2706732"/>
    <n v="284760736"/>
    <n v="15621096"/>
    <n v="211968544"/>
    <n v="82181640"/>
    <m/>
    <m/>
    <x v="2463"/>
    <n v="370096000"/>
    <n v="303255008"/>
    <n v="18419000"/>
    <n v="321674016"/>
    <n v="70686000"/>
    <n v="72362000"/>
    <n v="4301100032"/>
    <n v="2003744256"/>
    <n v="558031424"/>
    <n v="2121389952"/>
    <n v="2257357056"/>
    <n v="4518222848"/>
    <n v="4301100032"/>
    <m/>
    <m/>
    <m/>
    <m/>
    <m/>
    <m/>
    <m/>
  </r>
  <r>
    <x v="0"/>
    <x v="88"/>
    <s v="SAINT JOHN'S UNIVERSITY 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25457000"/>
    <m/>
    <m/>
    <n v="9000"/>
    <n v="6753000"/>
    <n v="1310000"/>
    <n v="2309000"/>
    <n v="4414000"/>
    <m/>
    <m/>
    <x v="2464"/>
    <n v="52769000"/>
    <n v="1802000"/>
    <m/>
    <n v="1802000"/>
    <n v="18829000"/>
    <n v="8343000"/>
    <n v="147204992"/>
    <n v="64174000"/>
    <n v="19302000"/>
    <m/>
    <m/>
    <m/>
    <m/>
    <m/>
    <m/>
    <m/>
    <m/>
    <m/>
    <m/>
    <m/>
  </r>
  <r>
    <x v="1"/>
    <x v="88"/>
    <s v="SAINT JOHN'S UNIVERSITY 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37036992"/>
    <m/>
    <m/>
    <n v="21000"/>
    <n v="8329000"/>
    <n v="16575000"/>
    <n v="3401000"/>
    <n v="6183000"/>
    <m/>
    <m/>
    <x v="2465"/>
    <n v="55164000"/>
    <n v="1894000"/>
    <m/>
    <n v="1894000"/>
    <n v="20190000"/>
    <n v="8936000"/>
    <n v="184347008"/>
    <n v="69719000"/>
    <n v="20855000"/>
    <m/>
    <m/>
    <m/>
    <m/>
    <m/>
    <m/>
    <m/>
    <m/>
    <m/>
    <m/>
    <m/>
  </r>
  <r>
    <x v="2"/>
    <x v="88"/>
    <s v="SAINT JOHN'S UNIVERSITY 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42718272"/>
    <m/>
    <m/>
    <n v="21871"/>
    <n v="8645034"/>
    <n v="17262168"/>
    <n v="3401000"/>
    <n v="6183000"/>
    <m/>
    <m/>
    <x v="2466"/>
    <n v="57257132"/>
    <n v="1894000"/>
    <m/>
    <n v="1894000"/>
    <n v="20190000"/>
    <n v="9275066"/>
    <n v="188356032"/>
    <n v="71520760"/>
    <n v="20855000"/>
    <m/>
    <m/>
    <m/>
    <m/>
    <m/>
    <m/>
    <m/>
    <m/>
    <m/>
    <m/>
    <m/>
  </r>
  <r>
    <x v="3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57250000"/>
    <m/>
    <m/>
    <m/>
    <n v="9357000"/>
    <n v="17380000"/>
    <n v="3056000"/>
    <n v="6612000"/>
    <m/>
    <m/>
    <x v="2467"/>
    <n v="63874000"/>
    <n v="2119000"/>
    <m/>
    <n v="2119000"/>
    <n v="25354000"/>
    <n v="9939000"/>
    <n v="204044992"/>
    <n v="78965000"/>
    <n v="24799000"/>
    <m/>
    <m/>
    <m/>
    <m/>
    <m/>
    <m/>
    <m/>
    <m/>
    <m/>
    <m/>
    <m/>
  </r>
  <r>
    <x v="4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67703008"/>
    <m/>
    <m/>
    <n v="2000"/>
    <n v="9938000"/>
    <n v="17492000"/>
    <n v="6030000"/>
    <n v="2726000"/>
    <m/>
    <m/>
    <x v="2468"/>
    <n v="67115000"/>
    <n v="1703000"/>
    <m/>
    <n v="1703000"/>
    <n v="28926000"/>
    <n v="10372000"/>
    <n v="212386000"/>
    <n v="82354000"/>
    <n v="27292000"/>
    <m/>
    <m/>
    <m/>
    <m/>
    <m/>
    <m/>
    <m/>
    <m/>
    <m/>
    <m/>
    <m/>
  </r>
  <r>
    <x v="5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74746272"/>
    <m/>
    <m/>
    <n v="6820"/>
    <n v="10476225"/>
    <n v="881298"/>
    <n v="3029785"/>
    <n v="11885197"/>
    <m/>
    <m/>
    <x v="2469"/>
    <n v="68354200"/>
    <n v="2578189"/>
    <m/>
    <n v="2578189"/>
    <n v="27240060"/>
    <n v="10894248"/>
    <n v="207633648"/>
    <n v="86549056"/>
    <n v="28304680"/>
    <m/>
    <m/>
    <m/>
    <m/>
    <m/>
    <m/>
    <m/>
    <m/>
    <m/>
    <m/>
    <m/>
  </r>
  <r>
    <x v="6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85208464"/>
    <n v="160518400"/>
    <m/>
    <n v="9044"/>
    <n v="4906585"/>
    <n v="638326"/>
    <n v="9197319"/>
    <m/>
    <m/>
    <m/>
    <x v="2470"/>
    <n v="75601184"/>
    <n v="1910202"/>
    <m/>
    <n v="1910202"/>
    <n v="32855036"/>
    <n v="12424311"/>
    <n v="186338848"/>
    <m/>
    <m/>
    <m/>
    <m/>
    <n v="208850112"/>
    <n v="186338848"/>
    <n v="1504"/>
    <n v="0.60599999999999998"/>
    <m/>
    <m/>
    <m/>
    <m/>
    <m/>
  </r>
  <r>
    <x v="7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66313296"/>
    <n v="166301936"/>
    <m/>
    <n v="11359"/>
    <n v="5856061"/>
    <n v="825889"/>
    <n v="20852544"/>
    <n v="2810820"/>
    <m/>
    <m/>
    <x v="2471"/>
    <n v="90208208"/>
    <n v="4493902"/>
    <m/>
    <n v="4493902"/>
    <n v="36441256"/>
    <n v="14980293"/>
    <n v="200679920"/>
    <n v="97413384"/>
    <n v="32885080"/>
    <m/>
    <m/>
    <n v="252744432"/>
    <n v="200679920"/>
    <n v="1430"/>
    <n v="0.61499999999999999"/>
    <m/>
    <n v="0.127752"/>
    <n v="0.58163100000000001"/>
    <n v="3.6103900000000001E-2"/>
    <n v="25818"/>
  </r>
  <r>
    <x v="8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173243392"/>
    <n v="172774912"/>
    <m/>
    <n v="468484"/>
    <n v="5724976"/>
    <n v="2246232"/>
    <n v="9621777"/>
    <n v="3344266"/>
    <m/>
    <m/>
    <x v="2472"/>
    <n v="88202456"/>
    <n v="4334833"/>
    <m/>
    <n v="4334833"/>
    <n v="35103916"/>
    <n v="17233352"/>
    <n v="203843600"/>
    <n v="99352608"/>
    <n v="33303336"/>
    <m/>
    <m/>
    <n v="215129360"/>
    <n v="203843600"/>
    <n v="1316"/>
    <n v="0.56599999999999995"/>
    <m/>
    <n v="0.108927"/>
    <n v="0.58836500000000003"/>
    <n v="2.9889700000000002E-2"/>
    <n v="26806"/>
  </r>
  <r>
    <x v="9"/>
    <x v="88"/>
    <s v="SAINT JOHN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221831520"/>
    <n v="180574336"/>
    <m/>
    <n v="8182497"/>
    <n v="4915099"/>
    <n v="9744597"/>
    <n v="20352616"/>
    <n v="4532826"/>
    <m/>
    <m/>
    <x v="2473"/>
    <n v="81639432"/>
    <n v="3778692"/>
    <m/>
    <n v="3778692"/>
    <n v="32977650"/>
    <n v="16227170"/>
    <n v="224582496"/>
    <n v="105257472"/>
    <n v="36566344"/>
    <m/>
    <m/>
    <n v="241865056"/>
    <n v="224582496"/>
    <n v="1528"/>
    <n v="0.61399999999999999"/>
    <m/>
    <n v="8.9299500000000004E-2"/>
    <n v="0.57813700000000001"/>
    <n v="2.34796E-2"/>
    <n v="29569.5"/>
  </r>
  <r>
    <x v="10"/>
    <x v="88"/>
    <s v="ST JOHN'S UNIVERSITY-NEW YORK"/>
    <s v="New York"/>
    <x v="0"/>
    <x v="0"/>
    <s v=""/>
    <s v=""/>
    <m/>
    <m/>
    <m/>
    <m/>
    <m/>
    <n v="11439"/>
    <s v="Mid East: DE, DC, MD, NJ, NY, and PA"/>
    <x v="0"/>
    <x v="0"/>
    <m/>
    <m/>
    <m/>
    <m/>
    <n v="244176784"/>
    <n v="194826080"/>
    <m/>
    <n v="1468139"/>
    <n v="7015885"/>
    <n v="4416239"/>
    <n v="28105640"/>
    <n v="3573580"/>
    <m/>
    <m/>
    <x v="2474"/>
    <n v="83845384"/>
    <n v="4484405"/>
    <m/>
    <n v="4484405"/>
    <n v="36928004"/>
    <n v="17690048"/>
    <n v="249237344"/>
    <n v="115852440"/>
    <n v="38751640"/>
    <m/>
    <m/>
    <n v="261105792"/>
    <n v="249237344"/>
    <n v="1326"/>
    <n v="0.60099999999999998"/>
    <m/>
    <n v="9.1375200000000004E-2"/>
    <n v="0.57663399999999998"/>
    <n v="2.3622000000000001E-2"/>
    <n v="31862"/>
  </r>
  <r>
    <x v="11"/>
    <x v="88"/>
    <s v="ST JOHN'S UNIVERSITY-NEW YORK"/>
    <s v="New York"/>
    <x v="1"/>
    <x v="0"/>
    <n v="0.795979597959796"/>
    <n v="0.36210579218494787"/>
    <n v="9999"/>
    <n v="7959"/>
    <n v="2853"/>
    <n v="29"/>
    <n v="2882"/>
    <n v="11439"/>
    <s v="Mid East: DE, DC, MD, NJ, NY, and PA"/>
    <x v="0"/>
    <x v="0"/>
    <m/>
    <m/>
    <m/>
    <m/>
    <n v="269922400"/>
    <n v="208154528"/>
    <m/>
    <n v="2167401"/>
    <n v="7139928"/>
    <n v="4766525"/>
    <n v="19042426"/>
    <n v="7547742"/>
    <m/>
    <m/>
    <x v="2475"/>
    <n v="102838352"/>
    <n v="5857712"/>
    <m/>
    <n v="5857712"/>
    <n v="43158532"/>
    <n v="26064680"/>
    <n v="273409184"/>
    <n v="120549320"/>
    <n v="43142264"/>
    <m/>
    <m/>
    <n v="259002464"/>
    <n v="273409184"/>
    <n v="1329"/>
    <n v="0.61599999999999999"/>
    <m/>
    <n v="0.101587"/>
    <n v="0.58653999999999995"/>
    <n v="2.3709600000000001E-2"/>
    <n v="32043"/>
  </r>
  <r>
    <x v="12"/>
    <x v="88"/>
    <s v="ST JOHN'S UNIVERSITY-NEW YORK"/>
    <s v="New York"/>
    <x v="1"/>
    <x v="0"/>
    <n v="0.79832260581236592"/>
    <n v="0.32848766186171513"/>
    <n v="10254"/>
    <n v="8186"/>
    <n v="2670"/>
    <n v="19"/>
    <n v="2689"/>
    <n v="11439"/>
    <s v="Mid East: DE, DC, MD, NJ, NY, and PA"/>
    <x v="0"/>
    <x v="0"/>
    <m/>
    <m/>
    <m/>
    <m/>
    <n v="295069312"/>
    <n v="219300576"/>
    <m/>
    <n v="1691672"/>
    <n v="7852743"/>
    <n v="5927209"/>
    <n v="15194984"/>
    <n v="9416289"/>
    <m/>
    <m/>
    <x v="2476"/>
    <n v="104057784"/>
    <n v="6580472"/>
    <m/>
    <n v="6580472"/>
    <n v="45128392"/>
    <n v="26230748"/>
    <n v="285298176"/>
    <n v="120939680"/>
    <n v="41287300"/>
    <n v="207808000"/>
    <n v="196750000"/>
    <n v="273146400"/>
    <n v="285298176"/>
    <n v="1566"/>
    <n v="0.63100000000000001"/>
    <m/>
    <n v="8.9506699999999995E-2"/>
    <n v="0.58976099999999998"/>
    <n v="2.0511999999999999E-2"/>
    <n v="32490"/>
  </r>
  <r>
    <x v="13"/>
    <x v="88"/>
    <s v="ST JOHN'S UNIVERSITY-NEW YORK"/>
    <s v="New York"/>
    <x v="1"/>
    <x v="0"/>
    <n v="0.75313671174841124"/>
    <n v="0.32193855473820859"/>
    <n v="12274"/>
    <n v="9244"/>
    <n v="2954"/>
    <n v="22"/>
    <n v="2976"/>
    <n v="11439"/>
    <s v="Mid East: DE, DC, MD, NJ, NY, and PA"/>
    <x v="0"/>
    <x v="0"/>
    <m/>
    <m/>
    <m/>
    <m/>
    <n v="319828192"/>
    <n v="232147968"/>
    <m/>
    <n v="2570520"/>
    <n v="9533946"/>
    <n v="6068760"/>
    <n v="22578596"/>
    <n v="8034506"/>
    <m/>
    <m/>
    <x v="2477"/>
    <n v="109713104"/>
    <n v="7705592"/>
    <m/>
    <n v="7705592"/>
    <n v="45121800"/>
    <n v="27243156"/>
    <n v="301519776"/>
    <n v="129216480"/>
    <n v="44300864"/>
    <n v="196750000"/>
    <n v="236512992"/>
    <n v="347065024"/>
    <n v="301519776"/>
    <n v="1631"/>
    <n v="0.65100000000000002"/>
    <m/>
    <n v="7.5427400000000006E-2"/>
    <n v="0.59520600000000001"/>
    <n v="1.7264499999999999E-2"/>
    <n v="35113.5"/>
  </r>
  <r>
    <x v="14"/>
    <x v="88"/>
    <s v="ST JOHN'S UNIVERSITY-NEW YORK"/>
    <s v="New York"/>
    <x v="1"/>
    <x v="0"/>
    <n v="0.68354677241110318"/>
    <n v="0.28302425106990015"/>
    <n v="15383"/>
    <n v="10515"/>
    <n v="2966"/>
    <n v="10"/>
    <n v="2976"/>
    <n v="11439"/>
    <s v="Mid East: DE, DC, MD, NJ, NY, and PA"/>
    <x v="1"/>
    <x v="0"/>
    <m/>
    <m/>
    <m/>
    <m/>
    <n v="345700704"/>
    <n v="247466544"/>
    <m/>
    <n v="1490090"/>
    <n v="8830178"/>
    <n v="7436032"/>
    <n v="14506691"/>
    <n v="8805058"/>
    <m/>
    <m/>
    <x v="2478"/>
    <n v="118975496"/>
    <n v="8948212"/>
    <m/>
    <n v="8948212"/>
    <n v="46319300"/>
    <n v="28304596"/>
    <n v="326112800"/>
    <n v="140926272"/>
    <n v="46809624"/>
    <n v="236512992"/>
    <n v="264966000"/>
    <n v="344985216"/>
    <n v="326112800"/>
    <n v="1668"/>
    <n v="0.629"/>
    <m/>
    <n v="7.18665E-2"/>
    <n v="0.59077000000000002"/>
    <n v="1.5837899999999999E-2"/>
    <n v="38404"/>
  </r>
  <r>
    <x v="15"/>
    <x v="88"/>
    <s v="St. John's University-New York"/>
    <s v="New York"/>
    <x v="1"/>
    <x v="0"/>
    <n v="0.62273139745916517"/>
    <n v="0.27367941712204008"/>
    <n v="17632"/>
    <n v="10980"/>
    <n v="2996"/>
    <n v="9"/>
    <n v="3005"/>
    <n v="11439"/>
    <s v="Mid East: DE, DC, MD, NJ, NY, and PA"/>
    <x v="1"/>
    <x v="1"/>
    <m/>
    <m/>
    <m/>
    <m/>
    <n v="377028800"/>
    <n v="264277696"/>
    <m/>
    <n v="1145926"/>
    <n v="8985995"/>
    <n v="5400351"/>
    <n v="24072044"/>
    <n v="4686815"/>
    <m/>
    <m/>
    <x v="2479"/>
    <n v="122723472"/>
    <n v="8824797"/>
    <m/>
    <n v="8824797"/>
    <n v="49043664"/>
    <n v="31504824"/>
    <n v="341841504"/>
    <n v="143381552"/>
    <n v="48868508"/>
    <n v="264966000"/>
    <n v="304896000"/>
    <n v="387646240"/>
    <n v="341841504"/>
    <n v="1659"/>
    <n v="0.58099999999999996"/>
    <m/>
    <n v="7.1041000000000007E-2"/>
    <n v="0.57786499999999996"/>
    <n v="1.6280200000000002E-2"/>
    <n v="39255"/>
  </r>
  <r>
    <x v="16"/>
    <x v="88"/>
    <s v="St. John's University-New York"/>
    <s v="New York"/>
    <x v="1"/>
    <x v="0"/>
    <n v="0.6279936136242682"/>
    <n v="0.2433744221879815"/>
    <n v="20669"/>
    <n v="12980"/>
    <n v="3157"/>
    <n v="2"/>
    <n v="3159"/>
    <n v="11439"/>
    <s v="Mid East: DE, DC, MD, NJ, NY, and PA"/>
    <x v="1"/>
    <x v="1"/>
    <m/>
    <m/>
    <m/>
    <m/>
    <n v="406237120"/>
    <n v="280619424"/>
    <m/>
    <n v="447061"/>
    <n v="10083951"/>
    <n v="5737478"/>
    <n v="15550213"/>
    <n v="11974225"/>
    <m/>
    <m/>
    <x v="2480"/>
    <n v="136150624"/>
    <n v="7988977"/>
    <m/>
    <n v="7988977"/>
    <n v="52202816"/>
    <n v="34453152"/>
    <n v="365765376"/>
    <n v="153594304"/>
    <n v="53517000"/>
    <n v="304896000"/>
    <n v="366660000"/>
    <n v="427161792"/>
    <n v="365765376"/>
    <n v="1613"/>
    <n v="0.60399999999999998"/>
    <m/>
    <n v="6.8920200000000001E-2"/>
    <n v="0.56383300000000003"/>
    <n v="1.7066000000000001E-2"/>
    <n v="40517"/>
  </r>
  <r>
    <x v="17"/>
    <x v="88"/>
    <s v="St. John's University-New York"/>
    <s v="New York"/>
    <x v="1"/>
    <x v="0"/>
    <n v="0.59228725482534972"/>
    <n v="0.21544956791345077"/>
    <n v="25594"/>
    <n v="15159"/>
    <n v="3260"/>
    <n v="6"/>
    <n v="3266"/>
    <n v="11439"/>
    <s v="Mid East: DE, DC, MD, NJ, NY, and PA"/>
    <x v="1"/>
    <x v="1"/>
    <m/>
    <m/>
    <m/>
    <m/>
    <n v="437870112"/>
    <n v="301215744"/>
    <m/>
    <n v="43549"/>
    <n v="8858320"/>
    <n v="5605661"/>
    <n v="22924190"/>
    <n v="10758965"/>
    <m/>
    <m/>
    <x v="2481"/>
    <n v="153273504"/>
    <n v="8153098"/>
    <m/>
    <n v="8153098"/>
    <n v="53678952"/>
    <n v="42180888"/>
    <n v="398710240"/>
    <n v="165760816"/>
    <n v="57725136"/>
    <n v="366660000"/>
    <n v="363801984"/>
    <n v="391909472"/>
    <n v="398710240"/>
    <n v="1771"/>
    <n v="0.6"/>
    <m/>
    <n v="7.2245199999999996E-2"/>
    <n v="0.55658700000000005"/>
    <n v="1.6570000000000001E-2"/>
    <n v="43254"/>
  </r>
  <r>
    <x v="18"/>
    <x v="88"/>
    <s v="St. John's University-New York"/>
    <s v="New York"/>
    <x v="1"/>
    <x v="0"/>
    <n v="0.55523528140087919"/>
    <n v="0.20519143413367943"/>
    <n v="27754"/>
    <n v="15410"/>
    <n v="3154"/>
    <n v="8"/>
    <n v="3162"/>
    <n v="11439"/>
    <s v="Mid East: DE, DC, MD, NJ, NY, and PA"/>
    <x v="1"/>
    <x v="1"/>
    <m/>
    <m/>
    <m/>
    <m/>
    <n v="472137600"/>
    <n v="319117792"/>
    <m/>
    <n v="205094"/>
    <n v="10604074"/>
    <n v="5582572"/>
    <n v="21775416"/>
    <n v="7742839"/>
    <m/>
    <m/>
    <x v="2482"/>
    <n v="158957232"/>
    <n v="9241659"/>
    <m/>
    <n v="9241659"/>
    <n v="60860716"/>
    <n v="43249204"/>
    <n v="427513344"/>
    <n v="177647280"/>
    <n v="64559352"/>
    <n v="363801984"/>
    <n v="267650000"/>
    <n v="311655264"/>
    <n v="427513344"/>
    <n v="1711"/>
    <n v="0.57699999999999996"/>
    <m/>
    <n v="7.2899900000000004E-2"/>
    <n v="0.56244000000000005"/>
    <n v="1.5288100000000001E-2"/>
    <n v="45189.5"/>
  </r>
  <r>
    <x v="19"/>
    <x v="88"/>
    <s v="St. John's University-New York"/>
    <s v="New York"/>
    <x v="1"/>
    <x v="0"/>
    <n v="0.45569929216499877"/>
    <n v="0.17504017139796466"/>
    <n v="40970"/>
    <n v="18670"/>
    <n v="3261"/>
    <n v="7"/>
    <n v="3268"/>
    <n v="11439"/>
    <s v="Mid East: DE, DC, MD, NJ, NY, and PA"/>
    <x v="1"/>
    <x v="1"/>
    <n v="-73.791799999999995"/>
    <n v="40.725700000000003"/>
    <m/>
    <m/>
    <n v="490163648"/>
    <n v="321722656"/>
    <m/>
    <n v="516590"/>
    <n v="12853198"/>
    <n v="13461821"/>
    <n v="19859822"/>
    <n v="8093236"/>
    <m/>
    <m/>
    <x v="2483"/>
    <n v="163672832"/>
    <n v="8849037"/>
    <m/>
    <n v="8849037"/>
    <n v="62296120"/>
    <n v="44977152"/>
    <n v="464699712"/>
    <n v="177812240"/>
    <n v="66436492"/>
    <n v="267650000"/>
    <n v="303057056"/>
    <n v="466651392"/>
    <n v="464699712"/>
    <n v="1712"/>
    <n v="0.57099999999999995"/>
    <m/>
    <n v="7.9272200000000001E-2"/>
    <n v="0.55806999999999995"/>
    <n v="1.6297499999999999E-2"/>
    <n v="43431.5"/>
  </r>
  <r>
    <x v="20"/>
    <x v="88"/>
    <s v="St John's University-New York"/>
    <s v="New York"/>
    <x v="1"/>
    <x v="0"/>
    <n v="0.43012457531143827"/>
    <n v="0.13638757240652974"/>
    <n v="52980"/>
    <n v="22788"/>
    <n v="3101"/>
    <n v="7"/>
    <n v="3108"/>
    <n v="11439"/>
    <s v="Mid East: DE, DC, MD, NJ, NY, and PA"/>
    <x v="1"/>
    <x v="1"/>
    <n v="-73.791799999999995"/>
    <n v="40.725700000000003"/>
    <m/>
    <m/>
    <n v="520218976"/>
    <n v="341826400"/>
    <m/>
    <n v="141480"/>
    <n v="12345139"/>
    <n v="2141530"/>
    <n v="17227556"/>
    <n v="10178880"/>
    <m/>
    <m/>
    <x v="2484"/>
    <n v="160360576"/>
    <n v="7652431"/>
    <m/>
    <n v="7652431"/>
    <n v="59464380"/>
    <n v="42540160"/>
    <n v="416409248"/>
    <n v="170728224"/>
    <n v="62700104"/>
    <n v="303057056"/>
    <n v="359494016"/>
    <n v="499118464"/>
    <n v="416409248"/>
    <n v="1811"/>
    <n v="0.57399999999999995"/>
    <m/>
    <n v="8.4318599999999994E-2"/>
    <n v="0.54091500000000003"/>
    <n v="1.63348E-2"/>
    <n v="43806"/>
  </r>
  <r>
    <x v="21"/>
    <x v="88"/>
    <s v="St John's University-New York"/>
    <s v="New York"/>
    <x v="1"/>
    <x v="0"/>
    <n v="0.45548650471104957"/>
    <n v="0.12471492017764974"/>
    <n v="54871"/>
    <n v="24993"/>
    <n v="3106"/>
    <n v="11"/>
    <n v="3117"/>
    <n v="11439"/>
    <s v="Mid East: DE, DC, MD, NJ, NY, and PA"/>
    <x v="1"/>
    <x v="1"/>
    <n v="-73.795299999999997"/>
    <n v="40.722000000000001"/>
    <n v="0.104"/>
    <n v="3432"/>
    <n v="535506752"/>
    <n v="353263712"/>
    <m/>
    <n v="84418"/>
    <n v="11057295"/>
    <n v="2763321"/>
    <n v="19288064"/>
    <n v="10120504"/>
    <m/>
    <m/>
    <x v="2485"/>
    <n v="168800688"/>
    <n v="7314307"/>
    <m/>
    <n v="7314307"/>
    <n v="63055544"/>
    <n v="43004188"/>
    <n v="437121568"/>
    <n v="181754128"/>
    <n v="63330868"/>
    <n v="359494016"/>
    <n v="350486016"/>
    <n v="439975808"/>
    <n v="437121568"/>
    <n v="1910"/>
    <n v="0.58599999999999997"/>
    <m/>
    <n v="8.4403099999999995E-2"/>
    <n v="0.52856199999999998"/>
    <n v="1.60462E-2"/>
    <n v="44222"/>
  </r>
  <r>
    <x v="22"/>
    <x v="88"/>
    <s v="St. John's University-New York"/>
    <s v="New York"/>
    <x v="1"/>
    <x v="0"/>
    <n v="0.49078758589443477"/>
    <n v="0.10627740595430418"/>
    <n v="52972"/>
    <n v="25998"/>
    <n v="2761"/>
    <n v="2"/>
    <n v="2763"/>
    <n v="11439"/>
    <s v="Mid East: DE, DC, MD, NJ, NY, and PA"/>
    <x v="1"/>
    <x v="1"/>
    <n v="-73.795299999999997"/>
    <n v="40.722000000000001"/>
    <n v="0.11"/>
    <n v="3788"/>
    <n v="541307072"/>
    <n v="355164000"/>
    <m/>
    <n v="117312"/>
    <n v="7672785"/>
    <n v="4285992"/>
    <n v="19177548"/>
    <n v="9784593"/>
    <m/>
    <m/>
    <x v="2486"/>
    <n v="177468080"/>
    <n v="9293064"/>
    <m/>
    <n v="9293064"/>
    <n v="64517980"/>
    <n v="46257484"/>
    <n v="462692544"/>
    <n v="191590576"/>
    <n v="66811632"/>
    <n v="350486016"/>
    <n v="416230496"/>
    <n v="526859968"/>
    <n v="462692544"/>
    <n v="1755"/>
    <n v="0.55700000000000005"/>
    <m/>
    <n v="8.0698099999999995E-2"/>
    <n v="0.52566100000000004"/>
    <n v="1.5552099999999999E-2"/>
    <n v="45824"/>
  </r>
  <r>
    <x v="23"/>
    <x v="88"/>
    <s v="St John's University-New York"/>
    <s v="New York"/>
    <x v="1"/>
    <x v="0"/>
    <n v="0.53160708060580242"/>
    <n v="0.10171590950489999"/>
    <n v="51634"/>
    <n v="27449"/>
    <n v="2786"/>
    <n v="6"/>
    <n v="2792"/>
    <n v="11439"/>
    <s v="Mid East: DE, DC, MD, NJ, NY, and PA"/>
    <x v="1"/>
    <x v="1"/>
    <n v="-73.795299999999997"/>
    <n v="40.722000000000001"/>
    <n v="9.2999999999999999E-2"/>
    <n v="4114"/>
    <n v="553734080"/>
    <n v="357612416"/>
    <m/>
    <n v="98805"/>
    <n v="8115299"/>
    <n v="3882402"/>
    <n v="20333760"/>
    <n v="184057488"/>
    <m/>
    <m/>
    <x v="2487"/>
    <n v="183037968"/>
    <n v="10701268"/>
    <m/>
    <n v="10701268"/>
    <n v="64476832"/>
    <n v="47189736"/>
    <n v="507026176"/>
    <n v="219437536"/>
    <n v="80602696"/>
    <n v="416230496"/>
    <n v="664643264"/>
    <n v="704234368"/>
    <n v="507026176"/>
    <n v="1914"/>
    <n v="0.58699999999999997"/>
    <m/>
    <n v="7.6293799999999995E-2"/>
    <n v="0.54205899999999996"/>
    <n v="1.54722E-2"/>
    <n v="47916"/>
  </r>
  <r>
    <x v="24"/>
    <x v="88"/>
    <s v="St John's University-New York"/>
    <s v="New York"/>
    <x v="1"/>
    <x v="0"/>
    <n v="0.62522142745027698"/>
    <n v="0.10024028978230463"/>
    <n v="44597"/>
    <n v="27883"/>
    <n v="2790"/>
    <n v="5"/>
    <n v="2795"/>
    <m/>
    <m/>
    <x v="0"/>
    <x v="0"/>
    <m/>
    <m/>
    <n v="6.5000000000000002E-2"/>
    <n v="4336"/>
    <n v="561733888"/>
    <n v="355912480"/>
    <m/>
    <n v="697526"/>
    <n v="8575316"/>
    <n v="2593478"/>
    <n v="21048920"/>
    <n v="14055621"/>
    <m/>
    <m/>
    <x v="2488"/>
    <n v="179710352"/>
    <n v="6886824"/>
    <m/>
    <n v="6886824"/>
    <n v="59106504"/>
    <n v="44143572"/>
    <n v="463813408"/>
    <n v="186107664"/>
    <n v="67704200"/>
    <n v="664643264"/>
    <n v="685937408"/>
    <n v="509106784"/>
    <n v="463813408"/>
    <n v="1799"/>
    <n v="0.57999999999999996"/>
    <m/>
    <n v="7.4499599999999999E-2"/>
    <n v="0.56708700000000001"/>
    <n v="1.40845E-2"/>
    <n v="48679.5"/>
  </r>
  <r>
    <x v="25"/>
    <x v="88"/>
    <s v="St John's University-New York"/>
    <s v="New York"/>
    <x v="1"/>
    <x v="0"/>
    <n v="0.64925455855456404"/>
    <n v="0.13884502112766231"/>
    <n v="36086"/>
    <n v="23429"/>
    <n v="3251"/>
    <n v="2"/>
    <n v="3253"/>
    <n v="11439"/>
    <s v="Mid East: DE, DC, MD, NJ, NY, and PA"/>
    <x v="1"/>
    <x v="1"/>
    <n v="-73.795299999999997"/>
    <n v="40.722000000000001"/>
    <n v="4.5999999999999999E-2"/>
    <n v="4298"/>
    <n v="571708736"/>
    <n v="350790720"/>
    <m/>
    <n v="289781"/>
    <n v="7389773"/>
    <n v="2221141"/>
    <n v="22672000"/>
    <n v="32346086"/>
    <m/>
    <m/>
    <x v="2489"/>
    <n v="181920992"/>
    <n v="6378000"/>
    <m/>
    <n v="6378000"/>
    <n v="58192000"/>
    <n v="44931000"/>
    <n v="452489984"/>
    <n v="185475472"/>
    <n v="69203440"/>
    <n v="685937408"/>
    <n v="643376000"/>
    <n v="438326016"/>
    <n v="452489984"/>
    <n v="1801"/>
    <n v="0.57999999999999996"/>
    <m/>
    <n v="6.1471699999999997E-2"/>
    <n v="0.58958600000000005"/>
    <n v="1.01248E-2"/>
    <n v="49458"/>
  </r>
  <r>
    <x v="26"/>
    <x v="88"/>
    <s v="St John's University-New York"/>
    <s v="New York"/>
    <x v="1"/>
    <x v="0"/>
    <n v="0.6336131514515565"/>
    <n v="0.1792989235440243"/>
    <n v="28590"/>
    <n v="18115"/>
    <n v="3236"/>
    <n v="12"/>
    <n v="3248"/>
    <n v="11439"/>
    <s v="Mid East: DE, DC, MD, NJ, NY, and PA"/>
    <x v="1"/>
    <x v="1"/>
    <n v="-73.796099999999996"/>
    <n v="40.722499999999997"/>
    <n v="4.3999999999999997E-2"/>
    <n v="4158"/>
    <n v="595804032"/>
    <n v="349903616"/>
    <m/>
    <n v="624446"/>
    <n v="7476445"/>
    <n v="5083503"/>
    <n v="25409000"/>
    <n v="16367052"/>
    <m/>
    <m/>
    <x v="2490"/>
    <n v="186512992"/>
    <n v="6228000"/>
    <m/>
    <n v="6228000"/>
    <n v="61174000"/>
    <n v="47496000"/>
    <n v="456887008"/>
    <n v="189808720"/>
    <n v="64504916"/>
    <n v="643376000"/>
    <n v="716484992"/>
    <n v="562356992"/>
    <n v="456887008"/>
    <n v="1598"/>
    <n v="0.57899999999999996"/>
    <m/>
    <n v="4.64947E-2"/>
    <n v="0.59044700000000006"/>
    <n v="7.2648000000000001E-3"/>
    <n v="50604.5"/>
  </r>
  <r>
    <x v="27"/>
    <x v="88"/>
    <s v="St John's University-New York"/>
    <s v="New York"/>
    <x v="1"/>
    <x v="0"/>
    <n v="0.6772876117590787"/>
    <n v="0.16117992177314211"/>
    <n v="27179"/>
    <n v="18408"/>
    <n v="2952"/>
    <n v="15"/>
    <n v="2967"/>
    <n v="11439"/>
    <s v="Mid East: DE, DC, MD, NJ, NY, and PA"/>
    <x v="1"/>
    <x v="1"/>
    <n v="-73.796099999999996"/>
    <n v="40.722499999999997"/>
    <n v="4.3999999999999997E-2"/>
    <n v="3749"/>
    <n v="611899392"/>
    <n v="348884256"/>
    <m/>
    <n v="559376"/>
    <n v="7812911"/>
    <n v="2269902"/>
    <n v="47694000"/>
    <n v="10528187"/>
    <m/>
    <m/>
    <x v="2491"/>
    <n v="194394000"/>
    <n v="6850000"/>
    <m/>
    <n v="6850000"/>
    <n v="61886000"/>
    <n v="50883000"/>
    <n v="468905984"/>
    <n v="193356432"/>
    <n v="71929088"/>
    <n v="716484992"/>
    <n v="756099008"/>
    <n v="545900992"/>
    <n v="468905984"/>
    <m/>
    <m/>
    <m/>
    <m/>
    <m/>
    <m/>
    <m/>
  </r>
  <r>
    <x v="0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28744248"/>
    <m/>
    <m/>
    <n v="1646274"/>
    <n v="31022848"/>
    <n v="106215376"/>
    <n v="12269924"/>
    <n v="7330801"/>
    <m/>
    <m/>
    <x v="2492"/>
    <n v="88509176"/>
    <n v="19283406"/>
    <n v="8337025"/>
    <n v="27620432"/>
    <n v="15178632"/>
    <n v="7123131"/>
    <n v="221537552"/>
    <n v="103869088"/>
    <n v="29168504"/>
    <m/>
    <m/>
    <m/>
    <m/>
    <m/>
    <m/>
    <m/>
    <m/>
    <m/>
    <m/>
    <m/>
  </r>
  <r>
    <x v="1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39550024"/>
    <m/>
    <m/>
    <n v="1796810"/>
    <n v="42855696"/>
    <n v="102157432"/>
    <n v="10484581"/>
    <n v="701562"/>
    <m/>
    <m/>
    <x v="2493"/>
    <n v="85261008"/>
    <n v="20349456"/>
    <n v="6308883"/>
    <n v="26658340"/>
    <n v="14291507"/>
    <n v="7044397"/>
    <n v="217984960"/>
    <n v="98915856"/>
    <n v="23434392"/>
    <m/>
    <m/>
    <m/>
    <m/>
    <m/>
    <m/>
    <m/>
    <m/>
    <m/>
    <m/>
    <m/>
  </r>
  <r>
    <x v="2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47430108"/>
    <m/>
    <m/>
    <n v="2592037"/>
    <n v="44535488"/>
    <n v="103368136"/>
    <n v="9875348"/>
    <n v="749579"/>
    <m/>
    <m/>
    <x v="2494"/>
    <n v="86499024"/>
    <n v="22726952"/>
    <n v="2953961"/>
    <n v="25680912"/>
    <n v="13528446"/>
    <n v="7262450"/>
    <n v="228963968"/>
    <n v="97240584"/>
    <n v="26264740"/>
    <m/>
    <m/>
    <m/>
    <m/>
    <m/>
    <m/>
    <m/>
    <m/>
    <m/>
    <m/>
    <m/>
  </r>
  <r>
    <x v="3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47450996"/>
    <m/>
    <m/>
    <n v="3520777"/>
    <n v="47757184"/>
    <n v="100380960"/>
    <n v="9252825"/>
    <n v="1154924"/>
    <m/>
    <m/>
    <x v="2495"/>
    <n v="83785688"/>
    <n v="23591940"/>
    <n v="10619385"/>
    <n v="34211324"/>
    <n v="13366542"/>
    <n v="7663622"/>
    <n v="228469984"/>
    <n v="101507744"/>
    <n v="29156608"/>
    <m/>
    <m/>
    <m/>
    <m/>
    <m/>
    <m/>
    <m/>
    <m/>
    <m/>
    <m/>
    <m/>
  </r>
  <r>
    <x v="4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47593808"/>
    <m/>
    <m/>
    <n v="39281"/>
    <n v="48382796"/>
    <n v="102786440"/>
    <n v="11457512"/>
    <n v="1550739"/>
    <m/>
    <m/>
    <x v="2496"/>
    <n v="98676016"/>
    <n v="24711164"/>
    <n v="5691870"/>
    <n v="30403034"/>
    <n v="14143919"/>
    <n v="8528288"/>
    <n v="245556928"/>
    <n v="105008040"/>
    <n v="30313202"/>
    <m/>
    <m/>
    <m/>
    <m/>
    <m/>
    <m/>
    <m/>
    <m/>
    <m/>
    <m/>
    <m/>
  </r>
  <r>
    <x v="5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57204056"/>
    <m/>
    <m/>
    <n v="81721"/>
    <n v="46773360"/>
    <n v="93680136"/>
    <n v="13800654"/>
    <n v="1438593"/>
    <m/>
    <m/>
    <x v="2497"/>
    <n v="93536456"/>
    <n v="22285048"/>
    <n v="5563183"/>
    <n v="27848232"/>
    <n v="13465396"/>
    <n v="9085880"/>
    <n v="241111680"/>
    <n v="99918328"/>
    <n v="28818704"/>
    <m/>
    <m/>
    <m/>
    <m/>
    <m/>
    <m/>
    <m/>
    <m/>
    <m/>
    <m/>
    <m/>
  </r>
  <r>
    <x v="6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59710036"/>
    <m/>
    <m/>
    <n v="214972"/>
    <n v="36604332"/>
    <n v="91019960"/>
    <n v="10915304"/>
    <n v="2186673"/>
    <m/>
    <m/>
    <x v="2498"/>
    <n v="96093760"/>
    <n v="18512960"/>
    <n v="3839343"/>
    <n v="22352304"/>
    <n v="13752808"/>
    <n v="11274917"/>
    <n v="239003840"/>
    <n v="99703000"/>
    <n v="30475240"/>
    <n v="605161"/>
    <n v="761631"/>
    <m/>
    <m/>
    <n v="1341"/>
    <n v="0.66100000000000003"/>
    <m/>
    <m/>
    <m/>
    <m/>
    <m/>
  </r>
  <r>
    <x v="7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59650296"/>
    <m/>
    <m/>
    <n v="269262"/>
    <n v="43859320"/>
    <n v="101014088"/>
    <n v="15004836"/>
    <n v="2173639"/>
    <m/>
    <m/>
    <x v="2499"/>
    <n v="85822200"/>
    <n v="25421792"/>
    <n v="6337957"/>
    <n v="31759748"/>
    <n v="19214932"/>
    <n v="14659368"/>
    <n v="261176688"/>
    <n v="107508896"/>
    <n v="30310970"/>
    <n v="761631"/>
    <n v="928519"/>
    <m/>
    <m/>
    <n v="1267"/>
    <n v="0.66200000000000003"/>
    <m/>
    <n v="0.15864700000000001"/>
    <n v="0.49795699999999998"/>
    <n v="3.7902900000000003E-2"/>
    <n v="36738"/>
  </r>
  <r>
    <x v="8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63336828"/>
    <m/>
    <m/>
    <n v="329551"/>
    <n v="51450600"/>
    <n v="106455336"/>
    <n v="14711902"/>
    <n v="2607648"/>
    <m/>
    <m/>
    <x v="2500"/>
    <n v="91312368"/>
    <n v="29520370"/>
    <n v="6822228"/>
    <n v="36342600"/>
    <n v="19754752"/>
    <n v="13923228"/>
    <n v="275020640"/>
    <n v="114384752"/>
    <n v="29562796"/>
    <n v="928519"/>
    <n v="1022349"/>
    <m/>
    <m/>
    <n v="1128"/>
    <n v="0.61499999999999999"/>
    <m/>
    <n v="0.142376"/>
    <n v="0.52514899999999998"/>
    <n v="3.4653499999999997E-2"/>
    <n v="37700.5"/>
  </r>
  <r>
    <x v="9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63981700"/>
    <m/>
    <m/>
    <n v="203128"/>
    <n v="48947788"/>
    <n v="110470368"/>
    <n v="16655745"/>
    <n v="2995594"/>
    <m/>
    <m/>
    <x v="2501"/>
    <n v="92919704"/>
    <n v="31576872"/>
    <n v="6664249"/>
    <n v="38241120"/>
    <n v="19751054"/>
    <n v="16525916"/>
    <n v="281309984"/>
    <n v="122258080"/>
    <n v="31982772"/>
    <m/>
    <m/>
    <m/>
    <m/>
    <m/>
    <m/>
    <m/>
    <n v="0.128553"/>
    <n v="0.52815500000000004"/>
    <n v="3.5306900000000002E-2"/>
    <n v="40269"/>
  </r>
  <r>
    <x v="10"/>
    <x v="89"/>
    <s v="SUNY AT ALBANY"/>
    <s v="New York"/>
    <x v="0"/>
    <x v="0"/>
    <s v=""/>
    <s v=""/>
    <m/>
    <m/>
    <m/>
    <m/>
    <m/>
    <n v="12222"/>
    <s v="Mid East: DE, DC, MD, NJ, NY, and PA"/>
    <x v="0"/>
    <x v="0"/>
    <m/>
    <m/>
    <m/>
    <m/>
    <n v="68593640"/>
    <m/>
    <m/>
    <n v="164019"/>
    <n v="54452424"/>
    <n v="136777680"/>
    <n v="8018580"/>
    <n v="2737066"/>
    <m/>
    <m/>
    <x v="2502"/>
    <n v="98598000"/>
    <n v="31215956"/>
    <n v="7045298"/>
    <n v="38261256"/>
    <n v="21636172"/>
    <n v="14278035"/>
    <n v="318289696"/>
    <n v="130909048"/>
    <n v="34752136"/>
    <n v="1062051"/>
    <n v="1033727"/>
    <m/>
    <m/>
    <m/>
    <m/>
    <m/>
    <n v="0.120558"/>
    <n v="0.50761400000000001"/>
    <n v="3.2269800000000001E-2"/>
    <n v="43179"/>
  </r>
  <r>
    <x v="11"/>
    <x v="89"/>
    <s v="SUNY AT ALBANY"/>
    <s v="New York"/>
    <x v="1"/>
    <x v="0"/>
    <n v="0.57897520272652481"/>
    <n v="0.2237897087181569"/>
    <n v="17018"/>
    <n v="9853"/>
    <n v="2202"/>
    <n v="3"/>
    <n v="2205"/>
    <n v="12222"/>
    <s v="Mid East: DE, DC, MD, NJ, NY, and PA"/>
    <x v="0"/>
    <x v="0"/>
    <m/>
    <m/>
    <m/>
    <m/>
    <n v="71444920"/>
    <m/>
    <m/>
    <n v="352371"/>
    <n v="52787228"/>
    <n v="152237552"/>
    <n v="11416585"/>
    <n v="1684514"/>
    <m/>
    <m/>
    <x v="2503"/>
    <n v="106509928"/>
    <n v="33501216"/>
    <n v="8614901"/>
    <n v="42116116"/>
    <n v="21981404"/>
    <n v="19133372"/>
    <n v="333229376"/>
    <n v="140237488"/>
    <n v="39008132"/>
    <n v="1033727"/>
    <n v="968451"/>
    <m/>
    <m/>
    <n v="1239"/>
    <n v="0.62"/>
    <m/>
    <n v="0.12460499999999999"/>
    <n v="0.50585800000000003"/>
    <n v="3.0872199999999999E-2"/>
    <n v="44865"/>
  </r>
  <r>
    <x v="12"/>
    <x v="89"/>
    <s v="SUNY AT ALBANY"/>
    <s v="New York"/>
    <x v="1"/>
    <x v="0"/>
    <n v="0.57412124299541523"/>
    <n v="0.22458838607906931"/>
    <n v="17667"/>
    <n v="10143"/>
    <n v="2278"/>
    <n v="0"/>
    <n v="2278"/>
    <n v="12222"/>
    <s v="Mid East: DE, DC, MD, NJ, NY, and PA"/>
    <x v="0"/>
    <x v="0"/>
    <m/>
    <m/>
    <m/>
    <m/>
    <n v="73279136"/>
    <n v="52592040"/>
    <m/>
    <n v="20862934"/>
    <n v="64023300"/>
    <n v="157286560"/>
    <n v="9135"/>
    <n v="1214281"/>
    <n v="204802112"/>
    <n v="113003424"/>
    <x v="2504"/>
    <n v="113122952"/>
    <n v="60239936"/>
    <n v="11186299"/>
    <n v="71426232"/>
    <n v="23202172"/>
    <n v="15093931"/>
    <n v="324470592"/>
    <n v="153045520"/>
    <n v="45240904"/>
    <m/>
    <m/>
    <n v="319445120"/>
    <n v="324470592"/>
    <n v="1361"/>
    <n v="0.65800000000000003"/>
    <m/>
    <n v="0.120895"/>
    <n v="0.51979399999999998"/>
    <n v="3.1066900000000001E-2"/>
    <n v="45920"/>
  </r>
  <r>
    <x v="13"/>
    <x v="89"/>
    <s v="SUNY AT ALBANY"/>
    <s v="New York"/>
    <x v="1"/>
    <x v="0"/>
    <n v="0.57412124299541523"/>
    <n v="0.22448979591836735"/>
    <n v="17667"/>
    <n v="10143"/>
    <n v="2275"/>
    <n v="2"/>
    <n v="2277"/>
    <n v="12222"/>
    <s v="Mid East: DE, DC, MD, NJ, NY, and PA"/>
    <x v="0"/>
    <x v="0"/>
    <m/>
    <m/>
    <m/>
    <m/>
    <n v="88768456"/>
    <n v="64336672"/>
    <m/>
    <n v="22269688"/>
    <n v="77294832"/>
    <n v="215056320"/>
    <n v="584225"/>
    <n v="1594823"/>
    <n v="287718336"/>
    <n v="119861552"/>
    <x v="2505"/>
    <n v="132793088"/>
    <n v="118703272"/>
    <n v="14103552"/>
    <n v="132806824"/>
    <n v="25477646"/>
    <n v="15461874"/>
    <n v="424390720"/>
    <n v="155184816"/>
    <n v="51035492"/>
    <n v="13830586"/>
    <n v="15649077"/>
    <n v="410828608"/>
    <n v="424390720"/>
    <n v="1481"/>
    <n v="0.626"/>
    <m/>
    <n v="0.112304"/>
    <n v="0.52657399999999999"/>
    <n v="2.8030599999999999E-2"/>
    <n v="47767.5"/>
  </r>
  <r>
    <x v="14"/>
    <x v="89"/>
    <s v="SUNY AT ALBANY"/>
    <s v="New York"/>
    <x v="1"/>
    <x v="0"/>
    <n v="0.55817174515235457"/>
    <n v="0.22342845326716296"/>
    <n v="17328"/>
    <n v="9672"/>
    <n v="2149"/>
    <n v="12"/>
    <n v="2161"/>
    <n v="12222"/>
    <s v="Mid East: DE, DC, MD, NJ, NY, and PA"/>
    <x v="1"/>
    <x v="0"/>
    <m/>
    <m/>
    <m/>
    <m/>
    <n v="87944128"/>
    <n v="63896108"/>
    <m/>
    <n v="25223100"/>
    <n v="69093904"/>
    <n v="201351728"/>
    <n v="362473"/>
    <n v="6537870"/>
    <n v="267873504"/>
    <n v="123799840"/>
    <x v="2506"/>
    <n v="128291656"/>
    <n v="95263912"/>
    <n v="17754798"/>
    <n v="113018712"/>
    <n v="32010740"/>
    <n v="15736400"/>
    <n v="412381568"/>
    <n v="158263232"/>
    <n v="58289020"/>
    <n v="15649077"/>
    <n v="16990432"/>
    <n v="441521824"/>
    <n v="412381568"/>
    <n v="1403"/>
    <n v="0.61599999999999999"/>
    <m/>
    <n v="0.119963"/>
    <n v="0.52564100000000002"/>
    <n v="2.9853500000000002E-2"/>
    <n v="46552.5"/>
  </r>
  <r>
    <x v="15"/>
    <x v="89"/>
    <s v="SUNY at Albany"/>
    <s v="New York"/>
    <x v="1"/>
    <x v="0"/>
    <n v="0.55541319666880207"/>
    <n v="0.21180664779280697"/>
    <n v="17171"/>
    <n v="9537"/>
    <n v="2013"/>
    <n v="7"/>
    <n v="2020"/>
    <n v="12222"/>
    <s v="Mid East: DE, DC, MD, NJ, NY, and PA"/>
    <x v="1"/>
    <x v="2"/>
    <m/>
    <m/>
    <m/>
    <m/>
    <n v="91842688"/>
    <n v="66704172"/>
    <m/>
    <n v="35284364"/>
    <n v="74218056"/>
    <n v="241067104"/>
    <n v="297378"/>
    <n v="3168203"/>
    <n v="290893696"/>
    <n v="154281456"/>
    <x v="2507"/>
    <n v="143653968"/>
    <n v="106013400"/>
    <n v="23211530"/>
    <n v="129224928"/>
    <n v="34444408"/>
    <n v="15775996"/>
    <n v="465853216"/>
    <n v="164035792"/>
    <n v="65547672"/>
    <n v="16990432"/>
    <n v="19632218"/>
    <n v="469983296"/>
    <n v="465853216"/>
    <n v="1398"/>
    <n v="0.63300000000000001"/>
    <m/>
    <n v="0.123691"/>
    <n v="0.52503299999999997"/>
    <n v="3.0268300000000001E-2"/>
    <n v="48091"/>
  </r>
  <r>
    <x v="16"/>
    <x v="89"/>
    <s v="SUNY at Albany"/>
    <s v="New York"/>
    <x v="1"/>
    <x v="0"/>
    <n v="0.62547085201793717"/>
    <n v="0.24433610553484369"/>
    <n v="16725"/>
    <n v="10461"/>
    <n v="2544"/>
    <n v="12"/>
    <n v="2556"/>
    <n v="12222"/>
    <s v="Mid East: DE, DC, MD, NJ, NY, and PA"/>
    <x v="1"/>
    <x v="2"/>
    <m/>
    <m/>
    <m/>
    <m/>
    <n v="95401072"/>
    <n v="70157104"/>
    <m/>
    <n v="57816876"/>
    <n v="69141232"/>
    <n v="291659968"/>
    <n v="368828"/>
    <n v="22354780"/>
    <n v="347711136"/>
    <n v="173214576"/>
    <x v="2508"/>
    <n v="172129680"/>
    <n v="140813168"/>
    <n v="24739588"/>
    <n v="165552752"/>
    <n v="40872484"/>
    <n v="19244204"/>
    <n v="568481280"/>
    <n v="174823360"/>
    <n v="96083416"/>
    <n v="19632218"/>
    <n v="25712092"/>
    <n v="538414144"/>
    <n v="568481280"/>
    <n v="1408"/>
    <n v="0.63900000000000001"/>
    <m/>
    <n v="0.119586"/>
    <n v="0.51349699999999998"/>
    <n v="2.7463899999999999E-2"/>
    <n v="51408"/>
  </r>
  <r>
    <x v="17"/>
    <x v="89"/>
    <s v="SUNY at Albany"/>
    <s v="New York"/>
    <x v="1"/>
    <x v="0"/>
    <n v="0.55840333886243243"/>
    <n v="0.23217707934074358"/>
    <n v="18689"/>
    <n v="10436"/>
    <n v="2414"/>
    <n v="9"/>
    <n v="2423"/>
    <n v="12222"/>
    <s v="Mid East: DE, DC, MD, NJ, NY, and PA"/>
    <x v="1"/>
    <x v="2"/>
    <m/>
    <m/>
    <m/>
    <m/>
    <n v="97087784"/>
    <n v="69797488"/>
    <m/>
    <n v="52516992"/>
    <n v="97049320"/>
    <n v="293840416"/>
    <n v="579123"/>
    <n v="8978587"/>
    <n v="340621728"/>
    <n v="200431328"/>
    <x v="2509"/>
    <n v="191072880"/>
    <n v="102284832"/>
    <n v="47833440"/>
    <n v="150118272"/>
    <n v="44612484"/>
    <n v="21077406"/>
    <n v="578364160"/>
    <n v="189724880"/>
    <n v="101547592"/>
    <n v="25712092"/>
    <n v="25566062"/>
    <n v="588489408"/>
    <n v="578364160"/>
    <n v="1450"/>
    <n v="0.63800000000000001"/>
    <m/>
    <n v="0.113092"/>
    <n v="0.51008900000000001"/>
    <n v="2.6122300000000001E-2"/>
    <n v="53841"/>
  </r>
  <r>
    <x v="18"/>
    <x v="89"/>
    <s v="SUNY at Albany"/>
    <s v="New York"/>
    <x v="1"/>
    <x v="0"/>
    <n v="0.51518593510790656"/>
    <n v="0.24146855828220859"/>
    <n v="20249"/>
    <n v="10432"/>
    <n v="2514"/>
    <n v="5"/>
    <n v="2519"/>
    <n v="12222"/>
    <s v="Mid East: DE, DC, MD, NJ, NY, and PA"/>
    <x v="1"/>
    <x v="2"/>
    <m/>
    <m/>
    <m/>
    <m/>
    <n v="107303256"/>
    <n v="77969040"/>
    <m/>
    <n v="84026704"/>
    <n v="104568080"/>
    <n v="367919584"/>
    <n v="512476"/>
    <n v="4709102"/>
    <n v="424473184"/>
    <n v="203871680"/>
    <x v="2510"/>
    <n v="186714384"/>
    <n v="216709888"/>
    <n v="45225080"/>
    <n v="261934976"/>
    <n v="47766928"/>
    <n v="18978788"/>
    <n v="684935808"/>
    <n v="199906880"/>
    <n v="100568280"/>
    <n v="27943990"/>
    <n v="24764328"/>
    <n v="642404160"/>
    <n v="684935808"/>
    <n v="1394"/>
    <n v="0.65"/>
    <m/>
    <n v="0.101248"/>
    <n v="0.51086500000000001"/>
    <n v="2.2037299999999999E-2"/>
    <n v="54830"/>
  </r>
  <r>
    <x v="19"/>
    <x v="89"/>
    <s v="SUNY at Albany"/>
    <s v="New York"/>
    <x v="1"/>
    <x v="0"/>
    <n v="0.50388269687557097"/>
    <n v="0.21847520623696853"/>
    <n v="21892"/>
    <n v="11031"/>
    <n v="2398"/>
    <n v="12"/>
    <n v="2410"/>
    <n v="12222"/>
    <s v="Mid East: DE, DC, MD, NJ, NY, and PA"/>
    <x v="1"/>
    <x v="2"/>
    <n v="-73.822900000000004"/>
    <n v="42.686700000000002"/>
    <m/>
    <m/>
    <n v="113705128"/>
    <n v="84684296"/>
    <m/>
    <n v="83203232"/>
    <n v="123173576"/>
    <n v="358684224"/>
    <n v="404402"/>
    <n v="4845304"/>
    <n v="429405216"/>
    <n v="218728448"/>
    <x v="2511"/>
    <n v="209359264"/>
    <n v="173053616"/>
    <n v="66270544"/>
    <n v="239324160"/>
    <n v="59559156"/>
    <n v="19179468"/>
    <n v="680585728"/>
    <n v="209115424"/>
    <n v="100026576"/>
    <n v="24764328"/>
    <n v="29523196"/>
    <n v="674224192"/>
    <n v="680585728"/>
    <n v="1344"/>
    <n v="0.66800000000000004"/>
    <m/>
    <n v="0.106464"/>
    <n v="0.50901799999999997"/>
    <n v="2.01117E-2"/>
    <n v="54416"/>
  </r>
  <r>
    <x v="20"/>
    <x v="89"/>
    <s v="SUNY at Albany"/>
    <s v="New York"/>
    <x v="1"/>
    <x v="0"/>
    <n v="0.47061474670993331"/>
    <n v="0.22342463129668647"/>
    <n v="22188"/>
    <n v="10442"/>
    <n v="2325"/>
    <n v="8"/>
    <n v="2333"/>
    <n v="12222"/>
    <s v="Mid East: DE, DC, MD, NJ, NY, and PA"/>
    <x v="1"/>
    <x v="2"/>
    <n v="-73.820099999999996"/>
    <n v="42.689599999999999"/>
    <m/>
    <m/>
    <n v="112751104"/>
    <n v="83135936"/>
    <m/>
    <n v="103970432"/>
    <n v="131320160"/>
    <n v="400513120"/>
    <n v="379519"/>
    <n v="5513665"/>
    <n v="482458240"/>
    <n v="215493216"/>
    <x v="2512"/>
    <n v="222220992"/>
    <n v="215926864"/>
    <n v="74354208"/>
    <n v="290281088"/>
    <n v="67613456"/>
    <n v="20636528"/>
    <n v="764133824"/>
    <n v="215707744"/>
    <n v="121219304"/>
    <n v="29523196"/>
    <n v="35453560"/>
    <n v="735821248"/>
    <n v="764133824"/>
    <n v="1642"/>
    <n v="0.64500000000000002"/>
    <m/>
    <n v="0.113426"/>
    <n v="0.50284799999999996"/>
    <n v="2.1480900000000001E-2"/>
    <n v="52974"/>
  </r>
  <r>
    <x v="21"/>
    <x v="89"/>
    <s v="SUNY at Albany"/>
    <s v="New York"/>
    <x v="1"/>
    <x v="0"/>
    <n v="0.47135701275045538"/>
    <n v="0.21630760313013236"/>
    <n v="21960"/>
    <n v="10351"/>
    <n v="2232"/>
    <n v="7"/>
    <n v="2239"/>
    <n v="12222"/>
    <s v="Mid East: DE, DC, MD, NJ, NY, and PA"/>
    <x v="1"/>
    <x v="2"/>
    <n v="-73.825000000000003"/>
    <n v="42.686900000000001"/>
    <n v="6.0999999999999999E-2"/>
    <n v="3473"/>
    <n v="115199008"/>
    <n v="84256760"/>
    <m/>
    <n v="105155992"/>
    <n v="127404664"/>
    <n v="385059136"/>
    <n v="1508581"/>
    <n v="25888248"/>
    <n v="487267296"/>
    <n v="218239744"/>
    <x v="2513"/>
    <n v="198439456"/>
    <n v="231334688"/>
    <n v="67165080"/>
    <n v="298499776"/>
    <n v="60012380"/>
    <n v="21245098"/>
    <n v="752691328"/>
    <n v="216032832"/>
    <n v="116928368"/>
    <n v="35453560"/>
    <n v="35190376"/>
    <n v="719350016"/>
    <n v="752691328"/>
    <n v="1554"/>
    <n v="0.64400000000000002"/>
    <m/>
    <n v="0.110516"/>
    <n v="0.49653700000000001"/>
    <n v="2.1725399999999999E-2"/>
    <n v="51123"/>
  </r>
  <r>
    <x v="22"/>
    <x v="89"/>
    <s v="SUNY at Albany"/>
    <s v="New York"/>
    <x v="1"/>
    <x v="0"/>
    <n v="0.51344162629429091"/>
    <n v="0.22405180388529139"/>
    <n v="21054"/>
    <n v="10810"/>
    <n v="2419"/>
    <n v="3"/>
    <n v="2422"/>
    <n v="12222"/>
    <s v="Mid East: DE, DC, MD, NJ, NY, and PA"/>
    <x v="1"/>
    <x v="2"/>
    <n v="-73.825000000000003"/>
    <n v="42.686900000000001"/>
    <n v="7.0999999999999994E-2"/>
    <n v="3710"/>
    <n v="125530976"/>
    <n v="90125680"/>
    <m/>
    <n v="215506160"/>
    <n v="133183520"/>
    <n v="528590496"/>
    <n v="1851284"/>
    <n v="26088040"/>
    <n v="626421120"/>
    <n v="210669744"/>
    <x v="2514"/>
    <n v="176470560"/>
    <n v="345699712"/>
    <n v="68720544"/>
    <n v="414420256"/>
    <n v="50576292"/>
    <n v="20593064"/>
    <n v="879011712"/>
    <n v="219960464"/>
    <n v="121842512"/>
    <n v="35190376"/>
    <n v="40278148"/>
    <n v="863695872"/>
    <n v="879011712"/>
    <n v="1670"/>
    <n v="0.66400000000000003"/>
    <m/>
    <n v="0.107416"/>
    <n v="0.50337100000000001"/>
    <n v="1.9775299999999999E-2"/>
    <n v="49850"/>
  </r>
  <r>
    <x v="23"/>
    <x v="89"/>
    <s v="SUNY at Albany"/>
    <s v="New York"/>
    <x v="1"/>
    <x v="0"/>
    <n v="0.55453772783076782"/>
    <n v="0.21866485013623979"/>
    <n v="21178"/>
    <n v="11744"/>
    <n v="2562"/>
    <n v="6"/>
    <n v="2568"/>
    <n v="12222"/>
    <s v="Mid East: DE, DC, MD, NJ, NY, and PA"/>
    <x v="1"/>
    <x v="2"/>
    <n v="-73.825000000000003"/>
    <n v="42.686900000000001"/>
    <n v="5.8999999999999997E-2"/>
    <n v="4105"/>
    <n v="135887120"/>
    <n v="99336136"/>
    <m/>
    <n v="155751824"/>
    <n v="120854128"/>
    <n v="491446272"/>
    <n v="2308174"/>
    <n v="28871188"/>
    <n v="568317760"/>
    <n v="234268832"/>
    <x v="2515"/>
    <n v="216192608"/>
    <n v="305713024"/>
    <n v="71463032"/>
    <n v="377176064"/>
    <n v="56906120"/>
    <n v="21034482"/>
    <n v="837695872"/>
    <n v="226991680"/>
    <n v="128610304"/>
    <n v="40278148"/>
    <n v="49522320"/>
    <n v="813365056"/>
    <n v="837695872"/>
    <n v="1583"/>
    <n v="0.66"/>
    <m/>
    <n v="0.10246"/>
    <n v="0.50239999999999996"/>
    <n v="1.7101700000000001E-2"/>
    <n v="48312"/>
  </r>
  <r>
    <x v="24"/>
    <x v="89"/>
    <s v="SUNY at Albany"/>
    <s v="New York"/>
    <x v="1"/>
    <x v="0"/>
    <n v="0.55840036773155599"/>
    <n v="0.20933486993743827"/>
    <n v="21755"/>
    <n v="12148"/>
    <n v="2541"/>
    <n v="2"/>
    <n v="2543"/>
    <m/>
    <m/>
    <x v="0"/>
    <x v="0"/>
    <m/>
    <m/>
    <n v="4.5999999999999999E-2"/>
    <n v="4067"/>
    <n v="142535456"/>
    <n v="102666784"/>
    <m/>
    <n v="23865932"/>
    <n v="100033072"/>
    <n v="239810288"/>
    <n v="3292895"/>
    <n v="4356299"/>
    <n v="275660064"/>
    <n v="233271472"/>
    <x v="2516"/>
    <n v="203897904"/>
    <n v="32894700"/>
    <n v="37800100"/>
    <n v="70694800"/>
    <n v="55331696"/>
    <n v="23583022"/>
    <n v="543009536"/>
    <n v="204444912"/>
    <n v="127414360"/>
    <n v="49522320"/>
    <n v="54810256"/>
    <n v="509436192"/>
    <n v="543009536"/>
    <n v="1580"/>
    <n v="0.68"/>
    <m/>
    <n v="9.8767300000000002E-2"/>
    <n v="0.50296799999999997"/>
    <n v="1.64359E-2"/>
    <n v="46861"/>
  </r>
  <r>
    <x v="25"/>
    <x v="89"/>
    <s v="SUNY at Albany"/>
    <s v="New York"/>
    <x v="1"/>
    <x v="0"/>
    <n v="0.56444464341675249"/>
    <n v="0.20558375634517767"/>
    <n v="22337"/>
    <n v="12608"/>
    <n v="2590"/>
    <n v="2"/>
    <n v="2592"/>
    <n v="12222"/>
    <s v="Mid East: DE, DC, MD, NJ, NY, and PA"/>
    <x v="1"/>
    <x v="2"/>
    <n v="-73.825000000000003"/>
    <n v="42.686900000000001"/>
    <n v="4.4999999999999998E-2"/>
    <n v="4087"/>
    <n v="155179200"/>
    <n v="112079888"/>
    <m/>
    <n v="20706928"/>
    <n v="103154120"/>
    <n v="242130080"/>
    <n v="2946983"/>
    <n v="3968756"/>
    <n v="284108992"/>
    <n v="241591200"/>
    <x v="2517"/>
    <n v="218825808"/>
    <n v="43469456"/>
    <n v="37693128"/>
    <n v="81162584"/>
    <n v="56647816"/>
    <n v="27871448"/>
    <n v="561422912"/>
    <n v="214243008"/>
    <n v="139281760"/>
    <n v="54810256"/>
    <n v="59273000"/>
    <n v="526349056"/>
    <n v="561422912"/>
    <n v="1471"/>
    <n v="0.65900000000000003"/>
    <m/>
    <n v="9.37693E-2"/>
    <n v="0.516656"/>
    <n v="1.5730999999999998E-2"/>
    <n v="43817"/>
  </r>
  <r>
    <x v="26"/>
    <x v="89"/>
    <s v="SUNY at Albany"/>
    <s v="New York"/>
    <x v="1"/>
    <x v="0"/>
    <n v="0.54388839867221317"/>
    <n v="0.21052224969097652"/>
    <n v="23799"/>
    <n v="12944"/>
    <n v="2721"/>
    <n v="4"/>
    <n v="2725"/>
    <n v="12222"/>
    <s v="Mid East: DE, DC, MD, NJ, NY, and PA"/>
    <x v="1"/>
    <x v="2"/>
    <n v="-73.825000000000003"/>
    <n v="42.686900000000001"/>
    <n v="4.8000000000000001E-2"/>
    <n v="3981"/>
    <n v="162436304"/>
    <n v="118582672"/>
    <m/>
    <n v="18386824"/>
    <n v="105765248"/>
    <n v="246899520"/>
    <n v="2672115"/>
    <n v="15368686"/>
    <n v="297150624"/>
    <n v="257806384"/>
    <x v="2518"/>
    <n v="232632208"/>
    <n v="30567976"/>
    <n v="42708328"/>
    <n v="73276304"/>
    <n v="55950304"/>
    <n v="28439718"/>
    <n v="584686784"/>
    <n v="219912432"/>
    <n v="156362144"/>
    <n v="59273000"/>
    <n v="65342156"/>
    <n v="568237120"/>
    <n v="584686784"/>
    <n v="1573"/>
    <n v="0.65"/>
    <m/>
    <n v="8.8080500000000006E-2"/>
    <n v="0.52879299999999996"/>
    <n v="1.4551100000000001E-2"/>
    <n v="43412"/>
  </r>
  <r>
    <x v="27"/>
    <x v="89"/>
    <s v="SUNY at Albany"/>
    <s v="New York"/>
    <x v="1"/>
    <x v="0"/>
    <n v="0.54012134849519833"/>
    <n v="0.20934384764171998"/>
    <n v="24887"/>
    <n v="13442"/>
    <n v="2811"/>
    <n v="3"/>
    <n v="2814"/>
    <n v="12222"/>
    <s v="Mid East: DE, DC, MD, NJ, NY, and PA"/>
    <x v="1"/>
    <x v="2"/>
    <n v="-73.824700000000007"/>
    <n v="42.685499999999998"/>
    <n v="0.04"/>
    <n v="3947"/>
    <n v="166631520"/>
    <n v="115043336"/>
    <m/>
    <n v="18703584"/>
    <n v="108758192"/>
    <n v="273783488"/>
    <n v="2017655"/>
    <n v="5571550"/>
    <n v="301926432"/>
    <n v="271686272"/>
    <x v="2519"/>
    <n v="218278320"/>
    <n v="32137120"/>
    <n v="43017788"/>
    <n v="75154912"/>
    <n v="54310196"/>
    <n v="29700648"/>
    <n v="584569600"/>
    <n v="230534736"/>
    <n v="138682304"/>
    <n v="65342156"/>
    <n v="71700968"/>
    <n v="576826368"/>
    <n v="584569600"/>
    <m/>
    <m/>
    <m/>
    <m/>
    <m/>
    <m/>
    <m/>
  </r>
  <r>
    <x v="0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20017644"/>
    <m/>
    <m/>
    <n v="189577"/>
    <n v="9034584"/>
    <n v="75246200"/>
    <n v="10018153"/>
    <n v="2223260"/>
    <m/>
    <m/>
    <x v="2520"/>
    <n v="54213080"/>
    <n v="6933669"/>
    <n v="4012953"/>
    <n v="10946622"/>
    <n v="13192769"/>
    <n v="5801310"/>
    <n v="144257760"/>
    <n v="70376200"/>
    <n v="19656328"/>
    <m/>
    <m/>
    <m/>
    <m/>
    <m/>
    <m/>
    <m/>
    <m/>
    <m/>
    <m/>
    <m/>
  </r>
  <r>
    <x v="1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27207904"/>
    <m/>
    <m/>
    <n v="377364"/>
    <n v="11685945"/>
    <n v="76908000"/>
    <n v="10074500"/>
    <n v="434268"/>
    <m/>
    <m/>
    <x v="2521"/>
    <n v="53131248"/>
    <n v="7688904"/>
    <n v="3074705"/>
    <n v="10763609"/>
    <n v="12431861"/>
    <n v="7423236"/>
    <n v="143822784"/>
    <n v="66186696"/>
    <n v="15596938"/>
    <m/>
    <m/>
    <m/>
    <m/>
    <m/>
    <m/>
    <m/>
    <m/>
    <m/>
    <m/>
    <m/>
  </r>
  <r>
    <x v="2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33843728"/>
    <m/>
    <m/>
    <n v="460404"/>
    <n v="13586078"/>
    <n v="79716880"/>
    <n v="10618694"/>
    <n v="471923"/>
    <m/>
    <m/>
    <x v="2522"/>
    <n v="52901724"/>
    <n v="9045734"/>
    <n v="3878884"/>
    <n v="12924618"/>
    <n v="11643832"/>
    <n v="6365369"/>
    <n v="154298432"/>
    <n v="66505964"/>
    <n v="17973320"/>
    <m/>
    <m/>
    <m/>
    <m/>
    <m/>
    <m/>
    <m/>
    <m/>
    <m/>
    <m/>
    <m/>
  </r>
  <r>
    <x v="3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33749068"/>
    <m/>
    <m/>
    <n v="620315"/>
    <n v="15394895"/>
    <n v="80502392"/>
    <n v="11259222"/>
    <n v="823873"/>
    <m/>
    <m/>
    <x v="2523"/>
    <n v="55223324"/>
    <n v="9638918"/>
    <n v="4308204"/>
    <n v="13947122"/>
    <n v="13389040"/>
    <n v="7759847"/>
    <n v="161389616"/>
    <n v="70168792"/>
    <n v="20283120"/>
    <m/>
    <m/>
    <m/>
    <m/>
    <m/>
    <m/>
    <m/>
    <m/>
    <m/>
    <m/>
    <m/>
  </r>
  <r>
    <x v="4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34631112"/>
    <m/>
    <m/>
    <n v="56010"/>
    <n v="16712704"/>
    <n v="87516712"/>
    <n v="11518483"/>
    <n v="1196934"/>
    <m/>
    <m/>
    <x v="2524"/>
    <n v="61886324"/>
    <n v="9870349"/>
    <n v="4206772"/>
    <n v="14077121"/>
    <n v="13456975"/>
    <n v="7878829"/>
    <n v="173832560"/>
    <n v="72810608"/>
    <n v="21071232"/>
    <m/>
    <m/>
    <m/>
    <m/>
    <m/>
    <m/>
    <m/>
    <m/>
    <m/>
    <m/>
    <m/>
  </r>
  <r>
    <x v="5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43376476"/>
    <m/>
    <m/>
    <n v="53134"/>
    <n v="15585489"/>
    <n v="81103752"/>
    <n v="12926917"/>
    <n v="1197124"/>
    <m/>
    <m/>
    <x v="2525"/>
    <n v="57289652"/>
    <n v="10118184"/>
    <n v="4297360"/>
    <n v="14415544"/>
    <n v="13844180"/>
    <n v="8310578"/>
    <n v="172627904"/>
    <n v="72850712"/>
    <n v="21264410"/>
    <m/>
    <m/>
    <m/>
    <m/>
    <m/>
    <m/>
    <m/>
    <m/>
    <m/>
    <m/>
    <m/>
  </r>
  <r>
    <x v="6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45761164"/>
    <m/>
    <m/>
    <n v="47539"/>
    <n v="15548092"/>
    <n v="80774400"/>
    <n v="12504964"/>
    <n v="1346183"/>
    <m/>
    <m/>
    <x v="2526"/>
    <n v="62843820"/>
    <n v="9473645"/>
    <n v="3360619"/>
    <n v="12834264"/>
    <n v="15937978"/>
    <n v="10135920"/>
    <n v="185543888"/>
    <n v="72322656"/>
    <n v="22585456"/>
    <m/>
    <m/>
    <m/>
    <m/>
    <n v="1336"/>
    <n v="0.78800000000000003"/>
    <m/>
    <m/>
    <m/>
    <m/>
    <m/>
  </r>
  <r>
    <x v="7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46154820"/>
    <m/>
    <m/>
    <n v="52210"/>
    <n v="18620632"/>
    <n v="86545728"/>
    <n v="12703891"/>
    <n v="1386713"/>
    <m/>
    <m/>
    <x v="2527"/>
    <n v="61669616"/>
    <n v="9188983"/>
    <n v="3752565"/>
    <n v="12941548"/>
    <n v="15550783"/>
    <n v="8842548"/>
    <n v="190910432"/>
    <n v="76634048"/>
    <n v="22240264"/>
    <m/>
    <m/>
    <m/>
    <m/>
    <n v="1468"/>
    <n v="0.82099999999999995"/>
    <m/>
    <n v="0.11497300000000001"/>
    <n v="0.535354"/>
    <n v="3.8918599999999998E-2"/>
    <n v="37980"/>
  </r>
  <r>
    <x v="8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49879524"/>
    <m/>
    <m/>
    <n v="144571"/>
    <n v="18231380"/>
    <n v="89481288"/>
    <n v="12710775"/>
    <n v="2339206"/>
    <m/>
    <m/>
    <x v="2528"/>
    <n v="65848480"/>
    <n v="10687711"/>
    <n v="3473029"/>
    <n v="14160740"/>
    <n v="16733300"/>
    <n v="9987447"/>
    <n v="201722592"/>
    <n v="81882968"/>
    <n v="21633402"/>
    <m/>
    <m/>
    <m/>
    <m/>
    <n v="1406"/>
    <n v="0.8"/>
    <m/>
    <n v="0.10065300000000001"/>
    <n v="0.55821500000000002"/>
    <n v="2.7747600000000001E-2"/>
    <n v="38043.5"/>
  </r>
  <r>
    <x v="9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52600252"/>
    <m/>
    <m/>
    <n v="518468"/>
    <n v="19862716"/>
    <n v="96344432"/>
    <n v="12453307"/>
    <n v="2269853"/>
    <m/>
    <m/>
    <x v="2529"/>
    <n v="68555880"/>
    <n v="11945637"/>
    <n v="3705992"/>
    <n v="15651629"/>
    <n v="16430316"/>
    <n v="8777479"/>
    <n v="213724816"/>
    <n v="89490656"/>
    <n v="24098204"/>
    <m/>
    <m/>
    <m/>
    <m/>
    <m/>
    <m/>
    <m/>
    <n v="0.107015"/>
    <n v="0.559396"/>
    <n v="3.1234000000000001E-2"/>
    <n v="36823"/>
  </r>
  <r>
    <x v="10"/>
    <x v="90"/>
    <s v="SUNY AT BINGHAMTON"/>
    <s v="New York"/>
    <x v="0"/>
    <x v="0"/>
    <s v=""/>
    <s v=""/>
    <m/>
    <m/>
    <m/>
    <m/>
    <m/>
    <n v="139026000"/>
    <s v="Mid East: DE, DC, MD, NJ, NY, and PA"/>
    <x v="0"/>
    <x v="0"/>
    <m/>
    <m/>
    <m/>
    <m/>
    <n v="52074288"/>
    <m/>
    <m/>
    <n v="393715"/>
    <n v="21557932"/>
    <n v="110965328"/>
    <n v="10482216"/>
    <n v="2389512"/>
    <m/>
    <m/>
    <x v="2530"/>
    <n v="67223128"/>
    <n v="13096546"/>
    <n v="3377031"/>
    <n v="16473577"/>
    <n v="18007968"/>
    <n v="9479578"/>
    <n v="233593120"/>
    <n v="93684160"/>
    <n v="25313696"/>
    <m/>
    <n v="43343"/>
    <m/>
    <m/>
    <m/>
    <m/>
    <m/>
    <n v="0.112414"/>
    <n v="0.55773600000000001"/>
    <n v="3.4412400000000003E-2"/>
    <n v="36746"/>
  </r>
  <r>
    <x v="11"/>
    <x v="90"/>
    <s v="SUNY AT BINGHAMTON"/>
    <s v="New York"/>
    <x v="1"/>
    <x v="0"/>
    <n v="0.40971263646630696"/>
    <n v="0.28192955589586521"/>
    <n v="15938"/>
    <n v="6530"/>
    <n v="1839"/>
    <n v="2"/>
    <n v="1841"/>
    <n v="139026000"/>
    <s v="Mid East: DE, DC, MD, NJ, NY, and PA"/>
    <x v="0"/>
    <x v="0"/>
    <m/>
    <m/>
    <m/>
    <m/>
    <n v="54543552"/>
    <m/>
    <m/>
    <n v="661448"/>
    <n v="23919068"/>
    <n v="126335400"/>
    <n v="13121284"/>
    <n v="926353"/>
    <m/>
    <m/>
    <x v="2531"/>
    <n v="75654152"/>
    <n v="15482409"/>
    <n v="3888860"/>
    <n v="19371268"/>
    <n v="25569466"/>
    <n v="8544014"/>
    <n v="259123088"/>
    <n v="99801288"/>
    <n v="28317514"/>
    <n v="43343"/>
    <n v="40096"/>
    <m/>
    <m/>
    <n v="1423"/>
    <n v="0.79200000000000004"/>
    <m/>
    <n v="0.104813"/>
    <n v="0.54605400000000004"/>
    <n v="3.3716099999999999E-2"/>
    <n v="41832"/>
  </r>
  <r>
    <x v="12"/>
    <x v="90"/>
    <s v="SUNY AT BINGHAMTON"/>
    <s v="New York"/>
    <x v="1"/>
    <x v="0"/>
    <n v="0.41980565563926192"/>
    <n v="0.270481144343303"/>
    <n v="18318"/>
    <n v="7690"/>
    <n v="2079"/>
    <n v="1"/>
    <n v="2080"/>
    <s v="13902-6000"/>
    <s v="Mid East: DE, DC, MD, NJ, NY, and PA"/>
    <x v="0"/>
    <x v="0"/>
    <m/>
    <m/>
    <m/>
    <m/>
    <n v="56223832"/>
    <n v="40505148"/>
    <m/>
    <n v="15433975"/>
    <n v="25554216"/>
    <n v="120455832"/>
    <m/>
    <n v="234019"/>
    <n v="128996048"/>
    <n v="94833912"/>
    <x v="2532"/>
    <n v="87861384"/>
    <n v="16360986"/>
    <n v="4795188.5"/>
    <n v="21156174"/>
    <n v="25695786"/>
    <n v="11123692"/>
    <n v="223794976"/>
    <n v="106782496"/>
    <n v="32377264"/>
    <m/>
    <m/>
    <n v="224633664"/>
    <n v="223794976"/>
    <n v="1489"/>
    <n v="0.80100000000000005"/>
    <m/>
    <n v="0.11103"/>
    <n v="0.52787899999999999"/>
    <n v="3.5792499999999998E-2"/>
    <n v="47155"/>
  </r>
  <r>
    <x v="13"/>
    <x v="90"/>
    <s v="SUNY AT BINGHAMTON"/>
    <s v="New York"/>
    <x v="1"/>
    <x v="0"/>
    <n v="0.44645479337109295"/>
    <n v="0.26935275461059555"/>
    <n v="19068"/>
    <n v="8513"/>
    <n v="2292"/>
    <n v="1"/>
    <n v="2293"/>
    <s v="13902-6000"/>
    <s v="Mid East: DE, DC, MD, NJ, NY, and PA"/>
    <x v="0"/>
    <x v="0"/>
    <m/>
    <m/>
    <m/>
    <m/>
    <n v="71830800"/>
    <n v="52033712"/>
    <m/>
    <n v="16591474"/>
    <n v="28031272"/>
    <n v="130666608"/>
    <n v="2859910"/>
    <n v="282510"/>
    <n v="153812784"/>
    <n v="103948472"/>
    <x v="2533"/>
    <n v="96856576"/>
    <n v="21961074"/>
    <n v="5712870.5"/>
    <n v="27673944"/>
    <n v="28419786"/>
    <n v="12494117"/>
    <n v="264420928"/>
    <n v="103317160"/>
    <n v="33781804"/>
    <n v="23967048"/>
    <n v="25813422"/>
    <n v="266909872"/>
    <n v="264420928"/>
    <n v="1542"/>
    <n v="0.78400000000000003"/>
    <m/>
    <n v="0.11302"/>
    <n v="0.51548899999999998"/>
    <n v="3.4365899999999998E-2"/>
    <n v="48419.5"/>
  </r>
  <r>
    <x v="14"/>
    <x v="90"/>
    <s v="SUNY AT BINGHAMTON"/>
    <s v="New York"/>
    <x v="1"/>
    <x v="0"/>
    <n v="0.43722400642312326"/>
    <n v="0.24847928382876161"/>
    <n v="19928"/>
    <n v="8713"/>
    <n v="2163"/>
    <n v="2"/>
    <n v="2165"/>
    <s v="13902-6000"/>
    <s v="Mid East: DE, DC, MD, NJ, NY, and PA"/>
    <x v="1"/>
    <x v="0"/>
    <m/>
    <m/>
    <m/>
    <m/>
    <n v="76119384"/>
    <n v="55727824"/>
    <m/>
    <n v="16362875"/>
    <n v="28621628"/>
    <n v="134060608"/>
    <n v="689641"/>
    <n v="2625228"/>
    <n v="167007552"/>
    <n v="106390272"/>
    <x v="2534"/>
    <n v="103346104"/>
    <n v="18274954"/>
    <n v="7204266"/>
    <n v="25479220"/>
    <n v="26501154"/>
    <n v="11340266"/>
    <n v="270926432"/>
    <n v="106060816"/>
    <n v="39640748"/>
    <n v="25813422"/>
    <n v="27567954"/>
    <n v="283746272"/>
    <n v="270926432"/>
    <n v="1573"/>
    <n v="0.76800000000000002"/>
    <m/>
    <n v="0.10802"/>
    <n v="0.50105200000000005"/>
    <n v="3.3434699999999998E-2"/>
    <n v="46387"/>
  </r>
  <r>
    <x v="15"/>
    <x v="90"/>
    <s v="SUNY at Binghamton"/>
    <s v="New York"/>
    <x v="1"/>
    <x v="0"/>
    <n v="0.42649442052136871"/>
    <n v="0.22570839213983282"/>
    <n v="21597"/>
    <n v="9211"/>
    <n v="2079"/>
    <n v="0"/>
    <n v="2079"/>
    <s v="13902-6000"/>
    <s v="Mid East: DE, DC, MD, NJ, NY, and PA"/>
    <x v="1"/>
    <x v="2"/>
    <m/>
    <m/>
    <m/>
    <m/>
    <n v="78584696"/>
    <n v="58972860"/>
    <m/>
    <n v="23840552"/>
    <n v="28561180"/>
    <n v="170217472"/>
    <n v="693761"/>
    <n v="497572"/>
    <n v="189651648"/>
    <n v="126476784"/>
    <x v="2535"/>
    <n v="107022296"/>
    <n v="19927074"/>
    <n v="5641249.5"/>
    <n v="25568324"/>
    <n v="32951264"/>
    <n v="12837693"/>
    <n v="289619232"/>
    <n v="111442000"/>
    <n v="44864152"/>
    <n v="27567954"/>
    <n v="30614920"/>
    <n v="329953312"/>
    <n v="289619232"/>
    <n v="1528"/>
    <n v="0.78"/>
    <m/>
    <n v="0.109013"/>
    <n v="0.49653399999999998"/>
    <n v="3.2990699999999998E-2"/>
    <n v="45667"/>
  </r>
  <r>
    <x v="16"/>
    <x v="90"/>
    <s v="SUNY at Binghamton"/>
    <s v="New York"/>
    <x v="1"/>
    <x v="0"/>
    <n v="0.42870994551666819"/>
    <n v="0.23855681206246634"/>
    <n v="21658"/>
    <n v="9285"/>
    <n v="2079"/>
    <n v="136"/>
    <n v="2215"/>
    <s v="13902-6000"/>
    <s v="Mid East: DE, DC, MD, NJ, NY, and PA"/>
    <x v="1"/>
    <x v="2"/>
    <m/>
    <m/>
    <m/>
    <m/>
    <n v="82145208"/>
    <n v="62446488"/>
    <m/>
    <n v="19425714"/>
    <n v="32177216"/>
    <n v="180125712"/>
    <n v="971757"/>
    <n v="1231696"/>
    <n v="189497888"/>
    <n v="150979232"/>
    <x v="2536"/>
    <n v="130868376"/>
    <n v="22737782"/>
    <n v="6722765"/>
    <n v="29460548"/>
    <n v="38073392"/>
    <n v="16167467"/>
    <n v="336175968"/>
    <n v="121928952"/>
    <n v="69519304"/>
    <n v="30614920"/>
    <n v="39540064"/>
    <n v="340914656"/>
    <n v="336175968"/>
    <n v="1720"/>
    <n v="0.77200000000000002"/>
    <m/>
    <n v="0.103017"/>
    <n v="0.50966500000000003"/>
    <n v="2.66384E-2"/>
    <n v="48907.5"/>
  </r>
  <r>
    <x v="17"/>
    <x v="90"/>
    <s v="SUNY at Binghamton"/>
    <s v="New York"/>
    <x v="1"/>
    <x v="0"/>
    <n v="0.43140257240353486"/>
    <n v="0.24490416793428657"/>
    <n v="22858"/>
    <n v="9861"/>
    <n v="2319"/>
    <n v="96"/>
    <n v="2415"/>
    <s v="13902-6000"/>
    <s v="Mid East: DE, DC, MD, NJ, NY, and PA"/>
    <x v="1"/>
    <x v="2"/>
    <m/>
    <m/>
    <m/>
    <m/>
    <n v="84539944"/>
    <n v="64888840"/>
    <m/>
    <n v="19067528"/>
    <n v="31379068"/>
    <n v="179778640"/>
    <n v="951677"/>
    <n v="662431"/>
    <n v="169150816"/>
    <n v="174165328"/>
    <x v="2537"/>
    <n v="137614256"/>
    <n v="24338730"/>
    <n v="7289278"/>
    <n v="31628008"/>
    <n v="37793116"/>
    <n v="16437854"/>
    <n v="360280896"/>
    <n v="130673680"/>
    <n v="71865880"/>
    <n v="39540064"/>
    <n v="37105672"/>
    <n v="344494400"/>
    <n v="360280896"/>
    <n v="1627"/>
    <n v="0.78400000000000003"/>
    <m/>
    <n v="8.9058999999999999E-2"/>
    <n v="0.50775700000000001"/>
    <n v="2.1156600000000001E-2"/>
    <n v="55890"/>
  </r>
  <r>
    <x v="18"/>
    <x v="90"/>
    <s v="SUNY at Binghamton"/>
    <s v="New York"/>
    <x v="1"/>
    <x v="0"/>
    <n v="0.3882022026780762"/>
    <n v="0.23512603326870088"/>
    <n v="25242"/>
    <n v="9799"/>
    <n v="2218"/>
    <n v="86"/>
    <n v="2304"/>
    <s v="13902-6000"/>
    <s v="Mid East: DE, DC, MD, NJ, NY, and PA"/>
    <x v="1"/>
    <x v="2"/>
    <m/>
    <m/>
    <m/>
    <m/>
    <n v="94206344"/>
    <n v="73369664"/>
    <m/>
    <n v="21751938"/>
    <n v="36384936"/>
    <n v="180660464"/>
    <n v="1494017"/>
    <n v="2979013"/>
    <n v="194483152"/>
    <n v="171168432"/>
    <x v="2538"/>
    <n v="145516832"/>
    <n v="27498964"/>
    <n v="7966747.5"/>
    <n v="35465712"/>
    <n v="36158196"/>
    <n v="16307146"/>
    <n v="371827328"/>
    <n v="140716608"/>
    <n v="72252696"/>
    <n v="48314968"/>
    <n v="57950864"/>
    <n v="365728128"/>
    <n v="371827328"/>
    <n v="1836"/>
    <n v="0.80300000000000005"/>
    <m/>
    <n v="9.1575100000000006E-2"/>
    <n v="0.49885499999999999"/>
    <n v="2.4954199999999999E-2"/>
    <n v="58226.5"/>
  </r>
  <r>
    <x v="19"/>
    <x v="90"/>
    <s v="SUNY at Binghamton"/>
    <s v="New York"/>
    <x v="1"/>
    <x v="0"/>
    <n v="0.39743493587339684"/>
    <n v="0.23787507076806944"/>
    <n v="26666"/>
    <n v="10598"/>
    <n v="2439"/>
    <n v="82"/>
    <n v="2521"/>
    <s v="13902-6000"/>
    <s v="Mid East: DE, DC, MD, NJ, NY, and PA"/>
    <x v="1"/>
    <x v="2"/>
    <n v="-75.911600000000007"/>
    <n v="42.093699999999998"/>
    <m/>
    <m/>
    <n v="102510696"/>
    <n v="79295584"/>
    <m/>
    <n v="21704906"/>
    <n v="43567524"/>
    <n v="171145440"/>
    <n v="1857331"/>
    <n v="2359008"/>
    <n v="202991648"/>
    <n v="166688704"/>
    <x v="2539"/>
    <n v="147814576"/>
    <n v="30777380"/>
    <n v="6399490"/>
    <n v="37176872"/>
    <n v="46291780"/>
    <n v="21490098"/>
    <n v="382739808"/>
    <n v="148996736"/>
    <n v="74331520"/>
    <n v="57950864"/>
    <n v="63071836"/>
    <n v="396571424"/>
    <n v="382739808"/>
    <n v="1679"/>
    <n v="0.77900000000000003"/>
    <m/>
    <n v="0.108997"/>
    <n v="0.49551499999999998"/>
    <n v="3.0171199999999999E-2"/>
    <n v="57069"/>
  </r>
  <r>
    <x v="20"/>
    <x v="90"/>
    <s v="SUNY at Binghamton"/>
    <s v="New York"/>
    <x v="1"/>
    <x v="0"/>
    <n v="0.3335053852241836"/>
    <n v="0.2190466364011556"/>
    <n v="29061"/>
    <n v="9692"/>
    <n v="2026"/>
    <n v="97"/>
    <n v="2123"/>
    <n v="13850"/>
    <s v="Mid East: DE, DC, MD, NJ, NY, and PA"/>
    <x v="1"/>
    <x v="2"/>
    <n v="-75.970200000000006"/>
    <n v="42.095500000000001"/>
    <m/>
    <m/>
    <n v="106664776"/>
    <n v="85592408"/>
    <m/>
    <n v="21617532"/>
    <n v="45770568"/>
    <n v="174618288"/>
    <n v="1682276"/>
    <n v="4565891"/>
    <n v="215973696"/>
    <n v="172721824"/>
    <x v="2540"/>
    <n v="159093632"/>
    <n v="32035388"/>
    <n v="7318954"/>
    <n v="39354344"/>
    <n v="48925632"/>
    <n v="21454904"/>
    <n v="398578976"/>
    <n v="151877024"/>
    <n v="87453152"/>
    <n v="57350216"/>
    <n v="64085560"/>
    <n v="389325664"/>
    <n v="398578976"/>
    <n v="1588"/>
    <n v="0.77"/>
    <m/>
    <n v="9.6478900000000006E-2"/>
    <n v="0.47863800000000001"/>
    <n v="2.32394E-2"/>
    <n v="60812"/>
  </r>
  <r>
    <x v="21"/>
    <x v="90"/>
    <s v="SUNY at Binghamton"/>
    <s v="New York"/>
    <x v="1"/>
    <x v="0"/>
    <n v="0.40068995889606579"/>
    <n v="0.21258472247664406"/>
    <n v="27248"/>
    <n v="10918"/>
    <n v="2228"/>
    <n v="93"/>
    <n v="2321"/>
    <s v="13850-6000"/>
    <s v="Mid East: DE, DC, MD, NJ, NY, and PA"/>
    <x v="1"/>
    <x v="2"/>
    <n v="-75.971100000000007"/>
    <n v="42.088099999999997"/>
    <n v="0.03"/>
    <n v="2219"/>
    <n v="109700176"/>
    <n v="86271120"/>
    <m/>
    <n v="23896986"/>
    <n v="44476624"/>
    <n v="179244496"/>
    <n v="2155703"/>
    <n v="5229278"/>
    <n v="226200976"/>
    <n v="172249520"/>
    <x v="2541"/>
    <n v="162325248"/>
    <n v="34112348"/>
    <n v="6308042"/>
    <n v="40420392"/>
    <n v="46579016"/>
    <n v="25865418"/>
    <n v="412488544"/>
    <n v="155188176"/>
    <n v="86253024"/>
    <n v="64085560"/>
    <n v="61991588"/>
    <n v="399458272"/>
    <n v="412488544"/>
    <n v="1841"/>
    <n v="0.79400000000000004"/>
    <m/>
    <n v="8.3685700000000002E-2"/>
    <n v="0.476964"/>
    <n v="1.9585999999999999E-2"/>
    <n v="61734"/>
  </r>
  <r>
    <x v="22"/>
    <x v="90"/>
    <s v="SUNY at Binghamton"/>
    <s v="New York"/>
    <x v="1"/>
    <x v="0"/>
    <n v="0.40710295007295116"/>
    <n v="0.21993006993006994"/>
    <n v="28101"/>
    <n v="11440"/>
    <n v="2435"/>
    <n v="81"/>
    <n v="2516"/>
    <s v="13850-6000"/>
    <s v="Mid East: DE, DC, MD, NJ, NY, and PA"/>
    <x v="1"/>
    <x v="2"/>
    <n v="-75.971100000000007"/>
    <n v="42.088099999999997"/>
    <n v="4.4999999999999998E-2"/>
    <n v="2331"/>
    <n v="126186408"/>
    <n v="101218328"/>
    <m/>
    <n v="23342216"/>
    <n v="40076464"/>
    <n v="176475472"/>
    <n v="2058544"/>
    <n v="3900844"/>
    <n v="242987536"/>
    <n v="170205776"/>
    <x v="2542"/>
    <n v="165438912"/>
    <n v="31166068"/>
    <n v="6591187"/>
    <n v="37757256"/>
    <n v="48710276"/>
    <n v="26607012"/>
    <n v="422420352"/>
    <n v="157141360"/>
    <n v="88619640"/>
    <n v="61991588"/>
    <n v="73902080"/>
    <n v="423539904"/>
    <n v="422420352"/>
    <n v="1789"/>
    <n v="0.80800000000000005"/>
    <m/>
    <n v="8.4929199999999996E-2"/>
    <n v="0.492506"/>
    <n v="2.1232299999999999E-2"/>
    <n v="59651.5"/>
  </r>
  <r>
    <x v="23"/>
    <x v="90"/>
    <s v="SUNY at Binghamton"/>
    <s v="New York"/>
    <x v="1"/>
    <x v="0"/>
    <n v="0.42873335222442616"/>
    <n v="0.22009253139458029"/>
    <n v="28232"/>
    <n v="12104"/>
    <n v="2569"/>
    <n v="95"/>
    <n v="2664"/>
    <s v="13850-6000"/>
    <s v="Mid East: DE, DC, MD, NJ, NY, and PA"/>
    <x v="1"/>
    <x v="2"/>
    <n v="-75.971100000000007"/>
    <n v="42.088099999999997"/>
    <n v="3.5000000000000003E-2"/>
    <n v="2437"/>
    <n v="141272784"/>
    <n v="113510744"/>
    <m/>
    <n v="28347962"/>
    <n v="38747828"/>
    <n v="198886240"/>
    <n v="2811568"/>
    <n v="6730664"/>
    <n v="266753840"/>
    <n v="191119568"/>
    <x v="2543"/>
    <n v="180900272"/>
    <n v="29568608"/>
    <n v="6383167"/>
    <n v="35951776"/>
    <n v="55418532"/>
    <n v="29171432"/>
    <n v="475298400"/>
    <n v="163120560"/>
    <n v="96947552"/>
    <n v="73902080"/>
    <n v="84181576"/>
    <n v="468234464"/>
    <n v="475298400"/>
    <n v="1956"/>
    <n v="0.80900000000000005"/>
    <m/>
    <n v="8.6555400000000005E-2"/>
    <n v="0.48910700000000001"/>
    <n v="2.1000999999999999E-2"/>
    <n v="57479"/>
  </r>
  <r>
    <x v="24"/>
    <x v="90"/>
    <s v="SUNY at Binghamton"/>
    <s v="New York"/>
    <x v="1"/>
    <x v="0"/>
    <n v="0.44056385440774248"/>
    <n v="0.20709964979305953"/>
    <n v="28518"/>
    <n v="12564"/>
    <n v="2528"/>
    <n v="74"/>
    <n v="2602"/>
    <m/>
    <m/>
    <x v="0"/>
    <x v="0"/>
    <m/>
    <m/>
    <n v="2.9000000000000001E-2"/>
    <n v="2611"/>
    <n v="155012000"/>
    <n v="126498552"/>
    <m/>
    <n v="31031322"/>
    <n v="45267088"/>
    <n v="211034688"/>
    <n v="1767692"/>
    <n v="5114475"/>
    <n v="290679648"/>
    <n v="198942848"/>
    <x v="2544"/>
    <n v="183570224"/>
    <n v="30897316"/>
    <n v="8347078"/>
    <n v="39244392"/>
    <n v="58860576"/>
    <n v="32465516"/>
    <n v="502308576"/>
    <n v="172489536"/>
    <n v="107424696"/>
    <n v="79713592"/>
    <n v="96512432"/>
    <n v="490066624"/>
    <n v="502308576"/>
    <n v="1611"/>
    <n v="0.81"/>
    <m/>
    <n v="8.1268000000000007E-2"/>
    <n v="0.50317000000000001"/>
    <n v="1.84438E-2"/>
    <n v="58748"/>
  </r>
  <r>
    <x v="25"/>
    <x v="90"/>
    <s v="SUNY at Binghamton"/>
    <s v="New York"/>
    <x v="1"/>
    <x v="0"/>
    <n v="0.42494120721191536"/>
    <n v="0.20453497309761723"/>
    <n v="30616"/>
    <n v="13010"/>
    <n v="2594"/>
    <n v="67"/>
    <n v="2661"/>
    <s v="13850-6000"/>
    <s v="Mid East: DE, DC, MD, NJ, NY, and PA"/>
    <x v="1"/>
    <x v="2"/>
    <n v="-75.971100000000007"/>
    <n v="42.088099999999997"/>
    <n v="1.9E-2"/>
    <n v="2731"/>
    <n v="170887184"/>
    <n v="137672560"/>
    <m/>
    <n v="27387226"/>
    <n v="43555272"/>
    <n v="215829536"/>
    <n v="2633268"/>
    <n v="3175106"/>
    <n v="297320128"/>
    <n v="207685312"/>
    <x v="2545"/>
    <n v="195608512"/>
    <n v="37815128"/>
    <n v="5907395"/>
    <n v="43722524"/>
    <n v="55822440"/>
    <n v="35112476"/>
    <n v="522041120"/>
    <n v="182122320"/>
    <n v="117349520"/>
    <n v="96193848"/>
    <n v="93401008"/>
    <n v="505866080"/>
    <n v="522041120"/>
    <n v="1823"/>
    <n v="0.83"/>
    <m/>
    <n v="7.2187699999999994E-2"/>
    <n v="0.51313399999999998"/>
    <n v="1.40365E-2"/>
    <n v="60870"/>
  </r>
  <r>
    <x v="26"/>
    <x v="90"/>
    <s v="SUNY at Binghamton"/>
    <s v="New York"/>
    <x v="1"/>
    <x v="0"/>
    <n v="0.40623541491645665"/>
    <n v="0.20741421568627452"/>
    <n v="32139"/>
    <n v="13056"/>
    <n v="2641"/>
    <n v="67"/>
    <n v="2708"/>
    <s v="13850-6000"/>
    <s v="Mid East: DE, DC, MD, NJ, NY, and PA"/>
    <x v="1"/>
    <x v="2"/>
    <n v="-75.971100000000007"/>
    <n v="42.088099999999997"/>
    <n v="2.1999999999999999E-2"/>
    <n v="2612"/>
    <n v="176693664"/>
    <n v="144239520"/>
    <m/>
    <n v="30777172"/>
    <n v="44559536"/>
    <n v="230611744"/>
    <n v="2306613"/>
    <n v="11649992"/>
    <n v="315268128"/>
    <n v="225623680"/>
    <x v="2546"/>
    <n v="214525296"/>
    <n v="31263698"/>
    <n v="6330029"/>
    <n v="37593728"/>
    <n v="69186424"/>
    <n v="30916852"/>
    <n v="559962176"/>
    <n v="189188448"/>
    <n v="135640432"/>
    <n v="93958280"/>
    <n v="109341968"/>
    <n v="544568448"/>
    <n v="559962176"/>
    <n v="1977"/>
    <n v="0.82299999999999995"/>
    <m/>
    <n v="6.7500500000000005E-2"/>
    <n v="0.51779200000000003"/>
    <n v="9.7045499999999993E-3"/>
    <n v="61401"/>
  </r>
  <r>
    <x v="27"/>
    <x v="90"/>
    <s v="Binghamton University"/>
    <s v="New York"/>
    <x v="1"/>
    <x v="0"/>
    <n v="0.40359159769325009"/>
    <n v="0.20256163470792923"/>
    <n v="33467"/>
    <n v="13507"/>
    <n v="2672"/>
    <n v="64"/>
    <n v="2736"/>
    <s v="13850-6000"/>
    <s v="Mid East: DE, DC, MD, NJ, NY, and PA"/>
    <x v="1"/>
    <x v="2"/>
    <n v="-75.966899999999995"/>
    <n v="42.087899999999998"/>
    <n v="1.7999999999999999E-2"/>
    <n v="2723"/>
    <n v="178776224"/>
    <n v="139966512"/>
    <m/>
    <n v="36011872"/>
    <n v="54481304"/>
    <n v="262979616"/>
    <n v="2594667"/>
    <n v="5470496"/>
    <n v="328583264"/>
    <n v="247364592"/>
    <x v="2547"/>
    <n v="203060752"/>
    <n v="43228192"/>
    <n v="6922441"/>
    <n v="50150632"/>
    <n v="58381608"/>
    <n v="32426150"/>
    <n v="562888128"/>
    <n v="201236656"/>
    <n v="120032928"/>
    <n v="102876256"/>
    <n v="110656968"/>
    <n v="577325312"/>
    <n v="562888128"/>
    <m/>
    <m/>
    <m/>
    <m/>
    <m/>
    <m/>
    <m/>
  </r>
  <r>
    <x v="0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48526388"/>
    <m/>
    <m/>
    <n v="1184921"/>
    <n v="52489700"/>
    <n v="194919184"/>
    <n v="18701264"/>
    <n v="14463501"/>
    <m/>
    <m/>
    <x v="2548"/>
    <n v="154056672"/>
    <n v="67504080"/>
    <n v="1989174"/>
    <n v="69493256"/>
    <n v="33051620"/>
    <n v="10810086"/>
    <n v="429694016"/>
    <n v="207435392"/>
    <n v="58527020"/>
    <m/>
    <m/>
    <m/>
    <m/>
    <m/>
    <m/>
    <m/>
    <m/>
    <m/>
    <m/>
    <m/>
  </r>
  <r>
    <x v="1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62913792"/>
    <m/>
    <m/>
    <n v="2317803"/>
    <n v="67335480"/>
    <n v="204767616"/>
    <n v="17107540"/>
    <n v="1160096"/>
    <m/>
    <m/>
    <x v="2549"/>
    <n v="149066224"/>
    <n v="66139936"/>
    <n v="3062385"/>
    <n v="69202320"/>
    <n v="32486464"/>
    <n v="10574140"/>
    <n v="417555936"/>
    <n v="199167440"/>
    <n v="47007632"/>
    <m/>
    <m/>
    <m/>
    <m/>
    <m/>
    <m/>
    <m/>
    <m/>
    <m/>
    <m/>
    <m/>
  </r>
  <r>
    <x v="2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74995120"/>
    <m/>
    <m/>
    <n v="3095041"/>
    <n v="69492888"/>
    <n v="222438368"/>
    <n v="18157212"/>
    <n v="1441948"/>
    <m/>
    <m/>
    <x v="2550"/>
    <n v="144514368"/>
    <n v="64382240"/>
    <n v="3526941"/>
    <n v="67909184"/>
    <n v="37230072"/>
    <n v="11465144"/>
    <n v="432360320"/>
    <n v="196293024"/>
    <n v="52879488"/>
    <m/>
    <m/>
    <m/>
    <m/>
    <m/>
    <m/>
    <m/>
    <m/>
    <m/>
    <m/>
    <m/>
  </r>
  <r>
    <x v="3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75939296"/>
    <m/>
    <m/>
    <n v="4921077"/>
    <n v="68846416"/>
    <n v="264910016"/>
    <n v="18908302"/>
    <n v="1755151"/>
    <m/>
    <m/>
    <x v="2551"/>
    <n v="147222912"/>
    <n v="65042864"/>
    <n v="2910511"/>
    <n v="67953376"/>
    <n v="36870600"/>
    <n v="12469561"/>
    <n v="474993440"/>
    <n v="207384064"/>
    <n v="59532408"/>
    <m/>
    <m/>
    <m/>
    <m/>
    <m/>
    <m/>
    <m/>
    <m/>
    <m/>
    <m/>
    <m/>
  </r>
  <r>
    <x v="4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74583776"/>
    <m/>
    <m/>
    <n v="63175"/>
    <n v="80865432"/>
    <n v="281146528"/>
    <n v="21242180"/>
    <n v="2152491"/>
    <m/>
    <m/>
    <x v="2552"/>
    <n v="172766768"/>
    <n v="62624416"/>
    <n v="2358720"/>
    <n v="64983136"/>
    <n v="42303496"/>
    <n v="14829005"/>
    <n v="515535776"/>
    <n v="225625776"/>
    <n v="63299744"/>
    <m/>
    <m/>
    <m/>
    <m/>
    <m/>
    <m/>
    <m/>
    <m/>
    <m/>
    <m/>
    <m/>
  </r>
  <r>
    <x v="5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92456896"/>
    <m/>
    <m/>
    <n v="105998"/>
    <n v="76493624"/>
    <n v="259916288"/>
    <n v="22704820"/>
    <n v="1399614"/>
    <m/>
    <m/>
    <x v="2553"/>
    <n v="163914736"/>
    <n v="62002904"/>
    <n v="2909693"/>
    <n v="64912596"/>
    <n v="45290880"/>
    <n v="15334510"/>
    <n v="509688864"/>
    <n v="216030016"/>
    <n v="63836868"/>
    <m/>
    <m/>
    <m/>
    <m/>
    <m/>
    <m/>
    <m/>
    <m/>
    <m/>
    <m/>
    <m/>
  </r>
  <r>
    <x v="6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92241192"/>
    <m/>
    <m/>
    <n v="107578"/>
    <n v="73479696"/>
    <n v="253406256"/>
    <n v="23744782"/>
    <n v="3423552"/>
    <m/>
    <m/>
    <x v="2554"/>
    <n v="165473680"/>
    <n v="61014292"/>
    <n v="4763646"/>
    <n v="65777936"/>
    <n v="45402416"/>
    <n v="15472945"/>
    <n v="511182368"/>
    <n v="208596272"/>
    <n v="66492320"/>
    <n v="192846768"/>
    <n v="233642416"/>
    <m/>
    <m/>
    <n v="1151"/>
    <n v="0.58199999999999996"/>
    <m/>
    <m/>
    <m/>
    <m/>
    <m/>
  </r>
  <r>
    <x v="7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97848464"/>
    <m/>
    <m/>
    <n v="64314"/>
    <n v="69207504"/>
    <n v="266757344"/>
    <n v="24134188"/>
    <n v="3043255"/>
    <m/>
    <m/>
    <x v="2555"/>
    <n v="179195680"/>
    <n v="58188468"/>
    <n v="4663137"/>
    <n v="62851604"/>
    <n v="45147080"/>
    <n v="15615663"/>
    <n v="535865792"/>
    <n v="220895392"/>
    <n v="64794084"/>
    <n v="233642416"/>
    <n v="278290944"/>
    <m/>
    <m/>
    <n v="1342"/>
    <n v="0.57199999999999995"/>
    <m/>
    <n v="0.19281200000000001"/>
    <n v="0.490427"/>
    <n v="4.6187400000000003E-2"/>
    <n v="31700"/>
  </r>
  <r>
    <x v="8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100114016"/>
    <m/>
    <m/>
    <n v="188645"/>
    <n v="71214056"/>
    <n v="274376928"/>
    <n v="26445408"/>
    <n v="2965710"/>
    <m/>
    <m/>
    <x v="2556"/>
    <n v="195359872"/>
    <n v="61581240"/>
    <n v="6929215"/>
    <n v="68510456"/>
    <n v="48321464"/>
    <n v="14909012"/>
    <n v="543508544"/>
    <n v="237500560"/>
    <n v="63410492"/>
    <n v="278290944"/>
    <n v="295577184"/>
    <m/>
    <m/>
    <m/>
    <m/>
    <m/>
    <n v="0.18462999999999999"/>
    <n v="0.50765300000000002"/>
    <n v="4.6238099999999997E-2"/>
    <n v="32676"/>
  </r>
  <r>
    <x v="9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108388528"/>
    <m/>
    <m/>
    <n v="244516"/>
    <n v="76382200"/>
    <n v="282767872"/>
    <n v="27487060"/>
    <n v="2612360"/>
    <m/>
    <m/>
    <x v="2557"/>
    <n v="186926944"/>
    <n v="71565528"/>
    <n v="8107729"/>
    <n v="79673256"/>
    <n v="45426484"/>
    <n v="16186066"/>
    <n v="557806848"/>
    <n v="248985296"/>
    <n v="67159112"/>
    <n v="295577184"/>
    <n v="296789568"/>
    <m/>
    <m/>
    <m/>
    <m/>
    <m/>
    <n v="0.187112"/>
    <n v="0.489236"/>
    <n v="4.4357800000000003E-2"/>
    <n v="35020"/>
  </r>
  <r>
    <x v="10"/>
    <x v="91"/>
    <s v="SUNY AT BUFFALO"/>
    <s v="New York"/>
    <x v="0"/>
    <x v="0"/>
    <s v=""/>
    <s v=""/>
    <m/>
    <m/>
    <m/>
    <m/>
    <m/>
    <n v="14260"/>
    <s v="Mid East: DE, DC, MD, NJ, NY, and PA"/>
    <x v="0"/>
    <x v="0"/>
    <m/>
    <m/>
    <m/>
    <m/>
    <n v="116023704"/>
    <m/>
    <m/>
    <n v="165269"/>
    <n v="83204024"/>
    <n v="312887232"/>
    <n v="23015080"/>
    <n v="2791716"/>
    <m/>
    <m/>
    <x v="2558"/>
    <n v="194674368"/>
    <n v="77173136"/>
    <n v="7974693"/>
    <n v="85147832"/>
    <n v="50004616"/>
    <n v="11771490"/>
    <n v="617973504"/>
    <n v="261913088"/>
    <n v="71710208"/>
    <n v="296789568"/>
    <n v="279804224"/>
    <m/>
    <m/>
    <m/>
    <m/>
    <m/>
    <n v="0.18370300000000001"/>
    <n v="0.48092499999999999"/>
    <n v="3.9611899999999999E-2"/>
    <n v="37547"/>
  </r>
  <r>
    <x v="11"/>
    <x v="91"/>
    <s v="SUNY AT BUFFALO"/>
    <s v="New York"/>
    <x v="1"/>
    <x v="0"/>
    <n v="0.62755994005994009"/>
    <n v="0.29987065963585713"/>
    <n v="16016"/>
    <n v="10051"/>
    <n v="2986"/>
    <n v="28"/>
    <n v="3014"/>
    <n v="14260"/>
    <s v="Mid East: DE, DC, MD, NJ, NY, and PA"/>
    <x v="0"/>
    <x v="0"/>
    <m/>
    <m/>
    <m/>
    <m/>
    <n v="124834792"/>
    <m/>
    <m/>
    <n v="211867"/>
    <n v="110202728"/>
    <n v="341537888"/>
    <n v="21714326"/>
    <n v="1321731"/>
    <m/>
    <m/>
    <x v="2559"/>
    <n v="209749584"/>
    <n v="95207264"/>
    <n v="8801538"/>
    <n v="104008800"/>
    <n v="52812488"/>
    <n v="13874300"/>
    <n v="642665280"/>
    <n v="277563808"/>
    <n v="80023320"/>
    <n v="279804224"/>
    <n v="250866656"/>
    <m/>
    <m/>
    <n v="1352"/>
    <n v="0.54100000000000004"/>
    <m/>
    <n v="0.18535499999999999"/>
    <n v="0.48794900000000002"/>
    <n v="4.1917700000000002E-2"/>
    <n v="39900.5"/>
  </r>
  <r>
    <x v="12"/>
    <x v="91"/>
    <s v="SUNY AT BUFFALO"/>
    <s v="New York"/>
    <x v="1"/>
    <x v="0"/>
    <n v="0.60739864233667562"/>
    <n v="0.31549266892238287"/>
    <n v="16057"/>
    <n v="9753"/>
    <n v="3035"/>
    <n v="42"/>
    <n v="3077"/>
    <n v="14214"/>
    <s v="Mid East: DE, DC, MD, NJ, NY, and PA"/>
    <x v="0"/>
    <x v="0"/>
    <m/>
    <m/>
    <m/>
    <m/>
    <n v="131199496"/>
    <n v="104133160"/>
    <m/>
    <n v="24254740"/>
    <n v="123813344"/>
    <n v="323269952"/>
    <n v="58654"/>
    <n v="6801941"/>
    <n v="332534656"/>
    <n v="285531936"/>
    <x v="2560"/>
    <n v="259078560"/>
    <n v="124379832"/>
    <n v="10259268"/>
    <n v="134639104"/>
    <n v="61626644"/>
    <n v="17993906"/>
    <n v="648703232"/>
    <n v="303569792"/>
    <n v="92775256"/>
    <m/>
    <m/>
    <n v="683655936"/>
    <n v="648703232"/>
    <n v="1554"/>
    <n v="0.57099999999999995"/>
    <m/>
    <n v="0.18240700000000001"/>
    <n v="0.489896"/>
    <n v="4.3191100000000003E-2"/>
    <n v="40650"/>
  </r>
  <r>
    <x v="13"/>
    <x v="91"/>
    <s v="SUNY AT BUFFALO"/>
    <s v="New York"/>
    <x v="1"/>
    <x v="0"/>
    <n v="0.62414030261348008"/>
    <n v="0.32993572084481176"/>
    <n v="17448"/>
    <n v="10890"/>
    <n v="3574"/>
    <n v="19"/>
    <n v="3593"/>
    <n v="14214"/>
    <s v="Mid East: DE, DC, MD, NJ, NY, and PA"/>
    <x v="0"/>
    <x v="0"/>
    <m/>
    <m/>
    <m/>
    <m/>
    <n v="166111040"/>
    <n v="130150144"/>
    <m/>
    <n v="22959576"/>
    <n v="128928008"/>
    <n v="366265472"/>
    <n v="3365065"/>
    <n v="47687876"/>
    <n v="376447296"/>
    <n v="363241472"/>
    <x v="2561"/>
    <n v="279748000"/>
    <n v="142030656"/>
    <n v="10077802"/>
    <n v="152108464"/>
    <n v="75585920"/>
    <n v="21728460"/>
    <n v="730373824"/>
    <n v="300050240"/>
    <n v="100063608"/>
    <n v="313325856"/>
    <n v="345536416"/>
    <n v="742776064"/>
    <n v="730373824"/>
    <n v="1678"/>
    <n v="0.59499999999999997"/>
    <m/>
    <n v="0.17644099999999999"/>
    <n v="0.48493199999999997"/>
    <n v="4.0515200000000001E-2"/>
    <n v="43394"/>
  </r>
  <r>
    <x v="14"/>
    <x v="91"/>
    <s v="SUNY AT BUFFALO"/>
    <s v="New York"/>
    <x v="1"/>
    <x v="0"/>
    <n v="0.55947934973637958"/>
    <n v="0.31638362619024246"/>
    <n v="18208"/>
    <n v="10187"/>
    <n v="3178"/>
    <n v="45"/>
    <n v="3223"/>
    <n v="14214"/>
    <s v="Mid East: DE, DC, MD, NJ, NY, and PA"/>
    <x v="1"/>
    <x v="0"/>
    <m/>
    <m/>
    <m/>
    <m/>
    <n v="173599520"/>
    <n v="137260048"/>
    <m/>
    <n v="20307082"/>
    <n v="127000600"/>
    <n v="363999296"/>
    <n v="3273688"/>
    <n v="21428404"/>
    <n v="391653664"/>
    <n v="357334784"/>
    <x v="2562"/>
    <n v="305119904"/>
    <n v="123060040"/>
    <n v="12225767"/>
    <n v="135285808"/>
    <n v="81918632"/>
    <n v="22579464"/>
    <n v="758330304"/>
    <n v="304467200"/>
    <n v="113759512"/>
    <n v="345536416"/>
    <n v="374011104"/>
    <n v="754523776"/>
    <n v="758330304"/>
    <n v="1875"/>
    <n v="0.58799999999999997"/>
    <m/>
    <n v="0.18032400000000001"/>
    <n v="0.48518299999999998"/>
    <n v="3.7792399999999997E-2"/>
    <n v="45359"/>
  </r>
  <r>
    <x v="15"/>
    <x v="91"/>
    <s v="SUNY at Buffalo"/>
    <s v="New York"/>
    <x v="1"/>
    <x v="0"/>
    <n v="0.55951007854122037"/>
    <n v="0.31245705310690097"/>
    <n v="18207"/>
    <n v="10187"/>
    <n v="3173"/>
    <n v="10"/>
    <n v="3183"/>
    <n v="14214"/>
    <s v="Mid East: DE, DC, MD, NJ, NY, and PA"/>
    <x v="1"/>
    <x v="1"/>
    <m/>
    <m/>
    <m/>
    <m/>
    <n v="173782368"/>
    <n v="135300496"/>
    <m/>
    <n v="23036852"/>
    <n v="120712416"/>
    <n v="431084576"/>
    <n v="3347413"/>
    <n v="36318352"/>
    <n v="381232544"/>
    <n v="419340736"/>
    <x v="2563"/>
    <n v="333572128"/>
    <n v="116163792"/>
    <n v="10851210"/>
    <n v="127015000"/>
    <n v="88274000"/>
    <n v="23247106"/>
    <n v="792801856"/>
    <n v="319629696"/>
    <n v="128506312"/>
    <n v="374011104"/>
    <n v="396307552"/>
    <n v="804832576"/>
    <n v="792801856"/>
    <n v="1858"/>
    <n v="0.60799999999999998"/>
    <m/>
    <n v="0.17774799999999999"/>
    <n v="0.48871300000000001"/>
    <n v="3.4908099999999997E-2"/>
    <n v="45000"/>
  </r>
  <r>
    <x v="16"/>
    <x v="91"/>
    <s v="SUNY at Buffalo"/>
    <s v="New York"/>
    <x v="1"/>
    <x v="0"/>
    <n v="0.56908270349627532"/>
    <n v="0.30861838333651825"/>
    <n v="18391"/>
    <n v="10466"/>
    <n v="3216"/>
    <n v="14"/>
    <n v="3230"/>
    <n v="14214"/>
    <s v="Mid East: DE, DC, MD, NJ, NY, and PA"/>
    <x v="1"/>
    <x v="1"/>
    <m/>
    <m/>
    <m/>
    <m/>
    <n v="178310832"/>
    <n v="138921216"/>
    <m/>
    <n v="27105676"/>
    <n v="119483632"/>
    <n v="509485248"/>
    <n v="7828961"/>
    <n v="66049544"/>
    <n v="401628736"/>
    <n v="522155392"/>
    <x v="2564"/>
    <n v="395679232"/>
    <n v="117825680"/>
    <n v="11325449"/>
    <n v="129151128"/>
    <n v="89985504"/>
    <n v="27482966"/>
    <n v="892407104"/>
    <n v="334220896"/>
    <n v="188436080"/>
    <n v="396307552"/>
    <n v="445780800"/>
    <n v="929217344"/>
    <n v="892407104"/>
    <n v="1832"/>
    <n v="0.61299999999999999"/>
    <m/>
    <n v="0.17044200000000001"/>
    <n v="0.49015999999999998"/>
    <n v="3.4286400000000002E-2"/>
    <n v="45271"/>
  </r>
  <r>
    <x v="17"/>
    <x v="91"/>
    <s v="SUNY at Buffalo"/>
    <s v="New York"/>
    <x v="1"/>
    <x v="0"/>
    <n v="0.51661540013110785"/>
    <n v="0.31849682772083943"/>
    <n v="19831"/>
    <n v="10245"/>
    <n v="3255"/>
    <n v="8"/>
    <n v="3263"/>
    <n v="14214"/>
    <s v="Mid East: DE, DC, MD, NJ, NY, and PA"/>
    <x v="1"/>
    <x v="1"/>
    <m/>
    <m/>
    <m/>
    <m/>
    <n v="181832304"/>
    <n v="143379904"/>
    <m/>
    <n v="34525420"/>
    <n v="122043544"/>
    <n v="537072960"/>
    <n v="3297640"/>
    <n v="19524866"/>
    <n v="372166688"/>
    <n v="537360960"/>
    <x v="2565"/>
    <n v="404697952"/>
    <n v="112576808"/>
    <n v="10989059"/>
    <n v="123565864"/>
    <n v="92152672"/>
    <n v="28783482"/>
    <n v="942991488"/>
    <n v="347761408"/>
    <n v="190128144"/>
    <n v="445780800"/>
    <n v="432104384"/>
    <n v="915302528"/>
    <n v="942991488"/>
    <n v="1877"/>
    <n v="0.62"/>
    <m/>
    <n v="0.18121499999999999"/>
    <n v="0.48450900000000002"/>
    <n v="3.6513400000000001E-2"/>
    <n v="45589.5"/>
  </r>
  <r>
    <x v="18"/>
    <x v="91"/>
    <s v="University at Buffalo"/>
    <s v="New York"/>
    <x v="1"/>
    <x v="0"/>
    <n v="0.51661540013110785"/>
    <n v="0.31849682772083943"/>
    <n v="19831"/>
    <n v="10245"/>
    <n v="3255"/>
    <n v="8"/>
    <n v="3263"/>
    <n v="14214"/>
    <s v="Mid East: DE, DC, MD, NJ, NY, and PA"/>
    <x v="1"/>
    <x v="1"/>
    <m/>
    <m/>
    <m/>
    <m/>
    <n v="195766064"/>
    <n v="156518976"/>
    <m/>
    <n v="35966736"/>
    <n v="128582648"/>
    <n v="495552000"/>
    <n v="1476155"/>
    <n v="19755654"/>
    <n v="402869184"/>
    <n v="484004256"/>
    <x v="2566"/>
    <n v="363214592"/>
    <n v="118369360"/>
    <n v="9093799"/>
    <n v="127463160"/>
    <n v="96477888"/>
    <n v="26760078"/>
    <n v="1227702528"/>
    <n v="375695808"/>
    <n v="196944128"/>
    <n v="552717440"/>
    <n v="410463552"/>
    <n v="891569600"/>
    <n v="1227702528"/>
    <n v="2259"/>
    <n v="0.63200000000000001"/>
    <m/>
    <n v="0.15667"/>
    <n v="0.470383"/>
    <n v="3.3100999999999998E-2"/>
    <n v="49512"/>
  </r>
  <r>
    <x v="19"/>
    <x v="91"/>
    <s v="University at Buffalo"/>
    <s v="New York"/>
    <x v="1"/>
    <x v="0"/>
    <n v="0.51900525677315001"/>
    <n v="0.30716790027269186"/>
    <n v="19784"/>
    <n v="10268"/>
    <n v="3148"/>
    <n v="6"/>
    <n v="3154"/>
    <n v="14214"/>
    <s v="Mid East: DE, DC, MD, NJ, NY, and PA"/>
    <x v="1"/>
    <x v="1"/>
    <n v="-78.820400000000006"/>
    <n v="42.9559"/>
    <m/>
    <m/>
    <n v="218126352"/>
    <n v="174409552"/>
    <m/>
    <n v="32034140"/>
    <n v="145281120"/>
    <n v="460510016"/>
    <n v="3577742"/>
    <n v="19278726"/>
    <n v="427119456"/>
    <n v="452334464"/>
    <x v="2567"/>
    <n v="390618752"/>
    <n v="134421056"/>
    <n v="10592800"/>
    <n v="145013856"/>
    <n v="110190840"/>
    <n v="23341500"/>
    <n v="920627968"/>
    <n v="393117920"/>
    <n v="200201520"/>
    <n v="410463552"/>
    <n v="428851104"/>
    <n v="882748608"/>
    <n v="920627968"/>
    <n v="2113"/>
    <n v="0.66600000000000004"/>
    <m/>
    <n v="0.122171"/>
    <n v="0.46502100000000002"/>
    <n v="2.52058E-2"/>
    <n v="54021"/>
  </r>
  <r>
    <x v="20"/>
    <x v="91"/>
    <s v="University at Buffalo"/>
    <s v="New York"/>
    <x v="1"/>
    <x v="0"/>
    <n v="0.51389583807141237"/>
    <n v="0.29987608426270135"/>
    <n v="21985"/>
    <n v="11298"/>
    <n v="3352"/>
    <n v="36"/>
    <n v="3388"/>
    <n v="14214"/>
    <s v="Mid East: DE, DC, MD, NJ, NY, and PA"/>
    <x v="1"/>
    <x v="1"/>
    <n v="-78.820400000000006"/>
    <n v="42.9559"/>
    <m/>
    <m/>
    <n v="227379552"/>
    <n v="184711136"/>
    <m/>
    <n v="32969198"/>
    <n v="144632208"/>
    <n v="482520576"/>
    <n v="2382286"/>
    <n v="24678818"/>
    <n v="446042464"/>
    <n v="474299456"/>
    <x v="2568"/>
    <n v="416218720"/>
    <n v="130673592"/>
    <n v="12894483"/>
    <n v="143568080"/>
    <n v="115611912"/>
    <n v="25678778"/>
    <n v="944830400"/>
    <n v="398315232"/>
    <n v="232262080"/>
    <n v="428851104"/>
    <n v="494791136"/>
    <n v="928413440"/>
    <n v="944830400"/>
    <n v="2156"/>
    <n v="0.71099999999999997"/>
    <m/>
    <n v="0.12459099999999999"/>
    <n v="0.45583000000000001"/>
    <n v="2.46041E-2"/>
    <n v="53479"/>
  </r>
  <r>
    <x v="21"/>
    <x v="91"/>
    <s v="University at Buffalo"/>
    <s v="New York"/>
    <x v="1"/>
    <x v="0"/>
    <n v="0.51389583807141237"/>
    <n v="0.29987608426270135"/>
    <n v="21985"/>
    <n v="11298"/>
    <n v="3352"/>
    <n v="36"/>
    <n v="3388"/>
    <s v="14260-1660"/>
    <s v="Mid East: DE, DC, MD, NJ, NY, and PA"/>
    <x v="1"/>
    <x v="1"/>
    <n v="-78.789199999999994"/>
    <n v="43.000399999999999"/>
    <n v="4.1000000000000002E-2"/>
    <n v="5179"/>
    <n v="238925328"/>
    <n v="195521216"/>
    <m/>
    <n v="34065832"/>
    <n v="145951968"/>
    <n v="477438528"/>
    <n v="4106854"/>
    <n v="26748790"/>
    <n v="461272384"/>
    <n v="470255904"/>
    <x v="2569"/>
    <n v="390142272"/>
    <n v="146379280"/>
    <n v="14551981"/>
    <n v="160931264"/>
    <n v="116556384"/>
    <n v="25560884"/>
    <n v="944395072"/>
    <n v="399240320"/>
    <n v="224293248"/>
    <n v="494791136"/>
    <n v="511019808"/>
    <n v="942772544"/>
    <n v="944395072"/>
    <n v="2262"/>
    <n v="0.70299999999999996"/>
    <m/>
    <n v="0.132934"/>
    <n v="0.45941700000000002"/>
    <n v="2.5494300000000001E-2"/>
    <n v="50225"/>
  </r>
  <r>
    <x v="22"/>
    <x v="91"/>
    <s v="University at Buffalo"/>
    <s v="New York"/>
    <x v="1"/>
    <x v="0"/>
    <n v="0.56863729742068025"/>
    <n v="0.28741168914579318"/>
    <n v="21905"/>
    <n v="12456"/>
    <n v="3563"/>
    <n v="17"/>
    <n v="3580"/>
    <s v="14260-1660"/>
    <s v="Mid East: DE, DC, MD, NJ, NY, and PA"/>
    <x v="1"/>
    <x v="1"/>
    <n v="-78.789199999999994"/>
    <n v="43.000399999999999"/>
    <n v="0.05"/>
    <n v="4961"/>
    <n v="265530352"/>
    <n v="215813856"/>
    <m/>
    <n v="35737368"/>
    <n v="146045088"/>
    <n v="462360576"/>
    <n v="4512816"/>
    <n v="30359306"/>
    <n v="472648544"/>
    <n v="446269376"/>
    <x v="2570"/>
    <n v="422866272"/>
    <n v="137796256"/>
    <n v="13559332"/>
    <n v="151355584"/>
    <n v="122395024"/>
    <n v="27445062"/>
    <n v="986465920"/>
    <n v="401657664"/>
    <n v="227612208"/>
    <n v="511019808"/>
    <n v="554392384"/>
    <n v="932167744"/>
    <n v="986465920"/>
    <n v="2160"/>
    <n v="0.72"/>
    <m/>
    <n v="0.132662"/>
    <n v="0.468109"/>
    <n v="2.2504E-2"/>
    <n v="48577"/>
  </r>
  <r>
    <x v="23"/>
    <x v="91"/>
    <s v="University at Buffalo"/>
    <s v="New York"/>
    <x v="1"/>
    <x v="0"/>
    <n v="0.56523621876759189"/>
    <n v="0.28108480809009423"/>
    <n v="23093"/>
    <n v="13053"/>
    <n v="3650"/>
    <n v="19"/>
    <n v="3669"/>
    <s v="14260-1660"/>
    <s v="Mid East: DE, DC, MD, NJ, NY, and PA"/>
    <x v="1"/>
    <x v="1"/>
    <n v="-78.790099999999995"/>
    <n v="43.001399999999997"/>
    <n v="4.4999999999999998E-2"/>
    <n v="5246"/>
    <n v="297273280"/>
    <n v="247881024"/>
    <m/>
    <n v="38795980"/>
    <n v="142509728"/>
    <n v="491770336"/>
    <n v="6677235"/>
    <n v="38947752"/>
    <n v="505390560"/>
    <n v="487238784"/>
    <x v="2571"/>
    <n v="454128928"/>
    <n v="125537472"/>
    <n v="12382834"/>
    <n v="137920304"/>
    <n v="126900728"/>
    <n v="34387140"/>
    <n v="996805632"/>
    <n v="417091200"/>
    <n v="247385744"/>
    <n v="554392384"/>
    <n v="624790656"/>
    <n v="999742976"/>
    <n v="996805632"/>
    <n v="2245"/>
    <n v="0.71899999999999997"/>
    <m/>
    <n v="0.12656100000000001"/>
    <n v="0.466499"/>
    <n v="2.37752E-2"/>
    <n v="47157.5"/>
  </r>
  <r>
    <x v="24"/>
    <x v="91"/>
    <s v="University at Buffalo"/>
    <s v="New York"/>
    <x v="1"/>
    <x v="0"/>
    <n v="0.57806166318634078"/>
    <n v="0.24925626859328517"/>
    <n v="24423"/>
    <n v="14118"/>
    <n v="3500"/>
    <n v="19"/>
    <n v="3519"/>
    <m/>
    <m/>
    <x v="0"/>
    <x v="0"/>
    <m/>
    <m/>
    <n v="3.1E-2"/>
    <n v="5557"/>
    <n v="312982144"/>
    <n v="251923440"/>
    <m/>
    <n v="45667696"/>
    <n v="142337760"/>
    <n v="500338272"/>
    <n v="11501821"/>
    <n v="30769540"/>
    <n v="518666944"/>
    <n v="479891648"/>
    <x v="2572"/>
    <n v="484858368"/>
    <n v="141735488"/>
    <n v="10997125"/>
    <n v="152732608"/>
    <n v="123370816"/>
    <n v="38366972"/>
    <n v="1040215616"/>
    <n v="427077664"/>
    <n v="266202384"/>
    <n v="624790656"/>
    <n v="619295680"/>
    <n v="1004776576"/>
    <n v="1040215616"/>
    <n v="2360"/>
    <n v="0.73699999999999999"/>
    <m/>
    <n v="0.11994199999999999"/>
    <n v="0.45892899999999998"/>
    <n v="2.2655700000000001E-2"/>
    <n v="46409"/>
  </r>
  <r>
    <x v="25"/>
    <x v="91"/>
    <s v="University at Buffalo"/>
    <s v="New York"/>
    <x v="1"/>
    <x v="0"/>
    <n v="0.59989842989546749"/>
    <n v="0.25544973544973543"/>
    <n v="23629"/>
    <n v="14175"/>
    <n v="3607"/>
    <n v="14"/>
    <n v="3621"/>
    <s v="14260-1660"/>
    <s v="Mid East: DE, DC, MD, NJ, NY, and PA"/>
    <x v="1"/>
    <x v="1"/>
    <n v="-78.790099999999995"/>
    <n v="43.001399999999997"/>
    <n v="3.1E-2"/>
    <n v="5623"/>
    <n v="341472864"/>
    <n v="281078272"/>
    <m/>
    <n v="41367624"/>
    <n v="150792416"/>
    <n v="512247296"/>
    <n v="5421892"/>
    <n v="37371348"/>
    <n v="559318080"/>
    <n v="493555200"/>
    <x v="2573"/>
    <n v="508273472"/>
    <n v="147991952"/>
    <n v="12388117"/>
    <n v="160380064"/>
    <n v="134113208"/>
    <n v="40406804"/>
    <n v="1107485696"/>
    <n v="443285728"/>
    <n v="295148032"/>
    <n v="619295680"/>
    <n v="600960832"/>
    <n v="1062086144"/>
    <n v="1107485696"/>
    <n v="2366"/>
    <n v="0.74399999999999999"/>
    <m/>
    <n v="0.109955"/>
    <n v="0.43796400000000002"/>
    <n v="1.88212E-2"/>
    <n v="45592.5"/>
  </r>
  <r>
    <x v="26"/>
    <x v="91"/>
    <s v="University at Buffalo"/>
    <s v="New York"/>
    <x v="1"/>
    <x v="0"/>
    <n v="0.59382331448790426"/>
    <n v="0.26573834196891194"/>
    <n v="26001"/>
    <n v="15440"/>
    <n v="4082"/>
    <n v="21"/>
    <n v="4103"/>
    <s v="14260-1660"/>
    <s v="Mid East: DE, DC, MD, NJ, NY, and PA"/>
    <x v="1"/>
    <x v="1"/>
    <n v="-78.789500000000004"/>
    <n v="43.000900000000001"/>
    <n v="3.2000000000000001E-2"/>
    <n v="5345"/>
    <n v="356123360"/>
    <n v="293707072"/>
    <m/>
    <n v="40952940"/>
    <n v="152813024"/>
    <n v="513992768"/>
    <n v="6118649"/>
    <n v="61143284"/>
    <n v="564792256"/>
    <n v="533176672"/>
    <x v="2574"/>
    <n v="521548128"/>
    <n v="125472976"/>
    <n v="13838462"/>
    <n v="139311440"/>
    <n v="149741216"/>
    <n v="40925136"/>
    <n v="1142949504"/>
    <n v="446553376"/>
    <n v="321440288"/>
    <n v="600960832"/>
    <n v="659156160"/>
    <n v="1107678592"/>
    <n v="1142949504"/>
    <n v="2293"/>
    <n v="0.753"/>
    <m/>
    <n v="0.100536"/>
    <n v="0.42761399999999999"/>
    <n v="1.7791899999999999E-2"/>
    <n v="46678"/>
  </r>
  <r>
    <x v="27"/>
    <x v="91"/>
    <s v="University at Buffalo"/>
    <s v="New York"/>
    <x v="1"/>
    <x v="0"/>
    <n v="0.57342254838477591"/>
    <n v="0.26217063989962358"/>
    <n v="27798"/>
    <n v="15940"/>
    <n v="4170"/>
    <n v="9"/>
    <n v="4179"/>
    <s v="14260-1660"/>
    <s v="Mid East: DE, DC, MD, NJ, NY, and PA"/>
    <x v="1"/>
    <x v="1"/>
    <n v="-78.789500000000004"/>
    <n v="43.000900000000001"/>
    <n v="3.3000000000000002E-2"/>
    <n v="5552"/>
    <n v="362050336"/>
    <n v="292050752"/>
    <m/>
    <n v="47260316"/>
    <n v="169015696"/>
    <n v="543201984"/>
    <n v="9565572"/>
    <n v="37503648"/>
    <n v="580523136"/>
    <n v="542561408"/>
    <x v="2575"/>
    <n v="480486976"/>
    <n v="156049536"/>
    <n v="15040660"/>
    <n v="171090192"/>
    <n v="133971064"/>
    <n v="38582812"/>
    <n v="1141013376"/>
    <n v="464720640"/>
    <n v="271154784"/>
    <n v="659156160"/>
    <n v="724999680"/>
    <n v="1133630336"/>
    <n v="1141013376"/>
    <m/>
    <m/>
    <n v="12477"/>
    <m/>
    <m/>
    <m/>
    <m/>
  </r>
  <r>
    <x v="0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31450324"/>
    <m/>
    <m/>
    <n v="3885001"/>
    <n v="53633688"/>
    <n v="182590000"/>
    <n v="31352740"/>
    <n v="18199324"/>
    <m/>
    <m/>
    <x v="2576"/>
    <n v="130198384"/>
    <n v="62810216"/>
    <n v="4872221"/>
    <n v="67682440"/>
    <n v="22970692"/>
    <n v="8926180"/>
    <n v="602712896"/>
    <n v="178097456"/>
    <n v="52086648"/>
    <m/>
    <m/>
    <m/>
    <m/>
    <m/>
    <m/>
    <m/>
    <m/>
    <m/>
    <m/>
    <m/>
  </r>
  <r>
    <x v="1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41486220"/>
    <m/>
    <m/>
    <n v="2842079"/>
    <n v="58767032"/>
    <n v="177182384"/>
    <n v="36829760"/>
    <n v="2214011"/>
    <m/>
    <m/>
    <x v="2577"/>
    <n v="122501912"/>
    <n v="56187272"/>
    <n v="4007750"/>
    <n v="60195024"/>
    <n v="22784432"/>
    <n v="8600665"/>
    <n v="604720256"/>
    <n v="174192256"/>
    <n v="40963688"/>
    <m/>
    <m/>
    <m/>
    <m/>
    <m/>
    <m/>
    <m/>
    <m/>
    <m/>
    <m/>
    <m/>
  </r>
  <r>
    <x v="2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52776072"/>
    <m/>
    <m/>
    <n v="4524726"/>
    <n v="76955600"/>
    <n v="183301648"/>
    <n v="26369200"/>
    <n v="1091495"/>
    <m/>
    <m/>
    <x v="2578"/>
    <n v="129847040"/>
    <n v="71667016"/>
    <n v="5063221"/>
    <n v="76730240"/>
    <n v="21903728"/>
    <n v="10048000"/>
    <n v="661910016"/>
    <n v="171038576"/>
    <n v="46135356"/>
    <m/>
    <m/>
    <m/>
    <m/>
    <m/>
    <m/>
    <m/>
    <m/>
    <m/>
    <m/>
    <m/>
  </r>
  <r>
    <x v="3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52698520"/>
    <m/>
    <m/>
    <n v="5806036"/>
    <n v="79144960"/>
    <n v="213037744"/>
    <n v="32872322"/>
    <n v="1204202"/>
    <m/>
    <m/>
    <x v="2579"/>
    <n v="134802768"/>
    <n v="82142624"/>
    <n v="5861657"/>
    <n v="88004280"/>
    <n v="22550108"/>
    <n v="10340765"/>
    <n v="697987392"/>
    <n v="181586128"/>
    <n v="52077304"/>
    <m/>
    <m/>
    <m/>
    <m/>
    <m/>
    <m/>
    <m/>
    <m/>
    <m/>
    <m/>
    <m/>
  </r>
  <r>
    <x v="4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53590552"/>
    <m/>
    <m/>
    <n v="1000175"/>
    <n v="88627096"/>
    <n v="223475264"/>
    <n v="33599560"/>
    <n v="1860238"/>
    <m/>
    <m/>
    <x v="2580"/>
    <n v="150800480"/>
    <n v="78047904"/>
    <n v="4560003"/>
    <n v="82607904"/>
    <n v="28459472"/>
    <n v="10897943"/>
    <n v="774987584"/>
    <n v="191417520"/>
    <n v="54362248"/>
    <m/>
    <m/>
    <m/>
    <m/>
    <m/>
    <m/>
    <m/>
    <m/>
    <m/>
    <m/>
    <m/>
  </r>
  <r>
    <x v="5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66480268"/>
    <m/>
    <m/>
    <n v="543357"/>
    <n v="92100856"/>
    <n v="197753232"/>
    <n v="26466696"/>
    <n v="3324987"/>
    <m/>
    <m/>
    <x v="2581"/>
    <n v="132330400"/>
    <n v="81265616"/>
    <n v="5328500"/>
    <n v="86594112"/>
    <n v="27814776"/>
    <n v="10845862"/>
    <n v="777121856"/>
    <n v="179203456"/>
    <n v="52979644"/>
    <m/>
    <m/>
    <m/>
    <m/>
    <m/>
    <m/>
    <m/>
    <m/>
    <m/>
    <m/>
    <m/>
  </r>
  <r>
    <x v="6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67867736"/>
    <m/>
    <m/>
    <n v="250213"/>
    <n v="97035112"/>
    <n v="194056240"/>
    <n v="36457424"/>
    <n v="10635718"/>
    <m/>
    <m/>
    <x v="2582"/>
    <n v="153423520"/>
    <n v="82557432"/>
    <n v="4419439"/>
    <n v="86976872"/>
    <n v="26834416"/>
    <n v="13431782"/>
    <n v="791350144"/>
    <n v="172396528"/>
    <n v="55428944"/>
    <m/>
    <m/>
    <m/>
    <m/>
    <n v="905"/>
    <n v="0.499"/>
    <m/>
    <m/>
    <m/>
    <m/>
    <m/>
  </r>
  <r>
    <x v="7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72120448"/>
    <m/>
    <m/>
    <n v="273910"/>
    <n v="108165744"/>
    <n v="214911728"/>
    <n v="36271176"/>
    <n v="14911930"/>
    <m/>
    <m/>
    <x v="2583"/>
    <n v="167625920"/>
    <n v="89061704"/>
    <n v="4767695"/>
    <n v="93829400"/>
    <n v="24309740"/>
    <n v="13780940"/>
    <n v="841932160"/>
    <n v="190595824"/>
    <n v="54810788"/>
    <m/>
    <m/>
    <m/>
    <m/>
    <n v="824"/>
    <n v="0.53100000000000003"/>
    <m/>
    <n v="0.182756"/>
    <n v="0.53692200000000001"/>
    <n v="4.3935599999999998E-2"/>
    <n v="24395.5"/>
  </r>
  <r>
    <x v="8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76304192"/>
    <m/>
    <m/>
    <n v="250090"/>
    <n v="108126368"/>
    <n v="215650144"/>
    <n v="37734588"/>
    <n v="17280224"/>
    <m/>
    <m/>
    <x v="2584"/>
    <n v="166825616"/>
    <n v="86234792"/>
    <n v="4765021"/>
    <n v="90999816"/>
    <n v="32719452"/>
    <n v="17134096"/>
    <n v="869074112"/>
    <n v="203827408"/>
    <n v="53371432"/>
    <m/>
    <m/>
    <m/>
    <m/>
    <n v="883"/>
    <n v="0.51200000000000001"/>
    <m/>
    <n v="0.17416799999999999"/>
    <n v="0.52893299999999999"/>
    <n v="4.4061999999999997E-2"/>
    <n v="25239"/>
  </r>
  <r>
    <x v="9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79429176"/>
    <m/>
    <m/>
    <n v="639149"/>
    <n v="112842648"/>
    <n v="236387856"/>
    <n v="40868316"/>
    <n v="16735228"/>
    <m/>
    <m/>
    <x v="2585"/>
    <n v="174619072"/>
    <n v="95106112"/>
    <n v="4513571"/>
    <n v="99619680"/>
    <n v="28912564"/>
    <n v="19016492"/>
    <n v="1000040704"/>
    <n v="217320464"/>
    <n v="65239712"/>
    <m/>
    <m/>
    <m/>
    <m/>
    <m/>
    <m/>
    <m/>
    <n v="0.163298"/>
    <n v="0.51350399999999996"/>
    <n v="4.2926100000000002E-2"/>
    <n v="25285"/>
  </r>
  <r>
    <x v="10"/>
    <x v="92"/>
    <s v="SUNY AT STONY BROOK"/>
    <s v="New York"/>
    <x v="0"/>
    <x v="0"/>
    <s v=""/>
    <s v=""/>
    <m/>
    <m/>
    <m/>
    <m/>
    <m/>
    <n v="11794"/>
    <s v="Mid East: DE, DC, MD, NJ, NY, and PA"/>
    <x v="0"/>
    <x v="0"/>
    <m/>
    <m/>
    <m/>
    <m/>
    <n v="82507488"/>
    <m/>
    <m/>
    <n v="479149"/>
    <n v="115602504"/>
    <n v="245898528"/>
    <n v="32425364"/>
    <n v="24031650"/>
    <m/>
    <m/>
    <x v="2586"/>
    <n v="184045536"/>
    <n v="94237248"/>
    <n v="5212956"/>
    <n v="99450208"/>
    <n v="33164884"/>
    <n v="19352838"/>
    <n v="997955264"/>
    <n v="233787088"/>
    <n v="62205064"/>
    <m/>
    <m/>
    <m/>
    <m/>
    <m/>
    <m/>
    <m/>
    <n v="0.154864"/>
    <n v="0.50395299999999998"/>
    <n v="3.8844999999999998E-2"/>
    <n v="25840"/>
  </r>
  <r>
    <x v="11"/>
    <x v="92"/>
    <s v="SUNY AT STONY BROOK"/>
    <s v="New York"/>
    <x v="1"/>
    <x v="0"/>
    <n v="0.50278347494872544"/>
    <n v="0.26620046620046622"/>
    <n v="17065"/>
    <n v="8580"/>
    <n v="2193"/>
    <n v="91"/>
    <n v="2284"/>
    <n v="11794"/>
    <s v="Mid East: DE, DC, MD, NJ, NY, and PA"/>
    <x v="0"/>
    <x v="0"/>
    <m/>
    <m/>
    <m/>
    <m/>
    <n v="88218112"/>
    <m/>
    <m/>
    <n v="403184"/>
    <n v="133437680"/>
    <n v="309167360"/>
    <n v="28528492"/>
    <n v="21545224"/>
    <m/>
    <m/>
    <x v="2587"/>
    <n v="200648528"/>
    <n v="107833024"/>
    <n v="6900164"/>
    <n v="114733184"/>
    <n v="38048200"/>
    <n v="20830808"/>
    <n v="1101271040"/>
    <n v="259268288"/>
    <n v="72624712"/>
    <m/>
    <m/>
    <m/>
    <m/>
    <n v="950"/>
    <n v="0.53700000000000003"/>
    <m/>
    <n v="0.16303300000000001"/>
    <n v="0.50280800000000003"/>
    <n v="3.7991400000000002E-2"/>
    <n v="26983.5"/>
  </r>
  <r>
    <x v="12"/>
    <x v="92"/>
    <s v="SUNY AT STONY BROOK"/>
    <s v="New York"/>
    <x v="1"/>
    <x v="0"/>
    <n v="0.66222117313820372"/>
    <n v="0.21555872393512743"/>
    <n v="16946"/>
    <n v="11222"/>
    <n v="2392"/>
    <n v="27"/>
    <n v="2419"/>
    <n v="11794"/>
    <s v="Mid East: DE, DC, MD, NJ, NY, and PA"/>
    <x v="0"/>
    <x v="0"/>
    <m/>
    <m/>
    <m/>
    <m/>
    <n v="96775304"/>
    <n v="69043192"/>
    <m/>
    <n v="37781580"/>
    <n v="137877232"/>
    <n v="359195776"/>
    <m/>
    <n v="11124394"/>
    <n v="780365632"/>
    <n v="309211008"/>
    <x v="2588"/>
    <n v="217952800"/>
    <n v="105390904"/>
    <n v="9464481"/>
    <n v="114855384"/>
    <n v="34088800"/>
    <n v="20435038"/>
    <n v="1129363456"/>
    <n v="530118560"/>
    <n v="144117504"/>
    <m/>
    <m/>
    <n v="1143369472"/>
    <n v="1129363456"/>
    <n v="1205"/>
    <n v="0.56399999999999995"/>
    <m/>
    <n v="0.16239600000000001"/>
    <n v="0.50040799999999996"/>
    <n v="3.5416999999999997E-2"/>
    <n v="28149"/>
  </r>
  <r>
    <x v="13"/>
    <x v="92"/>
    <s v="SUNY AT STONY BROOK"/>
    <s v="New York"/>
    <x v="1"/>
    <x v="0"/>
    <n v="0.50647584126796386"/>
    <n v="0.25467071461933677"/>
    <n v="16909"/>
    <n v="8564"/>
    <n v="2163"/>
    <n v="18"/>
    <n v="2181"/>
    <n v="11794"/>
    <s v="Mid East: DE, DC, MD, NJ, NY, and PA"/>
    <x v="0"/>
    <x v="0"/>
    <m/>
    <m/>
    <m/>
    <m/>
    <n v="120541152"/>
    <n v="84715480"/>
    <m/>
    <n v="36036368"/>
    <n v="146245952"/>
    <n v="404062112"/>
    <n v="5000985"/>
    <n v="13095896"/>
    <n v="930054080"/>
    <n v="350966496"/>
    <x v="2589"/>
    <n v="210792256"/>
    <n v="121859760"/>
    <n v="11251889"/>
    <n v="133111648"/>
    <n v="38262720"/>
    <n v="22064754"/>
    <n v="1221494016"/>
    <n v="527427232"/>
    <n v="162983600"/>
    <n v="18126594"/>
    <n v="19612308"/>
    <n v="1282245120"/>
    <n v="1221494016"/>
    <n v="1219"/>
    <n v="0.57599999999999996"/>
    <m/>
    <n v="0.15723100000000001"/>
    <n v="0.50835600000000003"/>
    <n v="3.5470700000000001E-2"/>
    <n v="29696"/>
  </r>
  <r>
    <x v="14"/>
    <x v="92"/>
    <s v="SUNY AT STONY BROOK"/>
    <s v="New York"/>
    <x v="1"/>
    <x v="0"/>
    <n v="0.49166619583027288"/>
    <n v="0.24569064582854516"/>
    <n v="17699"/>
    <n v="8702"/>
    <n v="2127"/>
    <n v="11"/>
    <n v="2138"/>
    <n v="11794"/>
    <s v="Mid East: DE, DC, MD, NJ, NY, and PA"/>
    <x v="1"/>
    <x v="0"/>
    <m/>
    <m/>
    <m/>
    <m/>
    <n v="124025920"/>
    <n v="90315664"/>
    <m/>
    <n v="39109608"/>
    <n v="151119568"/>
    <n v="363676640"/>
    <n v="4013638"/>
    <n v="15917636"/>
    <n v="929973888"/>
    <n v="311506304"/>
    <x v="2590"/>
    <n v="242751584"/>
    <n v="113128608"/>
    <n v="14203229"/>
    <n v="127331840"/>
    <n v="42406296"/>
    <n v="24590408"/>
    <n v="1240408448"/>
    <n v="552258880"/>
    <n v="188291248"/>
    <n v="19612308"/>
    <n v="21692822"/>
    <n v="1250114048"/>
    <n v="1240408448"/>
    <n v="1322"/>
    <n v="0.58799999999999997"/>
    <m/>
    <n v="0.15926899999999999"/>
    <n v="0.52463000000000004"/>
    <n v="3.6379500000000002E-2"/>
    <n v="30967"/>
  </r>
  <r>
    <x v="15"/>
    <x v="92"/>
    <s v="Stony Brook University"/>
    <s v="New York"/>
    <x v="1"/>
    <x v="0"/>
    <n v="0.50510932864520386"/>
    <n v="0.27267783336958884"/>
    <n v="18202"/>
    <n v="9194"/>
    <n v="2498"/>
    <n v="9"/>
    <n v="2507"/>
    <n v="11794"/>
    <s v="Mid East: DE, DC, MD, NJ, NY, and PA"/>
    <x v="1"/>
    <x v="1"/>
    <m/>
    <m/>
    <m/>
    <m/>
    <n v="128829424"/>
    <n v="94233120"/>
    <m/>
    <n v="39184280"/>
    <n v="147916320"/>
    <n v="440279520"/>
    <n v="3829834"/>
    <n v="13605188"/>
    <n v="1041353472"/>
    <n v="387704544"/>
    <x v="2591"/>
    <n v="264466624"/>
    <n v="106455904"/>
    <n v="18438540"/>
    <n v="124894448"/>
    <n v="44299572"/>
    <n v="24635014"/>
    <n v="1390628224"/>
    <n v="585669376"/>
    <n v="210567968"/>
    <n v="21692822"/>
    <n v="25084004"/>
    <n v="1448952832"/>
    <n v="1390628224"/>
    <n v="1354"/>
    <n v="0.58599999999999997"/>
    <m/>
    <n v="0.15079500000000001"/>
    <n v="0.53492899999999999"/>
    <n v="3.3563500000000003E-2"/>
    <n v="33601"/>
  </r>
  <r>
    <x v="16"/>
    <x v="92"/>
    <s v="Stony Brook University"/>
    <s v="New York"/>
    <x v="1"/>
    <x v="0"/>
    <n v="0.47275972196130001"/>
    <n v="0.270017881978939"/>
    <n v="21292"/>
    <n v="10066"/>
    <n v="2708"/>
    <n v="10"/>
    <n v="2718"/>
    <n v="11794"/>
    <s v="Mid East: DE, DC, MD, NJ, NY, and PA"/>
    <x v="1"/>
    <x v="1"/>
    <m/>
    <m/>
    <m/>
    <m/>
    <n v="136878768"/>
    <n v="99504256"/>
    <m/>
    <n v="40583984"/>
    <n v="147381216"/>
    <n v="535647104"/>
    <n v="3255510"/>
    <n v="20038126"/>
    <n v="1140957184"/>
    <n v="479068384"/>
    <x v="2592"/>
    <n v="309781088"/>
    <n v="107912288"/>
    <n v="18065460"/>
    <n v="125977744"/>
    <n v="47658912"/>
    <n v="29068844"/>
    <n v="1613226752"/>
    <n v="620625984"/>
    <n v="338199520"/>
    <n v="25084004"/>
    <n v="49309532"/>
    <n v="1648308864"/>
    <n v="1613226752"/>
    <n v="1304"/>
    <n v="0.59599999999999997"/>
    <m/>
    <n v="0.14352000000000001"/>
    <n v="0.53307400000000005"/>
    <n v="3.1427700000000003E-2"/>
    <n v="34958"/>
  </r>
  <r>
    <x v="17"/>
    <x v="92"/>
    <s v="Stony Brook University"/>
    <s v="New York"/>
    <x v="1"/>
    <x v="0"/>
    <n v="0.43150457190357439"/>
    <n v="0.26661529570410325"/>
    <n v="24060"/>
    <n v="10382"/>
    <n v="2760"/>
    <n v="8"/>
    <n v="2768"/>
    <n v="11794"/>
    <s v="Mid East: DE, DC, MD, NJ, NY, and PA"/>
    <x v="1"/>
    <x v="1"/>
    <m/>
    <m/>
    <m/>
    <m/>
    <n v="144199024"/>
    <n v="107684272"/>
    <m/>
    <n v="43698628"/>
    <n v="148635616"/>
    <n v="534642112"/>
    <n v="1300894"/>
    <n v="21092476"/>
    <n v="1139627904"/>
    <n v="515242144"/>
    <x v="2593"/>
    <n v="318905760"/>
    <n v="110529968"/>
    <n v="20614856"/>
    <n v="131144824"/>
    <n v="57302348"/>
    <n v="36562124"/>
    <n v="1719073792"/>
    <n v="661861056"/>
    <n v="335770336"/>
    <n v="80371280"/>
    <n v="102687672"/>
    <n v="1659572992"/>
    <n v="1719073792"/>
    <n v="1470"/>
    <n v="0.61699999999999999"/>
    <m/>
    <n v="0.13911699999999999"/>
    <n v="0.52070000000000005"/>
    <n v="3.2115699999999997E-2"/>
    <n v="36623.5"/>
  </r>
  <r>
    <x v="18"/>
    <x v="92"/>
    <s v="Stony Brook University"/>
    <s v="New York"/>
    <x v="1"/>
    <x v="0"/>
    <n v="0.43337241109808516"/>
    <n v="0.26095581605049595"/>
    <n v="25590"/>
    <n v="11090"/>
    <n v="2880"/>
    <n v="14"/>
    <n v="2894"/>
    <n v="11794"/>
    <s v="Mid East: DE, DC, MD, NJ, NY, and PA"/>
    <x v="1"/>
    <x v="1"/>
    <m/>
    <m/>
    <m/>
    <m/>
    <n v="158938208"/>
    <n v="117510192"/>
    <m/>
    <n v="41961664"/>
    <n v="153115360"/>
    <n v="566793152"/>
    <n v="1753191"/>
    <n v="20497124"/>
    <n v="1226626944"/>
    <n v="540716480"/>
    <x v="2594"/>
    <n v="335861632"/>
    <n v="113909680"/>
    <n v="23831944"/>
    <n v="137741632"/>
    <n v="61696056"/>
    <n v="38566420"/>
    <n v="1850829184"/>
    <n v="728151360"/>
    <n v="351665472"/>
    <n v="102498648"/>
    <n v="95436424"/>
    <n v="1772699264"/>
    <n v="1850829184"/>
    <n v="1449"/>
    <n v="0.67100000000000004"/>
    <m/>
    <n v="0.13329199999999999"/>
    <n v="0.509158"/>
    <n v="3.3246100000000001E-2"/>
    <n v="40900"/>
  </r>
  <r>
    <x v="19"/>
    <x v="92"/>
    <s v="Stony Brook University"/>
    <s v="New York"/>
    <x v="1"/>
    <x v="0"/>
    <n v="0.39916745373771295"/>
    <n v="0.24590307597931821"/>
    <n v="28587"/>
    <n v="11411"/>
    <n v="2801"/>
    <n v="5"/>
    <n v="2806"/>
    <n v="11794"/>
    <s v="Mid East: DE, DC, MD, NJ, NY, and PA"/>
    <x v="1"/>
    <x v="1"/>
    <n v="-73.122500000000002"/>
    <n v="40.914499999999997"/>
    <m/>
    <m/>
    <n v="184618112"/>
    <n v="133596784"/>
    <m/>
    <n v="43119052"/>
    <n v="184559456"/>
    <n v="557246784"/>
    <n v="3130833"/>
    <n v="17807488"/>
    <n v="1328022144"/>
    <n v="526563776"/>
    <x v="2595"/>
    <n v="379964192"/>
    <n v="121445280"/>
    <n v="31707512"/>
    <n v="153152800"/>
    <n v="90327808"/>
    <n v="41947824"/>
    <n v="1918743680"/>
    <n v="774673088"/>
    <n v="369091840"/>
    <n v="95436424"/>
    <n v="101139144"/>
    <n v="1860703360"/>
    <n v="1918743680"/>
    <n v="1384"/>
    <n v="0.65200000000000002"/>
    <m/>
    <n v="0.13201499999999999"/>
    <n v="0.50567300000000004"/>
    <n v="3.18921E-2"/>
    <n v="42822.5"/>
  </r>
  <r>
    <x v="20"/>
    <x v="92"/>
    <s v="Stony Brook University"/>
    <s v="New York"/>
    <x v="1"/>
    <x v="0"/>
    <n v="0.40956796779526994"/>
    <n v="0.24063185607722684"/>
    <n v="27822"/>
    <n v="11395"/>
    <n v="2734"/>
    <n v="8"/>
    <n v="2742"/>
    <n v="11794"/>
    <s v="Mid East: DE, DC, MD, NJ, NY, and PA"/>
    <x v="1"/>
    <x v="1"/>
    <n v="-73.122500000000002"/>
    <n v="40.914499999999997"/>
    <m/>
    <m/>
    <n v="193915664"/>
    <n v="143507344"/>
    <m/>
    <n v="47217428"/>
    <n v="192889776"/>
    <n v="500331968"/>
    <n v="1668641"/>
    <n v="29936394"/>
    <n v="1377685888"/>
    <n v="495412640"/>
    <x v="2596"/>
    <n v="401351488"/>
    <n v="131115832"/>
    <n v="32776324"/>
    <n v="163892160"/>
    <n v="112758400"/>
    <n v="39860956"/>
    <n v="1981367552"/>
    <n v="806135488"/>
    <n v="439311296"/>
    <n v="101139144"/>
    <n v="110284200"/>
    <n v="1911155072"/>
    <n v="1981367552"/>
    <n v="1679"/>
    <n v="0.67300000000000004"/>
    <m/>
    <n v="0.13409499999999999"/>
    <n v="0.49714199999999997"/>
    <n v="3.1824499999999999E-2"/>
    <n v="41700"/>
  </r>
  <r>
    <x v="21"/>
    <x v="92"/>
    <s v="Stony Brook University"/>
    <s v="New York"/>
    <x v="1"/>
    <x v="0"/>
    <n v="0.39151276429712756"/>
    <n v="0.23927486712224752"/>
    <n v="26911"/>
    <n v="10536"/>
    <n v="2517"/>
    <n v="4"/>
    <n v="2521"/>
    <n v="11794"/>
    <s v="Mid East: DE, DC, MD, NJ, NY, and PA"/>
    <x v="1"/>
    <x v="1"/>
    <n v="-73.147300000000001"/>
    <n v="40.916400000000003"/>
    <n v="5.8000000000000003E-2"/>
    <n v="3498"/>
    <n v="207526480"/>
    <n v="159544544"/>
    <m/>
    <n v="48202048"/>
    <n v="176055872"/>
    <n v="489937824"/>
    <n v="4958650"/>
    <n v="19770612"/>
    <n v="1468450560"/>
    <n v="460402752"/>
    <x v="2597"/>
    <n v="426237952"/>
    <n v="123278608"/>
    <n v="27177836"/>
    <n v="150456448"/>
    <n v="116889416"/>
    <n v="41364088"/>
    <n v="2083652096"/>
    <n v="822661504"/>
    <n v="428839968"/>
    <n v="110284200"/>
    <n v="125375576"/>
    <n v="1933338752"/>
    <n v="2083652096"/>
    <n v="1887"/>
    <n v="0.69699999999999995"/>
    <m/>
    <n v="0.14560600000000001"/>
    <n v="0.49214200000000002"/>
    <n v="3.5278999999999998E-2"/>
    <n v="38850.5"/>
  </r>
  <r>
    <x v="22"/>
    <x v="92"/>
    <s v="Stony Brook University"/>
    <s v="New York"/>
    <x v="1"/>
    <x v="0"/>
    <n v="0.40064696688838003"/>
    <n v="0.24276512746076387"/>
    <n v="27513"/>
    <n v="11023"/>
    <n v="2674"/>
    <n v="2"/>
    <n v="2676"/>
    <n v="11794"/>
    <s v="Mid East: DE, DC, MD, NJ, NY, and PA"/>
    <x v="1"/>
    <x v="1"/>
    <n v="-73.147300000000001"/>
    <n v="40.916400000000003"/>
    <n v="5.2999999999999999E-2"/>
    <n v="3730"/>
    <n v="229850064"/>
    <n v="168672432"/>
    <m/>
    <n v="58017192"/>
    <n v="178251232"/>
    <n v="451312576"/>
    <n v="6143670"/>
    <n v="20143396"/>
    <n v="1494699264"/>
    <n v="420397152"/>
    <x v="2598"/>
    <n v="426385888"/>
    <n v="125934560"/>
    <n v="25850174"/>
    <n v="151784736"/>
    <n v="118624696"/>
    <n v="48914148"/>
    <n v="2049446912"/>
    <n v="847381440"/>
    <n v="453707072"/>
    <n v="125375576"/>
    <n v="154681216"/>
    <n v="1923829760"/>
    <n v="2049446912"/>
    <n v="1819"/>
    <n v="0.65900000000000003"/>
    <m/>
    <n v="0.15080499999999999"/>
    <n v="0.492587"/>
    <n v="3.6665099999999999E-2"/>
    <n v="38475"/>
  </r>
  <r>
    <x v="23"/>
    <x v="92"/>
    <s v="Stony Brook University"/>
    <s v="New York"/>
    <x v="1"/>
    <x v="0"/>
    <n v="0.3948184818481848"/>
    <n v="0.22644821533060269"/>
    <n v="30300"/>
    <n v="11963"/>
    <n v="2708"/>
    <n v="1"/>
    <n v="2709"/>
    <n v="11794"/>
    <s v="Mid East: DE, DC, MD, NJ, NY, and PA"/>
    <x v="1"/>
    <x v="1"/>
    <n v="-73.123599999999996"/>
    <n v="40.9131"/>
    <n v="5.0999999999999997E-2"/>
    <n v="4158"/>
    <n v="248386704"/>
    <n v="186194592"/>
    <m/>
    <n v="60620680"/>
    <n v="166048816"/>
    <n v="495801856"/>
    <n v="3419933"/>
    <n v="46066836"/>
    <n v="1587524352"/>
    <n v="475415776"/>
    <x v="2599"/>
    <n v="479129408"/>
    <n v="117442304"/>
    <n v="25609098"/>
    <n v="143051408"/>
    <n v="120449720"/>
    <n v="51547220"/>
    <n v="2161645056"/>
    <n v="886630080"/>
    <n v="461250144"/>
    <n v="154681216"/>
    <n v="196350992"/>
    <n v="2114150656"/>
    <n v="2161645056"/>
    <n v="1972"/>
    <n v="0.68600000000000005"/>
    <m/>
    <n v="0.14858299999999999"/>
    <n v="0.48222999999999999"/>
    <n v="3.58541E-2"/>
    <n v="41343"/>
  </r>
  <r>
    <x v="24"/>
    <x v="92"/>
    <s v="Stony Brook University"/>
    <s v="New York"/>
    <x v="1"/>
    <x v="0"/>
    <n v="0.41341875778608295"/>
    <n v="0.2048357009614005"/>
    <n v="33714"/>
    <n v="13938"/>
    <n v="2852"/>
    <n v="3"/>
    <n v="2855"/>
    <m/>
    <m/>
    <x v="0"/>
    <x v="0"/>
    <m/>
    <m/>
    <n v="2.9000000000000001E-2"/>
    <n v="4358"/>
    <n v="281213536"/>
    <n v="216565760"/>
    <m/>
    <n v="61619620"/>
    <n v="170984816"/>
    <n v="548539648"/>
    <n v="9235674"/>
    <n v="18506756"/>
    <n v="1685996672"/>
    <n v="518898592"/>
    <x v="2600"/>
    <n v="516460352"/>
    <n v="117635272"/>
    <n v="26830736"/>
    <n v="144466016"/>
    <n v="117427368"/>
    <n v="57399880"/>
    <n v="2323244544"/>
    <n v="934067520"/>
    <n v="531444672"/>
    <n v="196350992"/>
    <n v="207914112"/>
    <n v="2241080064"/>
    <n v="2323244544"/>
    <n v="1910"/>
    <n v="0.68300000000000005"/>
    <m/>
    <n v="0.14097599999999999"/>
    <n v="0.48752899999999999"/>
    <n v="3.06739E-2"/>
    <n v="41491"/>
  </r>
  <r>
    <x v="25"/>
    <x v="92"/>
    <s v="Stony Brook University"/>
    <s v="New York"/>
    <x v="1"/>
    <x v="0"/>
    <n v="0.40985767000527146"/>
    <n v="0.20264380135762772"/>
    <n v="34146"/>
    <n v="13995"/>
    <n v="2836"/>
    <n v="0"/>
    <n v="2836"/>
    <n v="11794"/>
    <s v="Mid East: DE, DC, MD, NJ, NY, and PA"/>
    <x v="1"/>
    <x v="1"/>
    <n v="-73.123599999999996"/>
    <n v="40.9131"/>
    <n v="3.2000000000000001E-2"/>
    <n v="4308"/>
    <n v="311563136"/>
    <n v="244593184"/>
    <m/>
    <n v="64906152"/>
    <n v="169752272"/>
    <n v="568463040"/>
    <n v="4144342"/>
    <n v="21046018"/>
    <n v="1739318144"/>
    <n v="531929312"/>
    <x v="2601"/>
    <n v="520399136"/>
    <n v="122410256"/>
    <n v="30088810"/>
    <n v="152499072"/>
    <n v="122318584"/>
    <n v="63590788"/>
    <n v="2419279616"/>
    <n v="963205312"/>
    <n v="571393408"/>
    <n v="207914112"/>
    <n v="219656880"/>
    <n v="2279776000"/>
    <n v="2419279616"/>
    <n v="1978"/>
    <n v="0.72399999999999998"/>
    <m/>
    <n v="0.13141700000000001"/>
    <n v="0.50134299999999998"/>
    <n v="2.44827E-2"/>
    <n v="39974"/>
  </r>
  <r>
    <x v="26"/>
    <x v="92"/>
    <s v="Stony Brook University"/>
    <s v="New York"/>
    <x v="1"/>
    <x v="0"/>
    <n v="0.40666876196462753"/>
    <n v="0.20614065903182743"/>
    <n v="34999"/>
    <n v="14233"/>
    <n v="2931"/>
    <n v="3"/>
    <n v="2934"/>
    <n v="11794"/>
    <s v="Mid East: DE, DC, MD, NJ, NY, and PA"/>
    <x v="1"/>
    <x v="1"/>
    <n v="-73.120500000000007"/>
    <n v="40.9148"/>
    <n v="3.2000000000000001E-2"/>
    <n v="4285"/>
    <n v="331553728"/>
    <n v="266628176"/>
    <m/>
    <n v="61648968"/>
    <n v="172564880"/>
    <n v="575871168"/>
    <n v="7316146"/>
    <n v="73278640"/>
    <n v="1845489152"/>
    <n v="595565312"/>
    <x v="2602"/>
    <n v="563665664"/>
    <n v="110969832"/>
    <n v="27546028"/>
    <n v="138515856"/>
    <n v="131978512"/>
    <n v="63649196"/>
    <n v="2560372992"/>
    <n v="1007300352"/>
    <n v="622752256"/>
    <n v="219656880"/>
    <n v="233966848"/>
    <n v="2454842880"/>
    <n v="2560372992"/>
    <n v="1806"/>
    <n v="0.71799999999999997"/>
    <m/>
    <n v="0.126439"/>
    <n v="0.51015600000000005"/>
    <n v="2.2342600000000001E-2"/>
    <n v="36504.5"/>
  </r>
  <r>
    <x v="27"/>
    <x v="92"/>
    <s v="Stony Brook University"/>
    <s v="New York"/>
    <x v="1"/>
    <x v="0"/>
    <n v="0.42191261008693681"/>
    <n v="0.21256460165111751"/>
    <n v="35313"/>
    <n v="14899"/>
    <n v="3160"/>
    <n v="7"/>
    <n v="3167"/>
    <n v="11794"/>
    <s v="Mid East: DE, DC, MD, NJ, NY, and PA"/>
    <x v="1"/>
    <x v="1"/>
    <n v="-73.120500000000007"/>
    <n v="40.9148"/>
    <n v="2.7E-2"/>
    <n v="4290"/>
    <n v="341069920"/>
    <n v="263832336"/>
    <m/>
    <n v="73225408"/>
    <n v="194907040"/>
    <n v="653149056"/>
    <n v="4578003"/>
    <n v="18081888"/>
    <n v="2213565440"/>
    <n v="619342336"/>
    <x v="2603"/>
    <n v="507532352"/>
    <n v="129273888"/>
    <n v="32021832"/>
    <n v="161295712"/>
    <n v="117295688"/>
    <n v="60765008"/>
    <n v="2793256448"/>
    <n v="1134338304"/>
    <n v="551792448"/>
    <n v="233966848"/>
    <n v="244955664"/>
    <n v="2841071104"/>
    <n v="2793256448"/>
    <m/>
    <m/>
    <m/>
    <m/>
    <m/>
    <m/>
    <m/>
  </r>
  <r>
    <x v="0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13168903"/>
    <m/>
    <m/>
    <n v="42287"/>
    <n v="5931036"/>
    <n v="42440996"/>
    <n v="2615053"/>
    <n v="629709"/>
    <m/>
    <m/>
    <x v="2604"/>
    <n v="29962192"/>
    <n v="1200749"/>
    <n v="1756703"/>
    <n v="2957452"/>
    <n v="2905154"/>
    <n v="4191671"/>
    <n v="80948048"/>
    <n v="33623320"/>
    <n v="10259863"/>
    <m/>
    <m/>
    <m/>
    <m/>
    <m/>
    <m/>
    <m/>
    <m/>
    <m/>
    <m/>
    <m/>
  </r>
  <r>
    <x v="1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18093136"/>
    <m/>
    <m/>
    <n v="263227"/>
    <n v="6546590"/>
    <n v="44617120"/>
    <n v="3351549"/>
    <n v="295669"/>
    <m/>
    <m/>
    <x v="2605"/>
    <n v="28611308"/>
    <n v="991373"/>
    <n v="2122336"/>
    <n v="3113709"/>
    <n v="4105886"/>
    <n v="4092071"/>
    <n v="82294896"/>
    <n v="35183868"/>
    <n v="8527974"/>
    <m/>
    <m/>
    <m/>
    <m/>
    <m/>
    <m/>
    <m/>
    <m/>
    <m/>
    <m/>
    <m/>
  </r>
  <r>
    <x v="2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2127746"/>
    <m/>
    <m/>
    <n v="70772"/>
    <n v="6482442"/>
    <n v="46212952"/>
    <n v="3234904"/>
    <n v="335934"/>
    <m/>
    <m/>
    <x v="2606"/>
    <n v="29062920"/>
    <n v="758690"/>
    <n v="1575020"/>
    <n v="2333710"/>
    <n v="3952963"/>
    <n v="4382894"/>
    <n v="86455192"/>
    <n v="34221700"/>
    <n v="9586225"/>
    <m/>
    <m/>
    <m/>
    <m/>
    <m/>
    <m/>
    <m/>
    <m/>
    <m/>
    <m/>
    <m/>
  </r>
  <r>
    <x v="3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1868556"/>
    <m/>
    <m/>
    <n v="71087"/>
    <n v="6510390"/>
    <n v="41135400"/>
    <n v="4569713"/>
    <n v="530586"/>
    <m/>
    <m/>
    <x v="2607"/>
    <n v="29118882"/>
    <n v="908581"/>
    <n v="2061105"/>
    <n v="2969686"/>
    <n v="4520931"/>
    <n v="4933377"/>
    <n v="86736936"/>
    <n v="35414656"/>
    <n v="10588798"/>
    <m/>
    <m/>
    <m/>
    <m/>
    <m/>
    <m/>
    <m/>
    <m/>
    <m/>
    <m/>
    <m/>
  </r>
  <r>
    <x v="4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2257802"/>
    <m/>
    <m/>
    <n v="119611"/>
    <n v="7002208"/>
    <n v="45390956"/>
    <n v="4343825"/>
    <n v="780287"/>
    <m/>
    <m/>
    <x v="2608"/>
    <n v="32445006"/>
    <n v="1229091"/>
    <n v="1644884"/>
    <n v="2873975"/>
    <n v="4234212"/>
    <n v="5299341"/>
    <n v="91572168"/>
    <n v="37049040"/>
    <n v="11250346"/>
    <m/>
    <m/>
    <m/>
    <m/>
    <m/>
    <m/>
    <m/>
    <m/>
    <m/>
    <m/>
    <m/>
  </r>
  <r>
    <x v="5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7609780"/>
    <m/>
    <m/>
    <n v="130567"/>
    <n v="6689789"/>
    <n v="41051112"/>
    <n v="5368177"/>
    <n v="750666"/>
    <m/>
    <m/>
    <x v="2609"/>
    <n v="28887028"/>
    <n v="430668"/>
    <n v="1986950"/>
    <n v="2417618"/>
    <n v="4387483"/>
    <n v="5307525"/>
    <n v="88591832"/>
    <n v="35090224"/>
    <n v="10829745"/>
    <m/>
    <m/>
    <m/>
    <m/>
    <m/>
    <m/>
    <m/>
    <m/>
    <m/>
    <m/>
    <m/>
  </r>
  <r>
    <x v="6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8953870"/>
    <m/>
    <m/>
    <n v="121653"/>
    <n v="7124275"/>
    <n v="39761628"/>
    <n v="3415344"/>
    <n v="719561"/>
    <m/>
    <m/>
    <x v="2610"/>
    <n v="30453046"/>
    <n v="790524"/>
    <n v="2061598"/>
    <n v="2852122"/>
    <n v="5457230"/>
    <n v="5621377"/>
    <n v="94243888"/>
    <n v="35747660"/>
    <n v="11576219"/>
    <m/>
    <m/>
    <m/>
    <m/>
    <n v="497"/>
    <n v="0.52400000000000002"/>
    <m/>
    <m/>
    <m/>
    <m/>
    <m/>
  </r>
  <r>
    <x v="7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8175542"/>
    <m/>
    <m/>
    <n v="72841"/>
    <n v="7522131"/>
    <n v="42214372"/>
    <n v="5131439"/>
    <n v="695450"/>
    <m/>
    <m/>
    <x v="2611"/>
    <n v="35042368"/>
    <n v="547972"/>
    <n v="1607161"/>
    <n v="2155133"/>
    <n v="5391873"/>
    <n v="6533849"/>
    <n v="99215440"/>
    <n v="36840864"/>
    <n v="11443977"/>
    <m/>
    <m/>
    <m/>
    <m/>
    <n v="407"/>
    <n v="0.502"/>
    <m/>
    <n v="0.28601100000000002"/>
    <n v="0.54882299999999995"/>
    <n v="8.8988899999999996E-2"/>
    <n v="34728.5"/>
  </r>
  <r>
    <x v="8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8559040"/>
    <m/>
    <m/>
    <n v="98532"/>
    <n v="8387298"/>
    <n v="41775696"/>
    <n v="6070383"/>
    <n v="808502"/>
    <m/>
    <m/>
    <x v="2612"/>
    <n v="35522124"/>
    <n v="731184"/>
    <n v="1822531"/>
    <n v="2553715"/>
    <n v="5417988"/>
    <n v="6962337"/>
    <n v="104464864"/>
    <n v="39805200"/>
    <n v="11162886"/>
    <m/>
    <m/>
    <m/>
    <m/>
    <n v="422"/>
    <n v="0.46600000000000003"/>
    <m/>
    <n v="0.26892899999999997"/>
    <n v="0.56142000000000003"/>
    <n v="9.3308199999999994E-2"/>
    <n v="36359"/>
  </r>
  <r>
    <x v="9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8114376"/>
    <m/>
    <m/>
    <n v="84675"/>
    <n v="7828868"/>
    <n v="45371516"/>
    <n v="5190666"/>
    <n v="473693"/>
    <m/>
    <m/>
    <x v="2613"/>
    <n v="36890280"/>
    <n v="598403"/>
    <n v="2080056"/>
    <n v="2678459"/>
    <n v="5837983"/>
    <n v="6896401"/>
    <n v="104777016"/>
    <n v="41788592"/>
    <n v="11894559"/>
    <m/>
    <m/>
    <m/>
    <m/>
    <m/>
    <m/>
    <m/>
    <n v="0.25509900000000002"/>
    <n v="0.58055000000000001"/>
    <n v="9.3112600000000004E-2"/>
    <n v="40159"/>
  </r>
  <r>
    <x v="10"/>
    <x v="93"/>
    <s v="SUNY COLLEGE AT BROCKPORT"/>
    <s v="New York"/>
    <x v="0"/>
    <x v="0"/>
    <s v=""/>
    <s v=""/>
    <m/>
    <m/>
    <m/>
    <m/>
    <m/>
    <n v="14420"/>
    <s v="Mid East: DE, DC, MD, NJ, NY, and PA"/>
    <x v="0"/>
    <x v="0"/>
    <m/>
    <m/>
    <m/>
    <m/>
    <n v="28735946"/>
    <m/>
    <m/>
    <n v="68186"/>
    <n v="7859337"/>
    <n v="50941060"/>
    <n v="4328562"/>
    <n v="349423"/>
    <m/>
    <m/>
    <x v="2614"/>
    <n v="37868344"/>
    <n v="576825"/>
    <n v="2169134"/>
    <n v="2745959"/>
    <n v="5130160"/>
    <n v="5704468"/>
    <n v="115052976"/>
    <n v="42897876"/>
    <n v="12200161"/>
    <m/>
    <m/>
    <m/>
    <m/>
    <m/>
    <m/>
    <m/>
    <n v="0.23755699999999999"/>
    <n v="0.59785100000000002"/>
    <n v="8.0882399999999993E-2"/>
    <n v="42744"/>
  </r>
  <r>
    <x v="11"/>
    <x v="93"/>
    <s v="SUNY COLLEGE AT BROCKPORT"/>
    <s v="New York"/>
    <x v="1"/>
    <x v="0"/>
    <n v="0.5334094802969731"/>
    <n v="0.29978586723768735"/>
    <n v="7004"/>
    <n v="3736"/>
    <n v="1057"/>
    <n v="63"/>
    <n v="1120"/>
    <n v="14420"/>
    <s v="Mid East: DE, DC, MD, NJ, NY, and PA"/>
    <x v="0"/>
    <x v="0"/>
    <m/>
    <m/>
    <m/>
    <m/>
    <n v="30078736"/>
    <m/>
    <m/>
    <n v="84710"/>
    <n v="9343163"/>
    <n v="53498804"/>
    <n v="4133407"/>
    <n v="284030"/>
    <m/>
    <m/>
    <x v="2615"/>
    <n v="38550052"/>
    <n v="933499"/>
    <n v="2318345"/>
    <n v="3251844"/>
    <n v="5312111"/>
    <n v="6222249"/>
    <n v="114934632"/>
    <n v="45329916"/>
    <n v="13669230"/>
    <m/>
    <m/>
    <m/>
    <m/>
    <n v="440"/>
    <n v="0.51500000000000001"/>
    <m/>
    <n v="0.22161900000000001"/>
    <n v="0.57794699999999999"/>
    <n v="7.3601299999999995E-2"/>
    <n v="44863"/>
  </r>
  <r>
    <x v="12"/>
    <x v="93"/>
    <s v="SUNY COLLEGE AT BROCKPORT"/>
    <s v="New York"/>
    <x v="1"/>
    <x v="0"/>
    <n v="0.55448394990643446"/>
    <n v="0.29828660436137072"/>
    <n v="6947"/>
    <n v="3852"/>
    <n v="1086"/>
    <n v="63"/>
    <n v="1149"/>
    <n v="14420"/>
    <s v="Mid East: DE, DC, MD, NJ, NY, and PA"/>
    <x v="0"/>
    <x v="0"/>
    <m/>
    <m/>
    <m/>
    <m/>
    <n v="31325836"/>
    <n v="22583796"/>
    <m/>
    <n v="5305000"/>
    <n v="11336767"/>
    <n v="52327096"/>
    <n v="3000"/>
    <n v="152250"/>
    <n v="65304444"/>
    <n v="41438144"/>
    <x v="2616"/>
    <n v="47765448"/>
    <n v="1260564.75"/>
    <n v="2958589.5"/>
    <n v="4219154"/>
    <n v="5650797.5"/>
    <n v="7088807"/>
    <n v="108314744"/>
    <n v="47740504"/>
    <n v="15873812"/>
    <m/>
    <m/>
    <n v="107579664"/>
    <n v="108314744"/>
    <n v="432"/>
    <n v="0.49299999999999999"/>
    <m/>
    <n v="0.210262"/>
    <n v="0.56334300000000004"/>
    <n v="6.5591099999999999E-2"/>
    <n v="45609"/>
  </r>
  <r>
    <x v="13"/>
    <x v="93"/>
    <s v="SUNY COLLEGE AT BROCKPORT"/>
    <s v="New York"/>
    <x v="1"/>
    <x v="0"/>
    <n v="0.36677908937605397"/>
    <n v="0.40076628352490423"/>
    <n v="7116"/>
    <n v="2610"/>
    <n v="1046"/>
    <n v="0"/>
    <n v="1046"/>
    <s v="14420-2919"/>
    <s v="Mid East: DE, DC, MD, NJ, NY, and PA"/>
    <x v="0"/>
    <x v="0"/>
    <m/>
    <m/>
    <m/>
    <m/>
    <n v="38821776"/>
    <n v="27294084"/>
    <m/>
    <n v="4816884"/>
    <n v="11580445"/>
    <n v="56578024"/>
    <n v="1171662"/>
    <n v="186286"/>
    <n v="72549816"/>
    <n v="45157340"/>
    <x v="2617"/>
    <n v="55441864"/>
    <n v="1243769.1299999999"/>
    <n v="2981176.25"/>
    <n v="4224945.5"/>
    <n v="6113128"/>
    <n v="7435427.5"/>
    <n v="118594600"/>
    <n v="46121220"/>
    <n v="15765166"/>
    <n v="2786072"/>
    <n v="2997776"/>
    <n v="118613824"/>
    <n v="118594600"/>
    <n v="493"/>
    <n v="0.50700000000000001"/>
    <m/>
    <n v="0.214363"/>
    <n v="0.584233"/>
    <n v="6.2634999999999996E-2"/>
    <n v="45437.5"/>
  </r>
  <r>
    <x v="14"/>
    <x v="93"/>
    <s v="SUNY COLLEGE AT BROCKPORT"/>
    <s v="New York"/>
    <x v="1"/>
    <x v="0"/>
    <n v="0.34530578283178476"/>
    <n v="0.42369477911646586"/>
    <n v="7211"/>
    <n v="2490"/>
    <n v="1053"/>
    <n v="2"/>
    <n v="1055"/>
    <s v="14420-2919"/>
    <s v="Mid East: DE, DC, MD, NJ, NY, and PA"/>
    <x v="1"/>
    <x v="0"/>
    <m/>
    <m/>
    <m/>
    <m/>
    <n v="39600272"/>
    <n v="27943598"/>
    <m/>
    <n v="3658600"/>
    <n v="11618807"/>
    <n v="56278104"/>
    <n v="1323516"/>
    <n v="678443"/>
    <n v="73442744"/>
    <n v="46003664"/>
    <x v="2618"/>
    <n v="57943012"/>
    <n v="1263132.3799999999"/>
    <n v="2861656.5"/>
    <n v="4124789"/>
    <n v="6836466.5"/>
    <n v="7707778.5"/>
    <n v="120397392"/>
    <n v="48010640"/>
    <n v="19063122"/>
    <n v="2997776"/>
    <n v="3083685"/>
    <n v="120211424"/>
    <n v="120397392"/>
    <n v="507"/>
    <n v="0.55300000000000005"/>
    <m/>
    <n v="0.20871899999999999"/>
    <n v="0.59264300000000003"/>
    <n v="6.0218000000000001E-2"/>
    <n v="48486"/>
  </r>
  <r>
    <x v="15"/>
    <x v="93"/>
    <s v="SUNY College at Brockport"/>
    <s v="New York"/>
    <x v="0"/>
    <x v="0"/>
    <n v="0.46391092910161247"/>
    <n v="0.27255172413793105"/>
    <n v="7814"/>
    <n v="3625"/>
    <n v="987"/>
    <n v="1"/>
    <n v="988"/>
    <s v="14420-2919"/>
    <s v="Mid East: DE, DC, MD, NJ, NY, and PA"/>
    <x v="1"/>
    <x v="3"/>
    <m/>
    <m/>
    <m/>
    <m/>
    <n v="38926856"/>
    <n v="27246516"/>
    <m/>
    <n v="3369481"/>
    <n v="11726492"/>
    <n v="65087028"/>
    <n v="1500705"/>
    <n v="365058"/>
    <n v="73160040"/>
    <n v="56438324"/>
    <x v="2619"/>
    <n v="61444980"/>
    <n v="935828.69"/>
    <n v="2631262.75"/>
    <n v="3567091.5"/>
    <n v="7432788.5"/>
    <n v="8333197"/>
    <n v="129602816"/>
    <n v="49601200"/>
    <n v="21201032"/>
    <n v="3083685"/>
    <n v="3526327"/>
    <n v="129868016"/>
    <n v="129602816"/>
    <n v="597"/>
    <n v="0.56200000000000006"/>
    <m/>
    <n v="0.20377700000000001"/>
    <n v="0.58090699999999995"/>
    <n v="5.9533200000000001E-2"/>
    <n v="49907"/>
  </r>
  <r>
    <x v="16"/>
    <x v="93"/>
    <s v="SUNY College at Brockport"/>
    <s v="New York"/>
    <x v="1"/>
    <x v="0"/>
    <n v="0.43858142103325559"/>
    <n v="0.28455512031337438"/>
    <n v="8149"/>
    <n v="3574"/>
    <n v="1015"/>
    <n v="2"/>
    <n v="1017"/>
    <s v="14420-2919"/>
    <s v="Mid East: DE, DC, MD, NJ, NY, and PA"/>
    <x v="1"/>
    <x v="3"/>
    <m/>
    <m/>
    <m/>
    <m/>
    <n v="38488028"/>
    <n v="26673910"/>
    <m/>
    <n v="2767825"/>
    <n v="11697565"/>
    <n v="70595216"/>
    <n v="1692959"/>
    <n v="1036609"/>
    <n v="74368224"/>
    <n v="63254916"/>
    <x v="2620"/>
    <n v="69457304"/>
    <n v="974416.81"/>
    <n v="2365381.25"/>
    <n v="3339798"/>
    <n v="8344957.5"/>
    <n v="9574150"/>
    <n v="144369888"/>
    <n v="51159764"/>
    <n v="31803532"/>
    <n v="3526327"/>
    <n v="3885678"/>
    <n v="137729808"/>
    <n v="144369888"/>
    <n v="598"/>
    <n v="0.58499999999999996"/>
    <m/>
    <n v="0.19062999999999999"/>
    <n v="0.580565"/>
    <n v="5.4536399999999999E-2"/>
    <n v="50956.5"/>
  </r>
  <r>
    <x v="17"/>
    <x v="93"/>
    <s v="SUNY College at Brockport"/>
    <s v="New York"/>
    <x v="1"/>
    <x v="0"/>
    <n v="0.41903309082375029"/>
    <n v="0.29067488098571831"/>
    <n v="8522"/>
    <n v="3571"/>
    <n v="1038"/>
    <n v="0"/>
    <n v="1038"/>
    <s v="14420-2919"/>
    <s v="Mid East: DE, DC, MD, NJ, NY, and PA"/>
    <x v="1"/>
    <x v="3"/>
    <m/>
    <m/>
    <m/>
    <m/>
    <n v="38401164"/>
    <n v="26522912"/>
    <m/>
    <n v="3346994"/>
    <n v="12021813"/>
    <n v="77962832"/>
    <n v="1793158"/>
    <n v="943832"/>
    <n v="77149360"/>
    <n v="69636760"/>
    <x v="2621"/>
    <n v="72175328"/>
    <n v="384832.09"/>
    <n v="2733045.5"/>
    <n v="3117877.5"/>
    <n v="8468108"/>
    <n v="9501500"/>
    <n v="151711584"/>
    <n v="53609840"/>
    <n v="32534210"/>
    <n v="3885678"/>
    <n v="4303859"/>
    <n v="147001264"/>
    <n v="151711584"/>
    <n v="608"/>
    <n v="0.623"/>
    <m/>
    <n v="0.181951"/>
    <n v="0.58268299999999995"/>
    <n v="4.9756099999999998E-2"/>
    <n v="52800"/>
  </r>
  <r>
    <x v="18"/>
    <x v="93"/>
    <s v="SUNY College at Brockport"/>
    <s v="New York"/>
    <x v="0"/>
    <x v="0"/>
    <n v="0.44177881802223523"/>
    <n v="0.26357615894039738"/>
    <n v="8545"/>
    <n v="3775"/>
    <n v="992"/>
    <n v="3"/>
    <n v="995"/>
    <s v="14420-2919"/>
    <s v="Mid East: DE, DC, MD, NJ, NY, and PA"/>
    <x v="1"/>
    <x v="3"/>
    <m/>
    <m/>
    <m/>
    <m/>
    <n v="41362280"/>
    <n v="28679928"/>
    <m/>
    <n v="3743984"/>
    <n v="12490648"/>
    <n v="79706576"/>
    <n v="1716933"/>
    <n v="287934"/>
    <n v="65272292"/>
    <n v="85702624"/>
    <x v="2622"/>
    <n v="72891648"/>
    <n v="995872.69"/>
    <n v="2818770"/>
    <n v="3814642.75"/>
    <n v="9591232"/>
    <n v="10338573"/>
    <n v="161539008"/>
    <n v="57908896"/>
    <n v="32398256"/>
    <n v="4440025"/>
    <n v="3927715"/>
    <n v="151302400"/>
    <n v="161539008"/>
    <n v="647"/>
    <n v="0.61899999999999999"/>
    <m/>
    <n v="0.20671400000000001"/>
    <n v="0.57269099999999995"/>
    <n v="5.9061099999999998E-2"/>
    <n v="54028.5"/>
  </r>
  <r>
    <x v="19"/>
    <x v="93"/>
    <s v="SUNY College at Brockport"/>
    <s v="New York"/>
    <x v="1"/>
    <x v="0"/>
    <n v="0.44689193864606158"/>
    <n v="0.28154838709677421"/>
    <n v="8671"/>
    <n v="3875"/>
    <n v="1090"/>
    <n v="1"/>
    <n v="1091"/>
    <s v="14420-2919"/>
    <s v="Mid East: DE, DC, MD, NJ, NY, and PA"/>
    <x v="1"/>
    <x v="3"/>
    <n v="-77.953699999999998"/>
    <n v="43.209200000000003"/>
    <m/>
    <m/>
    <n v="45862184"/>
    <n v="31299236"/>
    <m/>
    <n v="3934300"/>
    <n v="16476921"/>
    <n v="75252064"/>
    <n v="1211027"/>
    <n v="269377"/>
    <n v="69036520"/>
    <n v="83863584"/>
    <x v="2623"/>
    <n v="76397624"/>
    <n v="913229"/>
    <n v="2812803"/>
    <n v="3726032"/>
    <n v="11811991"/>
    <n v="11185895"/>
    <n v="158019760"/>
    <n v="61896820"/>
    <n v="34043384"/>
    <n v="3927715"/>
    <n v="4702852"/>
    <n v="153166288"/>
    <n v="158019760"/>
    <n v="685"/>
    <n v="0.65100000000000002"/>
    <m/>
    <n v="0.209901"/>
    <n v="0.56856399999999996"/>
    <n v="5.4950499999999999E-2"/>
    <n v="54433.5"/>
  </r>
  <r>
    <x v="20"/>
    <x v="93"/>
    <s v="SUNY College at Brockport"/>
    <s v="New York"/>
    <x v="1"/>
    <x v="0"/>
    <n v="0.41838351822503961"/>
    <n v="0.26464646464646463"/>
    <n v="9465"/>
    <n v="3960"/>
    <n v="1048"/>
    <n v="0"/>
    <n v="1048"/>
    <s v="14420-2919"/>
    <s v="Mid East: DE, DC, MD, NJ, NY, and PA"/>
    <x v="1"/>
    <x v="3"/>
    <n v="-77.953599999999994"/>
    <n v="43.209299999999999"/>
    <m/>
    <m/>
    <n v="47212448"/>
    <n v="32186582"/>
    <m/>
    <n v="4058796"/>
    <n v="18674332"/>
    <n v="79022032"/>
    <n v="1028678"/>
    <n v="853625"/>
    <n v="70129848"/>
    <n v="90530344"/>
    <x v="2624"/>
    <n v="82041592"/>
    <n v="1060299"/>
    <n v="2998641"/>
    <n v="4058940"/>
    <n v="12383936"/>
    <n v="12170064"/>
    <n v="168092512"/>
    <n v="63502356"/>
    <n v="40143136"/>
    <n v="4702852"/>
    <n v="5873710"/>
    <n v="164549104"/>
    <n v="168092512"/>
    <n v="647"/>
    <n v="0.65600000000000003"/>
    <m/>
    <n v="0.21198900000000001"/>
    <n v="0.55982600000000005"/>
    <n v="5.4145499999999999E-2"/>
    <n v="53452"/>
  </r>
  <r>
    <x v="21"/>
    <x v="93"/>
    <s v="SUNY College at Brockport"/>
    <s v="New York"/>
    <x v="1"/>
    <x v="0"/>
    <n v="0.41838351822503961"/>
    <n v="0.26464646464646463"/>
    <n v="9465"/>
    <n v="3960"/>
    <n v="1048"/>
    <n v="0"/>
    <n v="1048"/>
    <s v="14420-2919"/>
    <s v="Mid East: DE, DC, MD, NJ, NY, and PA"/>
    <x v="1"/>
    <x v="3"/>
    <n v="-77.949799999999996"/>
    <n v="43.209899999999998"/>
    <n v="3.5000000000000003E-2"/>
    <n v="2066"/>
    <n v="48769560"/>
    <n v="33983704"/>
    <m/>
    <n v="2514328"/>
    <n v="19263548"/>
    <n v="84213520"/>
    <n v="798773"/>
    <n v="513620"/>
    <n v="75249744"/>
    <n v="94327968"/>
    <x v="2625"/>
    <n v="79061672"/>
    <n v="1151306"/>
    <n v="3096970"/>
    <n v="4248276"/>
    <n v="13257171"/>
    <n v="12264146"/>
    <n v="172111600"/>
    <n v="63358812"/>
    <n v="38927872"/>
    <n v="5873710"/>
    <n v="6177615"/>
    <n v="180383888"/>
    <n v="172111600"/>
    <n v="683"/>
    <n v="0.67300000000000004"/>
    <m/>
    <n v="0.218996"/>
    <n v="0.54306100000000002"/>
    <n v="5.9793300000000001E-2"/>
    <n v="52321"/>
  </r>
  <r>
    <x v="22"/>
    <x v="93"/>
    <s v="SUNY College at Brockport"/>
    <s v="New York"/>
    <x v="1"/>
    <x v="0"/>
    <n v="0.46134110787172011"/>
    <n v="0.26541961577350859"/>
    <n v="8575"/>
    <n v="3956"/>
    <n v="1050"/>
    <n v="0"/>
    <n v="1050"/>
    <s v="14420-2919"/>
    <s v="Mid East: DE, DC, MD, NJ, NY, and PA"/>
    <x v="1"/>
    <x v="3"/>
    <n v="-77.949799999999996"/>
    <n v="43.209899999999998"/>
    <n v="0.06"/>
    <n v="2130"/>
    <n v="50503012"/>
    <n v="35449084"/>
    <m/>
    <n v="4397895"/>
    <n v="17350408"/>
    <n v="76014288"/>
    <n v="598435"/>
    <n v="558491"/>
    <n v="65483832"/>
    <n v="85009960"/>
    <x v="2626"/>
    <n v="85359280"/>
    <n v="967474"/>
    <n v="2921764"/>
    <n v="3889238"/>
    <n v="15768740"/>
    <n v="12667669"/>
    <n v="172280272"/>
    <n v="62855012"/>
    <n v="38606096"/>
    <n v="6177615"/>
    <n v="7707818"/>
    <n v="153298032"/>
    <n v="172280272"/>
    <n v="693"/>
    <n v="0.66800000000000004"/>
    <m/>
    <n v="0.21218799999999999"/>
    <n v="0.55169000000000001"/>
    <n v="5.6254600000000002E-2"/>
    <n v="52127"/>
  </r>
  <r>
    <x v="23"/>
    <x v="93"/>
    <s v="SUNY College at Brockport"/>
    <s v="New York"/>
    <x v="1"/>
    <x v="0"/>
    <n v="0.47736289381563596"/>
    <n v="0.26521632852603277"/>
    <n v="8570"/>
    <n v="4091"/>
    <n v="1083"/>
    <n v="2"/>
    <n v="1085"/>
    <s v="14420-2919"/>
    <s v="Mid East: DE, DC, MD, NJ, NY, and PA"/>
    <x v="1"/>
    <x v="3"/>
    <n v="-77.949799999999996"/>
    <n v="43.209899999999998"/>
    <n v="5.6000000000000001E-2"/>
    <n v="2262"/>
    <n v="53185064"/>
    <n v="37528856"/>
    <m/>
    <n v="4660406"/>
    <n v="18015090"/>
    <n v="87331312"/>
    <n v="541108"/>
    <n v="419592"/>
    <n v="68433568"/>
    <n v="96245288"/>
    <x v="2627"/>
    <n v="85665728"/>
    <n v="951474"/>
    <n v="2867286"/>
    <n v="3818760"/>
    <n v="16825312"/>
    <n v="13144009"/>
    <n v="174596480"/>
    <n v="63639052"/>
    <n v="40900760"/>
    <n v="7707818"/>
    <n v="9625110"/>
    <n v="165121472"/>
    <n v="174596480"/>
    <n v="675"/>
    <n v="0.68100000000000005"/>
    <m/>
    <n v="0.214286"/>
    <n v="0.56591599999999997"/>
    <n v="5.5848500000000002E-2"/>
    <n v="51163"/>
  </r>
  <r>
    <x v="24"/>
    <x v="93"/>
    <s v="SUNY College at Brockport"/>
    <s v="New York"/>
    <x v="1"/>
    <x v="0"/>
    <n v="0.48950762616439758"/>
    <n v="0.22793810121288163"/>
    <n v="9769"/>
    <n v="4782"/>
    <n v="1089"/>
    <n v="1"/>
    <n v="1090"/>
    <m/>
    <m/>
    <x v="0"/>
    <x v="0"/>
    <m/>
    <m/>
    <n v="3.6999999999999998E-2"/>
    <n v="2489"/>
    <n v="55774936"/>
    <n v="39555184"/>
    <m/>
    <n v="4770272"/>
    <n v="18715932"/>
    <n v="90275408"/>
    <n v="468125"/>
    <n v="784952"/>
    <n v="71018224"/>
    <n v="99586616"/>
    <x v="2628"/>
    <n v="95031152"/>
    <n v="762390"/>
    <n v="2890506"/>
    <n v="3652896"/>
    <n v="16978220"/>
    <n v="14040801"/>
    <n v="185406304"/>
    <n v="64817760"/>
    <n v="43944208"/>
    <n v="9625110"/>
    <n v="10407985"/>
    <n v="171113312"/>
    <n v="185406304"/>
    <n v="750"/>
    <n v="0.68899999999999995"/>
    <m/>
    <n v="0.22246099999999999"/>
    <n v="0.56535199999999997"/>
    <n v="4.89845E-2"/>
    <n v="48624"/>
  </r>
  <r>
    <x v="25"/>
    <x v="93"/>
    <s v="SUNY College at Brockport"/>
    <s v="New York"/>
    <x v="1"/>
    <x v="0"/>
    <n v="0.52665827036104118"/>
    <n v="0.22817855719410124"/>
    <n v="9528"/>
    <n v="5018"/>
    <n v="1143"/>
    <n v="2"/>
    <n v="1145"/>
    <s v="14420-2919"/>
    <s v="Mid East: DE, DC, MD, NJ, NY, and PA"/>
    <x v="1"/>
    <x v="3"/>
    <n v="-77.949799999999996"/>
    <n v="43.209899999999998"/>
    <n v="3.5000000000000003E-2"/>
    <n v="2437"/>
    <n v="59162500"/>
    <n v="41440128"/>
    <m/>
    <n v="4397190"/>
    <n v="19182566"/>
    <n v="91412576"/>
    <n v="443500"/>
    <n v="742094"/>
    <n v="72545760"/>
    <n v="102111192"/>
    <x v="2629"/>
    <n v="92885392"/>
    <n v="726952"/>
    <n v="3220662"/>
    <n v="3947614"/>
    <n v="16448200"/>
    <n v="14996027"/>
    <n v="188276240"/>
    <n v="67065440"/>
    <n v="46949816"/>
    <n v="10407985"/>
    <n v="10599958"/>
    <n v="174681680"/>
    <n v="188276240"/>
    <n v="714"/>
    <n v="0.68100000000000005"/>
    <m/>
    <n v="0.21401899999999999"/>
    <n v="0.57444700000000004"/>
    <n v="4.7476999999999998E-2"/>
    <n v="46217"/>
  </r>
  <r>
    <x v="26"/>
    <x v="93"/>
    <s v="SUNY College at Brockport"/>
    <s v="New York"/>
    <x v="1"/>
    <x v="0"/>
    <n v="0.55325154706329394"/>
    <n v="0.23645996860282575"/>
    <n v="9211"/>
    <n v="5096"/>
    <n v="1202"/>
    <n v="3"/>
    <n v="1205"/>
    <s v="14420-2919"/>
    <s v="Mid East: DE, DC, MD, NJ, NY, and PA"/>
    <x v="1"/>
    <x v="3"/>
    <n v="-77.947199999999995"/>
    <n v="43.2119"/>
    <n v="4.1000000000000002E-2"/>
    <n v="2413"/>
    <n v="59274932"/>
    <n v="41521000"/>
    <m/>
    <n v="4362435"/>
    <n v="19352796"/>
    <n v="93322264"/>
    <n v="455350"/>
    <n v="1744871"/>
    <n v="73335888"/>
    <n v="105144264"/>
    <x v="2630"/>
    <n v="85474792"/>
    <n v="674512"/>
    <n v="3031767"/>
    <n v="3706279"/>
    <n v="13111353"/>
    <n v="14526592"/>
    <n v="188783968"/>
    <n v="65536224"/>
    <n v="51873768"/>
    <n v="10599958"/>
    <n v="12121133"/>
    <n v="178480864"/>
    <n v="188783968"/>
    <n v="692"/>
    <n v="0.65900000000000003"/>
    <m/>
    <n v="0.20835699999999999"/>
    <n v="0.58128199999999997"/>
    <n v="4.8368599999999998E-2"/>
    <n v="43518.5"/>
  </r>
  <r>
    <x v="27"/>
    <x v="93"/>
    <s v="SUNY College at Brockport"/>
    <s v="New York"/>
    <x v="1"/>
    <x v="0"/>
    <n v="0.53178230162027418"/>
    <n v="0.24628906249999999"/>
    <n v="9628"/>
    <n v="5120"/>
    <n v="1257"/>
    <n v="4"/>
    <n v="1261"/>
    <s v="14420-2919"/>
    <s v="Mid East: DE, DC, MD, NJ, NY, and PA"/>
    <x v="1"/>
    <x v="3"/>
    <n v="-77.947199999999995"/>
    <n v="43.2119"/>
    <n v="4.2000000000000003E-2"/>
    <n v="2582"/>
    <n v="60769152"/>
    <n v="39480948"/>
    <m/>
    <n v="4842784"/>
    <n v="19853148"/>
    <n v="104538120"/>
    <n v="478290"/>
    <n v="819072"/>
    <n v="72615440"/>
    <n v="115135736"/>
    <x v="2631"/>
    <n v="79166568"/>
    <n v="715772"/>
    <n v="2961150"/>
    <n v="3676922"/>
    <n v="13197001"/>
    <n v="13697940"/>
    <n v="189682976"/>
    <n v="67832912"/>
    <n v="46021128"/>
    <n v="12238405"/>
    <n v="13827142"/>
    <n v="188686512"/>
    <n v="189682976"/>
    <m/>
    <m/>
    <m/>
    <m/>
    <m/>
    <m/>
    <m/>
  </r>
  <r>
    <x v="0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17581486"/>
    <m/>
    <m/>
    <n v="832601"/>
    <n v="17476956"/>
    <n v="57903116"/>
    <n v="1227894"/>
    <n v="1647250"/>
    <m/>
    <m/>
    <x v="2632"/>
    <n v="40549832"/>
    <n v="6530527"/>
    <n v="1753196"/>
    <n v="8283723"/>
    <n v="8093588"/>
    <n v="5479669"/>
    <n v="110460592"/>
    <n v="47125432"/>
    <n v="13413801"/>
    <m/>
    <m/>
    <m/>
    <m/>
    <m/>
    <m/>
    <m/>
    <m/>
    <m/>
    <m/>
    <m/>
  </r>
  <r>
    <x v="1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24534676"/>
    <m/>
    <m/>
    <n v="925436"/>
    <n v="20988218"/>
    <n v="58231384"/>
    <n v="1954206"/>
    <n v="332557"/>
    <m/>
    <m/>
    <x v="2633"/>
    <n v="45366024"/>
    <n v="2142715"/>
    <n v="989803"/>
    <n v="3132518"/>
    <n v="6561521"/>
    <n v="5478353"/>
    <n v="111064128"/>
    <n v="46598092"/>
    <n v="11433645"/>
    <m/>
    <m/>
    <m/>
    <m/>
    <m/>
    <m/>
    <m/>
    <m/>
    <m/>
    <m/>
    <m/>
  </r>
  <r>
    <x v="2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29779424"/>
    <m/>
    <m/>
    <n v="1455060"/>
    <n v="25704470"/>
    <n v="61413220"/>
    <n v="2869371"/>
    <n v="387470"/>
    <m/>
    <m/>
    <x v="2634"/>
    <n v="48555316"/>
    <n v="2664574"/>
    <n v="1213379"/>
    <n v="3877953"/>
    <n v="6525275"/>
    <n v="5453715"/>
    <n v="122729360"/>
    <n v="47186248"/>
    <n v="13534342"/>
    <m/>
    <m/>
    <m/>
    <m/>
    <m/>
    <m/>
    <m/>
    <m/>
    <m/>
    <m/>
    <m/>
  </r>
  <r>
    <x v="3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28782178"/>
    <m/>
    <m/>
    <n v="1762125"/>
    <n v="29373766"/>
    <n v="53534408"/>
    <n v="3177862"/>
    <n v="618760"/>
    <m/>
    <m/>
    <x v="2635"/>
    <n v="45488224"/>
    <n v="2748209"/>
    <n v="10431175"/>
    <n v="13179384"/>
    <n v="5930855"/>
    <n v="5846488"/>
    <n v="127249768"/>
    <n v="49067352"/>
    <n v="14723323"/>
    <m/>
    <m/>
    <m/>
    <m/>
    <m/>
    <m/>
    <m/>
    <m/>
    <m/>
    <m/>
    <m/>
  </r>
  <r>
    <x v="4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28379742"/>
    <m/>
    <m/>
    <n v="2665"/>
    <n v="37857824"/>
    <n v="54861260"/>
    <n v="3189275"/>
    <n v="941767"/>
    <m/>
    <m/>
    <x v="2636"/>
    <n v="62370076"/>
    <n v="2185667"/>
    <n v="2638524"/>
    <n v="4824191"/>
    <n v="6499803"/>
    <n v="6113802"/>
    <n v="138033408"/>
    <n v="52587984"/>
    <n v="16253914"/>
    <m/>
    <m/>
    <m/>
    <m/>
    <m/>
    <m/>
    <m/>
    <m/>
    <m/>
    <m/>
    <m/>
  </r>
  <r>
    <x v="5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34867760"/>
    <m/>
    <m/>
    <n v="8494"/>
    <n v="34221140"/>
    <n v="48703544"/>
    <n v="3780292"/>
    <n v="732821"/>
    <m/>
    <m/>
    <x v="2637"/>
    <n v="57779688"/>
    <n v="3158321"/>
    <n v="3065279"/>
    <n v="6223600"/>
    <n v="5931200"/>
    <n v="5844376"/>
    <n v="132649112"/>
    <n v="51348980"/>
    <n v="15870077"/>
    <m/>
    <m/>
    <m/>
    <m/>
    <m/>
    <m/>
    <m/>
    <m/>
    <m/>
    <m/>
    <m/>
  </r>
  <r>
    <x v="6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35432584"/>
    <m/>
    <m/>
    <n v="66486"/>
    <n v="42157088"/>
    <n v="49858792"/>
    <n v="3684740"/>
    <n v="734952"/>
    <m/>
    <m/>
    <x v="2638"/>
    <n v="64411324"/>
    <n v="3796629"/>
    <n v="2791350"/>
    <n v="6587979"/>
    <n v="6362127"/>
    <n v="6453283"/>
    <n v="144109440"/>
    <n v="49228380"/>
    <n v="17262140"/>
    <n v="34546"/>
    <n v="42871"/>
    <m/>
    <m/>
    <n v="570"/>
    <n v="0.433"/>
    <m/>
    <m/>
    <m/>
    <m/>
    <m/>
  </r>
  <r>
    <x v="7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34463948"/>
    <m/>
    <m/>
    <n v="129358"/>
    <n v="36646720"/>
    <n v="53557168"/>
    <n v="3393757"/>
    <n v="672102"/>
    <m/>
    <m/>
    <x v="2639"/>
    <n v="54027688"/>
    <n v="3220945"/>
    <n v="3782269"/>
    <n v="7003214"/>
    <n v="5449019"/>
    <n v="6738028"/>
    <n v="134472512"/>
    <n v="56297608"/>
    <n v="17442750"/>
    <n v="42871"/>
    <n v="51303"/>
    <m/>
    <m/>
    <n v="442"/>
    <n v="0.40400000000000003"/>
    <m/>
    <n v="0.35278799999999999"/>
    <n v="0.58572199999999996"/>
    <n v="9.2235499999999998E-2"/>
    <n v="23718.5"/>
  </r>
  <r>
    <x v="8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35616064"/>
    <m/>
    <m/>
    <n v="122218"/>
    <n v="38975032"/>
    <n v="49679440"/>
    <n v="4082867"/>
    <n v="790659"/>
    <m/>
    <m/>
    <x v="2640"/>
    <n v="66199704"/>
    <n v="3224820"/>
    <n v="3814895"/>
    <n v="7039715"/>
    <n v="6456304"/>
    <n v="6917142"/>
    <n v="146949840"/>
    <n v="57968212"/>
    <n v="16457284"/>
    <n v="51303"/>
    <n v="55494"/>
    <m/>
    <m/>
    <n v="456"/>
    <n v="0.42299999999999999"/>
    <m/>
    <n v="0.325739"/>
    <n v="0.60090100000000002"/>
    <n v="8.4626900000000005E-2"/>
    <n v="24986"/>
  </r>
  <r>
    <x v="9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36465208"/>
    <m/>
    <m/>
    <n v="161884"/>
    <n v="41103536"/>
    <n v="52078768"/>
    <n v="4266961"/>
    <n v="838837"/>
    <m/>
    <m/>
    <x v="2641"/>
    <n v="62871928"/>
    <n v="3085269"/>
    <n v="4163345"/>
    <n v="7248614"/>
    <n v="6923645"/>
    <n v="8754230"/>
    <n v="143898288"/>
    <n v="60100968"/>
    <n v="17176268"/>
    <n v="55494"/>
    <n v="56335"/>
    <m/>
    <m/>
    <m/>
    <m/>
    <m/>
    <n v="0.29929499999999998"/>
    <n v="0.60200100000000001"/>
    <n v="8.1419099999999994E-2"/>
    <n v="28322"/>
  </r>
  <r>
    <x v="10"/>
    <x v="94"/>
    <s v="SUNY COLLEGE AT BUFFALO"/>
    <s v="New York"/>
    <x v="0"/>
    <x v="0"/>
    <s v=""/>
    <s v=""/>
    <m/>
    <m/>
    <m/>
    <m/>
    <m/>
    <n v="14222"/>
    <s v="Mid East: DE, DC, MD, NJ, NY, and PA"/>
    <x v="0"/>
    <x v="0"/>
    <m/>
    <m/>
    <m/>
    <m/>
    <n v="37736908"/>
    <m/>
    <m/>
    <n v="49901"/>
    <n v="43568072"/>
    <n v="60553548"/>
    <n v="3171800"/>
    <n v="285263"/>
    <m/>
    <m/>
    <x v="2642"/>
    <n v="69093368"/>
    <n v="2271089"/>
    <n v="3136277"/>
    <n v="5407366"/>
    <n v="7533932"/>
    <n v="7849129"/>
    <n v="158532672"/>
    <n v="63756440"/>
    <n v="18321376"/>
    <n v="56335"/>
    <n v="54502"/>
    <m/>
    <m/>
    <m/>
    <m/>
    <m/>
    <n v="0.28814299999999998"/>
    <n v="0.61268500000000004"/>
    <n v="8.34786E-2"/>
    <n v="32269"/>
  </r>
  <r>
    <x v="11"/>
    <x v="94"/>
    <s v="SUNY COLLEGE AT BUFFALO"/>
    <s v="New York"/>
    <x v="1"/>
    <x v="0"/>
    <n v="0.57410071942446039"/>
    <n v="0.32882205513784463"/>
    <n v="6950"/>
    <n v="3990"/>
    <n v="1280"/>
    <n v="32"/>
    <n v="1312"/>
    <n v="14222"/>
    <s v="Mid East: DE, DC, MD, NJ, NY, and PA"/>
    <x v="0"/>
    <x v="0"/>
    <m/>
    <m/>
    <m/>
    <m/>
    <n v="39195852"/>
    <m/>
    <m/>
    <n v="252631"/>
    <n v="38148028"/>
    <n v="68105824"/>
    <n v="3893223"/>
    <n v="534879"/>
    <m/>
    <m/>
    <x v="2643"/>
    <n v="65357052"/>
    <n v="2683819"/>
    <n v="2258062"/>
    <n v="4941881"/>
    <n v="7678543"/>
    <n v="8239908"/>
    <n v="157281008"/>
    <n v="70986672"/>
    <n v="21666214"/>
    <n v="54502"/>
    <n v="50867"/>
    <m/>
    <m/>
    <n v="430"/>
    <n v="0.38300000000000001"/>
    <m/>
    <n v="0.27157100000000001"/>
    <n v="0.618614"/>
    <n v="7.8863699999999995E-2"/>
    <n v="34848"/>
  </r>
  <r>
    <x v="12"/>
    <x v="94"/>
    <s v="SUNY COLLEGE AT BUFFALO"/>
    <s v="New York"/>
    <x v="1"/>
    <x v="0"/>
    <n v="0.55832980674284105"/>
    <n v="0.33981808994441637"/>
    <n v="7089"/>
    <n v="3958"/>
    <n v="1327"/>
    <n v="18"/>
    <n v="1345"/>
    <n v="14222"/>
    <s v="Mid East: DE, DC, MD, NJ, NY, and PA"/>
    <x v="0"/>
    <x v="0"/>
    <m/>
    <m/>
    <m/>
    <m/>
    <n v="40859200"/>
    <n v="28840736"/>
    <m/>
    <n v="5633941"/>
    <n v="39006432"/>
    <n v="67135120"/>
    <m/>
    <n v="749484"/>
    <n v="91248800"/>
    <n v="52080908"/>
    <x v="2644"/>
    <n v="76043216"/>
    <n v="4575462"/>
    <n v="3547210.5"/>
    <n v="8122672.5"/>
    <n v="7797062.5"/>
    <n v="9530226"/>
    <n v="143711216"/>
    <n v="74099904"/>
    <n v="23357608"/>
    <m/>
    <m/>
    <n v="144256304"/>
    <n v="143711216"/>
    <n v="406"/>
    <n v="0.41199999999999998"/>
    <m/>
    <n v="0.25998700000000002"/>
    <n v="0.60907800000000001"/>
    <n v="7.4043100000000001E-2"/>
    <n v="36758"/>
  </r>
  <r>
    <x v="13"/>
    <x v="94"/>
    <s v="SUNY COLLEGE AT BUFFALO"/>
    <s v="New York"/>
    <x v="1"/>
    <x v="0"/>
    <n v="0.52659846547314582"/>
    <n v="0.33147158814958716"/>
    <n v="7820"/>
    <n v="4118"/>
    <n v="1346"/>
    <n v="19"/>
    <n v="1365"/>
    <n v="14222"/>
    <s v="Mid East: DE, DC, MD, NJ, NY, and PA"/>
    <x v="0"/>
    <x v="0"/>
    <m/>
    <m/>
    <m/>
    <m/>
    <n v="48855472"/>
    <n v="34039100"/>
    <m/>
    <n v="4951485"/>
    <n v="39352848"/>
    <n v="67061592"/>
    <n v="525831"/>
    <n v="619888"/>
    <n v="100649016"/>
    <n v="51690028"/>
    <x v="2645"/>
    <n v="81034976"/>
    <n v="5068747.5"/>
    <n v="7848326"/>
    <n v="12917074"/>
    <n v="8987570"/>
    <n v="10431525"/>
    <n v="161928048"/>
    <n v="72554352"/>
    <n v="25942096"/>
    <n v="10438733"/>
    <n v="11316632"/>
    <n v="153675984"/>
    <n v="161928048"/>
    <n v="488"/>
    <n v="0.4"/>
    <m/>
    <n v="0.24968899999999999"/>
    <n v="0.60496899999999998"/>
    <n v="7.1842600000000006E-2"/>
    <n v="39046.5"/>
  </r>
  <r>
    <x v="14"/>
    <x v="94"/>
    <s v="SUNY COLLEGE AT BUFFALO"/>
    <s v="New York"/>
    <x v="1"/>
    <x v="0"/>
    <n v="0.51167925624636834"/>
    <n v="0.30274812627753805"/>
    <n v="8605"/>
    <n v="4403"/>
    <n v="1314"/>
    <n v="19"/>
    <n v="1333"/>
    <n v="14222"/>
    <s v="Mid East: DE, DC, MD, NJ, NY, and PA"/>
    <x v="1"/>
    <x v="0"/>
    <m/>
    <m/>
    <m/>
    <m/>
    <n v="51302224"/>
    <n v="36631436"/>
    <m/>
    <n v="5503435"/>
    <n v="43225404"/>
    <n v="71642560"/>
    <n v="871945"/>
    <n v="1404655"/>
    <n v="108901472"/>
    <n v="57588892"/>
    <x v="2646"/>
    <n v="84689136"/>
    <n v="4796108.5"/>
    <n v="7015575"/>
    <n v="11811684"/>
    <n v="9609619"/>
    <n v="10122070"/>
    <n v="164122624"/>
    <n v="71853208"/>
    <n v="28271674"/>
    <n v="11316632"/>
    <n v="12441490"/>
    <n v="167504064"/>
    <n v="164122624"/>
    <n v="459"/>
    <n v="0.38500000000000001"/>
    <m/>
    <n v="0.24063699999999999"/>
    <n v="0.60169700000000004"/>
    <n v="6.6625299999999998E-2"/>
    <n v="39336"/>
  </r>
  <r>
    <x v="15"/>
    <x v="94"/>
    <s v="SUNY College at Buffalo"/>
    <s v="New York"/>
    <x v="1"/>
    <x v="0"/>
    <n v="0.43619624752359865"/>
    <n v="0.31685813518567996"/>
    <n v="8581"/>
    <n v="3743"/>
    <n v="1180"/>
    <n v="6"/>
    <n v="1186"/>
    <n v="14222"/>
    <s v="Mid East: DE, DC, MD, NJ, NY, and PA"/>
    <x v="1"/>
    <x v="2"/>
    <m/>
    <m/>
    <m/>
    <m/>
    <n v="51978104"/>
    <n v="37182008"/>
    <m/>
    <n v="5265375"/>
    <n v="45474700"/>
    <n v="82020744"/>
    <n v="389574"/>
    <n v="754878"/>
    <n v="111641560"/>
    <n v="68183016"/>
    <x v="2647"/>
    <n v="93943656"/>
    <n v="2429171.5"/>
    <n v="7361941.5"/>
    <n v="9791113"/>
    <n v="11279679"/>
    <n v="10149917"/>
    <n v="176227744"/>
    <n v="75711896"/>
    <n v="32375494"/>
    <n v="12441490"/>
    <n v="12851806"/>
    <n v="180230976"/>
    <n v="176227744"/>
    <n v="559"/>
    <n v="0.437"/>
    <m/>
    <n v="0.254108"/>
    <n v="0.59819199999999995"/>
    <n v="6.6146300000000005E-2"/>
    <n v="36175"/>
  </r>
  <r>
    <x v="16"/>
    <x v="94"/>
    <s v="SUNY College at Buffalo"/>
    <s v="New York"/>
    <x v="1"/>
    <x v="0"/>
    <n v="0.45670334148329256"/>
    <n v="0.31474459067588667"/>
    <n v="9816"/>
    <n v="4483"/>
    <n v="1400"/>
    <n v="11"/>
    <n v="1411"/>
    <n v="14222"/>
    <s v="Mid East: DE, DC, MD, NJ, NY, and PA"/>
    <x v="1"/>
    <x v="2"/>
    <m/>
    <m/>
    <m/>
    <m/>
    <n v="51985276"/>
    <n v="36399176"/>
    <m/>
    <n v="5716153"/>
    <n v="52021376"/>
    <n v="99684608"/>
    <n v="696675"/>
    <n v="5011307"/>
    <n v="125588008"/>
    <n v="84791440"/>
    <x v="2648"/>
    <n v="105724912"/>
    <n v="2106952"/>
    <n v="13283494"/>
    <n v="15390446"/>
    <n v="13618131"/>
    <n v="12246770"/>
    <n v="208011744"/>
    <n v="81899368"/>
    <n v="47515592"/>
    <n v="12851806"/>
    <n v="14571820"/>
    <n v="214716400"/>
    <n v="208011744"/>
    <n v="572"/>
    <n v="0.43099999999999999"/>
    <m/>
    <n v="0.25269599999999998"/>
    <n v="0.60909599999999997"/>
    <n v="6.2928799999999993E-2"/>
    <n v="35014"/>
  </r>
  <r>
    <x v="17"/>
    <x v="94"/>
    <s v="SUNY College at Buffalo"/>
    <s v="New York"/>
    <x v="1"/>
    <x v="0"/>
    <n v="0.4706668036576595"/>
    <n v="0.30582842174197772"/>
    <n v="9733"/>
    <n v="4581"/>
    <n v="1367"/>
    <n v="34"/>
    <n v="1401"/>
    <n v="14222"/>
    <s v="Mid East: DE, DC, MD, NJ, NY, and PA"/>
    <x v="1"/>
    <x v="2"/>
    <m/>
    <m/>
    <m/>
    <m/>
    <n v="50782592"/>
    <n v="34949032"/>
    <m/>
    <n v="6305207"/>
    <n v="59640944"/>
    <n v="103432448"/>
    <n v="1208025"/>
    <n v="960021"/>
    <n v="131377952"/>
    <n v="87118896"/>
    <x v="2649"/>
    <n v="94570376"/>
    <n v="2288368.25"/>
    <n v="25657162"/>
    <n v="27945530"/>
    <n v="14920561"/>
    <n v="12781671"/>
    <n v="223554304"/>
    <n v="89846984"/>
    <n v="50334188"/>
    <n v="14571820"/>
    <n v="15877077"/>
    <n v="220694688"/>
    <n v="223554304"/>
    <n v="540"/>
    <n v="0.41599999999999998"/>
    <m/>
    <n v="0.22999"/>
    <n v="0.60152799999999995"/>
    <n v="5.7879699999999999E-2"/>
    <n v="38358"/>
  </r>
  <r>
    <x v="18"/>
    <x v="94"/>
    <s v="SUNY College at Buffalo"/>
    <s v="New York"/>
    <x v="1"/>
    <x v="0"/>
    <n v="0.44878706199460916"/>
    <n v="0.32882882882882886"/>
    <n v="10388"/>
    <n v="4662"/>
    <n v="1516"/>
    <n v="17"/>
    <n v="1533"/>
    <n v="14222"/>
    <s v="Mid East: DE, DC, MD, NJ, NY, and PA"/>
    <x v="1"/>
    <x v="2"/>
    <m/>
    <m/>
    <m/>
    <m/>
    <n v="55490864"/>
    <n v="37721920"/>
    <m/>
    <n v="7254197"/>
    <n v="65354388"/>
    <n v="99769584"/>
    <n v="1920931"/>
    <n v="1154998"/>
    <n v="114842888"/>
    <n v="108702096"/>
    <x v="2650"/>
    <n v="106981000"/>
    <n v="2917881.75"/>
    <n v="25981272"/>
    <n v="28899154"/>
    <n v="14227517"/>
    <n v="11506739"/>
    <n v="233669424"/>
    <n v="96878816"/>
    <n v="51394704"/>
    <n v="18172798"/>
    <n v="14758833"/>
    <n v="230080432"/>
    <n v="233669424"/>
    <n v="645"/>
    <n v="0.47899999999999998"/>
    <m/>
    <n v="0.22478899999999999"/>
    <n v="0.60168999999999995"/>
    <n v="5.1455399999999998E-2"/>
    <n v="39712"/>
  </r>
  <r>
    <x v="19"/>
    <x v="94"/>
    <s v="SUNY College at Buffalo"/>
    <s v="New York"/>
    <x v="1"/>
    <x v="0"/>
    <n v="0.42669780812073305"/>
    <n v="0.32063157894736843"/>
    <n v="11132"/>
    <n v="4750"/>
    <n v="1516"/>
    <n v="7"/>
    <n v="1523"/>
    <n v="14222"/>
    <s v="Mid East: DE, DC, MD, NJ, NY, and PA"/>
    <x v="1"/>
    <x v="2"/>
    <n v="-78.876999999999995"/>
    <n v="42.932699999999997"/>
    <m/>
    <m/>
    <n v="62120908"/>
    <n v="41122952"/>
    <m/>
    <n v="7552626"/>
    <n v="66431048"/>
    <n v="100144216"/>
    <n v="1514626"/>
    <n v="5148389"/>
    <n v="119436744"/>
    <n v="114093160"/>
    <x v="2651"/>
    <n v="96193888"/>
    <n v="2425910"/>
    <n v="25801372"/>
    <n v="28227282"/>
    <n v="19687852"/>
    <n v="13131720"/>
    <n v="234946352"/>
    <n v="102621728"/>
    <n v="51054764"/>
    <n v="14758833"/>
    <n v="16775549"/>
    <n v="233786544"/>
    <n v="234946352"/>
    <n v="615"/>
    <n v="0.46800000000000003"/>
    <m/>
    <n v="0.22578899999999999"/>
    <n v="0.59357899999999997"/>
    <n v="4.8862200000000001E-2"/>
    <n v="40818"/>
  </r>
  <r>
    <x v="20"/>
    <x v="94"/>
    <s v="SUNY College at Buffalo"/>
    <s v="New York"/>
    <x v="1"/>
    <x v="0"/>
    <n v="0.42071569271175313"/>
    <n v="0.29945376511900118"/>
    <n v="12184"/>
    <n v="5126"/>
    <n v="1522"/>
    <n v="13"/>
    <n v="1535"/>
    <n v="14222"/>
    <s v="Mid East: DE, DC, MD, NJ, NY, and PA"/>
    <x v="1"/>
    <x v="2"/>
    <n v="-78.876999999999995"/>
    <n v="42.932200000000002"/>
    <m/>
    <m/>
    <n v="62759104"/>
    <n v="40736560"/>
    <m/>
    <n v="7014078"/>
    <n v="61336016"/>
    <n v="111434464"/>
    <n v="1330149"/>
    <n v="2475897"/>
    <n v="108392856"/>
    <n v="128385240"/>
    <x v="2652"/>
    <n v="104183592"/>
    <n v="2935276"/>
    <n v="23521552"/>
    <n v="26456828"/>
    <n v="20238684"/>
    <n v="13616095"/>
    <n v="252675392"/>
    <n v="100417496"/>
    <n v="60918316"/>
    <n v="16775549"/>
    <n v="22731982"/>
    <n v="236935712"/>
    <n v="252675392"/>
    <n v="551"/>
    <n v="0.46700000000000003"/>
    <m/>
    <n v="0.223938"/>
    <n v="0.56478799999999996"/>
    <n v="5.0823899999999998E-2"/>
    <n v="40674"/>
  </r>
  <r>
    <x v="21"/>
    <x v="94"/>
    <s v="SUNY College at Buffalo"/>
    <s v="New York"/>
    <x v="1"/>
    <x v="0"/>
    <n v="0.44314894363110369"/>
    <n v="0.2840751730959446"/>
    <n v="11407"/>
    <n v="5055"/>
    <n v="1426"/>
    <n v="10"/>
    <n v="1436"/>
    <n v="14222"/>
    <s v="Mid East: DE, DC, MD, NJ, NY, and PA"/>
    <x v="1"/>
    <x v="2"/>
    <n v="-78.880700000000004"/>
    <n v="42.934199999999997"/>
    <n v="0.111"/>
    <n v="2816"/>
    <n v="65692720"/>
    <n v="43002940"/>
    <m/>
    <n v="5460197"/>
    <n v="48654064"/>
    <n v="106458576"/>
    <n v="1611400"/>
    <n v="1713147"/>
    <n v="94956888"/>
    <n v="124720008"/>
    <x v="2653"/>
    <n v="97850552"/>
    <n v="2585519"/>
    <n v="14662873"/>
    <n v="17248392"/>
    <n v="19930848"/>
    <n v="13273140"/>
    <n v="224968720"/>
    <n v="91326424"/>
    <n v="54401392"/>
    <n v="22731982"/>
    <n v="24056764"/>
    <n v="230173392"/>
    <n v="224968720"/>
    <n v="673"/>
    <n v="0.48099999999999998"/>
    <m/>
    <n v="0.217168"/>
    <n v="0.56088499999999997"/>
    <n v="4.7256600000000003E-2"/>
    <n v="37610"/>
  </r>
  <r>
    <x v="22"/>
    <x v="94"/>
    <s v="Buffalo State SUNY"/>
    <s v="New York"/>
    <x v="1"/>
    <x v="0"/>
    <n v="0.4578760763126794"/>
    <n v="0.25018436578171094"/>
    <n v="11846"/>
    <n v="5424"/>
    <n v="1347"/>
    <n v="10"/>
    <n v="1357"/>
    <n v="14222"/>
    <s v="Mid East: DE, DC, MD, NJ, NY, and PA"/>
    <x v="1"/>
    <x v="2"/>
    <n v="-78.880700000000004"/>
    <n v="42.934199999999997"/>
    <n v="0.108"/>
    <n v="2895"/>
    <n v="66606260"/>
    <n v="41649296"/>
    <m/>
    <n v="4855947"/>
    <n v="43012640"/>
    <n v="107945824"/>
    <n v="1867244"/>
    <n v="1029429"/>
    <n v="93807248"/>
    <n v="124771696"/>
    <x v="2654"/>
    <n v="97057888"/>
    <n v="2617411"/>
    <n v="20774212"/>
    <n v="23391624"/>
    <n v="21010912"/>
    <n v="13899968"/>
    <n v="230728128"/>
    <n v="88723312"/>
    <n v="53763376"/>
    <n v="24056764"/>
    <n v="28580980"/>
    <n v="232579248"/>
    <n v="230728128"/>
    <n v="680"/>
    <n v="0.48899999999999999"/>
    <m/>
    <n v="0.206288"/>
    <n v="0.57198000000000004"/>
    <n v="4.5045000000000002E-2"/>
    <n v="35597"/>
  </r>
  <r>
    <x v="23"/>
    <x v="94"/>
    <s v="Buffalo State SUNY"/>
    <s v="New York"/>
    <x v="1"/>
    <x v="0"/>
    <n v="0.48534115138592748"/>
    <n v="0.24235767893099031"/>
    <n v="11256"/>
    <n v="5463"/>
    <n v="1320"/>
    <n v="4"/>
    <n v="1324"/>
    <n v="14222"/>
    <s v="Mid East: DE, DC, MD, NJ, NY, and PA"/>
    <x v="1"/>
    <x v="2"/>
    <n v="-78.880700000000004"/>
    <n v="42.934199999999997"/>
    <n v="8.7999999999999995E-2"/>
    <n v="3301"/>
    <n v="67305608"/>
    <n v="41701948"/>
    <m/>
    <n v="4800434"/>
    <n v="48165260"/>
    <n v="106358640"/>
    <n v="1519016"/>
    <n v="1900834"/>
    <n v="98956512"/>
    <n v="124607592"/>
    <x v="2655"/>
    <n v="98053848"/>
    <n v="3450771"/>
    <n v="20286672"/>
    <n v="23737444"/>
    <n v="22161738"/>
    <n v="14833179"/>
    <n v="239451200"/>
    <n v="90584112"/>
    <n v="56928800"/>
    <n v="28580980"/>
    <n v="36009896"/>
    <n v="234455280"/>
    <n v="239451200"/>
    <n v="674"/>
    <n v="0.44700000000000001"/>
    <m/>
    <n v="0.19572899999999999"/>
    <n v="0.57072900000000004"/>
    <n v="4.2319700000000002E-2"/>
    <n v="35081.5"/>
  </r>
  <r>
    <x v="24"/>
    <x v="94"/>
    <s v="SUNY Buffalo State"/>
    <s v="New York"/>
    <x v="1"/>
    <x v="0"/>
    <n v="0.6154701397712834"/>
    <n v="0.24116129032258066"/>
    <n v="12592"/>
    <n v="7750"/>
    <n v="1856"/>
    <n v="13"/>
    <n v="1869"/>
    <m/>
    <m/>
    <x v="0"/>
    <x v="0"/>
    <m/>
    <m/>
    <n v="7.9000000000000001E-2"/>
    <n v="3378"/>
    <n v="69293952"/>
    <n v="42431076"/>
    <m/>
    <n v="7670517"/>
    <n v="42843984"/>
    <n v="112009336"/>
    <n v="1688229"/>
    <n v="2205063"/>
    <n v="101161560"/>
    <n v="125833024"/>
    <x v="2656"/>
    <n v="100410504"/>
    <n v="4688694"/>
    <n v="20864368"/>
    <n v="25553062"/>
    <n v="23372700"/>
    <n v="15331182"/>
    <n v="258414640"/>
    <n v="89369880"/>
    <n v="59759804"/>
    <n v="36009896"/>
    <n v="36499504"/>
    <n v="227339712"/>
    <n v="258414640"/>
    <n v="740"/>
    <n v="0.48799999999999999"/>
    <m/>
    <n v="0.17655999999999999"/>
    <n v="0.56540599999999996"/>
    <n v="3.4404499999999998E-2"/>
    <n v="33427.5"/>
  </r>
  <r>
    <x v="25"/>
    <x v="94"/>
    <s v="SUNY Buffalo State"/>
    <s v="New York"/>
    <x v="1"/>
    <x v="0"/>
    <n v="0.62314496673733455"/>
    <n v="0.21809009854528391"/>
    <n v="13679"/>
    <n v="8524"/>
    <n v="1835"/>
    <n v="24"/>
    <n v="1859"/>
    <n v="14222"/>
    <s v="Mid East: DE, DC, MD, NJ, NY, and PA"/>
    <x v="1"/>
    <x v="2"/>
    <n v="-78.880700000000004"/>
    <n v="42.934199999999997"/>
    <n v="7.0000000000000007E-2"/>
    <n v="3372"/>
    <n v="69510296"/>
    <n v="41142112"/>
    <m/>
    <n v="6114246"/>
    <n v="42890724"/>
    <n v="112588384"/>
    <n v="1478384"/>
    <n v="4958607"/>
    <n v="99216616"/>
    <n v="130645936"/>
    <x v="2657"/>
    <n v="98728096"/>
    <n v="3775399"/>
    <n v="21075334"/>
    <n v="24850732"/>
    <n v="24464392"/>
    <n v="15474025"/>
    <n v="256388560"/>
    <n v="90306288"/>
    <n v="62985248"/>
    <n v="36499504"/>
    <n v="36018696"/>
    <n v="231703600"/>
    <n v="256388560"/>
    <n v="725"/>
    <n v="0.499"/>
    <m/>
    <n v="0.14986099999999999"/>
    <n v="0.57251600000000002"/>
    <n v="2.6740900000000001E-2"/>
    <n v="33170"/>
  </r>
  <r>
    <x v="26"/>
    <x v="94"/>
    <s v="SUNY Buffalo State"/>
    <s v="New York"/>
    <x v="1"/>
    <x v="0"/>
    <n v="0.64068538096974115"/>
    <n v="0.18527369978377148"/>
    <n v="13715"/>
    <n v="8787"/>
    <n v="1619"/>
    <n v="9"/>
    <n v="1628"/>
    <n v="14222"/>
    <s v="Mid East: DE, DC, MD, NJ, NY, and PA"/>
    <x v="1"/>
    <x v="3"/>
    <n v="-78.880700000000004"/>
    <n v="42.934199999999997"/>
    <n v="8.3000000000000004E-2"/>
    <n v="3184"/>
    <n v="65082212"/>
    <n v="36880864"/>
    <m/>
    <n v="8377412"/>
    <n v="42524504"/>
    <n v="120034472"/>
    <n v="1804403"/>
    <n v="9390594"/>
    <n v="98667200"/>
    <n v="137376192"/>
    <x v="2658"/>
    <n v="109821848"/>
    <n v="3280164"/>
    <n v="18507160"/>
    <n v="21787324"/>
    <n v="23079888"/>
    <n v="15092906"/>
    <n v="261597008"/>
    <n v="90126848"/>
    <n v="68477816"/>
    <n v="36018696"/>
    <n v="42917528"/>
    <n v="237185488"/>
    <n v="261597008"/>
    <n v="659"/>
    <n v="0.47399999999999998"/>
    <m/>
    <n v="0.137513"/>
    <n v="0.57718400000000003"/>
    <n v="2.30216E-2"/>
    <n v="32331"/>
  </r>
  <r>
    <x v="27"/>
    <x v="94"/>
    <s v="SUNY Buffalo State"/>
    <s v="New York"/>
    <x v="1"/>
    <x v="0"/>
    <n v="0.57561907360665798"/>
    <n v="0.21403176108082483"/>
    <n v="14659"/>
    <n v="8438"/>
    <n v="1801"/>
    <n v="5"/>
    <n v="1806"/>
    <n v="14222"/>
    <s v="Mid East: DE, DC, MD, NJ, NY, and PA"/>
    <x v="1"/>
    <x v="3"/>
    <n v="-78.882099999999994"/>
    <n v="42.933799999999998"/>
    <n v="8.3000000000000004E-2"/>
    <n v="3255"/>
    <n v="66583984"/>
    <n v="35662184"/>
    <m/>
    <n v="6799590"/>
    <n v="44299744"/>
    <n v="124156024"/>
    <n v="1654491"/>
    <n v="5671157"/>
    <n v="96700440"/>
    <n v="140314688"/>
    <x v="2659"/>
    <n v="95802392"/>
    <n v="3169774"/>
    <n v="19560940"/>
    <n v="22730714"/>
    <n v="23492170"/>
    <n v="13724534"/>
    <n v="261179936"/>
    <n v="90353432"/>
    <n v="60126364"/>
    <n v="45962256"/>
    <n v="50645104"/>
    <n v="238459680"/>
    <n v="261179936"/>
    <m/>
    <m/>
    <m/>
    <m/>
    <m/>
    <m/>
    <m/>
  </r>
  <r>
    <x v="0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10792116"/>
    <m/>
    <m/>
    <n v="85851"/>
    <n v="3201327"/>
    <n v="31129476"/>
    <n v="1799292"/>
    <n v="368668"/>
    <m/>
    <m/>
    <x v="2660"/>
    <n v="19058774"/>
    <n v="171386"/>
    <n v="1415195"/>
    <n v="1586581"/>
    <n v="4071751"/>
    <n v="3631418"/>
    <n v="62665184"/>
    <n v="25557234"/>
    <n v="7266123"/>
    <m/>
    <m/>
    <m/>
    <m/>
    <m/>
    <m/>
    <m/>
    <m/>
    <m/>
    <m/>
    <m/>
  </r>
  <r>
    <x v="1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15440722"/>
    <m/>
    <m/>
    <m/>
    <n v="3844731"/>
    <n v="33449524"/>
    <n v="1989178"/>
    <n v="224704"/>
    <m/>
    <m/>
    <x v="2661"/>
    <n v="19005932"/>
    <n v="194045"/>
    <n v="1575303"/>
    <n v="1769348"/>
    <n v="3716774"/>
    <n v="3730242"/>
    <n v="65278880"/>
    <n v="25610450"/>
    <n v="6255040"/>
    <m/>
    <m/>
    <m/>
    <m/>
    <m/>
    <m/>
    <m/>
    <m/>
    <m/>
    <m/>
    <m/>
  </r>
  <r>
    <x v="2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16564344"/>
    <m/>
    <m/>
    <m/>
    <n v="3780969"/>
    <n v="35181896"/>
    <n v="2338923"/>
    <n v="237388"/>
    <m/>
    <m/>
    <x v="2662"/>
    <n v="19459382"/>
    <n v="221237"/>
    <n v="1047155"/>
    <n v="1268392"/>
    <n v="4212253"/>
    <n v="3641886"/>
    <n v="68844904"/>
    <n v="25610236"/>
    <n v="7249528"/>
    <m/>
    <m/>
    <m/>
    <m/>
    <m/>
    <m/>
    <m/>
    <m/>
    <m/>
    <m/>
    <m/>
  </r>
  <r>
    <x v="3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17488160"/>
    <m/>
    <m/>
    <m/>
    <n v="3734182"/>
    <n v="28249432"/>
    <n v="2284812"/>
    <n v="457117"/>
    <m/>
    <m/>
    <x v="2663"/>
    <n v="20004032"/>
    <n v="247978"/>
    <n v="935911"/>
    <n v="1183889"/>
    <n v="4000096"/>
    <n v="3791512"/>
    <n v="66525856"/>
    <n v="26178560"/>
    <n v="7894560"/>
    <m/>
    <m/>
    <m/>
    <m/>
    <m/>
    <m/>
    <m/>
    <m/>
    <m/>
    <m/>
    <m/>
  </r>
  <r>
    <x v="4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17707100"/>
    <m/>
    <m/>
    <m/>
    <n v="3687047"/>
    <n v="31352156"/>
    <n v="2709840"/>
    <n v="592804"/>
    <m/>
    <m/>
    <x v="2664"/>
    <n v="22500990"/>
    <n v="248649"/>
    <n v="926883"/>
    <n v="1175532"/>
    <n v="4237601"/>
    <n v="4013982"/>
    <n v="72751840"/>
    <n v="27686978"/>
    <n v="8427488"/>
    <m/>
    <m/>
    <m/>
    <m/>
    <m/>
    <m/>
    <m/>
    <m/>
    <m/>
    <m/>
    <m/>
  </r>
  <r>
    <x v="5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21479124"/>
    <m/>
    <m/>
    <m/>
    <n v="3575202"/>
    <n v="28983284"/>
    <n v="2716915"/>
    <n v="503542"/>
    <m/>
    <m/>
    <x v="2665"/>
    <n v="21083292"/>
    <n v="376426"/>
    <n v="906017"/>
    <n v="1282443"/>
    <n v="3994814"/>
    <n v="3932498"/>
    <n v="68697656"/>
    <n v="26278466"/>
    <n v="8154526"/>
    <m/>
    <m/>
    <m/>
    <m/>
    <m/>
    <m/>
    <m/>
    <m/>
    <m/>
    <m/>
    <m/>
  </r>
  <r>
    <x v="6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21574720"/>
    <m/>
    <m/>
    <m/>
    <n v="4089114"/>
    <n v="28245414"/>
    <n v="2690808"/>
    <n v="492268"/>
    <m/>
    <m/>
    <x v="2666"/>
    <n v="21215832"/>
    <n v="431882"/>
    <n v="834829"/>
    <n v="1266711"/>
    <n v="4052844"/>
    <n v="3956963"/>
    <n v="71593984"/>
    <n v="26349896"/>
    <n v="8715289"/>
    <n v="29816"/>
    <n v="36969"/>
    <m/>
    <m/>
    <n v="544"/>
    <n v="0.54100000000000004"/>
    <m/>
    <m/>
    <m/>
    <m/>
    <m/>
  </r>
  <r>
    <x v="7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21835200"/>
    <m/>
    <m/>
    <m/>
    <n v="4022000"/>
    <n v="32103850"/>
    <n v="3459642"/>
    <n v="505505"/>
    <m/>
    <m/>
    <x v="2667"/>
    <n v="20894804"/>
    <n v="322049"/>
    <n v="1097810"/>
    <n v="1419859"/>
    <n v="4527461"/>
    <n v="4294195"/>
    <n v="76868592"/>
    <n v="27160474"/>
    <n v="8617540"/>
    <n v="36969"/>
    <n v="45074"/>
    <m/>
    <m/>
    <n v="538"/>
    <n v="0.52900000000000003"/>
    <m/>
    <n v="0.15260899999999999"/>
    <n v="0.53040399999999999"/>
    <n v="5.1000400000000001E-2"/>
    <n v="46391"/>
  </r>
  <r>
    <x v="8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22733048"/>
    <m/>
    <m/>
    <n v="12369"/>
    <n v="4714352"/>
    <n v="29054512"/>
    <n v="3162561"/>
    <n v="577794"/>
    <m/>
    <m/>
    <x v="2668"/>
    <n v="21613344"/>
    <n v="151602"/>
    <n v="1105769"/>
    <n v="1257371"/>
    <n v="4440681"/>
    <n v="4351063"/>
    <n v="78413128"/>
    <n v="29019292"/>
    <n v="8285377"/>
    <n v="45074"/>
    <n v="49627"/>
    <m/>
    <m/>
    <n v="548"/>
    <n v="0.53200000000000003"/>
    <m/>
    <n v="0.13764699999999999"/>
    <n v="0.55630999999999997"/>
    <n v="4.68359E-2"/>
    <n v="48140"/>
  </r>
  <r>
    <x v="9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24769742"/>
    <m/>
    <m/>
    <n v="50146"/>
    <n v="4668350"/>
    <n v="30912078"/>
    <n v="2768349"/>
    <n v="546264"/>
    <m/>
    <m/>
    <x v="2669"/>
    <n v="24747898"/>
    <n v="547894"/>
    <n v="1340517"/>
    <n v="1888411"/>
    <n v="4411012"/>
    <n v="4193887"/>
    <n v="85153440"/>
    <n v="31404324"/>
    <n v="9182051"/>
    <n v="49627"/>
    <n v="51297"/>
    <m/>
    <m/>
    <m/>
    <m/>
    <m/>
    <n v="0.122988"/>
    <n v="0.57404999999999995"/>
    <n v="4.41082E-2"/>
    <n v="49161"/>
  </r>
  <r>
    <x v="10"/>
    <x v="95"/>
    <s v="SUNY COLLEGE AT CORTLAND"/>
    <s v="New York"/>
    <x v="0"/>
    <x v="0"/>
    <s v=""/>
    <s v=""/>
    <m/>
    <m/>
    <m/>
    <m/>
    <m/>
    <n v="13045"/>
    <s v="Mid East: DE, DC, MD, NJ, NY, and PA"/>
    <x v="0"/>
    <x v="0"/>
    <m/>
    <m/>
    <m/>
    <m/>
    <n v="25323268"/>
    <m/>
    <m/>
    <n v="3088"/>
    <n v="5391104"/>
    <n v="36126184"/>
    <n v="1689924"/>
    <n v="658803"/>
    <m/>
    <m/>
    <x v="2670"/>
    <n v="26577362"/>
    <n v="561314"/>
    <n v="1453993"/>
    <n v="2015307"/>
    <n v="4599672"/>
    <n v="3359703"/>
    <n v="92104848"/>
    <n v="32876184"/>
    <n v="9483488"/>
    <n v="51297"/>
    <n v="49832"/>
    <m/>
    <m/>
    <m/>
    <m/>
    <m/>
    <n v="0.1177"/>
    <n v="0.56732199999999999"/>
    <n v="4.6293500000000001E-2"/>
    <n v="50957"/>
  </r>
  <r>
    <x v="11"/>
    <x v="95"/>
    <s v="SUNY COLLEGE AT CORTLAND"/>
    <s v="New York"/>
    <x v="1"/>
    <x v="0"/>
    <n v="0.61686502912129648"/>
    <n v="0.25307881773399016"/>
    <n v="7898"/>
    <n v="4872"/>
    <n v="1233"/>
    <n v="0"/>
    <n v="1233"/>
    <n v="13045"/>
    <s v="Mid East: DE, DC, MD, NJ, NY, and PA"/>
    <x v="0"/>
    <x v="0"/>
    <m/>
    <m/>
    <m/>
    <m/>
    <n v="26843292"/>
    <m/>
    <m/>
    <m/>
    <n v="6136967"/>
    <n v="39419616"/>
    <n v="1887729"/>
    <n v="506724"/>
    <m/>
    <m/>
    <x v="2671"/>
    <n v="26750304"/>
    <n v="643597"/>
    <n v="1580745"/>
    <n v="2224342"/>
    <n v="5345467"/>
    <n v="3750121"/>
    <n v="96405984"/>
    <n v="34052064"/>
    <n v="10505341"/>
    <n v="49832"/>
    <n v="46725"/>
    <m/>
    <m/>
    <n v="489"/>
    <n v="0.56299999999999994"/>
    <m/>
    <n v="0.112733"/>
    <n v="0.57142899999999996"/>
    <n v="4.2857100000000002E-2"/>
    <n v="54300.5"/>
  </r>
  <r>
    <x v="12"/>
    <x v="95"/>
    <s v="SUNY COLLEGE AT CORTLAND"/>
    <s v="New York"/>
    <x v="1"/>
    <x v="0"/>
    <n v="0.46043553255713671"/>
    <n v="0.26738468742683213"/>
    <n v="9276"/>
    <n v="4271"/>
    <n v="1051"/>
    <n v="91"/>
    <n v="1142"/>
    <s v="13045-0900"/>
    <s v="Mid East: DE, DC, MD, NJ, NY, and PA"/>
    <x v="0"/>
    <x v="0"/>
    <m/>
    <m/>
    <m/>
    <m/>
    <n v="26902706"/>
    <n v="20643786"/>
    <m/>
    <n v="2580258"/>
    <n v="6402296"/>
    <n v="37826976"/>
    <m/>
    <n v="73676"/>
    <n v="57610388"/>
    <n v="30702608"/>
    <x v="2672"/>
    <n v="32982302"/>
    <n v="1002378.44"/>
    <n v="1722373.25"/>
    <n v="2724751.75"/>
    <n v="6366570.5"/>
    <n v="4819031"/>
    <n v="86570856"/>
    <n v="36728320"/>
    <n v="12238276"/>
    <m/>
    <m/>
    <n v="88805872"/>
    <n v="86570856"/>
    <n v="493"/>
    <n v="0.498"/>
    <m/>
    <n v="0.10509"/>
    <n v="0.58029600000000003"/>
    <n v="3.8752099999999998E-2"/>
    <n v="56793"/>
  </r>
  <r>
    <x v="13"/>
    <x v="95"/>
    <s v="SUNY COLLEGE AT CORTLAND"/>
    <s v="New York"/>
    <x v="1"/>
    <x v="0"/>
    <n v="0.45753395128260399"/>
    <n v="0.24711425206124854"/>
    <n v="9278"/>
    <n v="4245"/>
    <n v="1048"/>
    <n v="1"/>
    <n v="1049"/>
    <s v="13045-0900"/>
    <s v="Mid East: DE, DC, MD, NJ, NY, and PA"/>
    <x v="0"/>
    <x v="0"/>
    <m/>
    <m/>
    <m/>
    <m/>
    <n v="33576784"/>
    <n v="25761604"/>
    <m/>
    <n v="2048016"/>
    <n v="6102062"/>
    <n v="40136176"/>
    <n v="478907"/>
    <n v="86728"/>
    <n v="65505716"/>
    <n v="32332900"/>
    <x v="2673"/>
    <n v="37219832"/>
    <n v="1040451.38"/>
    <n v="1647541.13"/>
    <n v="2687992.5"/>
    <n v="7248236.5"/>
    <n v="5250559.5"/>
    <n v="98421112"/>
    <n v="36033312"/>
    <n v="12522663"/>
    <n v="4628307"/>
    <n v="4866604"/>
    <n v="98384872"/>
    <n v="98421112"/>
    <n v="577"/>
    <n v="0.57199999999999995"/>
    <m/>
    <n v="0.10958900000000001"/>
    <n v="0.57273300000000005"/>
    <n v="3.3594300000000001E-2"/>
    <n v="58442.5"/>
  </r>
  <r>
    <x v="14"/>
    <x v="95"/>
    <s v="SUNY COLLEGE AT CORTLAND"/>
    <s v="New York"/>
    <x v="1"/>
    <x v="0"/>
    <n v="0.46956876338056885"/>
    <n v="0.23708206686930092"/>
    <n v="9809"/>
    <n v="4606"/>
    <n v="1092"/>
    <m/>
    <n v="1092"/>
    <s v="13045-0900"/>
    <s v="Mid East: DE, DC, MD, NJ, NY, and PA"/>
    <x v="1"/>
    <x v="0"/>
    <m/>
    <m/>
    <m/>
    <m/>
    <n v="35008496"/>
    <n v="26956664"/>
    <m/>
    <n v="2078168"/>
    <n v="6564685"/>
    <n v="41468740"/>
    <n v="918018"/>
    <n v="790167"/>
    <n v="69933952"/>
    <n v="34647032"/>
    <x v="2674"/>
    <n v="40924220"/>
    <n v="1121132.25"/>
    <n v="1745509.88"/>
    <n v="2866642"/>
    <n v="7994937.5"/>
    <n v="5680658.5"/>
    <n v="103274496"/>
    <n v="38281488"/>
    <n v="15499997"/>
    <n v="4866604"/>
    <n v="5786351"/>
    <n v="105124240"/>
    <n v="103274496"/>
    <n v="684"/>
    <n v="0.56100000000000005"/>
    <m/>
    <n v="0.1114"/>
    <n v="0.55537499999999995"/>
    <n v="3.34524E-2"/>
    <n v="58585"/>
  </r>
  <r>
    <x v="15"/>
    <x v="95"/>
    <s v="SUNY College at Cortland"/>
    <s v="New York"/>
    <x v="1"/>
    <x v="0"/>
    <n v="0.48456568557071067"/>
    <n v="0.23492063492063492"/>
    <n v="9751"/>
    <n v="4725"/>
    <n v="1110"/>
    <n v="0"/>
    <n v="1110"/>
    <s v="13045-0900"/>
    <s v="Mid East: DE, DC, MD, NJ, NY, and PA"/>
    <x v="1"/>
    <x v="3"/>
    <m/>
    <m/>
    <m/>
    <m/>
    <n v="34520452"/>
    <n v="26695244"/>
    <m/>
    <n v="1935854"/>
    <n v="5943007"/>
    <n v="49255876"/>
    <n v="421066"/>
    <n v="631984"/>
    <n v="71129624"/>
    <n v="42369304"/>
    <x v="2675"/>
    <n v="43117388"/>
    <n v="558156.5"/>
    <n v="2072303.5"/>
    <n v="2630460"/>
    <n v="9725740"/>
    <n v="6627333.5"/>
    <n v="113943936"/>
    <n v="39060812"/>
    <n v="16947984"/>
    <n v="5786351"/>
    <n v="6629863"/>
    <n v="113840824"/>
    <n v="113943936"/>
    <n v="704"/>
    <n v="0.56100000000000005"/>
    <m/>
    <n v="0.101192"/>
    <n v="0.55816900000000003"/>
    <n v="3.2871400000000002E-2"/>
    <n v="61265"/>
  </r>
  <r>
    <x v="16"/>
    <x v="95"/>
    <s v="SUNY College at Cortland"/>
    <s v="New York"/>
    <x v="1"/>
    <x v="0"/>
    <n v="0.43340101522842639"/>
    <n v="0.25322089482314358"/>
    <n v="9850"/>
    <n v="4269"/>
    <n v="1081"/>
    <m/>
    <n v="1081"/>
    <s v="13045-0900"/>
    <s v="Mid East: DE, DC, MD, NJ, NY, and PA"/>
    <x v="1"/>
    <x v="3"/>
    <m/>
    <m/>
    <m/>
    <m/>
    <n v="34415312"/>
    <n v="26699384"/>
    <m/>
    <n v="2251634"/>
    <n v="6148147"/>
    <n v="57558568"/>
    <n v="478796"/>
    <n v="681812"/>
    <n v="73860976"/>
    <n v="51377576"/>
    <x v="2676"/>
    <n v="50482464"/>
    <n v="295242.03000000003"/>
    <n v="2211548.75"/>
    <n v="2506790.75"/>
    <n v="11189297"/>
    <n v="7359337"/>
    <n v="129040864"/>
    <n v="42841784"/>
    <n v="27221766"/>
    <n v="6629863"/>
    <n v="8167910"/>
    <n v="125304352"/>
    <n v="129040864"/>
    <n v="681"/>
    <n v="0.56999999999999995"/>
    <m/>
    <n v="9.3559799999999999E-2"/>
    <n v="0.56424200000000002"/>
    <n v="2.85165E-2"/>
    <n v="64447"/>
  </r>
  <r>
    <x v="17"/>
    <x v="95"/>
    <s v="SUNY College at Cortland"/>
    <s v="New York"/>
    <x v="1"/>
    <x v="0"/>
    <n v="0.44011729130394944"/>
    <n v="0.24984384759525297"/>
    <n v="10913"/>
    <n v="4803"/>
    <n v="1200"/>
    <n v="0"/>
    <n v="1200"/>
    <s v="13045-0900"/>
    <s v="Mid East: DE, DC, MD, NJ, NY, and PA"/>
    <x v="1"/>
    <x v="3"/>
    <m/>
    <m/>
    <m/>
    <m/>
    <n v="35345200"/>
    <n v="27795402"/>
    <m/>
    <n v="2738460"/>
    <n v="6482102"/>
    <n v="62308032"/>
    <n v="497849"/>
    <n v="664897"/>
    <n v="77987144"/>
    <n v="55321888"/>
    <x v="2677"/>
    <n v="56490336"/>
    <n v="254211.47"/>
    <n v="2170060.25"/>
    <n v="2424271.75"/>
    <n v="12184274"/>
    <n v="7851529.5"/>
    <n v="143879632"/>
    <n v="45759024"/>
    <n v="28340142"/>
    <n v="8167910"/>
    <n v="10209437"/>
    <n v="133757808"/>
    <n v="143879632"/>
    <n v="664"/>
    <n v="0.63200000000000001"/>
    <m/>
    <n v="9.4716499999999995E-2"/>
    <n v="0.56088899999999997"/>
    <n v="3.18943E-2"/>
    <n v="67135"/>
  </r>
  <r>
    <x v="18"/>
    <x v="95"/>
    <s v="SUNY College at Cortland"/>
    <s v="New York"/>
    <x v="1"/>
    <x v="0"/>
    <n v="0.41039612523784813"/>
    <n v="0.2476290832455216"/>
    <n v="11562"/>
    <n v="4745"/>
    <n v="1172"/>
    <n v="3"/>
    <n v="1175"/>
    <s v="13045-0900"/>
    <s v="Mid East: DE, DC, MD, NJ, NY, and PA"/>
    <x v="1"/>
    <x v="3"/>
    <m/>
    <m/>
    <m/>
    <m/>
    <n v="38443108"/>
    <n v="30247894"/>
    <m/>
    <n v="2536612"/>
    <n v="7824176"/>
    <n v="61314760"/>
    <n v="462261"/>
    <n v="70363"/>
    <n v="72121760"/>
    <n v="63992176"/>
    <x v="2678"/>
    <n v="54526180"/>
    <n v="141278.89000000001"/>
    <n v="2169357.75"/>
    <n v="2310636.75"/>
    <n v="11528903"/>
    <n v="8213479.5"/>
    <n v="142734736"/>
    <n v="48405400"/>
    <n v="27398432"/>
    <n v="10209437"/>
    <n v="9632355"/>
    <n v="136191824"/>
    <n v="142734736"/>
    <n v="757"/>
    <n v="0.66600000000000004"/>
    <m/>
    <n v="9.5443399999999998E-2"/>
    <n v="0.56373200000000001"/>
    <n v="3.3559100000000001E-2"/>
    <n v="73635.5"/>
  </r>
  <r>
    <x v="19"/>
    <x v="95"/>
    <s v="SUNY College at Cortland"/>
    <s v="New York"/>
    <x v="1"/>
    <x v="0"/>
    <n v="0.40351169176999252"/>
    <n v="0.24066817900598061"/>
    <n v="12017"/>
    <n v="4849"/>
    <n v="1167"/>
    <n v="0"/>
    <n v="1167"/>
    <s v="13045-0900"/>
    <s v="Mid East: DE, DC, MD, NJ, NY, and PA"/>
    <x v="1"/>
    <x v="3"/>
    <n v="-76.188599999999994"/>
    <n v="42.597999999999999"/>
    <m/>
    <m/>
    <n v="42288412"/>
    <n v="32818372"/>
    <m/>
    <n v="3266003"/>
    <n v="10808504"/>
    <n v="56451828"/>
    <n v="363927"/>
    <n v="1330830"/>
    <n v="77549440"/>
    <n v="62500488"/>
    <x v="2679"/>
    <n v="58621604"/>
    <n v="324898"/>
    <n v="2294910"/>
    <n v="2619808"/>
    <n v="14110945"/>
    <n v="8960875"/>
    <n v="141958176"/>
    <n v="51354040"/>
    <n v="28806470"/>
    <n v="9632355"/>
    <n v="16247563"/>
    <n v="140268976"/>
    <n v="141958176"/>
    <n v="670"/>
    <n v="0.61299999999999999"/>
    <m/>
    <n v="8.8089299999999995E-2"/>
    <n v="0.56575699999999995"/>
    <n v="2.5744400000000001E-2"/>
    <n v="76756"/>
  </r>
  <r>
    <x v="20"/>
    <x v="95"/>
    <s v="SUNY College at Cortland"/>
    <s v="New York"/>
    <x v="1"/>
    <x v="0"/>
    <n v="0.41847428710699486"/>
    <n v="0.23684721413317802"/>
    <n v="12309"/>
    <n v="5151"/>
    <n v="1218"/>
    <n v="2"/>
    <n v="1220"/>
    <s v="13045-0900"/>
    <s v="Mid East: DE, DC, MD, NJ, NY, and PA"/>
    <x v="1"/>
    <x v="3"/>
    <n v="-76.188599999999994"/>
    <n v="42.597999999999999"/>
    <m/>
    <m/>
    <n v="42873208"/>
    <n v="33092988"/>
    <m/>
    <n v="3192304"/>
    <n v="12279416"/>
    <n v="61987056"/>
    <n v="476166"/>
    <n v="351773"/>
    <n v="79796912"/>
    <n v="68797184"/>
    <x v="2680"/>
    <n v="64363792"/>
    <n v="337379"/>
    <n v="2063734"/>
    <n v="2401113"/>
    <n v="14683765"/>
    <n v="10371890"/>
    <n v="155587664"/>
    <n v="52087748"/>
    <n v="34122484"/>
    <n v="16247563"/>
    <n v="19873204"/>
    <n v="148638144"/>
    <n v="155587664"/>
    <n v="745"/>
    <n v="0.67100000000000004"/>
    <m/>
    <n v="7.7760499999999996E-2"/>
    <n v="0.55894200000000005"/>
    <n v="1.9284599999999999E-2"/>
    <n v="76490"/>
  </r>
  <r>
    <x v="21"/>
    <x v="95"/>
    <s v="SUNY College at Cortland"/>
    <s v="New York"/>
    <x v="1"/>
    <x v="0"/>
    <n v="0.40954000647878197"/>
    <n v="0.23927229582756576"/>
    <n v="12348"/>
    <n v="5057"/>
    <n v="1205"/>
    <n v="5"/>
    <n v="1210"/>
    <s v="13045-0900"/>
    <s v="Mid East: DE, DC, MD, NJ, NY, and PA"/>
    <x v="1"/>
    <x v="3"/>
    <n v="-76.185599999999994"/>
    <n v="42.558900000000001"/>
    <n v="3.4000000000000002E-2"/>
    <n v="1777"/>
    <n v="44472024"/>
    <n v="33943528"/>
    <m/>
    <n v="3675883"/>
    <n v="11856161"/>
    <n v="62522892"/>
    <n v="603326"/>
    <n v="296613"/>
    <n v="83981176"/>
    <n v="68245080"/>
    <x v="2681"/>
    <n v="62031832"/>
    <n v="699174"/>
    <n v="1868526"/>
    <n v="2567700"/>
    <n v="14895980"/>
    <n v="9748912"/>
    <n v="156685056"/>
    <n v="53504336"/>
    <n v="32976502"/>
    <n v="19873204"/>
    <n v="21145532"/>
    <n v="152263376"/>
    <n v="156685056"/>
    <n v="750"/>
    <n v="0.68899999999999995"/>
    <m/>
    <n v="7.7109200000000003E-2"/>
    <n v="0.556396"/>
    <n v="1.9352899999999999E-2"/>
    <n v="75000"/>
  </r>
  <r>
    <x v="22"/>
    <x v="95"/>
    <s v="SUNY College at Cortland"/>
    <s v="New York"/>
    <x v="1"/>
    <x v="0"/>
    <n v="0.44493882091212456"/>
    <n v="0.23288461538461538"/>
    <n v="11687"/>
    <n v="5200"/>
    <n v="1211"/>
    <n v="0"/>
    <n v="1211"/>
    <s v="13045-0900"/>
    <s v="Mid East: DE, DC, MD, NJ, NY, and PA"/>
    <x v="1"/>
    <x v="3"/>
    <n v="-76.197900000000004"/>
    <n v="42.590200000000003"/>
    <n v="4.4999999999999998E-2"/>
    <n v="1810"/>
    <n v="47108632"/>
    <n v="37008456"/>
    <m/>
    <n v="3096474"/>
    <n v="11113558"/>
    <n v="61017792"/>
    <n v="652536"/>
    <n v="2279488"/>
    <n v="69579872"/>
    <n v="67150416"/>
    <x v="2682"/>
    <n v="62783260"/>
    <n v="435113"/>
    <n v="2569925"/>
    <n v="3005038"/>
    <n v="16051826"/>
    <n v="10064666"/>
    <n v="145135088"/>
    <n v="53951552"/>
    <n v="33884400"/>
    <n v="21145532"/>
    <n v="25904940"/>
    <n v="141207600"/>
    <n v="145135088"/>
    <n v="830"/>
    <n v="0.69499999999999995"/>
    <m/>
    <n v="7.1365100000000001E-2"/>
    <n v="0.55966800000000005"/>
    <n v="1.6286599999999998E-2"/>
    <n v="75613"/>
  </r>
  <r>
    <x v="23"/>
    <x v="95"/>
    <s v="SUNY College at Cortland"/>
    <s v="New York"/>
    <x v="1"/>
    <x v="0"/>
    <n v="0.46831047056780689"/>
    <n v="0.22376714868372266"/>
    <n v="11518"/>
    <n v="5394"/>
    <n v="1206"/>
    <n v="1"/>
    <n v="1207"/>
    <s v="13045-0900"/>
    <s v="Mid East: DE, DC, MD, NJ, NY, and PA"/>
    <x v="1"/>
    <x v="3"/>
    <n v="-76.197900000000004"/>
    <n v="42.590200000000003"/>
    <n v="3.5999999999999997E-2"/>
    <n v="1973"/>
    <n v="49137108"/>
    <n v="37965592"/>
    <m/>
    <n v="3353694"/>
    <n v="12555269"/>
    <n v="69638688"/>
    <n v="705588"/>
    <n v="474893"/>
    <n v="71661296"/>
    <n v="76473912"/>
    <x v="2683"/>
    <n v="64747688"/>
    <n v="386239"/>
    <n v="2221739"/>
    <n v="2607978"/>
    <n v="18250762"/>
    <n v="10571375"/>
    <n v="152366912"/>
    <n v="55374296"/>
    <n v="36156288"/>
    <n v="25904940"/>
    <n v="30625266"/>
    <n v="148862208"/>
    <n v="152366912"/>
    <n v="781"/>
    <n v="0.66600000000000004"/>
    <m/>
    <n v="6.2206600000000001E-2"/>
    <n v="0.558979"/>
    <n v="1.08568E-2"/>
    <n v="75464.5"/>
  </r>
  <r>
    <x v="24"/>
    <x v="95"/>
    <s v="SUNY College at Cortland"/>
    <s v="New York"/>
    <x v="1"/>
    <x v="0"/>
    <n v="0.48961768113358883"/>
    <n v="0.21769202766654533"/>
    <n v="11221"/>
    <n v="5494"/>
    <n v="1196"/>
    <n v="0"/>
    <n v="1196"/>
    <m/>
    <m/>
    <x v="0"/>
    <x v="0"/>
    <m/>
    <m/>
    <n v="2.9000000000000001E-2"/>
    <n v="2137"/>
    <n v="50190916"/>
    <n v="39056104"/>
    <m/>
    <n v="4175294"/>
    <n v="12383698"/>
    <n v="73034808"/>
    <n v="742022"/>
    <n v="3412"/>
    <n v="73420064"/>
    <n v="78637200"/>
    <x v="2684"/>
    <n v="71129288"/>
    <n v="576956"/>
    <n v="2217364"/>
    <n v="2794320"/>
    <n v="20521308"/>
    <n v="11676849"/>
    <n v="164614240"/>
    <n v="56847312"/>
    <n v="39497932"/>
    <n v="30625266"/>
    <n v="32375492"/>
    <n v="152086432"/>
    <n v="164614240"/>
    <n v="849"/>
    <n v="0.72799999999999998"/>
    <m/>
    <n v="6.5373100000000003E-2"/>
    <n v="0.56865699999999997"/>
    <n v="1.1343300000000001E-2"/>
    <n v="74861.5"/>
  </r>
  <r>
    <x v="25"/>
    <x v="95"/>
    <s v="SUNY College at Cortland"/>
    <s v="New York"/>
    <x v="1"/>
    <x v="0"/>
    <n v="0.50840867992766725"/>
    <n v="0.21589898630624221"/>
    <n v="11060"/>
    <n v="5623"/>
    <n v="1214"/>
    <n v="0"/>
    <n v="1214"/>
    <s v="13045-0900"/>
    <s v="Mid East: DE, DC, MD, NJ, NY, and PA"/>
    <x v="1"/>
    <x v="3"/>
    <n v="-76.197900000000004"/>
    <n v="42.590200000000003"/>
    <n v="2.5999999999999999E-2"/>
    <n v="1990"/>
    <n v="52410628"/>
    <n v="40341124"/>
    <m/>
    <n v="3617690"/>
    <n v="12260493"/>
    <n v="75084272"/>
    <n v="1141708"/>
    <n v="237067"/>
    <n v="74532648"/>
    <n v="82136560"/>
    <x v="2685"/>
    <n v="73105272"/>
    <n v="695495"/>
    <n v="1958437"/>
    <n v="2653932"/>
    <n v="21284688"/>
    <n v="12409020"/>
    <n v="166831248"/>
    <n v="57805960"/>
    <n v="41004660"/>
    <n v="32375492"/>
    <n v="33217688"/>
    <n v="156671712"/>
    <n v="166831248"/>
    <n v="906"/>
    <n v="0.74399999999999999"/>
    <m/>
    <n v="6.7412299999999994E-2"/>
    <n v="0.55713400000000002"/>
    <n v="1.2394199999999999E-2"/>
    <n v="71784.5"/>
  </r>
  <r>
    <x v="26"/>
    <x v="95"/>
    <s v="SUNY Cortland"/>
    <s v="New York"/>
    <x v="1"/>
    <x v="0"/>
    <n v="0.52165517241379311"/>
    <n v="0.21822668781949586"/>
    <n v="10875"/>
    <n v="5673"/>
    <n v="1238"/>
    <n v="0"/>
    <n v="1238"/>
    <s v="13045-0900"/>
    <s v="Mid East: DE, DC, MD, NJ, NY, and PA"/>
    <x v="1"/>
    <x v="3"/>
    <n v="-76.188699999999997"/>
    <n v="42.597999999999999"/>
    <n v="2.7E-2"/>
    <n v="1915"/>
    <n v="52689256"/>
    <n v="40611264"/>
    <m/>
    <n v="4280837"/>
    <n v="12155206"/>
    <n v="77310536"/>
    <n v="1475123"/>
    <n v="1321815"/>
    <n v="75109696"/>
    <n v="85326624"/>
    <x v="2686"/>
    <n v="67650752"/>
    <n v="382818"/>
    <n v="1832292"/>
    <n v="2215110"/>
    <n v="23344190"/>
    <n v="11629282"/>
    <n v="172928160"/>
    <n v="58845712"/>
    <n v="47206044"/>
    <n v="33217688"/>
    <n v="37407364"/>
    <n v="160493856"/>
    <n v="172928160"/>
    <n v="853"/>
    <n v="0.71"/>
    <m/>
    <n v="6.1701499999999999E-2"/>
    <n v="0.54035500000000003"/>
    <n v="1.12184E-2"/>
    <n v="72219"/>
  </r>
  <r>
    <x v="27"/>
    <x v="95"/>
    <s v="SUNY Cortland"/>
    <s v="New York"/>
    <x v="1"/>
    <x v="0"/>
    <n v="0.47930136871273826"/>
    <n v="0.22564821303433777"/>
    <n v="11909"/>
    <n v="5708"/>
    <n v="1288"/>
    <n v="0"/>
    <n v="1288"/>
    <s v="13045-0900"/>
    <s v="Mid East: DE, DC, MD, NJ, NY, and PA"/>
    <x v="1"/>
    <x v="3"/>
    <n v="-76.188699999999997"/>
    <n v="42.597999999999999"/>
    <n v="2.7E-2"/>
    <n v="1981"/>
    <n v="53718872"/>
    <n v="38748872"/>
    <m/>
    <n v="4237036"/>
    <n v="12953161"/>
    <n v="86089304"/>
    <n v="1769206"/>
    <n v="161415"/>
    <n v="71868776"/>
    <n v="94417208"/>
    <x v="2687"/>
    <n v="63776980"/>
    <n v="383601"/>
    <n v="1847949"/>
    <n v="2231550"/>
    <n v="22105732"/>
    <n v="11137585"/>
    <n v="174975120"/>
    <n v="61384648"/>
    <n v="42809616"/>
    <n v="37407364"/>
    <n v="39542800"/>
    <n v="170036192"/>
    <n v="174975120"/>
    <m/>
    <m/>
    <m/>
    <m/>
    <m/>
    <m/>
    <m/>
  </r>
  <r>
    <x v="0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7094308"/>
    <m/>
    <m/>
    <m/>
    <n v="2552383"/>
    <n v="28085980"/>
    <n v="1088173"/>
    <n v="379594"/>
    <m/>
    <m/>
    <x v="2688"/>
    <n v="17562268"/>
    <n v="417994"/>
    <n v="1242824"/>
    <n v="1660818"/>
    <n v="3331409"/>
    <n v="3020381"/>
    <n v="54825952"/>
    <n v="23119428"/>
    <n v="6547244"/>
    <m/>
    <m/>
    <m/>
    <m/>
    <m/>
    <m/>
    <m/>
    <m/>
    <m/>
    <m/>
    <m/>
  </r>
  <r>
    <x v="1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0457424"/>
    <m/>
    <m/>
    <m/>
    <n v="3124833"/>
    <n v="29886144"/>
    <n v="1257407"/>
    <n v="170824"/>
    <m/>
    <m/>
    <x v="2689"/>
    <n v="17346464"/>
    <n v="440974"/>
    <n v="1018059"/>
    <n v="1459033"/>
    <n v="3514538"/>
    <n v="2899313"/>
    <n v="56131284"/>
    <n v="22589076"/>
    <n v="5562197"/>
    <m/>
    <m/>
    <m/>
    <m/>
    <m/>
    <m/>
    <m/>
    <m/>
    <m/>
    <m/>
    <m/>
  </r>
  <r>
    <x v="2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2260064"/>
    <m/>
    <m/>
    <n v="38644"/>
    <n v="3400139"/>
    <n v="30981414"/>
    <n v="1507381"/>
    <n v="186028"/>
    <m/>
    <m/>
    <x v="2690"/>
    <n v="17066188"/>
    <n v="239827"/>
    <n v="1209231"/>
    <n v="1449058"/>
    <n v="3497034"/>
    <n v="3479320"/>
    <n v="58838436"/>
    <n v="22209554"/>
    <n v="6251570"/>
    <m/>
    <m/>
    <m/>
    <m/>
    <m/>
    <m/>
    <m/>
    <m/>
    <m/>
    <m/>
    <m/>
  </r>
  <r>
    <x v="3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2566812"/>
    <m/>
    <m/>
    <n v="36666"/>
    <n v="3300094"/>
    <n v="29807558"/>
    <n v="1501467"/>
    <n v="298705"/>
    <m/>
    <m/>
    <x v="2691"/>
    <n v="17599852"/>
    <n v="166887"/>
    <n v="1305951"/>
    <n v="1472838"/>
    <n v="3465404"/>
    <n v="3380790"/>
    <n v="59403416"/>
    <n v="22936196"/>
    <n v="6890224"/>
    <m/>
    <m/>
    <m/>
    <m/>
    <m/>
    <m/>
    <m/>
    <m/>
    <m/>
    <m/>
    <m/>
  </r>
  <r>
    <x v="4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2915871"/>
    <m/>
    <m/>
    <n v="9712"/>
    <n v="3447796"/>
    <n v="33135908"/>
    <n v="1397008"/>
    <n v="449694"/>
    <m/>
    <m/>
    <x v="2692"/>
    <n v="20076138"/>
    <n v="161266"/>
    <n v="1206974"/>
    <n v="1368240"/>
    <n v="4092967"/>
    <n v="2867872"/>
    <n v="66096576"/>
    <n v="24441600"/>
    <n v="7393313"/>
    <m/>
    <m/>
    <m/>
    <m/>
    <m/>
    <m/>
    <m/>
    <m/>
    <m/>
    <m/>
    <m/>
  </r>
  <r>
    <x v="5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5988479"/>
    <m/>
    <m/>
    <n v="38777"/>
    <n v="3624296"/>
    <n v="28257028"/>
    <n v="2442490"/>
    <n v="401681"/>
    <m/>
    <m/>
    <x v="2693"/>
    <n v="17074326"/>
    <n v="306425"/>
    <n v="1339520"/>
    <n v="1645945"/>
    <n v="4194512"/>
    <n v="2929984"/>
    <n v="62898292"/>
    <n v="23121408"/>
    <n v="7151203"/>
    <m/>
    <m/>
    <m/>
    <m/>
    <m/>
    <m/>
    <m/>
    <m/>
    <m/>
    <m/>
    <m/>
  </r>
  <r>
    <x v="6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5830305"/>
    <m/>
    <m/>
    <n v="38171"/>
    <n v="3344569"/>
    <n v="27716112"/>
    <n v="1852926"/>
    <n v="453579"/>
    <m/>
    <m/>
    <x v="2694"/>
    <n v="17726836"/>
    <n v="238828"/>
    <n v="1093466"/>
    <n v="1332294"/>
    <n v="3886469"/>
    <n v="2941350"/>
    <n v="63808240"/>
    <n v="23074482"/>
    <n v="7483437"/>
    <n v="163290"/>
    <n v="202487"/>
    <m/>
    <m/>
    <n v="569"/>
    <n v="0.66200000000000003"/>
    <m/>
    <m/>
    <m/>
    <m/>
    <m/>
  </r>
  <r>
    <x v="7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6197288"/>
    <m/>
    <m/>
    <n v="4168"/>
    <n v="3501294"/>
    <n v="31504192"/>
    <n v="1879749"/>
    <n v="383758"/>
    <m/>
    <m/>
    <x v="2695"/>
    <n v="18634752"/>
    <n v="71276"/>
    <n v="1128025"/>
    <n v="1199301"/>
    <n v="4340808"/>
    <n v="3252241"/>
    <n v="68737840"/>
    <n v="23719372"/>
    <n v="7465953"/>
    <n v="202487"/>
    <n v="246851"/>
    <m/>
    <m/>
    <n v="516"/>
    <n v="0.63900000000000001"/>
    <m/>
    <n v="0.11831700000000001"/>
    <n v="0.54752500000000004"/>
    <n v="3.6633699999999998E-2"/>
    <n v="46638.5"/>
  </r>
  <r>
    <x v="8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7163332"/>
    <m/>
    <m/>
    <n v="47285"/>
    <n v="3886138"/>
    <n v="29821276"/>
    <n v="2279759"/>
    <n v="510541"/>
    <m/>
    <m/>
    <x v="2696"/>
    <n v="21625266"/>
    <n v="91023"/>
    <n v="1503894"/>
    <n v="1594917"/>
    <n v="3698612"/>
    <n v="4085519"/>
    <n v="70682808"/>
    <n v="26397224"/>
    <n v="7495650"/>
    <n v="246851"/>
    <n v="266308"/>
    <m/>
    <m/>
    <n v="521"/>
    <n v="0.61699999999999999"/>
    <m/>
    <n v="0.112263"/>
    <n v="0.57168600000000003"/>
    <n v="4.4634800000000002E-2"/>
    <n v="47327.5"/>
  </r>
  <r>
    <x v="9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8099336"/>
    <m/>
    <m/>
    <n v="98923"/>
    <n v="4272737"/>
    <n v="31550236"/>
    <n v="1871576"/>
    <n v="540071"/>
    <m/>
    <m/>
    <x v="2697"/>
    <n v="21486498"/>
    <n v="240160"/>
    <n v="1621269"/>
    <n v="1861429"/>
    <n v="4571515"/>
    <n v="3295226"/>
    <n v="75058472"/>
    <n v="27676476"/>
    <n v="7884264"/>
    <n v="266308"/>
    <n v="267105"/>
    <m/>
    <m/>
    <m/>
    <m/>
    <m/>
    <n v="0.105263"/>
    <n v="0.59606300000000001"/>
    <n v="4.2361999999999997E-2"/>
    <n v="49672"/>
  </r>
  <r>
    <x v="10"/>
    <x v="96"/>
    <s v="SUNY COLLEGE AT FREDONIA"/>
    <s v="New York"/>
    <x v="0"/>
    <x v="0"/>
    <s v=""/>
    <s v=""/>
    <m/>
    <m/>
    <m/>
    <m/>
    <m/>
    <n v="14063"/>
    <s v="Mid East: DE, DC, MD, NJ, NY, and PA"/>
    <x v="0"/>
    <x v="0"/>
    <m/>
    <m/>
    <m/>
    <m/>
    <n v="18674424"/>
    <m/>
    <m/>
    <n v="141474"/>
    <n v="4919011"/>
    <n v="36012248"/>
    <n v="1026781"/>
    <n v="408294"/>
    <m/>
    <m/>
    <x v="2698"/>
    <n v="24657044"/>
    <n v="574908"/>
    <n v="1902528"/>
    <n v="2477436"/>
    <n v="4507924"/>
    <n v="3101951"/>
    <n v="81430816"/>
    <n v="29280360"/>
    <n v="8423127"/>
    <n v="267105"/>
    <n v="247513"/>
    <m/>
    <m/>
    <m/>
    <m/>
    <m/>
    <n v="0.103491"/>
    <n v="0.59642600000000001"/>
    <n v="3.9069E-2"/>
    <n v="51024.5"/>
  </r>
  <r>
    <x v="11"/>
    <x v="96"/>
    <s v="SUNY COLLEGE AT FREDONIA"/>
    <s v="New York"/>
    <x v="1"/>
    <x v="0"/>
    <n v="0.59195402298850575"/>
    <n v="0.31882242405261507"/>
    <n v="5394"/>
    <n v="3193"/>
    <n v="947"/>
    <n v="71"/>
    <n v="1018"/>
    <n v="14063"/>
    <s v="Mid East: DE, DC, MD, NJ, NY, and PA"/>
    <x v="0"/>
    <x v="0"/>
    <m/>
    <m/>
    <m/>
    <m/>
    <n v="19625068"/>
    <m/>
    <m/>
    <n v="152714"/>
    <n v="5336834"/>
    <n v="39306488"/>
    <n v="1236182"/>
    <n v="431438"/>
    <m/>
    <m/>
    <x v="2699"/>
    <n v="26368474"/>
    <n v="640747"/>
    <n v="1751792"/>
    <n v="2392539"/>
    <n v="4492394"/>
    <n v="3254190"/>
    <n v="85356192"/>
    <n v="30568122"/>
    <n v="9335019"/>
    <n v="247513"/>
    <n v="227469"/>
    <m/>
    <m/>
    <n v="497"/>
    <n v="0.57499999999999996"/>
    <m/>
    <n v="9.2502000000000001E-2"/>
    <n v="0.58190699999999995"/>
    <n v="3.9119800000000003E-2"/>
    <n v="54119.5"/>
  </r>
  <r>
    <x v="12"/>
    <x v="96"/>
    <s v="SUNY COLLEGE AT FREDONIA"/>
    <s v="New York"/>
    <x v="1"/>
    <x v="0"/>
    <n v="0.52668288726682888"/>
    <n v="0.32830304896827839"/>
    <n v="6165"/>
    <n v="3247"/>
    <n v="988"/>
    <n v="78"/>
    <n v="1066"/>
    <n v="14063"/>
    <s v="Mid East: DE, DC, MD, NJ, NY, and PA"/>
    <x v="0"/>
    <x v="0"/>
    <m/>
    <m/>
    <m/>
    <m/>
    <n v="20085056"/>
    <n v="14726060"/>
    <m/>
    <n v="1601296"/>
    <n v="5621407"/>
    <n v="34080824"/>
    <m/>
    <n v="172917"/>
    <n v="47986468"/>
    <n v="27964000"/>
    <x v="2700"/>
    <n v="31173998"/>
    <n v="732689.69"/>
    <n v="2184266"/>
    <n v="2916955.75"/>
    <n v="4932864.5"/>
    <n v="3503517.75"/>
    <n v="78096072"/>
    <n v="33018016"/>
    <n v="10964454"/>
    <m/>
    <m/>
    <n v="76374896"/>
    <n v="78096072"/>
    <n v="558"/>
    <n v="0.62"/>
    <m/>
    <n v="9.4217499999999996E-2"/>
    <n v="0.57784100000000005"/>
    <n v="3.6797400000000001E-2"/>
    <n v="56442"/>
  </r>
  <r>
    <x v="13"/>
    <x v="96"/>
    <s v="SUNY COLLEGE AT FREDONIA"/>
    <s v="New York"/>
    <x v="1"/>
    <x v="0"/>
    <n v="0.56651568528770335"/>
    <n v="0.32247557003257327"/>
    <n v="5961"/>
    <n v="3377"/>
    <n v="1018"/>
    <n v="71"/>
    <n v="1089"/>
    <s v="14063-1136"/>
    <s v="Mid East: DE, DC, MD, NJ, NY, and PA"/>
    <x v="0"/>
    <x v="0"/>
    <m/>
    <m/>
    <m/>
    <m/>
    <n v="25439492"/>
    <n v="18594860"/>
    <m/>
    <n v="1561453"/>
    <n v="5985784"/>
    <n v="38658712"/>
    <n v="408157"/>
    <n v="820531"/>
    <n v="55058768"/>
    <n v="31857744"/>
    <x v="2701"/>
    <n v="34537444"/>
    <n v="337084.5"/>
    <n v="2321519"/>
    <n v="2658603.5"/>
    <n v="5067177.5"/>
    <n v="3794851.5"/>
    <n v="85118672"/>
    <n v="31578884"/>
    <n v="10854643"/>
    <n v="8040201"/>
    <n v="8955119"/>
    <n v="87372800"/>
    <n v="85118672"/>
    <n v="624"/>
    <n v="0.63700000000000001"/>
    <m/>
    <n v="9.9307199999999998E-2"/>
    <n v="0.57929200000000003"/>
    <n v="3.1947700000000002E-2"/>
    <n v="55577"/>
  </r>
  <r>
    <x v="14"/>
    <x v="96"/>
    <s v="SUNY COLLEGE AT FREDONIA"/>
    <s v="New York"/>
    <x v="1"/>
    <x v="0"/>
    <n v="0.55044510385756673"/>
    <n v="0.32195268044324649"/>
    <n v="6066"/>
    <n v="3339"/>
    <n v="1075"/>
    <n v="0"/>
    <n v="1075"/>
    <s v="14063-1136"/>
    <s v="Mid East: DE, DC, MD, NJ, NY, and PA"/>
    <x v="1"/>
    <x v="0"/>
    <m/>
    <m/>
    <m/>
    <m/>
    <n v="26334612"/>
    <n v="19459726"/>
    <m/>
    <n v="1614496"/>
    <n v="5703876"/>
    <n v="39297348"/>
    <n v="400000"/>
    <n v="144590"/>
    <n v="56598656"/>
    <n v="32600322"/>
    <x v="2702"/>
    <n v="35967404"/>
    <n v="197115"/>
    <n v="2535497.75"/>
    <n v="2732612.75"/>
    <n v="6278597.5"/>
    <n v="4212063"/>
    <n v="89182304"/>
    <n v="32873380"/>
    <n v="13208778"/>
    <n v="8955119"/>
    <n v="9318020"/>
    <n v="93350776"/>
    <n v="89182304"/>
    <n v="626"/>
    <n v="0.627"/>
    <m/>
    <n v="8.2443900000000001E-2"/>
    <n v="0.57526699999999997"/>
    <n v="2.57637E-2"/>
    <n v="55943"/>
  </r>
  <r>
    <x v="15"/>
    <x v="96"/>
    <s v="SUNY at Fredonia"/>
    <s v="New York"/>
    <x v="1"/>
    <x v="0"/>
    <n v="0.55133852931209759"/>
    <n v="0.31868469575906577"/>
    <n v="5902"/>
    <n v="3254"/>
    <n v="1037"/>
    <n v="0"/>
    <n v="1037"/>
    <s v="14063-1136"/>
    <s v="Mid East: DE, DC, MD, NJ, NY, and PA"/>
    <x v="1"/>
    <x v="3"/>
    <m/>
    <m/>
    <m/>
    <m/>
    <n v="26893452"/>
    <n v="19981460"/>
    <m/>
    <n v="1863178"/>
    <n v="5650368"/>
    <n v="46687272"/>
    <n v="476999"/>
    <n v="554201"/>
    <n v="59918272"/>
    <n v="40329420"/>
    <x v="2703"/>
    <n v="38612212"/>
    <n v="186629.55"/>
    <n v="2678444.75"/>
    <n v="2865074.25"/>
    <n v="6620012.5"/>
    <n v="4650174.5"/>
    <n v="96618224"/>
    <n v="33917468"/>
    <n v="14638399"/>
    <n v="9318020"/>
    <n v="9880582"/>
    <n v="100367840"/>
    <n v="96618224"/>
    <n v="599"/>
    <n v="0.624"/>
    <m/>
    <n v="7.4965100000000007E-2"/>
    <n v="0.57810300000000003"/>
    <n v="2.44073E-2"/>
    <n v="59942.5"/>
  </r>
  <r>
    <x v="16"/>
    <x v="96"/>
    <s v="SUNY at Fredonia"/>
    <s v="New York"/>
    <x v="1"/>
    <x v="0"/>
    <n v="0.54442217768871071"/>
    <n v="0.31288343558282211"/>
    <n v="5988"/>
    <n v="3260"/>
    <n v="1018"/>
    <n v="2"/>
    <n v="1020"/>
    <s v="14063-1136"/>
    <s v="Mid East: DE, DC, MD, NJ, NY, and PA"/>
    <x v="1"/>
    <x v="3"/>
    <m/>
    <m/>
    <m/>
    <m/>
    <n v="26894314"/>
    <n v="20107448"/>
    <m/>
    <n v="1679249"/>
    <n v="6281577"/>
    <n v="50677512"/>
    <n v="527411"/>
    <n v="819710"/>
    <n v="63549944"/>
    <n v="45238280"/>
    <x v="2704"/>
    <n v="45553472"/>
    <n v="269020.40999999997"/>
    <n v="2432409.5"/>
    <n v="2701430"/>
    <n v="7687965"/>
    <n v="5560865"/>
    <n v="111551600"/>
    <n v="35963392"/>
    <n v="22635910"/>
    <n v="9880582"/>
    <n v="10798603"/>
    <n v="109468984"/>
    <n v="111551600"/>
    <n v="570"/>
    <n v="0.624"/>
    <m/>
    <n v="7.87519E-2"/>
    <n v="0.56389299999999998"/>
    <n v="2.45171E-2"/>
    <n v="60013"/>
  </r>
  <r>
    <x v="17"/>
    <x v="96"/>
    <s v="SUNY at Fredonia"/>
    <s v="New York"/>
    <x v="1"/>
    <x v="0"/>
    <n v="0.56371966740200241"/>
    <n v="0.31908488862131246"/>
    <n v="5893"/>
    <n v="3322"/>
    <n v="1058"/>
    <n v="2"/>
    <n v="1060"/>
    <s v="14063-1136"/>
    <s v="Mid East: DE, DC, MD, NJ, NY, and PA"/>
    <x v="1"/>
    <x v="3"/>
    <m/>
    <m/>
    <m/>
    <m/>
    <n v="26679492"/>
    <n v="19629768"/>
    <m/>
    <n v="1727585"/>
    <n v="6859317"/>
    <n v="54505860"/>
    <n v="581385"/>
    <n v="617380"/>
    <n v="64491960"/>
    <n v="48294168"/>
    <x v="2705"/>
    <n v="46079948"/>
    <n v="160429.16"/>
    <n v="3060231.75"/>
    <n v="3220661"/>
    <n v="8661492"/>
    <n v="5740489"/>
    <n v="116128856"/>
    <n v="38067276"/>
    <n v="23265328"/>
    <n v="10798603"/>
    <n v="11825769"/>
    <n v="113108344"/>
    <n v="116128856"/>
    <n v="622"/>
    <n v="0.63"/>
    <m/>
    <n v="8.1738400000000003E-2"/>
    <n v="0.55661899999999997"/>
    <n v="1.9138800000000001E-2"/>
    <n v="59298"/>
  </r>
  <r>
    <x v="18"/>
    <x v="96"/>
    <s v="SUNY at Fredonia"/>
    <s v="New York"/>
    <x v="1"/>
    <x v="0"/>
    <n v="0.56371966740200241"/>
    <n v="0.31938591210114387"/>
    <n v="5893"/>
    <n v="3322"/>
    <n v="1058"/>
    <n v="3"/>
    <n v="1061"/>
    <s v="14063-1136"/>
    <s v="Mid East: DE, DC, MD, NJ, NY, and PA"/>
    <x v="1"/>
    <x v="3"/>
    <m/>
    <m/>
    <m/>
    <m/>
    <n v="29864344"/>
    <n v="21707332"/>
    <m/>
    <n v="2003473"/>
    <n v="8525635"/>
    <n v="54243036"/>
    <n v="654248"/>
    <n v="2165425"/>
    <n v="61181540"/>
    <n v="58538960"/>
    <x v="2706"/>
    <n v="47396428"/>
    <n v="308597.03000000003"/>
    <n v="3049405.5"/>
    <n v="3358002.5"/>
    <n v="8368426"/>
    <n v="6046413.5"/>
    <n v="119446112"/>
    <n v="40220356"/>
    <n v="22598538"/>
    <n v="17217322"/>
    <n v="12668099"/>
    <n v="129891904"/>
    <n v="119446112"/>
    <n v="644"/>
    <n v="0.63300000000000001"/>
    <m/>
    <n v="7.5593999999999995E-2"/>
    <n v="0.56227499999999997"/>
    <n v="1.6918599999999999E-2"/>
    <n v="61944"/>
  </r>
  <r>
    <x v="19"/>
    <x v="96"/>
    <s v="SUNY at Fredonia"/>
    <s v="New York"/>
    <x v="1"/>
    <x v="0"/>
    <n v="0.51779935275080902"/>
    <n v="0.35357142857142859"/>
    <n v="6489"/>
    <n v="3360"/>
    <n v="1188"/>
    <n v="0"/>
    <n v="1188"/>
    <s v="14063-1136"/>
    <s v="Mid East: DE, DC, MD, NJ, NY, and PA"/>
    <x v="1"/>
    <x v="3"/>
    <n v="-79.334599999999995"/>
    <n v="42.4422"/>
    <m/>
    <m/>
    <n v="33032296"/>
    <n v="23621728"/>
    <m/>
    <n v="2146714"/>
    <n v="10631171"/>
    <n v="53138224"/>
    <n v="665072"/>
    <n v="1354748"/>
    <n v="64890404"/>
    <n v="59498992"/>
    <x v="2707"/>
    <n v="53142356"/>
    <n v="223410"/>
    <n v="3697256"/>
    <n v="3920666"/>
    <n v="10027256"/>
    <n v="6877574"/>
    <n v="126470792"/>
    <n v="43438588"/>
    <n v="24114360"/>
    <n v="12668099"/>
    <n v="16873728"/>
    <n v="124545960"/>
    <n v="126470792"/>
    <n v="688"/>
    <n v="0.64100000000000001"/>
    <m/>
    <n v="7.2778200000000001E-2"/>
    <n v="0.56682999999999995"/>
    <n v="1.6445100000000001E-2"/>
    <n v="66456.5"/>
  </r>
  <r>
    <x v="20"/>
    <x v="96"/>
    <s v="SUNY at Fredonia"/>
    <s v="New York"/>
    <x v="1"/>
    <x v="0"/>
    <n v="0.49472255729794934"/>
    <n v="0.33617799451386771"/>
    <n v="6632"/>
    <n v="3281"/>
    <n v="1102"/>
    <n v="1"/>
    <n v="1103"/>
    <s v="14063-1136"/>
    <s v="Mid East: DE, DC, MD, NJ, NY, and PA"/>
    <x v="1"/>
    <x v="3"/>
    <n v="-79.334100000000007"/>
    <n v="42.453600000000002"/>
    <m/>
    <m/>
    <n v="33179540"/>
    <n v="23605100"/>
    <m/>
    <n v="2576055"/>
    <n v="11775880"/>
    <n v="53110644"/>
    <n v="483945"/>
    <n v="1606139"/>
    <n v="64175384"/>
    <n v="60238348"/>
    <x v="2708"/>
    <n v="55638016"/>
    <n v="183531"/>
    <n v="3265542"/>
    <n v="3449073"/>
    <n v="8962732"/>
    <n v="7186831"/>
    <n v="127734944"/>
    <n v="43996796"/>
    <n v="28094988"/>
    <n v="16873728"/>
    <n v="20492348"/>
    <n v="126307368"/>
    <n v="127734944"/>
    <n v="655"/>
    <n v="0.63200000000000001"/>
    <m/>
    <n v="7.6333300000000007E-2"/>
    <n v="0.56499999999999995"/>
    <n v="1.7000000000000001E-2"/>
    <n v="67106.5"/>
  </r>
  <r>
    <x v="21"/>
    <x v="96"/>
    <s v="SUNY at Fredonia"/>
    <s v="New York"/>
    <x v="1"/>
    <x v="0"/>
    <n v="0.4957430918595967"/>
    <n v="0.3250979210605604"/>
    <n v="6695"/>
    <n v="3319"/>
    <n v="1075"/>
    <n v="4"/>
    <n v="1079"/>
    <s v="14063-1136"/>
    <s v="Mid East: DE, DC, MD, NJ, NY, and PA"/>
    <x v="1"/>
    <x v="3"/>
    <n v="-79.336100000000002"/>
    <n v="42.451000000000001"/>
    <n v="7.2999999999999995E-2"/>
    <n v="1321"/>
    <n v="35384736"/>
    <n v="25676984"/>
    <m/>
    <n v="2370405"/>
    <n v="10888109"/>
    <n v="54649208"/>
    <n v="624428"/>
    <n v="243512"/>
    <n v="66401996"/>
    <n v="61353868"/>
    <x v="2709"/>
    <n v="53884864"/>
    <n v="201789"/>
    <n v="3581387"/>
    <n v="3783176"/>
    <n v="8811730"/>
    <n v="7244048"/>
    <n v="128753392"/>
    <n v="44258864"/>
    <n v="27230220"/>
    <n v="20492348"/>
    <n v="21207182"/>
    <n v="133852096"/>
    <n v="128753392"/>
    <n v="654"/>
    <n v="0.64200000000000002"/>
    <m/>
    <n v="7.5275800000000004E-2"/>
    <n v="0.56035000000000001"/>
    <n v="1.8169999999999999E-2"/>
    <n v="65578.5"/>
  </r>
  <r>
    <x v="22"/>
    <x v="96"/>
    <s v="SUNY at Fredonia"/>
    <s v="New York"/>
    <x v="1"/>
    <x v="0"/>
    <n v="0.55136870564379858"/>
    <n v="0.34201654918786395"/>
    <n v="5918"/>
    <n v="3263"/>
    <n v="1112"/>
    <n v="4"/>
    <n v="1116"/>
    <s v="14063-1136"/>
    <s v="Mid East: DE, DC, MD, NJ, NY, and PA"/>
    <x v="1"/>
    <x v="3"/>
    <n v="-79.336100000000002"/>
    <n v="42.451000000000001"/>
    <n v="6.4000000000000001E-2"/>
    <n v="1460"/>
    <n v="36106180"/>
    <n v="27241736"/>
    <m/>
    <n v="2612704"/>
    <n v="10981022"/>
    <n v="55564456"/>
    <n v="644061"/>
    <n v="688868"/>
    <n v="52185312"/>
    <n v="61492580"/>
    <x v="2710"/>
    <n v="56608208"/>
    <n v="157005"/>
    <n v="3740556"/>
    <n v="3897561"/>
    <n v="8767672"/>
    <n v="9173480"/>
    <n v="116688880"/>
    <n v="44242544"/>
    <n v="27461104"/>
    <n v="21207182"/>
    <n v="24546524"/>
    <n v="115120064"/>
    <n v="116688880"/>
    <n v="681"/>
    <n v="0.64400000000000002"/>
    <m/>
    <n v="7.2798299999999996E-2"/>
    <n v="0.56640599999999997"/>
    <n v="1.5980100000000001E-2"/>
    <n v="64656"/>
  </r>
  <r>
    <x v="23"/>
    <x v="96"/>
    <s v="SUNY at Fredonia"/>
    <s v="New York"/>
    <x v="1"/>
    <x v="0"/>
    <n v="0.51538330783613806"/>
    <n v="0.33212401055408969"/>
    <n v="5883"/>
    <n v="3032"/>
    <n v="992"/>
    <n v="15"/>
    <n v="1007"/>
    <s v="14063-1136"/>
    <s v="Mid East: DE, DC, MD, NJ, NY, and PA"/>
    <x v="1"/>
    <x v="3"/>
    <n v="-79.336100000000002"/>
    <n v="42.451000000000001"/>
    <n v="6.5000000000000002E-2"/>
    <n v="1482"/>
    <n v="37187328"/>
    <n v="27870434"/>
    <m/>
    <n v="2315852"/>
    <n v="10782112"/>
    <n v="60792444"/>
    <n v="695489"/>
    <n v="595069"/>
    <n v="52762368"/>
    <n v="67112568"/>
    <x v="2711"/>
    <n v="59237900"/>
    <n v="161748"/>
    <n v="4002763"/>
    <n v="4164511"/>
    <n v="9312937"/>
    <n v="9872695"/>
    <n v="126654832"/>
    <n v="45087272"/>
    <n v="29360792"/>
    <n v="24546524"/>
    <n v="28044092"/>
    <n v="122491072"/>
    <n v="126654832"/>
    <n v="792"/>
    <n v="0.66900000000000004"/>
    <m/>
    <n v="6.9259299999999996E-2"/>
    <n v="0.55222199999999999"/>
    <n v="1.2963000000000001E-2"/>
    <n v="63345"/>
  </r>
  <r>
    <x v="24"/>
    <x v="96"/>
    <s v="SUNY at Fredonia"/>
    <s v="New York"/>
    <x v="1"/>
    <x v="0"/>
    <n v="0.53223954060705492"/>
    <n v="0.33045622688039455"/>
    <n v="6095"/>
    <n v="3244"/>
    <n v="1070"/>
    <n v="2"/>
    <n v="1072"/>
    <m/>
    <m/>
    <x v="0"/>
    <x v="0"/>
    <m/>
    <m/>
    <n v="4.7E-2"/>
    <n v="1663"/>
    <n v="37672816"/>
    <n v="28151240"/>
    <m/>
    <n v="2528165"/>
    <n v="11133929"/>
    <n v="60055936"/>
    <n v="823876"/>
    <n v="502137"/>
    <n v="53401276"/>
    <n v="66442424"/>
    <x v="2712"/>
    <n v="61642072"/>
    <n v="1656944"/>
    <n v="4505823"/>
    <n v="6162767"/>
    <n v="9839958"/>
    <n v="10073375"/>
    <n v="132508360"/>
    <n v="45478568"/>
    <n v="31590812"/>
    <n v="28044092"/>
    <n v="29179368"/>
    <n v="119870784"/>
    <n v="132508360"/>
    <n v="717"/>
    <n v="0.65100000000000002"/>
    <m/>
    <n v="7.5891E-2"/>
    <n v="0.537107"/>
    <n v="1.3417200000000001E-2"/>
    <n v="61793"/>
  </r>
  <r>
    <x v="25"/>
    <x v="96"/>
    <s v="SUNY at Fredonia"/>
    <s v="New York"/>
    <x v="0"/>
    <x v="0"/>
    <n v="0.59254807692307687"/>
    <n v="0.26832802086351781"/>
    <n v="5824"/>
    <n v="3451"/>
    <n v="916"/>
    <n v="10"/>
    <n v="926"/>
    <s v="14063-1136"/>
    <s v="Mid East: DE, DC, MD, NJ, NY, and PA"/>
    <x v="1"/>
    <x v="4"/>
    <n v="-79.336100000000002"/>
    <n v="42.451000000000001"/>
    <n v="0.05"/>
    <n v="1668"/>
    <n v="36317992"/>
    <n v="26475960"/>
    <m/>
    <n v="2824188"/>
    <n v="10884820"/>
    <n v="63010760"/>
    <n v="854137"/>
    <n v="701257"/>
    <n v="51728536"/>
    <n v="69146312"/>
    <x v="2713"/>
    <n v="62568540"/>
    <n v="1368705"/>
    <n v="4676122"/>
    <n v="6044827"/>
    <n v="9857109"/>
    <n v="10043072"/>
    <n v="133253088"/>
    <n v="45869196"/>
    <n v="32362676"/>
    <n v="29179368"/>
    <n v="28613558"/>
    <n v="120879960"/>
    <n v="133253088"/>
    <n v="665"/>
    <n v="0.61899999999999999"/>
    <m/>
    <n v="7.6593700000000001E-2"/>
    <n v="0.56803000000000003"/>
    <n v="1.1417699999999999E-2"/>
    <n v="60208"/>
  </r>
  <r>
    <x v="26"/>
    <x v="96"/>
    <s v="SUNY at Fredonia"/>
    <s v="New York"/>
    <x v="0"/>
    <x v="0"/>
    <n v="0.62349005761010967"/>
    <n v="0.27749627421758571"/>
    <n v="5381"/>
    <n v="3355"/>
    <n v="930"/>
    <n v="1"/>
    <n v="931"/>
    <s v="14063-1136"/>
    <s v="Mid East: DE, DC, MD, NJ, NY, and PA"/>
    <x v="1"/>
    <x v="4"/>
    <n v="-79.336100000000002"/>
    <n v="42.451000000000001"/>
    <n v="4.9000000000000002E-2"/>
    <n v="1668"/>
    <n v="34477032"/>
    <n v="24630448"/>
    <m/>
    <n v="2848106"/>
    <n v="10338447"/>
    <n v="61392288"/>
    <n v="903990"/>
    <n v="1009251"/>
    <n v="48360928"/>
    <n v="67509864"/>
    <x v="2714"/>
    <n v="61092792"/>
    <n v="1275890"/>
    <n v="4402536"/>
    <n v="5678426"/>
    <n v="9845232"/>
    <n v="9702636"/>
    <n v="138289232"/>
    <n v="45537880"/>
    <n v="36451268"/>
    <n v="28563558"/>
    <n v="31084028"/>
    <n v="115879232"/>
    <n v="138289232"/>
    <n v="703"/>
    <n v="0.63100000000000001"/>
    <m/>
    <n v="6.4424400000000007E-2"/>
    <n v="0.60824299999999998"/>
    <n v="8.0530600000000008E-3"/>
    <n v="59673"/>
  </r>
  <r>
    <x v="27"/>
    <x v="96"/>
    <s v="SUNY at Fredonia"/>
    <s v="New York"/>
    <x v="1"/>
    <x v="0"/>
    <n v="0.64906832298136641"/>
    <n v="0.31747818744722772"/>
    <n v="5474"/>
    <n v="3553"/>
    <n v="1122"/>
    <n v="6"/>
    <n v="1128"/>
    <s v="14063-1136"/>
    <s v="Mid East: DE, DC, MD, NJ, NY, and PA"/>
    <x v="1"/>
    <x v="4"/>
    <n v="-79.337400000000002"/>
    <n v="42.452199999999998"/>
    <n v="4.7E-2"/>
    <n v="1546"/>
    <n v="35544504"/>
    <n v="22000884"/>
    <m/>
    <n v="2650023"/>
    <n v="10574644"/>
    <n v="67831008"/>
    <n v="980870"/>
    <n v="597672"/>
    <n v="45005296"/>
    <n v="74641664"/>
    <x v="2715"/>
    <n v="55880312"/>
    <n v="1064634"/>
    <n v="5024884"/>
    <n v="6089518"/>
    <n v="9673470"/>
    <n v="9580889"/>
    <n v="138308336"/>
    <n v="45989248"/>
    <n v="32236612"/>
    <n v="31084028"/>
    <n v="35880924"/>
    <n v="119673696"/>
    <n v="138308336"/>
    <m/>
    <m/>
    <m/>
    <m/>
    <m/>
    <m/>
    <m/>
  </r>
  <r>
    <x v="0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8496049"/>
    <m/>
    <m/>
    <n v="12949"/>
    <n v="2185283"/>
    <n v="27637900"/>
    <n v="2791602"/>
    <n v="318430"/>
    <m/>
    <m/>
    <x v="2716"/>
    <n v="17134228"/>
    <n v="235403"/>
    <n v="303297"/>
    <n v="538700"/>
    <n v="3338833"/>
    <n v="3364219"/>
    <n v="55593972"/>
    <n v="22665494"/>
    <n v="6416562"/>
    <m/>
    <m/>
    <m/>
    <m/>
    <m/>
    <m/>
    <m/>
    <m/>
    <m/>
    <m/>
    <m/>
  </r>
  <r>
    <x v="1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2326048"/>
    <m/>
    <m/>
    <n v="5758"/>
    <n v="2429891"/>
    <n v="28837224"/>
    <n v="3024969"/>
    <n v="223319"/>
    <m/>
    <m/>
    <x v="2717"/>
    <n v="16274340"/>
    <n v="254773"/>
    <n v="285772"/>
    <n v="540545"/>
    <n v="2878423"/>
    <n v="3354890"/>
    <n v="56965216"/>
    <n v="21875652"/>
    <n v="5320687"/>
    <m/>
    <m/>
    <m/>
    <m/>
    <m/>
    <m/>
    <m/>
    <m/>
    <m/>
    <m/>
    <m/>
  </r>
  <r>
    <x v="2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5311862"/>
    <m/>
    <m/>
    <n v="38234"/>
    <n v="2779724"/>
    <n v="30666886"/>
    <n v="3259286"/>
    <n v="223627"/>
    <m/>
    <m/>
    <x v="2718"/>
    <n v="16725605"/>
    <n v="267310"/>
    <n v="288396"/>
    <n v="555706"/>
    <n v="2885196"/>
    <n v="3590659"/>
    <n v="61836896"/>
    <n v="21729232"/>
    <n v="6068557"/>
    <m/>
    <m/>
    <m/>
    <m/>
    <m/>
    <m/>
    <m/>
    <m/>
    <m/>
    <m/>
    <m/>
  </r>
  <r>
    <x v="3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5423387"/>
    <m/>
    <m/>
    <n v="115232"/>
    <n v="2581853"/>
    <n v="25759700"/>
    <n v="3919289"/>
    <n v="372237"/>
    <m/>
    <m/>
    <x v="2719"/>
    <n v="17588312"/>
    <n v="378440"/>
    <n v="391045"/>
    <n v="769485"/>
    <n v="2429340"/>
    <n v="4039414"/>
    <n v="60700192"/>
    <n v="22934162"/>
    <n v="6828795"/>
    <m/>
    <m/>
    <m/>
    <m/>
    <m/>
    <m/>
    <m/>
    <m/>
    <m/>
    <m/>
    <m/>
  </r>
  <r>
    <x v="4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5575898"/>
    <m/>
    <m/>
    <m/>
    <n v="2506798"/>
    <n v="28854464"/>
    <n v="3932942"/>
    <n v="579695"/>
    <m/>
    <m/>
    <x v="2720"/>
    <n v="19720520"/>
    <n v="227661"/>
    <n v="318847"/>
    <n v="546508"/>
    <n v="2471534"/>
    <n v="4008380"/>
    <n v="65721880"/>
    <n v="24094768"/>
    <n v="7246464"/>
    <m/>
    <m/>
    <m/>
    <m/>
    <m/>
    <m/>
    <m/>
    <m/>
    <m/>
    <m/>
    <m/>
  </r>
  <r>
    <x v="5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9320358"/>
    <m/>
    <m/>
    <m/>
    <n v="2625991"/>
    <n v="25973572"/>
    <n v="4345831"/>
    <n v="651173"/>
    <m/>
    <m/>
    <x v="2721"/>
    <n v="19142552"/>
    <n v="558524"/>
    <n v="347681"/>
    <n v="906205"/>
    <n v="2423373"/>
    <n v="4212904"/>
    <n v="64888344"/>
    <n v="23344540"/>
    <n v="7157242"/>
    <m/>
    <m/>
    <m/>
    <m/>
    <m/>
    <m/>
    <m/>
    <m/>
    <m/>
    <m/>
    <m/>
  </r>
  <r>
    <x v="6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9813772"/>
    <m/>
    <m/>
    <n v="9291"/>
    <n v="2396687"/>
    <n v="26224316"/>
    <n v="3214015"/>
    <n v="583612"/>
    <m/>
    <m/>
    <x v="2722"/>
    <n v="19857322"/>
    <n v="331896"/>
    <n v="233940"/>
    <n v="565836"/>
    <n v="2865461"/>
    <n v="3667137"/>
    <n v="64667080"/>
    <n v="24252218"/>
    <n v="7847488"/>
    <m/>
    <m/>
    <m/>
    <m/>
    <n v="907"/>
    <n v="0.78800000000000003"/>
    <m/>
    <m/>
    <m/>
    <m/>
    <m/>
  </r>
  <r>
    <x v="7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9758412"/>
    <m/>
    <m/>
    <m/>
    <n v="2830615"/>
    <n v="28331868"/>
    <n v="3650064"/>
    <n v="515042"/>
    <m/>
    <m/>
    <x v="2723"/>
    <n v="20344256"/>
    <n v="329462"/>
    <n v="333925"/>
    <n v="663387"/>
    <n v="2596681"/>
    <n v="3972107"/>
    <n v="66698452"/>
    <n v="24901104"/>
    <n v="7869876"/>
    <m/>
    <m/>
    <m/>
    <m/>
    <n v="847"/>
    <n v="0.755"/>
    <m/>
    <n v="6.8507700000000005E-2"/>
    <n v="0.64471599999999996"/>
    <n v="2.7084400000000002E-2"/>
    <n v="51599"/>
  </r>
  <r>
    <x v="8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19597556"/>
    <m/>
    <m/>
    <n v="250"/>
    <n v="3039884"/>
    <n v="25677708"/>
    <n v="3899678"/>
    <n v="944333"/>
    <m/>
    <m/>
    <x v="2724"/>
    <n v="20840598"/>
    <n v="474531"/>
    <n v="570887"/>
    <n v="1045418"/>
    <n v="2891819"/>
    <n v="4119423"/>
    <n v="70501960"/>
    <n v="26064732"/>
    <n v="7356274"/>
    <m/>
    <m/>
    <m/>
    <m/>
    <n v="900"/>
    <n v="0.77500000000000002"/>
    <m/>
    <n v="5.84767E-2"/>
    <n v="0.67420100000000005"/>
    <n v="2.5061400000000001E-2"/>
    <n v="53355"/>
  </r>
  <r>
    <x v="9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20273688"/>
    <m/>
    <m/>
    <n v="24001"/>
    <n v="3096512"/>
    <n v="26702200"/>
    <n v="3096752"/>
    <m/>
    <m/>
    <m/>
    <x v="2725"/>
    <n v="21529264"/>
    <n v="617703"/>
    <n v="326149"/>
    <n v="943852"/>
    <n v="3431004"/>
    <n v="4385464"/>
    <n v="71054936"/>
    <n v="27180678"/>
    <n v="7809449"/>
    <m/>
    <m/>
    <m/>
    <m/>
    <m/>
    <m/>
    <m/>
    <n v="7.0436499999999999E-2"/>
    <n v="0.68501999999999996"/>
    <n v="2.2817500000000001E-2"/>
    <n v="55656"/>
  </r>
  <r>
    <x v="10"/>
    <x v="97"/>
    <s v="SUNY COLLEGE AT GENESEO"/>
    <s v="New York"/>
    <x v="0"/>
    <x v="0"/>
    <s v=""/>
    <s v=""/>
    <m/>
    <m/>
    <m/>
    <m/>
    <m/>
    <n v="14454"/>
    <s v="Mid East: DE, DC, MD, NJ, NY, and PA"/>
    <x v="0"/>
    <x v="0"/>
    <m/>
    <m/>
    <m/>
    <m/>
    <n v="20085896"/>
    <m/>
    <m/>
    <n v="7283"/>
    <n v="3244499"/>
    <n v="31606010"/>
    <n v="1907359"/>
    <n v="506635"/>
    <m/>
    <m/>
    <x v="2726"/>
    <n v="23399940"/>
    <n v="526846"/>
    <n v="302559"/>
    <n v="829405"/>
    <n v="3218268"/>
    <n v="3280012"/>
    <n v="79104208"/>
    <n v="28667492"/>
    <n v="8118212"/>
    <m/>
    <m/>
    <m/>
    <m/>
    <m/>
    <m/>
    <m/>
    <n v="9.2145000000000005E-2"/>
    <n v="0.66364599999999996"/>
    <n v="3.3232600000000001E-2"/>
    <n v="54940"/>
  </r>
  <r>
    <x v="11"/>
    <x v="97"/>
    <s v="SUNY COLLEGE AT GENESEO"/>
    <s v="New York"/>
    <x v="1"/>
    <x v="0"/>
    <n v="0.5009320243569032"/>
    <n v="0.26395435375837262"/>
    <n v="8047"/>
    <n v="4031"/>
    <n v="1064"/>
    <n v="0"/>
    <n v="1064"/>
    <n v="14454"/>
    <s v="Mid East: DE, DC, MD, NJ, NY, and PA"/>
    <x v="0"/>
    <x v="0"/>
    <m/>
    <m/>
    <m/>
    <m/>
    <n v="20730814"/>
    <m/>
    <m/>
    <n v="6993"/>
    <n v="3699681"/>
    <n v="33725228"/>
    <n v="1748074"/>
    <n v="567198"/>
    <m/>
    <m/>
    <x v="2727"/>
    <n v="24476508"/>
    <n v="672003"/>
    <n v="368256"/>
    <n v="1040259"/>
    <n v="3775532"/>
    <n v="3568327"/>
    <n v="77370680"/>
    <n v="29301760"/>
    <n v="8980630"/>
    <m/>
    <m/>
    <m/>
    <m/>
    <n v="918"/>
    <n v="0.79600000000000004"/>
    <m/>
    <n v="8.5166099999999995E-2"/>
    <n v="0.65137999999999996"/>
    <n v="3.2756199999999999E-2"/>
    <n v="58605"/>
  </r>
  <r>
    <x v="12"/>
    <x v="97"/>
    <s v="SUNY COLLEGE AT GENESEO"/>
    <s v="New York"/>
    <x v="1"/>
    <x v="0"/>
    <n v="0.48974809607498537"/>
    <n v="0.27009569377990433"/>
    <n v="8535"/>
    <n v="4180"/>
    <n v="1129"/>
    <n v="0"/>
    <n v="1129"/>
    <n v="14454"/>
    <s v="Mid East: DE, DC, MD, NJ, NY, and PA"/>
    <x v="0"/>
    <x v="0"/>
    <m/>
    <m/>
    <m/>
    <m/>
    <n v="21389224"/>
    <n v="16441783"/>
    <m/>
    <n v="1585438"/>
    <n v="4881404"/>
    <n v="32649026"/>
    <m/>
    <n v="126729"/>
    <n v="48856056"/>
    <n v="27359104"/>
    <x v="2728"/>
    <n v="30716490"/>
    <n v="914664.19"/>
    <n v="387611.13"/>
    <n v="1302275.25"/>
    <n v="3569402.5"/>
    <n v="4517732"/>
    <n v="75455976"/>
    <n v="31819448"/>
    <n v="10575664"/>
    <m/>
    <m/>
    <n v="76638528"/>
    <n v="75455976"/>
    <n v="880"/>
    <n v="0.77500000000000002"/>
    <m/>
    <n v="7.3509599999999994E-2"/>
    <n v="0.65127699999999999"/>
    <n v="2.3307899999999999E-2"/>
    <n v="62312"/>
  </r>
  <r>
    <x v="13"/>
    <x v="97"/>
    <s v="SUNY COLLEGE AT GENESEO"/>
    <s v="New York"/>
    <x v="0"/>
    <x v="0"/>
    <n v="0.41944665831720368"/>
    <n v="0.26954397394136809"/>
    <n v="8783"/>
    <n v="3684"/>
    <n v="991"/>
    <n v="2"/>
    <n v="993"/>
    <s v="14454-1465"/>
    <s v="Mid East: DE, DC, MD, NJ, NY, and PA"/>
    <x v="0"/>
    <x v="0"/>
    <m/>
    <m/>
    <m/>
    <m/>
    <n v="26172824"/>
    <n v="19762442"/>
    <m/>
    <n v="1233143"/>
    <n v="4507609"/>
    <n v="34680196"/>
    <n v="418065"/>
    <n v="377422"/>
    <n v="54162732"/>
    <n v="28759308"/>
    <x v="2729"/>
    <n v="32265720"/>
    <n v="890039.75"/>
    <n v="453742.16"/>
    <n v="1343781.88"/>
    <n v="4302119.5"/>
    <n v="4686479.5"/>
    <n v="82709264"/>
    <n v="30961004"/>
    <n v="10682307"/>
    <n v="4581559"/>
    <n v="4954969"/>
    <n v="83520776"/>
    <n v="82709264"/>
    <n v="969"/>
    <n v="0.80300000000000005"/>
    <m/>
    <n v="8.0470200000000006E-2"/>
    <n v="0.62929500000000005"/>
    <n v="2.3508100000000001E-2"/>
    <n v="60863.5"/>
  </r>
  <r>
    <x v="14"/>
    <x v="97"/>
    <s v="SUNY COLLEGE AT GENESEO"/>
    <s v="New York"/>
    <x v="1"/>
    <x v="0"/>
    <n v="0.4255467659376454"/>
    <n v="0.28157463094587204"/>
    <n v="8596"/>
    <n v="3658"/>
    <n v="1026"/>
    <n v="4"/>
    <n v="1030"/>
    <s v="14454-1465"/>
    <s v="Mid East: DE, DC, MD, NJ, NY, and PA"/>
    <x v="1"/>
    <x v="0"/>
    <m/>
    <m/>
    <m/>
    <m/>
    <n v="26998950"/>
    <n v="20611478"/>
    <m/>
    <n v="1204119"/>
    <n v="4818407"/>
    <n v="35160056"/>
    <n v="417446"/>
    <n v="659944"/>
    <n v="56362504"/>
    <n v="29974176"/>
    <x v="2730"/>
    <n v="35260256"/>
    <n v="1176752.8799999999"/>
    <n v="548073.13"/>
    <n v="1724826"/>
    <n v="3913953.75"/>
    <n v="5137735.5"/>
    <n v="86657120"/>
    <n v="31819038"/>
    <n v="12702707"/>
    <n v="4954969"/>
    <n v="4987623"/>
    <n v="88868848"/>
    <n v="86657120"/>
    <n v="918"/>
    <n v="0.78700000000000003"/>
    <m/>
    <n v="7.8039899999999995E-2"/>
    <n v="0.59664200000000001"/>
    <n v="2.22323E-2"/>
    <n v="61898.5"/>
  </r>
  <r>
    <x v="15"/>
    <x v="97"/>
    <s v="SUNY College at Geneseo"/>
    <s v="New York"/>
    <x v="1"/>
    <x v="0"/>
    <n v="0.41318912710566613"/>
    <n v="0.23835997220291869"/>
    <n v="10448"/>
    <n v="4317"/>
    <n v="1027"/>
    <n v="2"/>
    <n v="1029"/>
    <s v="14454-1465"/>
    <s v="Mid East: DE, DC, MD, NJ, NY, and PA"/>
    <x v="1"/>
    <x v="3"/>
    <m/>
    <m/>
    <m/>
    <m/>
    <n v="26664112"/>
    <n v="20584520"/>
    <m/>
    <n v="2376610"/>
    <n v="4042035"/>
    <n v="41167264"/>
    <n v="414059"/>
    <n v="336538"/>
    <n v="57882328"/>
    <n v="35563992"/>
    <x v="2731"/>
    <n v="37495224"/>
    <n v="821796.75"/>
    <n v="609539.63"/>
    <n v="1431336.38"/>
    <n v="5097234"/>
    <n v="5462010.5"/>
    <n v="94855600"/>
    <n v="32345408"/>
    <n v="13852683"/>
    <n v="4987623"/>
    <n v="5304411"/>
    <n v="93720568"/>
    <n v="94855600"/>
    <n v="847"/>
    <n v="0.79500000000000004"/>
    <m/>
    <n v="6.9120299999999996E-2"/>
    <n v="0.59380599999999994"/>
    <n v="1.7953299999999998E-2"/>
    <n v="66929.5"/>
  </r>
  <r>
    <x v="16"/>
    <x v="97"/>
    <s v="SUNY at Geneseo"/>
    <s v="New York"/>
    <x v="1"/>
    <x v="0"/>
    <n v="0.41489125610297384"/>
    <n v="0.29018454132120886"/>
    <n v="9012"/>
    <n v="3739"/>
    <n v="1080"/>
    <n v="5"/>
    <n v="1085"/>
    <s v="14454-1465"/>
    <s v="Mid East: DE, DC, MD, NJ, NY, and PA"/>
    <x v="1"/>
    <x v="3"/>
    <m/>
    <m/>
    <m/>
    <m/>
    <n v="27164916"/>
    <n v="21204016"/>
    <m/>
    <n v="1383656"/>
    <n v="5002468"/>
    <n v="46155744"/>
    <n v="364707"/>
    <n v="1392193"/>
    <n v="60997976"/>
    <n v="42586488"/>
    <x v="2732"/>
    <n v="43078992"/>
    <n v="1025991.06"/>
    <n v="635978.81000000006"/>
    <n v="1661969.88"/>
    <n v="4171142.75"/>
    <n v="6136937"/>
    <n v="103811224"/>
    <n v="34105052"/>
    <n v="21063282"/>
    <n v="5304411"/>
    <n v="5732010"/>
    <n v="103603192"/>
    <n v="103811224"/>
    <n v="897"/>
    <n v="0.79100000000000004"/>
    <m/>
    <n v="6.4428299999999994E-2"/>
    <n v="0.61025399999999996"/>
    <n v="1.6333899999999998E-2"/>
    <n v="69915"/>
  </r>
  <r>
    <x v="17"/>
    <x v="97"/>
    <s v="SUNY at Geneseo"/>
    <s v="New York"/>
    <x v="1"/>
    <x v="0"/>
    <n v="0.36992700729927008"/>
    <n v="0.27229676400947117"/>
    <n v="10275"/>
    <n v="3801"/>
    <n v="1032"/>
    <n v="3"/>
    <n v="1035"/>
    <s v="14454-1465"/>
    <s v="Mid East: DE, DC, MD, NJ, NY, and PA"/>
    <x v="1"/>
    <x v="3"/>
    <m/>
    <m/>
    <m/>
    <m/>
    <n v="27368040"/>
    <n v="21586746"/>
    <m/>
    <n v="1816938"/>
    <n v="4586950"/>
    <n v="51092336"/>
    <n v="381976"/>
    <n v="1360477"/>
    <n v="62949448"/>
    <n v="46291832"/>
    <x v="2733"/>
    <n v="47422848"/>
    <n v="1527911.38"/>
    <n v="776899"/>
    <n v="2304810.5"/>
    <n v="4975366.5"/>
    <n v="7030759.5"/>
    <n v="116265432"/>
    <n v="36260768"/>
    <n v="22097384"/>
    <n v="5732010"/>
    <n v="7181627"/>
    <n v="109632848"/>
    <n v="116265432"/>
    <n v="889"/>
    <n v="0.77800000000000002"/>
    <m/>
    <n v="6.1129299999999998E-2"/>
    <n v="0.61082599999999998"/>
    <n v="1.4932300000000001E-2"/>
    <n v="71141"/>
  </r>
  <r>
    <x v="18"/>
    <x v="97"/>
    <s v="SUNY at Geneseo"/>
    <s v="New York"/>
    <x v="1"/>
    <x v="0"/>
    <n v="0.35438428366075708"/>
    <n v="0.29232017306652247"/>
    <n v="10435"/>
    <n v="3698"/>
    <n v="1080"/>
    <n v="1"/>
    <n v="1081"/>
    <s v="14454-1465"/>
    <s v="Mid East: DE, DC, MD, NJ, NY, and PA"/>
    <x v="1"/>
    <x v="3"/>
    <m/>
    <m/>
    <m/>
    <m/>
    <n v="29896020"/>
    <n v="23708260"/>
    <m/>
    <n v="3101422"/>
    <n v="5275888"/>
    <n v="51107072"/>
    <n v="396527"/>
    <n v="888321"/>
    <n v="60422640"/>
    <n v="52633176"/>
    <x v="2734"/>
    <n v="47051824"/>
    <n v="1222157"/>
    <n v="651779.75"/>
    <n v="1873936.75"/>
    <n v="5064483"/>
    <n v="6890520.5"/>
    <n v="114745360"/>
    <n v="38659184"/>
    <n v="21883232"/>
    <n v="9619001"/>
    <n v="8308301"/>
    <n v="113096512"/>
    <n v="114745360"/>
    <n v="767"/>
    <n v="0.77800000000000002"/>
    <m/>
    <n v="5.7315900000000003E-2"/>
    <n v="0.60111800000000004"/>
    <n v="1.72414E-2"/>
    <n v="75247.5"/>
  </r>
  <r>
    <x v="19"/>
    <x v="97"/>
    <s v="SUNY at Geneseo"/>
    <s v="New York"/>
    <x v="0"/>
    <x v="0"/>
    <n v="0.34745030250648229"/>
    <n v="0.26202321724709782"/>
    <n v="10413"/>
    <n v="3618"/>
    <n v="948"/>
    <n v="0"/>
    <n v="948"/>
    <s v="14454-1465"/>
    <s v="Mid East: DE, DC, MD, NJ, NY, and PA"/>
    <x v="1"/>
    <x v="3"/>
    <n v="-77.819500000000005"/>
    <n v="42.795699999999997"/>
    <m/>
    <m/>
    <n v="32803996"/>
    <n v="25746808"/>
    <m/>
    <n v="2087549"/>
    <n v="6573384"/>
    <n v="48506328"/>
    <n v="339406"/>
    <n v="714800"/>
    <n v="62952448"/>
    <n v="52397836"/>
    <x v="2735"/>
    <n v="49319692"/>
    <n v="515408"/>
    <n v="1442590"/>
    <n v="1957998"/>
    <n v="6752911"/>
    <n v="7704749"/>
    <n v="119529600"/>
    <n v="42556440"/>
    <n v="23940248"/>
    <n v="8308301"/>
    <n v="11715449"/>
    <n v="115350384"/>
    <n v="119529600"/>
    <n v="793"/>
    <n v="0.77200000000000002"/>
    <m/>
    <n v="5.8601100000000003E-2"/>
    <n v="0.60633300000000001"/>
    <n v="1.8430999999999999E-2"/>
    <n v="79107"/>
  </r>
  <r>
    <x v="20"/>
    <x v="97"/>
    <s v="SUNY at Geneseo"/>
    <s v="New York"/>
    <x v="1"/>
    <x v="0"/>
    <n v="0.37541729893778453"/>
    <n v="0.27162489894907033"/>
    <n v="9885"/>
    <n v="3711"/>
    <n v="1006"/>
    <n v="2"/>
    <n v="1008"/>
    <s v="14454-1465"/>
    <s v="Mid East: DE, DC, MD, NJ, NY, and PA"/>
    <x v="1"/>
    <x v="3"/>
    <n v="-77.819500000000005"/>
    <n v="42.795699999999997"/>
    <m/>
    <m/>
    <n v="33495004"/>
    <n v="26067282"/>
    <m/>
    <n v="2335969"/>
    <n v="7860119"/>
    <n v="50161924"/>
    <n v="405222"/>
    <n v="759111"/>
    <n v="64643728"/>
    <n v="54984372"/>
    <x v="2736"/>
    <n v="52246464"/>
    <n v="1265934"/>
    <n v="1385966"/>
    <n v="2651900"/>
    <n v="6461858"/>
    <n v="7975919"/>
    <n v="123956816"/>
    <n v="42805648"/>
    <n v="27257116"/>
    <n v="11715449"/>
    <n v="14688846"/>
    <n v="119629600"/>
    <n v="123956816"/>
    <n v="828"/>
    <n v="0.80900000000000005"/>
    <m/>
    <n v="6.1705099999999999E-2"/>
    <n v="0.58313700000000002"/>
    <n v="1.5544000000000001E-2"/>
    <n v="79647"/>
  </r>
  <r>
    <x v="21"/>
    <x v="97"/>
    <s v="SUNY at Geneseo"/>
    <s v="New York"/>
    <x v="1"/>
    <x v="0"/>
    <n v="0.43222907304838543"/>
    <n v="0.2441972920696325"/>
    <n v="9569"/>
    <n v="4136"/>
    <n v="1008"/>
    <n v="2"/>
    <n v="1010"/>
    <s v="14454-1465"/>
    <s v="Mid East: DE, DC, MD, NJ, NY, and PA"/>
    <x v="1"/>
    <x v="3"/>
    <n v="-77.822000000000003"/>
    <n v="42.796900000000001"/>
    <n v="2.8000000000000001E-2"/>
    <n v="1021"/>
    <n v="35516512"/>
    <n v="27911836"/>
    <m/>
    <n v="2256492"/>
    <n v="7326574"/>
    <n v="50404960"/>
    <n v="479268"/>
    <n v="1242327"/>
    <n v="68672856"/>
    <n v="54149368"/>
    <x v="2737"/>
    <n v="53052384"/>
    <n v="1373482"/>
    <n v="1420907"/>
    <n v="2794389"/>
    <n v="6683370"/>
    <n v="8357653"/>
    <n v="127543040"/>
    <n v="42851252"/>
    <n v="26326350"/>
    <n v="14688846"/>
    <n v="17271676"/>
    <n v="122822800"/>
    <n v="127543040"/>
    <n v="854"/>
    <n v="0.79100000000000004"/>
    <m/>
    <n v="5.7882400000000001E-2"/>
    <n v="0.57364700000000002"/>
    <n v="1.5058800000000001E-2"/>
    <n v="76924"/>
  </r>
  <r>
    <x v="22"/>
    <x v="97"/>
    <s v="SUNY College at Geneseo"/>
    <s v="New York"/>
    <x v="1"/>
    <x v="0"/>
    <n v="0.43222907304838543"/>
    <n v="0.2441972920696325"/>
    <n v="9569"/>
    <n v="4136"/>
    <n v="1008"/>
    <n v="2"/>
    <n v="1010"/>
    <s v="14454-1465"/>
    <s v="Mid East: DE, DC, MD, NJ, NY, and PA"/>
    <x v="1"/>
    <x v="3"/>
    <n v="-77.822000000000003"/>
    <n v="42.796900000000001"/>
    <n v="0.03"/>
    <n v="1059"/>
    <n v="36780140"/>
    <n v="29565528"/>
    <m/>
    <n v="2106569"/>
    <n v="6492661"/>
    <n v="49165380"/>
    <n v="475546"/>
    <n v="477351"/>
    <n v="56928252"/>
    <n v="53065056"/>
    <x v="2738"/>
    <n v="55258552"/>
    <n v="612280"/>
    <n v="685208"/>
    <n v="1297488"/>
    <n v="7394431"/>
    <n v="8840513"/>
    <n v="118865056"/>
    <n v="43276736"/>
    <n v="26663288"/>
    <n v="17271676"/>
    <n v="21584470"/>
    <n v="110153312"/>
    <n v="118865056"/>
    <n v="802"/>
    <n v="0.77900000000000003"/>
    <m/>
    <n v="5.7116100000000003E-2"/>
    <n v="0.58614200000000005"/>
    <n v="1.59176E-2"/>
    <n v="73512"/>
  </r>
  <r>
    <x v="23"/>
    <x v="97"/>
    <s v="SUNY College at Geneseo"/>
    <s v="New York"/>
    <x v="0"/>
    <x v="0"/>
    <n v="0.45656918376254912"/>
    <n v="0.2382887189292543"/>
    <n v="9164"/>
    <n v="4184"/>
    <n v="995"/>
    <n v="2"/>
    <n v="997"/>
    <s v="14454-1465"/>
    <s v="Mid East: DE, DC, MD, NJ, NY, and PA"/>
    <x v="1"/>
    <x v="3"/>
    <n v="-77.822000000000003"/>
    <n v="42.796900000000001"/>
    <n v="0.02"/>
    <n v="1151"/>
    <n v="38715972"/>
    <n v="31193142"/>
    <m/>
    <n v="3548002"/>
    <n v="6864605"/>
    <n v="56653852"/>
    <n v="521380"/>
    <n v="404165"/>
    <n v="61019248"/>
    <n v="59492628"/>
    <x v="2739"/>
    <n v="57508380"/>
    <n v="382856"/>
    <n v="928323"/>
    <n v="1311179"/>
    <n v="8464482"/>
    <n v="9554496"/>
    <n v="125009128"/>
    <n v="43981120"/>
    <n v="28652008"/>
    <n v="21584470"/>
    <n v="26577236"/>
    <n v="120535392"/>
    <n v="125009128"/>
    <n v="839"/>
    <n v="0.77900000000000003"/>
    <m/>
    <n v="5.6551700000000003E-2"/>
    <n v="0.57563200000000003"/>
    <n v="1.2413799999999999E-2"/>
    <n v="75598"/>
  </r>
  <r>
    <x v="24"/>
    <x v="97"/>
    <s v="SUNY College at Geneseo"/>
    <s v="New York"/>
    <x v="1"/>
    <x v="0"/>
    <n v="0.59129500268672752"/>
    <n v="0.22082878953107959"/>
    <n v="9305"/>
    <n v="5502"/>
    <n v="1215"/>
    <n v="0"/>
    <n v="1215"/>
    <m/>
    <m/>
    <x v="0"/>
    <x v="0"/>
    <m/>
    <m/>
    <n v="0.02"/>
    <n v="1247"/>
    <n v="40408944"/>
    <n v="32860248"/>
    <m/>
    <n v="2414104"/>
    <n v="7691990"/>
    <n v="57440208"/>
    <n v="629168"/>
    <n v="363526"/>
    <n v="62325264"/>
    <n v="61649768"/>
    <x v="2740"/>
    <n v="62215920"/>
    <n v="532461"/>
    <n v="1667333"/>
    <n v="2199794"/>
    <n v="8261503"/>
    <n v="10285285"/>
    <n v="135447328"/>
    <n v="45697712"/>
    <n v="31364216"/>
    <n v="26577236"/>
    <n v="29164500"/>
    <n v="123975032"/>
    <n v="135447328"/>
    <n v="777"/>
    <n v="0.82099999999999995"/>
    <m/>
    <n v="5.24605E-2"/>
    <n v="0.58774400000000004"/>
    <n v="1.0677799999999999E-2"/>
    <n v="77261"/>
  </r>
  <r>
    <x v="25"/>
    <x v="97"/>
    <s v="SUNY College at Geneseo"/>
    <s v="New York"/>
    <x v="1"/>
    <x v="0"/>
    <n v="0.72735248958104848"/>
    <n v="0.2005428226779252"/>
    <n v="9118"/>
    <n v="6632"/>
    <n v="1324"/>
    <n v="6"/>
    <n v="1330"/>
    <s v="14454-1465"/>
    <s v="Mid East: DE, DC, MD, NJ, NY, and PA"/>
    <x v="1"/>
    <x v="3"/>
    <n v="-77.822000000000003"/>
    <n v="42.796900000000001"/>
    <n v="1.9E-2"/>
    <n v="1223"/>
    <n v="42530080"/>
    <n v="34225968"/>
    <m/>
    <n v="2115166"/>
    <n v="7437643"/>
    <n v="59452760"/>
    <n v="734858"/>
    <n v="691971"/>
    <n v="64011908"/>
    <n v="64578152"/>
    <x v="2741"/>
    <n v="61873944"/>
    <n v="351817"/>
    <n v="899623"/>
    <n v="1251440"/>
    <n v="8802446"/>
    <n v="10718309"/>
    <n v="138514848"/>
    <n v="47130548"/>
    <n v="33834676"/>
    <n v="29164500"/>
    <n v="29628608"/>
    <n v="129077824"/>
    <n v="138514848"/>
    <n v="816"/>
    <n v="0.80900000000000005"/>
    <m/>
    <n v="4.7086200000000002E-2"/>
    <n v="0.623776"/>
    <n v="8.8578100000000007E-3"/>
    <n v="77427"/>
  </r>
  <r>
    <x v="26"/>
    <x v="97"/>
    <s v="SUNY College at Geneseo"/>
    <s v="New York"/>
    <x v="1"/>
    <x v="0"/>
    <n v="0.6684660368870895"/>
    <n v="0.20827725437415881"/>
    <n v="8892"/>
    <n v="5944"/>
    <n v="1233"/>
    <n v="5"/>
    <n v="1238"/>
    <s v="14454-1465"/>
    <s v="Mid East: DE, DC, MD, NJ, NY, and PA"/>
    <x v="1"/>
    <x v="3"/>
    <n v="-77.822000000000003"/>
    <n v="42.796900000000001"/>
    <n v="1.9E-2"/>
    <n v="1162"/>
    <n v="41537704"/>
    <n v="33339048"/>
    <m/>
    <n v="2861538"/>
    <n v="7269972"/>
    <n v="62135312"/>
    <n v="442918"/>
    <n v="701378"/>
    <n v="63679652"/>
    <n v="66176712"/>
    <x v="2742"/>
    <n v="60592944"/>
    <n v="884274"/>
    <n v="1033578"/>
    <n v="1917852"/>
    <n v="8280087"/>
    <n v="10758872"/>
    <n v="145314784"/>
    <n v="47270196"/>
    <n v="38102128"/>
    <n v="25592104"/>
    <n v="28604354"/>
    <n v="133760000"/>
    <n v="145314784"/>
    <n v="779"/>
    <n v="0.77400000000000002"/>
    <m/>
    <n v="4.4678700000000002E-2"/>
    <n v="0.61897599999999997"/>
    <n v="6.0241000000000001E-3"/>
    <n v="77511"/>
  </r>
  <r>
    <x v="27"/>
    <x v="97"/>
    <s v="SUNY College at Geneseo"/>
    <s v="New York"/>
    <x v="1"/>
    <x v="0"/>
    <n v="0.72363181249288888"/>
    <n v="0.21069182389937108"/>
    <n v="8789"/>
    <n v="6360"/>
    <n v="1333"/>
    <n v="7"/>
    <n v="1340"/>
    <s v="14454-1465"/>
    <s v="Mid East: DE, DC, MD, NJ, NY, and PA"/>
    <x v="1"/>
    <x v="3"/>
    <n v="-77.821899999999999"/>
    <n v="42.796599999999998"/>
    <n v="1.4E-2"/>
    <n v="1159"/>
    <n v="42713244"/>
    <n v="31959968"/>
    <m/>
    <n v="2155181"/>
    <n v="8469848"/>
    <n v="68070232"/>
    <n v="451566"/>
    <n v="604961"/>
    <n v="62809456"/>
    <n v="73890368"/>
    <x v="2743"/>
    <n v="55512740"/>
    <n v="1131019"/>
    <n v="1108737"/>
    <n v="2239756"/>
    <n v="8101519"/>
    <n v="9954653"/>
    <n v="143610000"/>
    <n v="49362160"/>
    <n v="34220296"/>
    <n v="28604354"/>
    <n v="31461900"/>
    <n v="136815792"/>
    <n v="143610000"/>
    <m/>
    <m/>
    <m/>
    <m/>
    <m/>
    <m/>
    <m/>
  </r>
  <r>
    <x v="0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9438871"/>
    <m/>
    <m/>
    <n v="2074"/>
    <n v="3334661"/>
    <n v="31402000"/>
    <n v="417979"/>
    <n v="365167"/>
    <m/>
    <m/>
    <x v="2744"/>
    <n v="19422468"/>
    <n v="88004"/>
    <n v="1614714"/>
    <n v="1702718"/>
    <n v="3649560"/>
    <n v="3155156"/>
    <n v="60462904"/>
    <n v="26405920"/>
    <n v="7492514"/>
    <m/>
    <m/>
    <m/>
    <m/>
    <m/>
    <m/>
    <m/>
    <m/>
    <m/>
    <m/>
    <m/>
  </r>
  <r>
    <x v="1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3051485"/>
    <m/>
    <m/>
    <n v="13656"/>
    <n v="4019467"/>
    <n v="32615564"/>
    <n v="1142432"/>
    <n v="208892"/>
    <m/>
    <m/>
    <x v="2745"/>
    <n v="19255276"/>
    <n v="203211"/>
    <n v="1186925"/>
    <n v="1390136"/>
    <n v="3406201"/>
    <n v="3132343"/>
    <n v="60442740"/>
    <n v="25724936"/>
    <n v="6297700"/>
    <m/>
    <m/>
    <m/>
    <m/>
    <m/>
    <m/>
    <m/>
    <m/>
    <m/>
    <m/>
    <m/>
  </r>
  <r>
    <x v="2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5381780"/>
    <m/>
    <m/>
    <n v="8780"/>
    <n v="4350993"/>
    <n v="33103744"/>
    <n v="1495943"/>
    <n v="238765"/>
    <m/>
    <m/>
    <x v="2746"/>
    <n v="18560016"/>
    <n v="248977"/>
    <n v="1244252"/>
    <n v="1493229"/>
    <n v="4076979"/>
    <n v="3056583"/>
    <n v="63908224"/>
    <n v="24818128"/>
    <n v="7057276"/>
    <m/>
    <m/>
    <m/>
    <m/>
    <m/>
    <m/>
    <m/>
    <m/>
    <m/>
    <m/>
    <m/>
  </r>
  <r>
    <x v="3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4768046"/>
    <m/>
    <m/>
    <n v="140795"/>
    <n v="4069680"/>
    <n v="27661700"/>
    <n v="1313040"/>
    <n v="347845"/>
    <m/>
    <m/>
    <x v="2747"/>
    <n v="18464508"/>
    <n v="236185"/>
    <n v="1536861"/>
    <n v="1773046"/>
    <n v="3584146"/>
    <n v="3271875"/>
    <n v="61219920"/>
    <n v="25023162"/>
    <n v="7573951"/>
    <m/>
    <m/>
    <m/>
    <m/>
    <m/>
    <m/>
    <m/>
    <m/>
    <m/>
    <m/>
    <m/>
  </r>
  <r>
    <x v="4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4780468"/>
    <m/>
    <m/>
    <n v="41902"/>
    <n v="4690829"/>
    <n v="31443426"/>
    <n v="1725043"/>
    <n v="508525"/>
    <m/>
    <m/>
    <x v="2748"/>
    <n v="21704964"/>
    <n v="220746"/>
    <n v="2138597"/>
    <n v="2359343"/>
    <n v="3597909"/>
    <n v="3402383"/>
    <n v="71148984"/>
    <n v="26246524"/>
    <n v="8031116"/>
    <m/>
    <m/>
    <m/>
    <m/>
    <m/>
    <m/>
    <m/>
    <m/>
    <m/>
    <m/>
    <m/>
  </r>
  <r>
    <x v="5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8215198"/>
    <m/>
    <m/>
    <n v="57598"/>
    <n v="4526091"/>
    <n v="26639604"/>
    <n v="2100374"/>
    <n v="422005"/>
    <m/>
    <m/>
    <x v="2749"/>
    <n v="17824636"/>
    <n v="273564"/>
    <n v="1758634"/>
    <n v="2032198"/>
    <n v="3911935"/>
    <n v="3365255"/>
    <n v="64905852"/>
    <n v="23923658"/>
    <n v="7467993"/>
    <m/>
    <m/>
    <m/>
    <m/>
    <m/>
    <m/>
    <m/>
    <m/>
    <m/>
    <m/>
    <m/>
  </r>
  <r>
    <x v="6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9109928"/>
    <m/>
    <m/>
    <n v="174096"/>
    <n v="4827421"/>
    <n v="27192806"/>
    <n v="1589700"/>
    <n v="538407"/>
    <m/>
    <m/>
    <x v="2750"/>
    <n v="17043008"/>
    <n v="329047"/>
    <n v="2193777"/>
    <n v="2522824"/>
    <n v="3996249"/>
    <n v="3894132"/>
    <n v="67988112"/>
    <n v="24170504"/>
    <n v="7963496"/>
    <n v="1048177"/>
    <n v="1257294"/>
    <m/>
    <m/>
    <n v="437"/>
    <n v="0.53"/>
    <m/>
    <m/>
    <m/>
    <m/>
    <m/>
  </r>
  <r>
    <x v="7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8757644"/>
    <m/>
    <m/>
    <n v="204959"/>
    <n v="5546610"/>
    <n v="30596818"/>
    <n v="1690428"/>
    <n v="441488"/>
    <m/>
    <m/>
    <x v="2751"/>
    <n v="18144888"/>
    <n v="161284"/>
    <n v="2396262"/>
    <n v="2557546"/>
    <n v="4557384"/>
    <n v="4298079"/>
    <n v="73475032"/>
    <n v="25482464"/>
    <n v="8137009"/>
    <n v="1257294"/>
    <n v="1402070"/>
    <m/>
    <m/>
    <n v="467"/>
    <n v="0.51900000000000002"/>
    <m/>
    <n v="0.14302599999999999"/>
    <n v="0.56738699999999997"/>
    <n v="5.18664E-2"/>
    <n v="37839"/>
  </r>
  <r>
    <x v="8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19016064"/>
    <m/>
    <m/>
    <n v="139303"/>
    <n v="6948244"/>
    <n v="29786972"/>
    <n v="2424775"/>
    <n v="809594"/>
    <m/>
    <m/>
    <x v="2752"/>
    <n v="17001884"/>
    <n v="212555"/>
    <n v="2899390"/>
    <n v="3111945"/>
    <n v="4999832"/>
    <n v="4450300"/>
    <n v="78874688"/>
    <n v="25881228"/>
    <n v="7428969"/>
    <n v="1402070"/>
    <n v="1414762"/>
    <m/>
    <m/>
    <n v="387"/>
    <n v="0.44600000000000001"/>
    <m/>
    <n v="0.13688800000000001"/>
    <n v="0.60194499999999995"/>
    <n v="4.6109499999999998E-2"/>
    <n v="36244.5"/>
  </r>
  <r>
    <x v="9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20106518"/>
    <m/>
    <m/>
    <n v="216996"/>
    <n v="7049124"/>
    <n v="28141084"/>
    <n v="2395741"/>
    <n v="789877"/>
    <m/>
    <m/>
    <x v="2753"/>
    <n v="17234372"/>
    <n v="396962"/>
    <n v="2949586"/>
    <n v="3346548"/>
    <n v="5337471"/>
    <n v="5326147"/>
    <n v="79783736"/>
    <n v="27487098"/>
    <n v="7930912"/>
    <n v="1414762"/>
    <n v="1226811"/>
    <m/>
    <m/>
    <m/>
    <m/>
    <m/>
    <n v="0.129361"/>
    <n v="0.59578699999999996"/>
    <n v="3.9499699999999999E-2"/>
    <n v="38960"/>
  </r>
  <r>
    <x v="10"/>
    <x v="98"/>
    <s v="SUNY COLLEGE AT ONEONTA"/>
    <s v="New York"/>
    <x v="0"/>
    <x v="0"/>
    <s v=""/>
    <s v=""/>
    <m/>
    <m/>
    <m/>
    <m/>
    <m/>
    <n v="13820"/>
    <s v="Mid East: DE, DC, MD, NJ, NY, and PA"/>
    <x v="0"/>
    <x v="0"/>
    <m/>
    <m/>
    <m/>
    <m/>
    <n v="21079978"/>
    <m/>
    <m/>
    <n v="78217"/>
    <n v="7945712"/>
    <n v="33649532"/>
    <n v="1646494"/>
    <n v="813354"/>
    <m/>
    <m/>
    <x v="2754"/>
    <n v="20051724"/>
    <n v="235453"/>
    <n v="3542985"/>
    <n v="3778438"/>
    <n v="5309268"/>
    <n v="4648967"/>
    <n v="86254000"/>
    <n v="29388908"/>
    <n v="8526011"/>
    <n v="1226811"/>
    <n v="1090863"/>
    <m/>
    <m/>
    <m/>
    <m/>
    <m/>
    <n v="0.12056500000000001"/>
    <n v="0.59067000000000003"/>
    <n v="4.0407400000000003E-2"/>
    <n v="45078.5"/>
  </r>
  <r>
    <x v="11"/>
    <x v="98"/>
    <s v="SUNY COLLEGE AT ONEONTA"/>
    <s v="New York"/>
    <x v="1"/>
    <x v="0"/>
    <n v="0.63714490331821438"/>
    <n v="0.23660547021356312"/>
    <n v="8378"/>
    <n v="5338"/>
    <n v="1261"/>
    <n v="2"/>
    <n v="1263"/>
    <n v="13820"/>
    <s v="Mid East: DE, DC, MD, NJ, NY, and PA"/>
    <x v="0"/>
    <x v="0"/>
    <m/>
    <m/>
    <m/>
    <m/>
    <n v="21803254"/>
    <m/>
    <m/>
    <n v="37803"/>
    <n v="8640496"/>
    <n v="38955788"/>
    <n v="1638754"/>
    <n v="895540"/>
    <m/>
    <m/>
    <x v="2755"/>
    <n v="20714130"/>
    <n v="225615"/>
    <n v="3611051"/>
    <n v="3836666"/>
    <n v="5228742"/>
    <n v="5221385"/>
    <n v="94361632"/>
    <n v="30790944"/>
    <n v="9515802"/>
    <n v="1090863"/>
    <n v="952442"/>
    <m/>
    <m/>
    <n v="494"/>
    <n v="0.42699999999999999"/>
    <m/>
    <n v="0.109926"/>
    <n v="0.60944100000000001"/>
    <n v="3.7827399999999997E-2"/>
    <n v="48456"/>
  </r>
  <r>
    <x v="12"/>
    <x v="98"/>
    <s v="SUNY COLLEGE AT ONEONTA"/>
    <s v="New York"/>
    <x v="1"/>
    <x v="0"/>
    <n v="0.51970708593581738"/>
    <n v="0.23704931620389558"/>
    <n v="9286"/>
    <n v="4826"/>
    <n v="1144"/>
    <n v="0"/>
    <n v="1144"/>
    <n v="13820"/>
    <s v="Mid East: DE, DC, MD, NJ, NY, and PA"/>
    <x v="0"/>
    <x v="0"/>
    <m/>
    <m/>
    <m/>
    <m/>
    <n v="21714632"/>
    <n v="15161023"/>
    <m/>
    <n v="3786869"/>
    <n v="9010177"/>
    <n v="34502932"/>
    <m/>
    <n v="1491349"/>
    <n v="59576232"/>
    <n v="25892208"/>
    <x v="2756"/>
    <n v="26392728"/>
    <n v="314398.88"/>
    <n v="4555754.5"/>
    <n v="4870153.5"/>
    <n v="6207854.5"/>
    <n v="6469256"/>
    <n v="85956928"/>
    <n v="35162268"/>
    <n v="11802078"/>
    <m/>
    <m/>
    <n v="86213112"/>
    <n v="85956928"/>
    <n v="533"/>
    <n v="0.47199999999999998"/>
    <m/>
    <n v="0.10237"/>
    <n v="0.59945000000000004"/>
    <n v="3.4008900000000002E-2"/>
    <n v="52075"/>
  </r>
  <r>
    <x v="13"/>
    <x v="98"/>
    <s v="SUNY COLLEGE AT ONEONTA"/>
    <s v="New York"/>
    <x v="1"/>
    <x v="0"/>
    <n v="0.47823529411764704"/>
    <n v="0.24825748257482574"/>
    <n v="10200"/>
    <n v="4878"/>
    <n v="1211"/>
    <n v="0"/>
    <n v="1211"/>
    <s v="13820-4015"/>
    <s v="Mid East: DE, DC, MD, NJ, NY, and PA"/>
    <x v="0"/>
    <x v="0"/>
    <m/>
    <m/>
    <m/>
    <m/>
    <n v="27702300"/>
    <n v="19641082"/>
    <m/>
    <n v="3482773"/>
    <n v="8945455"/>
    <n v="39112224"/>
    <n v="776002"/>
    <n v="981080"/>
    <n v="66729112"/>
    <n v="30687610"/>
    <x v="2757"/>
    <n v="28576756"/>
    <n v="150955.38"/>
    <n v="5061255"/>
    <n v="5212210.5"/>
    <n v="6231903"/>
    <n v="7121026"/>
    <n v="96750288"/>
    <n v="34172136"/>
    <n v="11949613"/>
    <n v="11979694"/>
    <n v="13215067"/>
    <n v="98238248"/>
    <n v="96750288"/>
    <n v="533"/>
    <n v="0.498"/>
    <m/>
    <n v="8.6479100000000003E-2"/>
    <n v="0.57343900000000003"/>
    <n v="2.6767300000000001E-2"/>
    <n v="56244.5"/>
  </r>
  <r>
    <x v="14"/>
    <x v="98"/>
    <s v="SUNY COLLEGE AT ONEONTA"/>
    <s v="New York"/>
    <x v="1"/>
    <x v="0"/>
    <n v="0.45326467158958417"/>
    <n v="0.22658092175777064"/>
    <n v="10292"/>
    <n v="4665"/>
    <n v="1057"/>
    <n v="0"/>
    <n v="1057"/>
    <s v="13820-4015"/>
    <s v="Mid East: DE, DC, MD, NJ, NY, and PA"/>
    <x v="1"/>
    <x v="0"/>
    <m/>
    <m/>
    <m/>
    <m/>
    <n v="28778136"/>
    <n v="20432654"/>
    <m/>
    <n v="3641545"/>
    <n v="9983536"/>
    <n v="40559128"/>
    <n v="809207"/>
    <n v="734319"/>
    <n v="71238632"/>
    <n v="32352400"/>
    <x v="2758"/>
    <n v="31212568"/>
    <n v="714078.94"/>
    <n v="5083892.5"/>
    <n v="5797971.5"/>
    <n v="6479249"/>
    <n v="7059341.5"/>
    <n v="103538560"/>
    <n v="36312380"/>
    <n v="14745271"/>
    <n v="13215067"/>
    <n v="14226314"/>
    <n v="103920480"/>
    <n v="103538560"/>
    <n v="584"/>
    <n v="0.50700000000000001"/>
    <m/>
    <n v="8.1570000000000004E-2"/>
    <n v="0.58225300000000002"/>
    <n v="2.1501699999999999E-2"/>
    <n v="55607.5"/>
  </r>
  <r>
    <x v="15"/>
    <x v="98"/>
    <s v="SUNY College at Oneonta"/>
    <s v="New York"/>
    <x v="1"/>
    <x v="0"/>
    <n v="0.45336045114172135"/>
    <n v="0.23368678629690048"/>
    <n v="10817"/>
    <n v="4904"/>
    <n v="1145"/>
    <n v="1"/>
    <n v="1146"/>
    <s v="13820-4015"/>
    <s v="Mid East: DE, DC, MD, NJ, NY, and PA"/>
    <x v="1"/>
    <x v="3"/>
    <m/>
    <m/>
    <m/>
    <m/>
    <n v="28862646"/>
    <n v="20768416"/>
    <m/>
    <n v="5112103"/>
    <n v="8846690"/>
    <n v="47562356"/>
    <n v="874319"/>
    <n v="775523"/>
    <n v="73955496"/>
    <n v="38471800"/>
    <x v="2759"/>
    <n v="31296822"/>
    <n v="379151.84"/>
    <n v="5085682.5"/>
    <n v="5464834.5"/>
    <n v="7611126.5"/>
    <n v="7725690"/>
    <n v="111890040"/>
    <n v="36910256"/>
    <n v="16132737"/>
    <n v="14226314"/>
    <n v="15690610"/>
    <n v="113680568"/>
    <n v="111890040"/>
    <n v="685"/>
    <n v="0.54500000000000004"/>
    <m/>
    <n v="8.4650500000000004E-2"/>
    <n v="0.59571499999999999"/>
    <n v="1.9318599999999998E-2"/>
    <n v="57038"/>
  </r>
  <r>
    <x v="16"/>
    <x v="98"/>
    <s v="SUNY College at Oneonta"/>
    <s v="New York"/>
    <x v="1"/>
    <x v="0"/>
    <n v="0.42939430965264447"/>
    <n v="0.22723577235772358"/>
    <n v="11458"/>
    <n v="4920"/>
    <n v="1117"/>
    <n v="1"/>
    <n v="1118"/>
    <s v="13820-4015"/>
    <s v="Mid East: DE, DC, MD, NJ, NY, and PA"/>
    <x v="1"/>
    <x v="3"/>
    <m/>
    <m/>
    <m/>
    <m/>
    <n v="29070458"/>
    <n v="20953936"/>
    <m/>
    <n v="5536195"/>
    <n v="9593192"/>
    <n v="54192568"/>
    <n v="788237"/>
    <n v="986957"/>
    <n v="76913528"/>
    <n v="45203692"/>
    <x v="2760"/>
    <n v="37568844"/>
    <n v="135863.79999999999"/>
    <n v="6261523.5"/>
    <n v="6397387.5"/>
    <n v="9022677"/>
    <n v="8318115.5"/>
    <n v="125587184"/>
    <n v="39387356"/>
    <n v="24824020"/>
    <n v="15690610"/>
    <n v="21062864"/>
    <n v="122647000"/>
    <n v="125587184"/>
    <n v="671"/>
    <n v="0.58699999999999997"/>
    <m/>
    <n v="7.84107E-2"/>
    <n v="0.60126599999999997"/>
    <n v="1.5822800000000001E-2"/>
    <n v="59559"/>
  </r>
  <r>
    <x v="17"/>
    <x v="98"/>
    <s v="SUNY College at Oneonta"/>
    <s v="New York"/>
    <x v="1"/>
    <x v="0"/>
    <n v="0.42939430965264447"/>
    <n v="0.22723577235772358"/>
    <n v="11458"/>
    <n v="4920"/>
    <n v="1117"/>
    <n v="1"/>
    <n v="1118"/>
    <s v="13820-4015"/>
    <s v="Mid East: DE, DC, MD, NJ, NY, and PA"/>
    <x v="1"/>
    <x v="3"/>
    <m/>
    <m/>
    <m/>
    <m/>
    <n v="29095018"/>
    <n v="20870584"/>
    <m/>
    <n v="6283194"/>
    <n v="10277281"/>
    <n v="58880188"/>
    <n v="935910"/>
    <n v="1132180"/>
    <n v="79925488"/>
    <n v="48945872"/>
    <x v="2761"/>
    <n v="39411824"/>
    <n v="143735.59"/>
    <n v="6033507"/>
    <n v="6177242.5"/>
    <n v="9315667"/>
    <n v="9634872"/>
    <n v="135369328"/>
    <n v="42327500"/>
    <n v="25793422"/>
    <n v="21062864"/>
    <n v="22096104"/>
    <n v="129432248"/>
    <n v="135369328"/>
    <n v="644"/>
    <n v="0.59299999999999997"/>
    <m/>
    <n v="6.8042000000000005E-2"/>
    <n v="0.59536699999999998"/>
    <n v="1.37532E-2"/>
    <n v="62858"/>
  </r>
  <r>
    <x v="18"/>
    <x v="98"/>
    <s v="SUNY College at Oneonta"/>
    <s v="New York"/>
    <x v="1"/>
    <x v="0"/>
    <n v="0.38014354066985645"/>
    <n v="0.24019299349695825"/>
    <n v="12540"/>
    <n v="4767"/>
    <n v="1145"/>
    <n v="0"/>
    <n v="1145"/>
    <s v="13820-4015"/>
    <s v="Mid East: DE, DC, MD, NJ, NY, and PA"/>
    <x v="1"/>
    <x v="3"/>
    <m/>
    <m/>
    <m/>
    <m/>
    <n v="30380450"/>
    <n v="21642726"/>
    <m/>
    <n v="4792212"/>
    <n v="11476277"/>
    <n v="57292128"/>
    <n v="1024257"/>
    <n v="1023571"/>
    <n v="69240880"/>
    <n v="59935376"/>
    <x v="2762"/>
    <n v="41106340"/>
    <n v="189151.35999999999"/>
    <n v="6814277"/>
    <n v="7003428.5"/>
    <n v="9775538"/>
    <n v="9201760"/>
    <n v="139476688"/>
    <n v="45642484"/>
    <n v="25663264"/>
    <n v="22546668"/>
    <n v="23987492"/>
    <n v="129983576"/>
    <n v="139476688"/>
    <n v="773"/>
    <n v="0.64400000000000002"/>
    <m/>
    <n v="6.1693999999999999E-2"/>
    <n v="0.57825000000000004"/>
    <n v="1.3245E-2"/>
    <n v="67747"/>
  </r>
  <r>
    <x v="19"/>
    <x v="98"/>
    <s v="SUNY College at Oneonta"/>
    <s v="New York"/>
    <x v="1"/>
    <x v="0"/>
    <n v="0.39189721762433988"/>
    <n v="0.22144006436041835"/>
    <n v="12687"/>
    <n v="4972"/>
    <n v="1101"/>
    <n v="0"/>
    <n v="1101"/>
    <s v="13820-4015"/>
    <s v="Mid East: DE, DC, MD, NJ, NY, and PA"/>
    <x v="1"/>
    <x v="3"/>
    <n v="-75.070400000000006"/>
    <n v="42.464100000000002"/>
    <m/>
    <m/>
    <n v="33902032"/>
    <n v="23968740"/>
    <m/>
    <n v="5611448"/>
    <n v="14231834"/>
    <n v="55699864"/>
    <n v="918015"/>
    <n v="1940962"/>
    <n v="75595280"/>
    <n v="58958920"/>
    <x v="2763"/>
    <n v="46808360"/>
    <n v="105473"/>
    <n v="6897767"/>
    <n v="7003240"/>
    <n v="14103048"/>
    <n v="10200577"/>
    <n v="144358368"/>
    <n v="48832628"/>
    <n v="26981014"/>
    <n v="23987492"/>
    <n v="25740852"/>
    <n v="135370304"/>
    <n v="144358368"/>
    <n v="682"/>
    <n v="0.64600000000000002"/>
    <m/>
    <n v="5.54225E-2"/>
    <n v="0.58227799999999996"/>
    <n v="1.3000299999999999E-2"/>
    <n v="71625"/>
  </r>
  <r>
    <x v="20"/>
    <x v="98"/>
    <s v="SUNY College at Oneonta"/>
    <s v="New York"/>
    <x v="1"/>
    <x v="0"/>
    <n v="0.41009439113815432"/>
    <n v="0.21571238348868177"/>
    <n v="12819"/>
    <n v="5257"/>
    <n v="1134"/>
    <n v="0"/>
    <n v="1134"/>
    <s v="13820-4015"/>
    <s v="Mid East: DE, DC, MD, NJ, NY, and PA"/>
    <x v="1"/>
    <x v="3"/>
    <n v="-75.064599999999999"/>
    <n v="42.470300000000002"/>
    <m/>
    <m/>
    <n v="34815520"/>
    <n v="24342904"/>
    <m/>
    <n v="3449234"/>
    <n v="14810953"/>
    <n v="58024256"/>
    <n v="1353752"/>
    <n v="927144"/>
    <n v="73855496"/>
    <n v="65075276"/>
    <x v="2764"/>
    <n v="51063892"/>
    <n v="106812"/>
    <n v="6845150"/>
    <n v="6951962"/>
    <n v="12512925"/>
    <n v="11187616"/>
    <n v="148604864"/>
    <n v="49277572"/>
    <n v="32018756"/>
    <n v="28286804"/>
    <n v="33736956"/>
    <n v="139391248"/>
    <n v="148604864"/>
    <n v="768"/>
    <n v="0.67100000000000004"/>
    <m/>
    <n v="5.7578900000000002E-2"/>
    <n v="0.59798799999999996"/>
    <n v="1.38744E-2"/>
    <n v="73494"/>
  </r>
  <r>
    <x v="21"/>
    <x v="98"/>
    <s v="SUNY College at Oneonta"/>
    <s v="New York"/>
    <x v="1"/>
    <x v="0"/>
    <n v="0.4343491651807424"/>
    <n v="0.21907072214965478"/>
    <n v="12338"/>
    <n v="5359"/>
    <n v="1174"/>
    <n v="0"/>
    <n v="1174"/>
    <s v="13820-4015"/>
    <s v="Mid East: DE, DC, MD, NJ, NY, and PA"/>
    <x v="1"/>
    <x v="3"/>
    <n v="-75.0642"/>
    <n v="42.4666"/>
    <n v="7.2999999999999995E-2"/>
    <n v="1365"/>
    <n v="36827508"/>
    <n v="26350304"/>
    <m/>
    <n v="1485112"/>
    <n v="14326560"/>
    <n v="53165728"/>
    <n v="1436602"/>
    <n v="1172310"/>
    <n v="75784192"/>
    <n v="61235496"/>
    <x v="2765"/>
    <n v="52041332"/>
    <n v="221662"/>
    <n v="6538484"/>
    <n v="6760146"/>
    <n v="12018341"/>
    <n v="11395626"/>
    <n v="147836032"/>
    <n v="50456484"/>
    <n v="31051432"/>
    <n v="33736956"/>
    <n v="33129312"/>
    <n v="137189360"/>
    <n v="147836032"/>
    <n v="743"/>
    <n v="0.66500000000000004"/>
    <m/>
    <n v="4.84044E-2"/>
    <n v="0.60200799999999999"/>
    <n v="1.1832199999999999E-2"/>
    <n v="74216"/>
  </r>
  <r>
    <x v="22"/>
    <x v="98"/>
    <s v="SUNY College at Oneonta"/>
    <s v="New York"/>
    <x v="1"/>
    <x v="0"/>
    <n v="0.43538205980066447"/>
    <n v="0.21861884776802748"/>
    <n v="12040"/>
    <n v="5242"/>
    <n v="1146"/>
    <n v="0"/>
    <n v="1146"/>
    <s v="13820-4015"/>
    <s v="Mid East: DE, DC, MD, NJ, NY, and PA"/>
    <x v="1"/>
    <x v="3"/>
    <n v="-75.0642"/>
    <n v="42.4666"/>
    <n v="7.2999999999999995E-2"/>
    <n v="1478"/>
    <n v="38571136"/>
    <n v="28116596"/>
    <m/>
    <n v="1282153"/>
    <n v="13850723"/>
    <n v="55083684"/>
    <n v="2110020"/>
    <n v="1194208"/>
    <n v="61297864"/>
    <n v="63803624"/>
    <x v="2766"/>
    <n v="52350136"/>
    <n v="171243"/>
    <n v="6579435"/>
    <n v="6750678"/>
    <n v="12487702"/>
    <n v="12623932"/>
    <n v="138506752"/>
    <n v="50201776"/>
    <n v="30789310"/>
    <n v="33129312"/>
    <n v="37317988"/>
    <n v="125568240"/>
    <n v="138506752"/>
    <n v="799"/>
    <n v="0.69799999999999995"/>
    <m/>
    <n v="4.2318599999999998E-2"/>
    <n v="0.59494999999999998"/>
    <n v="8.1792299999999991E-3"/>
    <n v="76209"/>
  </r>
  <r>
    <x v="23"/>
    <x v="98"/>
    <s v="SUNY Oneonta"/>
    <s v="New York"/>
    <x v="1"/>
    <x v="0"/>
    <n v="0.50726050092583563"/>
    <n v="0.21498559077809798"/>
    <n v="10261"/>
    <n v="5205"/>
    <n v="1119"/>
    <n v="0"/>
    <n v="1119"/>
    <s v="13820-4015"/>
    <s v="Mid East: DE, DC, MD, NJ, NY, and PA"/>
    <x v="1"/>
    <x v="3"/>
    <n v="-75.0642"/>
    <n v="42.4666"/>
    <n v="6.5000000000000002E-2"/>
    <n v="1490"/>
    <n v="40637648"/>
    <n v="29907934"/>
    <m/>
    <n v="1932794"/>
    <n v="12985040"/>
    <n v="59930832"/>
    <n v="1938123"/>
    <n v="1636391"/>
    <n v="63930752"/>
    <n v="67852480"/>
    <x v="2767"/>
    <n v="54114200"/>
    <n v="234711"/>
    <n v="5728085"/>
    <n v="5962796"/>
    <n v="14076165"/>
    <n v="12999958"/>
    <n v="140802864"/>
    <n v="51347640"/>
    <n v="33351772"/>
    <n v="37317988"/>
    <n v="43098772"/>
    <n v="131891448"/>
    <n v="140802864"/>
    <n v="747"/>
    <n v="0.73399999999999999"/>
    <m/>
    <n v="5.0722099999999999E-2"/>
    <n v="0.61324400000000001"/>
    <n v="8.8059200000000001E-3"/>
    <n v="75730"/>
  </r>
  <r>
    <x v="24"/>
    <x v="98"/>
    <s v="SUNY Oneonta"/>
    <s v="New York"/>
    <x v="1"/>
    <x v="0"/>
    <n v="0.49879164508890039"/>
    <n v="0.19155563246236373"/>
    <n v="11586"/>
    <n v="5779"/>
    <n v="1107"/>
    <m/>
    <n v="1107"/>
    <m/>
    <m/>
    <x v="0"/>
    <x v="0"/>
    <m/>
    <m/>
    <n v="3.1E-2"/>
    <n v="1535"/>
    <n v="42846844"/>
    <n v="31738604"/>
    <m/>
    <n v="1764009"/>
    <n v="13205895"/>
    <n v="61839416"/>
    <n v="1892400"/>
    <n v="1256469"/>
    <n v="65453504"/>
    <n v="69806840"/>
    <x v="2768"/>
    <n v="61435132"/>
    <n v="231037"/>
    <n v="5707710"/>
    <n v="5938747"/>
    <n v="15968071"/>
    <n v="11823704"/>
    <n v="151520816"/>
    <n v="54147248"/>
    <n v="37235752"/>
    <n v="43098772"/>
    <n v="43585568"/>
    <n v="135316512"/>
    <n v="151520816"/>
    <n v="811"/>
    <n v="0.72199999999999998"/>
    <m/>
    <n v="4.8124599999999997E-2"/>
    <n v="0.61960400000000004"/>
    <n v="7.07714E-3"/>
    <n v="74232"/>
  </r>
  <r>
    <x v="25"/>
    <x v="98"/>
    <s v="SUNY Oneonta"/>
    <s v="New York"/>
    <x v="1"/>
    <x v="0"/>
    <n v="0.48717948717948717"/>
    <n v="0.20298185737380994"/>
    <n v="11427"/>
    <n v="5567"/>
    <n v="1130"/>
    <m/>
    <n v="1130"/>
    <s v="13820-4015"/>
    <s v="Mid East: DE, DC, MD, NJ, NY, and PA"/>
    <x v="1"/>
    <x v="3"/>
    <n v="-75.0642"/>
    <n v="42.4666"/>
    <n v="3.4000000000000002E-2"/>
    <n v="1488"/>
    <n v="44563536"/>
    <n v="32668362"/>
    <m/>
    <n v="1922483"/>
    <n v="13786294"/>
    <n v="65085704"/>
    <n v="2033173"/>
    <n v="2658676"/>
    <n v="68941856"/>
    <n v="73899912"/>
    <x v="2769"/>
    <n v="61890904"/>
    <n v="176252"/>
    <n v="6244177"/>
    <n v="6420429"/>
    <n v="16012580"/>
    <n v="12411088"/>
    <n v="155893472"/>
    <n v="55386288"/>
    <n v="39584428"/>
    <n v="43585568"/>
    <n v="42621964"/>
    <n v="147618432"/>
    <n v="155893472"/>
    <n v="817"/>
    <n v="0.72199999999999998"/>
    <m/>
    <n v="3.8756899999999997E-2"/>
    <n v="0.60585"/>
    <n v="4.7532E-3"/>
    <n v="74971"/>
  </r>
  <r>
    <x v="26"/>
    <x v="98"/>
    <s v="SUNY Oneonta"/>
    <s v="New York"/>
    <x v="1"/>
    <x v="0"/>
    <n v="0.52838016217235528"/>
    <n v="0.20021413276231265"/>
    <n v="10606"/>
    <n v="5604"/>
    <n v="1122"/>
    <m/>
    <n v="1122"/>
    <s v="13820-4015"/>
    <s v="Mid East: DE, DC, MD, NJ, NY, and PA"/>
    <x v="1"/>
    <x v="3"/>
    <n v="-75.063599999999994"/>
    <n v="42.468899999999998"/>
    <n v="3.1E-2"/>
    <n v="1479"/>
    <n v="43818880"/>
    <n v="31701308"/>
    <m/>
    <n v="2053608"/>
    <n v="13813010"/>
    <n v="67046808"/>
    <n v="2070669"/>
    <n v="1621570"/>
    <n v="67115032"/>
    <n v="76624416"/>
    <x v="2770"/>
    <n v="63896720"/>
    <n v="364761"/>
    <n v="5613699"/>
    <n v="5978460"/>
    <n v="16826058"/>
    <n v="12965644"/>
    <n v="162084800"/>
    <n v="53073328"/>
    <n v="42859672"/>
    <n v="45129148"/>
    <n v="49085596"/>
    <n v="146977120"/>
    <n v="162084800"/>
    <n v="831"/>
    <n v="0.70899999999999996"/>
    <m/>
    <n v="4.1601899999999997E-2"/>
    <n v="0.60847600000000002"/>
    <n v="5.0544300000000004E-3"/>
    <n v="72278"/>
  </r>
  <r>
    <x v="27"/>
    <x v="98"/>
    <s v="SUNY Oneonta"/>
    <s v="New York"/>
    <x v="1"/>
    <x v="0"/>
    <n v="0.59522522522522525"/>
    <n v="0.20902073558347206"/>
    <n v="11100"/>
    <n v="6607"/>
    <n v="1381"/>
    <n v="0"/>
    <n v="1381"/>
    <s v="13820-4015"/>
    <s v="Mid East: DE, DC, MD, NJ, NY, and PA"/>
    <x v="1"/>
    <x v="3"/>
    <n v="-75.063599999999994"/>
    <n v="42.468899999999998"/>
    <n v="2.1000000000000001E-2"/>
    <n v="1499"/>
    <n v="47096640"/>
    <n v="31942482"/>
    <m/>
    <n v="2878697"/>
    <n v="15239282"/>
    <n v="75435224"/>
    <n v="1872889"/>
    <n v="1466023"/>
    <n v="71105736"/>
    <n v="84841632"/>
    <x v="2771"/>
    <n v="56944768"/>
    <n v="538882"/>
    <n v="5286557"/>
    <n v="5825439"/>
    <n v="14217251"/>
    <n v="11797371"/>
    <n v="157211216"/>
    <n v="58005384"/>
    <n v="40697952"/>
    <n v="49085596"/>
    <n v="57633640"/>
    <n v="156797712"/>
    <n v="157211216"/>
    <m/>
    <m/>
    <m/>
    <m/>
    <m/>
    <m/>
    <m/>
  </r>
  <r>
    <x v="0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12579845"/>
    <m/>
    <m/>
    <n v="170140"/>
    <n v="3142666"/>
    <n v="39181188"/>
    <n v="2291154"/>
    <n v="417016"/>
    <m/>
    <m/>
    <x v="2772"/>
    <n v="24221972"/>
    <n v="587447"/>
    <n v="1188786"/>
    <n v="1776233"/>
    <n v="4665206"/>
    <n v="4073109"/>
    <n v="80492336"/>
    <n v="32426320"/>
    <n v="9209719"/>
    <m/>
    <m/>
    <m/>
    <m/>
    <m/>
    <m/>
    <m/>
    <m/>
    <m/>
    <m/>
    <m/>
  </r>
  <r>
    <x v="1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17700692"/>
    <m/>
    <m/>
    <n v="76559"/>
    <n v="3937905"/>
    <n v="40332992"/>
    <n v="3685113"/>
    <n v="296414"/>
    <m/>
    <m/>
    <x v="2773"/>
    <n v="22911364"/>
    <n v="1013115"/>
    <n v="1051310"/>
    <n v="2064425"/>
    <n v="4274627"/>
    <n v="4013398"/>
    <n v="82476072"/>
    <n v="31161264"/>
    <n v="7520500"/>
    <m/>
    <m/>
    <m/>
    <m/>
    <m/>
    <m/>
    <m/>
    <m/>
    <m/>
    <m/>
    <m/>
  </r>
  <r>
    <x v="2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1560014"/>
    <m/>
    <m/>
    <n v="29198"/>
    <n v="4467162"/>
    <n v="42696872"/>
    <n v="3515070"/>
    <n v="284788"/>
    <m/>
    <m/>
    <x v="2774"/>
    <n v="22735574"/>
    <n v="1062466"/>
    <n v="907184"/>
    <n v="1969650"/>
    <n v="4315695"/>
    <n v="4367903"/>
    <n v="86982232"/>
    <n v="30525906"/>
    <n v="8547441"/>
    <m/>
    <m/>
    <m/>
    <m/>
    <m/>
    <m/>
    <m/>
    <m/>
    <m/>
    <m/>
    <m/>
  </r>
  <r>
    <x v="3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2928944"/>
    <m/>
    <m/>
    <n v="28267"/>
    <n v="4655448"/>
    <n v="35272228"/>
    <n v="3862423"/>
    <n v="552656"/>
    <m/>
    <m/>
    <x v="2775"/>
    <n v="23884652"/>
    <n v="1457271"/>
    <n v="1062346"/>
    <n v="2519617"/>
    <n v="4467215"/>
    <n v="4914160"/>
    <n v="87586624"/>
    <n v="32320136"/>
    <n v="9625304"/>
    <m/>
    <m/>
    <m/>
    <m/>
    <m/>
    <m/>
    <m/>
    <m/>
    <m/>
    <m/>
    <m/>
  </r>
  <r>
    <x v="4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2839264"/>
    <m/>
    <m/>
    <n v="32713"/>
    <n v="5075802"/>
    <n v="40035368"/>
    <n v="3996012"/>
    <n v="786328"/>
    <m/>
    <m/>
    <x v="2776"/>
    <n v="27683640"/>
    <n v="1424376"/>
    <n v="1322489"/>
    <n v="2746865"/>
    <n v="4865900"/>
    <n v="5132454"/>
    <n v="94582072"/>
    <n v="34867944"/>
    <n v="10498479"/>
    <m/>
    <m/>
    <m/>
    <m/>
    <m/>
    <m/>
    <m/>
    <m/>
    <m/>
    <m/>
    <m/>
  </r>
  <r>
    <x v="5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8242256"/>
    <m/>
    <m/>
    <n v="130229"/>
    <n v="5157363"/>
    <n v="35381380"/>
    <n v="4658371"/>
    <n v="810265"/>
    <m/>
    <m/>
    <x v="2777"/>
    <n v="24799232"/>
    <n v="1243318"/>
    <n v="2075121"/>
    <n v="3318439"/>
    <n v="4993652"/>
    <n v="5304425"/>
    <n v="92738472"/>
    <n v="34214572"/>
    <n v="10527115"/>
    <m/>
    <m/>
    <m/>
    <m/>
    <m/>
    <m/>
    <m/>
    <m/>
    <m/>
    <m/>
    <m/>
  </r>
  <r>
    <x v="6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7901826"/>
    <m/>
    <m/>
    <n v="86111"/>
    <n v="5024180"/>
    <n v="36008940"/>
    <n v="5370651"/>
    <n v="775126"/>
    <m/>
    <m/>
    <x v="2778"/>
    <n v="25618744"/>
    <n v="1597660"/>
    <n v="2296640"/>
    <n v="3894300"/>
    <n v="5320087"/>
    <n v="5750579"/>
    <n v="93937800"/>
    <n v="35809680"/>
    <n v="11536597"/>
    <m/>
    <m/>
    <m/>
    <m/>
    <n v="786"/>
    <n v="0.58799999999999997"/>
    <m/>
    <m/>
    <m/>
    <m/>
    <m/>
  </r>
  <r>
    <x v="7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7741908"/>
    <m/>
    <m/>
    <n v="26392"/>
    <n v="5827798"/>
    <n v="39706544"/>
    <n v="4013491"/>
    <n v="671599"/>
    <m/>
    <m/>
    <x v="2779"/>
    <n v="24742610"/>
    <n v="1459236"/>
    <n v="2354781"/>
    <n v="3814017"/>
    <n v="5676124"/>
    <n v="6077094"/>
    <n v="107505168"/>
    <n v="35539384"/>
    <n v="11121030"/>
    <m/>
    <m/>
    <m/>
    <m/>
    <n v="658"/>
    <n v="0.57699999999999996"/>
    <m/>
    <n v="0.193082"/>
    <n v="0.53522000000000003"/>
    <n v="6.4779900000000001E-2"/>
    <n v="37268"/>
  </r>
  <r>
    <x v="8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7631632"/>
    <m/>
    <m/>
    <m/>
    <n v="6312443"/>
    <n v="35794668"/>
    <n v="3833852"/>
    <n v="821700"/>
    <m/>
    <m/>
    <x v="2780"/>
    <n v="25790922"/>
    <n v="1322297"/>
    <n v="2564284"/>
    <n v="3886581"/>
    <n v="5279274"/>
    <n v="5855870"/>
    <n v="98961728"/>
    <n v="37351724"/>
    <n v="10464602"/>
    <m/>
    <m/>
    <m/>
    <m/>
    <n v="800"/>
    <n v="0.57399999999999995"/>
    <m/>
    <n v="0.19100800000000001"/>
    <n v="0.53802000000000005"/>
    <n v="6.3367499999999993E-2"/>
    <n v="36644"/>
  </r>
  <r>
    <x v="9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8038152"/>
    <m/>
    <m/>
    <n v="13958"/>
    <n v="6179557"/>
    <n v="35863336"/>
    <n v="3477396"/>
    <n v="690183"/>
    <m/>
    <m/>
    <x v="2781"/>
    <n v="26414652"/>
    <n v="1482448"/>
    <n v="2647428"/>
    <n v="4129876"/>
    <n v="5637185"/>
    <n v="6582862"/>
    <n v="99632656"/>
    <n v="38188320"/>
    <n v="10915884"/>
    <m/>
    <m/>
    <m/>
    <m/>
    <m/>
    <m/>
    <m/>
    <n v="0.18301400000000001"/>
    <n v="0.55835599999999996"/>
    <n v="7.1506899999999998E-2"/>
    <n v="39575"/>
  </r>
  <r>
    <x v="10"/>
    <x v="99"/>
    <s v="SUNY COLLEGE AT OSWEGO"/>
    <s v="New York"/>
    <x v="0"/>
    <x v="0"/>
    <s v=""/>
    <s v=""/>
    <m/>
    <m/>
    <m/>
    <m/>
    <m/>
    <n v="13126"/>
    <s v="Mid East: DE, DC, MD, NJ, NY, and PA"/>
    <x v="0"/>
    <x v="0"/>
    <m/>
    <m/>
    <m/>
    <m/>
    <n v="28808544"/>
    <m/>
    <m/>
    <n v="16612"/>
    <n v="6872992"/>
    <n v="41127000"/>
    <n v="3601882"/>
    <n v="777069"/>
    <m/>
    <m/>
    <x v="2782"/>
    <n v="29588218"/>
    <n v="1778585"/>
    <n v="2092388"/>
    <n v="3870973"/>
    <n v="5029650"/>
    <n v="6092911"/>
    <n v="112899336"/>
    <n v="39471844"/>
    <n v="11283007"/>
    <m/>
    <m/>
    <m/>
    <m/>
    <m/>
    <m/>
    <m/>
    <n v="0.18467600000000001"/>
    <n v="0.56195499999999998"/>
    <n v="7.1069999999999994E-2"/>
    <n v="43207"/>
  </r>
  <r>
    <x v="11"/>
    <x v="99"/>
    <s v="SUNY COLLEGE AT OSWEGO"/>
    <s v="New York"/>
    <x v="1"/>
    <x v="0"/>
    <n v="0.57936911727295859"/>
    <n v="0.27749725576289791"/>
    <n v="7862"/>
    <n v="4555"/>
    <n v="1235"/>
    <n v="29"/>
    <n v="1264"/>
    <n v="13126"/>
    <s v="Mid East: DE, DC, MD, NJ, NY, and PA"/>
    <x v="0"/>
    <x v="0"/>
    <m/>
    <m/>
    <m/>
    <m/>
    <n v="30604884"/>
    <m/>
    <m/>
    <n v="27795"/>
    <n v="8147004"/>
    <n v="46188380"/>
    <n v="3561432"/>
    <n v="354382"/>
    <m/>
    <m/>
    <x v="2783"/>
    <n v="29922804"/>
    <n v="1655573"/>
    <n v="2969469"/>
    <n v="4625042"/>
    <n v="5838659"/>
    <n v="6646213"/>
    <n v="113345176"/>
    <n v="40629260"/>
    <n v="12422710"/>
    <m/>
    <m/>
    <m/>
    <m/>
    <n v="647"/>
    <n v="0.51600000000000001"/>
    <m/>
    <n v="0.17399100000000001"/>
    <n v="0.55058799999999997"/>
    <n v="6.5917199999999995E-2"/>
    <n v="45570.5"/>
  </r>
  <r>
    <x v="12"/>
    <x v="99"/>
    <s v="SUNY COLLEGE AT OSWEGO"/>
    <s v="New York"/>
    <x v="1"/>
    <x v="0"/>
    <n v="0.56966025809849885"/>
    <n v="0.31992602866389275"/>
    <n v="7594"/>
    <n v="4326"/>
    <n v="1384"/>
    <n v="0"/>
    <n v="1384"/>
    <n v="13126"/>
    <s v="Mid East: DE, DC, MD, NJ, NY, and PA"/>
    <x v="0"/>
    <x v="0"/>
    <m/>
    <m/>
    <m/>
    <m/>
    <n v="31701952"/>
    <n v="21932668"/>
    <m/>
    <n v="3806092"/>
    <n v="9520948"/>
    <n v="45743552"/>
    <m/>
    <n v="525871"/>
    <n v="73716640"/>
    <n v="35276120"/>
    <x v="2784"/>
    <n v="37558384"/>
    <n v="2228158.25"/>
    <n v="3421911.5"/>
    <n v="5650070"/>
    <n v="6794276"/>
    <n v="7863833"/>
    <n v="111357696"/>
    <n v="43381352"/>
    <n v="14678406"/>
    <n v="3992136"/>
    <n v="4023949"/>
    <n v="110151104"/>
    <n v="111357696"/>
    <n v="697"/>
    <n v="0.56299999999999994"/>
    <m/>
    <n v="0.15440999999999999"/>
    <n v="0.54947500000000005"/>
    <n v="5.8148100000000001E-2"/>
    <n v="47282"/>
  </r>
  <r>
    <x v="13"/>
    <x v="99"/>
    <s v="SUNY COLLEGE AT OSWEGO"/>
    <s v="New York"/>
    <x v="1"/>
    <x v="0"/>
    <n v="0.56776015057811235"/>
    <n v="0.32299313284394982"/>
    <n v="7438"/>
    <n v="4223"/>
    <n v="1345"/>
    <n v="19"/>
    <n v="1364"/>
    <n v="13126"/>
    <s v="Mid East: DE, DC, MD, NJ, NY, and PA"/>
    <x v="0"/>
    <x v="0"/>
    <m/>
    <m/>
    <m/>
    <m/>
    <n v="38655004"/>
    <n v="26998624"/>
    <m/>
    <n v="3640332"/>
    <n v="9636468"/>
    <n v="48448292"/>
    <m/>
    <n v="112181"/>
    <n v="82824176"/>
    <n v="35858592"/>
    <x v="2785"/>
    <n v="40113304"/>
    <n v="2258846"/>
    <n v="4027404.5"/>
    <n v="6286250.5"/>
    <n v="8403088"/>
    <n v="8674901"/>
    <n v="118789104"/>
    <n v="43272952"/>
    <n v="14473033"/>
    <n v="2431100"/>
    <n v="2988384"/>
    <n v="120483880"/>
    <n v="118789104"/>
    <n v="650"/>
    <n v="0.55000000000000004"/>
    <m/>
    <n v="0.14887"/>
    <n v="0.549234"/>
    <n v="5.5338999999999999E-2"/>
    <n v="48749"/>
  </r>
  <r>
    <x v="14"/>
    <x v="99"/>
    <s v="SUNY COLLEGE AT OSWEGO"/>
    <s v="New York"/>
    <x v="1"/>
    <x v="0"/>
    <n v="0.56922250570699606"/>
    <n v="0.34088228355744277"/>
    <n v="7447"/>
    <n v="4239"/>
    <n v="1370"/>
    <n v="75"/>
    <n v="1445"/>
    <n v="13126"/>
    <s v="Mid East: DE, DC, MD, NJ, NY, and PA"/>
    <x v="1"/>
    <x v="0"/>
    <m/>
    <m/>
    <m/>
    <m/>
    <n v="39768960"/>
    <n v="27866708"/>
    <m/>
    <n v="3641460"/>
    <n v="9440449"/>
    <n v="49188288"/>
    <n v="214700"/>
    <n v="341828"/>
    <n v="84215568"/>
    <n v="38188052"/>
    <x v="2786"/>
    <n v="42636316"/>
    <n v="1920131"/>
    <n v="3430125"/>
    <n v="5350256"/>
    <n v="8648756"/>
    <n v="9808009"/>
    <n v="121948224"/>
    <n v="44446680"/>
    <n v="17647496"/>
    <n v="2988384"/>
    <n v="3188394"/>
    <n v="123816160"/>
    <n v="121948224"/>
    <n v="668"/>
    <n v="0.54300000000000004"/>
    <m/>
    <n v="0.14988199999999999"/>
    <n v="0.55453799999999998"/>
    <n v="5.51923E-2"/>
    <n v="48897"/>
  </r>
  <r>
    <x v="15"/>
    <x v="99"/>
    <s v="SUNY College at Oswego"/>
    <s v="New York"/>
    <x v="1"/>
    <x v="0"/>
    <n v="0.57299801455989408"/>
    <n v="0.3324093324093324"/>
    <n v="7555"/>
    <n v="4329"/>
    <n v="1356"/>
    <n v="83"/>
    <n v="1439"/>
    <n v="13126"/>
    <s v="Mid East: DE, DC, MD, NJ, NY, and PA"/>
    <x v="1"/>
    <x v="3"/>
    <m/>
    <m/>
    <m/>
    <m/>
    <n v="40249112"/>
    <n v="28292410"/>
    <m/>
    <n v="6247349"/>
    <n v="9712858"/>
    <n v="60683048"/>
    <n v="361394"/>
    <n v="120855"/>
    <n v="91419216"/>
    <n v="47983772"/>
    <x v="2787"/>
    <n v="48122948"/>
    <n v="1788733.25"/>
    <n v="5095174.5"/>
    <n v="6883908"/>
    <n v="9813739"/>
    <n v="9536692"/>
    <n v="136114112"/>
    <n v="45209196"/>
    <n v="19294192"/>
    <n v="3188394"/>
    <n v="3408984"/>
    <n v="144696880"/>
    <n v="136114112"/>
    <n v="648"/>
    <n v="0.52"/>
    <m/>
    <n v="0.139901"/>
    <n v="0.543103"/>
    <n v="4.4581299999999997E-2"/>
    <n v="49799.5"/>
  </r>
  <r>
    <x v="16"/>
    <x v="99"/>
    <s v="SUNY College at Oswego"/>
    <s v="New York"/>
    <x v="1"/>
    <x v="0"/>
    <n v="0.51764705882352946"/>
    <n v="0.32454545454545453"/>
    <n v="8500"/>
    <n v="4400"/>
    <n v="1345"/>
    <n v="83"/>
    <n v="1428"/>
    <n v="13126"/>
    <s v="Mid East: DE, DC, MD, NJ, NY, and PA"/>
    <x v="1"/>
    <x v="3"/>
    <m/>
    <m/>
    <m/>
    <m/>
    <n v="39697948"/>
    <n v="27816170"/>
    <m/>
    <n v="3982787"/>
    <n v="10355620"/>
    <n v="64546996"/>
    <n v="157778"/>
    <n v="629993"/>
    <n v="91269632"/>
    <n v="54663320"/>
    <x v="2788"/>
    <n v="54391812"/>
    <n v="1850667.75"/>
    <n v="3987213.75"/>
    <n v="5837881.5"/>
    <n v="12089455"/>
    <n v="10853845"/>
    <n v="149601680"/>
    <n v="46745780"/>
    <n v="29015170"/>
    <n v="3408984"/>
    <n v="5246593"/>
    <n v="146795296"/>
    <n v="149601680"/>
    <n v="706"/>
    <n v="0.53900000000000003"/>
    <m/>
    <n v="0.12550600000000001"/>
    <n v="0.53744899999999995"/>
    <n v="3.6437200000000003E-2"/>
    <n v="51874"/>
  </r>
  <r>
    <x v="17"/>
    <x v="99"/>
    <s v="SUNY College at Oswego"/>
    <s v="New York"/>
    <x v="1"/>
    <x v="0"/>
    <n v="0.5"/>
    <n v="0.29319148936170214"/>
    <n v="9400"/>
    <n v="4700"/>
    <n v="1378"/>
    <m/>
    <n v="1378"/>
    <n v="13126"/>
    <s v="Mid East: DE, DC, MD, NJ, NY, and PA"/>
    <x v="1"/>
    <x v="3"/>
    <m/>
    <m/>
    <m/>
    <m/>
    <n v="39083216"/>
    <n v="27262456"/>
    <m/>
    <n v="3704737"/>
    <n v="10079173"/>
    <n v="70621752"/>
    <n v="170119"/>
    <n v="220787"/>
    <n v="92702488"/>
    <n v="60103272"/>
    <x v="2789"/>
    <n v="55491868"/>
    <n v="1990397.63"/>
    <n v="5885925"/>
    <n v="7876322.5"/>
    <n v="13571763"/>
    <n v="11643355"/>
    <n v="161895680"/>
    <n v="48913492"/>
    <n v="29531838"/>
    <n v="5246593"/>
    <n v="5676884"/>
    <n v="153264672"/>
    <n v="161895680"/>
    <n v="762"/>
    <n v="0.56899999999999995"/>
    <m/>
    <n v="0.117211"/>
    <n v="0.54417800000000005"/>
    <n v="3.8815099999999998E-2"/>
    <n v="55871.5"/>
  </r>
  <r>
    <x v="18"/>
    <x v="99"/>
    <s v="SUNY College at Oswego"/>
    <s v="New York"/>
    <x v="1"/>
    <x v="0"/>
    <n v="0.46984445559458105"/>
    <n v="0.31375480563861596"/>
    <n v="9965"/>
    <n v="4682"/>
    <n v="1461"/>
    <n v="8"/>
    <n v="1469"/>
    <n v="13126"/>
    <s v="Mid East: DE, DC, MD, NJ, NY, and PA"/>
    <x v="1"/>
    <x v="3"/>
    <m/>
    <m/>
    <m/>
    <m/>
    <n v="42444572"/>
    <n v="30156826"/>
    <m/>
    <n v="2642425"/>
    <n v="10786558"/>
    <n v="67268624"/>
    <n v="132297"/>
    <n v="81215"/>
    <n v="82723952"/>
    <n v="73063984"/>
    <x v="2790"/>
    <n v="57224660"/>
    <n v="2289101"/>
    <n v="3669982.5"/>
    <n v="5959083.5"/>
    <n v="12688659"/>
    <n v="11538160"/>
    <n v="171206528"/>
    <n v="52268736"/>
    <n v="29074852"/>
    <n v="7315267"/>
    <n v="6456232"/>
    <n v="156487920"/>
    <n v="171206528"/>
    <n v="748"/>
    <n v="0.56599999999999995"/>
    <m/>
    <n v="0.11210100000000001"/>
    <n v="0.53823299999999996"/>
    <n v="3.5882200000000003E-2"/>
    <n v="60730"/>
  </r>
  <r>
    <x v="19"/>
    <x v="99"/>
    <s v="SUNY College at Oswego"/>
    <s v="New York"/>
    <x v="1"/>
    <x v="0"/>
    <n v="0.46817660550458717"/>
    <n v="0.28393549704021231"/>
    <n v="10464"/>
    <n v="4899"/>
    <n v="1384"/>
    <n v="7"/>
    <n v="1391"/>
    <n v="13126"/>
    <s v="Mid East: DE, DC, MD, NJ, NY, and PA"/>
    <x v="1"/>
    <x v="3"/>
    <n v="-76.540800000000004"/>
    <n v="43.447099999999999"/>
    <m/>
    <m/>
    <n v="47545632"/>
    <n v="32338648"/>
    <m/>
    <n v="2547228"/>
    <n v="14651173"/>
    <n v="66151748"/>
    <m/>
    <n v="195317"/>
    <n v="88302832"/>
    <n v="74265328"/>
    <x v="2791"/>
    <n v="63335288"/>
    <n v="1969817"/>
    <n v="3935068"/>
    <n v="5904885"/>
    <n v="13356676"/>
    <n v="14734710"/>
    <n v="167974240"/>
    <n v="55775016"/>
    <n v="30851774"/>
    <n v="6456232"/>
    <n v="7617253"/>
    <n v="162782448"/>
    <n v="167974240"/>
    <n v="804"/>
    <n v="0.60099999999999998"/>
    <m/>
    <n v="0.120863"/>
    <n v="0.52758000000000005"/>
    <n v="3.3096300000000002E-2"/>
    <n v="60878"/>
  </r>
  <r>
    <x v="20"/>
    <x v="99"/>
    <s v="SUNY College at Oswego"/>
    <s v="New York"/>
    <x v="1"/>
    <x v="0"/>
    <n v="0.47394751746271474"/>
    <n v="0.27803226448914559"/>
    <n v="10594"/>
    <n v="5021"/>
    <n v="1392"/>
    <n v="4"/>
    <n v="1396"/>
    <n v="13126"/>
    <s v="Mid East: DE, DC, MD, NJ, NY, and PA"/>
    <x v="1"/>
    <x v="3"/>
    <n v="-76.540800000000004"/>
    <n v="43.447200000000002"/>
    <m/>
    <m/>
    <n v="49146916"/>
    <n v="33284612"/>
    <m/>
    <n v="2733974"/>
    <n v="16467077"/>
    <n v="69424624"/>
    <m/>
    <n v="928097"/>
    <n v="93980880"/>
    <n v="79448624"/>
    <x v="2792"/>
    <n v="69209208"/>
    <n v="2038497"/>
    <n v="3668770"/>
    <n v="5707267"/>
    <n v="13349392"/>
    <n v="15511994"/>
    <n v="183452816"/>
    <n v="58620880"/>
    <n v="37313396"/>
    <n v="7617253"/>
    <n v="9307394"/>
    <n v="173451008"/>
    <n v="183452816"/>
    <n v="773"/>
    <n v="0.57399999999999995"/>
    <m/>
    <n v="0.12445100000000001"/>
    <n v="0.51927800000000002"/>
    <n v="3.4162999999999999E-2"/>
    <n v="59505"/>
  </r>
  <r>
    <x v="21"/>
    <x v="99"/>
    <s v="SUNY College at Oswego"/>
    <s v="New York"/>
    <x v="1"/>
    <x v="0"/>
    <n v="0.48311608334188649"/>
    <n v="0.28616953473550033"/>
    <n v="9743"/>
    <n v="4707"/>
    <n v="1343"/>
    <n v="4"/>
    <n v="1347"/>
    <n v="13126"/>
    <s v="Mid East: DE, DC, MD, NJ, NY, and PA"/>
    <x v="1"/>
    <x v="3"/>
    <n v="-76.543899999999994"/>
    <n v="43.453000000000003"/>
    <n v="7.5999999999999998E-2"/>
    <n v="2120"/>
    <n v="51511184"/>
    <n v="35358756"/>
    <m/>
    <n v="2301403"/>
    <n v="15603747"/>
    <n v="68152056"/>
    <m/>
    <n v="333092"/>
    <n v="98943088"/>
    <n v="76544576"/>
    <x v="2793"/>
    <n v="70123968"/>
    <n v="2068138"/>
    <n v="4552270"/>
    <n v="6620408"/>
    <n v="12881459"/>
    <n v="15837153"/>
    <n v="188970160"/>
    <n v="59677268"/>
    <n v="36324064"/>
    <n v="9307394"/>
    <n v="9980898"/>
    <n v="175787664"/>
    <n v="188970160"/>
    <n v="777"/>
    <n v="0.57899999999999996"/>
    <m/>
    <n v="0.112704"/>
    <n v="0.51723300000000005"/>
    <n v="2.89308E-2"/>
    <n v="61069"/>
  </r>
  <r>
    <x v="22"/>
    <x v="99"/>
    <s v="SUNY College at Oswego"/>
    <s v="New York"/>
    <x v="1"/>
    <x v="0"/>
    <n v="0.48419864559819414"/>
    <n v="0.26954863318499683"/>
    <n v="9746"/>
    <n v="4719"/>
    <n v="1270"/>
    <n v="2"/>
    <n v="1272"/>
    <n v="13126"/>
    <s v="Mid East: DE, DC, MD, NJ, NY, and PA"/>
    <x v="1"/>
    <x v="3"/>
    <n v="-76.543899999999994"/>
    <n v="43.453000000000003"/>
    <n v="7.0999999999999994E-2"/>
    <n v="2133"/>
    <n v="53375724"/>
    <n v="36616032"/>
    <m/>
    <n v="2495783"/>
    <n v="16426837"/>
    <n v="71760760"/>
    <m/>
    <n v="252946"/>
    <n v="78913160"/>
    <n v="80898072"/>
    <x v="2794"/>
    <n v="74016784"/>
    <n v="1713875"/>
    <n v="4622711"/>
    <n v="6336586"/>
    <n v="13715972"/>
    <n v="16581366"/>
    <n v="172888384"/>
    <n v="60907736"/>
    <n v="37138304"/>
    <n v="9980898"/>
    <n v="16468898"/>
    <n v="159871600"/>
    <n v="172888384"/>
    <n v="800"/>
    <n v="0.57799999999999996"/>
    <m/>
    <n v="0.113242"/>
    <n v="0.52241499999999996"/>
    <n v="2.8763899999999998E-2"/>
    <n v="58458"/>
  </r>
  <r>
    <x v="23"/>
    <x v="99"/>
    <s v="SUNY College at Oswego"/>
    <s v="New York"/>
    <x v="1"/>
    <x v="0"/>
    <n v="0.4863298232054874"/>
    <n v="0.29956297179181568"/>
    <n v="10351"/>
    <n v="5034"/>
    <n v="1506"/>
    <n v="2"/>
    <n v="1508"/>
    <n v="13126"/>
    <s v="Mid East: DE, DC, MD, NJ, NY, and PA"/>
    <x v="1"/>
    <x v="3"/>
    <n v="-76.543899999999994"/>
    <n v="43.453000000000003"/>
    <n v="7.0000000000000007E-2"/>
    <n v="2408"/>
    <n v="57398232"/>
    <n v="39700344"/>
    <m/>
    <n v="3752744"/>
    <n v="17409450"/>
    <n v="82723768"/>
    <m/>
    <n v="512897"/>
    <n v="84970096"/>
    <n v="92124256"/>
    <x v="2795"/>
    <n v="81543664"/>
    <n v="1642860"/>
    <n v="5100769"/>
    <n v="6743629"/>
    <n v="14866451"/>
    <n v="18196720"/>
    <n v="189118528"/>
    <n v="63470320"/>
    <n v="40506808"/>
    <n v="16468898"/>
    <n v="19508754"/>
    <n v="177123024"/>
    <n v="189118528"/>
    <n v="929"/>
    <n v="0.63300000000000001"/>
    <m/>
    <n v="0.101829"/>
    <n v="0.52347999999999995"/>
    <n v="2.6198699999999998E-2"/>
    <n v="59474"/>
  </r>
  <r>
    <x v="24"/>
    <x v="99"/>
    <s v="SUNY College at Oswego"/>
    <s v="New York"/>
    <x v="1"/>
    <x v="0"/>
    <n v="0.48366902558519326"/>
    <n v="0.26580378915775654"/>
    <n v="11022"/>
    <n v="5331"/>
    <n v="1413"/>
    <n v="4"/>
    <n v="1417"/>
    <m/>
    <m/>
    <x v="0"/>
    <x v="0"/>
    <m/>
    <m/>
    <n v="5.0999999999999997E-2"/>
    <n v="2387"/>
    <n v="60370984"/>
    <n v="42770272"/>
    <m/>
    <n v="3946979"/>
    <n v="17221640"/>
    <n v="83199336"/>
    <m/>
    <n v="488789"/>
    <n v="88355512"/>
    <n v="92488432"/>
    <x v="2796"/>
    <n v="84941432"/>
    <n v="1810412"/>
    <n v="4702894"/>
    <n v="6513306"/>
    <n v="16098519"/>
    <n v="20580362"/>
    <n v="204137728"/>
    <n v="66095136"/>
    <n v="44886396"/>
    <n v="19508754"/>
    <n v="22945698"/>
    <n v="180892112"/>
    <n v="204137728"/>
    <n v="918"/>
    <n v="0.66400000000000003"/>
    <m/>
    <n v="9.9000199999999997E-2"/>
    <n v="0.51889799999999997"/>
    <n v="2.6335000000000001E-2"/>
    <n v="59885"/>
  </r>
  <r>
    <x v="25"/>
    <x v="99"/>
    <s v="SUNY College at Oswego"/>
    <s v="New York"/>
    <x v="1"/>
    <x v="0"/>
    <n v="0.51005971520440974"/>
    <n v="0.26765129682997119"/>
    <n v="10885"/>
    <n v="5552"/>
    <n v="1481"/>
    <n v="5"/>
    <n v="1486"/>
    <n v="13126"/>
    <s v="Mid East: DE, DC, MD, NJ, NY, and PA"/>
    <x v="1"/>
    <x v="3"/>
    <n v="-76.543899999999994"/>
    <n v="43.453000000000003"/>
    <n v="4.2999999999999997E-2"/>
    <n v="2499"/>
    <n v="62571936"/>
    <n v="43783180"/>
    <m/>
    <n v="3665828"/>
    <n v="16980952"/>
    <n v="85697016"/>
    <m/>
    <n v="1458226"/>
    <n v="89395632"/>
    <n v="95978312"/>
    <x v="2797"/>
    <n v="86442432"/>
    <n v="1864427"/>
    <n v="4735263"/>
    <n v="6599690"/>
    <n v="16536895"/>
    <n v="20838908"/>
    <n v="203628352"/>
    <n v="68476944"/>
    <n v="47693272"/>
    <n v="22945698"/>
    <n v="28781192"/>
    <n v="185432976"/>
    <n v="203628352"/>
    <n v="910"/>
    <n v="0.65700000000000003"/>
    <m/>
    <n v="0.100026"/>
    <n v="0.51230900000000001"/>
    <n v="2.72091E-2"/>
    <n v="53386"/>
  </r>
  <r>
    <x v="26"/>
    <x v="99"/>
    <s v="SUNY College at Oswego"/>
    <s v="New York"/>
    <x v="1"/>
    <x v="0"/>
    <n v="0.54521698553429776"/>
    <n v="0.24666210201985622"/>
    <n v="10715"/>
    <n v="5842"/>
    <n v="1440"/>
    <n v="1"/>
    <n v="1441"/>
    <n v="13126"/>
    <s v="Mid East: DE, DC, MD, NJ, NY, and PA"/>
    <x v="1"/>
    <x v="3"/>
    <n v="-76.540800000000004"/>
    <n v="43.454300000000003"/>
    <n v="4.3999999999999997E-2"/>
    <n v="2357"/>
    <n v="63602576"/>
    <n v="43753392"/>
    <m/>
    <n v="3580401"/>
    <n v="17716538"/>
    <n v="89996544"/>
    <m/>
    <n v="2893068"/>
    <n v="90724000"/>
    <n v="101937952"/>
    <x v="2798"/>
    <n v="84829040"/>
    <n v="2256404"/>
    <n v="5502662"/>
    <n v="7759066"/>
    <n v="24293004"/>
    <n v="18972348"/>
    <n v="214143856"/>
    <n v="69305912"/>
    <n v="54675928"/>
    <n v="28781192"/>
    <n v="32872576"/>
    <n v="192677632"/>
    <n v="214143856"/>
    <n v="876"/>
    <n v="0.65700000000000003"/>
    <m/>
    <n v="9.1859200000000002E-2"/>
    <n v="0.51292599999999999"/>
    <n v="2.4202399999999999E-2"/>
    <n v="50004.5"/>
  </r>
  <r>
    <x v="27"/>
    <x v="99"/>
    <s v="SUNY College at Oswego"/>
    <s v="New York"/>
    <x v="1"/>
    <x v="0"/>
    <n v="0.53653960944828172"/>
    <n v="0.23251748251748253"/>
    <n v="11727"/>
    <n v="6292"/>
    <n v="1461"/>
    <n v="2"/>
    <n v="1463"/>
    <n v="13126"/>
    <s v="Mid East: DE, DC, MD, NJ, NY, and PA"/>
    <x v="1"/>
    <x v="3"/>
    <n v="-76.540800000000004"/>
    <n v="43.454300000000003"/>
    <n v="4.2000000000000003E-2"/>
    <n v="2351"/>
    <n v="65434764"/>
    <n v="41892228"/>
    <m/>
    <n v="3822414"/>
    <n v="18717308"/>
    <n v="98357488"/>
    <m/>
    <n v="1660782"/>
    <n v="87968888"/>
    <n v="110929800"/>
    <x v="2799"/>
    <n v="80578872"/>
    <n v="2160722"/>
    <n v="5382984"/>
    <n v="7543706"/>
    <n v="22499496"/>
    <n v="19576608"/>
    <n v="210620480"/>
    <n v="71979776"/>
    <n v="49747844"/>
    <n v="32872576"/>
    <n v="36819024"/>
    <n v="198987536"/>
    <n v="210620480"/>
    <m/>
    <m/>
    <m/>
    <m/>
    <m/>
    <m/>
    <m/>
  </r>
  <r>
    <x v="0"/>
    <x v="100"/>
    <s v="SYRACUSE UNIVERSITY MAIN CAMPUS"/>
    <s v="New York"/>
    <x v="0"/>
    <x v="0"/>
    <s v=""/>
    <s v=""/>
    <m/>
    <m/>
    <m/>
    <m/>
    <m/>
    <n v="13210"/>
    <s v="Mid East: DE, DC, MD, NJ, NY, and PA"/>
    <x v="0"/>
    <x v="0"/>
    <m/>
    <m/>
    <m/>
    <m/>
    <n v="219112992"/>
    <m/>
    <m/>
    <n v="475000"/>
    <n v="28623000"/>
    <n v="10608000"/>
    <n v="17571000"/>
    <n v="9399000"/>
    <m/>
    <m/>
    <x v="2800"/>
    <n v="125842000"/>
    <n v="17620000"/>
    <m/>
    <n v="17620000"/>
    <n v="31845000"/>
    <n v="13608000"/>
    <n v="382305984"/>
    <n v="137716992"/>
    <n v="50036000"/>
    <m/>
    <m/>
    <m/>
    <m/>
    <m/>
    <m/>
    <m/>
    <m/>
    <m/>
    <m/>
    <m/>
  </r>
  <r>
    <x v="1"/>
    <x v="100"/>
    <s v="SYRACUSE UNIVERSITY MAIN CAMPUS"/>
    <s v="New York"/>
    <x v="0"/>
    <x v="0"/>
    <s v=""/>
    <s v=""/>
    <m/>
    <m/>
    <m/>
    <m/>
    <m/>
    <n v="13210"/>
    <s v="Mid East: DE, DC, MD, NJ, NY, and PA"/>
    <x v="0"/>
    <x v="0"/>
    <m/>
    <m/>
    <m/>
    <m/>
    <n v="219336000"/>
    <m/>
    <m/>
    <n v="40000"/>
    <n v="28476000"/>
    <n v="5816000"/>
    <n v="17104000"/>
    <n v="10552000"/>
    <m/>
    <m/>
    <x v="2801"/>
    <n v="136316992"/>
    <n v="17252000"/>
    <m/>
    <n v="17252000"/>
    <n v="29532000"/>
    <n v="14854000"/>
    <n v="377016992"/>
    <n v="134115000"/>
    <n v="47116000"/>
    <m/>
    <m/>
    <m/>
    <m/>
    <m/>
    <m/>
    <m/>
    <m/>
    <m/>
    <m/>
    <m/>
  </r>
  <r>
    <x v="2"/>
    <x v="100"/>
    <s v="SYRACUSE UNIVERSITY MAIN CAMPUS"/>
    <s v="New York"/>
    <x v="0"/>
    <x v="0"/>
    <s v=""/>
    <s v=""/>
    <m/>
    <m/>
    <m/>
    <m/>
    <m/>
    <n v="13210"/>
    <s v="Mid East: DE, DC, MD, NJ, NY, and PA"/>
    <x v="0"/>
    <x v="0"/>
    <m/>
    <m/>
    <m/>
    <m/>
    <n v="228355008"/>
    <m/>
    <m/>
    <m/>
    <n v="32361000"/>
    <n v="5433000"/>
    <n v="15354000"/>
    <n v="10812000"/>
    <m/>
    <m/>
    <x v="2802"/>
    <n v="127404000"/>
    <n v="18926000"/>
    <m/>
    <n v="18926000"/>
    <n v="31914000"/>
    <n v="14167000"/>
    <n v="391254016"/>
    <n v="136015008"/>
    <n v="45443000"/>
    <m/>
    <m/>
    <m/>
    <m/>
    <m/>
    <m/>
    <m/>
    <m/>
    <m/>
    <m/>
    <m/>
  </r>
  <r>
    <x v="3"/>
    <x v="100"/>
    <s v="SYRACUSE UNIVERSITY-MAIN CAMPUS"/>
    <s v="New York"/>
    <x v="0"/>
    <x v="0"/>
    <s v=""/>
    <s v=""/>
    <m/>
    <m/>
    <m/>
    <m/>
    <m/>
    <n v="13210"/>
    <s v="Mid East: DE, DC, MD, NJ, NY, and PA"/>
    <x v="0"/>
    <x v="0"/>
    <m/>
    <m/>
    <m/>
    <m/>
    <n v="231456000"/>
    <m/>
    <m/>
    <n v="189000"/>
    <n v="32413000"/>
    <n v="6394000"/>
    <n v="16592000"/>
    <n v="19488000"/>
    <m/>
    <m/>
    <x v="2803"/>
    <n v="127601000"/>
    <n v="21239000"/>
    <m/>
    <n v="21239000"/>
    <n v="30483000"/>
    <n v="13980000"/>
    <n v="405488000"/>
    <n v="141347008"/>
    <n v="46015000"/>
    <m/>
    <m/>
    <m/>
    <m/>
    <m/>
    <m/>
    <m/>
    <m/>
    <m/>
    <m/>
    <m/>
  </r>
  <r>
    <x v="4"/>
    <x v="100"/>
    <s v="SYRACUSE UNIVERSITY-MAIN CAMPUS"/>
    <s v="New York"/>
    <x v="0"/>
    <x v="0"/>
    <s v=""/>
    <s v=""/>
    <m/>
    <m/>
    <m/>
    <m/>
    <m/>
    <n v="13244"/>
    <s v="Mid East: DE, DC, MD, NJ, NY, and PA"/>
    <x v="0"/>
    <x v="0"/>
    <m/>
    <m/>
    <m/>
    <m/>
    <n v="239544000"/>
    <m/>
    <m/>
    <n v="280000"/>
    <n v="33028000"/>
    <n v="7165000"/>
    <n v="16787000"/>
    <n v="14634000"/>
    <m/>
    <m/>
    <x v="2804"/>
    <n v="125917000"/>
    <n v="20528000"/>
    <m/>
    <n v="20528000"/>
    <n v="32262000"/>
    <n v="15270000"/>
    <n v="412096000"/>
    <n v="140111008"/>
    <n v="47573000"/>
    <m/>
    <m/>
    <m/>
    <m/>
    <m/>
    <m/>
    <m/>
    <m/>
    <m/>
    <m/>
    <m/>
  </r>
  <r>
    <x v="5"/>
    <x v="100"/>
    <s v="SYRACUSE UNIVERSITY"/>
    <s v="New York"/>
    <x v="0"/>
    <x v="0"/>
    <s v=""/>
    <s v=""/>
    <m/>
    <m/>
    <m/>
    <m/>
    <m/>
    <n v="13244"/>
    <s v="Mid East: DE, DC, MD, NJ, NY, and PA"/>
    <x v="0"/>
    <x v="0"/>
    <m/>
    <m/>
    <m/>
    <m/>
    <n v="249058336"/>
    <m/>
    <m/>
    <n v="352688"/>
    <n v="33108312"/>
    <n v="8804622"/>
    <n v="23461628"/>
    <n v="13673595"/>
    <m/>
    <m/>
    <x v="2805"/>
    <n v="127227936"/>
    <n v="20444282"/>
    <m/>
    <n v="20444282"/>
    <n v="40859688"/>
    <n v="16464903"/>
    <n v="430548064"/>
    <n v="143136576"/>
    <n v="47322084"/>
    <m/>
    <m/>
    <m/>
    <m/>
    <m/>
    <m/>
    <m/>
    <m/>
    <m/>
    <m/>
    <m/>
  </r>
  <r>
    <x v="6"/>
    <x v="100"/>
    <s v="SYRACUSE UNIVERSITY"/>
    <s v="New York"/>
    <x v="0"/>
    <x v="0"/>
    <s v=""/>
    <s v=""/>
    <m/>
    <m/>
    <m/>
    <m/>
    <m/>
    <n v="13244"/>
    <s v="Mid East: DE, DC, MD, NJ, NY, and PA"/>
    <x v="0"/>
    <x v="0"/>
    <m/>
    <m/>
    <m/>
    <m/>
    <n v="265837424"/>
    <n v="176562864"/>
    <m/>
    <n v="78396"/>
    <n v="29529782"/>
    <n v="7684979"/>
    <n v="31441576"/>
    <m/>
    <m/>
    <m/>
    <x v="2806"/>
    <n v="153732032"/>
    <n v="23393462"/>
    <m/>
    <n v="23393462"/>
    <n v="45122016"/>
    <n v="21256648"/>
    <n v="357006304"/>
    <m/>
    <m/>
    <m/>
    <m/>
    <n v="451136736"/>
    <n v="357006304"/>
    <n v="1729"/>
    <n v="0.68799999999999994"/>
    <m/>
    <m/>
    <m/>
    <m/>
    <m/>
  </r>
  <r>
    <x v="7"/>
    <x v="100"/>
    <s v="SYRACUSE UNIVERSITY"/>
    <s v="New York"/>
    <x v="0"/>
    <x v="0"/>
    <s v=""/>
    <s v=""/>
    <m/>
    <m/>
    <m/>
    <m/>
    <m/>
    <n v="13244"/>
    <s v="Mid East: DE, DC, MD, NJ, NY, and PA"/>
    <x v="0"/>
    <x v="0"/>
    <m/>
    <m/>
    <m/>
    <m/>
    <n v="185049904"/>
    <n v="184974656"/>
    <m/>
    <n v="75238"/>
    <n v="32893046"/>
    <n v="7350811"/>
    <n v="34743944"/>
    <n v="5472158"/>
    <m/>
    <m/>
    <x v="2807"/>
    <n v="146487248"/>
    <n v="34131260"/>
    <m/>
    <n v="34131260"/>
    <n v="45068420"/>
    <n v="22113300"/>
    <n v="372694432"/>
    <n v="180529344"/>
    <n v="54246784"/>
    <m/>
    <m/>
    <n v="503420864"/>
    <n v="372694432"/>
    <n v="1836"/>
    <n v="0.71099999999999997"/>
    <m/>
    <n v="9.3607300000000004E-2"/>
    <n v="0.55753399999999997"/>
    <n v="2.9223699999999998E-2"/>
    <n v="44791"/>
  </r>
  <r>
    <x v="8"/>
    <x v="100"/>
    <s v="SYRACUSE UNIVERSITY"/>
    <s v="New York"/>
    <x v="0"/>
    <x v="0"/>
    <s v=""/>
    <s v=""/>
    <m/>
    <m/>
    <m/>
    <m/>
    <m/>
    <n v="13244"/>
    <s v="Mid East: DE, DC, MD, NJ, NY, and PA"/>
    <x v="0"/>
    <x v="0"/>
    <m/>
    <m/>
    <m/>
    <m/>
    <n v="196297648"/>
    <n v="196210320"/>
    <m/>
    <n v="87325"/>
    <n v="34011132"/>
    <n v="10980926"/>
    <n v="36042132"/>
    <n v="8885536"/>
    <m/>
    <m/>
    <x v="2808"/>
    <n v="154431200"/>
    <n v="35695108"/>
    <m/>
    <n v="35695108"/>
    <n v="52904904"/>
    <n v="23019122"/>
    <n v="399748864"/>
    <n v="189876080"/>
    <n v="59027632"/>
    <m/>
    <m/>
    <n v="482577344"/>
    <n v="399748864"/>
    <n v="1737"/>
    <n v="0.71799999999999997"/>
    <m/>
    <n v="9.5474100000000006E-2"/>
    <n v="0.57370699999999997"/>
    <n v="2.8232799999999999E-2"/>
    <n v="47000"/>
  </r>
  <r>
    <x v="9"/>
    <x v="100"/>
    <s v="SYRACUSE UNIVERSITY"/>
    <s v="New York"/>
    <x v="0"/>
    <x v="0"/>
    <s v=""/>
    <s v=""/>
    <m/>
    <m/>
    <m/>
    <m/>
    <m/>
    <n v="13244"/>
    <s v="Mid East: DE, DC, MD, NJ, NY, and PA"/>
    <x v="0"/>
    <x v="0"/>
    <m/>
    <m/>
    <m/>
    <m/>
    <n v="316062752"/>
    <n v="211820464"/>
    <m/>
    <n v="80084"/>
    <n v="34519664"/>
    <n v="7509684"/>
    <n v="44804964"/>
    <n v="8111297"/>
    <m/>
    <m/>
    <x v="2809"/>
    <n v="163853856"/>
    <n v="37148592"/>
    <m/>
    <n v="37148592"/>
    <n v="55589956"/>
    <n v="24964708"/>
    <n v="413927392"/>
    <n v="200602320"/>
    <n v="63956384"/>
    <m/>
    <m/>
    <n v="526180544"/>
    <n v="413927392"/>
    <n v="1856"/>
    <n v="0.74"/>
    <m/>
    <n v="9.1799000000000006E-2"/>
    <n v="0.577986"/>
    <n v="2.6539E-2"/>
    <n v="49444"/>
  </r>
  <r>
    <x v="10"/>
    <x v="100"/>
    <s v="SYRACUSE UNIVERSITY"/>
    <s v="New York"/>
    <x v="0"/>
    <x v="0"/>
    <s v=""/>
    <s v=""/>
    <m/>
    <m/>
    <m/>
    <m/>
    <m/>
    <n v="13244"/>
    <s v="Mid East: DE, DC, MD, NJ, NY, and PA"/>
    <x v="0"/>
    <x v="0"/>
    <m/>
    <m/>
    <m/>
    <m/>
    <n v="334045376"/>
    <n v="223267088"/>
    <m/>
    <n v="157122"/>
    <n v="33789112"/>
    <n v="9148910"/>
    <n v="35829236"/>
    <n v="5588376"/>
    <m/>
    <m/>
    <x v="2810"/>
    <n v="178730880"/>
    <n v="36692184"/>
    <m/>
    <n v="36692184"/>
    <n v="61939312"/>
    <n v="24826058"/>
    <n v="454474368"/>
    <n v="215330448"/>
    <n v="65728396"/>
    <m/>
    <m/>
    <n v="400047136"/>
    <n v="454474368"/>
    <n v="1801"/>
    <n v="0.753"/>
    <m/>
    <n v="8.7189799999999998E-2"/>
    <n v="0.58238299999999998"/>
    <n v="2.48156E-2"/>
    <n v="52170"/>
  </r>
  <r>
    <x v="11"/>
    <x v="100"/>
    <s v="SYRACUSE UNIVERSITY"/>
    <s v="New York"/>
    <x v="1"/>
    <x v="0"/>
    <n v="0.63531762436268435"/>
    <n v="0.28489317861403318"/>
    <n v="14514"/>
    <n v="9221"/>
    <n v="2627"/>
    <n v="0"/>
    <n v="2627"/>
    <n v="132441100"/>
    <s v="Mid East: DE, DC, MD, NJ, NY, and PA"/>
    <x v="0"/>
    <x v="0"/>
    <m/>
    <m/>
    <m/>
    <m/>
    <n v="350518816"/>
    <n v="234864784"/>
    <m/>
    <n v="177380"/>
    <n v="37397336"/>
    <n v="10380405"/>
    <n v="41633912"/>
    <n v="5400140"/>
    <m/>
    <m/>
    <x v="2811"/>
    <n v="185024672"/>
    <n v="41016756"/>
    <m/>
    <n v="41016756"/>
    <n v="60959336"/>
    <n v="27402788"/>
    <n v="471817952"/>
    <n v="230079952"/>
    <n v="67777344"/>
    <m/>
    <m/>
    <n v="412523392"/>
    <n v="471817952"/>
    <n v="2043"/>
    <n v="0.77"/>
    <m/>
    <n v="0.115721"/>
    <n v="0.58660299999999999"/>
    <n v="2.9742600000000001E-2"/>
    <n v="55013"/>
  </r>
  <r>
    <x v="12"/>
    <x v="100"/>
    <s v="SYRACUSE UNIVERSITY"/>
    <s v="New York"/>
    <x v="1"/>
    <x v="0"/>
    <n v="0.68748167692758722"/>
    <n v="0.31087420042643921"/>
    <n v="13644"/>
    <n v="9380"/>
    <n v="2916"/>
    <n v="0"/>
    <n v="2916"/>
    <s v="13244-1100"/>
    <s v="Mid East: DE, DC, MD, NJ, NY, and PA"/>
    <x v="0"/>
    <x v="0"/>
    <m/>
    <m/>
    <m/>
    <m/>
    <n v="378003168"/>
    <n v="252805632"/>
    <m/>
    <n v="341216"/>
    <n v="39131936"/>
    <n v="14153119"/>
    <n v="47507600"/>
    <n v="31105136"/>
    <m/>
    <m/>
    <x v="2812"/>
    <n v="204135872"/>
    <n v="43584592"/>
    <m/>
    <n v="43584592"/>
    <n v="66406480"/>
    <n v="31064530"/>
    <n v="517539456"/>
    <n v="229663584"/>
    <n v="68430568"/>
    <n v="632267200"/>
    <n v="632130816"/>
    <n v="542238656"/>
    <n v="517539456"/>
    <n v="2075"/>
    <n v="0.81"/>
    <m/>
    <n v="0.12672800000000001"/>
    <n v="0.59293399999999996"/>
    <n v="3.1489999999999997E-2"/>
    <n v="59645.5"/>
  </r>
  <r>
    <x v="13"/>
    <x v="100"/>
    <s v="SYRACUSE UNIVERSITY"/>
    <s v="New York"/>
    <x v="1"/>
    <x v="0"/>
    <n v="0.6163744343891403"/>
    <n v="0.30396880018352834"/>
    <n v="14144"/>
    <n v="8718"/>
    <n v="2650"/>
    <n v="0"/>
    <n v="2650"/>
    <s v="13244-1100"/>
    <s v="Mid East: DE, DC, MD, NJ, NY, and PA"/>
    <x v="0"/>
    <x v="0"/>
    <m/>
    <m/>
    <m/>
    <m/>
    <n v="399756768"/>
    <n v="265578080"/>
    <m/>
    <n v="264516"/>
    <n v="44085392"/>
    <n v="10611186"/>
    <n v="42243556"/>
    <m/>
    <m/>
    <m/>
    <x v="2813"/>
    <n v="208870528"/>
    <n v="47117248"/>
    <m/>
    <n v="47117248"/>
    <n v="66503932"/>
    <n v="32933400"/>
    <n v="534830624"/>
    <n v="239745056"/>
    <n v="70712648"/>
    <n v="632130816"/>
    <n v="732188992"/>
    <n v="654123648"/>
    <n v="534830624"/>
    <n v="2030"/>
    <n v="0.79100000000000004"/>
    <m/>
    <n v="0.107367"/>
    <n v="0.59098300000000004"/>
    <n v="2.37044E-2"/>
    <n v="60822"/>
  </r>
  <r>
    <x v="14"/>
    <x v="100"/>
    <s v="SYRACUSE UNIVERSITY"/>
    <s v="New York"/>
    <x v="1"/>
    <x v="0"/>
    <n v="0.59073600099881396"/>
    <n v="0.28225721230053896"/>
    <n v="16019"/>
    <n v="9463"/>
    <n v="2671"/>
    <n v="0"/>
    <n v="2671"/>
    <s v="13244-1100"/>
    <s v="Mid East: DE, DC, MD, NJ, NY, and PA"/>
    <x v="1"/>
    <x v="0"/>
    <m/>
    <m/>
    <m/>
    <m/>
    <n v="426423296"/>
    <n v="281449632"/>
    <m/>
    <n v="98479"/>
    <n v="46946128"/>
    <n v="11600536"/>
    <n v="47813712"/>
    <m/>
    <m/>
    <m/>
    <x v="2814"/>
    <n v="228436384"/>
    <n v="49057456"/>
    <m/>
    <n v="49057456"/>
    <n v="67816296"/>
    <n v="36598472"/>
    <n v="569202944"/>
    <n v="254280128"/>
    <n v="73901312"/>
    <n v="732188992"/>
    <n v="779793024"/>
    <n v="628387840"/>
    <n v="569202944"/>
    <n v="2150"/>
    <n v="0.78900000000000003"/>
    <m/>
    <n v="9.8108699999999993E-2"/>
    <n v="0.58297900000000002"/>
    <n v="1.91489E-2"/>
    <n v="61670.5"/>
  </r>
  <r>
    <x v="15"/>
    <x v="100"/>
    <s v="Syracuse University"/>
    <s v="New York"/>
    <x v="1"/>
    <x v="0"/>
    <n v="0.64672609898555178"/>
    <n v="0.30924992870044682"/>
    <n v="16265"/>
    <n v="10519"/>
    <n v="3248"/>
    <n v="5"/>
    <n v="3253"/>
    <s v="13244-1100"/>
    <s v="Mid East: DE, DC, MD, NJ, NY, and PA"/>
    <x v="1"/>
    <x v="2"/>
    <m/>
    <m/>
    <m/>
    <m/>
    <n v="464533856"/>
    <n v="301474208"/>
    <m/>
    <n v="77512"/>
    <n v="43986312"/>
    <n v="12953139"/>
    <n v="96902688"/>
    <m/>
    <m/>
    <m/>
    <x v="2815"/>
    <n v="249713936"/>
    <n v="49216792"/>
    <m/>
    <n v="49216792"/>
    <n v="76066560"/>
    <n v="37959888"/>
    <n v="610026752"/>
    <n v="268049552"/>
    <n v="79967192"/>
    <n v="779793024"/>
    <n v="870905984"/>
    <n v="765743104"/>
    <n v="610026752"/>
    <n v="2293"/>
    <n v="0.82199999999999995"/>
    <m/>
    <n v="8.6320300000000003E-2"/>
    <n v="0.580488"/>
    <n v="1.6967099999999999E-2"/>
    <n v="62760"/>
  </r>
  <r>
    <x v="16"/>
    <x v="100"/>
    <s v="Syracuse University"/>
    <s v="New York"/>
    <x v="1"/>
    <x v="0"/>
    <n v="0.51443476499189622"/>
    <n v="0.30176233139706604"/>
    <n v="19744"/>
    <n v="10157"/>
    <n v="3054"/>
    <n v="11"/>
    <n v="3065"/>
    <s v="13244-1100"/>
    <s v="Mid East: DE, DC, MD, NJ, NY, and PA"/>
    <x v="1"/>
    <x v="2"/>
    <m/>
    <m/>
    <m/>
    <m/>
    <n v="510240672"/>
    <n v="331906304"/>
    <m/>
    <n v="198716"/>
    <n v="41730032"/>
    <n v="14387608"/>
    <n v="64300832"/>
    <m/>
    <m/>
    <m/>
    <x v="2816"/>
    <n v="254800912"/>
    <n v="50663992"/>
    <m/>
    <n v="50663992"/>
    <n v="78230256"/>
    <n v="42888360"/>
    <n v="634982400"/>
    <n v="282527168"/>
    <n v="85943864"/>
    <n v="870905984"/>
    <n v="1045952000"/>
    <n v="815702848"/>
    <n v="634982400"/>
    <n v="2121"/>
    <n v="0.81499999999999995"/>
    <m/>
    <n v="7.2403800000000004E-2"/>
    <n v="0.57530000000000003"/>
    <n v="1.4067E-2"/>
    <n v="63717.5"/>
  </r>
  <r>
    <x v="17"/>
    <x v="100"/>
    <s v="Syracuse University"/>
    <s v="New York"/>
    <x v="1"/>
    <x v="0"/>
    <n v="0.50647820965842172"/>
    <n v="0.28874418604651164"/>
    <n v="21225"/>
    <n v="10750"/>
    <n v="3098"/>
    <n v="6"/>
    <n v="3104"/>
    <s v="13244-1100"/>
    <s v="Mid East: DE, DC, MD, NJ, NY, and PA"/>
    <x v="1"/>
    <x v="2"/>
    <m/>
    <m/>
    <m/>
    <m/>
    <n v="540598848"/>
    <n v="349199264"/>
    <m/>
    <n v="366173"/>
    <n v="43523296"/>
    <n v="15658081"/>
    <n v="100405904"/>
    <m/>
    <m/>
    <m/>
    <x v="2817"/>
    <n v="278395776"/>
    <n v="56763196"/>
    <m/>
    <n v="56763196"/>
    <n v="81504832"/>
    <n v="46090616"/>
    <n v="683620736"/>
    <n v="296229056"/>
    <n v="90797720"/>
    <n v="1045952000"/>
    <n v="945875008"/>
    <n v="616271296"/>
    <n v="683620736"/>
    <n v="2318"/>
    <n v="0.80100000000000005"/>
    <m/>
    <n v="6.3649800000000006E-2"/>
    <n v="0.57073399999999996"/>
    <n v="1.35335E-2"/>
    <n v="62607"/>
  </r>
  <r>
    <x v="18"/>
    <x v="100"/>
    <s v="Syracuse University"/>
    <s v="New York"/>
    <x v="1"/>
    <x v="0"/>
    <n v="0.52525023778250823"/>
    <n v="0.27472622229887039"/>
    <n v="22079"/>
    <n v="11597"/>
    <n v="3162"/>
    <n v="24"/>
    <n v="3186"/>
    <s v="13244-1100"/>
    <s v="Mid East: DE, DC, MD, NJ, NY, and PA"/>
    <x v="1"/>
    <x v="2"/>
    <m/>
    <m/>
    <m/>
    <m/>
    <n v="577007168"/>
    <n v="365750496"/>
    <m/>
    <n v="793602"/>
    <n v="39635476"/>
    <n v="40109464"/>
    <n v="88042904"/>
    <m/>
    <m/>
    <m/>
    <x v="2818"/>
    <n v="281652928"/>
    <n v="83735640"/>
    <m/>
    <n v="83735640"/>
    <n v="85833416"/>
    <n v="44905624"/>
    <n v="716381824"/>
    <n v="311810592"/>
    <n v="95861840"/>
    <n v="945875008"/>
    <n v="621950976"/>
    <n v="449114464"/>
    <n v="716381824"/>
    <n v="2193"/>
    <n v="0.83399999999999996"/>
    <m/>
    <n v="6.2938499999999994E-2"/>
    <n v="0.57800200000000002"/>
    <n v="1.5682999999999999E-2"/>
    <n v="64792"/>
  </r>
  <r>
    <x v="19"/>
    <x v="100"/>
    <s v="Syracuse University"/>
    <s v="New York"/>
    <x v="1"/>
    <x v="0"/>
    <n v="0.60121235263233264"/>
    <n v="0.25889171165449348"/>
    <n v="20951"/>
    <n v="12596"/>
    <n v="3244"/>
    <n v="17"/>
    <n v="3261"/>
    <s v="13244-1100"/>
    <s v="Mid East: DE, DC, MD, NJ, NY, and PA"/>
    <x v="1"/>
    <x v="2"/>
    <n v="-76.134500000000003"/>
    <n v="43.037799999999997"/>
    <m/>
    <m/>
    <n v="608646848"/>
    <n v="380278016"/>
    <m/>
    <n v="682295"/>
    <n v="45896324"/>
    <n v="18150318"/>
    <n v="73660208"/>
    <m/>
    <m/>
    <m/>
    <x v="2819"/>
    <n v="289399424"/>
    <n v="71230832"/>
    <m/>
    <n v="71230832"/>
    <n v="98759024"/>
    <n v="47223232"/>
    <n v="743213760"/>
    <n v="317252192"/>
    <n v="99137832"/>
    <n v="621950976"/>
    <n v="688790976"/>
    <n v="814827584"/>
    <n v="743213760"/>
    <n v="2190"/>
    <n v="0.82299999999999995"/>
    <m/>
    <n v="5.4123699999999997E-2"/>
    <n v="0.581681"/>
    <n v="1.64552E-2"/>
    <n v="67037"/>
  </r>
  <r>
    <x v="20"/>
    <x v="100"/>
    <s v="Syracuse University"/>
    <s v="New York"/>
    <x v="1"/>
    <x v="0"/>
    <n v="0.59751471550032698"/>
    <n v="0.25328371278458844"/>
    <n v="22935"/>
    <n v="13704"/>
    <n v="3458"/>
    <n v="13"/>
    <n v="3471"/>
    <s v="13244-5040"/>
    <s v="Mid East: DE, DC, MD, NJ, NY, and PA"/>
    <x v="1"/>
    <x v="1"/>
    <n v="-76.134500000000003"/>
    <n v="43.037799999999997"/>
    <m/>
    <m/>
    <n v="660579264"/>
    <n v="414882208"/>
    <m/>
    <n v="395026"/>
    <n v="47433132"/>
    <n v="11515446"/>
    <n v="92062448"/>
    <m/>
    <m/>
    <m/>
    <x v="2820"/>
    <n v="301179680"/>
    <n v="68927312"/>
    <m/>
    <n v="68927312"/>
    <n v="100791600"/>
    <n v="48903492"/>
    <n v="757857664"/>
    <n v="326545952"/>
    <n v="104473248"/>
    <n v="849157504"/>
    <n v="913662016"/>
    <n v="905366272"/>
    <n v="757857664"/>
    <n v="2600"/>
    <n v="0.80200000000000005"/>
    <m/>
    <n v="5.0093499999999999E-2"/>
    <n v="0.57513999999999998"/>
    <n v="1.34579E-2"/>
    <n v="67893"/>
  </r>
  <r>
    <x v="21"/>
    <x v="100"/>
    <s v="Syracuse University"/>
    <s v="New York"/>
    <x v="1"/>
    <x v="0"/>
    <n v="0.49370267346623398"/>
    <n v="0.26684404100477344"/>
    <n v="25884"/>
    <n v="12779"/>
    <n v="3398"/>
    <n v="12"/>
    <n v="3410"/>
    <s v="13244-5040"/>
    <s v="Mid East: DE, DC, MD, NJ, NY, and PA"/>
    <x v="1"/>
    <x v="1"/>
    <n v="-76.135099999999994"/>
    <n v="43.037599999999998"/>
    <n v="3.9E-2"/>
    <n v="2948"/>
    <n v="699203712"/>
    <n v="439883936"/>
    <m/>
    <n v="59967"/>
    <n v="45978152"/>
    <n v="13606606"/>
    <n v="85347888"/>
    <m/>
    <m/>
    <m/>
    <x v="2821"/>
    <n v="311820768"/>
    <n v="73050544"/>
    <m/>
    <n v="73050544"/>
    <n v="105179568"/>
    <n v="52149532"/>
    <n v="810091392"/>
    <n v="341605952"/>
    <n v="104282336"/>
    <n v="913662016"/>
    <n v="940055680"/>
    <n v="730857472"/>
    <n v="810091392"/>
    <n v="2487"/>
    <n v="0.81699999999999995"/>
    <m/>
    <n v="5.38159E-2"/>
    <n v="0.56403499999999995"/>
    <n v="1.36884E-2"/>
    <n v="69438"/>
  </r>
  <r>
    <x v="22"/>
    <x v="100"/>
    <s v="Syracuse University"/>
    <s v="New York"/>
    <x v="1"/>
    <x v="0"/>
    <n v="0.51337727801473443"/>
    <n v="0.25619335347432026"/>
    <n v="25790"/>
    <n v="13240"/>
    <n v="3382"/>
    <n v="10"/>
    <n v="3392"/>
    <s v="13244-5040"/>
    <s v="Mid East: DE, DC, MD, NJ, NY, and PA"/>
    <x v="1"/>
    <x v="1"/>
    <n v="-76.135099999999994"/>
    <n v="43.037599999999998"/>
    <n v="4.8000000000000001E-2"/>
    <n v="3292"/>
    <n v="734161984"/>
    <n v="460500224"/>
    <m/>
    <n v="55772"/>
    <n v="42920688"/>
    <n v="11462615"/>
    <n v="78005056"/>
    <m/>
    <m/>
    <m/>
    <x v="2822"/>
    <n v="318905824"/>
    <n v="63541816"/>
    <m/>
    <n v="63541816"/>
    <n v="109607408"/>
    <n v="60847272"/>
    <n v="808870656"/>
    <n v="354475872"/>
    <n v="107217456"/>
    <n v="940055680"/>
    <n v="1053213568"/>
    <n v="942050560"/>
    <n v="808870656"/>
    <n v="2507"/>
    <n v="0.81100000000000005"/>
    <m/>
    <n v="5.3366499999999997E-2"/>
    <n v="0.56694699999999998"/>
    <n v="1.53022E-2"/>
    <n v="66942"/>
  </r>
  <r>
    <x v="23"/>
    <x v="100"/>
    <s v="Syracuse University"/>
    <s v="New York"/>
    <x v="1"/>
    <x v="0"/>
    <n v="0.49488839364675086"/>
    <n v="0.24924946390278771"/>
    <n v="28269"/>
    <n v="13990"/>
    <n v="3476"/>
    <n v="11"/>
    <n v="3487"/>
    <n v="13244"/>
    <s v="Mid East: DE, DC, MD, NJ, NY, and PA"/>
    <x v="1"/>
    <x v="1"/>
    <n v="-76.136700000000005"/>
    <n v="43.040500000000002"/>
    <n v="3.6999999999999998E-2"/>
    <n v="3492"/>
    <n v="764185088"/>
    <n v="480527488"/>
    <m/>
    <n v="93123"/>
    <n v="41389084"/>
    <n v="10006110"/>
    <n v="95788720"/>
    <m/>
    <m/>
    <m/>
    <x v="2823"/>
    <n v="330633312"/>
    <n v="62657396"/>
    <m/>
    <n v="62657396"/>
    <n v="115334848"/>
    <n v="66209072"/>
    <n v="838167040"/>
    <n v="363802496"/>
    <n v="114802832"/>
    <n v="1053213568"/>
    <n v="1183243648"/>
    <n v="1008324480"/>
    <n v="838167040"/>
    <n v="2540"/>
    <n v="0.80400000000000005"/>
    <m/>
    <n v="5.4828799999999997E-2"/>
    <n v="0.57041200000000003"/>
    <n v="1.5967700000000001E-2"/>
    <n v="66496"/>
  </r>
  <r>
    <x v="24"/>
    <x v="100"/>
    <s v="Syracuse University"/>
    <s v="New York"/>
    <x v="1"/>
    <x v="0"/>
    <n v="0.53228816722657712"/>
    <n v="0.24333800841514727"/>
    <n v="26790"/>
    <n v="14260"/>
    <n v="3461"/>
    <n v="9"/>
    <n v="3470"/>
    <m/>
    <m/>
    <x v="0"/>
    <x v="0"/>
    <m/>
    <m/>
    <n v="3.3000000000000002E-2"/>
    <n v="3745"/>
    <n v="794555712"/>
    <n v="500297088"/>
    <m/>
    <n v="207230"/>
    <n v="46279628"/>
    <n v="14198059"/>
    <n v="83697000"/>
    <m/>
    <m/>
    <m/>
    <x v="2824"/>
    <n v="344886016"/>
    <n v="66144944"/>
    <m/>
    <n v="66144944"/>
    <n v="119038000"/>
    <n v="63132248"/>
    <n v="876249728"/>
    <n v="379492352"/>
    <n v="122889648"/>
    <n v="1183243648"/>
    <n v="1166108672"/>
    <n v="882608640"/>
    <n v="876249728"/>
    <n v="2636"/>
    <n v="0.81399999999999995"/>
    <m/>
    <n v="5.6197700000000003E-2"/>
    <n v="0.56416900000000003"/>
    <n v="1.5942600000000001E-2"/>
    <n v="70281"/>
  </r>
  <r>
    <x v="25"/>
    <x v="100"/>
    <s v="Syracuse University"/>
    <s v="New York"/>
    <x v="1"/>
    <x v="0"/>
    <n v="0.48328020689240392"/>
    <n v="0.21660133159106465"/>
    <n v="33254"/>
    <n v="16071"/>
    <n v="3478"/>
    <n v="3"/>
    <n v="3481"/>
    <n v="13244"/>
    <s v="Mid East: DE, DC, MD, NJ, NY, and PA"/>
    <x v="1"/>
    <x v="1"/>
    <n v="-76.136600000000001"/>
    <n v="43.04"/>
    <n v="0.03"/>
    <n v="3703"/>
    <n v="830284608"/>
    <n v="522622080"/>
    <m/>
    <n v="40979"/>
    <n v="46224180"/>
    <n v="14301962"/>
    <n v="102199280"/>
    <m/>
    <m/>
    <m/>
    <x v="2825"/>
    <n v="356730240"/>
    <n v="65365464"/>
    <m/>
    <n v="65365464"/>
    <n v="125143368"/>
    <n v="66669964"/>
    <n v="905148736"/>
    <n v="398130720"/>
    <n v="126026016"/>
    <n v="1166108672"/>
    <n v="1156828032"/>
    <n v="896631936"/>
    <n v="905148736"/>
    <n v="2838"/>
    <n v="0.82199999999999995"/>
    <m/>
    <n v="5.9704699999999999E-2"/>
    <n v="0.55125199999999996"/>
    <n v="1.5621700000000001E-2"/>
    <n v="71828"/>
  </r>
  <r>
    <x v="26"/>
    <x v="100"/>
    <s v="Syracuse University"/>
    <s v="New York"/>
    <x v="1"/>
    <x v="0"/>
    <n v="0.52320279403680103"/>
    <n v="0.22943321589715063"/>
    <n v="30923"/>
    <n v="16179"/>
    <n v="3704"/>
    <n v="8"/>
    <n v="3712"/>
    <n v="13244"/>
    <s v="Mid East: DE, DC, MD, NJ, NY, and PA"/>
    <x v="1"/>
    <x v="1"/>
    <n v="-76.137"/>
    <n v="43.040199999999999"/>
    <n v="2.9000000000000001E-2"/>
    <n v="3819"/>
    <n v="876762432"/>
    <n v="557597120"/>
    <m/>
    <n v="134337"/>
    <n v="50238092"/>
    <n v="13260099"/>
    <n v="98783720"/>
    <m/>
    <m/>
    <m/>
    <x v="2826"/>
    <n v="388406240"/>
    <n v="69427600"/>
    <m/>
    <n v="69427600"/>
    <n v="119008336"/>
    <n v="117140144"/>
    <n v="934603712"/>
    <n v="405034496"/>
    <n v="125328144"/>
    <n v="1156828032"/>
    <n v="1258728064"/>
    <n v="1132217600"/>
    <n v="934603712"/>
    <n v="2806"/>
    <n v="0.82699999999999996"/>
    <m/>
    <n v="6.6410700000000003E-2"/>
    <n v="0.55477799999999999"/>
    <n v="1.8070900000000001E-2"/>
    <n v="78436"/>
  </r>
  <r>
    <x v="27"/>
    <x v="100"/>
    <s v="Syracuse University"/>
    <s v="New York"/>
    <x v="1"/>
    <x v="0"/>
    <n v="0.46880570409982175"/>
    <n v="0.23516143584455759"/>
    <n v="33099"/>
    <n v="15517"/>
    <n v="3644"/>
    <n v="5"/>
    <n v="3649"/>
    <n v="13244"/>
    <s v="Mid East: DE, DC, MD, NJ, NY, and PA"/>
    <x v="1"/>
    <x v="1"/>
    <n v="-76.137"/>
    <n v="43.040199999999999"/>
    <n v="2.8000000000000001E-2"/>
    <n v="3844"/>
    <n v="927022080"/>
    <n v="602356480"/>
    <m/>
    <n v="65308"/>
    <n v="48228408"/>
    <n v="15283842"/>
    <n v="110212568"/>
    <m/>
    <m/>
    <m/>
    <x v="2827"/>
    <n v="396950720"/>
    <n v="72796960"/>
    <m/>
    <n v="72796960"/>
    <n v="119651456"/>
    <n v="137918832"/>
    <n v="954688448"/>
    <n v="420289056"/>
    <n v="126612480"/>
    <n v="1258728064"/>
    <n v="1338287232"/>
    <n v="1161691136"/>
    <n v="954688448"/>
    <m/>
    <m/>
    <m/>
    <m/>
    <m/>
    <m/>
    <m/>
  </r>
  <r>
    <x v="0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54127344"/>
    <m/>
    <n v="1764282"/>
    <m/>
    <m/>
    <m/>
    <x v="2828"/>
    <n v="59342948"/>
    <n v="2597206"/>
    <m/>
    <n v="2597206"/>
    <n v="18004882"/>
    <n v="18345980"/>
    <n v="314614784"/>
    <n v="113186240"/>
    <n v="56523860"/>
    <m/>
    <m/>
    <m/>
    <m/>
    <m/>
    <m/>
    <m/>
    <m/>
    <m/>
    <m/>
    <m/>
  </r>
  <r>
    <x v="1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65577104"/>
    <m/>
    <n v="1764282"/>
    <m/>
    <m/>
    <m/>
    <x v="2829"/>
    <n v="62952488"/>
    <n v="2597206"/>
    <m/>
    <n v="2597206"/>
    <n v="18004882"/>
    <n v="19461876"/>
    <n v="322267296"/>
    <n v="115411960"/>
    <n v="56523860"/>
    <m/>
    <m/>
    <m/>
    <m/>
    <m/>
    <m/>
    <m/>
    <m/>
    <m/>
    <m/>
    <m/>
  </r>
  <r>
    <x v="2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75431424"/>
    <m/>
    <n v="1715700"/>
    <m/>
    <m/>
    <m/>
    <x v="2830"/>
    <n v="57085328"/>
    <n v="3414827"/>
    <m/>
    <n v="3414827"/>
    <n v="23257216"/>
    <n v="18186436"/>
    <n v="343196160"/>
    <n v="125957696"/>
    <n v="61043224"/>
    <m/>
    <m/>
    <m/>
    <m/>
    <m/>
    <m/>
    <m/>
    <m/>
    <m/>
    <m/>
    <m/>
  </r>
  <r>
    <x v="3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78255712"/>
    <m/>
    <n v="1738074"/>
    <m/>
    <m/>
    <m/>
    <x v="2831"/>
    <n v="58327652"/>
    <n v="4161959"/>
    <m/>
    <n v="4161959"/>
    <n v="27359966"/>
    <n v="18447846"/>
    <n v="345890944"/>
    <n v="125905048"/>
    <n v="62178224"/>
    <m/>
    <m/>
    <m/>
    <m/>
    <m/>
    <m/>
    <m/>
    <m/>
    <m/>
    <m/>
    <m/>
  </r>
  <r>
    <x v="4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82058848"/>
    <m/>
    <n v="2536164"/>
    <m/>
    <m/>
    <m/>
    <x v="2832"/>
    <n v="62167780"/>
    <n v="4400022"/>
    <m/>
    <n v="4400022"/>
    <n v="26248638"/>
    <n v="19314820"/>
    <n v="333940672"/>
    <n v="129686856"/>
    <n v="60966656"/>
    <m/>
    <m/>
    <m/>
    <m/>
    <m/>
    <m/>
    <m/>
    <m/>
    <m/>
    <m/>
    <m/>
  </r>
  <r>
    <x v="5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83007104"/>
    <m/>
    <n v="2400307"/>
    <m/>
    <m/>
    <m/>
    <x v="2833"/>
    <n v="63598680"/>
    <n v="3989195"/>
    <m/>
    <n v="3989195"/>
    <n v="24443980"/>
    <n v="20846952"/>
    <n v="341110496"/>
    <n v="131650152"/>
    <n v="66535568"/>
    <m/>
    <m/>
    <m/>
    <m/>
    <m/>
    <m/>
    <m/>
    <m/>
    <m/>
    <m/>
    <m/>
  </r>
  <r>
    <x v="6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300145728"/>
    <m/>
    <n v="2178383"/>
    <m/>
    <m/>
    <m/>
    <x v="2834"/>
    <n v="63499400"/>
    <n v="5332084"/>
    <m/>
    <n v="5332084"/>
    <n v="27656944"/>
    <n v="20132776"/>
    <n v="358399936"/>
    <n v="140870496"/>
    <n v="69483416"/>
    <m/>
    <m/>
    <m/>
    <m/>
    <n v="1011"/>
    <n v="0.86"/>
    <m/>
    <m/>
    <m/>
    <m/>
    <m/>
  </r>
  <r>
    <x v="7"/>
    <x v="101"/>
    <s v="UNITED STATES MILITARY ACADEMY"/>
    <s v="New York"/>
    <x v="0"/>
    <x v="0"/>
    <s v=""/>
    <s v=""/>
    <m/>
    <m/>
    <m/>
    <m/>
    <m/>
    <n v="109965000"/>
    <s v="US service schools"/>
    <x v="0"/>
    <x v="0"/>
    <m/>
    <m/>
    <m/>
    <m/>
    <m/>
    <m/>
    <m/>
    <m/>
    <n v="282176352"/>
    <m/>
    <n v="4485608"/>
    <n v="15119663"/>
    <m/>
    <m/>
    <x v="2835"/>
    <n v="63988984"/>
    <n v="4422185"/>
    <m/>
    <n v="4422185"/>
    <n v="27794212"/>
    <n v="19690660"/>
    <n v="337285696"/>
    <n v="136392064"/>
    <n v="65107488"/>
    <m/>
    <m/>
    <m/>
    <m/>
    <n v="920"/>
    <n v="0.83099999999999996"/>
    <m/>
    <s v="Suppressed data"/>
    <s v="Suppressed data"/>
    <s v="Suppressed data"/>
    <s v="Suppressed data"/>
  </r>
  <r>
    <x v="8"/>
    <x v="101"/>
    <s v="UNITED STATES MILITARY ACADEMY"/>
    <s v="New York"/>
    <x v="0"/>
    <x v="0"/>
    <s v=""/>
    <s v=""/>
    <m/>
    <m/>
    <m/>
    <m/>
    <m/>
    <n v="109962101"/>
    <s v="US service schools"/>
    <x v="0"/>
    <x v="0"/>
    <m/>
    <m/>
    <m/>
    <m/>
    <m/>
    <m/>
    <m/>
    <m/>
    <n v="311589056"/>
    <m/>
    <n v="3345377"/>
    <m/>
    <m/>
    <m/>
    <x v="2836"/>
    <n v="63854196"/>
    <n v="3609503"/>
    <m/>
    <n v="3609503"/>
    <n v="29309448"/>
    <n v="21721740"/>
    <n v="363285824"/>
    <n v="144884000"/>
    <n v="56422916"/>
    <m/>
    <m/>
    <m/>
    <m/>
    <n v="925"/>
    <n v="0.82299999999999995"/>
    <m/>
    <m/>
    <m/>
    <m/>
    <m/>
  </r>
  <r>
    <x v="9"/>
    <x v="101"/>
    <s v="UNITED STATES MILITARY ACADEMY"/>
    <s v="New York"/>
    <x v="0"/>
    <x v="0"/>
    <s v=""/>
    <s v=""/>
    <m/>
    <m/>
    <m/>
    <m/>
    <m/>
    <n v="109962101"/>
    <s v="US service schools"/>
    <x v="0"/>
    <x v="0"/>
    <m/>
    <m/>
    <m/>
    <m/>
    <m/>
    <m/>
    <m/>
    <m/>
    <n v="325557088"/>
    <m/>
    <n v="3469127"/>
    <m/>
    <m/>
    <m/>
    <x v="2837"/>
    <n v="69984512"/>
    <n v="4250408"/>
    <m/>
    <n v="4250408"/>
    <n v="34030396"/>
    <n v="21706748"/>
    <n v="379704576"/>
    <n v="155983776"/>
    <n v="55957992"/>
    <m/>
    <m/>
    <m/>
    <m/>
    <n v="891"/>
    <n v="0.872"/>
    <m/>
    <m/>
    <m/>
    <m/>
    <m/>
  </r>
  <r>
    <x v="10"/>
    <x v="101"/>
    <s v="UNITED STATES MILITARY ACADEMY"/>
    <s v="New York"/>
    <x v="0"/>
    <x v="0"/>
    <s v=""/>
    <s v=""/>
    <m/>
    <m/>
    <m/>
    <m/>
    <m/>
    <n v="109962101"/>
    <s v="US service schools"/>
    <x v="0"/>
    <x v="0"/>
    <m/>
    <m/>
    <m/>
    <m/>
    <m/>
    <m/>
    <m/>
    <m/>
    <n v="344819040"/>
    <m/>
    <n v="3364604"/>
    <m/>
    <m/>
    <m/>
    <x v="2838"/>
    <n v="75642368"/>
    <n v="5563850"/>
    <m/>
    <n v="5563850"/>
    <n v="32635800"/>
    <n v="21909672"/>
    <n v="398337344"/>
    <n v="155210624"/>
    <n v="65740192"/>
    <m/>
    <m/>
    <m/>
    <m/>
    <n v="958"/>
    <n v="0.85499999999999998"/>
    <m/>
    <m/>
    <m/>
    <m/>
    <m/>
  </r>
  <r>
    <x v="11"/>
    <x v="101"/>
    <s v="UNITED STATES MILITARY ACADEMY"/>
    <s v="New York"/>
    <x v="0"/>
    <x v="0"/>
    <e v="#DIV/0!"/>
    <e v="#DIV/0!"/>
    <m/>
    <m/>
    <n v="0"/>
    <n v="0"/>
    <n v="0"/>
    <n v="109962101"/>
    <s v="US service schools"/>
    <x v="0"/>
    <x v="0"/>
    <m/>
    <m/>
    <m/>
    <m/>
    <m/>
    <m/>
    <m/>
    <m/>
    <n v="348945152"/>
    <m/>
    <n v="4320026"/>
    <m/>
    <m/>
    <m/>
    <x v="2839"/>
    <n v="78432808"/>
    <n v="5455751"/>
    <m/>
    <n v="5455751"/>
    <n v="33619544"/>
    <n v="22870442"/>
    <n v="411236224"/>
    <n v="169505344"/>
    <n v="70808344"/>
    <m/>
    <m/>
    <m/>
    <m/>
    <n v="958"/>
    <n v="1"/>
    <m/>
    <m/>
    <m/>
    <m/>
    <m/>
  </r>
  <r>
    <x v="12"/>
    <x v="101"/>
    <s v="UNITED STATES MILITARY ACADEMY"/>
    <s v="New York"/>
    <x v="1"/>
    <x v="0"/>
    <n v="0.15111695137976347"/>
    <n v="0.79531772575250836"/>
    <n v="9893"/>
    <n v="1495"/>
    <n v="1189"/>
    <n v="0"/>
    <n v="1189"/>
    <s v="10996-2101"/>
    <s v="US service schools"/>
    <x v="0"/>
    <x v="0"/>
    <m/>
    <m/>
    <m/>
    <m/>
    <m/>
    <m/>
    <m/>
    <m/>
    <n v="369196256"/>
    <m/>
    <n v="4274562"/>
    <m/>
    <m/>
    <m/>
    <x v="2840"/>
    <n v="89043104"/>
    <n v="6827930"/>
    <m/>
    <n v="6827930"/>
    <n v="35300940"/>
    <n v="23133076"/>
    <n v="432885792"/>
    <n v="175819504"/>
    <n v="22101292"/>
    <m/>
    <m/>
    <m/>
    <m/>
    <n v="935"/>
    <n v="0.81599999999999995"/>
    <m/>
    <m/>
    <m/>
    <m/>
    <m/>
  </r>
  <r>
    <x v="13"/>
    <x v="101"/>
    <s v="UNITED STATES MILITARY ACADEMY"/>
    <s v="New York"/>
    <x v="1"/>
    <x v="0"/>
    <n v="0.12318726355611602"/>
    <n v="0.84069097888675626"/>
    <n v="12688"/>
    <n v="1563"/>
    <n v="1314"/>
    <n v="0"/>
    <n v="1314"/>
    <s v="10996-2101"/>
    <s v="US service schools"/>
    <x v="0"/>
    <x v="0"/>
    <m/>
    <m/>
    <m/>
    <m/>
    <m/>
    <m/>
    <m/>
    <m/>
    <n v="415764576"/>
    <m/>
    <n v="4416714"/>
    <m/>
    <n v="36229636"/>
    <n v="420181280"/>
    <x v="2841"/>
    <n v="121874600"/>
    <n v="22305484"/>
    <m/>
    <n v="22305484"/>
    <n v="40544188"/>
    <n v="26063418"/>
    <n v="456410912"/>
    <n v="173239696"/>
    <n v="75755448"/>
    <m/>
    <m/>
    <n v="456410912"/>
    <n v="456410912"/>
    <n v="1002"/>
    <n v="0.84099999999999997"/>
    <m/>
    <m/>
    <m/>
    <m/>
    <m/>
  </r>
  <r>
    <x v="14"/>
    <x v="101"/>
    <s v="UNITED STATES MILITARY ACADEMY"/>
    <s v="New York"/>
    <x v="1"/>
    <x v="0"/>
    <n v="0.12573939496366401"/>
    <n v="0.82258064516129037"/>
    <n v="11834"/>
    <n v="1488"/>
    <n v="1224"/>
    <n v="0"/>
    <n v="1224"/>
    <s v="10996-2101"/>
    <s v="US service schools"/>
    <x v="1"/>
    <x v="0"/>
    <m/>
    <m/>
    <m/>
    <m/>
    <m/>
    <m/>
    <m/>
    <m/>
    <n v="479204288"/>
    <m/>
    <n v="4488101"/>
    <m/>
    <n v="40235784"/>
    <n v="483692384"/>
    <x v="2842"/>
    <n v="125018776"/>
    <n v="34232148"/>
    <m/>
    <n v="34232148"/>
    <n v="48896036"/>
    <n v="27299508"/>
    <n v="523928192"/>
    <n v="180615488"/>
    <n v="104591664"/>
    <m/>
    <m/>
    <n v="523928192"/>
    <n v="523928192"/>
    <n v="1002"/>
    <n v="0.84099999999999997"/>
    <m/>
    <m/>
    <m/>
    <m/>
    <m/>
  </r>
  <r>
    <x v="15"/>
    <x v="101"/>
    <s v="United States Military Academy"/>
    <s v="New York"/>
    <x v="1"/>
    <x v="0"/>
    <n v="0.1436259046205233"/>
    <n v="0.77454780361757103"/>
    <n v="10778"/>
    <n v="1548"/>
    <n v="1199"/>
    <n v="0"/>
    <n v="1199"/>
    <s v="10996-2101"/>
    <s v="US service schools"/>
    <x v="1"/>
    <x v="4"/>
    <m/>
    <m/>
    <m/>
    <m/>
    <m/>
    <m/>
    <m/>
    <m/>
    <n v="512535808"/>
    <m/>
    <n v="5318442"/>
    <m/>
    <n v="41278956"/>
    <n v="517854240"/>
    <x v="2843"/>
    <n v="137671520"/>
    <n v="43694780"/>
    <m/>
    <n v="43694780"/>
    <n v="51302736"/>
    <n v="30239258"/>
    <n v="559133184"/>
    <n v="182492912"/>
    <n v="115701432"/>
    <m/>
    <m/>
    <n v="559133184"/>
    <n v="559133184"/>
    <n v="1002"/>
    <n v="0.84099999999999997"/>
    <m/>
    <m/>
    <m/>
    <m/>
    <m/>
  </r>
  <r>
    <x v="16"/>
    <x v="101"/>
    <s v="United States Military Academy"/>
    <s v="New York"/>
    <x v="1"/>
    <x v="0"/>
    <n v="0.15529043614316448"/>
    <n v="0.8243073047858942"/>
    <n v="10226"/>
    <n v="1588"/>
    <n v="1309"/>
    <n v="0"/>
    <n v="1309"/>
    <s v="10996-2101"/>
    <s v="US service schools"/>
    <x v="1"/>
    <x v="4"/>
    <m/>
    <m/>
    <m/>
    <m/>
    <m/>
    <m/>
    <m/>
    <m/>
    <n v="536931840"/>
    <m/>
    <n v="4983584"/>
    <m/>
    <n v="39414340"/>
    <n v="541915392"/>
    <x v="2844"/>
    <n v="135409680"/>
    <n v="64886636"/>
    <m/>
    <n v="64886636"/>
    <n v="51448700"/>
    <n v="28082820"/>
    <n v="610606912"/>
    <n v="168678640"/>
    <n v="125527600"/>
    <m/>
    <m/>
    <n v="581329728"/>
    <n v="610606912"/>
    <n v="932"/>
    <n v="0.81299999999999994"/>
    <n v="0"/>
    <m/>
    <m/>
    <m/>
    <m/>
  </r>
  <r>
    <x v="17"/>
    <x v="101"/>
    <s v="United States Military Academy"/>
    <s v="New York"/>
    <x v="1"/>
    <x v="0"/>
    <n v="0.15011994832995018"/>
    <n v="0.78180700676090964"/>
    <n v="10838"/>
    <n v="1627"/>
    <n v="1272"/>
    <n v="0"/>
    <n v="1272"/>
    <s v="10996-2101"/>
    <s v="US service schools"/>
    <x v="1"/>
    <x v="4"/>
    <m/>
    <m/>
    <m/>
    <m/>
    <m/>
    <m/>
    <m/>
    <m/>
    <n v="520739264"/>
    <m/>
    <n v="8296845"/>
    <m/>
    <n v="37764000"/>
    <n v="529036096"/>
    <x v="2845"/>
    <n v="148513536"/>
    <n v="61181548"/>
    <m/>
    <n v="61181548"/>
    <n v="95371608"/>
    <n v="32927692"/>
    <n v="549759872"/>
    <n v="197020144"/>
    <n v="102011680"/>
    <m/>
    <m/>
    <n v="598789952"/>
    <n v="549759872"/>
    <n v="880"/>
    <n v="0.79400000000000004"/>
    <n v="0"/>
    <m/>
    <m/>
    <m/>
    <m/>
  </r>
  <r>
    <x v="18"/>
    <x v="101"/>
    <s v="United States Military Academy"/>
    <s v="New York"/>
    <x v="1"/>
    <x v="0"/>
    <n v="0.15612355669594394"/>
    <n v="0.79835651074589131"/>
    <n v="10133"/>
    <n v="1582"/>
    <n v="1263"/>
    <n v="0"/>
    <n v="1263"/>
    <s v="10996-1905"/>
    <s v="US service schools"/>
    <x v="1"/>
    <x v="4"/>
    <m/>
    <m/>
    <m/>
    <m/>
    <m/>
    <m/>
    <m/>
    <m/>
    <n v="560896896"/>
    <m/>
    <n v="6551262"/>
    <m/>
    <n v="30266760"/>
    <n v="567448128"/>
    <x v="2846"/>
    <n v="172763360"/>
    <n v="9512653"/>
    <m/>
    <n v="9512653"/>
    <n v="149541056"/>
    <n v="38675308"/>
    <n v="589995072"/>
    <n v="250801440"/>
    <n v="143923952"/>
    <m/>
    <m/>
    <n v="597714880"/>
    <n v="589995072"/>
    <n v="1018"/>
    <n v="0.82"/>
    <n v="0"/>
    <m/>
    <m/>
    <m/>
    <m/>
  </r>
  <r>
    <x v="19"/>
    <x v="101"/>
    <s v="United States Military Academy"/>
    <s v="New York"/>
    <x v="1"/>
    <x v="0"/>
    <n v="0.14135230035112992"/>
    <n v="0.80382165605095546"/>
    <n v="11107"/>
    <n v="1570"/>
    <n v="1262"/>
    <n v="0"/>
    <n v="1262"/>
    <s v="10996-1905"/>
    <s v="US service schools"/>
    <x v="1"/>
    <x v="4"/>
    <n v="-73.963099999999997"/>
    <n v="41.377400000000002"/>
    <m/>
    <m/>
    <m/>
    <m/>
    <m/>
    <m/>
    <n v="300848928"/>
    <m/>
    <n v="8429365"/>
    <m/>
    <n v="50057300"/>
    <n v="309278304"/>
    <x v="2847"/>
    <n v="185289280"/>
    <n v="11945252"/>
    <m/>
    <n v="11945252"/>
    <n v="21255906"/>
    <n v="20502406"/>
    <n v="335700352"/>
    <n v="131363424"/>
    <n v="58519192"/>
    <m/>
    <m/>
    <m/>
    <m/>
    <n v="988"/>
    <n v="0.85699999999999998"/>
    <n v="0"/>
    <m/>
    <m/>
    <m/>
    <m/>
  </r>
  <r>
    <x v="20"/>
    <x v="101"/>
    <s v="United States Military Academy"/>
    <s v="New York"/>
    <x v="1"/>
    <x v="0"/>
    <n v="0.13054468362687541"/>
    <n v="0.81948782011242971"/>
    <n v="12264"/>
    <n v="1601"/>
    <n v="1312"/>
    <n v="0"/>
    <n v="1312"/>
    <s v="10996-1905"/>
    <s v="US service schools"/>
    <x v="1"/>
    <x v="4"/>
    <n v="-73.963099999999997"/>
    <n v="41.377400000000002"/>
    <m/>
    <m/>
    <m/>
    <m/>
    <m/>
    <m/>
    <n v="284660800"/>
    <m/>
    <n v="11303100"/>
    <m/>
    <n v="50715000"/>
    <n v="295963904"/>
    <x v="2848"/>
    <n v="168214592"/>
    <n v="19899770"/>
    <m/>
    <n v="19899770"/>
    <n v="21136104"/>
    <n v="19248724"/>
    <n v="323424992"/>
    <n v="117721408"/>
    <n v="61703908"/>
    <m/>
    <m/>
    <m/>
    <m/>
    <n v="987"/>
    <n v="0.82899999999999996"/>
    <n v="0"/>
    <m/>
    <m/>
    <m/>
    <m/>
  </r>
  <r>
    <x v="21"/>
    <x v="101"/>
    <s v="United States Military Academy"/>
    <s v="New York"/>
    <x v="1"/>
    <x v="0"/>
    <n v="0.1055611294252544"/>
    <n v="0.83570943652410046"/>
    <n v="13954"/>
    <n v="1473"/>
    <n v="1231"/>
    <n v="0"/>
    <n v="1231"/>
    <s v="10996-1905"/>
    <s v="US service schools"/>
    <x v="1"/>
    <x v="4"/>
    <n v="-73.956800000000001"/>
    <n v="41.390900000000002"/>
    <m/>
    <m/>
    <m/>
    <m/>
    <m/>
    <m/>
    <n v="352791104"/>
    <m/>
    <n v="9504550"/>
    <m/>
    <n v="28103200"/>
    <n v="362295680"/>
    <x v="2849"/>
    <n v="190107856"/>
    <n v="29894836"/>
    <m/>
    <n v="29894836"/>
    <n v="21455166"/>
    <n v="19571146"/>
    <n v="379952128"/>
    <n v="142249696"/>
    <n v="68941240"/>
    <m/>
    <m/>
    <m/>
    <m/>
    <n v="1045"/>
    <n v="0.83199999999999996"/>
    <m/>
    <m/>
    <m/>
    <m/>
    <m/>
  </r>
  <r>
    <x v="22"/>
    <x v="101"/>
    <s v="United States Military Academy"/>
    <s v="New York"/>
    <x v="1"/>
    <x v="0"/>
    <n v="8.9512886428053523E-2"/>
    <n v="0.8571428571428571"/>
    <n v="15171"/>
    <n v="1358"/>
    <n v="1164"/>
    <n v="0"/>
    <n v="1164"/>
    <s v="10996-1905"/>
    <s v="US service schools"/>
    <x v="1"/>
    <x v="4"/>
    <n v="-73.956800000000001"/>
    <n v="41.390900000000002"/>
    <m/>
    <m/>
    <m/>
    <m/>
    <m/>
    <m/>
    <n v="315085056"/>
    <m/>
    <n v="19242412"/>
    <m/>
    <n v="34504900"/>
    <n v="334327456"/>
    <x v="2850"/>
    <n v="180537232"/>
    <n v="20313760"/>
    <m/>
    <n v="20313760"/>
    <n v="25142284"/>
    <n v="15948426"/>
    <n v="345377600"/>
    <n v="131642512"/>
    <n v="74818080"/>
    <m/>
    <m/>
    <m/>
    <m/>
    <n v="1066"/>
    <n v="0.83899999999999997"/>
    <m/>
    <m/>
    <m/>
    <m/>
    <m/>
  </r>
  <r>
    <x v="23"/>
    <x v="101"/>
    <s v="United States Military Academy"/>
    <s v="New York"/>
    <x v="1"/>
    <x v="0"/>
    <n v="8.9563862928348906E-2"/>
    <n v="0.85217391304347823"/>
    <n v="15408"/>
    <n v="1380"/>
    <n v="1176"/>
    <n v="0"/>
    <n v="1176"/>
    <s v="10996-1905"/>
    <s v="US service schools"/>
    <x v="1"/>
    <x v="4"/>
    <n v="-73.956800000000001"/>
    <n v="41.390900000000002"/>
    <m/>
    <m/>
    <m/>
    <m/>
    <m/>
    <m/>
    <n v="331820256"/>
    <m/>
    <n v="19242412"/>
    <m/>
    <n v="31529100"/>
    <n v="351062688"/>
    <x v="2851"/>
    <n v="177525392"/>
    <n v="28811596"/>
    <m/>
    <n v="28811596"/>
    <n v="28589640"/>
    <n v="17918900"/>
    <n v="365779744"/>
    <n v="136989984"/>
    <n v="78671168"/>
    <m/>
    <m/>
    <m/>
    <m/>
    <n v="995"/>
    <n v="0.80400000000000005"/>
    <m/>
    <m/>
    <m/>
    <m/>
    <m/>
  </r>
  <r>
    <x v="24"/>
    <x v="101"/>
    <s v="United States Military Academy"/>
    <s v="New York"/>
    <x v="1"/>
    <x v="0"/>
    <n v="9.4678507044134344E-2"/>
    <n v="0.84626234132581102"/>
    <n v="14977"/>
    <n v="1418"/>
    <n v="1200"/>
    <m/>
    <n v="1200"/>
    <m/>
    <m/>
    <x v="0"/>
    <x v="0"/>
    <m/>
    <m/>
    <m/>
    <m/>
    <m/>
    <m/>
    <m/>
    <m/>
    <n v="347769920"/>
    <m/>
    <n v="11903177"/>
    <m/>
    <n v="34388200"/>
    <n v="359673088"/>
    <x v="2852"/>
    <n v="190037040"/>
    <n v="20481864"/>
    <m/>
    <n v="20481864"/>
    <n v="28271974"/>
    <n v="22800696"/>
    <n v="392206592"/>
    <n v="167907488"/>
    <n v="64540016"/>
    <m/>
    <m/>
    <m/>
    <m/>
    <n v="1052"/>
    <n v="0.83399999999999996"/>
    <m/>
    <m/>
    <m/>
    <m/>
    <m/>
  </r>
  <r>
    <x v="25"/>
    <x v="101"/>
    <s v="United States Military Academy"/>
    <s v="New York"/>
    <x v="1"/>
    <x v="0"/>
    <n v="0.10153741031773146"/>
    <n v="0.83176312247644679"/>
    <n v="14635"/>
    <n v="1486"/>
    <n v="1236"/>
    <m/>
    <n v="1236"/>
    <s v="10996-1905"/>
    <s v="US service schools"/>
    <x v="1"/>
    <x v="4"/>
    <n v="-73.956800000000001"/>
    <n v="41.390900000000002"/>
    <m/>
    <m/>
    <m/>
    <m/>
    <m/>
    <m/>
    <n v="323632640"/>
    <m/>
    <n v="13775973"/>
    <m/>
    <n v="37529200"/>
    <n v="337408640"/>
    <x v="2853"/>
    <n v="170353072"/>
    <n v="3896023"/>
    <m/>
    <n v="3896023"/>
    <n v="40581552"/>
    <n v="34628792"/>
    <n v="380734112"/>
    <n v="146078480"/>
    <n v="74706024"/>
    <m/>
    <m/>
    <m/>
    <m/>
    <n v="1115"/>
    <n v="0.85899999999999999"/>
    <m/>
    <m/>
    <m/>
    <m/>
    <m/>
  </r>
  <r>
    <x v="26"/>
    <x v="101"/>
    <s v="United States Military Academy"/>
    <s v="New York"/>
    <x v="1"/>
    <x v="0"/>
    <n v="9.6634972014296314E-2"/>
    <n v="0.87927424982554081"/>
    <n v="14829"/>
    <n v="1433"/>
    <n v="1260"/>
    <m/>
    <n v="1260"/>
    <s v="10996-1905"/>
    <s v="US service schools"/>
    <x v="1"/>
    <x v="4"/>
    <n v="-73.956599999999995"/>
    <n v="41.390500000000003"/>
    <m/>
    <m/>
    <m/>
    <m/>
    <m/>
    <m/>
    <n v="360010592"/>
    <m/>
    <n v="13963961"/>
    <m/>
    <n v="36371600"/>
    <n v="373974560"/>
    <x v="2854"/>
    <n v="174638752"/>
    <n v="10254269"/>
    <m/>
    <n v="10254269"/>
    <n v="40674032"/>
    <n v="51040760"/>
    <n v="403218432"/>
    <n v="141387312"/>
    <n v="87059008"/>
    <m/>
    <m/>
    <m/>
    <m/>
    <n v="1035"/>
    <n v="0.85699999999999998"/>
    <m/>
    <m/>
    <m/>
    <m/>
    <m/>
  </r>
  <r>
    <x v="27"/>
    <x v="101"/>
    <s v="United States Military Academy"/>
    <s v="New York"/>
    <x v="1"/>
    <x v="0"/>
    <n v="9.5583134201803741E-2"/>
    <n v="0.97580645161290325"/>
    <n v="12973"/>
    <n v="1240"/>
    <n v="1210"/>
    <m/>
    <n v="1210"/>
    <s v="10996-1905"/>
    <s v="US service schools"/>
    <x v="1"/>
    <x v="4"/>
    <n v="-73.956599999999995"/>
    <n v="41.390500000000003"/>
    <m/>
    <m/>
    <m/>
    <m/>
    <m/>
    <m/>
    <n v="362761504"/>
    <m/>
    <n v="10065251"/>
    <m/>
    <n v="19053600"/>
    <n v="372826752"/>
    <x v="2855"/>
    <n v="185821568"/>
    <n v="11028449"/>
    <m/>
    <n v="11028449"/>
    <n v="40905448"/>
    <n v="41822408"/>
    <n v="400012480"/>
    <n v="131352032"/>
    <n v="84313776"/>
    <m/>
    <m/>
    <m/>
    <m/>
    <m/>
    <m/>
    <m/>
    <m/>
    <m/>
    <m/>
    <m/>
  </r>
  <r>
    <x v="0"/>
    <x v="102"/>
    <s v="BOWLING GREEN STATE UNIVERSITY 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63224212"/>
    <m/>
    <m/>
    <n v="8539"/>
    <n v="7986920"/>
    <n v="65557892"/>
    <n v="2279863"/>
    <n v="3397781"/>
    <m/>
    <m/>
    <x v="2856"/>
    <n v="77279440"/>
    <n v="2028892"/>
    <n v="7517788"/>
    <n v="9546680"/>
    <n v="14645193"/>
    <n v="10680793"/>
    <n v="189553472"/>
    <n v="82169984"/>
    <n v="20218826"/>
    <m/>
    <m/>
    <m/>
    <m/>
    <m/>
    <m/>
    <m/>
    <m/>
    <m/>
    <m/>
    <m/>
  </r>
  <r>
    <x v="1"/>
    <x v="102"/>
    <s v="BOWLING GREEN STATE UNIVERSITY 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69000728"/>
    <m/>
    <m/>
    <n v="27976"/>
    <n v="9186051"/>
    <n v="62227156"/>
    <n v="1925756"/>
    <n v="3657947"/>
    <m/>
    <m/>
    <x v="2857"/>
    <n v="70273904"/>
    <n v="2205762"/>
    <n v="6751695"/>
    <n v="8957457"/>
    <n v="17161368"/>
    <n v="11303147"/>
    <n v="190057424"/>
    <n v="78659392"/>
    <n v="20641150"/>
    <m/>
    <m/>
    <m/>
    <m/>
    <m/>
    <m/>
    <m/>
    <m/>
    <m/>
    <m/>
    <m/>
  </r>
  <r>
    <x v="2"/>
    <x v="102"/>
    <s v="BOWLING GREEN STATE UNIVERSITY 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74689984"/>
    <m/>
    <m/>
    <n v="32752"/>
    <n v="9696029"/>
    <n v="59954624"/>
    <n v="1940696"/>
    <n v="2361926"/>
    <m/>
    <m/>
    <x v="2858"/>
    <n v="70590624"/>
    <n v="2136658"/>
    <n v="7214453"/>
    <n v="9351111"/>
    <n v="17242536"/>
    <n v="11327015"/>
    <n v="196512688"/>
    <n v="84213560"/>
    <n v="19388888"/>
    <m/>
    <m/>
    <m/>
    <m/>
    <m/>
    <m/>
    <m/>
    <m/>
    <m/>
    <m/>
    <m/>
  </r>
  <r>
    <x v="3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78511800"/>
    <m/>
    <m/>
    <n v="76029"/>
    <n v="9362928"/>
    <n v="62386688"/>
    <n v="2161706"/>
    <n v="4000316"/>
    <m/>
    <m/>
    <x v="2859"/>
    <n v="72932608"/>
    <n v="2549159"/>
    <n v="7180200"/>
    <n v="9729359"/>
    <n v="16099085"/>
    <n v="12308493"/>
    <n v="202130304"/>
    <n v="85422848"/>
    <n v="18750328"/>
    <m/>
    <m/>
    <m/>
    <m/>
    <m/>
    <m/>
    <m/>
    <m/>
    <m/>
    <m/>
    <m/>
  </r>
  <r>
    <x v="4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81534544"/>
    <m/>
    <m/>
    <n v="43678"/>
    <n v="9029109"/>
    <n v="64518488"/>
    <n v="2155681"/>
    <n v="3025067"/>
    <m/>
    <m/>
    <x v="2860"/>
    <n v="76605224"/>
    <n v="2362759"/>
    <n v="7434261"/>
    <n v="9797020"/>
    <n v="17230972"/>
    <n v="12177589"/>
    <n v="212177376"/>
    <n v="90014944"/>
    <n v="20238588"/>
    <m/>
    <m/>
    <m/>
    <m/>
    <m/>
    <m/>
    <m/>
    <m/>
    <m/>
    <m/>
    <m/>
  </r>
  <r>
    <x v="5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83871056"/>
    <m/>
    <m/>
    <n v="16803"/>
    <n v="9998890"/>
    <n v="69746864"/>
    <n v="1926229"/>
    <n v="2740909"/>
    <m/>
    <m/>
    <x v="2861"/>
    <n v="77844000"/>
    <n v="3000237"/>
    <n v="8047886"/>
    <n v="11048123"/>
    <n v="17205118"/>
    <n v="12428328"/>
    <n v="219895248"/>
    <n v="92535280"/>
    <n v="19520556"/>
    <m/>
    <m/>
    <m/>
    <m/>
    <m/>
    <m/>
    <m/>
    <m/>
    <m/>
    <m/>
    <m/>
  </r>
  <r>
    <x v="6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88052192"/>
    <m/>
    <m/>
    <n v="40224"/>
    <n v="9449237"/>
    <n v="72996024"/>
    <n v="2135626"/>
    <n v="3064699"/>
    <m/>
    <m/>
    <x v="2862"/>
    <n v="77989936"/>
    <n v="2551488"/>
    <n v="8768352"/>
    <n v="11319840"/>
    <n v="19182892"/>
    <n v="13187403"/>
    <n v="229929984"/>
    <n v="96146392"/>
    <n v="19780110"/>
    <n v="29981764"/>
    <n v="33405548"/>
    <m/>
    <m/>
    <n v="1742"/>
    <n v="0.59599999999999997"/>
    <m/>
    <m/>
    <m/>
    <m/>
    <m/>
  </r>
  <r>
    <x v="7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92246184"/>
    <m/>
    <m/>
    <n v="55993"/>
    <n v="9549940"/>
    <n v="77017264"/>
    <n v="2049526"/>
    <n v="2802068"/>
    <m/>
    <m/>
    <x v="2863"/>
    <n v="78410144"/>
    <n v="2803058"/>
    <n v="8771809"/>
    <n v="11574867"/>
    <n v="22558396"/>
    <n v="14654642"/>
    <n v="238940688"/>
    <n v="99025112"/>
    <n v="19958626"/>
    <n v="33405548"/>
    <n v="36803512"/>
    <m/>
    <m/>
    <n v="1771"/>
    <n v="0.59399999999999997"/>
    <m/>
    <n v="0.14388400000000001"/>
    <n v="0.64271599999999995"/>
    <n v="4.8320500000000002E-2"/>
    <n v="46806"/>
  </r>
  <r>
    <x v="8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99979560"/>
    <m/>
    <m/>
    <n v="58949"/>
    <n v="11071797"/>
    <n v="77894640"/>
    <n v="3097892"/>
    <n v="2983355"/>
    <m/>
    <m/>
    <x v="2864"/>
    <n v="78549968"/>
    <n v="3182042"/>
    <n v="8811264"/>
    <n v="11993306"/>
    <n v="22314620"/>
    <n v="15109369"/>
    <n v="244718176"/>
    <n v="99701720"/>
    <n v="18274500"/>
    <n v="36803512"/>
    <n v="37515696"/>
    <m/>
    <m/>
    <n v="1829"/>
    <n v="0.59399999999999997"/>
    <m/>
    <n v="0.14051"/>
    <n v="0.62575499999999995"/>
    <n v="4.7954400000000001E-2"/>
    <n v="50708.5"/>
  </r>
  <r>
    <x v="9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106513344"/>
    <m/>
    <m/>
    <n v="52274"/>
    <n v="11758514"/>
    <n v="83783064"/>
    <n v="3406106"/>
    <n v="3606693"/>
    <m/>
    <m/>
    <x v="2865"/>
    <n v="80553328"/>
    <n v="3737627"/>
    <n v="9476091"/>
    <n v="13213718"/>
    <n v="23966992"/>
    <n v="17494828"/>
    <n v="258720176"/>
    <n v="99219512"/>
    <n v="21819648"/>
    <n v="37515696"/>
    <n v="40295124"/>
    <m/>
    <m/>
    <n v="1698"/>
    <n v="0.58299999999999996"/>
    <m/>
    <n v="0.13182199999999999"/>
    <n v="0.60006000000000004"/>
    <n v="4.6525499999999997E-2"/>
    <n v="51891"/>
  </r>
  <r>
    <x v="10"/>
    <x v="102"/>
    <s v="BOWLING GREEN STATE UNIVERSITY-MAIN CAMPUS"/>
    <s v="Ohio"/>
    <x v="0"/>
    <x v="0"/>
    <s v=""/>
    <s v=""/>
    <m/>
    <m/>
    <m/>
    <m/>
    <m/>
    <n v="43403"/>
    <s v="Great Lakes: IL, IN, MI, OH, and WI"/>
    <x v="0"/>
    <x v="0"/>
    <m/>
    <m/>
    <m/>
    <m/>
    <n v="114300400"/>
    <m/>
    <m/>
    <n v="94857"/>
    <n v="13039668"/>
    <n v="89187400"/>
    <n v="3821263"/>
    <n v="4416473"/>
    <m/>
    <m/>
    <x v="2866"/>
    <n v="85157896"/>
    <n v="4067696"/>
    <n v="9782960"/>
    <n v="13850656"/>
    <n v="27446940"/>
    <n v="18191088"/>
    <n v="281974176"/>
    <n v="108166784"/>
    <n v="22314408"/>
    <n v="40295124"/>
    <n v="44059412"/>
    <m/>
    <m/>
    <n v="1883"/>
    <n v="0.58399999999999996"/>
    <m/>
    <n v="0.12967799999999999"/>
    <n v="0.58348"/>
    <n v="4.4882999999999999E-2"/>
    <n v="53766.5"/>
  </r>
  <r>
    <x v="11"/>
    <x v="102"/>
    <s v="BOWLING GREEN STATE UNIVERSITY-MAIN CAMPUS"/>
    <s v="Ohio"/>
    <x v="1"/>
    <x v="0"/>
    <n v="0.91590383261241326"/>
    <n v="0.39802306425041184"/>
    <n v="9941"/>
    <n v="9105"/>
    <n v="3599"/>
    <n v="25"/>
    <n v="3624"/>
    <n v="43403"/>
    <s v="Great Lakes: IL, IN, MI, OH, and WI"/>
    <x v="0"/>
    <x v="0"/>
    <m/>
    <m/>
    <m/>
    <m/>
    <n v="131783664"/>
    <n v="104256192"/>
    <m/>
    <n v="4927179"/>
    <n v="16177331"/>
    <n v="94213040"/>
    <m/>
    <n v="14225583"/>
    <n v="179555184"/>
    <n v="109575744"/>
    <x v="2867"/>
    <n v="103584712"/>
    <n v="5127629"/>
    <n v="10342207"/>
    <n v="15469836"/>
    <n v="27988412"/>
    <n v="21584782"/>
    <n v="273281120"/>
    <n v="130183568"/>
    <n v="27886588"/>
    <m/>
    <m/>
    <n v="310947648"/>
    <n v="273281120"/>
    <n v="1701"/>
    <n v="0.60099999999999998"/>
    <m/>
    <n v="0.138601"/>
    <n v="0.58573399999999998"/>
    <n v="4.6853100000000002E-2"/>
    <n v="56016"/>
  </r>
  <r>
    <x v="12"/>
    <x v="102"/>
    <s v="BOWLING GREEN STATE UNIVERSITY-MAIN CAMPUS"/>
    <s v="Ohio"/>
    <x v="1"/>
    <x v="0"/>
    <n v="0.90985387045813582"/>
    <n v="0.39120998372219207"/>
    <n v="10128"/>
    <n v="9215"/>
    <n v="3586"/>
    <n v="19"/>
    <n v="3605"/>
    <n v="43403"/>
    <s v="Great Lakes: IL, IN, MI, OH, and WI"/>
    <x v="0"/>
    <x v="0"/>
    <m/>
    <m/>
    <m/>
    <m/>
    <n v="151836512"/>
    <n v="115823328"/>
    <m/>
    <n v="4826271"/>
    <n v="18626500"/>
    <n v="93670352"/>
    <m/>
    <n v="13199024"/>
    <n v="200717760"/>
    <n v="104016688"/>
    <x v="2868"/>
    <n v="113454904"/>
    <n v="6294123.5"/>
    <n v="10790410"/>
    <n v="17084534"/>
    <n v="28816480"/>
    <n v="27698308"/>
    <n v="308218048"/>
    <n v="140186400"/>
    <n v="31075508"/>
    <n v="49066472"/>
    <n v="51165272"/>
    <n v="311389728"/>
    <n v="308218048"/>
    <n v="1891"/>
    <n v="0.64800000000000002"/>
    <m/>
    <n v="0.14966099999999999"/>
    <n v="0.58371799999999996"/>
    <n v="5.4002700000000001E-2"/>
    <n v="54942.5"/>
  </r>
  <r>
    <x v="13"/>
    <x v="102"/>
    <s v="BOWLING GREEN STATE UNIVERSITY-MAIN CAMPUS"/>
    <s v="Ohio"/>
    <x v="1"/>
    <x v="0"/>
    <n v="0.90292773076548971"/>
    <n v="0.38144996229667133"/>
    <n v="10281"/>
    <n v="9283"/>
    <n v="3530"/>
    <n v="11"/>
    <n v="3541"/>
    <n v="43403"/>
    <s v="Great Lakes: IL, IN, MI, OH, and WI"/>
    <x v="0"/>
    <x v="0"/>
    <m/>
    <m/>
    <m/>
    <m/>
    <n v="168228400"/>
    <n v="124714144"/>
    <m/>
    <n v="5676187"/>
    <n v="19062936"/>
    <n v="94941816"/>
    <m/>
    <n v="10736648"/>
    <n v="212479872"/>
    <n v="109172136"/>
    <x v="2869"/>
    <n v="118528656"/>
    <n v="6761683"/>
    <n v="9789325"/>
    <n v="16551008"/>
    <n v="29471792"/>
    <n v="26793700"/>
    <n v="305432448"/>
    <n v="141940416"/>
    <n v="32648522"/>
    <n v="51165272"/>
    <n v="58144412"/>
    <n v="323586880"/>
    <n v="305432448"/>
    <n v="2153"/>
    <n v="0.60399999999999998"/>
    <m/>
    <n v="0.161325"/>
    <n v="0.58310700000000004"/>
    <n v="5.8663800000000002E-2"/>
    <n v="53336"/>
  </r>
  <r>
    <x v="14"/>
    <x v="102"/>
    <s v="BOWLING GREEN STATE UNIVERSITY-MAIN CAMPUS"/>
    <s v="Ohio"/>
    <x v="1"/>
    <x v="0"/>
    <n v="0.90158360919745906"/>
    <n v="0.3849359928550164"/>
    <n v="11177"/>
    <n v="10077"/>
    <n v="3869"/>
    <n v="10"/>
    <n v="3879"/>
    <n v="43403"/>
    <s v="Great Lakes: IL, IN, MI, OH, and WI"/>
    <x v="1"/>
    <x v="0"/>
    <m/>
    <m/>
    <m/>
    <m/>
    <n v="187712032"/>
    <n v="136999488"/>
    <m/>
    <n v="7497036"/>
    <n v="21835280"/>
    <n v="95450216"/>
    <m/>
    <n v="12661377"/>
    <n v="233474768"/>
    <n v="111846080"/>
    <x v="2870"/>
    <n v="126367968"/>
    <n v="8129667.5"/>
    <n v="9686636"/>
    <n v="17816304"/>
    <n v="32627414"/>
    <n v="27233400"/>
    <n v="325942496"/>
    <n v="149666352"/>
    <n v="35777984"/>
    <n v="58144412"/>
    <n v="64280276"/>
    <n v="348761888"/>
    <n v="325942496"/>
    <n v="2109"/>
    <n v="0.6"/>
    <m/>
    <n v="0.156448"/>
    <n v="0.57942700000000003"/>
    <n v="5.3205000000000002E-2"/>
    <n v="54407.5"/>
  </r>
  <r>
    <x v="15"/>
    <x v="102"/>
    <s v="Bowling Green State University-Main Campus"/>
    <s v="Ohio"/>
    <x v="1"/>
    <x v="0"/>
    <n v="0.90060888252148996"/>
    <n v="0.35822231059852855"/>
    <n v="11168"/>
    <n v="10058"/>
    <n v="3585"/>
    <n v="18"/>
    <n v="3603"/>
    <n v="43403"/>
    <s v="Great Lakes: IL, IN, MI, OH, and WI"/>
    <x v="1"/>
    <x v="2"/>
    <m/>
    <m/>
    <m/>
    <m/>
    <n v="203376640"/>
    <n v="145547104"/>
    <m/>
    <n v="8686415"/>
    <n v="18736376"/>
    <n v="95240296"/>
    <n v="60127"/>
    <n v="14822550"/>
    <n v="249887296"/>
    <n v="108013304"/>
    <x v="2871"/>
    <n v="133820256"/>
    <n v="8617781"/>
    <n v="10489320"/>
    <n v="19107100"/>
    <n v="33481694"/>
    <n v="28194946"/>
    <n v="345580608"/>
    <n v="154798352"/>
    <n v="38364912"/>
    <n v="64280276"/>
    <n v="70281664"/>
    <n v="360103232"/>
    <n v="345580608"/>
    <n v="2014"/>
    <n v="0.59699999999999998"/>
    <m/>
    <n v="0.15035000000000001"/>
    <n v="0.57094500000000004"/>
    <n v="4.7739900000000002E-2"/>
    <n v="55259.5"/>
  </r>
  <r>
    <x v="16"/>
    <x v="102"/>
    <s v="Bowling Green State University-Main Campus"/>
    <s v="Ohio"/>
    <x v="1"/>
    <x v="0"/>
    <n v="0.90144501168123214"/>
    <n v="0.3453637934344404"/>
    <n v="11557"/>
    <n v="10418"/>
    <n v="3576"/>
    <n v="22"/>
    <n v="3598"/>
    <n v="43403"/>
    <s v="Great Lakes: IL, IN, MI, OH, and WI"/>
    <x v="1"/>
    <x v="2"/>
    <m/>
    <m/>
    <m/>
    <m/>
    <n v="215598048"/>
    <n v="154972944"/>
    <m/>
    <n v="9613216"/>
    <n v="21253956"/>
    <n v="96883264"/>
    <n v="5"/>
    <n v="12915483"/>
    <n v="257170128"/>
    <n v="128184176"/>
    <x v="2872"/>
    <n v="135750240"/>
    <n v="8720071"/>
    <n v="10243376"/>
    <n v="18963448"/>
    <n v="36597512"/>
    <n v="22711526"/>
    <n v="357830368"/>
    <n v="162951840"/>
    <n v="40632024"/>
    <n v="70281664"/>
    <n v="79264512"/>
    <n v="387236352"/>
    <n v="357830368"/>
    <n v="2045"/>
    <n v="0.56799999999999995"/>
    <m/>
    <n v="0.16219"/>
    <n v="0.57111800000000001"/>
    <n v="4.78383E-2"/>
    <n v="54072.5"/>
  </r>
  <r>
    <x v="17"/>
    <x v="102"/>
    <s v="Bowling Green State University-Main Campus"/>
    <s v="Ohio"/>
    <x v="1"/>
    <x v="0"/>
    <n v="0.87516530018513616"/>
    <n v="0.3264833282965649"/>
    <n v="11343"/>
    <n v="9927"/>
    <n v="3233"/>
    <n v="8"/>
    <n v="3241"/>
    <n v="43403"/>
    <s v="Great Lakes: IL, IN, MI, OH, and WI"/>
    <x v="1"/>
    <x v="2"/>
    <m/>
    <m/>
    <m/>
    <m/>
    <n v="214367600"/>
    <n v="151894912"/>
    <m/>
    <n v="9534473"/>
    <n v="22230774"/>
    <n v="103217288"/>
    <m/>
    <n v="6254400"/>
    <n v="252957456"/>
    <n v="105546880"/>
    <x v="2873"/>
    <n v="130091672"/>
    <n v="7307590"/>
    <n v="8648715"/>
    <n v="15956305"/>
    <n v="27372528"/>
    <n v="19115608"/>
    <n v="367467840"/>
    <n v="165979920"/>
    <n v="42717644"/>
    <n v="198074112"/>
    <n v="201688384"/>
    <n v="361817728"/>
    <n v="367467840"/>
    <n v="2077"/>
    <n v="0.57899999999999996"/>
    <m/>
    <n v="0.170628"/>
    <n v="0.567388"/>
    <n v="5.2582700000000003E-2"/>
    <n v="53455"/>
  </r>
  <r>
    <x v="18"/>
    <x v="102"/>
    <s v="Bowling Green State University-Main Campus"/>
    <s v="Ohio"/>
    <x v="1"/>
    <x v="0"/>
    <n v="0.87408874088740884"/>
    <n v="0.31898682042833609"/>
    <n v="11111"/>
    <n v="9712"/>
    <n v="3079"/>
    <n v="19"/>
    <n v="3098"/>
    <n v="43403"/>
    <s v="Great Lakes: IL, IN, MI, OH, and WI"/>
    <x v="1"/>
    <x v="2"/>
    <m/>
    <m/>
    <m/>
    <m/>
    <n v="200167744"/>
    <n v="141371392"/>
    <m/>
    <n v="8063128"/>
    <n v="22712812"/>
    <n v="108763776"/>
    <m/>
    <n v="5807152"/>
    <n v="238914192"/>
    <n v="77093592"/>
    <x v="2874"/>
    <n v="145636928"/>
    <n v="6619280"/>
    <n v="8562736"/>
    <n v="15182016"/>
    <n v="30494376"/>
    <n v="19661076"/>
    <n v="352298368"/>
    <n v="164056736"/>
    <n v="43113112"/>
    <n v="201688384"/>
    <n v="140693024"/>
    <n v="328675104"/>
    <n v="352298368"/>
    <n v="2096"/>
    <n v="0.59399999999999997"/>
    <m/>
    <n v="0.17049600000000001"/>
    <n v="0.560145"/>
    <n v="5.1884399999999997E-2"/>
    <n v="54963"/>
  </r>
  <r>
    <x v="19"/>
    <x v="102"/>
    <s v="Bowling Green State University-Main Campus"/>
    <s v="Ohio"/>
    <x v="1"/>
    <x v="0"/>
    <n v="0.88817431368784794"/>
    <n v="0.34269966497352211"/>
    <n v="10418"/>
    <n v="9253"/>
    <n v="3138"/>
    <n v="33"/>
    <n v="3171"/>
    <n v="43403"/>
    <s v="Great Lakes: IL, IN, MI, OH, and WI"/>
    <x v="1"/>
    <x v="2"/>
    <n v="-83.651399999999995"/>
    <n v="41.374699999999997"/>
    <m/>
    <m/>
    <n v="195688208"/>
    <n v="135513168"/>
    <m/>
    <n v="7193959"/>
    <n v="32867400"/>
    <n v="91398864"/>
    <n v="33320"/>
    <n v="19407588"/>
    <n v="228644992"/>
    <n v="137034688"/>
    <x v="2875"/>
    <n v="147964944"/>
    <n v="6282154"/>
    <n v="8343936"/>
    <n v="14626090"/>
    <n v="29132744"/>
    <n v="22247742"/>
    <n v="361321216"/>
    <n v="156390256"/>
    <n v="50185900"/>
    <n v="140693024"/>
    <n v="153443968"/>
    <n v="386071712"/>
    <n v="361321216"/>
    <n v="2337"/>
    <n v="0.60399999999999998"/>
    <n v="7670"/>
    <n v="0.19279499999999999"/>
    <n v="0.56190799999999996"/>
    <n v="5.32399E-2"/>
    <n v="52289"/>
  </r>
  <r>
    <x v="20"/>
    <x v="102"/>
    <s v="Bowling Green State University-Main Campus"/>
    <s v="Ohio"/>
    <x v="1"/>
    <x v="0"/>
    <n v="0.80101457559302658"/>
    <n v="0.34787262510034789"/>
    <n v="13996"/>
    <n v="11211"/>
    <n v="3866"/>
    <n v="34"/>
    <n v="3900"/>
    <n v="43403"/>
    <s v="Great Lakes: IL, IN, MI, OH, and WI"/>
    <x v="1"/>
    <x v="2"/>
    <n v="-83.640900000000002"/>
    <n v="41.375999999999998"/>
    <m/>
    <m/>
    <n v="207224080"/>
    <n v="138897312"/>
    <m/>
    <n v="6758259"/>
    <n v="41373316"/>
    <n v="90044208"/>
    <n v="237"/>
    <n v="19822964"/>
    <n v="239203648"/>
    <n v="162121296"/>
    <x v="2876"/>
    <n v="141591504"/>
    <n v="6754211"/>
    <n v="7671383"/>
    <n v="14425594"/>
    <n v="27697724"/>
    <n v="20987804"/>
    <n v="346954432"/>
    <n v="150098752"/>
    <n v="41462900"/>
    <n v="153443968"/>
    <n v="179127664"/>
    <n v="418230240"/>
    <n v="346954432"/>
    <n v="2080"/>
    <n v="0.58099999999999996"/>
    <m/>
    <n v="0.192745"/>
    <n v="0.582534"/>
    <n v="5.1163300000000002E-2"/>
    <n v="49616"/>
  </r>
  <r>
    <x v="21"/>
    <x v="102"/>
    <s v="Bowling Green State University-Main Campus"/>
    <s v="Ohio"/>
    <x v="1"/>
    <x v="0"/>
    <n v="0.75544182031201823"/>
    <n v="0.31515794629009874"/>
    <n v="16217"/>
    <n v="12251"/>
    <n v="3810"/>
    <n v="51"/>
    <n v="3861"/>
    <n v="43403"/>
    <s v="Great Lakes: IL, IN, MI, OH, and WI"/>
    <x v="1"/>
    <x v="2"/>
    <n v="-83.637500000000003"/>
    <n v="41.377000000000002"/>
    <n v="6.8000000000000005E-2"/>
    <n v="4311"/>
    <n v="207265216"/>
    <n v="142397744"/>
    <m/>
    <n v="6267776"/>
    <n v="38788448"/>
    <n v="85654288"/>
    <m/>
    <n v="3938055"/>
    <n v="239570640"/>
    <n v="110879944"/>
    <x v="2877"/>
    <n v="142927472"/>
    <n v="8245961"/>
    <n v="6264309"/>
    <n v="14510270"/>
    <n v="28568146"/>
    <n v="19133500"/>
    <n v="344483712"/>
    <n v="152197696"/>
    <n v="42444404"/>
    <n v="179127664"/>
    <n v="166185616"/>
    <n v="360833632"/>
    <n v="344483712"/>
    <n v="2063"/>
    <n v="0.57699999999999996"/>
    <m/>
    <n v="0.16703799999999999"/>
    <n v="0.59618400000000005"/>
    <n v="4.5469000000000002E-2"/>
    <n v="49822"/>
  </r>
  <r>
    <x v="22"/>
    <x v="102"/>
    <s v="Bowling Green State University-Main Campus"/>
    <s v="Ohio"/>
    <x v="1"/>
    <x v="0"/>
    <n v="0.73553513781971691"/>
    <n v="0.30562120189061442"/>
    <n v="16108"/>
    <n v="11848"/>
    <n v="3591"/>
    <n v="30"/>
    <n v="3621"/>
    <n v="43403"/>
    <s v="Great Lakes: IL, IN, MI, OH, and WI"/>
    <x v="1"/>
    <x v="2"/>
    <n v="-83.637500000000003"/>
    <n v="41.377000000000002"/>
    <n v="0.109"/>
    <n v="4394"/>
    <n v="208832832"/>
    <n v="148142240"/>
    <m/>
    <n v="6115688"/>
    <n v="35378880"/>
    <n v="81942888"/>
    <m/>
    <n v="3823873"/>
    <n v="245464784"/>
    <n v="113417072"/>
    <x v="2878"/>
    <n v="146848992"/>
    <n v="9067927"/>
    <n v="5727666"/>
    <n v="14795593"/>
    <n v="31967234"/>
    <n v="19559720"/>
    <n v="356451456"/>
    <n v="161354768"/>
    <n v="43844944"/>
    <n v="166185616"/>
    <n v="168007216"/>
    <n v="368148544"/>
    <n v="356451456"/>
    <n v="1749"/>
    <n v="0.54100000000000004"/>
    <m/>
    <n v="0.15540000000000001"/>
    <n v="0.59140899999999996"/>
    <n v="4.4955000000000002E-2"/>
    <n v="52158"/>
  </r>
  <r>
    <x v="23"/>
    <x v="102"/>
    <s v="Bowling Green State University-Main Campus"/>
    <s v="Ohio"/>
    <x v="1"/>
    <x v="0"/>
    <n v="0.72471158136273828"/>
    <n v="0.29445910290237465"/>
    <n v="15689"/>
    <n v="11370"/>
    <n v="3330"/>
    <n v="18"/>
    <n v="3348"/>
    <n v="43403"/>
    <s v="Great Lakes: IL, IN, MI, OH, and WI"/>
    <x v="1"/>
    <x v="2"/>
    <n v="-83.637500000000003"/>
    <n v="41.377000000000002"/>
    <n v="0.11700000000000001"/>
    <n v="5029"/>
    <n v="210394128"/>
    <n v="149549728"/>
    <m/>
    <n v="7358730"/>
    <n v="33900408"/>
    <n v="81163024"/>
    <m/>
    <n v="4146514"/>
    <n v="245686224"/>
    <n v="120464552"/>
    <x v="2879"/>
    <n v="147912688"/>
    <n v="8007323"/>
    <n v="5801341"/>
    <n v="13808664"/>
    <n v="35716208"/>
    <n v="19147690"/>
    <n v="355147104"/>
    <n v="162179360"/>
    <n v="42219352"/>
    <n v="168007216"/>
    <n v="160076176"/>
    <n v="374813504"/>
    <n v="355147104"/>
    <n v="1700"/>
    <n v="0.55200000000000005"/>
    <m/>
    <n v="0.14736099999999999"/>
    <n v="0.59028899999999995"/>
    <n v="4.13093E-2"/>
    <n v="55258"/>
  </r>
  <r>
    <x v="24"/>
    <x v="102"/>
    <s v="Bowling Green State University-Main Campus"/>
    <s v="Ohio"/>
    <x v="1"/>
    <x v="0"/>
    <n v="0.53366875732304087"/>
    <n v="0.39132119333591631"/>
    <n v="14509"/>
    <n v="7743"/>
    <n v="3020"/>
    <n v="10"/>
    <n v="3030"/>
    <n v="43403"/>
    <s v="Great Lakes: IL, IN, MI, OH, and WI"/>
    <x v="1"/>
    <x v="2"/>
    <n v="-83.637500000000003"/>
    <n v="41.377000000000002"/>
    <n v="9.6000000000000002E-2"/>
    <n v="5247"/>
    <n v="205981520"/>
    <n v="146713568"/>
    <m/>
    <n v="7263411"/>
    <n v="31681152"/>
    <n v="79947312"/>
    <m/>
    <n v="3630280"/>
    <n v="240988912"/>
    <n v="94756208"/>
    <x v="2880"/>
    <n v="141775232"/>
    <n v="7561896"/>
    <n v="5263370"/>
    <n v="12825266"/>
    <n v="30874584"/>
    <n v="18849960"/>
    <n v="352154976"/>
    <n v="157750320"/>
    <n v="42538328"/>
    <n v="188891968"/>
    <n v="156027696"/>
    <n v="349122240"/>
    <n v="352154976"/>
    <n v="1786"/>
    <n v="0.56999999999999995"/>
    <m/>
    <n v="0.13646"/>
    <n v="0.59327700000000005"/>
    <n v="3.9596100000000002E-2"/>
    <n v="56984"/>
  </r>
  <r>
    <x v="25"/>
    <x v="102"/>
    <s v="Bowling Green State University-Main Campus"/>
    <s v="Ohio"/>
    <x v="1"/>
    <x v="0"/>
    <n v="0.72683160196828867"/>
    <n v="0.31894687353079454"/>
    <n v="14632"/>
    <n v="10635"/>
    <n v="3375"/>
    <n v="17"/>
    <n v="3392"/>
    <n v="43403"/>
    <s v="Great Lakes: IL, IN, MI, OH, and WI"/>
    <x v="1"/>
    <x v="2"/>
    <n v="-83.637500000000003"/>
    <n v="41.377000000000002"/>
    <n v="8.5000000000000006E-2"/>
    <n v="5404"/>
    <n v="215776848"/>
    <n v="154070064"/>
    <m/>
    <n v="7787669"/>
    <n v="31404148"/>
    <n v="86923736"/>
    <m/>
    <n v="3417923"/>
    <n v="253512048"/>
    <n v="103245008"/>
    <x v="2881"/>
    <n v="149856384"/>
    <n v="8679551"/>
    <n v="3811689"/>
    <n v="12491240"/>
    <n v="35187320"/>
    <n v="18602736"/>
    <n v="357948608"/>
    <n v="158961120"/>
    <n v="42341860"/>
    <n v="156027696"/>
    <n v="146737312"/>
    <n v="380994528"/>
    <n v="357948608"/>
    <n v="2112"/>
    <n v="0.54700000000000004"/>
    <m/>
    <n v="0.12865099999999999"/>
    <n v="0.597584"/>
    <n v="3.7971299999999999E-2"/>
    <n v="59514.5"/>
  </r>
  <r>
    <x v="26"/>
    <x v="102"/>
    <s v="Bowling Green State University-Main Campus"/>
    <s v="Ohio"/>
    <x v="1"/>
    <x v="0"/>
    <n v="0.7605127199005951"/>
    <n v="0.30484134491357812"/>
    <n v="15291"/>
    <n v="11629"/>
    <n v="3521"/>
    <n v="24"/>
    <n v="3545"/>
    <n v="43403"/>
    <s v="Great Lakes: IL, IN, MI, OH, and WI"/>
    <x v="1"/>
    <x v="2"/>
    <n v="-83.640900000000002"/>
    <n v="41.375500000000002"/>
    <n v="9.6000000000000002E-2"/>
    <n v="5234"/>
    <n v="219999376"/>
    <n v="158145536"/>
    <m/>
    <n v="6513972"/>
    <n v="28922304"/>
    <n v="89868920"/>
    <m/>
    <n v="8314156"/>
    <n v="260812944"/>
    <n v="116514432"/>
    <x v="2882"/>
    <n v="162229056"/>
    <n v="8879205"/>
    <n v="5887801"/>
    <n v="14767006"/>
    <n v="34692236"/>
    <n v="20703326"/>
    <n v="389224480"/>
    <n v="162223488"/>
    <n v="58925612"/>
    <n v="146737312"/>
    <n v="156025696"/>
    <n v="401663264"/>
    <n v="389224480"/>
    <n v="2020"/>
    <n v="0.53100000000000003"/>
    <m/>
    <n v="0.114083"/>
    <n v="0.60131100000000004"/>
    <n v="3.5442000000000001E-2"/>
    <n v="63845"/>
  </r>
  <r>
    <x v="27"/>
    <x v="102"/>
    <s v="Bowling Green State University-Main Campus"/>
    <s v="Ohio"/>
    <x v="1"/>
    <x v="0"/>
    <n v="0.73203659863075055"/>
    <n v="0.2922821431693034"/>
    <n v="15629"/>
    <n v="11441"/>
    <n v="3326"/>
    <n v="18"/>
    <n v="3344"/>
    <n v="43403"/>
    <s v="Great Lakes: IL, IN, MI, OH, and WI"/>
    <x v="1"/>
    <x v="2"/>
    <n v="-83.640900000000002"/>
    <n v="41.375500000000002"/>
    <n v="8.6999999999999994E-2"/>
    <n v="4779"/>
    <n v="218792384"/>
    <n v="155224896"/>
    <m/>
    <n v="7034027"/>
    <n v="30214622"/>
    <n v="92701136"/>
    <m/>
    <n v="8830240"/>
    <n v="265261360"/>
    <n v="117211024"/>
    <x v="2883"/>
    <n v="135297296"/>
    <n v="9683767"/>
    <n v="4959948"/>
    <n v="14643715"/>
    <n v="28565238"/>
    <n v="16696598"/>
    <n v="354431488"/>
    <n v="161229680"/>
    <n v="191292"/>
    <n v="156025696"/>
    <n v="162287216"/>
    <n v="390448640"/>
    <n v="354431488"/>
    <m/>
    <m/>
    <m/>
    <m/>
    <m/>
    <m/>
    <m/>
  </r>
  <r>
    <x v="0"/>
    <x v="103"/>
    <s v="UNIVERSITY OF CINCINNATI 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95845704"/>
    <m/>
    <m/>
    <n v="476316"/>
    <n v="66880648"/>
    <n v="148062000"/>
    <n v="24407412"/>
    <n v="6632157"/>
    <m/>
    <m/>
    <x v="2884"/>
    <n v="153882048"/>
    <n v="58578384"/>
    <n v="27649732"/>
    <n v="86228112"/>
    <n v="37032176"/>
    <n v="12846060"/>
    <n v="682747968"/>
    <n v="216663872"/>
    <n v="56542572"/>
    <m/>
    <m/>
    <m/>
    <m/>
    <m/>
    <m/>
    <m/>
    <m/>
    <m/>
    <m/>
    <m/>
  </r>
  <r>
    <x v="1"/>
    <x v="103"/>
    <s v="UNIVERSITY OF CINCINNATI 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05093592"/>
    <m/>
    <m/>
    <n v="749833"/>
    <n v="94007768"/>
    <n v="140679712"/>
    <n v="29273072"/>
    <n v="13510099"/>
    <m/>
    <m/>
    <x v="2885"/>
    <n v="159630672"/>
    <n v="62585804"/>
    <n v="31226336"/>
    <n v="93812144"/>
    <n v="36378608"/>
    <n v="13558682"/>
    <n v="745848320"/>
    <n v="226784608"/>
    <n v="62612424"/>
    <m/>
    <m/>
    <m/>
    <m/>
    <m/>
    <m/>
    <m/>
    <m/>
    <m/>
    <m/>
    <m/>
  </r>
  <r>
    <x v="2"/>
    <x v="103"/>
    <s v="UNIVERSITY OF CINCINNATI 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11713136"/>
    <m/>
    <m/>
    <n v="515737"/>
    <n v="77990144"/>
    <n v="136663088"/>
    <n v="27813616"/>
    <n v="14494480"/>
    <m/>
    <m/>
    <x v="2886"/>
    <n v="152312832"/>
    <n v="64469496"/>
    <n v="30845552"/>
    <n v="95315048"/>
    <n v="36138508"/>
    <n v="13445182"/>
    <n v="767208832"/>
    <n v="225645920"/>
    <n v="67687392"/>
    <m/>
    <m/>
    <m/>
    <m/>
    <m/>
    <m/>
    <n v="4431"/>
    <m/>
    <m/>
    <m/>
    <m/>
  </r>
  <r>
    <x v="3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21621784"/>
    <m/>
    <m/>
    <n v="376098"/>
    <n v="74534648"/>
    <n v="142129456"/>
    <n v="25853360"/>
    <n v="6023816"/>
    <m/>
    <m/>
    <x v="2887"/>
    <n v="155649040"/>
    <n v="63448832"/>
    <n v="31768600"/>
    <n v="95217432"/>
    <n v="38000148"/>
    <n v="14015806"/>
    <n v="774905728"/>
    <n v="232861200"/>
    <n v="76276592"/>
    <m/>
    <m/>
    <m/>
    <m/>
    <m/>
    <m/>
    <n v="4431"/>
    <m/>
    <m/>
    <m/>
    <m/>
  </r>
  <r>
    <x v="4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32724408"/>
    <m/>
    <n v="16727168"/>
    <n v="86458"/>
    <n v="75511680"/>
    <n v="167946976"/>
    <n v="27346846"/>
    <n v="6450676"/>
    <m/>
    <m/>
    <x v="2888"/>
    <n v="166090544"/>
    <n v="62530320"/>
    <n v="49408572"/>
    <n v="111938896"/>
    <n v="40347788"/>
    <n v="17859880"/>
    <n v="660176640"/>
    <n v="231334240"/>
    <n v="68842456"/>
    <m/>
    <m/>
    <m/>
    <m/>
    <m/>
    <m/>
    <m/>
    <m/>
    <m/>
    <m/>
    <m/>
  </r>
  <r>
    <x v="5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32156944"/>
    <m/>
    <n v="36285344"/>
    <n v="468890"/>
    <n v="72898080"/>
    <n v="202102176"/>
    <n v="30316828"/>
    <n v="5890807"/>
    <m/>
    <m/>
    <x v="2889"/>
    <n v="172941088"/>
    <n v="62145104"/>
    <n v="69800712"/>
    <n v="131945816"/>
    <n v="40113088"/>
    <n v="17238784"/>
    <n v="564229120"/>
    <n v="241305856"/>
    <n v="68567848"/>
    <m/>
    <m/>
    <m/>
    <m/>
    <m/>
    <m/>
    <m/>
    <m/>
    <m/>
    <m/>
    <m/>
  </r>
  <r>
    <x v="6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37788608"/>
    <m/>
    <m/>
    <n v="562473"/>
    <n v="78019456"/>
    <n v="168525280"/>
    <n v="26077148"/>
    <n v="9931379"/>
    <m/>
    <m/>
    <x v="2890"/>
    <n v="176699312"/>
    <n v="65399576"/>
    <n v="35628208"/>
    <n v="101027784"/>
    <n v="42959400"/>
    <n v="18245580"/>
    <n v="535102976"/>
    <n v="245369840"/>
    <n v="66780220"/>
    <n v="549192832"/>
    <n v="594235968"/>
    <m/>
    <m/>
    <n v="1346"/>
    <n v="0.40600000000000003"/>
    <m/>
    <m/>
    <m/>
    <m/>
    <m/>
  </r>
  <r>
    <x v="7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39822160"/>
    <m/>
    <m/>
    <n v="478849"/>
    <n v="85827736"/>
    <n v="178256592"/>
    <n v="28157160"/>
    <n v="11081419"/>
    <m/>
    <m/>
    <x v="2891"/>
    <n v="180750032"/>
    <n v="73056456"/>
    <n v="36972624"/>
    <n v="110029080"/>
    <n v="47194440"/>
    <n v="20335864"/>
    <n v="571905216"/>
    <n v="267169312"/>
    <n v="75730240"/>
    <n v="594235968"/>
    <n v="807888064"/>
    <m/>
    <m/>
    <n v="1295"/>
    <n v="0.40699999999999997"/>
    <m/>
    <n v="0.32235599999999998"/>
    <n v="0.59531100000000003"/>
    <n v="0.102508"/>
    <n v="28879"/>
  </r>
  <r>
    <x v="8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46699600"/>
    <m/>
    <m/>
    <n v="669851"/>
    <n v="92327264"/>
    <n v="179600272"/>
    <n v="26555488"/>
    <n v="4992427"/>
    <m/>
    <m/>
    <x v="2892"/>
    <n v="186492512"/>
    <n v="77484592"/>
    <n v="40378520"/>
    <n v="117863112"/>
    <n v="48939100"/>
    <n v="20940662"/>
    <n v="579269248"/>
    <n v="270854080"/>
    <n v="77494144"/>
    <n v="807888064"/>
    <n v="895615872"/>
    <m/>
    <m/>
    <n v="1439"/>
    <n v="0.39700000000000002"/>
    <m/>
    <n v="0.29743700000000001"/>
    <n v="0.59853500000000004"/>
    <n v="8.93819E-2"/>
    <n v="31044"/>
  </r>
  <r>
    <x v="9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53808432"/>
    <m/>
    <n v="68110"/>
    <n v="482091"/>
    <n v="98932576"/>
    <n v="188627024"/>
    <n v="26755640"/>
    <n v="6694579"/>
    <m/>
    <m/>
    <x v="2893"/>
    <n v="201609056"/>
    <n v="85723640"/>
    <n v="41623800"/>
    <n v="127347440"/>
    <n v="52510992"/>
    <n v="21274516"/>
    <n v="621818112"/>
    <n v="281735424"/>
    <n v="83846600"/>
    <n v="895615872"/>
    <n v="960326656"/>
    <m/>
    <m/>
    <n v="1301"/>
    <n v="0.37"/>
    <m/>
    <n v="0.29763499999999998"/>
    <n v="0.57084400000000002"/>
    <n v="8.9854100000000006E-2"/>
    <n v="33607"/>
  </r>
  <r>
    <x v="10"/>
    <x v="103"/>
    <s v="UNIVERSITY OF CINCINNATI-MAIN CAMPUS"/>
    <s v="Ohio"/>
    <x v="0"/>
    <x v="0"/>
    <s v=""/>
    <s v=""/>
    <m/>
    <m/>
    <m/>
    <m/>
    <m/>
    <n v="452210127"/>
    <s v="Great Lakes: IL, IN, MI, OH, and WI"/>
    <x v="0"/>
    <x v="0"/>
    <m/>
    <m/>
    <m/>
    <m/>
    <n v="160593344"/>
    <m/>
    <n v="13773"/>
    <n v="332118"/>
    <n v="109215848"/>
    <n v="194840224"/>
    <n v="24389304"/>
    <n v="18153062"/>
    <m/>
    <m/>
    <x v="2894"/>
    <n v="204203632"/>
    <n v="96132096"/>
    <n v="40818440"/>
    <n v="136950528"/>
    <n v="58284772"/>
    <n v="23536232"/>
    <n v="666777280"/>
    <n v="297674208"/>
    <n v="84142832"/>
    <n v="960326656"/>
    <n v="907216576"/>
    <m/>
    <m/>
    <n v="1557"/>
    <n v="0.441"/>
    <m/>
    <n v="0.31529499999999999"/>
    <n v="0.55854400000000004"/>
    <n v="9.9894499999999997E-2"/>
    <n v="35164"/>
  </r>
  <r>
    <x v="11"/>
    <x v="103"/>
    <s v="UNIVERSITY OF CINCINNATI-MAIN CAMPUS"/>
    <s v="Ohio"/>
    <x v="1"/>
    <x v="0"/>
    <n v="0.8176826430898092"/>
    <n v="0.40564534486683362"/>
    <n v="10745"/>
    <n v="8786"/>
    <n v="3525"/>
    <n v="39"/>
    <n v="3564"/>
    <n v="452210127"/>
    <s v="Great Lakes: IL, IN, MI, OH, and WI"/>
    <x v="0"/>
    <x v="0"/>
    <m/>
    <m/>
    <m/>
    <m/>
    <n v="183324256"/>
    <m/>
    <n v="28599"/>
    <n v="457326"/>
    <n v="126915768"/>
    <n v="188320704"/>
    <n v="24985096"/>
    <n v="10642830"/>
    <m/>
    <m/>
    <x v="2895"/>
    <n v="211149728"/>
    <n v="113031536"/>
    <n v="41423000"/>
    <n v="154454528"/>
    <n v="59908800"/>
    <n v="24719412"/>
    <n v="716123456"/>
    <n v="314068992"/>
    <n v="95280624"/>
    <n v="907216576"/>
    <n v="890875712"/>
    <m/>
    <m/>
    <n v="1396"/>
    <n v="0.39200000000000002"/>
    <m/>
    <n v="0.32899800000000001"/>
    <n v="0.56271700000000002"/>
    <n v="0.105973"/>
    <n v="35709"/>
  </r>
  <r>
    <x v="12"/>
    <x v="103"/>
    <s v="UNIVERSITY OF CINCINNATI-MAIN CAMPUS"/>
    <s v="Ohio"/>
    <x v="1"/>
    <x v="0"/>
    <n v="0.82110147759189156"/>
    <n v="0.44527067221891731"/>
    <n v="8189"/>
    <n v="6724"/>
    <n v="2959"/>
    <n v="35"/>
    <n v="2994"/>
    <s v="45221-0127"/>
    <s v="Great Lakes: IL, IN, MI, OH, and WI"/>
    <x v="0"/>
    <x v="0"/>
    <m/>
    <m/>
    <m/>
    <m/>
    <n v="201025728"/>
    <n v="140155552"/>
    <m/>
    <n v="10648624"/>
    <n v="141853552"/>
    <n v="188087568"/>
    <n v="16602394"/>
    <n v="11301159"/>
    <n v="428721152"/>
    <n v="222107040"/>
    <x v="2896"/>
    <n v="259669248"/>
    <n v="143437200"/>
    <n v="50749416"/>
    <n v="194186624"/>
    <n v="63842696"/>
    <n v="35003280"/>
    <n v="732393088"/>
    <n v="318217792"/>
    <n v="97319472"/>
    <n v="890875712"/>
    <n v="870115136"/>
    <n v="709295040"/>
    <n v="732393088"/>
    <n v="1550"/>
    <n v="0.40799999999999997"/>
    <m/>
    <n v="0.346389"/>
    <n v="0.56788099999999997"/>
    <n v="0.11595"/>
    <n v="36043"/>
  </r>
  <r>
    <x v="13"/>
    <x v="103"/>
    <s v="UNIVERSITY OF CINCINNATI-MAIN CAMPUS"/>
    <s v="Ohio"/>
    <x v="1"/>
    <x v="0"/>
    <n v="0.87614910597030005"/>
    <n v="0.45462930935085899"/>
    <n v="9899"/>
    <n v="8673"/>
    <n v="3643"/>
    <n v="300"/>
    <n v="3943"/>
    <s v="45221-0063"/>
    <s v="Great Lakes: IL, IN, MI, OH, and WI"/>
    <x v="0"/>
    <x v="0"/>
    <m/>
    <m/>
    <m/>
    <m/>
    <n v="218255120"/>
    <n v="152654176"/>
    <m/>
    <n v="9955980"/>
    <n v="157167136"/>
    <n v="188587744"/>
    <n v="29110874"/>
    <n v="7663338"/>
    <n v="463160960"/>
    <n v="403366752"/>
    <x v="2897"/>
    <n v="275094880"/>
    <n v="162051552"/>
    <n v="53013848"/>
    <n v="215065408"/>
    <n v="65844204"/>
    <n v="39685968"/>
    <n v="779474816"/>
    <n v="332313600"/>
    <n v="100744128"/>
    <n v="872618368"/>
    <n v="986971264"/>
    <n v="902007936"/>
    <n v="779474816"/>
    <n v="1515"/>
    <n v="0.41299999999999998"/>
    <m/>
    <n v="0.34942800000000002"/>
    <n v="0.56726100000000002"/>
    <n v="0.120578"/>
    <n v="36379"/>
  </r>
  <r>
    <x v="14"/>
    <x v="103"/>
    <s v="UNIVERSITY OF CINCINNATI-MAIN CAMPUS"/>
    <s v="Ohio"/>
    <x v="1"/>
    <x v="0"/>
    <n v="0.88273407556123384"/>
    <n v="0.38498914504290294"/>
    <n v="10958"/>
    <n v="9673"/>
    <n v="3616"/>
    <n v="108"/>
    <n v="3724"/>
    <s v="45221-0063"/>
    <s v="Great Lakes: IL, IN, MI, OH, and WI"/>
    <x v="1"/>
    <x v="0"/>
    <m/>
    <m/>
    <m/>
    <m/>
    <n v="253043808"/>
    <n v="182713344"/>
    <m/>
    <n v="10635538"/>
    <n v="162024224"/>
    <n v="185051408"/>
    <n v="37632944"/>
    <n v="8401629"/>
    <n v="512962688"/>
    <n v="321673376"/>
    <x v="2898"/>
    <n v="295084416"/>
    <n v="175051440"/>
    <n v="58155644"/>
    <n v="233207088"/>
    <n v="70770248"/>
    <n v="40750280"/>
    <n v="846285824"/>
    <n v="346063968"/>
    <n v="104998968"/>
    <n v="986971264"/>
    <n v="1031408768"/>
    <n v="905888896"/>
    <n v="846285824"/>
    <n v="1322"/>
    <n v="0.40699999999999997"/>
    <m/>
    <n v="0.34016000000000002"/>
    <n v="0.56706999999999996"/>
    <n v="0.118924"/>
    <n v="38444"/>
  </r>
  <r>
    <x v="15"/>
    <x v="103"/>
    <s v="University of Cincinnati-Main Campus"/>
    <s v="Ohio"/>
    <x v="1"/>
    <x v="0"/>
    <n v="0.77211434735706586"/>
    <n v="0.35755035510536731"/>
    <n v="11124"/>
    <n v="8589"/>
    <n v="3044"/>
    <n v="27"/>
    <n v="3071"/>
    <s v="45221-0063"/>
    <s v="Great Lakes: IL, IN, MI, OH, and WI"/>
    <x v="1"/>
    <x v="1"/>
    <m/>
    <m/>
    <m/>
    <m/>
    <n v="283872128"/>
    <n v="209158336"/>
    <m/>
    <n v="13525188"/>
    <n v="160334848"/>
    <n v="185351104"/>
    <n v="49030856"/>
    <n v="8370229"/>
    <n v="522999104"/>
    <n v="398992128"/>
    <x v="2899"/>
    <n v="327907296"/>
    <n v="183826592"/>
    <n v="63721716"/>
    <n v="247548304"/>
    <n v="78907960"/>
    <n v="44270272"/>
    <n v="918631360"/>
    <n v="368672576"/>
    <n v="117112480"/>
    <n v="1031408768"/>
    <n v="1099720576"/>
    <n v="962336512"/>
    <n v="918631360"/>
    <n v="1567"/>
    <n v="0.43099999999999999"/>
    <m/>
    <n v="0.33230900000000002"/>
    <n v="0.57745800000000003"/>
    <n v="0.11586399999999999"/>
    <n v="40184"/>
  </r>
  <r>
    <x v="16"/>
    <x v="103"/>
    <s v="University of Cincinnati-Main Campus"/>
    <s v="Ohio"/>
    <x v="1"/>
    <x v="0"/>
    <n v="0.75975620079573347"/>
    <n v="0.34963788300835652"/>
    <n v="11813"/>
    <n v="8975"/>
    <n v="3114"/>
    <n v="24"/>
    <n v="3138"/>
    <s v="45221-0063"/>
    <s v="Great Lakes: IL, IN, MI, OH, and WI"/>
    <x v="1"/>
    <x v="1"/>
    <m/>
    <m/>
    <m/>
    <m/>
    <n v="313419104"/>
    <n v="242690752"/>
    <m/>
    <n v="14225475"/>
    <n v="154933312"/>
    <n v="191649072"/>
    <n v="46323336"/>
    <n v="9146178"/>
    <n v="557226880"/>
    <n v="449753504"/>
    <x v="2900"/>
    <n v="326828992"/>
    <n v="191925312"/>
    <n v="64819748"/>
    <n v="256745056"/>
    <n v="77304968"/>
    <n v="42260396"/>
    <n v="927939392"/>
    <n v="367687936"/>
    <n v="124050528"/>
    <n v="1099720576"/>
    <n v="1185615104"/>
    <n v="1031010880"/>
    <n v="927939392"/>
    <n v="1571"/>
    <n v="0.42799999999999999"/>
    <m/>
    <n v="0.32968900000000001"/>
    <n v="0.58130000000000004"/>
    <n v="0.11405700000000001"/>
    <n v="40991"/>
  </r>
  <r>
    <x v="17"/>
    <x v="103"/>
    <s v="University of Cincinnati-Main Campus"/>
    <s v="Ohio"/>
    <x v="1"/>
    <x v="0"/>
    <n v="0.75970580020482259"/>
    <n v="0.38529411764705884"/>
    <n v="10741"/>
    <n v="8160"/>
    <n v="3119"/>
    <n v="25"/>
    <n v="3144"/>
    <s v="45221-0063"/>
    <s v="Great Lakes: IL, IN, MI, OH, and WI"/>
    <x v="1"/>
    <x v="1"/>
    <m/>
    <m/>
    <m/>
    <m/>
    <n v="327818656"/>
    <n v="250536512"/>
    <m/>
    <n v="18128816"/>
    <n v="161036752"/>
    <n v="204133824"/>
    <n v="56247752"/>
    <n v="9946420"/>
    <n v="571847104"/>
    <n v="231175392"/>
    <x v="2901"/>
    <n v="324080896"/>
    <n v="198435488"/>
    <n v="67036176"/>
    <n v="265471664"/>
    <n v="74465256"/>
    <n v="42931924"/>
    <n v="927595584"/>
    <n v="369794752"/>
    <n v="122507320"/>
    <n v="1185615104"/>
    <n v="1095780352"/>
    <n v="881281216"/>
    <n v="927595584"/>
    <n v="1546"/>
    <n v="0.46100000000000002"/>
    <m/>
    <n v="0.326488"/>
    <n v="0.57834600000000003"/>
    <n v="0.11618100000000001"/>
    <n v="43404"/>
  </r>
  <r>
    <x v="18"/>
    <x v="103"/>
    <s v="University of Cincinnati-Main Campus"/>
    <s v="Ohio"/>
    <x v="1"/>
    <x v="0"/>
    <n v="0.74957898282249913"/>
    <n v="0.39991013255448216"/>
    <n v="11876"/>
    <n v="8902"/>
    <n v="3528"/>
    <n v="32"/>
    <n v="3560"/>
    <s v="45221-0063"/>
    <s v="Great Lakes: IL, IN, MI, OH, and WI"/>
    <x v="1"/>
    <x v="1"/>
    <m/>
    <m/>
    <m/>
    <m/>
    <n v="332321760"/>
    <n v="253805952"/>
    <m/>
    <n v="20171388"/>
    <n v="164510000"/>
    <n v="222383152"/>
    <n v="46727636"/>
    <n v="10957430"/>
    <n v="585669696"/>
    <n v="23552742"/>
    <x v="2902"/>
    <n v="321179968"/>
    <n v="204371664"/>
    <n v="67261240"/>
    <n v="271632896"/>
    <n v="79102976"/>
    <n v="44305908"/>
    <n v="943388864"/>
    <n v="376580672"/>
    <n v="118289120"/>
    <n v="1095780352"/>
    <n v="831664256"/>
    <n v="638819712"/>
    <n v="943388864"/>
    <n v="1718"/>
    <n v="0.45700000000000002"/>
    <m/>
    <n v="0.32722899999999999"/>
    <n v="0.576874"/>
    <n v="0.12003900000000001"/>
    <n v="46543"/>
  </r>
  <r>
    <x v="19"/>
    <x v="103"/>
    <s v="University of Cincinnati-Main Campus"/>
    <s v="Ohio"/>
    <x v="1"/>
    <x v="0"/>
    <n v="0.61382822856345498"/>
    <n v="0.35985451238917937"/>
    <n v="14333"/>
    <n v="8798"/>
    <n v="3144"/>
    <n v="22"/>
    <n v="3166"/>
    <s v="45221-0063"/>
    <s v="Great Lakes: IL, IN, MI, OH, and WI"/>
    <x v="1"/>
    <x v="1"/>
    <n v="-84.520600000000002"/>
    <n v="39.130400000000002"/>
    <m/>
    <m/>
    <n v="356005120"/>
    <n v="277889056"/>
    <m/>
    <n v="20766234"/>
    <n v="193382224"/>
    <n v="218612496"/>
    <n v="41948204"/>
    <n v="12191244"/>
    <n v="633596096"/>
    <n v="348561088"/>
    <x v="2903"/>
    <n v="334702720"/>
    <n v="219350208"/>
    <n v="59373648"/>
    <n v="278723840"/>
    <n v="89019816"/>
    <n v="43941564"/>
    <n v="959351552"/>
    <n v="401302912"/>
    <n v="128358400"/>
    <n v="831664256"/>
    <n v="900125056"/>
    <n v="1079829120"/>
    <n v="1019951296"/>
    <n v="1826"/>
    <n v="0.48899999999999999"/>
    <m/>
    <n v="0.33468799999999999"/>
    <n v="0.57201900000000006"/>
    <n v="0.12662599999999999"/>
    <n v="46681"/>
  </r>
  <r>
    <x v="20"/>
    <x v="103"/>
    <s v="University of Cincinnati-Main Campus"/>
    <s v="Ohio"/>
    <x v="1"/>
    <x v="0"/>
    <n v="0.65982727996570101"/>
    <n v="0.36535783904204955"/>
    <n v="16327"/>
    <n v="10773"/>
    <n v="3881"/>
    <n v="55"/>
    <n v="3936"/>
    <s v="45221-0063"/>
    <s v="Great Lakes: IL, IN, MI, OH, and WI"/>
    <x v="1"/>
    <x v="1"/>
    <n v="-84.520499999999998"/>
    <n v="39.130400000000002"/>
    <m/>
    <m/>
    <n v="392675360"/>
    <n v="311144064"/>
    <m/>
    <n v="21276816"/>
    <n v="200211952"/>
    <n v="226411920"/>
    <n v="41155012"/>
    <n v="14367445"/>
    <n v="675904512"/>
    <n v="519552416"/>
    <x v="2904"/>
    <n v="317026624"/>
    <n v="221785040"/>
    <n v="60131972"/>
    <n v="281917024"/>
    <n v="106972552"/>
    <n v="46239380"/>
    <n v="978513984"/>
    <n v="405151168"/>
    <n v="134470128"/>
    <n v="900125056"/>
    <n v="1024524544"/>
    <n v="1307952896"/>
    <n v="1047244864"/>
    <n v="1966"/>
    <n v="0.496"/>
    <m/>
    <n v="0.33232899999999999"/>
    <n v="0.57437800000000006"/>
    <n v="0.122403"/>
    <n v="46363"/>
  </r>
  <r>
    <x v="21"/>
    <x v="103"/>
    <s v="University of Cincinnati-Main Campus"/>
    <s v="Ohio"/>
    <x v="1"/>
    <x v="0"/>
    <n v="0.6474828576451972"/>
    <n v="0.38921071687183201"/>
    <n v="17063"/>
    <n v="11048"/>
    <n v="4250"/>
    <n v="50"/>
    <n v="4300"/>
    <s v="45221-0063"/>
    <s v="Great Lakes: IL, IN, MI, OH, and WI"/>
    <x v="1"/>
    <x v="1"/>
    <n v="-84.514300000000006"/>
    <n v="39.1312"/>
    <n v="8.8999999999999996E-2"/>
    <n v="7405"/>
    <n v="433461824"/>
    <n v="348714400"/>
    <m/>
    <n v="20772252"/>
    <n v="182601040"/>
    <n v="196329456"/>
    <n v="43445712"/>
    <n v="10061646"/>
    <n v="704597312"/>
    <n v="263970720"/>
    <x v="2905"/>
    <n v="304142432"/>
    <n v="209007808"/>
    <n v="62441568"/>
    <n v="271449376"/>
    <n v="118479000"/>
    <n v="45030732"/>
    <n v="971286976"/>
    <n v="406356096"/>
    <n v="137531216"/>
    <n v="1024524544"/>
    <n v="834928960"/>
    <n v="1060696064"/>
    <n v="1039171712"/>
    <n v="2098"/>
    <n v="0.55000000000000004"/>
    <m/>
    <n v="0.30949300000000002"/>
    <n v="0.57242499999999996"/>
    <n v="0.10828599999999999"/>
    <n v="46672"/>
  </r>
  <r>
    <x v="22"/>
    <x v="103"/>
    <s v="University of Cincinnati-Main Campus"/>
    <s v="Ohio"/>
    <x v="1"/>
    <x v="0"/>
    <n v="0.68040260509177031"/>
    <n v="0.36199095022624433"/>
    <n v="16890"/>
    <n v="11492"/>
    <n v="4106"/>
    <n v="54"/>
    <n v="4160"/>
    <s v="45221-0063"/>
    <s v="Great Lakes: IL, IN, MI, OH, and WI"/>
    <x v="1"/>
    <x v="1"/>
    <n v="-84.514300000000006"/>
    <n v="39.1312"/>
    <n v="0.105"/>
    <n v="8344"/>
    <n v="468774240"/>
    <n v="377975008"/>
    <m/>
    <n v="20465936"/>
    <n v="170758640"/>
    <n v="195631040"/>
    <n v="51505140"/>
    <n v="19399860"/>
    <n v="741243456"/>
    <n v="333591392"/>
    <x v="2906"/>
    <n v="319752576"/>
    <n v="207543536"/>
    <n v="66897776"/>
    <n v="274441312"/>
    <n v="106934304"/>
    <n v="59196016"/>
    <n v="1002588352"/>
    <n v="415093920"/>
    <n v="141477328"/>
    <n v="834928960"/>
    <n v="1044197760"/>
    <n v="1185407488"/>
    <n v="1075418240"/>
    <n v="2371"/>
    <n v="0.57899999999999996"/>
    <m/>
    <n v="0.28868199999999999"/>
    <n v="0.56388000000000005"/>
    <n v="0.100172"/>
    <n v="47747"/>
  </r>
  <r>
    <x v="23"/>
    <x v="103"/>
    <s v="University of Cincinnati-Main Campus"/>
    <s v="Ohio"/>
    <x v="1"/>
    <x v="0"/>
    <n v="0.73247094113235844"/>
    <n v="0.3827318488183602"/>
    <n v="16002"/>
    <n v="11721"/>
    <n v="4431"/>
    <n v="55"/>
    <n v="4486"/>
    <s v="45221-0063"/>
    <s v="Great Lakes: IL, IN, MI, OH, and WI"/>
    <x v="1"/>
    <x v="1"/>
    <n v="-84.514300000000006"/>
    <n v="39.1312"/>
    <n v="0.1"/>
    <n v="9405"/>
    <n v="482266784"/>
    <n v="395486976"/>
    <m/>
    <n v="21156952"/>
    <n v="147539584"/>
    <n v="207623696"/>
    <n v="50122996"/>
    <n v="17484004"/>
    <n v="731363520"/>
    <n v="354835008"/>
    <x v="2907"/>
    <n v="317250592"/>
    <n v="193942928"/>
    <n v="73060048"/>
    <n v="267002976"/>
    <n v="120357544"/>
    <n v="62124508"/>
    <n v="1006658752"/>
    <n v="413229760"/>
    <n v="141373008"/>
    <n v="1044197760"/>
    <n v="1182039680"/>
    <n v="1193250048"/>
    <n v="1083761152"/>
    <n v="2267"/>
    <n v="0.59599999999999997"/>
    <m/>
    <n v="0.28183200000000003"/>
    <n v="0.56304299999999996"/>
    <n v="9.6978900000000007E-2"/>
    <n v="49093.5"/>
  </r>
  <r>
    <x v="24"/>
    <x v="103"/>
    <s v="University of Cincinnati-Main Campus"/>
    <s v="Ohio"/>
    <x v="1"/>
    <x v="0"/>
    <n v="0.75780454191383551"/>
    <n v="0.36514588439946233"/>
    <n v="16689"/>
    <n v="12647"/>
    <n v="4566"/>
    <n v="52"/>
    <n v="4618"/>
    <s v="45221-0063"/>
    <s v="Great Lakes: IL, IN, MI, OH, and WI"/>
    <x v="1"/>
    <x v="1"/>
    <n v="-84.514300000000006"/>
    <n v="39.1312"/>
    <n v="0.08"/>
    <n v="9848"/>
    <n v="510269248"/>
    <n v="418335136"/>
    <m/>
    <n v="20514072"/>
    <n v="136553424"/>
    <n v="219460416"/>
    <n v="64327288"/>
    <n v="29415994"/>
    <n v="741772416"/>
    <n v="326707872"/>
    <x v="2908"/>
    <n v="334289920"/>
    <n v="185805216"/>
    <n v="70730800"/>
    <n v="256536016"/>
    <n v="121225440"/>
    <n v="65851368"/>
    <n v="1023989504"/>
    <n v="421183904"/>
    <n v="135057552"/>
    <n v="1182039680"/>
    <n v="1193540480"/>
    <n v="1173323264"/>
    <n v="1097781632"/>
    <n v="2621"/>
    <n v="0.61899999999999999"/>
    <m/>
    <n v="0.26716400000000001"/>
    <n v="0.560145"/>
    <n v="8.80547E-2"/>
    <n v="51001"/>
  </r>
  <r>
    <x v="25"/>
    <x v="103"/>
    <s v="University of Cincinnati-Main Campus"/>
    <s v="Ohio"/>
    <x v="1"/>
    <x v="0"/>
    <n v="0.75881841876629019"/>
    <n v="0.33852377681093049"/>
    <n v="17265"/>
    <n v="13101"/>
    <n v="4394"/>
    <n v="41"/>
    <n v="4435"/>
    <s v="45221-0063"/>
    <s v="Great Lakes: IL, IN, MI, OH, and WI"/>
    <x v="1"/>
    <x v="1"/>
    <n v="-84.514300000000006"/>
    <n v="39.1312"/>
    <n v="7.5999999999999998E-2"/>
    <n v="10187"/>
    <n v="520614240"/>
    <n v="427490560"/>
    <m/>
    <n v="21104904"/>
    <n v="142625680"/>
    <n v="223452576"/>
    <n v="29057116"/>
    <n v="46760688"/>
    <n v="784361920"/>
    <n v="302160032"/>
    <x v="2909"/>
    <n v="368895616"/>
    <n v="187893184"/>
    <n v="77151872"/>
    <n v="265045056"/>
    <n v="127342672"/>
    <n v="62573620"/>
    <n v="1086625792"/>
    <n v="441451680"/>
    <n v="144788384"/>
    <n v="1193540480"/>
    <n v="1163276416"/>
    <n v="1179583360"/>
    <n v="1163339776"/>
    <n v="2638"/>
    <n v="0.68"/>
    <m/>
    <n v="0.250782"/>
    <n v="0.55943699999999996"/>
    <n v="8.1930600000000006E-2"/>
    <n v="53397"/>
  </r>
  <r>
    <x v="26"/>
    <x v="103"/>
    <s v="University of Cincinnati-Main Campus"/>
    <s v="Ohio"/>
    <x v="1"/>
    <x v="0"/>
    <n v="0.76422302529685082"/>
    <n v="0.3385124636897926"/>
    <n v="19370"/>
    <n v="14803"/>
    <n v="4976"/>
    <n v="35"/>
    <n v="5011"/>
    <s v="45221-0063"/>
    <s v="Great Lakes: IL, IN, MI, OH, and WI"/>
    <x v="1"/>
    <x v="1"/>
    <n v="-84.514300000000006"/>
    <n v="39.1312"/>
    <n v="8.1000000000000003E-2"/>
    <n v="10765"/>
    <n v="522120192"/>
    <n v="428996480"/>
    <m/>
    <n v="20005522"/>
    <n v="143542880"/>
    <n v="233138048"/>
    <n v="25159580"/>
    <n v="48540704"/>
    <n v="809297472"/>
    <n v="384799360"/>
    <x v="2910"/>
    <n v="391047648"/>
    <n v="202173312"/>
    <n v="86130208"/>
    <n v="288303520"/>
    <n v="139445648"/>
    <n v="71478208"/>
    <n v="1213468800"/>
    <n v="473491680"/>
    <n v="212491920"/>
    <n v="1163276416"/>
    <n v="1280295296"/>
    <n v="1296169088"/>
    <n v="1290795392"/>
    <n v="2925"/>
    <n v="0.68899999999999995"/>
    <m/>
    <n v="0.22047600000000001"/>
    <n v="0.55984699999999998"/>
    <n v="7.3332300000000003E-2"/>
    <n v="57821.5"/>
  </r>
  <r>
    <x v="27"/>
    <x v="103"/>
    <s v="University of Cincinnati-Main Campus"/>
    <s v="Ohio"/>
    <x v="1"/>
    <x v="0"/>
    <n v="0.76492381790395036"/>
    <n v="0.32693588424047948"/>
    <n v="21593"/>
    <n v="16517"/>
    <n v="5358"/>
    <n v="42"/>
    <n v="5400"/>
    <s v="45221-0063"/>
    <s v="Great Lakes: IL, IN, MI, OH, and WI"/>
    <x v="1"/>
    <x v="1"/>
    <n v="-84.514300000000006"/>
    <n v="39.1312"/>
    <n v="6.9000000000000006E-2"/>
    <n v="10124"/>
    <n v="541561152"/>
    <n v="443133536"/>
    <m/>
    <n v="20124316"/>
    <n v="149191488"/>
    <n v="232656304"/>
    <n v="69423800"/>
    <n v="17379500"/>
    <n v="833023552"/>
    <n v="388717568"/>
    <x v="2911"/>
    <n v="378872800"/>
    <n v="195229296"/>
    <n v="95504080"/>
    <n v="290733376"/>
    <n v="143294624"/>
    <n v="71681912"/>
    <n v="1063744832"/>
    <n v="490448416"/>
    <n v="35459832"/>
    <n v="1280295296"/>
    <n v="1364778368"/>
    <n v="1323197952"/>
    <n v="1117995904"/>
    <m/>
    <m/>
    <m/>
    <m/>
    <m/>
    <m/>
    <m/>
  </r>
  <r>
    <x v="0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73854896"/>
    <m/>
    <m/>
    <m/>
    <n v="33905336"/>
    <n v="469600"/>
    <n v="16544461"/>
    <n v="3481539"/>
    <m/>
    <m/>
    <x v="2912"/>
    <n v="37882088"/>
    <n v="34305872"/>
    <n v="435542"/>
    <n v="34741416"/>
    <n v="12753912"/>
    <n v="7572775"/>
    <n v="150603072"/>
    <n v="63313128"/>
    <n v="16227170"/>
    <m/>
    <m/>
    <m/>
    <m/>
    <m/>
    <m/>
    <m/>
    <m/>
    <m/>
    <m/>
    <m/>
  </r>
  <r>
    <x v="1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79634912"/>
    <m/>
    <m/>
    <m/>
    <n v="37656544"/>
    <n v="88028"/>
    <n v="17901884"/>
    <n v="3366684"/>
    <m/>
    <m/>
    <x v="2913"/>
    <n v="41155936"/>
    <n v="37307680"/>
    <n v="476050"/>
    <n v="37783728"/>
    <n v="13786596"/>
    <n v="9205921"/>
    <n v="163544432"/>
    <n v="68541848"/>
    <n v="18474760"/>
    <m/>
    <m/>
    <m/>
    <m/>
    <m/>
    <m/>
    <m/>
    <m/>
    <m/>
    <m/>
    <m/>
  </r>
  <r>
    <x v="2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84650584"/>
    <m/>
    <m/>
    <m/>
    <n v="41363300"/>
    <n v="471941"/>
    <n v="17310336"/>
    <n v="4377760"/>
    <m/>
    <m/>
    <x v="2914"/>
    <n v="43149320"/>
    <n v="41005444"/>
    <n v="649411"/>
    <n v="41654856"/>
    <n v="14229958"/>
    <n v="9885524"/>
    <n v="175292768"/>
    <n v="71214760"/>
    <n v="20016300"/>
    <m/>
    <m/>
    <m/>
    <m/>
    <m/>
    <m/>
    <m/>
    <m/>
    <m/>
    <m/>
    <m/>
  </r>
  <r>
    <x v="3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88557872"/>
    <m/>
    <m/>
    <m/>
    <n v="44304812"/>
    <n v="966139"/>
    <n v="19406660"/>
    <n v="3429992"/>
    <m/>
    <m/>
    <x v="2915"/>
    <n v="46541920"/>
    <n v="46432800"/>
    <n v="376076"/>
    <n v="46808876"/>
    <n v="14857109"/>
    <n v="10171218"/>
    <n v="189703440"/>
    <n v="75437752"/>
    <n v="21509384"/>
    <m/>
    <m/>
    <m/>
    <m/>
    <m/>
    <m/>
    <m/>
    <m/>
    <m/>
    <m/>
    <m/>
  </r>
  <r>
    <x v="4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93824720"/>
    <m/>
    <m/>
    <m/>
    <n v="44116836"/>
    <n v="834018"/>
    <n v="19379022"/>
    <n v="4437700"/>
    <m/>
    <m/>
    <x v="2916"/>
    <n v="44407944"/>
    <n v="44946332"/>
    <n v="364831"/>
    <n v="45311164"/>
    <n v="15974986"/>
    <n v="10382281"/>
    <n v="196145424"/>
    <n v="72887192"/>
    <n v="22195336"/>
    <m/>
    <m/>
    <m/>
    <m/>
    <m/>
    <m/>
    <m/>
    <m/>
    <m/>
    <m/>
    <m/>
  </r>
  <r>
    <x v="5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100153848"/>
    <m/>
    <m/>
    <m/>
    <n v="40489684"/>
    <n v="1427681"/>
    <n v="18976908"/>
    <n v="6559070"/>
    <m/>
    <m/>
    <x v="2917"/>
    <n v="46078624"/>
    <n v="42547360"/>
    <n v="394946"/>
    <n v="42942304"/>
    <n v="16072189"/>
    <n v="10751498"/>
    <n v="201046912"/>
    <n v="74766416"/>
    <n v="23076138"/>
    <m/>
    <m/>
    <m/>
    <m/>
    <m/>
    <m/>
    <m/>
    <m/>
    <m/>
    <m/>
    <m/>
  </r>
  <r>
    <x v="6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105642568"/>
    <n v="78878456"/>
    <m/>
    <m/>
    <n v="38778372"/>
    <n v="2269973"/>
    <n v="28288052"/>
    <m/>
    <m/>
    <m/>
    <x v="2918"/>
    <n v="56829352"/>
    <n v="45530604"/>
    <n v="365972"/>
    <n v="45896576"/>
    <n v="20479208"/>
    <n v="11317022"/>
    <n v="186509280"/>
    <m/>
    <m/>
    <m/>
    <m/>
    <n v="234861456"/>
    <n v="186509280"/>
    <n v="1064"/>
    <n v="0.71"/>
    <m/>
    <m/>
    <m/>
    <m/>
    <m/>
  </r>
  <r>
    <x v="7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82195112"/>
    <n v="82195112"/>
    <m/>
    <m/>
    <n v="39606384"/>
    <n v="890941"/>
    <n v="41281240"/>
    <n v="2644673"/>
    <m/>
    <m/>
    <x v="2919"/>
    <n v="59866676"/>
    <n v="44596376"/>
    <n v="387693"/>
    <n v="44984068"/>
    <n v="21072628"/>
    <n v="11682446"/>
    <n v="193217104"/>
    <n v="87988656"/>
    <n v="25465994"/>
    <m/>
    <m/>
    <n v="262619760"/>
    <n v="193217104"/>
    <n v="1154"/>
    <n v="0.71099999999999997"/>
    <m/>
    <n v="6.0327600000000002E-2"/>
    <n v="0.56292500000000001"/>
    <n v="2.5169799999999999E-2"/>
    <n v="59757"/>
  </r>
  <r>
    <x v="8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86903800"/>
    <n v="86903800"/>
    <m/>
    <m/>
    <n v="32905764"/>
    <n v="266813"/>
    <n v="36823704"/>
    <n v="2420441"/>
    <m/>
    <m/>
    <x v="2920"/>
    <n v="60672320"/>
    <n v="39440352"/>
    <n v="521199"/>
    <n v="39961552"/>
    <n v="23220708"/>
    <n v="11883425"/>
    <n v="195810912"/>
    <n v="89918840"/>
    <n v="26404132"/>
    <m/>
    <m/>
    <n v="256974832"/>
    <n v="195810912"/>
    <n v="1057"/>
    <n v="0.70099999999999996"/>
    <m/>
    <n v="5.9571100000000002E-2"/>
    <n v="0.55877699999999997"/>
    <n v="2.2637000000000001E-2"/>
    <n v="62836"/>
  </r>
  <r>
    <x v="9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125459760"/>
    <n v="91942256"/>
    <m/>
    <m/>
    <n v="34262880"/>
    <n v="718293"/>
    <n v="36090716"/>
    <n v="3081286"/>
    <m/>
    <m/>
    <x v="2921"/>
    <n v="58564616"/>
    <n v="38448816"/>
    <n v="468402"/>
    <n v="38917216"/>
    <n v="25758816"/>
    <n v="10986415"/>
    <n v="209354144"/>
    <n v="120286184"/>
    <n v="27190580"/>
    <m/>
    <m/>
    <n v="278510976"/>
    <n v="209354144"/>
    <n v="1210"/>
    <n v="0.71599999999999997"/>
    <m/>
    <n v="5.8580899999999998E-2"/>
    <n v="0.52722800000000003"/>
    <n v="1.8151799999999999E-2"/>
    <n v="68418.5"/>
  </r>
  <r>
    <x v="10"/>
    <x v="104"/>
    <s v="UNIVERSITY OF DAYTON"/>
    <s v="Ohio"/>
    <x v="0"/>
    <x v="0"/>
    <s v=""/>
    <s v=""/>
    <m/>
    <m/>
    <m/>
    <m/>
    <m/>
    <n v="45469"/>
    <s v="Great Lakes: IL, IN, MI, OH, and WI"/>
    <x v="0"/>
    <x v="0"/>
    <m/>
    <m/>
    <m/>
    <m/>
    <n v="132959232"/>
    <n v="97612080"/>
    <m/>
    <m/>
    <n v="37097260"/>
    <n v="584060"/>
    <n v="39954908"/>
    <n v="4270037"/>
    <m/>
    <m/>
    <x v="2922"/>
    <n v="65749192"/>
    <n v="40517688"/>
    <n v="333276"/>
    <n v="40850964"/>
    <n v="27705664"/>
    <n v="11831942"/>
    <n v="230699344"/>
    <n v="100029512"/>
    <n v="28219180"/>
    <m/>
    <m/>
    <n v="190922016"/>
    <n v="230699344"/>
    <n v="1198"/>
    <n v="0.74399999999999999"/>
    <m/>
    <n v="5.3191500000000003E-2"/>
    <n v="0.51221399999999995"/>
    <n v="1.85185E-2"/>
    <n v="71439.5"/>
  </r>
  <r>
    <x v="11"/>
    <x v="104"/>
    <s v="UNIVERSITY OF DAYTON"/>
    <s v="Ohio"/>
    <x v="1"/>
    <x v="0"/>
    <n v="0.79664484451718498"/>
    <n v="0.29738058551617874"/>
    <n v="7332"/>
    <n v="5841"/>
    <n v="1736"/>
    <n v="1"/>
    <n v="1737"/>
    <n v="45469"/>
    <s v="Great Lakes: IL, IN, MI, OH, and WI"/>
    <x v="0"/>
    <x v="0"/>
    <m/>
    <m/>
    <m/>
    <m/>
    <n v="137576000"/>
    <n v="101881000"/>
    <m/>
    <m/>
    <n v="43600000"/>
    <n v="1129000"/>
    <n v="33913000"/>
    <n v="4375000"/>
    <m/>
    <m/>
    <x v="2923"/>
    <n v="70038000"/>
    <n v="46680000"/>
    <n v="332000"/>
    <n v="47012000"/>
    <n v="31847000"/>
    <n v="13606000"/>
    <n v="236267008"/>
    <n v="104169000"/>
    <n v="30386000"/>
    <m/>
    <m/>
    <n v="195876992"/>
    <n v="236267008"/>
    <n v="1184"/>
    <n v="0.76200000000000001"/>
    <m/>
    <n v="6.9314600000000004E-2"/>
    <n v="0.51830200000000004"/>
    <n v="3.3099700000000003E-2"/>
    <n v="72957.5"/>
  </r>
  <r>
    <x v="12"/>
    <x v="104"/>
    <s v="UNIVERSITY OF DAYTON"/>
    <s v="Ohio"/>
    <x v="1"/>
    <x v="0"/>
    <n v="0.84095136858889186"/>
    <n v="0.26275872965713382"/>
    <n v="7526"/>
    <n v="6329"/>
    <n v="1662"/>
    <n v="1"/>
    <n v="1663"/>
    <n v="45469"/>
    <s v="Great Lakes: IL, IN, MI, OH, and WI"/>
    <x v="0"/>
    <x v="0"/>
    <m/>
    <m/>
    <m/>
    <m/>
    <n v="146940000"/>
    <n v="106829000"/>
    <m/>
    <m/>
    <n v="50883000"/>
    <n v="634000"/>
    <n v="23965000"/>
    <n v="4047000"/>
    <m/>
    <m/>
    <x v="2924"/>
    <n v="74140000"/>
    <n v="53594000"/>
    <n v="352000"/>
    <n v="53946000"/>
    <n v="31238000"/>
    <n v="13697000"/>
    <n v="248650000"/>
    <n v="106493000"/>
    <n v="31277000"/>
    <n v="254752000"/>
    <n v="258064000"/>
    <n v="256880000"/>
    <n v="248650000"/>
    <n v="1226"/>
    <n v="0.75600000000000001"/>
    <m/>
    <n v="8.7725999999999998E-2"/>
    <n v="0.51558300000000001"/>
    <n v="3.8091600000000003E-2"/>
    <n v="71500"/>
  </r>
  <r>
    <x v="13"/>
    <x v="104"/>
    <s v="UNIVERSITY OF DAYTON"/>
    <s v="Ohio"/>
    <x v="1"/>
    <x v="0"/>
    <n v="0.81949363767545591"/>
    <n v="0.29998399231631184"/>
    <n v="7623"/>
    <n v="6247"/>
    <n v="1874"/>
    <n v="0"/>
    <n v="1874"/>
    <n v="45469"/>
    <s v="Great Lakes: IL, IN, MI, OH, and WI"/>
    <x v="0"/>
    <x v="0"/>
    <m/>
    <m/>
    <m/>
    <m/>
    <n v="156078000"/>
    <n v="111616000"/>
    <m/>
    <m/>
    <n v="62288000"/>
    <n v="1336000"/>
    <n v="28709000"/>
    <n v="5386000"/>
    <m/>
    <m/>
    <x v="2925"/>
    <n v="77900000"/>
    <n v="64204000"/>
    <n v="284000"/>
    <n v="64488000"/>
    <n v="33330000"/>
    <n v="14194000"/>
    <n v="270478016"/>
    <n v="109545000"/>
    <n v="35288000"/>
    <n v="258064000"/>
    <n v="304670016"/>
    <n v="333224000"/>
    <n v="270478016"/>
    <n v="1328"/>
    <n v="0.74099999999999999"/>
    <m/>
    <n v="6.6195599999999993E-2"/>
    <n v="0.50836700000000001"/>
    <n v="2.4172599999999999E-2"/>
    <n v="73367"/>
  </r>
  <r>
    <x v="14"/>
    <x v="104"/>
    <s v="UNIVERSITY OF DAYTON"/>
    <s v="Ohio"/>
    <x v="1"/>
    <x v="0"/>
    <n v="0.80088278567925453"/>
    <n v="0.27801592161665645"/>
    <n v="8156"/>
    <n v="6532"/>
    <n v="1816"/>
    <n v="0"/>
    <n v="1816"/>
    <n v="45469"/>
    <s v="Great Lakes: IL, IN, MI, OH, and WI"/>
    <x v="1"/>
    <x v="0"/>
    <m/>
    <m/>
    <m/>
    <m/>
    <n v="169272992"/>
    <n v="121777000"/>
    <m/>
    <m/>
    <n v="62619000"/>
    <n v="2003000"/>
    <n v="30049000"/>
    <n v="5305000"/>
    <m/>
    <m/>
    <x v="2926"/>
    <n v="81837000"/>
    <n v="66526000"/>
    <n v="286000"/>
    <n v="66812000"/>
    <n v="32288000"/>
    <n v="15647000"/>
    <n v="278527008"/>
    <n v="115489000"/>
    <n v="37697000"/>
    <n v="304670016"/>
    <n v="324359008"/>
    <n v="317315008"/>
    <n v="278527008"/>
    <n v="1379"/>
    <n v="0.79100000000000004"/>
    <m/>
    <n v="4.1100900000000003E-2"/>
    <n v="0.50715600000000005"/>
    <n v="1.46789E-2"/>
    <n v="78536"/>
  </r>
  <r>
    <x v="15"/>
    <x v="104"/>
    <s v="University of Dayton"/>
    <s v="Ohio"/>
    <x v="1"/>
    <x v="0"/>
    <n v="0.79490724737873031"/>
    <n v="0.28714306421220465"/>
    <n v="8679"/>
    <n v="6899"/>
    <n v="1981"/>
    <m/>
    <n v="1981"/>
    <n v="45469"/>
    <s v="Great Lakes: IL, IN, MI, OH, and WI"/>
    <x v="1"/>
    <x v="2"/>
    <m/>
    <m/>
    <m/>
    <m/>
    <n v="187460000"/>
    <n v="132054000"/>
    <m/>
    <m/>
    <n v="60583000"/>
    <n v="2551000"/>
    <n v="36662000"/>
    <n v="5513000"/>
    <m/>
    <m/>
    <x v="2927"/>
    <n v="84937000"/>
    <n v="67584000"/>
    <n v="346000"/>
    <n v="67930000"/>
    <n v="33225000"/>
    <n v="18118000"/>
    <n v="294491008"/>
    <n v="119109000"/>
    <n v="39877000"/>
    <n v="324359008"/>
    <n v="353424000"/>
    <n v="355184992"/>
    <n v="294491008"/>
    <n v="1359"/>
    <n v="0.77"/>
    <m/>
    <n v="3.4947199999999998E-2"/>
    <n v="0.505278"/>
    <n v="1.2741199999999999E-2"/>
    <n v="86250"/>
  </r>
  <r>
    <x v="16"/>
    <x v="104"/>
    <s v="University of Dayton"/>
    <s v="Ohio"/>
    <x v="1"/>
    <x v="0"/>
    <n v="0.78739635157545607"/>
    <n v="0.2455770850884583"/>
    <n v="9045"/>
    <n v="7122"/>
    <n v="1749"/>
    <n v="0"/>
    <n v="1749"/>
    <n v="45469"/>
    <s v="Great Lakes: IL, IN, MI, OH, and WI"/>
    <x v="1"/>
    <x v="2"/>
    <m/>
    <m/>
    <m/>
    <m/>
    <n v="203450000"/>
    <n v="142316992"/>
    <m/>
    <m/>
    <n v="62860000"/>
    <n v="4313000"/>
    <n v="34398000"/>
    <n v="6844000"/>
    <m/>
    <m/>
    <x v="2928"/>
    <n v="88704000"/>
    <n v="72471000"/>
    <n v="186000"/>
    <n v="72657000"/>
    <n v="38150000"/>
    <n v="19592000"/>
    <n v="316161984"/>
    <n v="124980000"/>
    <n v="42256000"/>
    <n v="353424000"/>
    <n v="410355008"/>
    <n v="418812992"/>
    <n v="316161984"/>
    <n v="1309"/>
    <n v="0.76300000000000001"/>
    <m/>
    <n v="3.2754499999999999E-2"/>
    <n v="0.49723800000000001"/>
    <n v="8.2872899999999992E-3"/>
    <n v="90570"/>
  </r>
  <r>
    <x v="17"/>
    <x v="104"/>
    <s v="University of Dayton"/>
    <s v="Ohio"/>
    <x v="1"/>
    <x v="0"/>
    <n v="0.81857698467169981"/>
    <n v="0.24776411403018447"/>
    <n v="8742"/>
    <n v="7156"/>
    <n v="1773"/>
    <n v="0"/>
    <n v="1773"/>
    <n v="45469"/>
    <s v="Great Lakes: IL, IN, MI, OH, and WI"/>
    <x v="1"/>
    <x v="2"/>
    <m/>
    <m/>
    <m/>
    <m/>
    <n v="217063008"/>
    <n v="149368000"/>
    <m/>
    <m/>
    <n v="67131000"/>
    <n v="8212000"/>
    <n v="44929000"/>
    <n v="6729000"/>
    <m/>
    <m/>
    <x v="2929"/>
    <n v="93663000"/>
    <n v="78027000"/>
    <n v="190000"/>
    <n v="78217000"/>
    <n v="38751000"/>
    <n v="21691000"/>
    <n v="333988000"/>
    <n v="131401000"/>
    <n v="45365000"/>
    <n v="410355008"/>
    <n v="391100992"/>
    <n v="288524000"/>
    <n v="333988000"/>
    <n v="1230"/>
    <n v="0.748"/>
    <m/>
    <n v="4.0506300000000002E-2"/>
    <n v="0.50042200000000003"/>
    <n v="1.22363E-2"/>
    <n v="92269"/>
  </r>
  <r>
    <x v="18"/>
    <x v="104"/>
    <s v="University of Dayton"/>
    <s v="Ohio"/>
    <x v="1"/>
    <x v="0"/>
    <n v="0.73660637381567617"/>
    <n v="0.23327876520112253"/>
    <n v="11610"/>
    <n v="8552"/>
    <n v="1995"/>
    <n v="0"/>
    <n v="1995"/>
    <n v="45469"/>
    <s v="Great Lakes: IL, IN, MI, OH, and WI"/>
    <x v="1"/>
    <x v="2"/>
    <m/>
    <m/>
    <m/>
    <m/>
    <n v="237162000"/>
    <n v="164595008"/>
    <m/>
    <m/>
    <n v="72647000"/>
    <n v="15343000"/>
    <n v="50710000"/>
    <n v="4468000"/>
    <m/>
    <m/>
    <x v="2930"/>
    <n v="98766000"/>
    <n v="91963000"/>
    <n v="222000"/>
    <n v="92185000"/>
    <n v="41668000"/>
    <n v="22579000"/>
    <n v="363804000"/>
    <n v="136936000"/>
    <n v="48049000"/>
    <n v="391100992"/>
    <n v="328968000"/>
    <n v="256452992"/>
    <n v="363804000"/>
    <n v="1440"/>
    <n v="0.77500000000000002"/>
    <m/>
    <n v="4.6130400000000002E-2"/>
    <n v="0.52001500000000001"/>
    <n v="1.6012200000000001E-2"/>
    <n v="94731"/>
  </r>
  <r>
    <x v="19"/>
    <x v="104"/>
    <s v="University of Dayton"/>
    <s v="Ohio"/>
    <x v="1"/>
    <x v="0"/>
    <n v="0.7319030461840812"/>
    <n v="0.19098232266726337"/>
    <n v="12212"/>
    <n v="8938"/>
    <n v="1706"/>
    <n v="1"/>
    <n v="1707"/>
    <n v="45469"/>
    <s v="Great Lakes: IL, IN, MI, OH, and WI"/>
    <x v="1"/>
    <x v="2"/>
    <n v="-84.180199999999999"/>
    <n v="39.740299999999998"/>
    <m/>
    <m/>
    <n v="245226000"/>
    <n v="167767008"/>
    <m/>
    <m/>
    <n v="75161000"/>
    <n v="13024000"/>
    <n v="40192000"/>
    <n v="3713000"/>
    <m/>
    <m/>
    <x v="2931"/>
    <n v="104834000"/>
    <n v="91155000"/>
    <n v="204000"/>
    <n v="91359000"/>
    <n v="39163000"/>
    <n v="22356000"/>
    <n v="361684000"/>
    <n v="144018000"/>
    <n v="51398000"/>
    <n v="328968000"/>
    <n v="355550016"/>
    <n v="427284000"/>
    <n v="361684000"/>
    <n v="1377"/>
    <n v="0.76300000000000001"/>
    <m/>
    <n v="5.0840999999999997E-2"/>
    <n v="0.51911300000000005"/>
    <n v="1.6819600000000001E-2"/>
    <n v="98996"/>
  </r>
  <r>
    <x v="20"/>
    <x v="104"/>
    <s v="University of Dayton"/>
    <s v="Ohio"/>
    <x v="1"/>
    <x v="0"/>
    <n v="0.77211031382380912"/>
    <n v="0.23076923076923078"/>
    <n v="11567"/>
    <n v="8931"/>
    <n v="2060"/>
    <n v="1"/>
    <n v="2061"/>
    <n v="45469"/>
    <s v="Great Lakes: IL, IN, MI, OH, and WI"/>
    <x v="1"/>
    <x v="2"/>
    <n v="-84.180099999999996"/>
    <n v="39.740299999999998"/>
    <m/>
    <m/>
    <n v="264286000"/>
    <n v="174759008"/>
    <m/>
    <m/>
    <n v="72648000"/>
    <n v="11631000"/>
    <n v="33589000"/>
    <n v="5889000"/>
    <m/>
    <m/>
    <x v="2932"/>
    <n v="105169000"/>
    <n v="88957000"/>
    <n v="273000"/>
    <n v="89230000"/>
    <n v="39977000"/>
    <n v="23571000"/>
    <n v="370249984"/>
    <n v="148668000"/>
    <n v="52596000"/>
    <n v="355550016"/>
    <n v="423419008"/>
    <n v="470360000"/>
    <n v="370249984"/>
    <n v="1460"/>
    <n v="0.74099999999999999"/>
    <m/>
    <n v="4.4943799999999999E-2"/>
    <n v="0.51985000000000003"/>
    <n v="1.4981299999999999E-2"/>
    <n v="100261"/>
  </r>
  <r>
    <x v="21"/>
    <x v="104"/>
    <s v="University of Dayton"/>
    <s v="Ohio"/>
    <x v="1"/>
    <x v="0"/>
    <n v="0.75483189865194089"/>
    <n v="0.21947283485745026"/>
    <n v="12314"/>
    <n v="9295"/>
    <n v="2040"/>
    <n v="0"/>
    <n v="2040"/>
    <n v="45469"/>
    <s v="Great Lakes: IL, IN, MI, OH, and WI"/>
    <x v="1"/>
    <x v="2"/>
    <n v="-84.173699999999997"/>
    <n v="39.736899999999999"/>
    <n v="2.4E-2"/>
    <n v="1823"/>
    <n v="281240992"/>
    <n v="188468992"/>
    <m/>
    <m/>
    <n v="67434000"/>
    <n v="5468000"/>
    <n v="41255000"/>
    <n v="6091000"/>
    <m/>
    <m/>
    <x v="2933"/>
    <n v="112648000"/>
    <n v="82745000"/>
    <n v="223000"/>
    <n v="82968000"/>
    <n v="38482000"/>
    <n v="24184000"/>
    <n v="377595008"/>
    <n v="153455008"/>
    <n v="55726000"/>
    <n v="423419008"/>
    <n v="407358016"/>
    <n v="381414016"/>
    <n v="377595008"/>
    <n v="1356"/>
    <n v="0.78"/>
    <m/>
    <n v="3.7090400000000003E-2"/>
    <n v="0.51926499999999998"/>
    <n v="1.11631E-2"/>
    <n v="101865"/>
  </r>
  <r>
    <x v="22"/>
    <x v="104"/>
    <s v="University of Dayton"/>
    <s v="Ohio"/>
    <x v="1"/>
    <x v="0"/>
    <n v="0.55201642275346008"/>
    <n v="0.24520153550863724"/>
    <n v="15101"/>
    <n v="8336"/>
    <n v="2043"/>
    <n v="1"/>
    <n v="2044"/>
    <n v="45469"/>
    <s v="Great Lakes: IL, IN, MI, OH, and WI"/>
    <x v="1"/>
    <x v="2"/>
    <n v="-84.173699999999997"/>
    <n v="39.736899999999999"/>
    <n v="3.2000000000000001E-2"/>
    <n v="1943"/>
    <n v="302255008"/>
    <n v="199552000"/>
    <m/>
    <m/>
    <n v="67953000"/>
    <n v="9354000"/>
    <n v="49614000"/>
    <m/>
    <m/>
    <m/>
    <x v="2934"/>
    <n v="118246000"/>
    <n v="83851000"/>
    <n v="214000"/>
    <n v="84065000"/>
    <n v="40042000"/>
    <n v="26102000"/>
    <n v="400472992"/>
    <n v="159836000"/>
    <n v="58195000"/>
    <n v="407358016"/>
    <n v="450612000"/>
    <n v="484620000"/>
    <n v="400472992"/>
    <n v="1353"/>
    <n v="0.76700000000000002"/>
    <m/>
    <n v="2.9205200000000001E-2"/>
    <n v="0.50942699999999996"/>
    <n v="1.03512E-2"/>
    <n v="107804"/>
  </r>
  <r>
    <x v="23"/>
    <x v="104"/>
    <s v="University of Dayton"/>
    <s v="Ohio"/>
    <x v="1"/>
    <x v="0"/>
    <n v="0.52974107767669698"/>
    <n v="0.21148072535126697"/>
    <n v="15719"/>
    <n v="8327"/>
    <n v="1761"/>
    <n v="0"/>
    <n v="1761"/>
    <n v="45469"/>
    <s v="Great Lakes: IL, IN, MI, OH, and WI"/>
    <x v="1"/>
    <x v="2"/>
    <n v="-84.173699999999997"/>
    <n v="39.736899999999999"/>
    <n v="0.02"/>
    <n v="2130"/>
    <n v="313776992"/>
    <n v="206319008"/>
    <m/>
    <m/>
    <n v="64143000"/>
    <n v="9754000"/>
    <n v="58104000"/>
    <m/>
    <m/>
    <m/>
    <x v="2935"/>
    <n v="116788000"/>
    <n v="86413000"/>
    <n v="211000"/>
    <n v="86624000"/>
    <n v="40514000"/>
    <n v="28105000"/>
    <n v="405696000"/>
    <n v="161175008"/>
    <n v="59136000"/>
    <n v="450612000"/>
    <n v="518164000"/>
    <n v="533476000"/>
    <n v="405696000"/>
    <n v="1509"/>
    <n v="0.76"/>
    <m/>
    <n v="2.99501E-2"/>
    <n v="0.51747100000000001"/>
    <n v="1.1647299999999999E-2"/>
    <n v="111584"/>
  </r>
  <r>
    <x v="24"/>
    <x v="104"/>
    <s v="University of Dayton"/>
    <s v="Ohio"/>
    <x v="1"/>
    <x v="0"/>
    <n v="0.59012723845428838"/>
    <n v="0.21690956278698342"/>
    <n v="16976"/>
    <n v="10018"/>
    <n v="2172"/>
    <n v="1"/>
    <n v="2173"/>
    <n v="45469"/>
    <s v="Great Lakes: IL, IN, MI, OH, and WI"/>
    <x v="1"/>
    <x v="2"/>
    <n v="-84.173699999999997"/>
    <n v="39.736899999999999"/>
    <n v="1.9E-2"/>
    <n v="2199"/>
    <n v="343881984"/>
    <n v="215152000"/>
    <m/>
    <m/>
    <n v="79638000"/>
    <n v="8832000"/>
    <n v="45091000"/>
    <n v="8299000"/>
    <m/>
    <m/>
    <x v="2936"/>
    <n v="120843000"/>
    <n v="97034000"/>
    <n v="220000"/>
    <n v="97254000"/>
    <n v="41916000"/>
    <n v="29508000"/>
    <n v="435315008"/>
    <n v="171176992"/>
    <n v="65268000"/>
    <n v="518164000"/>
    <n v="500407008"/>
    <n v="469465984"/>
    <n v="435315008"/>
    <n v="1332"/>
    <n v="0.78700000000000003"/>
    <m/>
    <n v="3.0179399999999999E-2"/>
    <n v="0.50407800000000003"/>
    <n v="1.1011399999999999E-2"/>
    <n v="111489"/>
  </r>
  <r>
    <x v="25"/>
    <x v="104"/>
    <s v="University of Dayton"/>
    <s v="Ohio"/>
    <x v="1"/>
    <x v="0"/>
    <n v="0.57520037718057515"/>
    <n v="0.21956967213114753"/>
    <n v="16968"/>
    <n v="9760"/>
    <n v="2138"/>
    <n v="5"/>
    <n v="2143"/>
    <n v="45469"/>
    <s v="Great Lakes: IL, IN, MI, OH, and WI"/>
    <x v="1"/>
    <x v="2"/>
    <n v="-84.173699999999997"/>
    <n v="39.736899999999999"/>
    <n v="2.1000000000000001E-2"/>
    <n v="2139"/>
    <n v="365696992"/>
    <n v="216748992"/>
    <m/>
    <m/>
    <n v="104182000"/>
    <n v="4788000"/>
    <n v="31551000"/>
    <n v="6340000"/>
    <m/>
    <m/>
    <x v="2937"/>
    <n v="125436000"/>
    <n v="112774000"/>
    <n v="211000"/>
    <n v="112985000"/>
    <n v="42354000"/>
    <n v="30108000"/>
    <n v="462427008"/>
    <n v="183444992"/>
    <n v="61775000"/>
    <n v="500407008"/>
    <n v="473123008"/>
    <n v="467728992"/>
    <n v="462427008"/>
    <n v="1527"/>
    <n v="0.753"/>
    <m/>
    <n v="2.1859900000000002E-2"/>
    <n v="0.499444"/>
    <n v="7.0396399999999998E-3"/>
    <n v="113115"/>
  </r>
  <r>
    <x v="26"/>
    <x v="104"/>
    <s v="University of Dayton"/>
    <s v="Ohio"/>
    <x v="1"/>
    <x v="0"/>
    <n v="0.60347885792756195"/>
    <n v="0.17493126007395468"/>
    <n v="17477"/>
    <n v="10547"/>
    <n v="1844"/>
    <n v="1"/>
    <n v="1845"/>
    <n v="45469"/>
    <s v="Great Lakes: IL, IN, MI, OH, and WI"/>
    <x v="1"/>
    <x v="2"/>
    <n v="-84.176100000000005"/>
    <n v="39.7395"/>
    <n v="1.9E-2"/>
    <n v="1980"/>
    <n v="363876992"/>
    <n v="197480000"/>
    <m/>
    <m/>
    <n v="121595000"/>
    <n v="4465000"/>
    <n v="63433000"/>
    <n v="8761000"/>
    <m/>
    <m/>
    <x v="2938"/>
    <n v="128100000"/>
    <n v="132715000"/>
    <n v="213000"/>
    <n v="132928000"/>
    <n v="40981000"/>
    <n v="30685000"/>
    <n v="492508000"/>
    <n v="192648992"/>
    <n v="64911000"/>
    <n v="473123008"/>
    <n v="524185984"/>
    <n v="610830016"/>
    <n v="492508000"/>
    <n v="1535"/>
    <n v="0.78700000000000003"/>
    <m/>
    <n v="2.0025000000000001E-2"/>
    <n v="0.51981599999999994"/>
    <n v="6.2578199999999999E-3"/>
    <n v="114495"/>
  </r>
  <r>
    <x v="27"/>
    <x v="104"/>
    <s v="University of Dayton"/>
    <s v="Ohio"/>
    <x v="1"/>
    <x v="0"/>
    <n v="0.71678584870154305"/>
    <n v="0.19480178524547126"/>
    <n v="15942"/>
    <n v="11427"/>
    <n v="2225"/>
    <n v="1"/>
    <n v="2226"/>
    <n v="45469"/>
    <s v="Great Lakes: IL, IN, MI, OH, and WI"/>
    <x v="1"/>
    <x v="2"/>
    <n v="-84.176100000000005"/>
    <n v="39.7395"/>
    <n v="1.4E-2"/>
    <n v="1933"/>
    <n v="386440992"/>
    <n v="197636992"/>
    <m/>
    <m/>
    <n v="135940000"/>
    <n v="13202000"/>
    <n v="67735000"/>
    <m/>
    <m/>
    <m/>
    <x v="2939"/>
    <n v="128774000"/>
    <n v="147596992"/>
    <n v="241000"/>
    <n v="147837984"/>
    <n v="43598000"/>
    <n v="28788000"/>
    <n v="527099008"/>
    <n v="205310000"/>
    <n v="67584000"/>
    <n v="524185984"/>
    <n v="567310976"/>
    <n v="600518976"/>
    <n v="527099008"/>
    <m/>
    <m/>
    <m/>
    <m/>
    <m/>
    <m/>
    <m/>
  </r>
  <r>
    <x v="0"/>
    <x v="105"/>
    <s v="KENT STATE UNIVERSITY MAIN CAMPUS"/>
    <s v="Ohio"/>
    <x v="0"/>
    <x v="0"/>
    <s v=""/>
    <s v=""/>
    <m/>
    <m/>
    <m/>
    <m/>
    <m/>
    <n v="44242"/>
    <s v="Great Lakes: IL, IN, MI, OH, and WI"/>
    <x v="0"/>
    <x v="0"/>
    <m/>
    <m/>
    <m/>
    <m/>
    <n v="65113184"/>
    <m/>
    <m/>
    <n v="266666"/>
    <n v="19904440"/>
    <n v="73983520"/>
    <n v="2436042"/>
    <n v="5548362"/>
    <m/>
    <m/>
    <x v="2940"/>
    <n v="85632600"/>
    <n v="7781260"/>
    <n v="4937486"/>
    <n v="12718746"/>
    <n v="15904932"/>
    <n v="12612025"/>
    <n v="222566416"/>
    <n v="95067280"/>
    <n v="30951024"/>
    <m/>
    <m/>
    <m/>
    <m/>
    <m/>
    <m/>
    <m/>
    <m/>
    <m/>
    <m/>
    <m/>
  </r>
  <r>
    <x v="1"/>
    <x v="105"/>
    <s v="KENT STATE UNIVERSITY 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70781552"/>
    <m/>
    <m/>
    <n v="178242"/>
    <n v="23693352"/>
    <n v="72164688"/>
    <n v="3044767"/>
    <n v="5739313"/>
    <m/>
    <m/>
    <x v="2941"/>
    <n v="87990128"/>
    <n v="9725071"/>
    <n v="5314483"/>
    <n v="15039554"/>
    <n v="16852068"/>
    <n v="12784565"/>
    <n v="232610752"/>
    <n v="99522408"/>
    <n v="32534542"/>
    <m/>
    <m/>
    <m/>
    <m/>
    <m/>
    <m/>
    <m/>
    <m/>
    <m/>
    <m/>
    <m/>
  </r>
  <r>
    <x v="2"/>
    <x v="105"/>
    <s v="KENT STATE UNIVERSITY 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76837272"/>
    <m/>
    <m/>
    <n v="40417"/>
    <n v="25939128"/>
    <n v="67677048"/>
    <n v="3179052"/>
    <n v="3578830"/>
    <m/>
    <m/>
    <x v="2942"/>
    <n v="84954304"/>
    <n v="9586916"/>
    <n v="4806031"/>
    <n v="14392947"/>
    <n v="15483586"/>
    <n v="12189719"/>
    <n v="223922496"/>
    <n v="94794976"/>
    <n v="32617544"/>
    <m/>
    <m/>
    <m/>
    <m/>
    <m/>
    <m/>
    <m/>
    <m/>
    <m/>
    <m/>
    <m/>
  </r>
  <r>
    <x v="3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76513856"/>
    <m/>
    <m/>
    <n v="164260"/>
    <n v="24954926"/>
    <n v="71396240"/>
    <n v="3781744"/>
    <n v="4307233"/>
    <m/>
    <m/>
    <x v="2943"/>
    <n v="84992480"/>
    <n v="9297405"/>
    <n v="5186597"/>
    <n v="14484002"/>
    <n v="17491938"/>
    <n v="12685953"/>
    <n v="223758832"/>
    <n v="94960288"/>
    <n v="33791048"/>
    <m/>
    <m/>
    <m/>
    <m/>
    <m/>
    <m/>
    <m/>
    <m/>
    <m/>
    <m/>
    <m/>
  </r>
  <r>
    <x v="4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74543488"/>
    <m/>
    <m/>
    <n v="60230"/>
    <n v="24755102"/>
    <n v="74332232"/>
    <n v="3455281"/>
    <n v="5620446"/>
    <m/>
    <m/>
    <x v="2944"/>
    <n v="85434776"/>
    <n v="9463911"/>
    <n v="5721606"/>
    <n v="15185517"/>
    <n v="17438446"/>
    <n v="14368325"/>
    <n v="229005328"/>
    <n v="97394544"/>
    <n v="32430948"/>
    <m/>
    <m/>
    <m/>
    <m/>
    <m/>
    <m/>
    <m/>
    <m/>
    <m/>
    <m/>
    <m/>
  </r>
  <r>
    <x v="5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76340560"/>
    <m/>
    <m/>
    <n v="46458"/>
    <n v="25049876"/>
    <n v="83055792"/>
    <n v="3792271"/>
    <n v="5549374"/>
    <m/>
    <m/>
    <x v="2945"/>
    <n v="83905008"/>
    <n v="10234721"/>
    <n v="6182907"/>
    <n v="16417628"/>
    <n v="17340908"/>
    <n v="16410188"/>
    <n v="243704672"/>
    <n v="99277424"/>
    <n v="33701944"/>
    <m/>
    <m/>
    <m/>
    <m/>
    <m/>
    <m/>
    <m/>
    <m/>
    <m/>
    <m/>
    <m/>
  </r>
  <r>
    <x v="6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77824488"/>
    <m/>
    <m/>
    <n v="59056"/>
    <n v="25397986"/>
    <n v="88721360"/>
    <n v="3326190"/>
    <n v="5685594"/>
    <m/>
    <m/>
    <x v="2946"/>
    <n v="84236600"/>
    <n v="10532574"/>
    <n v="7037688"/>
    <n v="17570262"/>
    <n v="18053264"/>
    <n v="16263321"/>
    <n v="250168624"/>
    <n v="101697136"/>
    <n v="32435264"/>
    <n v="21427912"/>
    <n v="24041010"/>
    <m/>
    <m/>
    <n v="1205"/>
    <n v="0.44800000000000001"/>
    <m/>
    <m/>
    <m/>
    <m/>
    <m/>
  </r>
  <r>
    <x v="7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82153120"/>
    <m/>
    <m/>
    <n v="174448"/>
    <n v="27336850"/>
    <n v="92458464"/>
    <n v="4504465"/>
    <n v="5855045"/>
    <m/>
    <m/>
    <x v="2947"/>
    <n v="88775368"/>
    <n v="11014271"/>
    <n v="8452772"/>
    <n v="19467044"/>
    <n v="19995622"/>
    <n v="16429257"/>
    <n v="256226800"/>
    <n v="108021056"/>
    <n v="30219248"/>
    <n v="24041010"/>
    <n v="33121010"/>
    <m/>
    <m/>
    <n v="1091"/>
    <n v="0.42299999999999999"/>
    <m/>
    <n v="0.324463"/>
    <n v="0.64468800000000004"/>
    <n v="0.117189"/>
    <n v="29293.5"/>
  </r>
  <r>
    <x v="8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87031096"/>
    <m/>
    <m/>
    <n v="192055"/>
    <n v="29689364"/>
    <n v="93816928"/>
    <n v="4609497"/>
    <n v="5505970"/>
    <m/>
    <m/>
    <x v="2948"/>
    <n v="92279320"/>
    <n v="10930277"/>
    <n v="9940863"/>
    <n v="20871140"/>
    <n v="20064274"/>
    <n v="16734003"/>
    <n v="271345696"/>
    <n v="112235872"/>
    <n v="32510798"/>
    <n v="33121076"/>
    <n v="39063056"/>
    <m/>
    <m/>
    <n v="1023"/>
    <n v="0.43099999999999999"/>
    <m/>
    <n v="0.29584899999999997"/>
    <n v="0.64408200000000004"/>
    <n v="0.111986"/>
    <n v="32218"/>
  </r>
  <r>
    <x v="9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94503744"/>
    <m/>
    <m/>
    <n v="251273"/>
    <n v="29355298"/>
    <n v="100057952"/>
    <n v="5268256"/>
    <n v="6802934"/>
    <m/>
    <m/>
    <x v="2949"/>
    <n v="96888120"/>
    <n v="11610269"/>
    <n v="11347804"/>
    <n v="22958072"/>
    <n v="24552896"/>
    <n v="18726352"/>
    <n v="287979744"/>
    <n v="120480352"/>
    <n v="36182928"/>
    <n v="39063056"/>
    <n v="42766000"/>
    <m/>
    <m/>
    <n v="883"/>
    <n v="0.42299999999999999"/>
    <m/>
    <n v="0.28137000000000001"/>
    <n v="0.63268000000000002"/>
    <n v="0.11018699999999999"/>
    <n v="34925"/>
  </r>
  <r>
    <x v="10"/>
    <x v="105"/>
    <s v="KENT STATE UNIVERSITY-MAIN CAMPUS"/>
    <s v="Ohio"/>
    <x v="0"/>
    <x v="0"/>
    <s v=""/>
    <s v=""/>
    <m/>
    <m/>
    <m/>
    <m/>
    <m/>
    <n v="442420001"/>
    <s v="Great Lakes: IL, IN, MI, OH, and WI"/>
    <x v="0"/>
    <x v="0"/>
    <m/>
    <m/>
    <m/>
    <m/>
    <n v="101940280"/>
    <m/>
    <m/>
    <n v="235722"/>
    <n v="32808828"/>
    <n v="104752336"/>
    <n v="6322477"/>
    <n v="12436986"/>
    <m/>
    <m/>
    <x v="2950"/>
    <n v="105178104"/>
    <n v="13219105"/>
    <n v="11251707"/>
    <n v="24470812"/>
    <n v="25029664"/>
    <n v="20088810"/>
    <n v="307953088"/>
    <n v="129844688"/>
    <n v="36739860"/>
    <n v="42766000"/>
    <n v="43306952"/>
    <m/>
    <m/>
    <n v="1104"/>
    <n v="0.42099999999999999"/>
    <m/>
    <n v="0.276424"/>
    <n v="0.61347200000000002"/>
    <n v="0.104366"/>
    <n v="37239"/>
  </r>
  <r>
    <x v="11"/>
    <x v="105"/>
    <s v="KENT STATE UNIVERSITY-MAIN CAMPUS"/>
    <s v="Ohio"/>
    <x v="1"/>
    <x v="0"/>
    <n v="0.9021043944708067"/>
    <n v="0.41772441395082904"/>
    <n v="9694"/>
    <n v="8745"/>
    <n v="3558"/>
    <n v="95"/>
    <n v="3653"/>
    <n v="442420001"/>
    <s v="Great Lakes: IL, IN, MI, OH, and WI"/>
    <x v="0"/>
    <x v="0"/>
    <m/>
    <m/>
    <m/>
    <m/>
    <n v="122025720"/>
    <n v="96687720"/>
    <m/>
    <n v="4054859"/>
    <n v="39529984"/>
    <n v="104887104"/>
    <n v="3284000"/>
    <n v="8812833"/>
    <n v="215298704"/>
    <n v="113806296"/>
    <x v="2951"/>
    <n v="136337200"/>
    <n v="15659090"/>
    <n v="12583476"/>
    <n v="28242566"/>
    <n v="28458118"/>
    <n v="25909778"/>
    <n v="328094240"/>
    <n v="143152592"/>
    <n v="44431064"/>
    <m/>
    <m/>
    <n v="350072000"/>
    <n v="328094240"/>
    <n v="1202"/>
    <n v="0.46200000000000002"/>
    <m/>
    <n v="0.282808"/>
    <n v="0.61454900000000001"/>
    <n v="0.10927000000000001"/>
    <n v="38238"/>
  </r>
  <r>
    <x v="12"/>
    <x v="105"/>
    <s v="KENT STATE UNIVERSITY-MAIN CAMPUS"/>
    <s v="Ohio"/>
    <x v="1"/>
    <x v="0"/>
    <n v="0.87332368547998074"/>
    <n v="0.40598762704374725"/>
    <n v="10365"/>
    <n v="9052"/>
    <n v="3589"/>
    <n v="86"/>
    <n v="3675"/>
    <s v="44242-0001"/>
    <s v="Great Lakes: IL, IN, MI, OH, and WI"/>
    <x v="0"/>
    <x v="0"/>
    <m/>
    <m/>
    <m/>
    <m/>
    <n v="141208928"/>
    <n v="120052776"/>
    <m/>
    <n v="4316504"/>
    <n v="44488388"/>
    <n v="104337120"/>
    <n v="7597000"/>
    <n v="7731810"/>
    <n v="250491392"/>
    <n v="115933704"/>
    <x v="2952"/>
    <n v="145715872"/>
    <n v="18918332"/>
    <n v="13688047"/>
    <n v="32606380"/>
    <n v="33858604"/>
    <n v="26597184"/>
    <n v="358492160"/>
    <n v="148745920"/>
    <n v="57608364"/>
    <n v="33848444"/>
    <n v="43661224"/>
    <n v="378434080"/>
    <n v="358492160"/>
    <n v="1262"/>
    <n v="0.49"/>
    <m/>
    <n v="0.29034300000000002"/>
    <n v="0.61652399999999996"/>
    <n v="0.115522"/>
    <n v="38539"/>
  </r>
  <r>
    <x v="13"/>
    <x v="105"/>
    <s v="KENT STATE UNIVERSITY-MAIN CAMPUS"/>
    <s v="Ohio"/>
    <x v="1"/>
    <x v="0"/>
    <n v="0.89403496125428006"/>
    <n v="0.38520459584761135"/>
    <n v="11098"/>
    <n v="9922"/>
    <n v="3746"/>
    <n v="76"/>
    <n v="3822"/>
    <s v="44242-0001"/>
    <s v="Great Lakes: IL, IN, MI, OH, and WI"/>
    <x v="0"/>
    <x v="0"/>
    <m/>
    <m/>
    <m/>
    <m/>
    <n v="160267488"/>
    <n v="132162488"/>
    <m/>
    <n v="2699946"/>
    <n v="46987712"/>
    <n v="105551136"/>
    <n v="19420000"/>
    <n v="10425761"/>
    <n v="275444288"/>
    <n v="123235624"/>
    <x v="2953"/>
    <n v="144510000"/>
    <n v="19503332"/>
    <n v="13428805"/>
    <n v="32932136"/>
    <n v="36317016"/>
    <n v="22670752"/>
    <n v="363656064"/>
    <n v="153520992"/>
    <n v="50943744"/>
    <n v="43661224"/>
    <n v="48076984"/>
    <n v="414224928"/>
    <n v="363656064"/>
    <n v="1483"/>
    <n v="0.49099999999999999"/>
    <m/>
    <n v="0.28816999999999998"/>
    <n v="0.62442600000000004"/>
    <n v="0.113987"/>
    <n v="39060.5"/>
  </r>
  <r>
    <x v="14"/>
    <x v="105"/>
    <s v="KENT STATE UNIVERSITY-MAIN CAMPUS"/>
    <s v="Ohio"/>
    <x v="1"/>
    <x v="0"/>
    <n v="0.91602101700952887"/>
    <n v="0.38110052498541708"/>
    <n v="11229"/>
    <n v="10286"/>
    <n v="3841"/>
    <n v="79"/>
    <n v="3920"/>
    <s v="44242-0001"/>
    <s v="Great Lakes: IL, IN, MI, OH, and WI"/>
    <x v="1"/>
    <x v="0"/>
    <m/>
    <m/>
    <m/>
    <m/>
    <n v="182336416"/>
    <n v="146595424"/>
    <m/>
    <n v="3632876"/>
    <n v="46147200"/>
    <n v="103315872"/>
    <n v="18450000"/>
    <n v="8229786"/>
    <n v="291390464"/>
    <n v="125589184"/>
    <x v="2954"/>
    <n v="151271424"/>
    <n v="17867396"/>
    <n v="13893036"/>
    <n v="31760432"/>
    <n v="35263324"/>
    <n v="24074164"/>
    <n v="366668960"/>
    <n v="152339760"/>
    <n v="51848016"/>
    <n v="48076984"/>
    <n v="51749000"/>
    <n v="431892640"/>
    <n v="366668960"/>
    <n v="1601"/>
    <n v="0.46100000000000002"/>
    <m/>
    <n v="0.27516800000000002"/>
    <n v="0.62976500000000002"/>
    <n v="0.10184699999999999"/>
    <n v="39414"/>
  </r>
  <r>
    <x v="15"/>
    <x v="105"/>
    <s v="Kent State University-Kent Campus"/>
    <s v="Ohio"/>
    <x v="1"/>
    <x v="0"/>
    <n v="0.93502877297196951"/>
    <n v="0.37859837204685326"/>
    <n v="10774"/>
    <n v="10074"/>
    <n v="3746"/>
    <n v="68"/>
    <n v="3814"/>
    <s v="44242-0001"/>
    <s v="Great Lakes: IL, IN, MI, OH, and WI"/>
    <x v="1"/>
    <x v="1"/>
    <m/>
    <m/>
    <m/>
    <m/>
    <n v="189588000"/>
    <n v="153724992"/>
    <m/>
    <n v="3298186"/>
    <n v="45309240"/>
    <n v="103966768"/>
    <n v="26367000"/>
    <n v="21523312"/>
    <n v="314759296"/>
    <n v="137369360"/>
    <x v="2955"/>
    <n v="160001328"/>
    <n v="17996300"/>
    <n v="14215963"/>
    <n v="32212264"/>
    <n v="39511104"/>
    <n v="23989576"/>
    <n v="392976000"/>
    <n v="158841936"/>
    <n v="54612992"/>
    <n v="51749000"/>
    <n v="54874736"/>
    <n v="458808640"/>
    <n v="392976000"/>
    <n v="1657"/>
    <n v="0.46600000000000003"/>
    <m/>
    <n v="0.26420900000000003"/>
    <n v="0.62190800000000002"/>
    <n v="8.8093099999999994E-2"/>
    <n v="40708"/>
  </r>
  <r>
    <x v="16"/>
    <x v="105"/>
    <s v="Kent State University-Kent Campus"/>
    <s v="Ohio"/>
    <x v="1"/>
    <x v="0"/>
    <n v="0.84267515923566882"/>
    <n v="0.39552964042759964"/>
    <n v="10990"/>
    <n v="9261"/>
    <n v="3530"/>
    <n v="133"/>
    <n v="3663"/>
    <s v="44242-0001"/>
    <s v="Great Lakes: IL, IN, MI, OH, and WI"/>
    <x v="1"/>
    <x v="1"/>
    <m/>
    <m/>
    <m/>
    <m/>
    <n v="180711248"/>
    <n v="157902192"/>
    <m/>
    <n v="8681975"/>
    <n v="47782160"/>
    <n v="110860552"/>
    <n v="27280000"/>
    <n v="10499059"/>
    <n v="318222336"/>
    <n v="162242096"/>
    <x v="2956"/>
    <n v="161853376"/>
    <n v="19112556"/>
    <n v="14063025"/>
    <n v="33175580"/>
    <n v="42025868"/>
    <n v="24336742"/>
    <n v="402740928"/>
    <n v="164176544"/>
    <n v="55501940"/>
    <n v="54874736"/>
    <n v="60443236"/>
    <n v="497415424"/>
    <n v="402740928"/>
    <n v="1761"/>
    <n v="0.49099999999999999"/>
    <m/>
    <n v="0.27028999999999997"/>
    <n v="0.61078299999999996"/>
    <n v="8.88713E-2"/>
    <n v="40977"/>
  </r>
  <r>
    <x v="17"/>
    <x v="105"/>
    <s v="Kent State University-Kent Campus"/>
    <s v="Ohio"/>
    <x v="1"/>
    <x v="0"/>
    <n v="0.84267515923566882"/>
    <n v="0.39552964042759964"/>
    <n v="10990"/>
    <n v="9261"/>
    <n v="3530"/>
    <n v="133"/>
    <n v="3663"/>
    <s v="44242-0001"/>
    <s v="Great Lakes: IL, IN, MI, OH, and WI"/>
    <x v="1"/>
    <x v="1"/>
    <m/>
    <m/>
    <m/>
    <m/>
    <n v="180629936"/>
    <n v="159096368"/>
    <m/>
    <n v="8289077"/>
    <n v="70833832"/>
    <n v="117347184"/>
    <n v="24827000"/>
    <n v="10489858"/>
    <n v="327760128"/>
    <n v="120927952"/>
    <x v="2957"/>
    <n v="174502784"/>
    <n v="24518132"/>
    <n v="16253254"/>
    <n v="40771384"/>
    <n v="45774496"/>
    <n v="22325546"/>
    <n v="450252608"/>
    <n v="174352512"/>
    <n v="59950096"/>
    <n v="60443236"/>
    <n v="64423768"/>
    <n v="469053088"/>
    <n v="450252608"/>
    <n v="1786"/>
    <n v="0.49099999999999999"/>
    <m/>
    <n v="0.27359899999999998"/>
    <n v="0.61043400000000003"/>
    <n v="9.2069100000000001E-2"/>
    <n v="41189"/>
  </r>
  <r>
    <x v="18"/>
    <x v="105"/>
    <s v="Kent State University Kent Campus"/>
    <s v="Ohio"/>
    <x v="1"/>
    <x v="0"/>
    <n v="0.79699126496279526"/>
    <n v="0.38319464176983964"/>
    <n v="12364"/>
    <n v="9854"/>
    <n v="3632"/>
    <n v="144"/>
    <n v="3776"/>
    <s v="44242-0001"/>
    <s v="Great Lakes: IL, IN, MI, OH, and WI"/>
    <x v="1"/>
    <x v="1"/>
    <m/>
    <m/>
    <m/>
    <m/>
    <n v="191722736"/>
    <n v="159738736"/>
    <m/>
    <n v="6083095"/>
    <n v="49715096"/>
    <n v="126591064"/>
    <n v="13556000"/>
    <n v="11197499"/>
    <n v="295504320"/>
    <n v="92068288"/>
    <x v="2958"/>
    <n v="188566512"/>
    <n v="27510328"/>
    <n v="18213476"/>
    <n v="45723804"/>
    <n v="48737020"/>
    <n v="23942888"/>
    <n v="475696192"/>
    <n v="182133744"/>
    <n v="68914360"/>
    <n v="65307000"/>
    <n v="34555000"/>
    <n v="400698624"/>
    <n v="475696192"/>
    <n v="1837"/>
    <n v="0.49"/>
    <m/>
    <n v="0.27810099999999999"/>
    <n v="0.61402100000000004"/>
    <n v="9.3584299999999995E-2"/>
    <n v="42523"/>
  </r>
  <r>
    <x v="19"/>
    <x v="105"/>
    <s v="Kent State University Kent Campus"/>
    <s v="Ohio"/>
    <x v="1"/>
    <x v="0"/>
    <n v="0.73872109663327556"/>
    <n v="0.38509380097879281"/>
    <n v="13277"/>
    <n v="9808"/>
    <n v="3604"/>
    <n v="173"/>
    <n v="3777"/>
    <s v="44242-0001"/>
    <s v="Great Lakes: IL, IN, MI, OH, and WI"/>
    <x v="1"/>
    <x v="1"/>
    <n v="-81.344700000000003"/>
    <n v="41.150199999999998"/>
    <m/>
    <m/>
    <n v="230621776"/>
    <n v="189058448"/>
    <m/>
    <n v="6963724"/>
    <n v="67774600"/>
    <n v="106278408"/>
    <n v="10617000"/>
    <n v="18748576"/>
    <n v="313783840"/>
    <n v="192211840"/>
    <x v="2959"/>
    <n v="180175824"/>
    <n v="22537402"/>
    <n v="17692894"/>
    <n v="40230296"/>
    <n v="44582664"/>
    <n v="23106188"/>
    <n v="492048704"/>
    <n v="197427104"/>
    <n v="68402272"/>
    <m/>
    <m/>
    <n v="641342976"/>
    <n v="600697984"/>
    <n v="1921"/>
    <n v="0.5"/>
    <m/>
    <n v="0.32297799999999999"/>
    <n v="0.60909100000000005"/>
    <n v="0.10624699999999999"/>
    <n v="38676.5"/>
  </r>
  <r>
    <x v="20"/>
    <x v="105"/>
    <s v="Kent State University at Kent"/>
    <s v="Ohio"/>
    <x v="1"/>
    <x v="0"/>
    <n v="0.71887765351905175"/>
    <n v="0.38667908709827664"/>
    <n v="14933"/>
    <n v="10735"/>
    <n v="3958"/>
    <n v="193"/>
    <n v="4151"/>
    <s v="44242-0001"/>
    <s v="Great Lakes: IL, IN, MI, OH, and WI"/>
    <x v="1"/>
    <x v="1"/>
    <n v="-81.3446"/>
    <n v="41.150199999999998"/>
    <m/>
    <m/>
    <n v="258681232"/>
    <n v="211399104"/>
    <m/>
    <n v="11961753"/>
    <n v="81828912"/>
    <n v="112076976"/>
    <n v="9080000"/>
    <n v="27794142"/>
    <n v="352681984"/>
    <n v="217420480"/>
    <x v="2960"/>
    <n v="180021888"/>
    <n v="23896432"/>
    <n v="15443653"/>
    <n v="39340084"/>
    <n v="53835624"/>
    <n v="24334824"/>
    <n v="494874048"/>
    <n v="204949552"/>
    <n v="70340936"/>
    <n v="36260000"/>
    <n v="37250000"/>
    <n v="698602816"/>
    <n v="606576832"/>
    <n v="1852"/>
    <n v="0.497"/>
    <m/>
    <n v="0.35635699999999998"/>
    <n v="0.61077300000000001"/>
    <n v="0.10864799999999999"/>
    <n v="34571"/>
  </r>
  <r>
    <x v="21"/>
    <x v="105"/>
    <s v="Kent State University at Kent"/>
    <s v="Ohio"/>
    <x v="1"/>
    <x v="0"/>
    <n v="0.88649087221095335"/>
    <n v="0.36692293611568733"/>
    <n v="12325"/>
    <n v="10926"/>
    <n v="3831"/>
    <n v="178"/>
    <n v="4009"/>
    <s v="44242-0001"/>
    <s v="Great Lakes: IL, IN, MI, OH, and WI"/>
    <x v="1"/>
    <x v="1"/>
    <n v="-81.351200000000006"/>
    <n v="41.153799999999997"/>
    <n v="8.5999999999999993E-2"/>
    <n v="7665"/>
    <n v="280199072"/>
    <n v="228075936"/>
    <m/>
    <n v="7171355"/>
    <n v="79249968"/>
    <n v="107716248"/>
    <n v="6032000"/>
    <n v="2010592"/>
    <n v="356882592"/>
    <n v="135151232"/>
    <x v="2961"/>
    <n v="180239408"/>
    <n v="23057632"/>
    <n v="14982127"/>
    <n v="38039760"/>
    <n v="54703268"/>
    <n v="24774080"/>
    <n v="494510496"/>
    <n v="208483952"/>
    <n v="72826448"/>
    <n v="37250000"/>
    <n v="37558000"/>
    <n v="618211008"/>
    <n v="611049984"/>
    <n v="1871"/>
    <n v="0.51800000000000002"/>
    <m/>
    <n v="0.336011"/>
    <n v="0.61823799999999995"/>
    <n v="9.5257999999999995E-2"/>
    <n v="35224"/>
  </r>
  <r>
    <x v="22"/>
    <x v="105"/>
    <s v="Kent State University at Kent"/>
    <s v="Ohio"/>
    <x v="1"/>
    <x v="0"/>
    <n v="0.87489270386266094"/>
    <n v="0.35573542637560296"/>
    <n v="13980"/>
    <n v="12231"/>
    <n v="4153"/>
    <n v="198"/>
    <n v="4351"/>
    <s v="44242-0001"/>
    <s v="Great Lakes: IL, IN, MI, OH, and WI"/>
    <x v="1"/>
    <x v="1"/>
    <n v="-81.342299999999994"/>
    <n v="41.146900000000002"/>
    <n v="0.129"/>
    <n v="8260"/>
    <n v="308731744"/>
    <n v="253789152"/>
    <m/>
    <n v="5123780"/>
    <n v="70628024"/>
    <n v="109474312"/>
    <n v="8215467"/>
    <n v="3779142"/>
    <n v="382155328"/>
    <n v="189695104"/>
    <x v="2962"/>
    <n v="204641968"/>
    <n v="22041354"/>
    <n v="15289714"/>
    <n v="37331068"/>
    <n v="59077720"/>
    <n v="28722058"/>
    <n v="540644864"/>
    <n v="226406592"/>
    <n v="79944960"/>
    <n v="91209784"/>
    <n v="100467792"/>
    <n v="696400000"/>
    <n v="660593984"/>
    <n v="1921"/>
    <n v="0.51500000000000001"/>
    <m/>
    <n v="0.30284"/>
    <n v="0.61444399999999999"/>
    <n v="8.5312399999999997E-2"/>
    <n v="37875"/>
  </r>
  <r>
    <x v="23"/>
    <x v="105"/>
    <s v="Kent State University at Kent"/>
    <s v="Ohio"/>
    <x v="1"/>
    <x v="0"/>
    <n v="0.83024420788979336"/>
    <n v="0.31005354853307188"/>
    <n v="15970"/>
    <n v="13259"/>
    <n v="3929"/>
    <n v="182"/>
    <n v="4111"/>
    <s v="44242-0001"/>
    <s v="Great Lakes: IL, IN, MI, OH, and WI"/>
    <x v="1"/>
    <x v="1"/>
    <n v="-81.342299999999994"/>
    <n v="41.146900000000002"/>
    <n v="0.14699999999999999"/>
    <n v="9868"/>
    <n v="324871776"/>
    <n v="265344832"/>
    <m/>
    <n v="4268027"/>
    <n v="71154448"/>
    <n v="118451696"/>
    <n v="9129568"/>
    <n v="5298310"/>
    <n v="400834784"/>
    <n v="209935168"/>
    <x v="2963"/>
    <n v="206337568"/>
    <n v="20569842"/>
    <n v="15393542"/>
    <n v="35963384"/>
    <n v="61874412"/>
    <n v="28709446"/>
    <n v="543990464"/>
    <n v="233828240"/>
    <n v="83463368"/>
    <n v="100467792"/>
    <n v="116794720"/>
    <n v="738523008"/>
    <n v="662006976"/>
    <n v="2028"/>
    <n v="0.55000000000000004"/>
    <m/>
    <n v="0.27051199999999997"/>
    <n v="0.61525700000000005"/>
    <n v="7.8397800000000004E-2"/>
    <n v="41089.5"/>
  </r>
  <r>
    <x v="24"/>
    <x v="105"/>
    <s v="Kent State University at Kent"/>
    <s v="Ohio"/>
    <x v="1"/>
    <x v="0"/>
    <n v="0.84384496124031005"/>
    <n v="0.31395605203204235"/>
    <n v="16125"/>
    <n v="13607"/>
    <n v="4238"/>
    <n v="34"/>
    <n v="4272"/>
    <s v="44242-0001"/>
    <s v="Great Lakes: IL, IN, MI, OH, and WI"/>
    <x v="1"/>
    <x v="1"/>
    <n v="-81.342299999999994"/>
    <n v="41.146900000000002"/>
    <n v="0.11899999999999999"/>
    <n v="11704"/>
    <n v="338476416"/>
    <n v="272435904"/>
    <m/>
    <n v="4371301"/>
    <n v="67313752"/>
    <n v="116202024"/>
    <n v="9750387"/>
    <n v="5879298"/>
    <n v="407624672"/>
    <n v="171569264"/>
    <x v="2964"/>
    <n v="209645888"/>
    <n v="19561376"/>
    <n v="13774707"/>
    <n v="33336084"/>
    <n v="64210252"/>
    <n v="29305468"/>
    <n v="557363840"/>
    <n v="238872672"/>
    <n v="87315016"/>
    <n v="116794720"/>
    <n v="123602464"/>
    <n v="700286976"/>
    <n v="676113984"/>
    <n v="2248"/>
    <n v="0.56200000000000006"/>
    <m/>
    <n v="0.23671200000000001"/>
    <n v="0.62350099999999997"/>
    <n v="6.8736699999999998E-2"/>
    <n v="45827"/>
  </r>
  <r>
    <x v="25"/>
    <x v="105"/>
    <s v="Kent State University at Kent"/>
    <s v="Ohio"/>
    <x v="1"/>
    <x v="0"/>
    <n v="0.84764138980471726"/>
    <n v="0.32418281098062685"/>
    <n v="15772"/>
    <n v="13369"/>
    <n v="4191"/>
    <n v="143"/>
    <n v="4334"/>
    <s v="44242-0001"/>
    <s v="Great Lakes: IL, IN, MI, OH, and WI"/>
    <x v="1"/>
    <x v="1"/>
    <n v="-81.342299999999994"/>
    <n v="41.146900000000002"/>
    <n v="0.11"/>
    <n v="11839"/>
    <n v="344796384"/>
    <n v="276937184"/>
    <m/>
    <n v="4935280"/>
    <n v="62184736"/>
    <n v="123682856"/>
    <n v="8526694"/>
    <n v="8095386"/>
    <n v="416880256"/>
    <n v="157277360"/>
    <x v="2965"/>
    <n v="223983248"/>
    <n v="18834986"/>
    <n v="14979406"/>
    <n v="33814392"/>
    <n v="66369824"/>
    <n v="31645360"/>
    <n v="585708160"/>
    <n v="248647360"/>
    <n v="95502800"/>
    <n v="123602464"/>
    <n v="118441816"/>
    <n v="692809024"/>
    <n v="701310976"/>
    <n v="2154"/>
    <n v="0.55400000000000005"/>
    <m/>
    <n v="0.213839"/>
    <n v="0.63355899999999998"/>
    <n v="5.9790799999999998E-2"/>
    <n v="48590"/>
  </r>
  <r>
    <x v="26"/>
    <x v="105"/>
    <s v="Kent State University at Kent"/>
    <s v="Ohio"/>
    <x v="1"/>
    <x v="0"/>
    <n v="0.85363889749148347"/>
    <n v="0.31613699027717312"/>
    <n v="16145"/>
    <n v="13782"/>
    <n v="4249"/>
    <n v="108"/>
    <n v="4357"/>
    <s v="44242-0001"/>
    <s v="Great Lakes: IL, IN, MI, OH, and WI"/>
    <x v="1"/>
    <x v="1"/>
    <n v="-81.342500000000001"/>
    <n v="41.146700000000003"/>
    <n v="0.114"/>
    <n v="11558"/>
    <n v="345750240"/>
    <n v="279174304"/>
    <m/>
    <n v="4263887"/>
    <n v="50677032"/>
    <n v="127228432"/>
    <n v="9932832"/>
    <n v="5403407"/>
    <n v="418259360"/>
    <n v="195198288"/>
    <x v="2966"/>
    <n v="250758864"/>
    <n v="18060498"/>
    <n v="16029808"/>
    <n v="34090304"/>
    <n v="72592400"/>
    <n v="35138704"/>
    <n v="632093056"/>
    <n v="257271584"/>
    <n v="135628560"/>
    <n v="118441816"/>
    <n v="136782672"/>
    <n v="768140992"/>
    <n v="756496000"/>
    <n v="2453"/>
    <n v="0.57699999999999996"/>
    <m/>
    <n v="0.19026799999999999"/>
    <n v="0.63649599999999995"/>
    <n v="4.9982600000000002E-2"/>
    <n v="50411"/>
  </r>
  <r>
    <x v="27"/>
    <x v="105"/>
    <s v="Kent State University at Kent"/>
    <s v="Ohio"/>
    <x v="1"/>
    <x v="0"/>
    <n v="0.8751448062813747"/>
    <n v="0.31563465215472863"/>
    <n v="15538"/>
    <n v="13598"/>
    <n v="4235"/>
    <n v="57"/>
    <n v="4292"/>
    <s v="44242-0001"/>
    <s v="Great Lakes: IL, IN, MI, OH, and WI"/>
    <x v="1"/>
    <x v="1"/>
    <n v="-81.342500000000001"/>
    <n v="41.146700000000003"/>
    <n v="9.7000000000000003E-2"/>
    <n v="11219"/>
    <n v="336574144"/>
    <n v="264835920"/>
    <m/>
    <n v="4888787"/>
    <n v="50456144"/>
    <n v="132411616"/>
    <n v="8188618"/>
    <n v="4174119"/>
    <n v="373291456"/>
    <n v="188835216"/>
    <x v="2967"/>
    <n v="180652848"/>
    <n v="16583208"/>
    <n v="10497816"/>
    <n v="27081024"/>
    <n v="53036080"/>
    <n v="26334432"/>
    <n v="458852864"/>
    <n v="258171520"/>
    <n v="-10074552"/>
    <n v="136782672"/>
    <n v="145851824"/>
    <n v="690368000"/>
    <n v="582230976"/>
    <m/>
    <m/>
    <m/>
    <m/>
    <m/>
    <m/>
    <m/>
  </r>
  <r>
    <x v="0"/>
    <x v="106"/>
    <s v="MIAMI UNIVERSITY OXFORD CAMPUS"/>
    <s v="Ohio"/>
    <x v="0"/>
    <x v="0"/>
    <s v=""/>
    <s v=""/>
    <m/>
    <m/>
    <m/>
    <m/>
    <m/>
    <n v="45056"/>
    <s v="Great Lakes: IL, IN, MI, OH, and WI"/>
    <x v="0"/>
    <x v="0"/>
    <m/>
    <m/>
    <m/>
    <m/>
    <n v="72486608"/>
    <m/>
    <m/>
    <n v="156520"/>
    <n v="5694658"/>
    <n v="54608176"/>
    <n v="5080959"/>
    <n v="4290142"/>
    <m/>
    <m/>
    <x v="2968"/>
    <n v="73899728"/>
    <n v="3769853"/>
    <n v="1011153"/>
    <n v="4781006"/>
    <n v="16329528"/>
    <n v="9263329"/>
    <n v="185866640"/>
    <n v="82508576"/>
    <n v="24446260"/>
    <m/>
    <m/>
    <m/>
    <m/>
    <m/>
    <m/>
    <m/>
    <m/>
    <m/>
    <m/>
    <m/>
  </r>
  <r>
    <x v="1"/>
    <x v="106"/>
    <s v="MIAMI UNIVERSITY OXFORD CAMPUS"/>
    <s v="Ohio"/>
    <x v="0"/>
    <x v="0"/>
    <s v=""/>
    <s v=""/>
    <m/>
    <m/>
    <m/>
    <m/>
    <m/>
    <n v="45056"/>
    <s v="Great Lakes: IL, IN, MI, OH, and WI"/>
    <x v="0"/>
    <x v="0"/>
    <m/>
    <m/>
    <m/>
    <m/>
    <n v="81731792"/>
    <m/>
    <m/>
    <n v="179232"/>
    <n v="7533297"/>
    <n v="51019264"/>
    <n v="5794225"/>
    <n v="3258338"/>
    <m/>
    <m/>
    <x v="2969"/>
    <n v="79241872"/>
    <n v="3768482"/>
    <n v="1841882"/>
    <n v="5610364"/>
    <n v="15718801"/>
    <n v="10009210"/>
    <n v="198405824"/>
    <n v="85688512"/>
    <n v="29714264"/>
    <m/>
    <m/>
    <m/>
    <m/>
    <m/>
    <m/>
    <m/>
    <m/>
    <m/>
    <m/>
    <m/>
  </r>
  <r>
    <x v="2"/>
    <x v="106"/>
    <s v="MIAMI UNIVERSITY OXFORD CAMPUS"/>
    <s v="Ohio"/>
    <x v="0"/>
    <x v="0"/>
    <s v=""/>
    <s v=""/>
    <m/>
    <m/>
    <m/>
    <m/>
    <m/>
    <n v="45056"/>
    <s v="Great Lakes: IL, IN, MI, OH, and WI"/>
    <x v="0"/>
    <x v="0"/>
    <m/>
    <m/>
    <m/>
    <m/>
    <n v="87514968"/>
    <m/>
    <m/>
    <n v="163628"/>
    <n v="8014046"/>
    <n v="48978676"/>
    <n v="5612427"/>
    <n v="3090073"/>
    <m/>
    <m/>
    <x v="2970"/>
    <n v="80845152"/>
    <n v="3920620"/>
    <n v="1634475"/>
    <n v="5555095"/>
    <n v="15163549"/>
    <n v="10101855"/>
    <n v="200940944"/>
    <n v="84672000"/>
    <n v="33626420"/>
    <m/>
    <m/>
    <m/>
    <m/>
    <m/>
    <m/>
    <m/>
    <m/>
    <m/>
    <m/>
    <m/>
  </r>
  <r>
    <x v="3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92047864"/>
    <m/>
    <m/>
    <n v="206635"/>
    <n v="8562322"/>
    <n v="50882900"/>
    <n v="6342164"/>
    <n v="2552377"/>
    <m/>
    <m/>
    <x v="2971"/>
    <n v="82909048"/>
    <n v="4568330"/>
    <n v="1450034"/>
    <n v="6018364"/>
    <n v="17553960"/>
    <n v="9805350"/>
    <n v="210268016"/>
    <n v="87164312"/>
    <n v="27613044"/>
    <m/>
    <m/>
    <m/>
    <m/>
    <m/>
    <m/>
    <m/>
    <m/>
    <m/>
    <m/>
    <m/>
  </r>
  <r>
    <x v="4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94597344"/>
    <m/>
    <m/>
    <n v="183463"/>
    <n v="7721046"/>
    <n v="52827624"/>
    <n v="6352865"/>
    <n v="3160478"/>
    <m/>
    <m/>
    <x v="2972"/>
    <n v="85569240"/>
    <n v="4743967"/>
    <n v="1251875"/>
    <n v="5995842"/>
    <n v="19324076"/>
    <n v="11082184"/>
    <n v="216603568"/>
    <n v="92847160"/>
    <n v="28893120"/>
    <m/>
    <m/>
    <m/>
    <m/>
    <m/>
    <m/>
    <m/>
    <m/>
    <m/>
    <m/>
    <m/>
  </r>
  <r>
    <x v="5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100370392"/>
    <m/>
    <m/>
    <n v="195512"/>
    <n v="7386875"/>
    <n v="56976696"/>
    <n v="7167905"/>
    <n v="3093251"/>
    <m/>
    <m/>
    <x v="2973"/>
    <n v="85581256"/>
    <n v="4791321"/>
    <n v="1242491"/>
    <n v="6033812"/>
    <n v="20194188"/>
    <n v="11929231"/>
    <n v="233674576"/>
    <n v="95145176"/>
    <n v="28126964"/>
    <m/>
    <m/>
    <m/>
    <m/>
    <m/>
    <m/>
    <m/>
    <m/>
    <m/>
    <m/>
    <m/>
  </r>
  <r>
    <x v="6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109206880"/>
    <m/>
    <m/>
    <n v="253151"/>
    <n v="7992009"/>
    <n v="59237792"/>
    <n v="7493522"/>
    <n v="3637344"/>
    <m/>
    <m/>
    <x v="2974"/>
    <n v="88623840"/>
    <n v="5287380"/>
    <n v="1420225"/>
    <n v="6707605"/>
    <n v="20754506"/>
    <n v="12538673"/>
    <n v="249479200"/>
    <n v="98837312"/>
    <n v="29134474"/>
    <n v="53647056"/>
    <n v="62491424"/>
    <m/>
    <m/>
    <n v="2607"/>
    <n v="0.80400000000000005"/>
    <m/>
    <m/>
    <m/>
    <m/>
    <m/>
  </r>
  <r>
    <x v="7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116045752"/>
    <m/>
    <m/>
    <n v="255219"/>
    <n v="7688391"/>
    <n v="62021440"/>
    <n v="8425578"/>
    <n v="5372044"/>
    <m/>
    <m/>
    <x v="2975"/>
    <n v="91901856"/>
    <n v="5145083"/>
    <n v="1325028"/>
    <n v="6470111"/>
    <n v="25795780"/>
    <n v="13118225"/>
    <n v="266171760"/>
    <n v="104491592"/>
    <n v="30198104"/>
    <n v="62491424"/>
    <n v="85694552"/>
    <m/>
    <m/>
    <n v="2379"/>
    <n v="0.79700000000000004"/>
    <m/>
    <n v="0.1802"/>
    <n v="0.61494300000000002"/>
    <n v="7.3044100000000001E-2"/>
    <n v="50114.5"/>
  </r>
  <r>
    <x v="8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124377112"/>
    <m/>
    <m/>
    <n v="344202"/>
    <n v="8064566"/>
    <n v="65552332"/>
    <n v="9074329"/>
    <n v="4649738"/>
    <m/>
    <m/>
    <x v="2976"/>
    <n v="96400336"/>
    <n v="5910569"/>
    <n v="1433416"/>
    <n v="7343985"/>
    <n v="26073110"/>
    <n v="14063413"/>
    <n v="276516992"/>
    <n v="108636800"/>
    <n v="31186488"/>
    <n v="85694552"/>
    <n v="91807632"/>
    <m/>
    <m/>
    <n v="2586"/>
    <n v="0.79200000000000004"/>
    <m/>
    <n v="0.181869"/>
    <n v="0.61743000000000003"/>
    <n v="7.1085700000000002E-2"/>
    <n v="50627.5"/>
  </r>
  <r>
    <x v="9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133059536"/>
    <m/>
    <m/>
    <n v="426949"/>
    <n v="7388729"/>
    <n v="71468120"/>
    <n v="9413846"/>
    <n v="6059533"/>
    <m/>
    <m/>
    <x v="2977"/>
    <n v="103457136"/>
    <n v="5398785"/>
    <n v="1633025"/>
    <n v="7031810"/>
    <n v="26215428"/>
    <n v="15121474"/>
    <n v="302333376"/>
    <n v="114679000"/>
    <n v="33916440"/>
    <n v="91807632"/>
    <n v="111157360"/>
    <m/>
    <m/>
    <n v="2439"/>
    <n v="0.80200000000000005"/>
    <m/>
    <n v="0.17566300000000001"/>
    <n v="0.59784800000000005"/>
    <n v="6.7890900000000004E-2"/>
    <n v="53170"/>
  </r>
  <r>
    <x v="10"/>
    <x v="106"/>
    <s v="MIAMI UNIVERSITY-OXFORD"/>
    <s v="Ohio"/>
    <x v="0"/>
    <x v="0"/>
    <s v=""/>
    <s v=""/>
    <m/>
    <m/>
    <m/>
    <m/>
    <m/>
    <n v="45056"/>
    <s v="Great Lakes: IL, IN, MI, OH, and WI"/>
    <x v="0"/>
    <x v="0"/>
    <m/>
    <m/>
    <m/>
    <m/>
    <n v="139782464"/>
    <m/>
    <m/>
    <n v="490571"/>
    <n v="7960958"/>
    <n v="75267376"/>
    <n v="12052063"/>
    <n v="9500604"/>
    <m/>
    <m/>
    <x v="2978"/>
    <n v="109134768"/>
    <n v="7011679"/>
    <n v="1551372"/>
    <n v="8563051"/>
    <n v="26578144"/>
    <n v="15548057"/>
    <n v="326584448"/>
    <n v="121462056"/>
    <n v="36992400"/>
    <n v="111157360"/>
    <n v="100151344"/>
    <m/>
    <m/>
    <n v="2550"/>
    <n v="0.79400000000000004"/>
    <m/>
    <n v="0.17379700000000001"/>
    <n v="0.57731200000000005"/>
    <n v="7.1720199999999998E-2"/>
    <n v="55966"/>
  </r>
  <r>
    <x v="11"/>
    <x v="106"/>
    <s v="MIAMI UNIVERSITY-OXFORD"/>
    <s v="Ohio"/>
    <x v="1"/>
    <x v="0"/>
    <n v="0.74343999999999999"/>
    <n v="0.37092435166254167"/>
    <n v="12500"/>
    <n v="9293"/>
    <n v="3439"/>
    <n v="8"/>
    <n v="3447"/>
    <n v="45056"/>
    <s v="Great Lakes: IL, IN, MI, OH, and WI"/>
    <x v="0"/>
    <x v="0"/>
    <m/>
    <m/>
    <m/>
    <m/>
    <n v="168342576"/>
    <n v="148839520"/>
    <m/>
    <n v="2974498"/>
    <n v="14095475"/>
    <n v="89945784"/>
    <n v="18868848"/>
    <n v="18756412"/>
    <n v="240930160"/>
    <n v="119041360"/>
    <x v="2979"/>
    <n v="148103968"/>
    <n v="8068503"/>
    <n v="2455018"/>
    <n v="10523521"/>
    <n v="26900856"/>
    <n v="22127768"/>
    <n v="348796864"/>
    <n v="152955712"/>
    <n v="50629572"/>
    <m/>
    <m/>
    <n v="376821024"/>
    <n v="348796864"/>
    <n v="2711"/>
    <n v="0.81100000000000005"/>
    <m/>
    <n v="0.181116"/>
    <n v="0.57274899999999995"/>
    <n v="7.3924699999999996E-2"/>
    <n v="56731"/>
  </r>
  <r>
    <x v="12"/>
    <x v="106"/>
    <s v="MIAMI UNIVERSITY-OXFORD"/>
    <s v="Ohio"/>
    <x v="1"/>
    <x v="0"/>
    <n v="0.77230567183780674"/>
    <n v="0.38239982995004784"/>
    <n v="12183"/>
    <n v="9409"/>
    <n v="3588"/>
    <n v="10"/>
    <n v="3598"/>
    <n v="45056"/>
    <s v="Great Lakes: IL, IN, MI, OH, and WI"/>
    <x v="0"/>
    <x v="0"/>
    <m/>
    <m/>
    <m/>
    <m/>
    <n v="187617296"/>
    <n v="166193792"/>
    <m/>
    <n v="2371957"/>
    <n v="14943322"/>
    <n v="86464048"/>
    <n v="15092724"/>
    <n v="19601718"/>
    <n v="262703616"/>
    <n v="129148672"/>
    <x v="2980"/>
    <n v="153479696"/>
    <n v="8104712"/>
    <n v="2382932.75"/>
    <n v="10487645"/>
    <n v="31666284"/>
    <n v="23887958"/>
    <n v="369639264"/>
    <n v="164400256"/>
    <n v="54010956"/>
    <n v="100675712"/>
    <n v="97449328"/>
    <n v="403605024"/>
    <n v="369639264"/>
    <n v="2713"/>
    <n v="0.80300000000000005"/>
    <m/>
    <n v="0.17909"/>
    <n v="0.57233699999999998"/>
    <n v="7.6007199999999997E-2"/>
    <n v="59851"/>
  </r>
  <r>
    <x v="13"/>
    <x v="106"/>
    <s v="MIAMI UNIVERSITY-OXFORD"/>
    <s v="Ohio"/>
    <x v="1"/>
    <x v="0"/>
    <n v="0.71015224763691465"/>
    <n v="0.34159723633407846"/>
    <n v="13859"/>
    <n v="9842"/>
    <n v="3359"/>
    <n v="3"/>
    <n v="3362"/>
    <n v="45056"/>
    <s v="Great Lakes: IL, IN, MI, OH, and WI"/>
    <x v="0"/>
    <x v="0"/>
    <m/>
    <m/>
    <m/>
    <m/>
    <n v="205642352"/>
    <n v="183156560"/>
    <m/>
    <n v="2389099"/>
    <n v="16053113"/>
    <n v="85275728"/>
    <n v="19306928"/>
    <n v="8086549"/>
    <n v="282442688"/>
    <n v="142712800"/>
    <x v="2981"/>
    <n v="160740816"/>
    <n v="9136010"/>
    <n v="2083016.88"/>
    <n v="11219027"/>
    <n v="35015120"/>
    <n v="24415812"/>
    <n v="393407712"/>
    <n v="175068592"/>
    <n v="58651676"/>
    <n v="97449328"/>
    <n v="112672768"/>
    <n v="438478240"/>
    <n v="393407712"/>
    <n v="2670"/>
    <n v="0.80100000000000005"/>
    <m/>
    <n v="0.179925"/>
    <n v="0.57296199999999997"/>
    <n v="7.4833300000000005E-2"/>
    <n v="61144"/>
  </r>
  <r>
    <x v="14"/>
    <x v="106"/>
    <s v="MIAMI UNIVERSITY-OXFORD"/>
    <s v="Ohio"/>
    <x v="1"/>
    <x v="0"/>
    <n v="0.70949197860962565"/>
    <n v="0.32899943470887505"/>
    <n v="14960"/>
    <n v="10614"/>
    <n v="3483"/>
    <n v="9"/>
    <n v="3492"/>
    <n v="45056"/>
    <s v="Great Lakes: IL, IN, MI, OH, and WI"/>
    <x v="1"/>
    <x v="0"/>
    <m/>
    <m/>
    <m/>
    <m/>
    <n v="342776992"/>
    <n v="200035168"/>
    <m/>
    <n v="1850221"/>
    <n v="18901046"/>
    <n v="83213616"/>
    <n v="19201688"/>
    <n v="8887496"/>
    <n v="306904704"/>
    <n v="133324496"/>
    <x v="2982"/>
    <n v="176475280"/>
    <n v="11079273"/>
    <n v="2343296.75"/>
    <n v="13422570"/>
    <n v="39035084"/>
    <n v="26312750"/>
    <n v="421399200"/>
    <n v="185043312"/>
    <n v="64839204"/>
    <n v="250534000"/>
    <n v="281025472"/>
    <n v="448216352"/>
    <n v="421399200"/>
    <n v="2883"/>
    <n v="0.80400000000000005"/>
    <m/>
    <n v="0.172261"/>
    <n v="0.57502500000000001"/>
    <n v="6.7949999999999997E-2"/>
    <n v="61034"/>
  </r>
  <r>
    <x v="15"/>
    <x v="106"/>
    <s v="Miami University-Oxford"/>
    <s v="Ohio"/>
    <x v="1"/>
    <x v="0"/>
    <n v="0.69471724757686626"/>
    <n v="0.2912316363300379"/>
    <n v="15579"/>
    <n v="10823"/>
    <n v="3147"/>
    <n v="5"/>
    <n v="3152"/>
    <n v="45056"/>
    <s v="Great Lakes: IL, IN, MI, OH, and WI"/>
    <x v="1"/>
    <x v="2"/>
    <m/>
    <m/>
    <m/>
    <m/>
    <n v="373854496"/>
    <n v="219068240"/>
    <m/>
    <n v="2124493"/>
    <n v="21521990"/>
    <n v="82352400"/>
    <n v="24696552"/>
    <n v="9180964"/>
    <n v="333666944"/>
    <n v="147168896"/>
    <x v="2983"/>
    <n v="186958784"/>
    <n v="13570956"/>
    <n v="3394950.5"/>
    <n v="16965906"/>
    <n v="57531128"/>
    <n v="24571682"/>
    <n v="451402656"/>
    <n v="192400768"/>
    <n v="77372360"/>
    <n v="281025472"/>
    <n v="320027392"/>
    <n v="498537952"/>
    <n v="451402656"/>
    <n v="2743"/>
    <n v="0.81699999999999995"/>
    <m/>
    <n v="0.160328"/>
    <n v="0.57178799999999996"/>
    <n v="6.5170000000000006E-2"/>
    <n v="64457"/>
  </r>
  <r>
    <x v="16"/>
    <x v="106"/>
    <s v="Miami University-Oxford"/>
    <s v="Ohio"/>
    <x v="1"/>
    <x v="0"/>
    <n v="0.7796741660201707"/>
    <n v="0.29958540630182423"/>
    <n v="15468"/>
    <n v="12060"/>
    <n v="3606"/>
    <n v="7"/>
    <n v="3613"/>
    <n v="45056"/>
    <s v="Great Lakes: IL, IN, MI, OH, and WI"/>
    <x v="1"/>
    <x v="2"/>
    <m/>
    <m/>
    <m/>
    <m/>
    <n v="394003744"/>
    <n v="232516960"/>
    <m/>
    <n v="2317019"/>
    <n v="22996720"/>
    <n v="81067264"/>
    <n v="42924864"/>
    <n v="10147744"/>
    <n v="359897696"/>
    <n v="184602864"/>
    <x v="2984"/>
    <n v="191882768"/>
    <n v="14587512"/>
    <n v="3383314"/>
    <n v="17970826"/>
    <n v="59171244"/>
    <n v="25809164"/>
    <n v="481273760"/>
    <n v="200326640"/>
    <n v="80914192"/>
    <n v="320027392"/>
    <n v="409270400"/>
    <n v="555365568"/>
    <n v="481273760"/>
    <n v="2762"/>
    <n v="0.80300000000000005"/>
    <m/>
    <n v="0.16727500000000001"/>
    <n v="0.55708599999999997"/>
    <n v="6.3060099999999994E-2"/>
    <n v="66554.5"/>
  </r>
  <r>
    <x v="17"/>
    <x v="106"/>
    <s v="Miami University-Oxford"/>
    <s v="Ohio"/>
    <x v="1"/>
    <x v="0"/>
    <n v="0.75337646837112882"/>
    <n v="0.28566663887267574"/>
    <n v="15919"/>
    <n v="11993"/>
    <n v="3421"/>
    <n v="5"/>
    <n v="3426"/>
    <n v="45056"/>
    <s v="Great Lakes: IL, IN, MI, OH, and WI"/>
    <x v="1"/>
    <x v="2"/>
    <m/>
    <m/>
    <m/>
    <m/>
    <n v="394751712"/>
    <n v="221356512"/>
    <m/>
    <n v="1789183"/>
    <n v="19453564"/>
    <n v="69865376"/>
    <n v="26909096"/>
    <n v="4498272"/>
    <n v="354406848"/>
    <n v="91652488"/>
    <x v="2985"/>
    <n v="174053968"/>
    <n v="15186891"/>
    <n v="2540189"/>
    <n v="17727080"/>
    <n v="55785776"/>
    <n v="21946264"/>
    <n v="459923776"/>
    <n v="187981712"/>
    <n v="78257672"/>
    <n v="409270400"/>
    <n v="376485760"/>
    <n v="455827872"/>
    <n v="459923776"/>
    <n v="2918"/>
    <n v="0.80700000000000005"/>
    <m/>
    <n v="0.187278"/>
    <n v="0.55179900000000004"/>
    <n v="6.8395899999999996E-2"/>
    <n v="63973"/>
  </r>
  <r>
    <x v="18"/>
    <x v="106"/>
    <s v="Miami University-Oxford"/>
    <s v="Ohio"/>
    <x v="1"/>
    <x v="0"/>
    <n v="0.80398427610100609"/>
    <n v="0.2963454048230712"/>
    <n v="15009"/>
    <n v="12067"/>
    <n v="3571"/>
    <n v="5"/>
    <n v="3576"/>
    <n v="45056"/>
    <s v="Great Lakes: IL, IN, MI, OH, and WI"/>
    <x v="1"/>
    <x v="2"/>
    <m/>
    <m/>
    <m/>
    <m/>
    <n v="387179712"/>
    <n v="237571440"/>
    <m/>
    <n v="2403085"/>
    <n v="22074896"/>
    <n v="76020328"/>
    <n v="14216938"/>
    <n v="5958177"/>
    <n v="374811840"/>
    <n v="39541672"/>
    <x v="2986"/>
    <n v="181457280"/>
    <n v="19270300"/>
    <n v="2281298"/>
    <n v="21551598"/>
    <n v="58587468"/>
    <n v="22850660"/>
    <n v="479890304"/>
    <n v="200989488"/>
    <n v="85182008"/>
    <n v="376485760"/>
    <n v="313255776"/>
    <n v="432327808"/>
    <n v="479890304"/>
    <n v="2783"/>
    <n v="0.82799999999999996"/>
    <m/>
    <n v="0.20397899999999999"/>
    <n v="0.55363899999999999"/>
    <n v="7.2909399999999999E-2"/>
    <n v="61251"/>
  </r>
  <r>
    <x v="19"/>
    <x v="106"/>
    <s v="Miami University-Oxford"/>
    <s v="Ohio"/>
    <x v="1"/>
    <x v="0"/>
    <n v="0.78839732888146907"/>
    <n v="0.24268320350903727"/>
    <n v="16772"/>
    <n v="13223"/>
    <n v="3206"/>
    <n v="3"/>
    <n v="3209"/>
    <n v="45056"/>
    <s v="Great Lakes: IL, IN, MI, OH, and WI"/>
    <x v="1"/>
    <x v="2"/>
    <n v="-84.734700000000004"/>
    <n v="39.510399999999997"/>
    <m/>
    <m/>
    <n v="353492480"/>
    <n v="237301248"/>
    <m/>
    <n v="2397307"/>
    <n v="26252660"/>
    <n v="63983088"/>
    <n v="20216340"/>
    <n v="13984581"/>
    <n v="377464160"/>
    <n v="127759120"/>
    <x v="2987"/>
    <n v="176639152"/>
    <n v="19142384"/>
    <n v="2303460"/>
    <n v="21445844"/>
    <n v="55314664"/>
    <n v="22555756"/>
    <n v="460557600"/>
    <n v="189044000"/>
    <n v="77837184"/>
    <n v="313255776"/>
    <n v="347556832"/>
    <n v="577748992"/>
    <n v="509610784"/>
    <n v="2788"/>
    <n v="0.80200000000000005"/>
    <m/>
    <n v="0.23241100000000001"/>
    <n v="0.55496599999999996"/>
    <n v="7.7858300000000005E-2"/>
    <n v="56575.5"/>
  </r>
  <r>
    <x v="20"/>
    <x v="106"/>
    <s v="Miami University-Oxford"/>
    <s v="Ohio"/>
    <x v="1"/>
    <x v="0"/>
    <n v="0.78119103773584908"/>
    <n v="0.27134123330062648"/>
    <n v="16960"/>
    <n v="13249"/>
    <n v="3592"/>
    <n v="3"/>
    <n v="3595"/>
    <n v="45056"/>
    <s v="Great Lakes: IL, IN, MI, OH, and WI"/>
    <x v="1"/>
    <x v="2"/>
    <n v="-84.7346"/>
    <n v="39.510300000000001"/>
    <m/>
    <m/>
    <n v="332468288"/>
    <n v="247695776"/>
    <m/>
    <n v="2381041"/>
    <n v="29911880"/>
    <n v="62249344"/>
    <n v="15974540"/>
    <n v="16455700"/>
    <n v="389297792"/>
    <n v="135127776"/>
    <x v="2988"/>
    <n v="176953696"/>
    <n v="18465486"/>
    <n v="1999942"/>
    <n v="20465428"/>
    <n v="54835076"/>
    <n v="22300116"/>
    <n v="459608288"/>
    <n v="184809184"/>
    <n v="80371640"/>
    <n v="347556832"/>
    <n v="399166720"/>
    <n v="595897216"/>
    <n v="510376768"/>
    <n v="2567"/>
    <n v="0.81499999999999995"/>
    <m/>
    <n v="0.25362200000000001"/>
    <n v="0.56532199999999999"/>
    <n v="7.8074500000000005E-2"/>
    <n v="50893"/>
  </r>
  <r>
    <x v="21"/>
    <x v="106"/>
    <s v="Miami University-Oxford"/>
    <s v="Ohio"/>
    <x v="1"/>
    <x v="0"/>
    <n v="0.74136998160372258"/>
    <n v="0.26134870821777845"/>
    <n v="18482"/>
    <n v="13702"/>
    <n v="3581"/>
    <n v="0"/>
    <n v="3581"/>
    <n v="45056"/>
    <s v="Great Lakes: IL, IN, MI, OH, and WI"/>
    <x v="1"/>
    <x v="2"/>
    <n v="-84.731800000000007"/>
    <n v="39.509599999999999"/>
    <n v="8.2000000000000003E-2"/>
    <n v="3316"/>
    <n v="317843776"/>
    <n v="261306912"/>
    <m/>
    <n v="2400001"/>
    <n v="27583338"/>
    <n v="59809212"/>
    <n v="17786468"/>
    <n v="10690316"/>
    <n v="409722656"/>
    <n v="88446896"/>
    <x v="2989"/>
    <n v="180346912"/>
    <n v="18901252"/>
    <n v="1130353"/>
    <n v="20031604"/>
    <n v="58919852"/>
    <n v="20732140"/>
    <n v="478644416"/>
    <n v="186074352"/>
    <n v="81818368"/>
    <n v="399166720"/>
    <n v="534315040"/>
    <n v="564151360"/>
    <n v="524650336"/>
    <n v="2900"/>
    <n v="0.79900000000000004"/>
    <m/>
    <n v="0.24329200000000001"/>
    <n v="0.56326799999999999"/>
    <n v="6.7859299999999997E-2"/>
    <n v="50056"/>
  </r>
  <r>
    <x v="22"/>
    <x v="106"/>
    <s v="Miami University-Oxford"/>
    <s v="Ohio"/>
    <x v="1"/>
    <x v="0"/>
    <n v="0.72797085753667423"/>
    <n v="0.25250202867189614"/>
    <n v="20314"/>
    <n v="14788"/>
    <n v="3730"/>
    <n v="4"/>
    <n v="3734"/>
    <n v="45056"/>
    <s v="Great Lakes: IL, IN, MI, OH, and WI"/>
    <x v="1"/>
    <x v="2"/>
    <n v="-84.731800000000007"/>
    <n v="39.509599999999999"/>
    <n v="0.111"/>
    <n v="3501"/>
    <n v="325115136"/>
    <n v="268335584"/>
    <m/>
    <n v="2232204"/>
    <n v="26320470"/>
    <n v="60572184"/>
    <n v="23927324"/>
    <n v="12100062"/>
    <n v="421941536"/>
    <n v="124342232"/>
    <x v="2990"/>
    <n v="177684800"/>
    <n v="17327402"/>
    <n v="1868749"/>
    <n v="19196152"/>
    <n v="64312336"/>
    <n v="21657584"/>
    <n v="471952256"/>
    <n v="190554496"/>
    <n v="73455896"/>
    <n v="534315040"/>
    <n v="571684736"/>
    <n v="605620608"/>
    <n v="519177664"/>
    <n v="2794"/>
    <n v="0.80800000000000005"/>
    <m/>
    <n v="0.213142"/>
    <n v="0.55142800000000003"/>
    <n v="5.969E-2"/>
    <n v="56667"/>
  </r>
  <r>
    <x v="23"/>
    <x v="106"/>
    <s v="Miami University-Oxford"/>
    <s v="Ohio"/>
    <x v="1"/>
    <x v="0"/>
    <n v="0.66758436944937838"/>
    <n v="0.24238392975921244"/>
    <n v="22520"/>
    <n v="15034"/>
    <n v="3637"/>
    <n v="7"/>
    <n v="3644"/>
    <n v="45056"/>
    <s v="Great Lakes: IL, IN, MI, OH, and WI"/>
    <x v="1"/>
    <x v="2"/>
    <n v="-84.731800000000007"/>
    <n v="39.509599999999999"/>
    <n v="0.14399999999999999"/>
    <n v="4103"/>
    <n v="356280192"/>
    <n v="292132256"/>
    <m/>
    <n v="2463752"/>
    <n v="24952880"/>
    <n v="62677736"/>
    <n v="20711052"/>
    <n v="13552721"/>
    <n v="451723424"/>
    <n v="138019296"/>
    <x v="2991"/>
    <n v="185564944"/>
    <n v="16527425"/>
    <n v="2482687"/>
    <n v="19010112"/>
    <n v="64531568"/>
    <n v="20662410"/>
    <n v="485422592"/>
    <n v="196031216"/>
    <n v="70430280"/>
    <n v="571684736"/>
    <n v="635188800"/>
    <n v="668623552"/>
    <n v="532063392"/>
    <n v="2842"/>
    <n v="0.79"/>
    <m/>
    <n v="0.181173"/>
    <n v="0.54652100000000003"/>
    <n v="5.1978200000000002E-2"/>
    <n v="63940"/>
  </r>
  <r>
    <x v="24"/>
    <x v="106"/>
    <s v="Miami University-Oxford"/>
    <s v="Ohio"/>
    <x v="1"/>
    <x v="0"/>
    <n v="0.65835342476581948"/>
    <n v="0.21876688479318004"/>
    <n v="25301"/>
    <n v="16657"/>
    <n v="3641"/>
    <n v="3"/>
    <n v="3644"/>
    <n v="45056"/>
    <s v="Great Lakes: IL, IN, MI, OH, and WI"/>
    <x v="1"/>
    <x v="2"/>
    <n v="-84.731800000000007"/>
    <n v="39.509599999999999"/>
    <n v="0.11899999999999999"/>
    <n v="4554"/>
    <n v="382071264"/>
    <n v="311739808"/>
    <m/>
    <n v="2509637"/>
    <n v="21835506"/>
    <n v="61312144"/>
    <n v="27963296"/>
    <n v="12469532"/>
    <n v="477916064"/>
    <n v="109834464"/>
    <x v="2992"/>
    <n v="198561552"/>
    <n v="16234746"/>
    <n v="3732248"/>
    <n v="19966994"/>
    <n v="65576692"/>
    <n v="23222852"/>
    <n v="505230944"/>
    <n v="204645200"/>
    <n v="73299952"/>
    <n v="635188800"/>
    <n v="620590144"/>
    <n v="665265216"/>
    <n v="553192704"/>
    <n v="2574"/>
    <n v="0.8"/>
    <m/>
    <n v="0.157553"/>
    <n v="0.53986699999999999"/>
    <n v="4.2151800000000003E-2"/>
    <n v="67958"/>
  </r>
  <r>
    <x v="25"/>
    <x v="106"/>
    <s v="Miami University-Oxford"/>
    <s v="Ohio"/>
    <x v="1"/>
    <x v="0"/>
    <n v="0.65491367378159826"/>
    <n v="0.21195773081201336"/>
    <n v="27454"/>
    <n v="17980"/>
    <n v="3806"/>
    <n v="5"/>
    <n v="3811"/>
    <n v="45056"/>
    <s v="Great Lakes: IL, IN, MI, OH, and WI"/>
    <x v="1"/>
    <x v="2"/>
    <n v="-84.731800000000007"/>
    <n v="39.509599999999999"/>
    <n v="9.2999999999999999E-2"/>
    <n v="4387"/>
    <n v="404496224"/>
    <n v="325496704"/>
    <m/>
    <n v="2534583"/>
    <n v="21058640"/>
    <n v="65772968"/>
    <n v="20591788"/>
    <n v="12758103"/>
    <n v="495014368"/>
    <n v="85138384"/>
    <x v="2993"/>
    <n v="205912896"/>
    <n v="14631800"/>
    <n v="4326390"/>
    <n v="18958190"/>
    <n v="69899032"/>
    <n v="27777804"/>
    <n v="532517120"/>
    <n v="212669472"/>
    <n v="80020296"/>
    <n v="460140992"/>
    <n v="445774016"/>
    <n v="645658816"/>
    <n v="580553792"/>
    <n v="2803"/>
    <n v="0.78400000000000003"/>
    <m/>
    <n v="0.136822"/>
    <n v="0.53160499999999999"/>
    <n v="3.5205599999999997E-2"/>
    <n v="75810"/>
  </r>
  <r>
    <x v="26"/>
    <x v="106"/>
    <s v="Miami University-Oxford"/>
    <s v="Ohio"/>
    <x v="1"/>
    <x v="0"/>
    <n v="0.6537570118571765"/>
    <n v="0.19519087499357757"/>
    <n v="29771"/>
    <n v="19463"/>
    <n v="3798"/>
    <n v="1"/>
    <n v="3799"/>
    <n v="45056"/>
    <s v="Great Lakes: IL, IN, MI, OH, and WI"/>
    <x v="1"/>
    <x v="2"/>
    <n v="-84.731800000000007"/>
    <n v="39.509599999999999"/>
    <n v="0.106"/>
    <n v="4282"/>
    <n v="435773664"/>
    <n v="347969984"/>
    <m/>
    <n v="2993621"/>
    <n v="20046696"/>
    <n v="70716184"/>
    <n v="15843036"/>
    <n v="10935614"/>
    <n v="516409472"/>
    <n v="137651664"/>
    <x v="2994"/>
    <n v="226226416"/>
    <n v="15074228"/>
    <n v="3975384"/>
    <n v="19049612"/>
    <n v="70167936"/>
    <n v="32493064"/>
    <n v="575872768"/>
    <n v="223751968"/>
    <n v="70436280"/>
    <n v="445774016"/>
    <n v="512400000"/>
    <n v="709698624"/>
    <n v="625970752"/>
    <n v="2823"/>
    <n v="0.79100000000000004"/>
    <m/>
    <n v="0.127273"/>
    <n v="0.541991"/>
    <n v="3.2034600000000003E-2"/>
    <n v="79777"/>
  </r>
  <r>
    <x v="27"/>
    <x v="106"/>
    <s v="Miami University-Oxford"/>
    <s v="Ohio"/>
    <x v="1"/>
    <x v="0"/>
    <n v="0.68203602710295819"/>
    <n v="0.18521928761812453"/>
    <n v="30255"/>
    <n v="20635"/>
    <n v="3817"/>
    <n v="5"/>
    <n v="3822"/>
    <n v="45056"/>
    <s v="Great Lakes: IL, IN, MI, OH, and WI"/>
    <x v="1"/>
    <x v="2"/>
    <n v="-84.733000000000004"/>
    <n v="39.507800000000003"/>
    <n v="0.08"/>
    <n v="4416"/>
    <n v="445344576"/>
    <n v="355696576"/>
    <m/>
    <n v="3013916"/>
    <n v="22434158"/>
    <n v="70810280"/>
    <n v="26401798"/>
    <n v="10097291"/>
    <n v="522545728"/>
    <n v="136018336"/>
    <x v="2995"/>
    <n v="218128272"/>
    <n v="15386820"/>
    <n v="3190462"/>
    <n v="18577282"/>
    <n v="71843440"/>
    <n v="28866340"/>
    <n v="504681504"/>
    <n v="227455616"/>
    <n v="16310697"/>
    <n v="512400000"/>
    <n v="534686016"/>
    <n v="732392000"/>
    <n v="547844096"/>
    <m/>
    <m/>
    <m/>
    <m/>
    <m/>
    <m/>
    <m/>
  </r>
  <r>
    <x v="0"/>
    <x v="107"/>
    <s v="OHIO STATE UNIVERSITY 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185349520"/>
    <m/>
    <n v="11005896"/>
    <n v="2723569"/>
    <n v="119575424"/>
    <n v="356175008"/>
    <n v="86694584"/>
    <n v="22207400"/>
    <m/>
    <m/>
    <x v="2996"/>
    <n v="347115904"/>
    <n v="147180112"/>
    <n v="60473384"/>
    <n v="207653504"/>
    <n v="72346896"/>
    <n v="28003316"/>
    <n v="1182441216"/>
    <n v="462176224"/>
    <n v="133113304"/>
    <m/>
    <m/>
    <m/>
    <m/>
    <m/>
    <m/>
    <m/>
    <m/>
    <m/>
    <m/>
    <m/>
  </r>
  <r>
    <x v="1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05790528"/>
    <m/>
    <n v="11562396"/>
    <n v="2750567"/>
    <n v="146201152"/>
    <n v="334102336"/>
    <n v="89801784"/>
    <n v="20003664"/>
    <m/>
    <m/>
    <x v="2997"/>
    <n v="384840512"/>
    <n v="150039488"/>
    <n v="65836736"/>
    <n v="215876224"/>
    <n v="68971512"/>
    <n v="30550188"/>
    <n v="1310605440"/>
    <n v="468211808"/>
    <n v="179484864"/>
    <m/>
    <m/>
    <m/>
    <m/>
    <m/>
    <m/>
    <m/>
    <m/>
    <m/>
    <m/>
    <m/>
  </r>
  <r>
    <x v="2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17339136"/>
    <m/>
    <n v="11862600"/>
    <n v="2463086"/>
    <n v="153087232"/>
    <n v="315103872"/>
    <n v="99612688"/>
    <n v="14327292"/>
    <m/>
    <m/>
    <x v="2998"/>
    <n v="335741056"/>
    <n v="156716240"/>
    <n v="58173216"/>
    <n v="214889456"/>
    <n v="77277224"/>
    <n v="29965044"/>
    <n v="1291432448"/>
    <n v="456184576"/>
    <n v="145682320"/>
    <m/>
    <m/>
    <m/>
    <m/>
    <m/>
    <m/>
    <m/>
    <m/>
    <m/>
    <m/>
    <m/>
  </r>
  <r>
    <x v="3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26337536"/>
    <m/>
    <n v="12406825"/>
    <n v="2577140"/>
    <n v="156099136"/>
    <n v="333232192"/>
    <n v="106107384"/>
    <n v="20849520"/>
    <m/>
    <m/>
    <x v="2999"/>
    <n v="359548320"/>
    <n v="166765520"/>
    <n v="67744136"/>
    <n v="234509664"/>
    <n v="80181808"/>
    <n v="27792636"/>
    <n v="1375131648"/>
    <n v="464054816"/>
    <n v="163900896"/>
    <m/>
    <m/>
    <m/>
    <m/>
    <m/>
    <m/>
    <n v="4278"/>
    <m/>
    <m/>
    <m/>
    <m/>
  </r>
  <r>
    <x v="4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40007680"/>
    <m/>
    <n v="12236222"/>
    <n v="2297368"/>
    <n v="153646624"/>
    <n v="356692544"/>
    <n v="120267296"/>
    <n v="20212484"/>
    <m/>
    <m/>
    <x v="3000"/>
    <n v="419806848"/>
    <n v="175140112"/>
    <n v="71774344"/>
    <n v="246914464"/>
    <n v="77131520"/>
    <n v="26344494"/>
    <n v="1475886848"/>
    <n v="493199168"/>
    <n v="200999760"/>
    <m/>
    <m/>
    <m/>
    <m/>
    <m/>
    <m/>
    <n v="4484"/>
    <m/>
    <m/>
    <m/>
    <m/>
  </r>
  <r>
    <x v="5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52685472"/>
    <m/>
    <n v="13641331"/>
    <n v="2237001"/>
    <n v="150381408"/>
    <n v="366378336"/>
    <n v="111374408"/>
    <n v="21275716"/>
    <m/>
    <m/>
    <x v="3001"/>
    <n v="391192864"/>
    <n v="176638112"/>
    <n v="75286920"/>
    <n v="251925024"/>
    <n v="82261488"/>
    <n v="28081716"/>
    <n v="1449156736"/>
    <n v="505528352"/>
    <n v="175308624"/>
    <m/>
    <m/>
    <m/>
    <m/>
    <m/>
    <m/>
    <n v="4794"/>
    <m/>
    <m/>
    <m/>
    <m/>
  </r>
  <r>
    <x v="6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66044656"/>
    <m/>
    <n v="14629039"/>
    <n v="2108429"/>
    <n v="150615616"/>
    <n v="393130368"/>
    <n v="128089568"/>
    <n v="30747688"/>
    <m/>
    <m/>
    <x v="3002"/>
    <n v="409174240"/>
    <n v="183261008"/>
    <n v="80778152"/>
    <n v="264039168"/>
    <n v="87156192"/>
    <n v="30978118"/>
    <n v="1488253696"/>
    <n v="539592576"/>
    <n v="155829328"/>
    <n v="640639616"/>
    <n v="757208960"/>
    <m/>
    <m/>
    <n v="3116"/>
    <n v="0.56599999999999995"/>
    <n v="4907"/>
    <m/>
    <m/>
    <m/>
    <m/>
  </r>
  <r>
    <x v="7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87177696"/>
    <m/>
    <n v="15892989"/>
    <n v="1544968"/>
    <n v="155865824"/>
    <n v="415057280"/>
    <n v="141857600"/>
    <n v="34752744"/>
    <m/>
    <m/>
    <x v="3003"/>
    <n v="442872704"/>
    <n v="198404016"/>
    <n v="85844832"/>
    <n v="284248832"/>
    <n v="82483472"/>
    <n v="38694632"/>
    <n v="1634147456"/>
    <n v="572003456"/>
    <n v="183013136"/>
    <n v="757208960"/>
    <n v="914960128"/>
    <m/>
    <m/>
    <n v="3039"/>
    <n v="0.56399999999999995"/>
    <n v="5094"/>
    <n v="0.19264300000000001"/>
    <n v="0.55717099999999997"/>
    <n v="6.1735100000000001E-2"/>
    <n v="38219"/>
  </r>
  <r>
    <x v="8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297458240"/>
    <m/>
    <n v="16055543"/>
    <n v="2053633"/>
    <n v="162347936"/>
    <n v="429400896"/>
    <n v="143606752"/>
    <n v="25557488"/>
    <m/>
    <m/>
    <x v="3004"/>
    <n v="452487104"/>
    <n v="213558752"/>
    <n v="90802112"/>
    <n v="304360864"/>
    <n v="89886320"/>
    <n v="40711800"/>
    <n v="1720012032"/>
    <n v="602196800"/>
    <n v="183734752"/>
    <n v="914960128"/>
    <n v="1070709760"/>
    <m/>
    <m/>
    <n v="2956"/>
    <n v="0.56000000000000005"/>
    <n v="5289"/>
    <n v="0.186533"/>
    <n v="0.56298199999999998"/>
    <n v="5.7939200000000003E-2"/>
    <n v="40371"/>
  </r>
  <r>
    <x v="9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318734080"/>
    <m/>
    <n v="17749076"/>
    <n v="1827049"/>
    <n v="164917968"/>
    <n v="457093760"/>
    <n v="157284288"/>
    <n v="38867456"/>
    <m/>
    <m/>
    <x v="3005"/>
    <n v="480204256"/>
    <n v="232187248"/>
    <n v="99250752"/>
    <n v="331438016"/>
    <n v="99116024"/>
    <n v="46587024"/>
    <n v="1953264640"/>
    <n v="633368512"/>
    <n v="195012272"/>
    <n v="1070709760"/>
    <n v="1277993088"/>
    <m/>
    <m/>
    <n v="3262"/>
    <n v="0.55100000000000005"/>
    <n v="5446"/>
    <n v="0.179285"/>
    <n v="0.54038200000000003"/>
    <n v="5.4439000000000001E-2"/>
    <n v="42295"/>
  </r>
  <r>
    <x v="10"/>
    <x v="107"/>
    <s v="OHIO STATE UNIVERSITY-MAIN CAMPUS"/>
    <s v="Ohio"/>
    <x v="0"/>
    <x v="0"/>
    <s v=""/>
    <s v=""/>
    <m/>
    <m/>
    <m/>
    <m/>
    <m/>
    <n v="43210"/>
    <s v="Great Lakes: IL, IN, MI, OH, and WI"/>
    <x v="0"/>
    <x v="0"/>
    <m/>
    <m/>
    <m/>
    <m/>
    <n v="346644928"/>
    <m/>
    <n v="14656474"/>
    <n v="2830772"/>
    <n v="201963168"/>
    <n v="471538816"/>
    <n v="219592960"/>
    <n v="37652128"/>
    <m/>
    <m/>
    <x v="3006"/>
    <n v="505842816"/>
    <n v="262248544"/>
    <n v="102284280"/>
    <n v="364532832"/>
    <n v="101119416"/>
    <n v="52906960"/>
    <n v="2060759936"/>
    <n v="688562112"/>
    <n v="205904096"/>
    <n v="1277993088"/>
    <n v="1097834880"/>
    <m/>
    <m/>
    <n v="3247"/>
    <n v="0.56100000000000005"/>
    <n v="5807"/>
    <n v="0.178401"/>
    <n v="0.52632199999999996"/>
    <n v="5.5352600000000002E-2"/>
    <n v="45103.5"/>
  </r>
  <r>
    <x v="11"/>
    <x v="107"/>
    <s v="OHIO STATE UNIVERSITY-MAIN CAMPUS"/>
    <s v="Ohio"/>
    <x v="1"/>
    <x v="0"/>
    <n v="0.7262119391025641"/>
    <n v="0.41348872491552308"/>
    <n v="19968"/>
    <n v="14501"/>
    <n v="5964"/>
    <n v="32"/>
    <n v="5996"/>
    <n v="43210"/>
    <s v="Great Lakes: IL, IN, MI, OH, and WI"/>
    <x v="0"/>
    <x v="0"/>
    <m/>
    <m/>
    <m/>
    <m/>
    <n v="381562752"/>
    <n v="318344512"/>
    <m/>
    <n v="154463376"/>
    <n v="233997104"/>
    <n v="609300992"/>
    <n v="67947840"/>
    <n v="113839592"/>
    <n v="1665408128"/>
    <n v="406085280"/>
    <x v="3007"/>
    <n v="574435904"/>
    <n v="303997856"/>
    <n v="124501816"/>
    <n v="428499680"/>
    <n v="87403888"/>
    <n v="60558336"/>
    <n v="2240293888"/>
    <n v="1008052352"/>
    <n v="298409024"/>
    <m/>
    <m/>
    <n v="2174961920"/>
    <n v="2240293888"/>
    <n v="3547"/>
    <n v="0.58899999999999997"/>
    <n v="6031"/>
    <n v="0.18182400000000001"/>
    <n v="0.51964699999999997"/>
    <n v="5.8569099999999999E-2"/>
    <n v="46994"/>
  </r>
  <r>
    <x v="12"/>
    <x v="107"/>
    <s v="OHIO STATE UNIVERSITY-MAIN CAMPUS"/>
    <s v="Ohio"/>
    <x v="1"/>
    <x v="0"/>
    <n v="0.73679905944895974"/>
    <n v="0.41501318162897183"/>
    <n v="19563"/>
    <n v="14414"/>
    <n v="5940"/>
    <n v="42"/>
    <n v="5982"/>
    <n v="43210"/>
    <s v="Great Lakes: IL, IN, MI, OH, and WI"/>
    <x v="0"/>
    <x v="0"/>
    <m/>
    <m/>
    <m/>
    <m/>
    <n v="433742176"/>
    <n v="366986080"/>
    <m/>
    <n v="177356160"/>
    <n v="269807008"/>
    <n v="622732160"/>
    <n v="78082496"/>
    <n v="179498400"/>
    <n v="1933665024"/>
    <n v="559270208"/>
    <x v="3008"/>
    <n v="596030208"/>
    <n v="332854400"/>
    <n v="124125560"/>
    <n v="456979968"/>
    <n v="92450832"/>
    <n v="64103012"/>
    <n v="2428951296"/>
    <n v="1086334336"/>
    <n v="344727232"/>
    <m/>
    <m/>
    <n v="2667329792"/>
    <n v="2428951296"/>
    <n v="3662"/>
    <n v="0.621"/>
    <n v="6291"/>
    <n v="0.18856899999999999"/>
    <n v="0.51651599999999998"/>
    <n v="6.1490000000000003E-2"/>
    <n v="47095.5"/>
  </r>
  <r>
    <x v="13"/>
    <x v="107"/>
    <s v="OHIO STATE UNIVERSITY-MAIN CAMPUS"/>
    <s v="Ohio"/>
    <x v="1"/>
    <x v="0"/>
    <n v="0.72030613259119369"/>
    <n v="0.44087208500068992"/>
    <n v="20122"/>
    <n v="14494"/>
    <n v="6354"/>
    <n v="36"/>
    <n v="6390"/>
    <n v="43210"/>
    <s v="Great Lakes: IL, IN, MI, OH, and WI"/>
    <x v="0"/>
    <x v="0"/>
    <m/>
    <m/>
    <m/>
    <m/>
    <n v="486491712"/>
    <n v="407802624"/>
    <m/>
    <n v="169474704"/>
    <n v="290944544"/>
    <n v="624758080"/>
    <n v="51603108"/>
    <n v="112718784"/>
    <n v="2231174144"/>
    <n v="707382336"/>
    <x v="3009"/>
    <n v="599025216"/>
    <n v="346664768"/>
    <n v="118855280"/>
    <n v="465520064"/>
    <n v="105095440"/>
    <n v="67264352"/>
    <n v="2722321408"/>
    <n v="1208668416"/>
    <n v="388246976"/>
    <n v="989756288"/>
    <n v="1171083392"/>
    <n v="3117953792"/>
    <n v="2722321408"/>
    <n v="3820"/>
    <n v="0.621"/>
    <n v="6781"/>
    <n v="0.19087299999999999"/>
    <n v="0.51962799999999998"/>
    <n v="6.2245000000000002E-2"/>
    <n v="47473"/>
  </r>
  <r>
    <x v="14"/>
    <x v="107"/>
    <s v="OHIO STATE UNIVERSITY-MAIN CAMPUS"/>
    <s v="Ohio"/>
    <x v="1"/>
    <x v="0"/>
    <n v="0.7562817034328182"/>
    <n v="0.472391202620496"/>
    <n v="16954"/>
    <n v="12822"/>
    <n v="6037"/>
    <n v="20"/>
    <n v="6057"/>
    <n v="43210"/>
    <s v="Great Lakes: IL, IN, MI, OH, and WI"/>
    <x v="1"/>
    <x v="0"/>
    <m/>
    <m/>
    <m/>
    <m/>
    <n v="547264960"/>
    <n v="468731616"/>
    <m/>
    <n v="180267216"/>
    <n v="301753600"/>
    <n v="644448448"/>
    <n v="64687728"/>
    <n v="118070488"/>
    <n v="2547454464"/>
    <n v="631516096"/>
    <x v="3010"/>
    <n v="647111744"/>
    <n v="366730304"/>
    <n v="103505840"/>
    <n v="470236160"/>
    <n v="111174304"/>
    <n v="72264104"/>
    <n v="3003001600"/>
    <n v="1354435712"/>
    <n v="423571680"/>
    <n v="1171083392"/>
    <n v="1703844864"/>
    <n v="3337052928"/>
    <n v="3003001600"/>
    <n v="4139"/>
    <n v="0.68200000000000005"/>
    <n v="7344"/>
    <n v="0.185864"/>
    <n v="0.51126899999999997"/>
    <n v="5.8188999999999998E-2"/>
    <n v="49240"/>
  </r>
  <r>
    <x v="15"/>
    <x v="107"/>
    <s v="Ohio State University-Main Campus"/>
    <s v="Ohio"/>
    <x v="1"/>
    <x v="0"/>
    <n v="0.73469040598775237"/>
    <n v="0.4595199506058501"/>
    <n v="17636"/>
    <n v="12957"/>
    <n v="5940"/>
    <n v="14"/>
    <n v="5954"/>
    <n v="43210"/>
    <s v="Great Lakes: IL, IN, MI, OH, and WI"/>
    <x v="1"/>
    <x v="1"/>
    <m/>
    <m/>
    <m/>
    <m/>
    <n v="590856320"/>
    <n v="502437216"/>
    <m/>
    <n v="213662032"/>
    <n v="311620096"/>
    <n v="691123584"/>
    <n v="69294256"/>
    <n v="117244096"/>
    <n v="2812758784"/>
    <n v="707088576"/>
    <x v="3011"/>
    <n v="682762880"/>
    <n v="408599840"/>
    <n v="128888416"/>
    <n v="537488256"/>
    <n v="125564144"/>
    <n v="76067984"/>
    <n v="3285884672"/>
    <n v="1465340288"/>
    <n v="469392800"/>
    <n v="1693079936"/>
    <n v="1986570112"/>
    <n v="3674931968"/>
    <n v="3285884672"/>
    <n v="4150"/>
    <n v="0.71199999999999997"/>
    <n v="7452"/>
    <n v="0.17727999999999999"/>
    <n v="0.50832999999999995"/>
    <n v="5.3978499999999999E-2"/>
    <n v="52007.5"/>
  </r>
  <r>
    <x v="16"/>
    <x v="107"/>
    <s v="Ohio State University-Main Campus"/>
    <s v="Ohio"/>
    <x v="1"/>
    <x v="0"/>
    <n v="0.65399978976137918"/>
    <n v="0.50470143855983285"/>
    <n v="19026"/>
    <n v="12443"/>
    <n v="6266"/>
    <n v="14"/>
    <n v="6280"/>
    <n v="43210"/>
    <s v="Great Lakes: IL, IN, MI, OH, and WI"/>
    <x v="1"/>
    <x v="1"/>
    <m/>
    <m/>
    <m/>
    <m/>
    <n v="641374592"/>
    <n v="546253312"/>
    <m/>
    <n v="226926592"/>
    <n v="311076800"/>
    <n v="713981632"/>
    <n v="75586368"/>
    <n v="137646480"/>
    <n v="3056229632"/>
    <n v="930310848"/>
    <x v="3012"/>
    <n v="802642432"/>
    <n v="400755456"/>
    <n v="126977928"/>
    <n v="527733376"/>
    <n v="133212272"/>
    <n v="81160640"/>
    <n v="3578719232"/>
    <n v="1571425920"/>
    <n v="513013440"/>
    <n v="1986570112"/>
    <n v="2301869568"/>
    <n v="4100643584"/>
    <n v="3578719232"/>
    <n v="4251"/>
    <n v="0.71399999999999997"/>
    <n v="7704"/>
    <n v="0.17873900000000001"/>
    <n v="0.50707999999999998"/>
    <n v="5.2880999999999997E-2"/>
    <n v="53021.5"/>
  </r>
  <r>
    <x v="17"/>
    <x v="107"/>
    <s v="Ohio State University-Main Campus"/>
    <s v="Ohio"/>
    <x v="1"/>
    <x v="0"/>
    <n v="0.59033847870559797"/>
    <n v="0.48578404347483656"/>
    <n v="21508"/>
    <n v="12697"/>
    <n v="6160"/>
    <n v="8"/>
    <n v="6168"/>
    <n v="43210"/>
    <s v="Great Lakes: IL, IN, MI, OH, and WI"/>
    <x v="1"/>
    <x v="1"/>
    <m/>
    <m/>
    <m/>
    <m/>
    <n v="679160256"/>
    <n v="577352384"/>
    <m/>
    <n v="268510112"/>
    <n v="299667168"/>
    <n v="782442368"/>
    <n v="77412824"/>
    <n v="155452816"/>
    <n v="3243477504"/>
    <n v="415381664"/>
    <x v="3013"/>
    <n v="862712704"/>
    <n v="431880096"/>
    <n v="132829216"/>
    <n v="564709312"/>
    <n v="140624000"/>
    <n v="89853640"/>
    <n v="3827289088"/>
    <n v="1701585536"/>
    <n v="550516032"/>
    <n v="2301869568"/>
    <n v="2060918400"/>
    <n v="3796924160"/>
    <n v="3827289088"/>
    <n v="4316"/>
    <n v="0.72699999999999998"/>
    <n v="8172"/>
    <n v="0.17202500000000001"/>
    <n v="0.49888500000000002"/>
    <n v="4.8691600000000002E-2"/>
    <n v="56139"/>
  </r>
  <r>
    <x v="18"/>
    <x v="107"/>
    <s v="Ohio State University-Main Campus"/>
    <s v="Ohio"/>
    <x v="1"/>
    <x v="0"/>
    <n v="0.62301738964265241"/>
    <n v="0.47335327045471975"/>
    <n v="20932"/>
    <n v="13041"/>
    <n v="6153"/>
    <n v="20"/>
    <n v="6173"/>
    <n v="43210"/>
    <s v="Great Lakes: IL, IN, MI, OH, and WI"/>
    <x v="1"/>
    <x v="1"/>
    <m/>
    <m/>
    <m/>
    <m/>
    <n v="693241024"/>
    <n v="583698880"/>
    <m/>
    <n v="252217392"/>
    <n v="309506272"/>
    <n v="810676608"/>
    <n v="76193824"/>
    <n v="155799632"/>
    <n v="3411613696"/>
    <n v="146800192"/>
    <x v="3014"/>
    <n v="881427008"/>
    <n v="429723520"/>
    <n v="130818640"/>
    <n v="560542144"/>
    <n v="136064144"/>
    <n v="89855872"/>
    <n v="3990319360"/>
    <n v="1835822848"/>
    <n v="587571136"/>
    <n v="2060918400"/>
    <n v="1646908160"/>
    <n v="3660074496"/>
    <n v="3990319360"/>
    <n v="4756"/>
    <n v="0.749"/>
    <n v="8352"/>
    <n v="0.161079"/>
    <n v="0.49870300000000001"/>
    <n v="4.64971E-2"/>
    <n v="59923"/>
  </r>
  <r>
    <x v="19"/>
    <x v="107"/>
    <s v="Ohio State University-Main Campus"/>
    <s v="Ohio"/>
    <x v="1"/>
    <x v="0"/>
    <n v="0.64885138302859824"/>
    <n v="0.48692196531791909"/>
    <n v="21330"/>
    <n v="13840"/>
    <n v="6645"/>
    <n v="94"/>
    <n v="6739"/>
    <n v="43210"/>
    <s v="Great Lakes: IL, IN, MI, OH, and WI"/>
    <x v="1"/>
    <x v="1"/>
    <n v="-83.009799999999998"/>
    <n v="39.9998"/>
    <m/>
    <m/>
    <n v="736860672"/>
    <n v="624175552"/>
    <m/>
    <n v="253210816"/>
    <n v="424096288"/>
    <n v="719737920"/>
    <n v="89624688"/>
    <n v="177258336"/>
    <n v="3626994944"/>
    <n v="938435840"/>
    <x v="3015"/>
    <n v="912233728"/>
    <n v="460187936"/>
    <n v="129743952"/>
    <n v="589931904"/>
    <n v="143717312"/>
    <n v="90150216"/>
    <n v="4240565504"/>
    <n v="1936022784"/>
    <n v="586430912"/>
    <n v="1646908160"/>
    <n v="1871328384"/>
    <n v="4647037952"/>
    <n v="4240565504"/>
    <n v="4712"/>
    <n v="0.78100000000000003"/>
    <n v="9468"/>
    <n v="0.166383"/>
    <n v="0.50290299999999999"/>
    <n v="5.0855900000000002E-2"/>
    <n v="59631.5"/>
  </r>
  <r>
    <x v="20"/>
    <x v="107"/>
    <s v="Ohio State University-Main Campus"/>
    <s v="Ohio"/>
    <x v="1"/>
    <x v="0"/>
    <n v="0.61918995665819754"/>
    <n v="0.40260680666183923"/>
    <n v="26764"/>
    <n v="16572"/>
    <n v="6654"/>
    <n v="18"/>
    <n v="6672"/>
    <n v="43210"/>
    <s v="Great Lakes: IL, IN, MI, OH, and WI"/>
    <x v="1"/>
    <x v="1"/>
    <n v="-83.009699999999995"/>
    <n v="39.9998"/>
    <m/>
    <m/>
    <n v="818044736"/>
    <n v="690765632"/>
    <m/>
    <n v="256729632"/>
    <n v="457740928"/>
    <n v="717603456"/>
    <n v="102875128"/>
    <n v="198379888"/>
    <n v="3856668160"/>
    <n v="1004704192"/>
    <x v="3016"/>
    <n v="928264704"/>
    <n v="484271776"/>
    <n v="120808872"/>
    <n v="605080640"/>
    <n v="152408704"/>
    <n v="90408672"/>
    <n v="4442027520"/>
    <n v="2028321152"/>
    <n v="637084480"/>
    <n v="1871328384"/>
    <n v="2104611328"/>
    <n v="4970895872"/>
    <n v="4442027520"/>
    <n v="4738"/>
    <n v="0.79900000000000004"/>
    <n v="10164"/>
    <n v="0.173099"/>
    <n v="0.51725600000000005"/>
    <n v="5.1137500000000002E-2"/>
    <n v="57329.5"/>
  </r>
  <r>
    <x v="21"/>
    <x v="107"/>
    <s v="Ohio State University-Main Campus"/>
    <s v="Ohio"/>
    <x v="1"/>
    <x v="0"/>
    <n v="0.63287356321839083"/>
    <n v="0.42916818016709046"/>
    <n v="26100"/>
    <n v="16518"/>
    <n v="7074"/>
    <n v="15"/>
    <n v="7089"/>
    <n v="43210"/>
    <s v="Great Lakes: IL, IN, MI, OH, and WI"/>
    <x v="1"/>
    <x v="1"/>
    <n v="-83.009"/>
    <n v="39.998399999999997"/>
    <n v="5.6000000000000001E-2"/>
    <n v="10316"/>
    <n v="879976576"/>
    <n v="752201344"/>
    <m/>
    <n v="218410112"/>
    <n v="422103008"/>
    <n v="676947264"/>
    <n v="138644256"/>
    <n v="74016384"/>
    <n v="4018540032"/>
    <n v="670882752"/>
    <x v="3017"/>
    <n v="921932096"/>
    <n v="489586176"/>
    <n v="119708848"/>
    <n v="609295040"/>
    <n v="169034368"/>
    <n v="92114944"/>
    <n v="4549123584"/>
    <n v="2133228288"/>
    <n v="686002944"/>
    <n v="2104611328"/>
    <n v="2348193280"/>
    <n v="4790075904"/>
    <n v="4549123584"/>
    <n v="5162"/>
    <n v="0.82399999999999995"/>
    <n v="10782"/>
    <n v="0.165876"/>
    <n v="0.52214300000000002"/>
    <n v="4.5867900000000003E-2"/>
    <n v="56533"/>
  </r>
  <r>
    <x v="22"/>
    <x v="107"/>
    <s v="Ohio State University-Main Campus"/>
    <s v="Ohio"/>
    <x v="1"/>
    <x v="0"/>
    <n v="0.63995196777192442"/>
    <n v="0.43671690575631017"/>
    <n v="25816"/>
    <n v="16521"/>
    <n v="7204"/>
    <n v="11"/>
    <n v="7215"/>
    <n v="43210"/>
    <s v="Great Lakes: IL, IN, MI, OH, and WI"/>
    <x v="1"/>
    <x v="1"/>
    <n v="-83.009"/>
    <n v="39.998399999999997"/>
    <n v="7.0999999999999994E-2"/>
    <n v="10630"/>
    <n v="922970688"/>
    <n v="777726976"/>
    <m/>
    <n v="258096896"/>
    <n v="406231616"/>
    <n v="726709568"/>
    <n v="121129328"/>
    <n v="60238240"/>
    <n v="4202097152"/>
    <n v="982815232"/>
    <x v="3018"/>
    <n v="959312256"/>
    <n v="477068224"/>
    <n v="115028528"/>
    <n v="592096768"/>
    <n v="177689616"/>
    <n v="96430304"/>
    <n v="4829105664"/>
    <n v="2142768256"/>
    <n v="708253888"/>
    <n v="2348193280"/>
    <n v="3130941696"/>
    <n v="5358428160"/>
    <n v="4829105664"/>
    <n v="5123"/>
    <n v="0.83199999999999996"/>
    <n v="11182"/>
    <n v="0.15403600000000001"/>
    <n v="0.50539199999999995"/>
    <n v="4.1116600000000003E-2"/>
    <n v="58505"/>
  </r>
  <r>
    <x v="23"/>
    <x v="107"/>
    <s v="Ohio State University-Main Campus"/>
    <s v="Ohio"/>
    <x v="1"/>
    <x v="0"/>
    <n v="0.55527918619853944"/>
    <n v="0.40946419341871015"/>
    <n v="31359"/>
    <n v="17413"/>
    <n v="7121"/>
    <n v="9"/>
    <n v="7130"/>
    <n v="43210"/>
    <s v="Great Lakes: IL, IN, MI, OH, and WI"/>
    <x v="1"/>
    <x v="1"/>
    <n v="-83.009"/>
    <n v="39.998399999999997"/>
    <n v="7.0999999999999994E-2"/>
    <n v="11603"/>
    <n v="932153152"/>
    <n v="776153152"/>
    <m/>
    <n v="242415424"/>
    <n v="400176320"/>
    <n v="741133696"/>
    <n v="136767920"/>
    <n v="65544348"/>
    <n v="4355594240"/>
    <n v="1236332928"/>
    <x v="3019"/>
    <n v="988132928"/>
    <n v="502039232"/>
    <n v="149525328"/>
    <n v="651564544"/>
    <n v="197024320"/>
    <n v="98567448"/>
    <n v="4990173184"/>
    <n v="2226735104"/>
    <n v="747402624"/>
    <n v="3130941696"/>
    <n v="3595323136"/>
    <n v="5706164736"/>
    <n v="4990173184"/>
    <n v="5136"/>
    <n v="0.83499999999999996"/>
    <n v="11740"/>
    <n v="0.15116099999999999"/>
    <n v="0.503328"/>
    <n v="3.8995799999999997E-2"/>
    <n v="61291"/>
  </r>
  <r>
    <x v="24"/>
    <x v="107"/>
    <s v="Ohio State University-Main Campus"/>
    <s v="Ohio"/>
    <x v="1"/>
    <x v="0"/>
    <n v="0.52962922692182235"/>
    <n v="0.36332375282282897"/>
    <n v="36788"/>
    <n v="19484"/>
    <n v="7070"/>
    <n v="9"/>
    <n v="7079"/>
    <n v="43210"/>
    <s v="Great Lakes: IL, IN, MI, OH, and WI"/>
    <x v="1"/>
    <x v="1"/>
    <n v="-83.009"/>
    <n v="39.998399999999997"/>
    <n v="5.0999999999999997E-2"/>
    <n v="12757"/>
    <n v="974861120"/>
    <n v="811302272"/>
    <m/>
    <n v="269924928"/>
    <n v="377440032"/>
    <n v="781927808"/>
    <n v="162862048"/>
    <n v="46714204"/>
    <n v="4700419072"/>
    <n v="823584640"/>
    <x v="3020"/>
    <n v="1006399104"/>
    <n v="504437760"/>
    <n v="148714752"/>
    <n v="653152512"/>
    <n v="203200160"/>
    <n v="104008088"/>
    <n v="5203888128"/>
    <n v="2299033088"/>
    <n v="704459776"/>
    <n v="3595323136"/>
    <n v="3640908800"/>
    <n v="5627192320"/>
    <n v="5203888128"/>
    <n v="5592"/>
    <n v="0.83199999999999996"/>
    <n v="11820"/>
    <n v="0.14102100000000001"/>
    <n v="0.50745899999999999"/>
    <n v="3.5391499999999999E-2"/>
    <n v="63609"/>
  </r>
  <r>
    <x v="25"/>
    <x v="107"/>
    <s v="Ohio State University-Main Campus"/>
    <s v="Ohio"/>
    <x v="1"/>
    <x v="0"/>
    <n v="0.49383697813121274"/>
    <n v="0.35386473429951693"/>
    <n v="40240"/>
    <n v="19872"/>
    <n v="7023"/>
    <n v="9"/>
    <n v="7032"/>
    <n v="43210"/>
    <s v="Great Lakes: IL, IN, MI, OH, and WI"/>
    <x v="1"/>
    <x v="1"/>
    <n v="-83.009"/>
    <n v="39.998399999999997"/>
    <n v="0.05"/>
    <n v="12416"/>
    <n v="1019518464"/>
    <n v="846496768"/>
    <m/>
    <n v="285203680"/>
    <n v="370920704"/>
    <n v="800166144"/>
    <n v="155983008"/>
    <n v="37254348"/>
    <n v="5069835264"/>
    <n v="644521728"/>
    <x v="3021"/>
    <n v="1064836224"/>
    <n v="520643136"/>
    <n v="187309792"/>
    <n v="707952896"/>
    <n v="222189824"/>
    <n v="107940464"/>
    <n v="5741507584"/>
    <n v="2440478720"/>
    <n v="893622656"/>
    <n v="3640908800"/>
    <n v="3689935872"/>
    <n v="5832027136"/>
    <n v="5741507584"/>
    <n v="5565"/>
    <n v="0.83699999999999997"/>
    <n v="11706"/>
    <n v="0.13152900000000001"/>
    <n v="0.51033399999999995"/>
    <n v="3.2236300000000002E-2"/>
    <n v="64400"/>
  </r>
  <r>
    <x v="26"/>
    <x v="107"/>
    <s v="Ohio State University-Main Campus"/>
    <s v="Ohio"/>
    <x v="1"/>
    <x v="0"/>
    <n v="0.54108596276061993"/>
    <n v="0.32713785287451064"/>
    <n v="44845"/>
    <n v="24265"/>
    <n v="7931"/>
    <n v="7"/>
    <n v="7938"/>
    <n v="43210"/>
    <s v="Great Lakes: IL, IN, MI, OH, and WI"/>
    <x v="1"/>
    <x v="1"/>
    <n v="-83.009"/>
    <n v="39.998399999999997"/>
    <n v="4.9000000000000002E-2"/>
    <n v="12058"/>
    <n v="1059292288"/>
    <n v="887558528"/>
    <m/>
    <n v="320622432"/>
    <n v="382080224"/>
    <n v="858588160"/>
    <n v="180950464"/>
    <n v="62687064"/>
    <n v="5481714688"/>
    <n v="1296649728"/>
    <x v="3022"/>
    <n v="1078049664"/>
    <n v="573729088"/>
    <n v="203676288"/>
    <n v="777405376"/>
    <n v="236968720"/>
    <n v="111812992"/>
    <n v="6351839744"/>
    <n v="2231665152"/>
    <n v="1025053376"/>
    <n v="3689935872"/>
    <n v="4233105920"/>
    <n v="6932388864"/>
    <n v="6351839744"/>
    <n v="5840"/>
    <n v="0.82599999999999996"/>
    <n v="11706"/>
    <n v="0.12388"/>
    <n v="0.52034400000000003"/>
    <n v="3.1000199999999999E-2"/>
    <n v="64713.5"/>
  </r>
  <r>
    <x v="27"/>
    <x v="107"/>
    <s v="Ohio State University-Main Campus"/>
    <s v="Ohio"/>
    <x v="1"/>
    <x v="0"/>
    <n v="0.48059938889121429"/>
    <n v="0.31392614527085871"/>
    <n v="47782"/>
    <n v="22964"/>
    <n v="7202"/>
    <n v="7"/>
    <n v="7209"/>
    <n v="43210"/>
    <s v="Great Lakes: IL, IN, MI, OH, and WI"/>
    <x v="1"/>
    <x v="1"/>
    <n v="-83.014899999999997"/>
    <n v="39.999299999999998"/>
    <n v="0.05"/>
    <n v="11670"/>
    <n v="1087044096"/>
    <n v="898590656"/>
    <m/>
    <n v="333616416"/>
    <n v="389775232"/>
    <n v="876148864"/>
    <n v="166978960"/>
    <n v="42570040"/>
    <n v="5791760896"/>
    <n v="1135773824"/>
    <x v="3023"/>
    <n v="875730432"/>
    <n v="358227488"/>
    <n v="162907408"/>
    <n v="521134912"/>
    <n v="195807616"/>
    <n v="110378440"/>
    <n v="6022946816"/>
    <n v="2343030272"/>
    <n v="1265775232"/>
    <n v="4233105920"/>
    <n v="5189800448"/>
    <n v="7087187456"/>
    <n v="6022946816"/>
    <m/>
    <m/>
    <n v="12292"/>
    <m/>
    <m/>
    <m/>
    <m/>
  </r>
  <r>
    <x v="0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65950792"/>
    <m/>
    <m/>
    <m/>
    <n v="15849290"/>
    <n v="86939240"/>
    <n v="4624634"/>
    <n v="6111253"/>
    <m/>
    <m/>
    <x v="3024"/>
    <n v="85472464"/>
    <n v="8955884"/>
    <n v="7761297"/>
    <n v="16717181"/>
    <n v="21667280"/>
    <n v="8606226"/>
    <n v="213892048"/>
    <n v="98622272"/>
    <n v="29305028"/>
    <m/>
    <m/>
    <m/>
    <m/>
    <m/>
    <m/>
    <m/>
    <m/>
    <m/>
    <m/>
    <m/>
  </r>
  <r>
    <x v="1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72968120"/>
    <m/>
    <m/>
    <n v="293535"/>
    <n v="20384028"/>
    <n v="85667440"/>
    <n v="6069848"/>
    <n v="6861490"/>
    <m/>
    <m/>
    <x v="3025"/>
    <n v="87949336"/>
    <n v="10936969"/>
    <n v="7894732"/>
    <n v="18831700"/>
    <n v="21822128"/>
    <n v="8781261"/>
    <n v="223997472"/>
    <n v="102546856"/>
    <n v="33498212"/>
    <m/>
    <m/>
    <m/>
    <m/>
    <m/>
    <m/>
    <m/>
    <m/>
    <m/>
    <m/>
    <m/>
  </r>
  <r>
    <x v="2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80773784"/>
    <m/>
    <m/>
    <n v="223421"/>
    <n v="18790398"/>
    <n v="82974160"/>
    <n v="6845245"/>
    <n v="5200461"/>
    <m/>
    <m/>
    <x v="3026"/>
    <n v="89149656"/>
    <n v="11461021"/>
    <n v="6300267"/>
    <n v="17761288"/>
    <n v="23335494"/>
    <n v="9275301"/>
    <n v="229869152"/>
    <n v="102298632"/>
    <n v="33267404"/>
    <m/>
    <m/>
    <m/>
    <m/>
    <m/>
    <m/>
    <m/>
    <m/>
    <m/>
    <m/>
    <m/>
  </r>
  <r>
    <x v="3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85374784"/>
    <m/>
    <m/>
    <n v="340034"/>
    <n v="19894400"/>
    <n v="89337736"/>
    <n v="8437353"/>
    <n v="5741292"/>
    <m/>
    <m/>
    <x v="3027"/>
    <n v="94281640"/>
    <n v="12800757"/>
    <n v="6217434"/>
    <n v="19018192"/>
    <n v="25038560"/>
    <n v="10677315"/>
    <n v="247138224"/>
    <n v="109190488"/>
    <n v="27641248"/>
    <m/>
    <m/>
    <m/>
    <m/>
    <m/>
    <m/>
    <m/>
    <m/>
    <m/>
    <m/>
    <m/>
  </r>
  <r>
    <x v="4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91003808"/>
    <m/>
    <m/>
    <n v="384374"/>
    <n v="21737982"/>
    <n v="98283304"/>
    <n v="8723244"/>
    <n v="6264489"/>
    <m/>
    <m/>
    <x v="3028"/>
    <n v="101897432"/>
    <n v="14439655"/>
    <n v="7121972"/>
    <n v="21561628"/>
    <n v="28120776"/>
    <n v="12507161"/>
    <n v="272364192"/>
    <n v="118962056"/>
    <n v="36858840"/>
    <m/>
    <m/>
    <m/>
    <m/>
    <m/>
    <m/>
    <m/>
    <m/>
    <m/>
    <m/>
    <m/>
  </r>
  <r>
    <x v="5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94731160"/>
    <m/>
    <m/>
    <n v="306304"/>
    <n v="20388174"/>
    <n v="105997824"/>
    <n v="10519459"/>
    <n v="7134530"/>
    <m/>
    <m/>
    <x v="3029"/>
    <n v="109780352"/>
    <n v="15037815"/>
    <n v="7481493"/>
    <n v="22519308"/>
    <n v="28136426"/>
    <n v="13114049"/>
    <n v="291182976"/>
    <n v="124632720"/>
    <n v="42696352"/>
    <m/>
    <m/>
    <m/>
    <m/>
    <m/>
    <m/>
    <m/>
    <m/>
    <m/>
    <m/>
    <m/>
  </r>
  <r>
    <x v="6"/>
    <x v="108"/>
    <s v="OHIO UNIVERSITY 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99369152"/>
    <m/>
    <m/>
    <n v="345636"/>
    <n v="22344744"/>
    <n v="110239144"/>
    <n v="10383919"/>
    <n v="8425474"/>
    <m/>
    <m/>
    <x v="3030"/>
    <n v="112951256"/>
    <n v="16902380"/>
    <n v="7735426"/>
    <n v="24637806"/>
    <n v="29909832"/>
    <n v="12629680"/>
    <n v="305973664"/>
    <n v="130319912"/>
    <n v="45386928"/>
    <n v="120199056"/>
    <n v="149103920"/>
    <m/>
    <m/>
    <n v="2111"/>
    <n v="0.66200000000000003"/>
    <m/>
    <m/>
    <m/>
    <m/>
    <m/>
  </r>
  <r>
    <x v="7"/>
    <x v="108"/>
    <s v="OHIO UNIVERSITY-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105486128"/>
    <m/>
    <m/>
    <n v="469645"/>
    <n v="23410660"/>
    <n v="117282096"/>
    <n v="11343892"/>
    <n v="10030516"/>
    <m/>
    <m/>
    <x v="3031"/>
    <n v="117770328"/>
    <n v="17913276"/>
    <n v="8237767"/>
    <n v="26151044"/>
    <n v="33509612"/>
    <n v="13398497"/>
    <n v="326294176"/>
    <n v="137962208"/>
    <n v="50787132"/>
    <n v="149103920"/>
    <n v="173918208"/>
    <m/>
    <m/>
    <n v="2281"/>
    <n v="0.70499999999999996"/>
    <m/>
    <n v="0.209395"/>
    <n v="0.62217699999999998"/>
    <n v="9.8750599999999994E-2"/>
    <n v="39801"/>
  </r>
  <r>
    <x v="8"/>
    <x v="108"/>
    <s v="OHIO UNIVERSITY-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111303272"/>
    <m/>
    <m/>
    <n v="531801"/>
    <n v="25286900"/>
    <n v="120576672"/>
    <n v="12075795"/>
    <n v="8053375"/>
    <m/>
    <m/>
    <x v="3032"/>
    <n v="120668768"/>
    <n v="19375584"/>
    <n v="8861986"/>
    <n v="28237570"/>
    <n v="34269964"/>
    <n v="14135675"/>
    <n v="349252928"/>
    <n v="145544176"/>
    <n v="52611936"/>
    <n v="173918208"/>
    <n v="205960448"/>
    <m/>
    <m/>
    <n v="2209"/>
    <n v="0.70199999999999996"/>
    <m/>
    <n v="0.20116999999999999"/>
    <n v="0.625"/>
    <n v="9.2048699999999997E-2"/>
    <n v="41109"/>
  </r>
  <r>
    <x v="9"/>
    <x v="108"/>
    <s v="OHIO UNIVERSITY-MAIN CAMPUS"/>
    <s v="Ohio"/>
    <x v="0"/>
    <x v="0"/>
    <s v=""/>
    <s v=""/>
    <m/>
    <m/>
    <m/>
    <m/>
    <m/>
    <n v="45701"/>
    <s v="Great Lakes: IL, IN, MI, OH, and WI"/>
    <x v="0"/>
    <x v="0"/>
    <m/>
    <m/>
    <m/>
    <m/>
    <n v="123173792"/>
    <m/>
    <m/>
    <n v="557263"/>
    <n v="26120020"/>
    <n v="130639744"/>
    <n v="11288921"/>
    <n v="8200071"/>
    <m/>
    <m/>
    <x v="3033"/>
    <n v="135482576"/>
    <n v="20002520"/>
    <n v="10031558"/>
    <n v="30034078"/>
    <n v="37874424"/>
    <n v="15535636"/>
    <n v="367764928"/>
    <n v="153706464"/>
    <n v="69556768"/>
    <n v="205960448"/>
    <n v="221290960"/>
    <m/>
    <m/>
    <n v="2231"/>
    <n v="0.68500000000000005"/>
    <m/>
    <n v="0.20025299999999999"/>
    <n v="0.60698200000000002"/>
    <n v="9.0563400000000002E-2"/>
    <n v="42944"/>
  </r>
  <r>
    <x v="10"/>
    <x v="108"/>
    <s v="OHIO UNIVERSITY-MAIN CAMPUS"/>
    <s v="Ohio"/>
    <x v="0"/>
    <x v="0"/>
    <s v=""/>
    <s v=""/>
    <m/>
    <m/>
    <m/>
    <m/>
    <m/>
    <n v="457012979"/>
    <s v="Great Lakes: IL, IN, MI, OH, and WI"/>
    <x v="0"/>
    <x v="0"/>
    <m/>
    <m/>
    <m/>
    <m/>
    <n v="132426856"/>
    <m/>
    <m/>
    <n v="627373"/>
    <n v="29421420"/>
    <n v="136736560"/>
    <n v="12388741"/>
    <n v="10685427"/>
    <m/>
    <m/>
    <x v="3034"/>
    <n v="143895872"/>
    <n v="23852868"/>
    <n v="13097446"/>
    <n v="36950312"/>
    <n v="40573752"/>
    <n v="17528190"/>
    <n v="384940928"/>
    <n v="164497536"/>
    <n v="75327472"/>
    <n v="221290960"/>
    <n v="195828048"/>
    <m/>
    <m/>
    <n v="2355"/>
    <n v="0.70099999999999996"/>
    <m/>
    <n v="0.20662700000000001"/>
    <n v="0.59174400000000005"/>
    <n v="9.4731099999999999E-2"/>
    <n v="44962"/>
  </r>
  <r>
    <x v="11"/>
    <x v="108"/>
    <s v="OHIO UNIVERSITY-MAIN CAMPUS"/>
    <s v="Ohio"/>
    <x v="1"/>
    <x v="0"/>
    <n v="0.78396203651572427"/>
    <n v="0.38760644300810504"/>
    <n v="12433"/>
    <n v="9747"/>
    <n v="3767"/>
    <n v="11"/>
    <n v="3778"/>
    <n v="457012979"/>
    <s v="Great Lakes: IL, IN, MI, OH, and WI"/>
    <x v="0"/>
    <x v="0"/>
    <m/>
    <m/>
    <m/>
    <m/>
    <n v="140615968"/>
    <n v="122553072"/>
    <m/>
    <n v="6533133"/>
    <n v="38674140"/>
    <n v="138156464"/>
    <n v="7990995"/>
    <n v="14783567"/>
    <n v="209576752"/>
    <n v="155464064"/>
    <x v="3035"/>
    <n v="169747792"/>
    <n v="31638234"/>
    <n v="15327138"/>
    <n v="46965372"/>
    <n v="35715620"/>
    <n v="20910648"/>
    <n v="372944416"/>
    <n v="169066688"/>
    <n v="57668600"/>
    <m/>
    <m/>
    <n v="404140320"/>
    <n v="372944416"/>
    <n v="2197"/>
    <n v="0.70299999999999996"/>
    <m/>
    <n v="0.21552199999999999"/>
    <n v="0.59299599999999997"/>
    <n v="9.8642599999999997E-2"/>
    <n v="46480"/>
  </r>
  <r>
    <x v="12"/>
    <x v="108"/>
    <s v="OHIO UNIVERSITY-MAIN CAMPUS"/>
    <s v="Ohio"/>
    <x v="1"/>
    <x v="0"/>
    <n v="0.75354300871542246"/>
    <n v="0.37242281001709748"/>
    <n v="13195"/>
    <n v="9943"/>
    <n v="3688"/>
    <n v="15"/>
    <n v="3703"/>
    <s v="45701-2979"/>
    <s v="Great Lakes: IL, IN, MI, OH, and WI"/>
    <x v="0"/>
    <x v="0"/>
    <m/>
    <m/>
    <m/>
    <m/>
    <n v="156239200"/>
    <n v="132891136"/>
    <m/>
    <n v="7058140"/>
    <n v="45413344"/>
    <n v="136070352"/>
    <n v="1935458"/>
    <n v="21028548"/>
    <n v="234592224"/>
    <n v="159188384"/>
    <x v="3036"/>
    <n v="175586064"/>
    <n v="30894922"/>
    <n v="16179652"/>
    <n v="47074576"/>
    <n v="39275500"/>
    <n v="23950980"/>
    <n v="385017376"/>
    <n v="188148480"/>
    <n v="54101008"/>
    <m/>
    <m/>
    <n v="419593952"/>
    <n v="385017376"/>
    <n v="2288"/>
    <n v="0.70299999999999996"/>
    <m/>
    <n v="0.22849"/>
    <n v="0.59450700000000001"/>
    <n v="0.105139"/>
    <n v="46018"/>
  </r>
  <r>
    <x v="13"/>
    <x v="108"/>
    <s v="OHIO UNIVERSITY-MAIN CAMPUS"/>
    <s v="Ohio"/>
    <x v="1"/>
    <x v="0"/>
    <n v="0.79114168663523232"/>
    <n v="0.35876893014167072"/>
    <n v="12937"/>
    <n v="10235"/>
    <n v="3662"/>
    <n v="10"/>
    <n v="3672"/>
    <s v="45701-2979"/>
    <s v="Great Lakes: IL, IN, MI, OH, and WI"/>
    <x v="0"/>
    <x v="0"/>
    <m/>
    <m/>
    <m/>
    <m/>
    <n v="181480320"/>
    <n v="153797952"/>
    <m/>
    <n v="8871819"/>
    <n v="48462584"/>
    <n v="138093712"/>
    <n v="1831549"/>
    <n v="16234445"/>
    <n v="263677904"/>
    <n v="155616160"/>
    <x v="3037"/>
    <n v="172077904"/>
    <n v="34655092"/>
    <n v="18913798"/>
    <n v="53568888"/>
    <n v="39074076"/>
    <n v="25009850"/>
    <n v="397251904"/>
    <n v="189038048"/>
    <n v="74958496"/>
    <n v="159470064"/>
    <n v="176280640"/>
    <n v="438133312"/>
    <n v="397251904"/>
    <n v="2367"/>
    <n v="0.70299999999999996"/>
    <m/>
    <n v="0.235101"/>
    <n v="0.59180900000000003"/>
    <n v="0.10663599999999999"/>
    <n v="46679"/>
  </r>
  <r>
    <x v="14"/>
    <x v="108"/>
    <s v="OHIO UNIVERSITY-MAIN CAMPUS"/>
    <s v="Ohio"/>
    <x v="1"/>
    <x v="0"/>
    <n v="0.8630103889828461"/>
    <n v="0.35414333706606943"/>
    <n v="12417"/>
    <n v="10716"/>
    <n v="3778"/>
    <n v="17"/>
    <n v="3795"/>
    <s v="45701-2979"/>
    <s v="Great Lakes: IL, IN, MI, OH, and WI"/>
    <x v="1"/>
    <x v="0"/>
    <m/>
    <m/>
    <m/>
    <m/>
    <n v="197831696"/>
    <n v="173510880"/>
    <m/>
    <n v="8410150"/>
    <n v="48134148"/>
    <n v="133875872"/>
    <n v="1909437"/>
    <n v="15391608"/>
    <n v="283069472"/>
    <n v="152438080"/>
    <x v="3038"/>
    <n v="180501872"/>
    <n v="39208720"/>
    <n v="21237412"/>
    <n v="60446132"/>
    <n v="43776160"/>
    <n v="19876058"/>
    <n v="422214560"/>
    <n v="191817328"/>
    <n v="55048368"/>
    <n v="176280640"/>
    <n v="195725888"/>
    <n v="451092384"/>
    <n v="422214560"/>
    <n v="2402"/>
    <n v="0.70899999999999996"/>
    <m/>
    <n v="0.230182"/>
    <n v="0.58846299999999996"/>
    <n v="0.10340299999999999"/>
    <n v="48129"/>
  </r>
  <r>
    <x v="15"/>
    <x v="108"/>
    <s v="Ohio University-Main Campus"/>
    <s v="Ohio"/>
    <x v="1"/>
    <x v="0"/>
    <n v="0.89164712541440927"/>
    <n v="0.3777092590913213"/>
    <n v="12367"/>
    <n v="11027"/>
    <n v="4139"/>
    <n v="26"/>
    <n v="4165"/>
    <s v="45701-2979"/>
    <s v="Great Lakes: IL, IN, MI, OH, and WI"/>
    <x v="1"/>
    <x v="1"/>
    <m/>
    <m/>
    <m/>
    <m/>
    <n v="205655680"/>
    <n v="178170368"/>
    <m/>
    <n v="7295092"/>
    <n v="46330248"/>
    <n v="130798352"/>
    <n v="2282413"/>
    <n v="17744880"/>
    <n v="296384128"/>
    <n v="146700528"/>
    <x v="3039"/>
    <n v="188640592"/>
    <n v="40043680"/>
    <n v="21761226"/>
    <n v="61804904"/>
    <n v="48528308"/>
    <n v="25241382"/>
    <n v="430617792"/>
    <n v="191902704"/>
    <n v="55636460"/>
    <n v="195725888"/>
    <n v="207666464"/>
    <n v="466588096"/>
    <n v="430617792"/>
    <n v="2561"/>
    <n v="0.71399999999999997"/>
    <m/>
    <n v="0.219693"/>
    <n v="0.57588099999999998"/>
    <n v="9.6748000000000001E-2"/>
    <n v="49736.5"/>
  </r>
  <r>
    <x v="16"/>
    <x v="108"/>
    <s v="Ohio University-Main Campus"/>
    <s v="Ohio"/>
    <x v="1"/>
    <x v="0"/>
    <n v="0.84996846420687477"/>
    <n v="0.37881458120768019"/>
    <n v="12684"/>
    <n v="10781"/>
    <n v="4075"/>
    <n v="9"/>
    <n v="4084"/>
    <s v="45701-2979"/>
    <s v="Great Lakes: IL, IN, MI, OH, and WI"/>
    <x v="1"/>
    <x v="1"/>
    <m/>
    <m/>
    <m/>
    <m/>
    <n v="222732256"/>
    <n v="197948848"/>
    <m/>
    <n v="8543462"/>
    <n v="47361588"/>
    <n v="132403248"/>
    <n v="4556274"/>
    <n v="19602540"/>
    <n v="322779680"/>
    <n v="163591280"/>
    <x v="3040"/>
    <n v="208272880"/>
    <n v="38539232"/>
    <n v="22488128"/>
    <n v="61027360"/>
    <n v="49540372"/>
    <n v="20233916"/>
    <n v="462914368"/>
    <n v="208536864"/>
    <n v="62330216"/>
    <n v="207666464"/>
    <n v="242812144"/>
    <n v="503552480"/>
    <n v="462914368"/>
    <n v="2612"/>
    <n v="0.70699999999999996"/>
    <m/>
    <n v="0.215558"/>
    <n v="0.56695399999999996"/>
    <n v="9.4232200000000002E-2"/>
    <n v="51578.5"/>
  </r>
  <r>
    <x v="17"/>
    <x v="108"/>
    <s v="Ohio University-Main Campus"/>
    <s v="Ohio"/>
    <x v="1"/>
    <x v="0"/>
    <n v="0.82012288786482335"/>
    <n v="0.37516388836860837"/>
    <n v="13020"/>
    <n v="10678"/>
    <n v="3995"/>
    <n v="11"/>
    <n v="4006"/>
    <s v="45701-2979"/>
    <s v="Great Lakes: IL, IN, MI, OH, and WI"/>
    <x v="1"/>
    <x v="1"/>
    <m/>
    <m/>
    <m/>
    <m/>
    <n v="227086016"/>
    <n v="196332432"/>
    <m/>
    <n v="8455653"/>
    <n v="38174636"/>
    <n v="139982976"/>
    <n v="3966477"/>
    <n v="20162932"/>
    <n v="323583424"/>
    <n v="144778944"/>
    <x v="3041"/>
    <n v="204480096"/>
    <n v="39153364"/>
    <n v="23632392"/>
    <n v="62785756"/>
    <n v="52010112"/>
    <n v="24901084"/>
    <n v="465069024"/>
    <n v="214044160"/>
    <n v="62117144"/>
    <n v="242812144"/>
    <n v="311879648"/>
    <n v="489674624"/>
    <n v="465069024"/>
    <n v="2540"/>
    <n v="0.7"/>
    <m/>
    <n v="0.22995099999999999"/>
    <n v="0.57404100000000002"/>
    <n v="0.104115"/>
    <n v="51895.5"/>
  </r>
  <r>
    <x v="18"/>
    <x v="108"/>
    <s v="Ohio University-Main Campus"/>
    <s v="Ohio"/>
    <x v="1"/>
    <x v="0"/>
    <n v="0.77822867720347433"/>
    <n v="0.36455950965145001"/>
    <n v="14046"/>
    <n v="10931"/>
    <n v="3980"/>
    <n v="5"/>
    <n v="3985"/>
    <s v="45701-2979"/>
    <s v="Great Lakes: IL, IN, MI, OH, and WI"/>
    <x v="1"/>
    <x v="1"/>
    <m/>
    <m/>
    <m/>
    <m/>
    <n v="239525680"/>
    <n v="209638864"/>
    <m/>
    <n v="8698044"/>
    <n v="37506392"/>
    <n v="151260256"/>
    <n v="3879535"/>
    <n v="23292966"/>
    <n v="346517408"/>
    <n v="138722784"/>
    <x v="3042"/>
    <n v="218721344"/>
    <n v="39732344"/>
    <n v="25432964"/>
    <n v="65165308"/>
    <n v="56676052"/>
    <n v="23855346"/>
    <n v="498346528"/>
    <n v="224782432"/>
    <n v="70057016"/>
    <n v="311879648"/>
    <n v="253259008"/>
    <n v="520957088"/>
    <n v="498346528"/>
    <n v="2483"/>
    <n v="0.69199999999999995"/>
    <m/>
    <n v="0.25331799999999999"/>
    <n v="0.58280299999999996"/>
    <n v="0.114174"/>
    <n v="52241"/>
  </r>
  <r>
    <x v="19"/>
    <x v="108"/>
    <s v="Ohio University-Main Campus"/>
    <s v="Ohio"/>
    <x v="1"/>
    <x v="0"/>
    <n v="0.81603773584905659"/>
    <n v="0.35130704857216805"/>
    <n v="14204"/>
    <n v="11591"/>
    <n v="4062"/>
    <n v="10"/>
    <n v="4072"/>
    <s v="45701-2979"/>
    <s v="Great Lakes: IL, IN, MI, OH, and WI"/>
    <x v="1"/>
    <x v="1"/>
    <n v="-82.100300000000004"/>
    <n v="39.325600000000001"/>
    <m/>
    <m/>
    <n v="260402224"/>
    <n v="225354912"/>
    <m/>
    <n v="9097634"/>
    <n v="64456508"/>
    <n v="126867104"/>
    <n v="4160631"/>
    <n v="25974122"/>
    <n v="376453696"/>
    <n v="164996368"/>
    <x v="3043"/>
    <n v="225991760"/>
    <n v="41626224"/>
    <n v="25863880"/>
    <n v="67490104"/>
    <n v="61880868"/>
    <n v="22108018"/>
    <n v="506374848"/>
    <n v="221998400"/>
    <n v="69456832"/>
    <n v="253259008"/>
    <n v="277231936"/>
    <n v="640842304"/>
    <n v="574716160"/>
    <n v="2442"/>
    <n v="0.65400000000000003"/>
    <m/>
    <n v="0.31364399999999998"/>
    <n v="0.60037099999999999"/>
    <n v="0.14047999999999999"/>
    <n v="48134"/>
  </r>
  <r>
    <x v="20"/>
    <x v="108"/>
    <s v="Ohio University-Main Campus"/>
    <s v="Ohio"/>
    <x v="1"/>
    <x v="0"/>
    <n v="0.85081550202005085"/>
    <n v="0.34963067182553642"/>
    <n v="13366"/>
    <n v="11372"/>
    <n v="3960"/>
    <n v="16"/>
    <n v="3976"/>
    <s v="45701-2979"/>
    <s v="Great Lakes: IL, IN, MI, OH, and WI"/>
    <x v="1"/>
    <x v="1"/>
    <n v="-82.100300000000004"/>
    <n v="39.325600000000001"/>
    <m/>
    <m/>
    <n v="286122880"/>
    <n v="247865376"/>
    <m/>
    <n v="9135207"/>
    <n v="77046080"/>
    <n v="128804432"/>
    <n v="4140187"/>
    <n v="56743196"/>
    <n v="438025280"/>
    <n v="176352128"/>
    <x v="3044"/>
    <n v="238817792"/>
    <n v="48593424"/>
    <n v="29037172"/>
    <n v="77630592"/>
    <n v="58130920"/>
    <n v="24157188"/>
    <n v="525896864"/>
    <n v="222597952"/>
    <n v="74391528"/>
    <n v="277231936"/>
    <n v="335999712"/>
    <n v="705814720"/>
    <n v="598420224"/>
    <n v="2652"/>
    <n v="0.65"/>
    <m/>
    <n v="0.36963000000000001"/>
    <n v="0.61911099999999997"/>
    <n v="0.16575500000000001"/>
    <n v="45327"/>
  </r>
  <r>
    <x v="21"/>
    <x v="108"/>
    <s v="Ohio University-Main Campus"/>
    <s v="Ohio"/>
    <x v="1"/>
    <x v="0"/>
    <n v="0.86166365280289325"/>
    <n v="0.33927946834557537"/>
    <n v="13272"/>
    <n v="11436"/>
    <n v="3848"/>
    <n v="32"/>
    <n v="3880"/>
    <s v="45701-2979"/>
    <s v="Great Lakes: IL, IN, MI, OH, and WI"/>
    <x v="1"/>
    <x v="1"/>
    <n v="-82.098100000000002"/>
    <n v="39.327399999999997"/>
    <n v="8.6999999999999994E-2"/>
    <n v="5565"/>
    <n v="303667040"/>
    <n v="262847024"/>
    <m/>
    <n v="9293008"/>
    <n v="53370392"/>
    <n v="132402368"/>
    <n v="4413231"/>
    <n v="30217272"/>
    <n v="428006880"/>
    <n v="145961648"/>
    <x v="3045"/>
    <n v="235575312"/>
    <n v="50228864"/>
    <n v="30754804"/>
    <n v="80983664"/>
    <n v="62129036"/>
    <n v="24926788"/>
    <n v="535973504"/>
    <n v="227615632"/>
    <n v="71621456"/>
    <n v="335999712"/>
    <n v="408987360"/>
    <n v="660002048"/>
    <n v="600632704"/>
    <n v="2551"/>
    <n v="0.63600000000000001"/>
    <m/>
    <n v="0.37473800000000002"/>
    <n v="0.62911799999999996"/>
    <n v="0.16859499999999999"/>
    <n v="46937"/>
  </r>
  <r>
    <x v="22"/>
    <x v="108"/>
    <s v="Ohio University-Main Campus"/>
    <s v="Ohio"/>
    <x v="1"/>
    <x v="0"/>
    <n v="0.77699530516431925"/>
    <n v="0.28649325768182154"/>
    <n v="17466"/>
    <n v="13571"/>
    <n v="3870"/>
    <n v="18"/>
    <n v="3888"/>
    <s v="45701-2979"/>
    <s v="Great Lakes: IL, IN, MI, OH, and WI"/>
    <x v="1"/>
    <x v="1"/>
    <n v="-82.094200000000001"/>
    <n v="39.334400000000002"/>
    <n v="0.13800000000000001"/>
    <n v="6517"/>
    <n v="329787584"/>
    <n v="283625568"/>
    <m/>
    <n v="9331185"/>
    <n v="58136284"/>
    <n v="138404240"/>
    <n v="4618050"/>
    <n v="33835736"/>
    <n v="457100032"/>
    <n v="165164560"/>
    <x v="3046"/>
    <n v="260751328"/>
    <n v="54358284"/>
    <n v="31894726"/>
    <n v="86253008"/>
    <n v="61451504"/>
    <n v="31441396"/>
    <n v="588392064"/>
    <n v="245956048"/>
    <n v="76962736"/>
    <n v="408987360"/>
    <n v="446747520"/>
    <n v="701159168"/>
    <n v="649794240"/>
    <n v="2643"/>
    <n v="0.66600000000000004"/>
    <m/>
    <n v="0.37300299999999997"/>
    <n v="0.63485100000000005"/>
    <n v="0.170099"/>
    <n v="49741.5"/>
  </r>
  <r>
    <x v="23"/>
    <x v="108"/>
    <s v="Ohio University-Main Campus"/>
    <s v="Ohio"/>
    <x v="1"/>
    <x v="0"/>
    <n v="0.72954490729593069"/>
    <n v="0.28015050498382732"/>
    <n v="20765"/>
    <n v="15149"/>
    <n v="4235"/>
    <n v="9"/>
    <n v="4244"/>
    <s v="45701-2979"/>
    <s v="Great Lakes: IL, IN, MI, OH, and WI"/>
    <x v="1"/>
    <x v="1"/>
    <n v="-82.101100000000002"/>
    <n v="39.326799999999999"/>
    <n v="0.15"/>
    <n v="7713"/>
    <n v="339470144"/>
    <n v="289339104"/>
    <m/>
    <n v="12267090"/>
    <n v="50244000"/>
    <n v="149185824"/>
    <n v="4560194"/>
    <n v="46106488"/>
    <n v="470605568"/>
    <n v="187915552"/>
    <x v="3047"/>
    <n v="262180848"/>
    <n v="53273056"/>
    <n v="32949938"/>
    <n v="86222992"/>
    <n v="80113792"/>
    <n v="43027776"/>
    <n v="618478080"/>
    <n v="256315616"/>
    <n v="91707024"/>
    <n v="446747520"/>
    <n v="515912544"/>
    <n v="742320704"/>
    <n v="677961088"/>
    <n v="2626"/>
    <n v="0.67200000000000004"/>
    <m/>
    <n v="0.366892"/>
    <n v="0.63375700000000001"/>
    <n v="0.16800699999999999"/>
    <n v="50992.5"/>
  </r>
  <r>
    <x v="24"/>
    <x v="108"/>
    <s v="Ohio University-Main Campus"/>
    <s v="Ohio"/>
    <x v="1"/>
    <x v="0"/>
    <n v="0.74271520015286141"/>
    <n v="0.28151530743503989"/>
    <n v="20934"/>
    <n v="15548"/>
    <n v="4366"/>
    <n v="11"/>
    <n v="4377"/>
    <s v="45701-2979"/>
    <s v="Great Lakes: IL, IN, MI, OH, and WI"/>
    <x v="1"/>
    <x v="1"/>
    <n v="-82.101100000000002"/>
    <n v="39.326799999999999"/>
    <n v="0.111"/>
    <n v="9311"/>
    <n v="352039072"/>
    <n v="300672512"/>
    <m/>
    <n v="14535836"/>
    <n v="50066584"/>
    <n v="164881376"/>
    <n v="4839879"/>
    <n v="57093492"/>
    <n v="510334176"/>
    <n v="174210560"/>
    <x v="3048"/>
    <n v="259928416"/>
    <n v="53845384"/>
    <n v="32894192"/>
    <n v="86739576"/>
    <n v="84491832"/>
    <n v="56134516"/>
    <n v="648139776"/>
    <n v="313415744"/>
    <n v="81631448"/>
    <n v="515912544"/>
    <n v="506989248"/>
    <n v="760407552"/>
    <n v="706749632"/>
    <n v="2702"/>
    <n v="0.66700000000000004"/>
    <m/>
    <n v="0.33873799999999998"/>
    <n v="0.63595900000000005"/>
    <n v="0.15514900000000001"/>
    <n v="53909"/>
  </r>
  <r>
    <x v="25"/>
    <x v="108"/>
    <s v="Ohio University-Main Campus"/>
    <s v="Ohio"/>
    <x v="1"/>
    <x v="0"/>
    <n v="0.74419047619047618"/>
    <n v="0.28301766060916306"/>
    <n v="21000"/>
    <n v="15628"/>
    <n v="4413"/>
    <n v="10"/>
    <n v="4423"/>
    <s v="45701-2979"/>
    <s v="Great Lakes: IL, IN, MI, OH, and WI"/>
    <x v="1"/>
    <x v="1"/>
    <n v="-82.101100000000002"/>
    <n v="39.326799999999999"/>
    <n v="8.6999999999999994E-2"/>
    <n v="8956"/>
    <n v="366661856"/>
    <n v="309267360"/>
    <m/>
    <n v="14099071"/>
    <n v="47751200"/>
    <n v="168897120"/>
    <n v="5029693"/>
    <n v="50609340"/>
    <n v="508542816"/>
    <n v="171142688"/>
    <x v="3049"/>
    <n v="276994880"/>
    <n v="47278716"/>
    <n v="35794980"/>
    <n v="83073696"/>
    <n v="87512368"/>
    <n v="62780088"/>
    <n v="682068032"/>
    <n v="313040224"/>
    <n v="97181656"/>
    <n v="506989248"/>
    <n v="481777088"/>
    <n v="754389248"/>
    <n v="738417984"/>
    <n v="2522"/>
    <n v="0.63900000000000001"/>
    <m/>
    <n v="0.31870300000000001"/>
    <n v="0.63706300000000005"/>
    <n v="0.147675"/>
    <n v="57378"/>
  </r>
  <r>
    <x v="26"/>
    <x v="108"/>
    <s v="Ohio University-Main Campus"/>
    <s v="Ohio"/>
    <x v="1"/>
    <x v="0"/>
    <n v="0.74853319109731853"/>
    <n v="0.2794584439981862"/>
    <n v="20623"/>
    <n v="15437"/>
    <n v="4292"/>
    <n v="22"/>
    <n v="4314"/>
    <s v="45701-2979"/>
    <s v="Great Lakes: IL, IN, MI, OH, and WI"/>
    <x v="1"/>
    <x v="1"/>
    <n v="-82.100999999999999"/>
    <n v="39.326799999999999"/>
    <n v="9.7000000000000003E-2"/>
    <n v="9684"/>
    <n v="376759168"/>
    <n v="318408256"/>
    <m/>
    <n v="12290337"/>
    <n v="50220264"/>
    <n v="159257776"/>
    <m/>
    <n v="70701368"/>
    <n v="536268000"/>
    <n v="209108832"/>
    <x v="3050"/>
    <n v="311455520"/>
    <n v="52028032"/>
    <n v="35291656"/>
    <n v="87319688"/>
    <n v="94354656"/>
    <n v="65492656"/>
    <n v="740475840"/>
    <n v="328434368"/>
    <n v="129606864"/>
    <n v="481777088"/>
    <n v="536197216"/>
    <n v="827756096"/>
    <n v="796553920"/>
    <n v="2462"/>
    <n v="0.64100000000000001"/>
    <m/>
    <n v="0.29553499999999999"/>
    <n v="0.63490100000000005"/>
    <n v="0.13289799999999999"/>
    <n v="58609"/>
  </r>
  <r>
    <x v="27"/>
    <x v="108"/>
    <s v="Ohio University-Main Campus"/>
    <s v="Ohio"/>
    <x v="1"/>
    <x v="0"/>
    <n v="0.73929101778167006"/>
    <n v="0.20853934899052329"/>
    <n v="26263"/>
    <n v="19416"/>
    <n v="4036"/>
    <n v="13"/>
    <n v="4049"/>
    <s v="45701-2979"/>
    <s v="Great Lakes: IL, IN, MI, OH, and WI"/>
    <x v="1"/>
    <x v="1"/>
    <n v="-82.100999999999999"/>
    <n v="39.326799999999999"/>
    <n v="9.7000000000000003E-2"/>
    <n v="9731"/>
    <n v="376614016"/>
    <n v="317936640"/>
    <m/>
    <n v="9872285"/>
    <n v="49419832"/>
    <n v="165531776"/>
    <m/>
    <n v="41805740"/>
    <n v="497293120"/>
    <n v="203441536"/>
    <x v="3051"/>
    <n v="274628960"/>
    <n v="54548844"/>
    <n v="30646962"/>
    <n v="85195808"/>
    <n v="86618576"/>
    <n v="50173980"/>
    <n v="585147200"/>
    <n v="316316864"/>
    <n v="12532990"/>
    <n v="536197216"/>
    <n v="568907136"/>
    <n v="786162944"/>
    <n v="628063744"/>
    <m/>
    <m/>
    <m/>
    <m/>
    <m/>
    <m/>
    <m/>
  </r>
  <r>
    <x v="0"/>
    <x v="109"/>
    <s v="OREGON STATE UNIVERSITY"/>
    <s v="Oregon"/>
    <x v="0"/>
    <x v="0"/>
    <s v=""/>
    <s v=""/>
    <m/>
    <m/>
    <m/>
    <m/>
    <m/>
    <n v="97331"/>
    <s v="Far West: AK, CA, HI, NV, OR, and WA"/>
    <x v="0"/>
    <x v="0"/>
    <m/>
    <m/>
    <m/>
    <m/>
    <n v="37433540"/>
    <m/>
    <n v="3046937"/>
    <n v="422762"/>
    <n v="73643896"/>
    <n v="114025168"/>
    <n v="20833780"/>
    <n v="4863167"/>
    <m/>
    <m/>
    <x v="3052"/>
    <n v="67478456"/>
    <n v="81425192"/>
    <n v="32086352"/>
    <n v="113511544"/>
    <n v="21637684"/>
    <n v="7906666"/>
    <n v="290438080"/>
    <n v="137553664"/>
    <n v="42522648"/>
    <m/>
    <m/>
    <m/>
    <m/>
    <m/>
    <m/>
    <m/>
    <m/>
    <m/>
    <m/>
    <m/>
  </r>
  <r>
    <x v="1"/>
    <x v="109"/>
    <s v="OREGON STATE UNIVERSITY"/>
    <s v="Oregon"/>
    <x v="0"/>
    <x v="0"/>
    <s v=""/>
    <s v=""/>
    <m/>
    <m/>
    <m/>
    <m/>
    <m/>
    <m/>
    <m/>
    <x v="0"/>
    <x v="0"/>
    <m/>
    <m/>
    <m/>
    <m/>
    <n v="43774188"/>
    <m/>
    <n v="3113261"/>
    <n v="471212"/>
    <n v="76657520"/>
    <n v="119531216"/>
    <n v="20929456"/>
    <n v="5478817"/>
    <m/>
    <m/>
    <x v="3053"/>
    <n v="69975632"/>
    <n v="87852072"/>
    <n v="35031352"/>
    <n v="122883424"/>
    <n v="22129684"/>
    <n v="7958970"/>
    <n v="302137376"/>
    <n v="144234272"/>
    <n v="44600568"/>
    <m/>
    <m/>
    <m/>
    <m/>
    <m/>
    <m/>
    <m/>
    <m/>
    <m/>
    <m/>
    <m/>
  </r>
  <r>
    <x v="2"/>
    <x v="109"/>
    <s v="OREGON STATE UNIVERSITY"/>
    <s v="Oregon"/>
    <x v="0"/>
    <x v="0"/>
    <s v=""/>
    <s v=""/>
    <m/>
    <m/>
    <m/>
    <m/>
    <m/>
    <n v="97331"/>
    <s v="Far West: AK, CA, HI, NV, OR, and WA"/>
    <x v="0"/>
    <x v="0"/>
    <m/>
    <m/>
    <m/>
    <m/>
    <n v="45534192"/>
    <m/>
    <n v="2943682"/>
    <n v="543711"/>
    <n v="81961672"/>
    <n v="127493200"/>
    <n v="20823860"/>
    <n v="5793747"/>
    <m/>
    <m/>
    <x v="3054"/>
    <n v="74295352"/>
    <n v="92423992"/>
    <n v="35423268"/>
    <n v="127847264"/>
    <n v="23064174"/>
    <n v="7420352"/>
    <n v="319763136"/>
    <n v="151174544"/>
    <n v="45727652"/>
    <m/>
    <m/>
    <m/>
    <m/>
    <m/>
    <m/>
    <n v="3606"/>
    <m/>
    <m/>
    <m/>
    <m/>
  </r>
  <r>
    <x v="3"/>
    <x v="109"/>
    <s v="OREGON STATE UNIVERSITY"/>
    <s v="Oregon"/>
    <x v="0"/>
    <x v="0"/>
    <s v=""/>
    <s v=""/>
    <m/>
    <m/>
    <m/>
    <m/>
    <m/>
    <n v="97331"/>
    <s v="Far West: AK, CA, HI, NV, OR, and WA"/>
    <x v="0"/>
    <x v="0"/>
    <m/>
    <m/>
    <m/>
    <m/>
    <n v="50213116"/>
    <m/>
    <n v="3199195"/>
    <n v="703912"/>
    <n v="93410464"/>
    <n v="110298048"/>
    <n v="18461312"/>
    <n v="16551586"/>
    <m/>
    <m/>
    <x v="3055"/>
    <n v="75760424"/>
    <n v="95808800"/>
    <n v="39378584"/>
    <n v="135187392"/>
    <n v="23182024"/>
    <n v="8512994"/>
    <n v="330940448"/>
    <n v="157292480"/>
    <n v="47817032"/>
    <m/>
    <m/>
    <m/>
    <m/>
    <m/>
    <m/>
    <n v="3840"/>
    <m/>
    <m/>
    <m/>
    <m/>
  </r>
  <r>
    <x v="4"/>
    <x v="109"/>
    <s v="OREGON STATE UNIVERSITY"/>
    <s v="Oregon"/>
    <x v="0"/>
    <x v="0"/>
    <s v=""/>
    <s v=""/>
    <m/>
    <m/>
    <m/>
    <m/>
    <m/>
    <n v="97331"/>
    <s v="Far West: AK, CA, HI, NV, OR, and WA"/>
    <x v="0"/>
    <x v="0"/>
    <m/>
    <m/>
    <m/>
    <m/>
    <n v="55527200"/>
    <m/>
    <n v="3520525"/>
    <n v="719851"/>
    <n v="99180640"/>
    <n v="111871656"/>
    <n v="16576642"/>
    <n v="17860608"/>
    <m/>
    <m/>
    <x v="3056"/>
    <n v="78721632"/>
    <n v="99194672"/>
    <n v="42448036"/>
    <n v="141642704"/>
    <n v="22530324"/>
    <n v="8577326"/>
    <n v="342211968"/>
    <n v="161058736"/>
    <n v="49566516"/>
    <m/>
    <m/>
    <m/>
    <m/>
    <m/>
    <m/>
    <n v="3990"/>
    <m/>
    <m/>
    <m/>
    <m/>
  </r>
  <r>
    <x v="5"/>
    <x v="109"/>
    <s v="OREGON STATE UNIVERSITY"/>
    <s v="Oregon"/>
    <x v="0"/>
    <x v="0"/>
    <s v=""/>
    <s v=""/>
    <m/>
    <m/>
    <m/>
    <m/>
    <m/>
    <n v="97331"/>
    <s v="Far West: AK, CA, HI, NV, OR, and WA"/>
    <x v="0"/>
    <x v="0"/>
    <m/>
    <m/>
    <m/>
    <m/>
    <n v="63093312"/>
    <m/>
    <n v="3830013"/>
    <n v="1419060"/>
    <n v="95959864"/>
    <n v="99890144"/>
    <n v="23217032"/>
    <n v="16316159"/>
    <m/>
    <m/>
    <x v="3057"/>
    <n v="84874592"/>
    <n v="101935776"/>
    <n v="40415832"/>
    <n v="142351616"/>
    <n v="23457460"/>
    <n v="9395655"/>
    <n v="366327424"/>
    <n v="163901264"/>
    <n v="49618764"/>
    <m/>
    <m/>
    <m/>
    <m/>
    <m/>
    <m/>
    <n v="4172"/>
    <m/>
    <m/>
    <m/>
    <m/>
  </r>
  <r>
    <x v="6"/>
    <x v="109"/>
    <s v="OREGON STATE UNIVERSITY"/>
    <s v="Oregon"/>
    <x v="0"/>
    <x v="0"/>
    <s v=""/>
    <s v=""/>
    <m/>
    <m/>
    <m/>
    <m/>
    <m/>
    <n v="97331"/>
    <s v="Far West: AK, CA, HI, NV, OR, and WA"/>
    <x v="0"/>
    <x v="0"/>
    <m/>
    <m/>
    <m/>
    <m/>
    <n v="65189420"/>
    <m/>
    <n v="4035744"/>
    <n v="1370411"/>
    <n v="95974368"/>
    <n v="105915672"/>
    <n v="25225256"/>
    <n v="14770540"/>
    <m/>
    <m/>
    <x v="3058"/>
    <n v="88366224"/>
    <n v="104119928"/>
    <n v="42002284"/>
    <n v="146122208"/>
    <n v="23514552"/>
    <n v="10202599"/>
    <n v="375999808"/>
    <n v="165586016"/>
    <n v="50923972"/>
    <n v="25243496"/>
    <n v="29701952"/>
    <m/>
    <m/>
    <n v="935"/>
    <n v="0.60599999999999998"/>
    <n v="4389"/>
    <m/>
    <m/>
    <m/>
    <m/>
  </r>
  <r>
    <x v="7"/>
    <x v="109"/>
    <s v="OREGON STATE UNIVERSITY"/>
    <s v="Oregon"/>
    <x v="0"/>
    <x v="0"/>
    <s v=""/>
    <s v=""/>
    <m/>
    <m/>
    <m/>
    <m/>
    <m/>
    <m/>
    <m/>
    <x v="0"/>
    <x v="0"/>
    <m/>
    <m/>
    <m/>
    <m/>
    <n v="67420360"/>
    <m/>
    <n v="3788020"/>
    <n v="1021225"/>
    <n v="99433248"/>
    <n v="118069176"/>
    <n v="25714328"/>
    <n v="4162659"/>
    <m/>
    <m/>
    <x v="3059"/>
    <n v="85973912"/>
    <n v="105071832"/>
    <n v="41890152"/>
    <n v="146961984"/>
    <n v="24262844"/>
    <n v="9931095"/>
    <n v="370254016"/>
    <n v="166114976"/>
    <n v="50456728"/>
    <n v="29701952"/>
    <n v="32842416"/>
    <m/>
    <m/>
    <n v="1001"/>
    <n v="0.58799999999999997"/>
    <n v="4652"/>
    <n v="0.23847599999999999"/>
    <n v="0.48965199999999998"/>
    <n v="8.0197599999999994E-2"/>
    <n v="35566.5"/>
  </r>
  <r>
    <x v="8"/>
    <x v="109"/>
    <s v="OREGON STATE UNIVERSITY"/>
    <s v="Oregon"/>
    <x v="0"/>
    <x v="0"/>
    <s v=""/>
    <s v=""/>
    <m/>
    <m/>
    <m/>
    <m/>
    <m/>
    <m/>
    <m/>
    <x v="0"/>
    <x v="0"/>
    <m/>
    <m/>
    <m/>
    <m/>
    <n v="68012776"/>
    <m/>
    <n v="4041418"/>
    <n v="420718"/>
    <n v="100215416"/>
    <n v="129872760"/>
    <n v="30938600"/>
    <n v="8743970"/>
    <m/>
    <m/>
    <x v="3060"/>
    <n v="93315208"/>
    <n v="111193744"/>
    <n v="44594064"/>
    <n v="155787808"/>
    <n v="27576412"/>
    <n v="10207853"/>
    <n v="392011520"/>
    <n v="174668512"/>
    <n v="54965288"/>
    <n v="32842416"/>
    <n v="34732228"/>
    <m/>
    <m/>
    <n v="894"/>
    <n v="0.55000000000000004"/>
    <n v="4862"/>
    <n v="0.22155900000000001"/>
    <n v="0.50257099999999999"/>
    <n v="7.7350299999999997E-2"/>
    <n v="37109"/>
  </r>
  <r>
    <x v="9"/>
    <x v="109"/>
    <s v="OREGON STATE UNIVERSITY"/>
    <s v="Oregon"/>
    <x v="0"/>
    <x v="0"/>
    <s v=""/>
    <s v=""/>
    <m/>
    <m/>
    <m/>
    <m/>
    <m/>
    <m/>
    <m/>
    <x v="0"/>
    <x v="0"/>
    <m/>
    <m/>
    <m/>
    <m/>
    <n v="72082432"/>
    <m/>
    <n v="4393900"/>
    <n v="738973"/>
    <n v="98239568"/>
    <n v="146421696"/>
    <n v="31273860"/>
    <n v="9879171"/>
    <m/>
    <m/>
    <x v="3061"/>
    <n v="98971856"/>
    <n v="113699624"/>
    <n v="46419048"/>
    <n v="160118672"/>
    <n v="26310950"/>
    <n v="11159919"/>
    <n v="425607744"/>
    <n v="179568208"/>
    <n v="61825504"/>
    <n v="34732228"/>
    <n v="32473116"/>
    <m/>
    <m/>
    <n v="1059"/>
    <n v="0.56699999999999995"/>
    <n v="5091"/>
    <n v="0.21718999999999999"/>
    <n v="0.50221800000000005"/>
    <n v="7.6894599999999994E-2"/>
    <n v="38069.5"/>
  </r>
  <r>
    <x v="10"/>
    <x v="109"/>
    <s v="OREGON STATE UNIVERSITY"/>
    <s v="Oregon"/>
    <x v="0"/>
    <x v="0"/>
    <s v=""/>
    <s v=""/>
    <m/>
    <m/>
    <m/>
    <m/>
    <m/>
    <m/>
    <m/>
    <x v="0"/>
    <x v="0"/>
    <m/>
    <m/>
    <m/>
    <m/>
    <n v="77997528"/>
    <m/>
    <n v="4486381"/>
    <n v="566881"/>
    <n v="107623728"/>
    <n v="152737648"/>
    <n v="37481880"/>
    <n v="8591545"/>
    <m/>
    <m/>
    <x v="3062"/>
    <n v="105068856"/>
    <n v="124675664"/>
    <n v="52065168"/>
    <n v="176740832"/>
    <n v="28521804"/>
    <n v="11347451"/>
    <n v="457112512"/>
    <n v="194231520"/>
    <n v="66361996"/>
    <n v="325589056"/>
    <n v="290347840"/>
    <m/>
    <m/>
    <n v="1177"/>
    <n v="0.58299999999999996"/>
    <n v="5260"/>
    <n v="0.22054199999999999"/>
    <n v="0.48944799999999999"/>
    <n v="8.0372799999999994E-2"/>
    <n v="40216.5"/>
  </r>
  <r>
    <x v="11"/>
    <x v="109"/>
    <s v="OREGON STATE UNIVERSITY"/>
    <s v="Oregon"/>
    <x v="1"/>
    <x v="0"/>
    <n v="0.87474659716188818"/>
    <n v="0.45836781989736797"/>
    <n v="6906"/>
    <n v="6041"/>
    <n v="2695"/>
    <n v="74"/>
    <n v="2769"/>
    <m/>
    <m/>
    <x v="0"/>
    <x v="0"/>
    <m/>
    <m/>
    <m/>
    <m/>
    <n v="102160080"/>
    <n v="87759832"/>
    <n v="5044373"/>
    <n v="18552422"/>
    <n v="142367936"/>
    <n v="164403248"/>
    <n v="22017344"/>
    <n v="62819996"/>
    <n v="317783232"/>
    <n v="176122688"/>
    <x v="3063"/>
    <n v="112698576"/>
    <n v="151296224"/>
    <n v="56484552"/>
    <n v="207780768"/>
    <n v="27419186"/>
    <n v="13392154"/>
    <n v="500799360"/>
    <n v="220811456"/>
    <n v="76742720"/>
    <m/>
    <m/>
    <n v="555060352"/>
    <n v="500799360"/>
    <n v="1076"/>
    <n v="0.58699999999999997"/>
    <n v="5508"/>
    <n v="0.220775"/>
    <n v="0.50313600000000003"/>
    <n v="7.9112399999999999E-2"/>
    <n v="42101"/>
  </r>
  <r>
    <x v="12"/>
    <x v="109"/>
    <s v="OREGON STATE UNIVERSITY"/>
    <s v="Oregon"/>
    <x v="1"/>
    <x v="0"/>
    <n v="0.51196388261851011"/>
    <n v="0.91563786008230452"/>
    <n v="6645"/>
    <n v="3402"/>
    <n v="3013"/>
    <n v="102"/>
    <n v="3115"/>
    <m/>
    <m/>
    <x v="0"/>
    <x v="0"/>
    <m/>
    <m/>
    <m/>
    <m/>
    <n v="108620704"/>
    <n v="100963888"/>
    <n v="5037450"/>
    <n v="14918212"/>
    <n v="132978104"/>
    <n v="160388128"/>
    <n v="22885652"/>
    <n v="29348184"/>
    <n v="320640160"/>
    <n v="176324160"/>
    <x v="3064"/>
    <n v="118684240"/>
    <n v="144321520"/>
    <n v="48827032"/>
    <n v="193148544"/>
    <n v="28929414"/>
    <n v="13427434"/>
    <n v="494074464"/>
    <n v="229546688"/>
    <n v="83875512"/>
    <m/>
    <m/>
    <n v="499735680"/>
    <n v="494074464"/>
    <n v="1132"/>
    <n v="0.60599999999999998"/>
    <n v="5976"/>
    <n v="0.21523500000000001"/>
    <n v="0.51359699999999997"/>
    <n v="7.8800999999999996E-2"/>
    <n v="42044.5"/>
  </r>
  <r>
    <x v="13"/>
    <x v="109"/>
    <s v="OREGON STATE UNIVERSITY"/>
    <s v="Oregon"/>
    <x v="1"/>
    <x v="0"/>
    <n v="0.75357081397349857"/>
    <n v="0.69833295272893359"/>
    <n v="5811"/>
    <n v="4379"/>
    <n v="2962"/>
    <n v="96"/>
    <n v="3058"/>
    <n v="97331"/>
    <s v="Far West: AK, CA, HI, NV, OR, and WA"/>
    <x v="0"/>
    <x v="0"/>
    <m/>
    <m/>
    <m/>
    <m/>
    <n v="124171880"/>
    <n v="114304560"/>
    <n v="5109091"/>
    <n v="9867650"/>
    <n v="132878360"/>
    <n v="156106592"/>
    <n v="31971868"/>
    <n v="27646452"/>
    <n v="335656544"/>
    <n v="179570816"/>
    <x v="3065"/>
    <n v="124410384"/>
    <n v="150712320"/>
    <n v="44935540"/>
    <n v="195647856"/>
    <n v="29958604"/>
    <n v="14417509"/>
    <n v="510101632"/>
    <n v="230913552"/>
    <n v="88234176"/>
    <n v="165677088"/>
    <n v="178930496"/>
    <n v="526633792"/>
    <n v="510101632"/>
    <n v="1334"/>
    <n v="0.59799999999999998"/>
    <n v="6336"/>
    <n v="0.224663"/>
    <n v="0.50657600000000003"/>
    <n v="8.2314700000000005E-2"/>
    <n v="42400"/>
  </r>
  <r>
    <x v="14"/>
    <x v="109"/>
    <s v="OREGON STATE UNIVERSITY"/>
    <s v="Oregon"/>
    <x v="1"/>
    <x v="0"/>
    <n v="0.88110661268556001"/>
    <n v="0.45167713279215804"/>
    <n v="7410"/>
    <n v="6529"/>
    <n v="2867"/>
    <n v="82"/>
    <n v="2949"/>
    <n v="97331"/>
    <s v="Far West: AK, CA, HI, NV, OR, and WA"/>
    <x v="1"/>
    <x v="0"/>
    <m/>
    <m/>
    <m/>
    <m/>
    <n v="137737152"/>
    <n v="125553336"/>
    <n v="4833685"/>
    <n v="17561804"/>
    <n v="141907456"/>
    <n v="161238144"/>
    <n v="33678700"/>
    <n v="42421736"/>
    <n v="364814976"/>
    <n v="182774544"/>
    <x v="3066"/>
    <n v="133711296"/>
    <n v="156599696"/>
    <n v="45720456"/>
    <n v="202320160"/>
    <n v="32677964"/>
    <n v="16346112"/>
    <n v="558279424"/>
    <n v="239472848"/>
    <n v="97720968"/>
    <n v="379559744"/>
    <n v="403925856"/>
    <n v="567711872"/>
    <n v="558279424"/>
    <n v="1693"/>
    <n v="0.61099999999999999"/>
    <n v="6786"/>
    <n v="0.23821999999999999"/>
    <n v="0.50692899999999996"/>
    <n v="8.0843899999999996E-2"/>
    <n v="42836"/>
  </r>
  <r>
    <x v="15"/>
    <x v="109"/>
    <s v="Oregon State University"/>
    <s v="Oregon"/>
    <x v="1"/>
    <x v="0"/>
    <n v="0.89981205725025304"/>
    <n v="0.46401028277634959"/>
    <n v="6917"/>
    <n v="6224"/>
    <n v="2798"/>
    <n v="90"/>
    <n v="2888"/>
    <n v="97331"/>
    <s v="Far West: AK, CA, HI, NV, OR, and WA"/>
    <x v="1"/>
    <x v="2"/>
    <m/>
    <m/>
    <m/>
    <m/>
    <n v="122533960"/>
    <n v="112280832"/>
    <n v="5409340"/>
    <n v="17505144"/>
    <n v="151030464"/>
    <n v="166564608"/>
    <n v="36025128"/>
    <n v="50147312"/>
    <n v="384481440"/>
    <n v="195535984"/>
    <x v="3067"/>
    <n v="148207488"/>
    <n v="173486816"/>
    <n v="51419432"/>
    <n v="224906240"/>
    <n v="39042244"/>
    <n v="17860124"/>
    <n v="609299520"/>
    <n v="253709600"/>
    <n v="115672616"/>
    <n v="403925856"/>
    <n v="440042752"/>
    <n v="607327360"/>
    <n v="609299520"/>
    <n v="1586"/>
    <n v="0.59799999999999998"/>
    <n v="6930"/>
    <n v="0.24008099999999999"/>
    <n v="0.51007400000000003"/>
    <n v="8.6329799999999998E-2"/>
    <n v="43656"/>
  </r>
  <r>
    <x v="16"/>
    <x v="109"/>
    <s v="Oregon State University"/>
    <s v="Oregon"/>
    <x v="1"/>
    <x v="0"/>
    <n v="0.92765567765567769"/>
    <n v="0.48124383020730505"/>
    <n v="6552"/>
    <n v="6078"/>
    <n v="2817"/>
    <n v="108"/>
    <n v="2925"/>
    <m/>
    <m/>
    <x v="0"/>
    <x v="0"/>
    <m/>
    <m/>
    <m/>
    <m/>
    <n v="130228568"/>
    <n v="119764184"/>
    <n v="5521606"/>
    <n v="19760156"/>
    <n v="143723296"/>
    <n v="176316912"/>
    <n v="43246136"/>
    <n v="50524768"/>
    <n v="392316224"/>
    <n v="209795600"/>
    <x v="3068"/>
    <n v="154194320"/>
    <n v="174177392"/>
    <n v="54284300"/>
    <n v="228461696"/>
    <n v="37157788"/>
    <n v="17645920"/>
    <n v="625688448"/>
    <n v="266002768"/>
    <n v="119797752"/>
    <n v="397882752"/>
    <n v="457053760"/>
    <n v="622955712"/>
    <n v="625688448"/>
    <n v="1814"/>
    <n v="0.60799999999999998"/>
    <n v="7344"/>
    <n v="0.25222499999999998"/>
    <n v="0.51610900000000004"/>
    <n v="9.3433600000000006E-2"/>
    <n v="44396.5"/>
  </r>
  <r>
    <x v="17"/>
    <x v="109"/>
    <s v="Oregon State University"/>
    <s v="Oregon"/>
    <x v="1"/>
    <x v="0"/>
    <n v="0.9239836950534317"/>
    <n v="0.35876952426374148"/>
    <n v="9077"/>
    <n v="8387"/>
    <n v="2902"/>
    <n v="107"/>
    <n v="3009"/>
    <m/>
    <m/>
    <x v="0"/>
    <x v="0"/>
    <m/>
    <m/>
    <m/>
    <m/>
    <n v="137977552"/>
    <n v="125709744"/>
    <n v="5849444"/>
    <n v="16812770"/>
    <n v="152969920"/>
    <n v="201208528"/>
    <n v="46209368"/>
    <n v="28679804"/>
    <n v="398493472"/>
    <n v="250641088"/>
    <x v="3069"/>
    <n v="157203632"/>
    <n v="171631904"/>
    <n v="55622996"/>
    <n v="227254896"/>
    <n v="38707364"/>
    <n v="18983840"/>
    <n v="650912064"/>
    <n v="274721536"/>
    <n v="122718872"/>
    <n v="494076736"/>
    <n v="476061856"/>
    <n v="690336704"/>
    <n v="650912064"/>
    <n v="1775"/>
    <n v="0.62"/>
    <n v="7566"/>
    <n v="0.255411"/>
    <n v="0.50750399999999996"/>
    <n v="8.9610400000000007E-2"/>
    <n v="46550.5"/>
  </r>
  <r>
    <x v="18"/>
    <x v="109"/>
    <s v="Oregon State University"/>
    <s v="Oregon"/>
    <x v="1"/>
    <x v="0"/>
    <n v="0.85544238556878149"/>
    <n v="0.45058097833883232"/>
    <n v="8149"/>
    <n v="6971"/>
    <n v="2974"/>
    <n v="167"/>
    <n v="3141"/>
    <n v="97331"/>
    <s v="Far West: AK, CA, HI, NV, OR, and WA"/>
    <x v="1"/>
    <x v="1"/>
    <m/>
    <m/>
    <m/>
    <m/>
    <n v="161333376"/>
    <n v="132258008"/>
    <n v="5266457"/>
    <n v="25083440"/>
    <n v="155730864"/>
    <n v="177948064"/>
    <n v="41894852"/>
    <n v="36795456"/>
    <n v="424597408"/>
    <n v="238750128"/>
    <x v="3070"/>
    <n v="169897536"/>
    <n v="192394592"/>
    <n v="61164688"/>
    <n v="253559280"/>
    <n v="44212696"/>
    <n v="22029768"/>
    <n v="704933120"/>
    <n v="301234848"/>
    <n v="138442784"/>
    <n v="476061856"/>
    <n v="469192576"/>
    <n v="715615936"/>
    <n v="704933120"/>
    <n v="1731"/>
    <n v="0.60499999999999998"/>
    <n v="8208"/>
    <n v="0.25334099999999998"/>
    <n v="0.49781799999999998"/>
    <n v="9.2173400000000003E-2"/>
    <n v="48553"/>
  </r>
  <r>
    <x v="19"/>
    <x v="109"/>
    <s v="Oregon State University"/>
    <s v="Oregon"/>
    <x v="1"/>
    <x v="0"/>
    <n v="0.84143518518518523"/>
    <n v="0.43892709766162313"/>
    <n v="8640"/>
    <n v="7270"/>
    <n v="3007"/>
    <n v="184"/>
    <n v="3191"/>
    <n v="97331"/>
    <s v="Far West: AK, CA, HI, NV, OR, and WA"/>
    <x v="1"/>
    <x v="1"/>
    <n v="-123.28100000000001"/>
    <n v="44.565399999999997"/>
    <m/>
    <m/>
    <n v="188619264"/>
    <n v="152580800"/>
    <n v="6367747"/>
    <n v="22781014"/>
    <n v="177487840"/>
    <n v="182158112"/>
    <n v="46692168"/>
    <n v="40182860"/>
    <n v="461156224"/>
    <n v="263901744"/>
    <x v="3071"/>
    <n v="174037824"/>
    <n v="207101184"/>
    <n v="57565832"/>
    <n v="264667008"/>
    <n v="45424172"/>
    <n v="23186604"/>
    <n v="698912448"/>
    <n v="307400416"/>
    <n v="131842400"/>
    <n v="469192576"/>
    <n v="372275232"/>
    <n v="749060864"/>
    <n v="698912448"/>
    <n v="1688"/>
    <n v="0.60199999999999998"/>
    <n v="8352"/>
    <n v="0.26533099999999998"/>
    <n v="0.51162200000000002"/>
    <n v="9.4213599999999995E-2"/>
    <n v="48163"/>
  </r>
  <r>
    <x v="20"/>
    <x v="109"/>
    <s v="Oregon State University"/>
    <s v="Oregon"/>
    <x v="1"/>
    <x v="0"/>
    <n v="0.82469209376241559"/>
    <n v="0.42225701553655304"/>
    <n v="10068"/>
    <n v="8303"/>
    <n v="3315"/>
    <n v="191"/>
    <n v="3506"/>
    <n v="97331"/>
    <s v="Far West: AK, CA, HI, NV, OR, and WA"/>
    <x v="1"/>
    <x v="1"/>
    <n v="-123.28100000000001"/>
    <n v="44.565399999999997"/>
    <m/>
    <m/>
    <n v="222626048"/>
    <n v="180758976"/>
    <n v="6762168"/>
    <n v="22261590"/>
    <n v="179863232"/>
    <n v="178389312"/>
    <n v="39125408"/>
    <n v="48694904"/>
    <n v="485649920"/>
    <n v="282883392"/>
    <x v="3072"/>
    <n v="193321184"/>
    <n v="188147472"/>
    <n v="90173296"/>
    <n v="278320768"/>
    <n v="52667636"/>
    <n v="24256772"/>
    <n v="763651072"/>
    <n v="322031776"/>
    <n v="144430784"/>
    <n v="372275232"/>
    <n v="403217312"/>
    <n v="791822464"/>
    <n v="763651072"/>
    <n v="1719"/>
    <n v="0.61"/>
    <n v="9168"/>
    <n v="0.27883599999999997"/>
    <n v="0.51860399999999995"/>
    <n v="9.9037E-2"/>
    <n v="47386"/>
  </r>
  <r>
    <x v="21"/>
    <x v="109"/>
    <s v="Oregon State University"/>
    <s v="Oregon"/>
    <x v="1"/>
    <x v="0"/>
    <n v="0.81107805390269516"/>
    <n v="0.39874851656057825"/>
    <n v="11428"/>
    <n v="9269"/>
    <n v="3481"/>
    <n v="215"/>
    <n v="3696"/>
    <m/>
    <m/>
    <x v="0"/>
    <x v="0"/>
    <m/>
    <m/>
    <n v="4.2000000000000003E-2"/>
    <n v="3460"/>
    <n v="253079616"/>
    <n v="202573104"/>
    <n v="7047003"/>
    <n v="22547360"/>
    <n v="202736032"/>
    <n v="172110992"/>
    <n v="42709968"/>
    <n v="22318740"/>
    <n v="543148032"/>
    <n v="243554944"/>
    <x v="3073"/>
    <n v="219172656"/>
    <n v="196624176"/>
    <n v="92676504"/>
    <n v="289300672"/>
    <n v="60064820"/>
    <n v="27462028"/>
    <n v="826649152"/>
    <n v="344559360"/>
    <n v="166525056"/>
    <n v="403217312"/>
    <n v="465961056"/>
    <n v="819971840"/>
    <n v="826649152"/>
    <n v="1765"/>
    <n v="0.60899999999999999"/>
    <n v="9444"/>
    <n v="0.30604399999999998"/>
    <n v="0.51221300000000003"/>
    <n v="0.114159"/>
    <n v="44928"/>
  </r>
  <r>
    <x v="22"/>
    <x v="109"/>
    <s v="Oregon State University"/>
    <s v="Oregon"/>
    <x v="1"/>
    <x v="0"/>
    <n v="0.77650241862753133"/>
    <n v="0.37018266286558971"/>
    <n v="12197"/>
    <n v="9471"/>
    <n v="3339"/>
    <n v="167"/>
    <n v="3506"/>
    <m/>
    <m/>
    <x v="0"/>
    <x v="0"/>
    <m/>
    <m/>
    <n v="6.0999999999999999E-2"/>
    <n v="3579"/>
    <n v="286842880"/>
    <n v="228436160"/>
    <n v="7323942"/>
    <n v="21448872"/>
    <n v="203760048"/>
    <n v="177205984"/>
    <n v="45548828"/>
    <n v="11835439"/>
    <n v="583200512"/>
    <n v="259000176"/>
    <x v="3074"/>
    <n v="246617312"/>
    <n v="202709552"/>
    <n v="85288544"/>
    <n v="287998080"/>
    <n v="63914756"/>
    <n v="28640802"/>
    <n v="878282944"/>
    <n v="368243744"/>
    <n v="174967536"/>
    <n v="435166048"/>
    <n v="478592800"/>
    <n v="878793600"/>
    <n v="878282944"/>
    <n v="1828"/>
    <n v="0.61499999999999999"/>
    <m/>
    <n v="0.332625"/>
    <n v="0.51163000000000003"/>
    <n v="0.12510099999999999"/>
    <n v="42844.5"/>
  </r>
  <r>
    <x v="23"/>
    <x v="109"/>
    <s v="Oregon State University"/>
    <s v="Oregon"/>
    <x v="1"/>
    <x v="0"/>
    <n v="0.78935073304333814"/>
    <n v="0.35881212368609045"/>
    <n v="12414"/>
    <n v="9799"/>
    <n v="3324"/>
    <n v="192"/>
    <n v="3516"/>
    <n v="97331"/>
    <s v="Far West: AK, CA, HI, NV, OR, and WA"/>
    <x v="1"/>
    <x v="1"/>
    <n v="-123.27500000000001"/>
    <n v="44.5627"/>
    <n v="0.05"/>
    <n v="3976"/>
    <n v="321715232"/>
    <n v="263974816"/>
    <n v="8195298"/>
    <n v="25042500"/>
    <n v="200257808"/>
    <n v="191910608"/>
    <n v="48168820"/>
    <n v="9995639"/>
    <n v="620066624"/>
    <n v="274056544"/>
    <x v="3075"/>
    <n v="273358112"/>
    <n v="201592000"/>
    <n v="87278800"/>
    <n v="288870784"/>
    <n v="69451072"/>
    <n v="29575288"/>
    <n v="945928064"/>
    <n v="394183488"/>
    <n v="191118672"/>
    <n v="478592800"/>
    <n v="573311680"/>
    <n v="936324416"/>
    <n v="945928064"/>
    <n v="1896"/>
    <n v="0.63100000000000001"/>
    <m/>
    <n v="0.33671600000000002"/>
    <n v="0.50861999999999996"/>
    <n v="0.121269"/>
    <n v="43261"/>
  </r>
  <r>
    <x v="24"/>
    <x v="109"/>
    <s v="Oregon State University"/>
    <s v="Oregon"/>
    <x v="1"/>
    <x v="0"/>
    <n v="0.77755738169453104"/>
    <n v="0.33873906705539358"/>
    <n v="14116"/>
    <n v="10976"/>
    <n v="3453"/>
    <n v="265"/>
    <n v="3718"/>
    <m/>
    <m/>
    <x v="0"/>
    <x v="0"/>
    <m/>
    <m/>
    <n v="3.9E-2"/>
    <n v="4678"/>
    <n v="347316352"/>
    <n v="287703072"/>
    <n v="8502015"/>
    <n v="26258796"/>
    <n v="216110928"/>
    <n v="207010160"/>
    <n v="54577468"/>
    <n v="12235592"/>
    <n v="688177472"/>
    <n v="289888832"/>
    <x v="3076"/>
    <n v="268647328"/>
    <n v="203100896"/>
    <n v="91707168"/>
    <n v="294808064"/>
    <n v="67833680"/>
    <n v="30320304"/>
    <n v="938777920"/>
    <n v="426093856"/>
    <n v="146670432"/>
    <n v="573311680"/>
    <n v="569977664"/>
    <n v="1056203776"/>
    <n v="938777920"/>
    <n v="2131"/>
    <n v="0.64300000000000002"/>
    <m/>
    <n v="0.34281800000000001"/>
    <n v="0.50782700000000003"/>
    <n v="0.12296899999999999"/>
    <n v="43104"/>
  </r>
  <r>
    <x v="25"/>
    <x v="109"/>
    <s v="Oregon State University"/>
    <s v="Oregon"/>
    <x v="1"/>
    <x v="0"/>
    <n v="0.7836107554417413"/>
    <n v="0.32616194625998546"/>
    <n v="14058"/>
    <n v="11016"/>
    <n v="3340"/>
    <n v="253"/>
    <n v="3593"/>
    <n v="97331"/>
    <s v="Far West: AK, CA, HI, NV, OR, and WA"/>
    <x v="1"/>
    <x v="1"/>
    <n v="-123.27500000000001"/>
    <n v="44.5627"/>
    <n v="3.5999999999999997E-2"/>
    <n v="5176"/>
    <n v="366154528"/>
    <n v="302949184"/>
    <n v="10004862"/>
    <n v="26507716"/>
    <n v="220030656"/>
    <n v="227891536"/>
    <n v="53750612"/>
    <n v="9739788"/>
    <n v="720299904"/>
    <n v="307360576"/>
    <x v="3077"/>
    <n v="308492864"/>
    <n v="217396832"/>
    <n v="108070688"/>
    <n v="325467520"/>
    <n v="84744392"/>
    <n v="33487600"/>
    <n v="1113084160"/>
    <n v="444944736"/>
    <n v="298381856"/>
    <n v="569977664"/>
    <n v="562770304"/>
    <n v="1096487424"/>
    <n v="1113084160"/>
    <n v="2204"/>
    <n v="0.63300000000000001"/>
    <m/>
    <n v="0.35117799999999999"/>
    <n v="0.50851900000000005"/>
    <n v="0.124422"/>
    <n v="42539"/>
  </r>
  <r>
    <x v="26"/>
    <x v="109"/>
    <s v="Oregon State University"/>
    <s v="Oregon"/>
    <x v="1"/>
    <x v="0"/>
    <n v="0.77478588557725248"/>
    <n v="0.3372833392288645"/>
    <n v="14595"/>
    <n v="11308"/>
    <n v="3523"/>
    <n v="291"/>
    <n v="3814"/>
    <m/>
    <m/>
    <x v="0"/>
    <x v="0"/>
    <m/>
    <m/>
    <n v="3.7999999999999999E-2"/>
    <n v="5582"/>
    <n v="382499968"/>
    <n v="316309792"/>
    <n v="10948654"/>
    <n v="25916410"/>
    <n v="226175680"/>
    <n v="241295936"/>
    <n v="52591400"/>
    <n v="13744142"/>
    <n v="767633536"/>
    <n v="316359488"/>
    <x v="3078"/>
    <n v="301795808"/>
    <n v="215897600"/>
    <n v="111773064"/>
    <n v="327670656"/>
    <n v="82921264"/>
    <n v="35251320"/>
    <n v="1120304768"/>
    <n v="464620480"/>
    <n v="255770320"/>
    <n v="562770304"/>
    <n v="624462528"/>
    <n v="1133887232"/>
    <n v="1120304768"/>
    <n v="2179"/>
    <n v="0.65300000000000002"/>
    <m/>
    <n v="0.34614899999999998"/>
    <n v="0.50835600000000003"/>
    <n v="0.11546099999999999"/>
    <n v="44450"/>
  </r>
  <r>
    <x v="27"/>
    <x v="109"/>
    <s v="Oregon State University"/>
    <s v="Oregon"/>
    <x v="1"/>
    <x v="0"/>
    <n v="0.78842020419129499"/>
    <n v="0.32535355256432102"/>
    <n v="14888"/>
    <n v="11738"/>
    <n v="3421"/>
    <n v="398"/>
    <n v="3819"/>
    <m/>
    <m/>
    <x v="0"/>
    <x v="0"/>
    <m/>
    <m/>
    <n v="3.9E-2"/>
    <n v="5949"/>
    <n v="401512416"/>
    <n v="332932512"/>
    <n v="12342254"/>
    <n v="29473540"/>
    <n v="246597472"/>
    <n v="262334592"/>
    <n v="56474608"/>
    <n v="9404369"/>
    <n v="808609536"/>
    <n v="338180000"/>
    <x v="3079"/>
    <n v="307913280"/>
    <n v="218426800"/>
    <n v="131171368"/>
    <n v="349598176"/>
    <n v="85727048"/>
    <n v="36083672"/>
    <n v="1214078976"/>
    <n v="478534400"/>
    <n v="278538016"/>
    <n v="624462528"/>
    <n v="676034240"/>
    <n v="1198965888"/>
    <n v="1214078976"/>
    <m/>
    <m/>
    <m/>
    <m/>
    <m/>
    <m/>
    <m/>
  </r>
  <r>
    <x v="0"/>
    <x v="110"/>
    <s v="UNIVERSITY OF OREGON"/>
    <s v="Oregon"/>
    <x v="0"/>
    <x v="0"/>
    <s v=""/>
    <s v=""/>
    <m/>
    <m/>
    <m/>
    <m/>
    <m/>
    <n v="97403"/>
    <s v="Far West: AK, CA, HI, NV, OR, and WA"/>
    <x v="0"/>
    <x v="0"/>
    <m/>
    <m/>
    <m/>
    <m/>
    <n v="45845472"/>
    <m/>
    <m/>
    <n v="1160993"/>
    <n v="38197904"/>
    <n v="67510048"/>
    <n v="7060652"/>
    <n v="1432040"/>
    <m/>
    <m/>
    <x v="3080"/>
    <n v="68885640"/>
    <n v="20352624"/>
    <n v="10752072"/>
    <n v="31104696"/>
    <n v="16950296"/>
    <n v="8154594"/>
    <n v="205291424"/>
    <n v="90703112"/>
    <n v="27862602"/>
    <m/>
    <m/>
    <m/>
    <m/>
    <m/>
    <m/>
    <m/>
    <m/>
    <m/>
    <m/>
    <m/>
  </r>
  <r>
    <x v="1"/>
    <x v="110"/>
    <s v="UNIVERSITY OF OREGON"/>
    <s v="Oregon"/>
    <x v="0"/>
    <x v="0"/>
    <s v=""/>
    <s v=""/>
    <m/>
    <m/>
    <m/>
    <m/>
    <m/>
    <m/>
    <m/>
    <x v="0"/>
    <x v="0"/>
    <m/>
    <m/>
    <m/>
    <m/>
    <n v="56920728"/>
    <m/>
    <m/>
    <n v="1302336"/>
    <n v="40580176"/>
    <n v="68936920"/>
    <n v="7859231"/>
    <n v="1725757"/>
    <m/>
    <m/>
    <x v="3081"/>
    <n v="71452296"/>
    <n v="21789480"/>
    <n v="11139910"/>
    <n v="32929390"/>
    <n v="19558608"/>
    <n v="10338018"/>
    <n v="218517648"/>
    <n v="95963552"/>
    <n v="29609208"/>
    <m/>
    <m/>
    <m/>
    <m/>
    <m/>
    <m/>
    <m/>
    <m/>
    <m/>
    <m/>
    <m/>
  </r>
  <r>
    <x v="2"/>
    <x v="110"/>
    <s v="UNIVERSITY OF OREGON"/>
    <s v="Oregon"/>
    <x v="0"/>
    <x v="0"/>
    <s v=""/>
    <s v=""/>
    <m/>
    <m/>
    <m/>
    <m/>
    <m/>
    <n v="97403"/>
    <s v="Far West: AK, CA, HI, NV, OR, and WA"/>
    <x v="0"/>
    <x v="0"/>
    <m/>
    <m/>
    <m/>
    <m/>
    <n v="64469928"/>
    <m/>
    <m/>
    <n v="2314340"/>
    <n v="41841828"/>
    <n v="73800368"/>
    <n v="8707515"/>
    <n v="1961170"/>
    <m/>
    <m/>
    <x v="3082"/>
    <n v="74486744"/>
    <n v="22106676"/>
    <n v="12428252"/>
    <n v="34534928"/>
    <n v="21552508"/>
    <n v="10914953"/>
    <n v="231155296"/>
    <n v="99693736"/>
    <n v="31699316"/>
    <m/>
    <m/>
    <m/>
    <m/>
    <m/>
    <m/>
    <n v="3212"/>
    <m/>
    <m/>
    <m/>
    <m/>
  </r>
  <r>
    <x v="3"/>
    <x v="110"/>
    <s v="UNIVERSITY OF OREGON"/>
    <s v="Oregon"/>
    <x v="0"/>
    <x v="0"/>
    <s v=""/>
    <s v=""/>
    <m/>
    <m/>
    <m/>
    <m/>
    <m/>
    <n v="97403"/>
    <s v="Far West: AK, CA, HI, NV, OR, and WA"/>
    <x v="0"/>
    <x v="0"/>
    <m/>
    <m/>
    <m/>
    <m/>
    <n v="76885928"/>
    <m/>
    <m/>
    <n v="2929990"/>
    <n v="41186888"/>
    <n v="55557952"/>
    <n v="9889820"/>
    <n v="2258988"/>
    <m/>
    <m/>
    <x v="3083"/>
    <n v="78727264"/>
    <n v="23436612"/>
    <n v="13181397"/>
    <n v="36618008"/>
    <n v="20859014"/>
    <n v="11540659"/>
    <n v="242297024"/>
    <n v="105186408"/>
    <n v="33287944"/>
    <m/>
    <m/>
    <m/>
    <m/>
    <m/>
    <m/>
    <m/>
    <m/>
    <m/>
    <m/>
    <m/>
  </r>
  <r>
    <x v="4"/>
    <x v="110"/>
    <s v="UNIVERSITY OF OREGON"/>
    <s v="Oregon"/>
    <x v="0"/>
    <x v="0"/>
    <s v=""/>
    <s v=""/>
    <m/>
    <m/>
    <m/>
    <m/>
    <m/>
    <n v="97403"/>
    <s v="Far West: AK, CA, HI, NV, OR, and WA"/>
    <x v="0"/>
    <x v="0"/>
    <m/>
    <m/>
    <m/>
    <m/>
    <n v="91932568"/>
    <m/>
    <m/>
    <n v="3963144"/>
    <n v="45068724"/>
    <n v="58013960"/>
    <n v="9970118"/>
    <n v="893025"/>
    <m/>
    <m/>
    <x v="3084"/>
    <n v="80835568"/>
    <n v="28310054"/>
    <n v="15567391"/>
    <n v="43877444"/>
    <n v="21511312"/>
    <n v="13449325"/>
    <n v="259224208"/>
    <n v="103489056"/>
    <n v="33748444"/>
    <m/>
    <m/>
    <m/>
    <m/>
    <m/>
    <m/>
    <m/>
    <m/>
    <m/>
    <m/>
    <m/>
  </r>
  <r>
    <x v="5"/>
    <x v="110"/>
    <s v="UNIVERSITY OF OREGON"/>
    <s v="Oregon"/>
    <x v="0"/>
    <x v="0"/>
    <s v=""/>
    <s v=""/>
    <m/>
    <m/>
    <m/>
    <m/>
    <m/>
    <n v="97403"/>
    <s v="Far West: AK, CA, HI, NV, OR, and WA"/>
    <x v="0"/>
    <x v="0"/>
    <m/>
    <m/>
    <m/>
    <m/>
    <n v="100278616"/>
    <m/>
    <m/>
    <n v="4546444"/>
    <n v="47979688"/>
    <n v="48332620"/>
    <n v="12288987"/>
    <n v="1325268"/>
    <m/>
    <m/>
    <x v="3085"/>
    <n v="84430456"/>
    <n v="31897378"/>
    <n v="15721986"/>
    <n v="47619364"/>
    <n v="22723626"/>
    <n v="11313256"/>
    <n v="274587872"/>
    <n v="109374352"/>
    <n v="35671484"/>
    <m/>
    <m/>
    <m/>
    <m/>
    <m/>
    <m/>
    <m/>
    <m/>
    <m/>
    <m/>
    <m/>
  </r>
  <r>
    <x v="6"/>
    <x v="110"/>
    <s v="UNIVERSITY OF OREGON"/>
    <s v="Oregon"/>
    <x v="0"/>
    <x v="0"/>
    <s v=""/>
    <s v=""/>
    <m/>
    <m/>
    <m/>
    <m/>
    <m/>
    <n v="97403"/>
    <s v="Far West: AK, CA, HI, NV, OR, and WA"/>
    <x v="0"/>
    <x v="0"/>
    <m/>
    <m/>
    <m/>
    <m/>
    <n v="106591952"/>
    <m/>
    <m/>
    <n v="2774725"/>
    <n v="49792096"/>
    <n v="49475820"/>
    <n v="13536851"/>
    <n v="1466737"/>
    <m/>
    <m/>
    <x v="3086"/>
    <n v="89783448"/>
    <n v="32782510"/>
    <n v="15494378"/>
    <n v="48276888"/>
    <n v="23566444"/>
    <n v="11683550"/>
    <n v="294758592"/>
    <n v="114616096"/>
    <n v="37840700"/>
    <n v="17612608"/>
    <n v="20384796"/>
    <m/>
    <m/>
    <n v="1139"/>
    <n v="0.59399999999999997"/>
    <m/>
    <m/>
    <m/>
    <m/>
    <m/>
  </r>
  <r>
    <x v="7"/>
    <x v="110"/>
    <s v="UNIVERSITY OF OREGON"/>
    <s v="Oregon"/>
    <x v="0"/>
    <x v="0"/>
    <s v=""/>
    <s v=""/>
    <m/>
    <m/>
    <m/>
    <m/>
    <m/>
    <m/>
    <m/>
    <x v="0"/>
    <x v="0"/>
    <m/>
    <m/>
    <m/>
    <m/>
    <n v="103246776"/>
    <m/>
    <m/>
    <n v="2142573"/>
    <n v="47066640"/>
    <n v="54076280"/>
    <n v="17733292"/>
    <n v="1304409"/>
    <m/>
    <m/>
    <x v="3087"/>
    <n v="92279112"/>
    <n v="34247088"/>
    <n v="14954240"/>
    <n v="49201328"/>
    <n v="25730328"/>
    <n v="12454920"/>
    <n v="293019136"/>
    <n v="116511184"/>
    <n v="38267448"/>
    <n v="20384796"/>
    <n v="23809816"/>
    <m/>
    <m/>
    <n v="1293"/>
    <n v="0.56699999999999995"/>
    <m/>
    <n v="0.22340399999999999"/>
    <n v="0.55249800000000004"/>
    <n v="6.0592E-2"/>
    <n v="34586.5"/>
  </r>
  <r>
    <x v="8"/>
    <x v="110"/>
    <s v="UNIVERSITY OF OREGON"/>
    <s v="Oregon"/>
    <x v="0"/>
    <x v="0"/>
    <s v=""/>
    <s v=""/>
    <m/>
    <m/>
    <m/>
    <m/>
    <m/>
    <m/>
    <m/>
    <x v="0"/>
    <x v="0"/>
    <m/>
    <m/>
    <m/>
    <m/>
    <n v="102008976"/>
    <m/>
    <m/>
    <n v="435332"/>
    <n v="60427420"/>
    <n v="57193800"/>
    <n v="16765541"/>
    <n v="1615724"/>
    <m/>
    <m/>
    <x v="3088"/>
    <n v="94220208"/>
    <n v="35901096"/>
    <n v="16200941"/>
    <n v="52102036"/>
    <n v="25924756"/>
    <n v="12270957"/>
    <n v="306628448"/>
    <n v="120021024"/>
    <n v="41049728"/>
    <n v="23809816"/>
    <n v="26020340"/>
    <m/>
    <m/>
    <n v="1474"/>
    <n v="0.58699999999999997"/>
    <m/>
    <n v="0.22912099999999999"/>
    <n v="0.550597"/>
    <n v="6.2969499999999998E-2"/>
    <n v="35818"/>
  </r>
  <r>
    <x v="9"/>
    <x v="110"/>
    <s v="UNIVERSITY OF OREGON"/>
    <s v="Oregon"/>
    <x v="0"/>
    <x v="0"/>
    <s v=""/>
    <s v=""/>
    <m/>
    <m/>
    <m/>
    <m/>
    <m/>
    <m/>
    <m/>
    <x v="0"/>
    <x v="0"/>
    <m/>
    <m/>
    <m/>
    <m/>
    <n v="102443648"/>
    <m/>
    <m/>
    <n v="2904801"/>
    <n v="56840916"/>
    <n v="73939144"/>
    <n v="19609008"/>
    <n v="914974"/>
    <m/>
    <m/>
    <x v="3089"/>
    <n v="97395184"/>
    <n v="38833980"/>
    <n v="17746140"/>
    <n v="56580120"/>
    <n v="26819650"/>
    <n v="13281928"/>
    <n v="326523456"/>
    <n v="124694400"/>
    <n v="46748556"/>
    <n v="26020340"/>
    <n v="27668246"/>
    <m/>
    <m/>
    <n v="1440"/>
    <n v="0.58299999999999996"/>
    <m/>
    <n v="0.247697"/>
    <n v="0.551261"/>
    <n v="6.4477400000000004E-2"/>
    <n v="36157.5"/>
  </r>
  <r>
    <x v="10"/>
    <x v="110"/>
    <s v="UNIVERSITY OF OREGON"/>
    <s v="Oregon"/>
    <x v="0"/>
    <x v="0"/>
    <s v=""/>
    <s v=""/>
    <m/>
    <m/>
    <m/>
    <m/>
    <m/>
    <m/>
    <m/>
    <x v="0"/>
    <x v="0"/>
    <m/>
    <m/>
    <m/>
    <m/>
    <n v="108156640"/>
    <m/>
    <m/>
    <n v="1491624"/>
    <n v="58043524"/>
    <n v="79814248"/>
    <n v="21771616"/>
    <n v="1825964"/>
    <m/>
    <m/>
    <x v="3090"/>
    <n v="106327728"/>
    <n v="40874944"/>
    <n v="18527664"/>
    <n v="59402608"/>
    <n v="28615106"/>
    <n v="14297150"/>
    <n v="345653504"/>
    <n v="133133616"/>
    <n v="52137432"/>
    <n v="251359008"/>
    <n v="246528000"/>
    <m/>
    <m/>
    <n v="1515"/>
    <n v="0.58699999999999997"/>
    <m/>
    <n v="0.24653700000000001"/>
    <n v="0.55479599999999996"/>
    <n v="6.6631599999999999E-2"/>
    <n v="36503"/>
  </r>
  <r>
    <x v="11"/>
    <x v="110"/>
    <s v="UNIVERSITY OF OREGON"/>
    <s v="Oregon"/>
    <x v="1"/>
    <x v="0"/>
    <n v="0.90107314666337734"/>
    <n v="0.39370294318959614"/>
    <n v="8107"/>
    <n v="7305"/>
    <n v="2810"/>
    <n v="66"/>
    <n v="2876"/>
    <m/>
    <m/>
    <x v="0"/>
    <x v="0"/>
    <m/>
    <m/>
    <m/>
    <m/>
    <n v="136313584"/>
    <n v="119011184"/>
    <m/>
    <n v="17841452"/>
    <n v="71840136"/>
    <n v="94888152"/>
    <n v="17590832"/>
    <n v="23711376"/>
    <n v="293774400"/>
    <n v="88720704"/>
    <x v="3091"/>
    <n v="119445416"/>
    <n v="56572612"/>
    <n v="25277418"/>
    <n v="81850032"/>
    <n v="25474210"/>
    <n v="15333998"/>
    <n v="389440288"/>
    <n v="157915696"/>
    <n v="62497976"/>
    <m/>
    <m/>
    <n v="444519584"/>
    <n v="389440288"/>
    <n v="1496"/>
    <n v="0.57999999999999996"/>
    <m/>
    <n v="0.24424000000000001"/>
    <n v="0.55480600000000002"/>
    <n v="7.0605699999999993E-2"/>
    <n v="38616.5"/>
  </r>
  <r>
    <x v="12"/>
    <x v="110"/>
    <s v="UNIVERSITY OF OREGON"/>
    <s v="Oregon"/>
    <x v="1"/>
    <x v="0"/>
    <n v="0.90018420446695835"/>
    <n v="0.39736539199386112"/>
    <n v="8686"/>
    <n v="7819"/>
    <n v="3049"/>
    <n v="58"/>
    <n v="3107"/>
    <m/>
    <m/>
    <x v="0"/>
    <x v="0"/>
    <m/>
    <m/>
    <m/>
    <m/>
    <n v="143368208"/>
    <n v="137657616"/>
    <m/>
    <n v="12278411"/>
    <n v="72003664"/>
    <n v="89447888"/>
    <n v="19751280"/>
    <n v="60514560"/>
    <n v="305924320"/>
    <n v="113359496"/>
    <x v="3092"/>
    <n v="128594928"/>
    <n v="48245480"/>
    <n v="23589842"/>
    <n v="71835320"/>
    <n v="27066466"/>
    <n v="15455692"/>
    <n v="404908992"/>
    <n v="173750448"/>
    <n v="70846232"/>
    <n v="227990"/>
    <n v="234823"/>
    <n v="473775168"/>
    <n v="404908992"/>
    <n v="1426"/>
    <n v="0.59799999999999998"/>
    <n v="6252"/>
    <n v="0.246751"/>
    <n v="0.55279400000000001"/>
    <n v="6.8713399999999994E-2"/>
    <n v="40959"/>
  </r>
  <r>
    <x v="13"/>
    <x v="110"/>
    <s v="UNIVERSITY OF OREGON"/>
    <s v="Oregon"/>
    <x v="1"/>
    <x v="0"/>
    <n v="0.85741733238952367"/>
    <n v="0.39120179266422928"/>
    <n v="9889"/>
    <n v="8479"/>
    <n v="3275"/>
    <n v="42"/>
    <n v="3317"/>
    <n v="97403"/>
    <s v="Far West: AK, CA, HI, NV, OR, and WA"/>
    <x v="0"/>
    <x v="0"/>
    <m/>
    <m/>
    <m/>
    <m/>
    <n v="161509072"/>
    <n v="152015024"/>
    <m/>
    <n v="5212343"/>
    <n v="81628016"/>
    <n v="74099448"/>
    <n v="26647394"/>
    <n v="19783356"/>
    <n v="328092704"/>
    <n v="94464848"/>
    <x v="3093"/>
    <n v="132783752"/>
    <n v="55312936"/>
    <n v="23920834"/>
    <n v="79233768"/>
    <n v="26289404"/>
    <n v="23512684"/>
    <n v="430660832"/>
    <n v="182419968"/>
    <n v="76440672"/>
    <n v="161554160"/>
    <n v="182125632"/>
    <n v="432686880"/>
    <n v="430660832"/>
    <n v="1432"/>
    <n v="0.622"/>
    <n v="6981"/>
    <n v="0.24768399999999999"/>
    <n v="0.55461499999999997"/>
    <n v="6.53146E-2"/>
    <n v="41789"/>
  </r>
  <r>
    <x v="14"/>
    <x v="110"/>
    <s v="UNIVERSITY OF OREGON"/>
    <s v="Oregon"/>
    <x v="1"/>
    <x v="0"/>
    <n v="0.84391248896301385"/>
    <n v="0.33306207858637527"/>
    <n v="10193"/>
    <n v="8602"/>
    <n v="2830"/>
    <n v="35"/>
    <n v="2865"/>
    <n v="97403"/>
    <s v="Far West: AK, CA, HI, NV, OR, and WA"/>
    <x v="1"/>
    <x v="0"/>
    <m/>
    <m/>
    <m/>
    <m/>
    <n v="182340608"/>
    <n v="172027376"/>
    <m/>
    <n v="5558714"/>
    <n v="87342240"/>
    <n v="74535064"/>
    <n v="29078032"/>
    <n v="30505156"/>
    <n v="353453856"/>
    <n v="95669632"/>
    <x v="3094"/>
    <n v="137230416"/>
    <n v="55599484"/>
    <n v="26659624"/>
    <n v="82259104"/>
    <n v="29838026"/>
    <n v="25391342"/>
    <n v="437477760"/>
    <n v="185627216"/>
    <n v="84270408"/>
    <n v="334555168"/>
    <n v="386871008"/>
    <n v="462990656"/>
    <n v="437477760"/>
    <n v="1545"/>
    <n v="0.63"/>
    <n v="7331"/>
    <n v="0.24216799999999999"/>
    <n v="0.55786400000000003"/>
    <n v="6.2340199999999998E-2"/>
    <n v="43018.5"/>
  </r>
  <r>
    <x v="15"/>
    <x v="110"/>
    <s v="University of Oregon"/>
    <s v="Oregon"/>
    <x v="1"/>
    <x v="0"/>
    <n v="0.90917593266133223"/>
    <n v="0.36381300720082294"/>
    <n v="9623"/>
    <n v="8749"/>
    <n v="3129"/>
    <n v="54"/>
    <n v="3183"/>
    <n v="97403"/>
    <s v="Far West: AK, CA, HI, NV, OR, and WA"/>
    <x v="1"/>
    <x v="1"/>
    <m/>
    <m/>
    <m/>
    <m/>
    <n v="174196480"/>
    <n v="163740048"/>
    <m/>
    <n v="7741901"/>
    <n v="92598408"/>
    <n v="74516368"/>
    <n v="31173388"/>
    <n v="35771648"/>
    <n v="376084064"/>
    <n v="103956136"/>
    <x v="3095"/>
    <n v="160270064"/>
    <n v="63992328"/>
    <n v="30790806"/>
    <n v="94783136"/>
    <n v="33080580"/>
    <n v="21002402"/>
    <n v="489163072"/>
    <n v="192498656"/>
    <n v="97674992"/>
    <n v="386871008"/>
    <n v="454873408"/>
    <n v="498167616"/>
    <n v="489163072"/>
    <n v="1782"/>
    <n v="0.63400000000000001"/>
    <n v="7496"/>
    <n v="0.238903"/>
    <n v="0.56245999999999996"/>
    <n v="6.2618900000000005E-2"/>
    <n v="43117.5"/>
  </r>
  <r>
    <x v="16"/>
    <x v="110"/>
    <s v="University of Oregon"/>
    <s v="Oregon"/>
    <x v="1"/>
    <x v="0"/>
    <n v="0.90371554135037957"/>
    <n v="0.35444297082228116"/>
    <n v="10012"/>
    <n v="9048"/>
    <n v="3141"/>
    <n v="66"/>
    <n v="3207"/>
    <m/>
    <m/>
    <x v="0"/>
    <x v="0"/>
    <m/>
    <m/>
    <m/>
    <m/>
    <n v="183018160"/>
    <n v="172091408"/>
    <m/>
    <n v="9922683"/>
    <n v="91961072"/>
    <n v="84607928"/>
    <n v="29997744"/>
    <n v="44797100"/>
    <n v="395359872"/>
    <n v="124131776"/>
    <x v="3096"/>
    <n v="167819168"/>
    <n v="69283464"/>
    <n v="31324084"/>
    <n v="100607552"/>
    <n v="34812080"/>
    <n v="22744646"/>
    <n v="513742656"/>
    <n v="204663776"/>
    <n v="102596864"/>
    <n v="365915392"/>
    <n v="455639840"/>
    <n v="550807872"/>
    <n v="513742656"/>
    <n v="1990"/>
    <n v="0.65300000000000002"/>
    <n v="7525"/>
    <n v="0.24710499999999999"/>
    <n v="0.54940500000000003"/>
    <n v="6.4076099999999997E-2"/>
    <n v="43709"/>
  </r>
  <r>
    <x v="17"/>
    <x v="110"/>
    <s v="University of Oregon"/>
    <s v="Oregon"/>
    <x v="1"/>
    <x v="0"/>
    <n v="0.88078735791516494"/>
    <n v="0.35914384639597102"/>
    <n v="10821"/>
    <n v="9531"/>
    <n v="3352"/>
    <n v="71"/>
    <n v="3423"/>
    <m/>
    <m/>
    <x v="0"/>
    <x v="0"/>
    <m/>
    <m/>
    <m/>
    <m/>
    <n v="190750912"/>
    <n v="178793632"/>
    <m/>
    <n v="10977153"/>
    <n v="96245208"/>
    <n v="93263504"/>
    <n v="43247140"/>
    <n v="10520848"/>
    <n v="402679488"/>
    <n v="140382480"/>
    <x v="3097"/>
    <n v="174701312"/>
    <n v="69494240"/>
    <n v="31813632"/>
    <n v="101307872"/>
    <n v="38242768"/>
    <n v="23059188"/>
    <n v="557786816"/>
    <n v="220378224"/>
    <n v="110570416"/>
    <n v="487104256"/>
    <n v="497649728"/>
    <n v="558433472"/>
    <n v="557786816"/>
    <n v="2155"/>
    <n v="0.65900000000000003"/>
    <n v="7848"/>
    <n v="0.24376900000000001"/>
    <n v="0.53520299999999998"/>
    <n v="5.9968800000000003E-2"/>
    <n v="45891.5"/>
  </r>
  <r>
    <x v="18"/>
    <x v="110"/>
    <s v="University of Oregon"/>
    <s v="Oregon"/>
    <x v="1"/>
    <x v="0"/>
    <n v="0.86940728271462742"/>
    <n v="0.36553551411393048"/>
    <n v="11287"/>
    <n v="9813"/>
    <n v="3508"/>
    <n v="79"/>
    <n v="3587"/>
    <n v="97403"/>
    <s v="Far West: AK, CA, HI, NV, OR, and WA"/>
    <x v="1"/>
    <x v="1"/>
    <m/>
    <m/>
    <m/>
    <m/>
    <n v="235772000"/>
    <n v="203973760"/>
    <m/>
    <n v="14931462"/>
    <n v="104332992"/>
    <n v="75513104"/>
    <n v="40648572"/>
    <n v="34305868"/>
    <n v="447030816"/>
    <n v="133376992"/>
    <x v="3098"/>
    <n v="195189280"/>
    <n v="82957224"/>
    <n v="34959708"/>
    <n v="117916928"/>
    <n v="42756448"/>
    <n v="26973648"/>
    <n v="610945344"/>
    <n v="246097824"/>
    <n v="127314648"/>
    <n v="497649728"/>
    <n v="491155136"/>
    <n v="612479424"/>
    <n v="610945344"/>
    <n v="1979"/>
    <n v="0.7"/>
    <n v="8211"/>
    <n v="0.22509699999999999"/>
    <n v="0.53140699999999996"/>
    <n v="5.4908699999999998E-2"/>
    <n v="50455"/>
  </r>
  <r>
    <x v="19"/>
    <x v="110"/>
    <s v="University of Oregon"/>
    <s v="Oregon"/>
    <x v="1"/>
    <x v="0"/>
    <n v="0.85266102710983815"/>
    <n v="0.33278650105460511"/>
    <n v="15013"/>
    <n v="12801"/>
    <n v="4193"/>
    <n v="67"/>
    <n v="4260"/>
    <n v="97403"/>
    <s v="Far West: AK, CA, HI, NV, OR, and WA"/>
    <x v="1"/>
    <x v="1"/>
    <n v="-123.06100000000001"/>
    <n v="44.038499999999999"/>
    <m/>
    <m/>
    <n v="282426496"/>
    <n v="243053808"/>
    <m/>
    <n v="991194"/>
    <n v="110946832"/>
    <n v="61435032"/>
    <n v="60277432"/>
    <n v="43062864"/>
    <n v="491664512"/>
    <n v="162756464"/>
    <x v="3099"/>
    <n v="209825072"/>
    <n v="90153200"/>
    <n v="38387904"/>
    <n v="128541104"/>
    <n v="43988524"/>
    <n v="29199848"/>
    <n v="651350784"/>
    <n v="262425520"/>
    <n v="137393936"/>
    <n v="491155136"/>
    <n v="409503520"/>
    <n v="759583104"/>
    <n v="651350784"/>
    <n v="2129"/>
    <n v="0.67800000000000005"/>
    <n v="8939"/>
    <n v="0.19975100000000001"/>
    <n v="0.53276100000000004"/>
    <n v="5.4439700000000001E-2"/>
    <n v="51815"/>
  </r>
  <r>
    <x v="20"/>
    <x v="110"/>
    <s v="University of Oregon"/>
    <s v="Oregon"/>
    <x v="1"/>
    <x v="0"/>
    <n v="0.79660309892729442"/>
    <n v="0.28719982045335529"/>
    <n v="16780"/>
    <n v="13367"/>
    <n v="3792"/>
    <n v="47"/>
    <n v="3839"/>
    <n v="97403"/>
    <s v="Far West: AK, CA, HI, NV, OR, and WA"/>
    <x v="1"/>
    <x v="1"/>
    <n v="-123.07599999999999"/>
    <n v="44.045099999999998"/>
    <m/>
    <m/>
    <n v="330457120"/>
    <n v="285187392"/>
    <m/>
    <n v="9926417"/>
    <n v="115340048"/>
    <n v="75509192"/>
    <n v="58044792"/>
    <n v="43264724"/>
    <n v="552849216"/>
    <n v="183092240"/>
    <x v="3100"/>
    <n v="232930720"/>
    <n v="93958632"/>
    <n v="42812404"/>
    <n v="136771040"/>
    <n v="46039868"/>
    <n v="31623828"/>
    <n v="685800640"/>
    <n v="279137120"/>
    <n v="141735264"/>
    <n v="409503520"/>
    <n v="436735008"/>
    <n v="777241664"/>
    <n v="685800640"/>
    <n v="2066"/>
    <n v="0.65800000000000003"/>
    <n v="9144"/>
    <n v="0.196821"/>
    <n v="0.54443699999999995"/>
    <n v="5.6116100000000002E-2"/>
    <n v="50481"/>
  </r>
  <r>
    <x v="21"/>
    <x v="110"/>
    <s v="University of Oregon"/>
    <s v="Oregon"/>
    <x v="1"/>
    <x v="0"/>
    <n v="0.78790170132325144"/>
    <n v="0.27268988209487249"/>
    <n v="18515"/>
    <n v="14588"/>
    <n v="3915"/>
    <n v="63"/>
    <n v="3978"/>
    <m/>
    <m/>
    <x v="0"/>
    <x v="0"/>
    <m/>
    <m/>
    <n v="4.4999999999999998E-2"/>
    <n v="3490"/>
    <n v="376106336"/>
    <n v="324442080"/>
    <m/>
    <n v="8990357"/>
    <n v="123066224"/>
    <n v="61253784"/>
    <n v="55291168"/>
    <n v="32176204"/>
    <n v="600682816"/>
    <n v="153880992"/>
    <x v="3101"/>
    <n v="260594176"/>
    <n v="89764544"/>
    <n v="44632424"/>
    <n v="134396960"/>
    <n v="49812784"/>
    <n v="36046520"/>
    <n v="742952832"/>
    <n v="297022272"/>
    <n v="156097344"/>
    <n v="436735008"/>
    <n v="493505856"/>
    <n v="776092608"/>
    <n v="742952832"/>
    <n v="2255"/>
    <n v="0.67300000000000004"/>
    <n v="9801"/>
    <n v="0.185922"/>
    <n v="0.55615300000000001"/>
    <n v="4.9301400000000002E-2"/>
    <n v="50921.5"/>
  </r>
  <r>
    <x v="22"/>
    <x v="110"/>
    <s v="University of Oregon"/>
    <s v="Oregon"/>
    <x v="1"/>
    <x v="0"/>
    <n v="0.72961932904571525"/>
    <n v="0.24818344252531269"/>
    <n v="23012"/>
    <n v="16790"/>
    <n v="4105"/>
    <n v="62"/>
    <n v="4167"/>
    <m/>
    <m/>
    <x v="0"/>
    <x v="0"/>
    <m/>
    <m/>
    <n v="5.7000000000000002E-2"/>
    <n v="3641"/>
    <n v="397361472"/>
    <n v="344312800"/>
    <m/>
    <n v="8686457"/>
    <n v="110670328"/>
    <n v="64178940"/>
    <n v="60706624"/>
    <n v="27514856"/>
    <n v="618047808"/>
    <n v="166226400"/>
    <x v="3102"/>
    <n v="278508384"/>
    <n v="82712584"/>
    <n v="43744804"/>
    <n v="126457392"/>
    <n v="54818328"/>
    <n v="37498028"/>
    <n v="782222848"/>
    <n v="311607264"/>
    <n v="160352064"/>
    <n v="503893856"/>
    <n v="580588608"/>
    <n v="831580544"/>
    <n v="782222848"/>
    <n v="2333"/>
    <n v="0.66600000000000004"/>
    <n v="10580"/>
    <n v="0.17443"/>
    <n v="0.560527"/>
    <n v="4.2899600000000003E-2"/>
    <n v="49664"/>
  </r>
  <r>
    <x v="23"/>
    <x v="110"/>
    <s v="University of Oregon"/>
    <s v="Oregon"/>
    <x v="1"/>
    <x v="0"/>
    <n v="0.74166392324695485"/>
    <n v="0.2556119213696893"/>
    <n v="21263"/>
    <n v="15770"/>
    <n v="3962"/>
    <n v="69"/>
    <n v="4031"/>
    <n v="97403"/>
    <s v="Far West: AK, CA, HI, NV, OR, and WA"/>
    <x v="1"/>
    <x v="1"/>
    <n v="-123.074"/>
    <n v="44.044499999999999"/>
    <n v="5.8000000000000003E-2"/>
    <n v="3767"/>
    <n v="420867904"/>
    <n v="360950784"/>
    <m/>
    <n v="7867246"/>
    <n v="119358552"/>
    <n v="65716156"/>
    <n v="67652160"/>
    <n v="10549795"/>
    <n v="646318400"/>
    <n v="169672672"/>
    <x v="3103"/>
    <n v="294436608"/>
    <n v="81982048"/>
    <n v="44000072"/>
    <n v="125982120"/>
    <n v="59701024"/>
    <n v="41327332"/>
    <n v="829402688"/>
    <n v="330756864"/>
    <n v="171230768"/>
    <n v="580588608"/>
    <n v="659671104"/>
    <n v="934990976"/>
    <n v="829402688"/>
    <n v="2884"/>
    <n v="0.68799999999999994"/>
    <n v="11109"/>
    <n v="0.17599799999999999"/>
    <n v="0.56417499999999998"/>
    <n v="4.0500300000000003E-2"/>
    <n v="49618.5"/>
  </r>
  <r>
    <x v="24"/>
    <x v="110"/>
    <s v="University of Oregon"/>
    <s v="Oregon"/>
    <x v="1"/>
    <x v="0"/>
    <n v="0.74895828456388402"/>
    <n v="0.24760892667375134"/>
    <n v="21359"/>
    <n v="15997"/>
    <n v="3896"/>
    <n v="65"/>
    <n v="3961"/>
    <m/>
    <m/>
    <x v="0"/>
    <x v="0"/>
    <m/>
    <m/>
    <n v="4.5999999999999999E-2"/>
    <n v="4039"/>
    <n v="419095584"/>
    <n v="368096320"/>
    <m/>
    <n v="6900956"/>
    <n v="118139312"/>
    <n v="73189872"/>
    <n v="61573632"/>
    <n v="16173265"/>
    <n v="669788928"/>
    <n v="169536736"/>
    <x v="3104"/>
    <n v="294433664"/>
    <n v="74965704"/>
    <n v="45627616"/>
    <n v="120593320"/>
    <n v="57680136"/>
    <n v="38346340"/>
    <n v="854592768"/>
    <n v="353079136"/>
    <n v="138566496"/>
    <n v="659671104"/>
    <n v="719110976"/>
    <n v="871529664"/>
    <n v="854592768"/>
    <n v="2706"/>
    <n v="0.71399999999999997"/>
    <n v="11097"/>
    <n v="0.170957"/>
    <n v="0.56682600000000005"/>
    <n v="3.65346E-2"/>
    <n v="50625"/>
  </r>
  <r>
    <x v="25"/>
    <x v="110"/>
    <s v="University of Oregon"/>
    <s v="Oregon"/>
    <x v="1"/>
    <x v="0"/>
    <n v="0.74218181818181816"/>
    <n v="0.25312346888780007"/>
    <n v="22000"/>
    <n v="16328"/>
    <n v="4047"/>
    <n v="86"/>
    <n v="4133"/>
    <n v="97403"/>
    <s v="Far West: AK, CA, HI, NV, OR, and WA"/>
    <x v="1"/>
    <x v="1"/>
    <n v="-123.074"/>
    <n v="44.044499999999999"/>
    <n v="0.03"/>
    <n v="4517"/>
    <n v="425449696"/>
    <n v="378536256"/>
    <m/>
    <n v="7141511"/>
    <n v="116330072"/>
    <n v="82627472"/>
    <n v="64771900"/>
    <n v="11635139"/>
    <n v="682882240"/>
    <n v="178448688"/>
    <x v="3105"/>
    <n v="345305664"/>
    <n v="75924120"/>
    <n v="51364792"/>
    <n v="127288912"/>
    <n v="72322352"/>
    <n v="51373512"/>
    <n v="939462208"/>
    <n v="356251840"/>
    <n v="292958368"/>
    <n v="719110976"/>
    <n v="758691968"/>
    <n v="902049152"/>
    <n v="939462208"/>
    <n v="2813"/>
    <n v="0.71899999999999997"/>
    <n v="11430"/>
    <n v="0.15933"/>
    <n v="0.57342300000000002"/>
    <n v="3.4001299999999998E-2"/>
    <n v="52049.5"/>
  </r>
  <r>
    <x v="26"/>
    <x v="110"/>
    <s v="University of Oregon"/>
    <s v="Oregon"/>
    <x v="1"/>
    <x v="0"/>
    <n v="0.77869941799184272"/>
    <n v="0.2378177966101695"/>
    <n v="21821"/>
    <n v="16992"/>
    <n v="3942"/>
    <n v="99"/>
    <n v="4041"/>
    <m/>
    <m/>
    <x v="0"/>
    <x v="0"/>
    <m/>
    <m/>
    <n v="3.7999999999999999E-2"/>
    <n v="4421"/>
    <n v="428537952"/>
    <n v="381433568"/>
    <m/>
    <n v="18750950"/>
    <n v="109892224"/>
    <n v="95112160"/>
    <n v="70033808"/>
    <n v="19930088"/>
    <n v="713690112"/>
    <n v="185375872"/>
    <x v="3106"/>
    <n v="330179744"/>
    <n v="78119208"/>
    <n v="50625048"/>
    <n v="128744256"/>
    <n v="71889320"/>
    <n v="50364232"/>
    <n v="945277696"/>
    <n v="366457760"/>
    <n v="277220064"/>
    <n v="758691968"/>
    <n v="828459008"/>
    <n v="977177920"/>
    <n v="945277696"/>
    <n v="2955"/>
    <n v="0.72"/>
    <n v="12210"/>
    <n v="0.14210500000000001"/>
    <n v="0.58175399999999999"/>
    <n v="3.0175400000000002E-2"/>
    <n v="51607"/>
  </r>
  <r>
    <x v="27"/>
    <x v="110"/>
    <s v="University of Oregon"/>
    <s v="Oregon"/>
    <x v="1"/>
    <x v="0"/>
    <n v="0.82807501107446968"/>
    <n v="0.23407037565382788"/>
    <n v="20317"/>
    <n v="16824"/>
    <n v="3863"/>
    <n v="75"/>
    <n v="3938"/>
    <m/>
    <m/>
    <x v="0"/>
    <x v="0"/>
    <m/>
    <m/>
    <n v="3.5000000000000003E-2"/>
    <n v="4338"/>
    <n v="465395616"/>
    <n v="389405152"/>
    <m/>
    <n v="21219292"/>
    <n v="117501728"/>
    <n v="101893880"/>
    <n v="72116264"/>
    <n v="13749661"/>
    <n v="740102208"/>
    <n v="197103760"/>
    <x v="3107"/>
    <n v="348752352"/>
    <n v="83765776"/>
    <n v="55566428"/>
    <n v="139332208"/>
    <n v="78115016"/>
    <n v="54345256"/>
    <n v="987910016"/>
    <n v="358100928"/>
    <n v="306408960"/>
    <n v="828459008"/>
    <n v="912512000"/>
    <n v="985561472"/>
    <n v="987910016"/>
    <m/>
    <m/>
    <n v="12450"/>
    <m/>
    <m/>
    <m/>
    <m/>
  </r>
  <r>
    <x v="0"/>
    <x v="111"/>
    <s v="PORTLAND STATE UNIVERSITY"/>
    <s v="Oregon"/>
    <x v="0"/>
    <x v="0"/>
    <s v=""/>
    <s v=""/>
    <m/>
    <m/>
    <m/>
    <m/>
    <m/>
    <n v="972070751"/>
    <s v="Far West: AK, CA, HI, NV, OR, and WA"/>
    <x v="0"/>
    <x v="0"/>
    <m/>
    <m/>
    <m/>
    <m/>
    <n v="27340608"/>
    <m/>
    <m/>
    <n v="554737"/>
    <n v="11061204"/>
    <n v="45259692"/>
    <n v="2042899"/>
    <n v="1143615"/>
    <m/>
    <m/>
    <x v="3108"/>
    <n v="43195712"/>
    <n v="3869870"/>
    <n v="2798496"/>
    <n v="6668366"/>
    <n v="11123206"/>
    <n v="4654908"/>
    <n v="99591880"/>
    <n v="47982992"/>
    <n v="14941409"/>
    <m/>
    <m/>
    <m/>
    <m/>
    <m/>
    <m/>
    <m/>
    <m/>
    <m/>
    <m/>
    <m/>
  </r>
  <r>
    <x v="1"/>
    <x v="111"/>
    <s v="PORTLAND STATE UNIVERSITY"/>
    <s v="Oregon"/>
    <x v="0"/>
    <x v="0"/>
    <s v=""/>
    <s v=""/>
    <m/>
    <m/>
    <m/>
    <m/>
    <m/>
    <m/>
    <m/>
    <x v="0"/>
    <x v="0"/>
    <m/>
    <m/>
    <m/>
    <m/>
    <n v="34094620"/>
    <m/>
    <m/>
    <n v="480305"/>
    <n v="12335719"/>
    <n v="44446596"/>
    <n v="2221082"/>
    <n v="1086067"/>
    <m/>
    <m/>
    <x v="3109"/>
    <n v="45656000"/>
    <n v="4045080"/>
    <n v="3558451"/>
    <n v="7603531"/>
    <n v="11621807"/>
    <n v="4754966"/>
    <n v="106172080"/>
    <n v="50325228"/>
    <n v="15963396"/>
    <m/>
    <m/>
    <m/>
    <m/>
    <m/>
    <m/>
    <m/>
    <m/>
    <m/>
    <m/>
    <m/>
  </r>
  <r>
    <x v="2"/>
    <x v="111"/>
    <s v="PORTLAND STATE UNIVERSITY"/>
    <s v="Oregon"/>
    <x v="0"/>
    <x v="0"/>
    <s v=""/>
    <s v=""/>
    <m/>
    <m/>
    <m/>
    <m/>
    <m/>
    <n v="972070751"/>
    <s v="Far West: AK, CA, HI, NV, OR, and WA"/>
    <x v="0"/>
    <x v="0"/>
    <m/>
    <m/>
    <m/>
    <m/>
    <n v="36203264"/>
    <m/>
    <m/>
    <n v="563848"/>
    <n v="13897695"/>
    <n v="47478380"/>
    <n v="2327862"/>
    <n v="845069"/>
    <m/>
    <m/>
    <x v="3110"/>
    <n v="47077856"/>
    <n v="5491999"/>
    <n v="4148908"/>
    <n v="9640907"/>
    <n v="12547219"/>
    <n v="4764652"/>
    <n v="112152688"/>
    <n v="53450664"/>
    <n v="16419424"/>
    <m/>
    <m/>
    <m/>
    <m/>
    <m/>
    <m/>
    <m/>
    <m/>
    <m/>
    <m/>
    <m/>
  </r>
  <r>
    <x v="3"/>
    <x v="111"/>
    <s v="PORTLAND STATE UNIVERSITY"/>
    <s v="Oregon"/>
    <x v="0"/>
    <x v="0"/>
    <s v=""/>
    <s v=""/>
    <m/>
    <m/>
    <m/>
    <m/>
    <m/>
    <n v="972070751"/>
    <s v="Far West: AK, CA, HI, NV, OR, and WA"/>
    <x v="0"/>
    <x v="0"/>
    <m/>
    <m/>
    <m/>
    <m/>
    <n v="39320920"/>
    <m/>
    <m/>
    <n v="697101"/>
    <n v="14292121"/>
    <n v="46245672"/>
    <n v="2796011"/>
    <n v="1341548"/>
    <m/>
    <m/>
    <x v="3111"/>
    <n v="48047544"/>
    <n v="6345399"/>
    <n v="4229397"/>
    <n v="10574796"/>
    <n v="13668954"/>
    <n v="4825847"/>
    <n v="115768280"/>
    <n v="55071724"/>
    <n v="16889094"/>
    <m/>
    <m/>
    <m/>
    <m/>
    <m/>
    <m/>
    <m/>
    <m/>
    <m/>
    <m/>
    <m/>
  </r>
  <r>
    <x v="4"/>
    <x v="111"/>
    <s v="PORTLAND STATE UNIVERSITY"/>
    <s v="Oregon"/>
    <x v="0"/>
    <x v="0"/>
    <s v=""/>
    <s v=""/>
    <m/>
    <m/>
    <m/>
    <m/>
    <m/>
    <n v="972070751"/>
    <s v="Far West: AK, CA, HI, NV, OR, and WA"/>
    <x v="0"/>
    <x v="0"/>
    <m/>
    <m/>
    <m/>
    <m/>
    <n v="43468504"/>
    <m/>
    <m/>
    <n v="709838"/>
    <n v="15754647"/>
    <n v="48064216"/>
    <n v="2998727"/>
    <n v="755203"/>
    <m/>
    <m/>
    <x v="3112"/>
    <n v="53373152"/>
    <n v="6266396"/>
    <n v="5206960"/>
    <n v="11473356"/>
    <n v="14639310"/>
    <n v="5093795"/>
    <n v="127223032"/>
    <n v="55725276"/>
    <n v="17257556"/>
    <m/>
    <m/>
    <m/>
    <m/>
    <m/>
    <m/>
    <m/>
    <m/>
    <m/>
    <m/>
    <m/>
  </r>
  <r>
    <x v="5"/>
    <x v="111"/>
    <s v="PORTLAND STATE UNIVERSITY"/>
    <s v="Oregon"/>
    <x v="0"/>
    <x v="0"/>
    <s v=""/>
    <s v=""/>
    <m/>
    <m/>
    <m/>
    <m/>
    <m/>
    <n v="972070751"/>
    <s v="Far West: AK, CA, HI, NV, OR, and WA"/>
    <x v="0"/>
    <x v="0"/>
    <m/>
    <m/>
    <m/>
    <m/>
    <n v="46973760"/>
    <m/>
    <m/>
    <n v="1138156"/>
    <n v="18277514"/>
    <n v="42604600"/>
    <n v="2756468"/>
    <n v="513741"/>
    <m/>
    <m/>
    <x v="3113"/>
    <n v="55593952"/>
    <n v="7891410"/>
    <n v="5153743"/>
    <n v="13045153"/>
    <n v="16138856"/>
    <n v="4504177"/>
    <n v="135686016"/>
    <n v="61188496"/>
    <n v="18820544"/>
    <m/>
    <m/>
    <m/>
    <m/>
    <m/>
    <m/>
    <m/>
    <m/>
    <m/>
    <m/>
    <m/>
  </r>
  <r>
    <x v="6"/>
    <x v="111"/>
    <s v="PORTLAND STATE UNIVERSITY"/>
    <s v="Oregon"/>
    <x v="0"/>
    <x v="0"/>
    <s v=""/>
    <s v=""/>
    <m/>
    <m/>
    <m/>
    <m/>
    <m/>
    <n v="972070751"/>
    <s v="Far West: AK, CA, HI, NV, OR, and WA"/>
    <x v="0"/>
    <x v="0"/>
    <m/>
    <m/>
    <m/>
    <m/>
    <n v="52960568"/>
    <m/>
    <m/>
    <n v="924859"/>
    <n v="20518312"/>
    <n v="43562748"/>
    <n v="3636221"/>
    <n v="1718439"/>
    <m/>
    <m/>
    <x v="3114"/>
    <n v="59023492"/>
    <n v="7993727"/>
    <n v="5563651"/>
    <n v="13557378"/>
    <n v="18205136"/>
    <n v="4778604"/>
    <n v="143840256"/>
    <n v="64781448"/>
    <n v="20219832"/>
    <n v="797089"/>
    <n v="919247"/>
    <m/>
    <m/>
    <n v="237"/>
    <n v="0.35399999999999998"/>
    <m/>
    <m/>
    <m/>
    <m/>
    <m/>
  </r>
  <r>
    <x v="7"/>
    <x v="111"/>
    <s v="PORTLAND STATE UNIVERSITY"/>
    <s v="Oregon"/>
    <x v="0"/>
    <x v="0"/>
    <s v=""/>
    <s v=""/>
    <m/>
    <m/>
    <m/>
    <m/>
    <m/>
    <m/>
    <m/>
    <x v="0"/>
    <x v="0"/>
    <m/>
    <m/>
    <m/>
    <m/>
    <n v="54425116"/>
    <m/>
    <m/>
    <n v="846587"/>
    <n v="21554120"/>
    <n v="49133536"/>
    <n v="4412639"/>
    <n v="736876"/>
    <m/>
    <m/>
    <x v="3115"/>
    <n v="62720744"/>
    <n v="9023763"/>
    <n v="5852796"/>
    <n v="14876559"/>
    <n v="19973360"/>
    <n v="4990624"/>
    <n v="152736256"/>
    <n v="68973608"/>
    <n v="21336670"/>
    <n v="919247"/>
    <n v="1064003"/>
    <m/>
    <m/>
    <n v="216"/>
    <n v="0.33200000000000002"/>
    <m/>
    <n v="0.55887299999999995"/>
    <n v="0.56248500000000001"/>
    <n v="0.15290200000000001"/>
    <n v="19950"/>
  </r>
  <r>
    <x v="8"/>
    <x v="111"/>
    <s v="PORTLAND STATE UNIVERSITY"/>
    <s v="Oregon"/>
    <x v="0"/>
    <x v="0"/>
    <s v=""/>
    <s v=""/>
    <m/>
    <m/>
    <m/>
    <m/>
    <m/>
    <m/>
    <m/>
    <x v="0"/>
    <x v="0"/>
    <m/>
    <m/>
    <m/>
    <m/>
    <n v="58720232"/>
    <m/>
    <m/>
    <n v="918140"/>
    <n v="17294608"/>
    <n v="55230040"/>
    <n v="7270298"/>
    <n v="1228745"/>
    <m/>
    <m/>
    <x v="3116"/>
    <n v="67876736"/>
    <n v="11185016"/>
    <n v="6869568"/>
    <n v="18054584"/>
    <n v="21121570"/>
    <n v="5247864"/>
    <n v="163524624"/>
    <n v="72614416"/>
    <n v="24191282"/>
    <n v="1064003"/>
    <n v="1138101"/>
    <m/>
    <m/>
    <n v="194"/>
    <n v="0.28399999999999997"/>
    <m/>
    <n v="0.54400700000000002"/>
    <n v="0.57038900000000003"/>
    <n v="0.15146699999999999"/>
    <n v="21342"/>
  </r>
  <r>
    <x v="9"/>
    <x v="111"/>
    <s v="PORTLAND STATE UNIVERSITY"/>
    <s v="Oregon"/>
    <x v="0"/>
    <x v="0"/>
    <s v=""/>
    <s v=""/>
    <m/>
    <m/>
    <m/>
    <m/>
    <m/>
    <m/>
    <m/>
    <x v="0"/>
    <x v="0"/>
    <m/>
    <m/>
    <m/>
    <m/>
    <n v="63706464"/>
    <m/>
    <m/>
    <n v="933787"/>
    <n v="28950142"/>
    <n v="65218228"/>
    <n v="5007355"/>
    <n v="996620"/>
    <m/>
    <m/>
    <x v="3117"/>
    <n v="70998456"/>
    <n v="13018891"/>
    <n v="8292817"/>
    <n v="21311708"/>
    <n v="22393276"/>
    <n v="5934505"/>
    <n v="185502576"/>
    <n v="79119568"/>
    <n v="29513368"/>
    <n v="1138101"/>
    <n v="2312096"/>
    <m/>
    <m/>
    <n v="218"/>
    <n v="0.32900000000000001"/>
    <m/>
    <n v="0.53247800000000001"/>
    <n v="0.57477900000000004"/>
    <n v="0.15216499999999999"/>
    <n v="21925"/>
  </r>
  <r>
    <x v="10"/>
    <x v="111"/>
    <s v="PORTLAND STATE UNIVERSITY"/>
    <s v="Oregon"/>
    <x v="0"/>
    <x v="0"/>
    <s v=""/>
    <s v=""/>
    <m/>
    <m/>
    <m/>
    <m/>
    <m/>
    <m/>
    <m/>
    <x v="0"/>
    <x v="0"/>
    <m/>
    <m/>
    <m/>
    <m/>
    <n v="68508544"/>
    <m/>
    <m/>
    <n v="839623"/>
    <n v="30900226"/>
    <n v="70484584"/>
    <n v="8089931"/>
    <n v="1195510"/>
    <m/>
    <m/>
    <x v="3118"/>
    <n v="77154928"/>
    <n v="13880528"/>
    <n v="9492088"/>
    <n v="23372616"/>
    <n v="22757276"/>
    <n v="6549639"/>
    <n v="196656608"/>
    <n v="86032392"/>
    <n v="29754892"/>
    <n v="2312096"/>
    <n v="2057214"/>
    <m/>
    <m/>
    <n v="208"/>
    <n v="0.30499999999999999"/>
    <m/>
    <n v="0.54711699999999996"/>
    <n v="0.57481300000000002"/>
    <n v="0.154503"/>
    <n v="22000"/>
  </r>
  <r>
    <x v="11"/>
    <x v="111"/>
    <s v="PORTLAND STATE UNIVERSITY"/>
    <s v="Oregon"/>
    <x v="1"/>
    <x v="0"/>
    <n v="0.84325744308231176"/>
    <n v="0.54465212876427826"/>
    <n v="2284"/>
    <n v="1926"/>
    <n v="896"/>
    <n v="153"/>
    <n v="1049"/>
    <m/>
    <m/>
    <x v="0"/>
    <x v="0"/>
    <m/>
    <m/>
    <m/>
    <m/>
    <n v="87474480"/>
    <n v="76984272"/>
    <m/>
    <n v="7306735"/>
    <n v="29170530"/>
    <n v="81703152"/>
    <n v="2182511"/>
    <n v="28293804"/>
    <n v="148084512"/>
    <n v="74858280"/>
    <x v="3119"/>
    <n v="92050760"/>
    <n v="17255982"/>
    <n v="11129236"/>
    <n v="28385218"/>
    <n v="21218502"/>
    <n v="7358081.5"/>
    <n v="215921424"/>
    <n v="98517384"/>
    <n v="34077108"/>
    <m/>
    <m/>
    <n v="239059200"/>
    <n v="215921424"/>
    <n v="241"/>
    <n v="0.33200000000000002"/>
    <m/>
    <n v="0.55114700000000005"/>
    <n v="0.56484999999999996"/>
    <n v="0.15535399999999999"/>
    <n v="22617.5"/>
  </r>
  <r>
    <x v="12"/>
    <x v="111"/>
    <s v="PORTLAND STATE UNIVERSITY"/>
    <s v="Oregon"/>
    <x v="1"/>
    <x v="0"/>
    <n v="0.8615569823434992"/>
    <n v="0.53237074988355848"/>
    <n v="2492"/>
    <n v="2147"/>
    <n v="974"/>
    <n v="169"/>
    <n v="1143"/>
    <m/>
    <m/>
    <x v="0"/>
    <x v="0"/>
    <m/>
    <m/>
    <m/>
    <m/>
    <n v="96720472"/>
    <n v="89712208"/>
    <m/>
    <n v="6717447"/>
    <n v="39678288"/>
    <n v="75344736"/>
    <n v="2408716"/>
    <n v="24604662"/>
    <n v="164845808"/>
    <n v="67616280"/>
    <x v="3120"/>
    <n v="98522568"/>
    <n v="16978376"/>
    <n v="11961775"/>
    <n v="28940152"/>
    <n v="21255576"/>
    <n v="8337973.5"/>
    <n v="226159008"/>
    <n v="106275416"/>
    <n v="38081596"/>
    <m/>
    <m/>
    <n v="250114688"/>
    <n v="226159008"/>
    <n v="247"/>
    <n v="0.33200000000000002"/>
    <m/>
    <n v="0.53978899999999996"/>
    <n v="0.55904200000000004"/>
    <n v="0.151312"/>
    <n v="23201.5"/>
  </r>
  <r>
    <x v="13"/>
    <x v="111"/>
    <s v="PORTLAND STATE UNIVERSITY"/>
    <s v="Oregon"/>
    <x v="1"/>
    <x v="0"/>
    <n v="0.84247538677918421"/>
    <n v="0.54924874791318867"/>
    <n v="2844"/>
    <n v="2396"/>
    <n v="1124"/>
    <n v="192"/>
    <n v="1316"/>
    <n v="97201"/>
    <s v="Far West: AK, CA, HI, NV, OR, and WA"/>
    <x v="0"/>
    <x v="0"/>
    <m/>
    <m/>
    <m/>
    <m/>
    <n v="109502936"/>
    <n v="102307928"/>
    <m/>
    <n v="8066755"/>
    <n v="42593308"/>
    <n v="69941720"/>
    <n v="5432839"/>
    <n v="8992547"/>
    <n v="186302432"/>
    <n v="67232712"/>
    <x v="3121"/>
    <n v="98951144"/>
    <n v="19431228"/>
    <n v="12139700"/>
    <n v="31570928"/>
    <n v="20716104"/>
    <n v="9282994"/>
    <n v="242441712"/>
    <n v="109784800"/>
    <n v="40612264"/>
    <n v="18424592"/>
    <n v="19771696"/>
    <n v="256447536"/>
    <n v="242441712"/>
    <n v="271"/>
    <n v="0.33900000000000002"/>
    <m/>
    <n v="0.53782200000000002"/>
    <n v="0.553782"/>
    <n v="0.147398"/>
    <n v="23017"/>
  </r>
  <r>
    <x v="14"/>
    <x v="111"/>
    <s v="PORTLAND STATE UNIVERSITY"/>
    <s v="Oregon"/>
    <x v="1"/>
    <x v="0"/>
    <n v="0.84995221408091748"/>
    <n v="0.54197901049475261"/>
    <n v="3139"/>
    <n v="2668"/>
    <n v="1264"/>
    <n v="182"/>
    <n v="1446"/>
    <n v="97201"/>
    <s v="Far West: AK, CA, HI, NV, OR, and WA"/>
    <x v="1"/>
    <x v="0"/>
    <m/>
    <m/>
    <m/>
    <m/>
    <n v="119730632"/>
    <n v="111669568"/>
    <m/>
    <n v="8305180"/>
    <n v="44734288"/>
    <n v="72116120"/>
    <n v="8070554"/>
    <n v="13011933"/>
    <n v="200236576"/>
    <n v="66649344"/>
    <x v="3122"/>
    <n v="111912264"/>
    <n v="23459832"/>
    <n v="11390627"/>
    <n v="34850460"/>
    <n v="23058972"/>
    <n v="10549380"/>
    <n v="263196304"/>
    <n v="117809616"/>
    <n v="45833448"/>
    <n v="41443000"/>
    <n v="30209000"/>
    <n v="274639744"/>
    <n v="263196304"/>
    <n v="311"/>
    <n v="0.34699999999999998"/>
    <m/>
    <n v="0.53080099999999997"/>
    <n v="0.55311900000000003"/>
    <n v="0.13664799999999999"/>
    <n v="22901"/>
  </r>
  <r>
    <x v="15"/>
    <x v="111"/>
    <s v="Portland State University"/>
    <s v="Oregon"/>
    <x v="1"/>
    <x v="0"/>
    <n v="0.70405957242373285"/>
    <n v="0.4650290003411805"/>
    <n v="4163"/>
    <n v="2931"/>
    <n v="1176"/>
    <n v="187"/>
    <n v="1363"/>
    <n v="97201"/>
    <s v="Far West: AK, CA, HI, NV, OR, and WA"/>
    <x v="1"/>
    <x v="1"/>
    <m/>
    <m/>
    <m/>
    <m/>
    <n v="115074568"/>
    <n v="105858032"/>
    <m/>
    <n v="9424318"/>
    <n v="49496516"/>
    <n v="76697240"/>
    <n v="3473460"/>
    <n v="15715535"/>
    <n v="220287136"/>
    <n v="66771088"/>
    <x v="3123"/>
    <n v="124272960"/>
    <n v="27210448"/>
    <n v="10966490"/>
    <n v="38176936"/>
    <n v="24748920"/>
    <n v="10769682"/>
    <n v="294805440"/>
    <n v="124055976"/>
    <n v="54094232"/>
    <n v="30209000"/>
    <n v="34508000"/>
    <n v="297766688"/>
    <n v="294805440"/>
    <n v="340"/>
    <n v="0.372"/>
    <m/>
    <n v="0.52762699999999996"/>
    <n v="0.57067100000000004"/>
    <n v="0.13147500000000001"/>
    <n v="23528.5"/>
  </r>
  <r>
    <x v="16"/>
    <x v="111"/>
    <s v="Portland State University"/>
    <s v="Oregon"/>
    <x v="1"/>
    <x v="0"/>
    <n v="0.79522766009252499"/>
    <n v="0.43355786895284754"/>
    <n v="4107"/>
    <n v="3266"/>
    <n v="1201"/>
    <n v="215"/>
    <n v="1416"/>
    <m/>
    <m/>
    <x v="0"/>
    <x v="0"/>
    <m/>
    <m/>
    <m/>
    <m/>
    <n v="126989784"/>
    <n v="117439960"/>
    <m/>
    <n v="9577041"/>
    <n v="47339352"/>
    <n v="80957888"/>
    <n v="3322892"/>
    <n v="29097624"/>
    <n v="241730048"/>
    <n v="70931024"/>
    <x v="3124"/>
    <n v="131966232"/>
    <n v="26508414"/>
    <n v="10572021"/>
    <n v="37080436"/>
    <n v="23191386"/>
    <n v="11684011"/>
    <n v="305119968"/>
    <n v="131476656"/>
    <n v="55233940"/>
    <n v="34508000"/>
    <n v="42012000"/>
    <n v="328720864"/>
    <n v="305119968"/>
    <n v="357"/>
    <n v="0.35"/>
    <m/>
    <n v="0.53644999999999998"/>
    <n v="0.56681499999999996"/>
    <n v="0.13989599999999999"/>
    <n v="24690"/>
  </r>
  <r>
    <x v="17"/>
    <x v="111"/>
    <s v="Portland State University"/>
    <s v="Oregon"/>
    <x v="1"/>
    <x v="0"/>
    <n v="0.70924784217016035"/>
    <n v="0.5076495132127955"/>
    <n v="4055"/>
    <n v="2876"/>
    <n v="1285"/>
    <n v="175"/>
    <n v="1460"/>
    <m/>
    <m/>
    <x v="0"/>
    <x v="0"/>
    <m/>
    <m/>
    <m/>
    <m/>
    <n v="136861728"/>
    <n v="126632560"/>
    <m/>
    <n v="15586401"/>
    <n v="52614052"/>
    <n v="94863080"/>
    <n v="3616548"/>
    <n v="8658917"/>
    <n v="237921808"/>
    <n v="104438632"/>
    <x v="3125"/>
    <n v="135472336"/>
    <n v="31178662"/>
    <n v="8616703"/>
    <n v="39795364"/>
    <n v="26971978"/>
    <n v="12144296"/>
    <n v="336600896"/>
    <n v="139183904"/>
    <n v="59880656"/>
    <n v="44679848"/>
    <n v="47302744"/>
    <n v="359166400"/>
    <n v="336600896"/>
    <n v="397"/>
    <n v="0.33700000000000002"/>
    <m/>
    <n v="0.53775700000000004"/>
    <n v="0.55983700000000003"/>
    <n v="0.14120099999999999"/>
    <n v="25769.5"/>
  </r>
  <r>
    <x v="18"/>
    <x v="111"/>
    <s v="Portland State University"/>
    <s v="Oregon"/>
    <x v="1"/>
    <x v="0"/>
    <n v="0.79633974659784135"/>
    <n v="0.49233942251031232"/>
    <n v="4262"/>
    <n v="3394"/>
    <n v="1427"/>
    <n v="244"/>
    <n v="1671"/>
    <n v="97201"/>
    <s v="Far West: AK, CA, HI, NV, OR, and WA"/>
    <x v="1"/>
    <x v="1"/>
    <m/>
    <m/>
    <m/>
    <m/>
    <n v="161333680"/>
    <n v="137394192"/>
    <m/>
    <n v="20507260"/>
    <n v="64691352"/>
    <n v="87474512"/>
    <n v="5433260"/>
    <n v="27885236"/>
    <n v="269068480"/>
    <n v="104600136"/>
    <x v="3126"/>
    <n v="151669648"/>
    <n v="43514032"/>
    <n v="9815794"/>
    <n v="53329824"/>
    <n v="29221426"/>
    <n v="14383676"/>
    <n v="385628544"/>
    <n v="161699776"/>
    <n v="72082840"/>
    <n v="47302744"/>
    <n v="42645888"/>
    <n v="407084992"/>
    <n v="385628544"/>
    <n v="422"/>
    <n v="0.33400000000000002"/>
    <m/>
    <n v="0.52977399999999997"/>
    <n v="0.56689199999999995"/>
    <n v="0.13606599999999999"/>
    <n v="26540"/>
  </r>
  <r>
    <x v="19"/>
    <x v="111"/>
    <s v="Portland State University"/>
    <s v="Oregon"/>
    <x v="1"/>
    <x v="0"/>
    <n v="0.77181818181818185"/>
    <n v="0.52002355712603066"/>
    <n v="4400"/>
    <n v="3396"/>
    <n v="1567"/>
    <n v="199"/>
    <n v="1766"/>
    <m/>
    <m/>
    <x v="0"/>
    <x v="0"/>
    <m/>
    <m/>
    <m/>
    <m/>
    <n v="189104160"/>
    <n v="157410816"/>
    <m/>
    <n v="14417337"/>
    <n v="78037800"/>
    <n v="89199888"/>
    <n v="5341550"/>
    <n v="19621558"/>
    <n v="297517824"/>
    <n v="117718888"/>
    <x v="3127"/>
    <n v="160776768"/>
    <n v="51959776"/>
    <n v="10232546"/>
    <n v="62192320"/>
    <n v="33170312"/>
    <n v="15126052"/>
    <n v="397947552"/>
    <n v="167086608"/>
    <n v="69395272"/>
    <n v="42645888"/>
    <n v="49998756"/>
    <n v="428343424"/>
    <n v="397947552"/>
    <n v="422"/>
    <n v="0.36"/>
    <m/>
    <n v="0.54603400000000002"/>
    <n v="0.56373499999999999"/>
    <n v="0.137679"/>
    <n v="25722"/>
  </r>
  <r>
    <x v="20"/>
    <x v="111"/>
    <s v="Portland State University"/>
    <s v="Oregon"/>
    <x v="1"/>
    <x v="0"/>
    <n v="0.78514132925897628"/>
    <n v="0.4074434444174167"/>
    <n v="5236"/>
    <n v="4111"/>
    <n v="1551"/>
    <n v="124"/>
    <n v="1675"/>
    <n v="97201"/>
    <s v="Far West: AK, CA, HI, NV, OR, and WA"/>
    <x v="1"/>
    <x v="1"/>
    <n v="-122.684"/>
    <n v="45.511299999999999"/>
    <m/>
    <m/>
    <n v="203779312"/>
    <n v="171212112"/>
    <m/>
    <n v="15057296"/>
    <n v="81650336"/>
    <n v="86829536"/>
    <n v="5289648"/>
    <n v="28441560"/>
    <n v="304900960"/>
    <n v="141729280"/>
    <x v="3128"/>
    <n v="175588720"/>
    <n v="54958468"/>
    <n v="11128772"/>
    <n v="66087240"/>
    <n v="36651744"/>
    <n v="17677856"/>
    <n v="435075200"/>
    <n v="180494032"/>
    <n v="76613912"/>
    <n v="49998756"/>
    <n v="62874140"/>
    <n v="457769920"/>
    <n v="435075200"/>
    <n v="460"/>
    <n v="0.38300000000000001"/>
    <n v="8445"/>
    <n v="0.56853200000000004"/>
    <n v="0.56733900000000004"/>
    <n v="0.14183499999999999"/>
    <n v="23987"/>
  </r>
  <r>
    <x v="21"/>
    <x v="111"/>
    <s v="Portland State University"/>
    <s v="Oregon"/>
    <x v="1"/>
    <x v="0"/>
    <n v="0.69445529090199143"/>
    <n v="0.42198481866741638"/>
    <n v="5122"/>
    <n v="3557"/>
    <n v="1366"/>
    <n v="135"/>
    <n v="1501"/>
    <m/>
    <m/>
    <x v="0"/>
    <x v="0"/>
    <m/>
    <m/>
    <n v="7.0000000000000007E-2"/>
    <n v="5334"/>
    <n v="216331744"/>
    <n v="178130720"/>
    <m/>
    <n v="13364182"/>
    <n v="93691768"/>
    <n v="77872144"/>
    <n v="6980409"/>
    <n v="11925855"/>
    <n v="327079744"/>
    <n v="118039008"/>
    <x v="3129"/>
    <n v="181645536"/>
    <n v="58044116"/>
    <n v="11691567"/>
    <n v="69735680"/>
    <n v="38802960"/>
    <n v="19612164"/>
    <n v="473651744"/>
    <n v="190100688"/>
    <n v="87649272"/>
    <n v="62874140"/>
    <n v="63350344"/>
    <n v="460497088"/>
    <n v="473651744"/>
    <n v="530"/>
    <n v="0.41299999999999998"/>
    <n v="9801"/>
    <n v="0.58348500000000003"/>
    <n v="0.57958299999999996"/>
    <n v="0.142287"/>
    <n v="22457"/>
  </r>
  <r>
    <x v="22"/>
    <x v="111"/>
    <s v="Portland State University"/>
    <s v="Oregon"/>
    <x v="1"/>
    <x v="0"/>
    <n v="0.66271595018079554"/>
    <n v="0.42891785389511972"/>
    <n v="4978"/>
    <n v="3299"/>
    <n v="1273"/>
    <n v="142"/>
    <n v="1415"/>
    <m/>
    <m/>
    <x v="0"/>
    <x v="0"/>
    <m/>
    <m/>
    <n v="7.5999999999999998E-2"/>
    <n v="5710"/>
    <n v="211721984"/>
    <n v="174346240"/>
    <n v="2000"/>
    <n v="15789679"/>
    <n v="88939200"/>
    <n v="77288688"/>
    <n v="6495077"/>
    <n v="10442018"/>
    <n v="325013856"/>
    <n v="117053120"/>
    <x v="3130"/>
    <n v="183649072"/>
    <n v="55738436"/>
    <n v="11326429"/>
    <n v="67064864"/>
    <n v="38390568"/>
    <n v="20314628"/>
    <n v="485954560"/>
    <n v="195208128"/>
    <n v="86493656"/>
    <n v="63350344"/>
    <n v="71896176"/>
    <n v="462899264"/>
    <n v="485954560"/>
    <n v="595"/>
    <n v="0.41699999999999998"/>
    <n v="9950"/>
    <n v="0.59051100000000001"/>
    <n v="0.57180699999999995"/>
    <n v="0.141788"/>
    <n v="21754.5"/>
  </r>
  <r>
    <x v="23"/>
    <x v="111"/>
    <s v="Portland State University"/>
    <s v="Oregon"/>
    <x v="1"/>
    <x v="0"/>
    <n v="0.6117197009215789"/>
    <n v="0.41642978965321203"/>
    <n v="5751"/>
    <n v="3518"/>
    <n v="1346"/>
    <n v="119"/>
    <n v="1465"/>
    <n v="97201"/>
    <s v="Far West: AK, CA, HI, NV, OR, and WA"/>
    <x v="1"/>
    <x v="1"/>
    <n v="-122.684"/>
    <n v="45.511200000000002"/>
    <n v="0.06"/>
    <n v="6696"/>
    <n v="222189440"/>
    <n v="181643056"/>
    <m/>
    <n v="17604026"/>
    <n v="88236664"/>
    <n v="88202568"/>
    <n v="2907932"/>
    <n v="18684000"/>
    <n v="343515392"/>
    <n v="118072552"/>
    <x v="3131"/>
    <n v="180907600"/>
    <n v="51011576"/>
    <n v="14858028"/>
    <n v="65869604"/>
    <n v="38864312"/>
    <n v="19076592"/>
    <n v="488845728"/>
    <n v="197666944"/>
    <n v="87132040"/>
    <n v="71896176"/>
    <n v="84713384"/>
    <n v="485724576"/>
    <n v="488845728"/>
    <n v="659"/>
    <n v="0.42099999999999999"/>
    <m/>
    <n v="0.56479900000000005"/>
    <n v="0.56516599999999995"/>
    <n v="0.13803499999999999"/>
    <n v="22301"/>
  </r>
  <r>
    <x v="24"/>
    <x v="111"/>
    <s v="Portland State University"/>
    <s v="Oregon"/>
    <x v="1"/>
    <x v="0"/>
    <n v="0.6933288522937322"/>
    <n v="0.39844886088221038"/>
    <n v="5951"/>
    <n v="4126"/>
    <n v="1513"/>
    <n v="131"/>
    <n v="1644"/>
    <m/>
    <m/>
    <x v="0"/>
    <x v="0"/>
    <m/>
    <m/>
    <n v="5.0999999999999997E-2"/>
    <n v="6924"/>
    <n v="227191568"/>
    <n v="186118592"/>
    <m/>
    <n v="13842206"/>
    <n v="83834600"/>
    <n v="103787120"/>
    <n v="2858897"/>
    <n v="154113472"/>
    <n v="351793184"/>
    <n v="126184440"/>
    <x v="3132"/>
    <n v="164918048"/>
    <n v="47952644"/>
    <n v="16809532"/>
    <n v="64762176"/>
    <n v="35448156"/>
    <n v="16934332"/>
    <n v="461588576"/>
    <n v="198482800"/>
    <n v="63451732"/>
    <n v="2724415"/>
    <n v="2584991"/>
    <n v="643283584"/>
    <n v="461588576"/>
    <n v="651"/>
    <n v="0.42"/>
    <m/>
    <n v="0.53503800000000001"/>
    <n v="0.57447999999999999"/>
    <n v="0.128162"/>
    <n v="23621"/>
  </r>
  <r>
    <x v="25"/>
    <x v="111"/>
    <s v="Portland State University"/>
    <s v="Oregon"/>
    <x v="1"/>
    <x v="0"/>
    <n v="0.85680266709001429"/>
    <n v="0.3231424865666111"/>
    <n v="6299"/>
    <n v="5397"/>
    <n v="1599"/>
    <n v="145"/>
    <n v="1744"/>
    <n v="97201"/>
    <s v="Far West: AK, CA, HI, NV, OR, and WA"/>
    <x v="1"/>
    <x v="1"/>
    <n v="-122.684"/>
    <n v="45.511200000000002"/>
    <n v="5.5E-2"/>
    <n v="7520"/>
    <n v="230667648"/>
    <n v="187829600"/>
    <m/>
    <n v="17251520"/>
    <n v="82000496"/>
    <n v="124767360"/>
    <n v="3140271"/>
    <n v="18426106"/>
    <n v="357361536"/>
    <n v="151868784"/>
    <x v="3133"/>
    <n v="204957984"/>
    <n v="49042088"/>
    <n v="27542372"/>
    <n v="76584464"/>
    <n v="43449000"/>
    <n v="21049040"/>
    <n v="548935360"/>
    <n v="214222800"/>
    <n v="134767856"/>
    <n v="2584991"/>
    <n v="2383841"/>
    <n v="544847360"/>
    <n v="548935360"/>
    <n v="661"/>
    <n v="0.48399999999999999"/>
    <m/>
    <n v="0.51386500000000002"/>
    <n v="0.58653699999999998"/>
    <n v="0.120606"/>
    <n v="24621"/>
  </r>
  <r>
    <x v="26"/>
    <x v="111"/>
    <s v="Portland State University"/>
    <s v="Oregon"/>
    <x v="1"/>
    <x v="0"/>
    <n v="0.89424133061352584"/>
    <n v="0.31531847692577647"/>
    <n v="6373"/>
    <n v="5699"/>
    <n v="1648"/>
    <n v="149"/>
    <n v="1797"/>
    <m/>
    <m/>
    <x v="0"/>
    <x v="0"/>
    <m/>
    <m/>
    <n v="6.4000000000000001E-2"/>
    <n v="7494"/>
    <n v="235767360"/>
    <n v="191936976"/>
    <m/>
    <n v="10432045"/>
    <n v="79965824"/>
    <n v="121165200"/>
    <n v="1965148"/>
    <n v="16213960"/>
    <n v="353102912"/>
    <n v="154595760"/>
    <x v="3134"/>
    <n v="195699888"/>
    <n v="44942488"/>
    <n v="25801340"/>
    <n v="70743824"/>
    <n v="43270720"/>
    <n v="21942140"/>
    <n v="517141568"/>
    <n v="221058048"/>
    <n v="115349288"/>
    <n v="2383841"/>
    <n v="2530809"/>
    <n v="564545792"/>
    <n v="517141568"/>
    <n v="598"/>
    <n v="0.48899999999999999"/>
    <m/>
    <n v="0.49394500000000002"/>
    <n v="0.58236299999999996"/>
    <n v="0.111817"/>
    <n v="25986"/>
  </r>
  <r>
    <x v="27"/>
    <x v="111"/>
    <s v="Portland State University"/>
    <s v="Oregon"/>
    <x v="1"/>
    <x v="0"/>
    <n v="0.9244314013206163"/>
    <n v="0.30619047619047618"/>
    <n v="6815"/>
    <n v="6300"/>
    <n v="1803"/>
    <n v="126"/>
    <n v="1929"/>
    <m/>
    <m/>
    <x v="0"/>
    <x v="0"/>
    <m/>
    <m/>
    <n v="6.6000000000000003E-2"/>
    <n v="7136"/>
    <n v="241816928"/>
    <n v="194143728"/>
    <m/>
    <n v="10691416"/>
    <n v="81679640"/>
    <n v="127765272"/>
    <n v="11660967"/>
    <n v="4259564"/>
    <n v="355278272"/>
    <n v="161152144"/>
    <x v="3135"/>
    <n v="204040896"/>
    <n v="44128304"/>
    <n v="25302232"/>
    <n v="69430536"/>
    <n v="45009600"/>
    <n v="25447402"/>
    <n v="544959168"/>
    <n v="228107072"/>
    <n v="123583456"/>
    <n v="2530809"/>
    <n v="2548552"/>
    <n v="543556224"/>
    <n v="544959168"/>
    <m/>
    <m/>
    <m/>
    <m/>
    <m/>
    <m/>
    <m/>
  </r>
  <r>
    <x v="0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18960388"/>
    <m/>
    <m/>
    <m/>
    <n v="3067678"/>
    <n v="28319912"/>
    <n v="378435"/>
    <n v="2307945"/>
    <m/>
    <m/>
    <x v="3136"/>
    <n v="24636464"/>
    <n v="79564"/>
    <n v="707257"/>
    <n v="786821"/>
    <n v="4981295"/>
    <n v="3188072"/>
    <n v="63270592"/>
    <n v="28827352"/>
    <n v="8886879"/>
    <m/>
    <m/>
    <m/>
    <m/>
    <m/>
    <m/>
    <m/>
    <m/>
    <m/>
    <m/>
    <m/>
  </r>
  <r>
    <x v="1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22463652"/>
    <m/>
    <m/>
    <m/>
    <n v="3902610"/>
    <n v="30634664"/>
    <n v="347017"/>
    <n v="2163296"/>
    <m/>
    <m/>
    <x v="3137"/>
    <n v="26066636"/>
    <n v="54904"/>
    <n v="767478"/>
    <n v="822382"/>
    <n v="6012135"/>
    <n v="3170952"/>
    <n v="67237080"/>
    <n v="30649814"/>
    <n v="10099428"/>
    <m/>
    <m/>
    <m/>
    <m/>
    <m/>
    <m/>
    <m/>
    <m/>
    <m/>
    <m/>
    <m/>
  </r>
  <r>
    <x v="2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23937000"/>
    <m/>
    <m/>
    <m/>
    <n v="3883029"/>
    <n v="29943736"/>
    <n v="409108"/>
    <n v="1637757"/>
    <m/>
    <m/>
    <x v="3138"/>
    <n v="27454076"/>
    <n v="160314"/>
    <n v="969838"/>
    <n v="1130152"/>
    <n v="5910871"/>
    <n v="3570725"/>
    <n v="69034096"/>
    <n v="32182442"/>
    <n v="11199104"/>
    <m/>
    <m/>
    <m/>
    <m/>
    <m/>
    <m/>
    <m/>
    <m/>
    <m/>
    <m/>
    <m/>
  </r>
  <r>
    <x v="3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26888380"/>
    <m/>
    <m/>
    <m/>
    <n v="3797509"/>
    <n v="31181972"/>
    <n v="498685"/>
    <n v="1742699"/>
    <m/>
    <m/>
    <x v="3139"/>
    <n v="29948398"/>
    <n v="101162"/>
    <n v="1114437"/>
    <n v="1215599"/>
    <n v="6452922"/>
    <n v="3541769"/>
    <n v="93348976"/>
    <n v="35337304"/>
    <n v="11619115"/>
    <m/>
    <m/>
    <m/>
    <m/>
    <m/>
    <m/>
    <m/>
    <m/>
    <m/>
    <m/>
    <m/>
  </r>
  <r>
    <x v="4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27289324"/>
    <m/>
    <m/>
    <m/>
    <n v="3758956"/>
    <n v="32621056"/>
    <n v="619439"/>
    <n v="1608663"/>
    <m/>
    <m/>
    <x v="3140"/>
    <n v="31025592"/>
    <n v="209074"/>
    <n v="996623"/>
    <n v="1205697"/>
    <n v="6949313"/>
    <n v="3496244"/>
    <n v="77504512"/>
    <n v="36664944"/>
    <n v="12489755"/>
    <m/>
    <m/>
    <m/>
    <m/>
    <m/>
    <m/>
    <m/>
    <m/>
    <m/>
    <m/>
    <m/>
  </r>
  <r>
    <x v="5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29048624"/>
    <m/>
    <m/>
    <m/>
    <n v="3744962"/>
    <n v="33118522"/>
    <n v="661984"/>
    <n v="2583243"/>
    <m/>
    <m/>
    <x v="3141"/>
    <n v="32546750"/>
    <n v="189563"/>
    <n v="1073711"/>
    <n v="1263274"/>
    <n v="7407093"/>
    <n v="3665537"/>
    <n v="85340432"/>
    <n v="38004920"/>
    <n v="13459535"/>
    <m/>
    <m/>
    <m/>
    <m/>
    <m/>
    <m/>
    <m/>
    <m/>
    <m/>
    <m/>
    <m/>
  </r>
  <r>
    <x v="6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31295736"/>
    <m/>
    <m/>
    <m/>
    <n v="3864468"/>
    <n v="33704820"/>
    <n v="610805"/>
    <n v="1921527"/>
    <m/>
    <m/>
    <x v="3142"/>
    <n v="32558404"/>
    <n v="256994"/>
    <n v="765144"/>
    <n v="1022138"/>
    <n v="7758994"/>
    <n v="4142016"/>
    <n v="84247280"/>
    <n v="38791428"/>
    <n v="12660649"/>
    <m/>
    <m/>
    <m/>
    <m/>
    <n v="726"/>
    <n v="0.67200000000000004"/>
    <m/>
    <m/>
    <m/>
    <m/>
    <m/>
  </r>
  <r>
    <x v="7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32703716"/>
    <m/>
    <m/>
    <m/>
    <n v="4419915"/>
    <n v="35838352"/>
    <n v="665805"/>
    <n v="3216568"/>
    <m/>
    <m/>
    <x v="3143"/>
    <n v="33658864"/>
    <n v="349357"/>
    <n v="1058485"/>
    <n v="1407842"/>
    <n v="8792364"/>
    <n v="4683916"/>
    <n v="90873704"/>
    <n v="40395892"/>
    <n v="13882067"/>
    <m/>
    <m/>
    <m/>
    <m/>
    <n v="701"/>
    <n v="0.67"/>
    <m/>
    <n v="0.12762499999999999"/>
    <n v="0.66300499999999996"/>
    <n v="4.4588000000000003E-2"/>
    <n v="44045"/>
  </r>
  <r>
    <x v="8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32891508"/>
    <m/>
    <m/>
    <m/>
    <n v="4779763"/>
    <n v="36568336"/>
    <n v="1999401"/>
    <n v="2311043"/>
    <m/>
    <m/>
    <x v="3144"/>
    <n v="34663768"/>
    <n v="221447"/>
    <n v="1281849"/>
    <n v="1503296"/>
    <n v="7855794"/>
    <n v="4707788"/>
    <n v="90022184"/>
    <n v="41714288"/>
    <n v="14170392"/>
    <m/>
    <m/>
    <m/>
    <m/>
    <n v="633"/>
    <n v="0.622"/>
    <m/>
    <n v="0.132018"/>
    <n v="0.64681900000000003"/>
    <n v="4.5253500000000002E-2"/>
    <n v="43459"/>
  </r>
  <r>
    <x v="9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34617964"/>
    <m/>
    <m/>
    <m/>
    <n v="4959463"/>
    <n v="37978452"/>
    <n v="680546"/>
    <n v="2273666"/>
    <m/>
    <m/>
    <x v="3145"/>
    <n v="35016592"/>
    <n v="223327"/>
    <n v="1398218"/>
    <n v="1621545"/>
    <n v="9263598"/>
    <n v="4660476"/>
    <n v="100310728"/>
    <n v="44197064"/>
    <n v="13928849"/>
    <m/>
    <m/>
    <m/>
    <m/>
    <n v="690"/>
    <n v="0.62"/>
    <m/>
    <n v="0.120879"/>
    <n v="0.61738300000000002"/>
    <n v="4.0626000000000002E-2"/>
    <n v="45164"/>
  </r>
  <r>
    <x v="10"/>
    <x v="112"/>
    <s v="BLOOMSBURG UNIVERSITY OF PENNSYLVANIA"/>
    <s v="Pennsylvania"/>
    <x v="0"/>
    <x v="0"/>
    <s v=""/>
    <s v=""/>
    <m/>
    <m/>
    <m/>
    <m/>
    <m/>
    <n v="17815"/>
    <s v="Mid East: DE, DC, MD, NJ, NY, and PA"/>
    <x v="0"/>
    <x v="0"/>
    <m/>
    <m/>
    <m/>
    <m/>
    <n v="37718864"/>
    <m/>
    <m/>
    <m/>
    <n v="5221410"/>
    <n v="40554160"/>
    <n v="749804"/>
    <n v="2387931"/>
    <m/>
    <m/>
    <x v="3146"/>
    <n v="36687776"/>
    <n v="206288"/>
    <n v="1287082"/>
    <n v="1493370"/>
    <n v="9248386"/>
    <n v="5049136"/>
    <n v="99050704"/>
    <n v="46072120"/>
    <n v="13305624"/>
    <m/>
    <m/>
    <m/>
    <m/>
    <n v="644"/>
    <n v="0.61099999999999999"/>
    <m/>
    <n v="0.11379499999999999"/>
    <n v="0.62269600000000003"/>
    <n v="4.4500999999999999E-2"/>
    <n v="47614"/>
  </r>
  <r>
    <x v="11"/>
    <x v="112"/>
    <s v="BLOOMSBURG UNIVERSITY OF PENNSYLVANIA"/>
    <s v="Pennsylvania"/>
    <x v="1"/>
    <x v="0"/>
    <n v="0.79260876344924369"/>
    <n v="0.33287428683848119"/>
    <n v="6413"/>
    <n v="5083"/>
    <n v="1687"/>
    <n v="5"/>
    <n v="1692"/>
    <n v="17815"/>
    <s v="Mid East: DE, DC, MD, NJ, NY, and PA"/>
    <x v="0"/>
    <x v="0"/>
    <m/>
    <m/>
    <m/>
    <m/>
    <n v="40820544"/>
    <n v="32196406"/>
    <m/>
    <n v="591511"/>
    <n v="6076078"/>
    <n v="41313152"/>
    <n v="30152"/>
    <n v="2928556"/>
    <n v="64290108"/>
    <n v="35946884"/>
    <x v="3147"/>
    <n v="45794612"/>
    <n v="200444.59"/>
    <n v="1820101.63"/>
    <n v="2020546.25"/>
    <n v="11163761"/>
    <n v="6348588"/>
    <n v="100175224"/>
    <n v="47746428"/>
    <n v="14475210"/>
    <m/>
    <m/>
    <n v="103265352"/>
    <n v="100175224"/>
    <n v="950"/>
    <n v="0.61099999999999999"/>
    <m/>
    <n v="0.111014"/>
    <n v="0.60064300000000004"/>
    <n v="4.4697599999999997E-2"/>
    <n v="49754"/>
  </r>
  <r>
    <x v="12"/>
    <x v="112"/>
    <s v="BLOOMSBURG UNIVERSITY OF PENNSYLVANIA"/>
    <s v="Pennsylvania"/>
    <x v="1"/>
    <x v="0"/>
    <n v="0.68554006968641112"/>
    <n v="0.31490893689114779"/>
    <n v="6888"/>
    <n v="4722"/>
    <n v="1478"/>
    <n v="9"/>
    <n v="1487"/>
    <n v="17815"/>
    <s v="Mid East: DE, DC, MD, NJ, NY, and PA"/>
    <x v="0"/>
    <x v="0"/>
    <m/>
    <m/>
    <m/>
    <m/>
    <n v="46523732"/>
    <n v="36702664"/>
    <m/>
    <n v="402999"/>
    <n v="6692883"/>
    <n v="40121508"/>
    <n v="165795"/>
    <n v="1851662"/>
    <n v="71312888"/>
    <n v="34506788"/>
    <x v="3148"/>
    <n v="47328828"/>
    <n v="101422.95"/>
    <n v="2594210.75"/>
    <n v="2695633.75"/>
    <n v="11652684"/>
    <n v="6894985.5"/>
    <n v="104071792"/>
    <n v="49637696"/>
    <n v="16334362"/>
    <m/>
    <m/>
    <n v="106928880"/>
    <n v="104071792"/>
    <n v="792"/>
    <n v="0.58499999999999996"/>
    <m/>
    <n v="0.108629"/>
    <n v="0.59061699999999995"/>
    <n v="4.4680299999999999E-2"/>
    <n v="51441"/>
  </r>
  <r>
    <x v="13"/>
    <x v="112"/>
    <s v="BLOOMSBURG UNIVERSITY OF PENNSYLVANIA"/>
    <s v="Pennsylvania"/>
    <x v="1"/>
    <x v="0"/>
    <n v="0.70428924938135828"/>
    <n v="0.32617606870974036"/>
    <n v="7274"/>
    <n v="5123"/>
    <n v="1667"/>
    <n v="4"/>
    <n v="1671"/>
    <n v="17815"/>
    <s v="Mid East: DE, DC, MD, NJ, NY, and PA"/>
    <x v="0"/>
    <x v="0"/>
    <m/>
    <m/>
    <m/>
    <m/>
    <n v="51137180"/>
    <n v="41338544"/>
    <m/>
    <n v="438760"/>
    <n v="6790378"/>
    <n v="39062200"/>
    <n v="253483"/>
    <n v="2586120"/>
    <n v="78078496"/>
    <n v="33357060"/>
    <x v="3149"/>
    <n v="48948044"/>
    <n v="233519.05"/>
    <n v="2243114.75"/>
    <n v="2476633.75"/>
    <n v="10244638"/>
    <n v="8521764"/>
    <n v="109929512"/>
    <n v="50753712"/>
    <n v="19428590"/>
    <n v="1475443"/>
    <n v="953756"/>
    <n v="112672352"/>
    <n v="109929512"/>
    <n v="855"/>
    <n v="0.621"/>
    <m/>
    <n v="0.109156"/>
    <n v="0.60489400000000004"/>
    <n v="3.9318100000000002E-2"/>
    <n v="52728"/>
  </r>
  <r>
    <x v="14"/>
    <x v="112"/>
    <s v="BLOOMSBURG UNIVERSITY OF PENNSYLVANIA"/>
    <s v="Pennsylvania"/>
    <x v="1"/>
    <x v="0"/>
    <n v="0.63439897698209724"/>
    <n v="0.31082443055835518"/>
    <n v="7820"/>
    <n v="4961"/>
    <n v="1536"/>
    <n v="6"/>
    <n v="1542"/>
    <m/>
    <m/>
    <x v="0"/>
    <x v="0"/>
    <m/>
    <m/>
    <m/>
    <m/>
    <n v="53649896"/>
    <n v="44235804"/>
    <m/>
    <n v="1167274"/>
    <n v="7102684"/>
    <n v="41606588"/>
    <n v="249607"/>
    <n v="2529975"/>
    <n v="84158952"/>
    <n v="35436880"/>
    <x v="3150"/>
    <n v="49794708"/>
    <n v="361455.22"/>
    <n v="2575824.5"/>
    <n v="2937279.75"/>
    <n v="10924955"/>
    <n v="9036375"/>
    <n v="113731592"/>
    <n v="51338528"/>
    <n v="19226044"/>
    <n v="953756"/>
    <n v="933988"/>
    <n v="121498280"/>
    <n v="113731592"/>
    <n v="881"/>
    <n v="0.628"/>
    <m/>
    <n v="0.106498"/>
    <n v="0.59827399999999997"/>
    <n v="3.2353699999999999E-2"/>
    <n v="54115"/>
  </r>
  <r>
    <x v="15"/>
    <x v="112"/>
    <s v="Bloomsburg University of Pennsylvania"/>
    <s v="Pennsylvania"/>
    <x v="1"/>
    <x v="0"/>
    <n v="0.67621706932135484"/>
    <n v="0.30466786355475761"/>
    <n v="8237"/>
    <n v="5570"/>
    <n v="1693"/>
    <n v="4"/>
    <n v="1697"/>
    <n v="17815"/>
    <s v="Mid East: DE, DC, MD, NJ, NY, and PA"/>
    <x v="1"/>
    <x v="3"/>
    <m/>
    <m/>
    <m/>
    <m/>
    <n v="56976940"/>
    <n v="47171888"/>
    <m/>
    <n v="989261"/>
    <n v="6552348"/>
    <n v="43643132"/>
    <n v="214360"/>
    <n v="2709201"/>
    <n v="87687592"/>
    <n v="37854544"/>
    <x v="3151"/>
    <n v="51302772"/>
    <n v="417825.94"/>
    <n v="2257234.75"/>
    <n v="2675060.75"/>
    <n v="11944316"/>
    <n v="9817962"/>
    <n v="119043416"/>
    <n v="52125400"/>
    <n v="20907788"/>
    <n v="933988"/>
    <n v="10425077"/>
    <n v="127263192"/>
    <n v="119043416"/>
    <n v="897"/>
    <n v="0.63400000000000001"/>
    <m/>
    <n v="9.7962400000000005E-2"/>
    <n v="0.60344799999999998"/>
    <n v="2.7951899999999998E-2"/>
    <n v="57589.5"/>
  </r>
  <r>
    <x v="16"/>
    <x v="112"/>
    <s v="Bloomsburg University of Pennsylvania"/>
    <s v="Pennsylvania"/>
    <x v="1"/>
    <x v="0"/>
    <n v="0.67621706932135484"/>
    <n v="0.30466786355475761"/>
    <n v="8237"/>
    <n v="5570"/>
    <n v="1693"/>
    <n v="4"/>
    <n v="1697"/>
    <m/>
    <m/>
    <x v="0"/>
    <x v="0"/>
    <m/>
    <m/>
    <m/>
    <m/>
    <n v="58820024"/>
    <n v="47880900"/>
    <m/>
    <n v="978035"/>
    <n v="7218697"/>
    <n v="46719820"/>
    <n v="253898"/>
    <n v="2738258"/>
    <n v="90836096"/>
    <n v="40928048"/>
    <x v="3152"/>
    <n v="55427008"/>
    <n v="331613.53000000003"/>
    <n v="2368670.75"/>
    <n v="2700284.25"/>
    <n v="11857339"/>
    <n v="10775788"/>
    <n v="128282480"/>
    <n v="56220096"/>
    <n v="22674720"/>
    <n v="10425077"/>
    <n v="11187500"/>
    <n v="133610896"/>
    <n v="128282480"/>
    <n v="1036"/>
    <n v="0.61499999999999999"/>
    <m/>
    <n v="9.64613E-2"/>
    <n v="0.60288299999999995"/>
    <n v="2.4901699999999999E-2"/>
    <n v="57816"/>
  </r>
  <r>
    <x v="17"/>
    <x v="112"/>
    <s v="Bloomsburg University of Pennsylvania"/>
    <s v="Pennsylvania"/>
    <x v="1"/>
    <x v="0"/>
    <n v="0.60225874986022587"/>
    <n v="0.30523579650946897"/>
    <n v="8943"/>
    <n v="5386"/>
    <n v="1631"/>
    <n v="13"/>
    <n v="1644"/>
    <n v="17815"/>
    <s v="Mid East: DE, DC, MD, NJ, NY, and PA"/>
    <x v="1"/>
    <x v="3"/>
    <m/>
    <m/>
    <m/>
    <m/>
    <n v="61030528"/>
    <n v="49280120"/>
    <m/>
    <n v="910560"/>
    <n v="7928944"/>
    <n v="47198460"/>
    <n v="211062"/>
    <n v="4143664"/>
    <n v="90692696"/>
    <n v="46471672"/>
    <x v="3153"/>
    <n v="59217864"/>
    <n v="446390.94"/>
    <n v="2828962.25"/>
    <n v="3275353.25"/>
    <n v="13791886"/>
    <n v="11862124"/>
    <n v="136792528"/>
    <n v="59874728"/>
    <n v="24495276"/>
    <n v="11187500"/>
    <n v="11439777"/>
    <n v="138784272"/>
    <n v="136792528"/>
    <n v="968"/>
    <n v="0.65500000000000003"/>
    <m/>
    <n v="0.102391"/>
    <n v="0.58059099999999997"/>
    <n v="2.4191299999999999E-2"/>
    <n v="58196"/>
  </r>
  <r>
    <x v="18"/>
    <x v="112"/>
    <s v="Bloomsburg University of Pennsylvania"/>
    <s v="Pennsylvania"/>
    <x v="1"/>
    <x v="0"/>
    <n v="0.60893798135387112"/>
    <n v="0.28041271426194042"/>
    <n v="9868"/>
    <n v="6009"/>
    <n v="1680"/>
    <n v="5"/>
    <n v="1685"/>
    <n v="17815"/>
    <s v="Mid East: DE, DC, MD, NJ, NY, and PA"/>
    <x v="1"/>
    <x v="3"/>
    <m/>
    <m/>
    <m/>
    <m/>
    <n v="64384960"/>
    <n v="53104376"/>
    <m/>
    <n v="1223913"/>
    <n v="8851684"/>
    <n v="46187344"/>
    <n v="123832"/>
    <n v="4134520"/>
    <n v="95775792"/>
    <n v="45603048"/>
    <x v="3154"/>
    <n v="61892680"/>
    <n v="470213.16"/>
    <n v="2924910.5"/>
    <n v="3395123.75"/>
    <n v="14224665"/>
    <n v="13024664"/>
    <n v="143407296"/>
    <n v="61711072"/>
    <n v="26526044"/>
    <n v="11439777"/>
    <n v="10918798"/>
    <n v="142429280"/>
    <n v="143407296"/>
    <n v="1063"/>
    <n v="0.63800000000000001"/>
    <m/>
    <n v="9.0079000000000006E-2"/>
    <n v="0.57033599999999995"/>
    <n v="2.1964500000000001E-2"/>
    <n v="63190.5"/>
  </r>
  <r>
    <x v="19"/>
    <x v="112"/>
    <s v="Bloomsburg University of Pennsylvania"/>
    <s v="Pennsylvania"/>
    <x v="1"/>
    <x v="0"/>
    <n v="0.58579335793357934"/>
    <n v="0.2851968503937008"/>
    <n v="10840"/>
    <n v="6350"/>
    <n v="1805"/>
    <n v="6"/>
    <n v="1811"/>
    <n v="17815"/>
    <s v="Mid East: DE, DC, MD, NJ, NY, and PA"/>
    <x v="1"/>
    <x v="3"/>
    <n v="-76.450800000000001"/>
    <n v="41.005000000000003"/>
    <m/>
    <m/>
    <n v="73962040"/>
    <n v="58186320"/>
    <m/>
    <n v="890068"/>
    <n v="13804722"/>
    <n v="43263916"/>
    <n v="287939"/>
    <n v="6105527"/>
    <n v="103196176"/>
    <n v="53293024"/>
    <x v="3155"/>
    <n v="68869520"/>
    <n v="482921"/>
    <n v="2018453"/>
    <n v="2501374"/>
    <n v="14528680"/>
    <n v="14059004"/>
    <n v="155090400"/>
    <n v="65245724"/>
    <n v="28823254"/>
    <n v="10918798"/>
    <n v="12959179"/>
    <n v="157548480"/>
    <n v="155090400"/>
    <n v="960"/>
    <n v="0.626"/>
    <m/>
    <n v="8.2258800000000007E-2"/>
    <n v="0.58670500000000003"/>
    <n v="2.1342799999999999E-2"/>
    <n v="62845.5"/>
  </r>
  <r>
    <x v="20"/>
    <x v="112"/>
    <s v="Bloomsburg University of Pennsylvania"/>
    <s v="Pennsylvania"/>
    <x v="1"/>
    <x v="0"/>
    <n v="0.64453059160627002"/>
    <n v="0.27981171548117156"/>
    <n v="11866"/>
    <n v="7648"/>
    <n v="2136"/>
    <n v="4"/>
    <n v="2140"/>
    <m/>
    <m/>
    <x v="0"/>
    <x v="0"/>
    <m/>
    <m/>
    <m/>
    <m/>
    <n v="82431984"/>
    <n v="65416744"/>
    <m/>
    <n v="710925"/>
    <n v="15695340"/>
    <n v="43232712"/>
    <n v="154526"/>
    <n v="3782382"/>
    <n v="111952064"/>
    <n v="53516096"/>
    <x v="3156"/>
    <n v="73280384"/>
    <n v="441703"/>
    <n v="2121049"/>
    <n v="2562752"/>
    <n v="13851539"/>
    <n v="14493224"/>
    <n v="157952528"/>
    <n v="66794444"/>
    <n v="30641350"/>
    <n v="12959179"/>
    <n v="17716750"/>
    <n v="166569648"/>
    <n v="157952528"/>
    <n v="1032"/>
    <n v="0.61099999999999999"/>
    <m/>
    <n v="7.8497600000000001E-2"/>
    <n v="0.59121599999999996"/>
    <n v="1.86804E-2"/>
    <n v="64453.5"/>
  </r>
  <r>
    <x v="21"/>
    <x v="112"/>
    <s v="Bloomsburg University of Pennsylvania"/>
    <s v="Pennsylvania"/>
    <x v="1"/>
    <x v="0"/>
    <n v="0.71592401295631625"/>
    <n v="0.24260210320371728"/>
    <n v="11423"/>
    <n v="8178"/>
    <n v="1974"/>
    <n v="10"/>
    <n v="1984"/>
    <n v="17815"/>
    <s v="Mid East: DE, DC, MD, NJ, NY, and PA"/>
    <x v="1"/>
    <x v="2"/>
    <n v="-76.446399999999997"/>
    <n v="41.008000000000003"/>
    <n v="4.4999999999999998E-2"/>
    <n v="1952"/>
    <n v="89368672"/>
    <n v="71908864"/>
    <m/>
    <n v="1057176"/>
    <n v="14209431"/>
    <n v="43923880"/>
    <n v="821385"/>
    <n v="2180965"/>
    <n v="123184464"/>
    <n v="47867536"/>
    <x v="3157"/>
    <n v="74275344"/>
    <n v="586047"/>
    <n v="2066296"/>
    <n v="2652343"/>
    <n v="14836150"/>
    <n v="14793205"/>
    <n v="163862736"/>
    <n v="67787232"/>
    <n v="32098708"/>
    <n v="17716750"/>
    <n v="18902240"/>
    <n v="173173360"/>
    <n v="163862736"/>
    <n v="1046"/>
    <n v="0.64200000000000002"/>
    <m/>
    <n v="7.3314900000000002E-2"/>
    <n v="0.57981899999999997"/>
    <n v="1.6160799999999999E-2"/>
    <n v="67253.5"/>
  </r>
  <r>
    <x v="22"/>
    <x v="112"/>
    <s v="Bloomsburg University of Pennsylvania"/>
    <s v="Pennsylvania"/>
    <x v="1"/>
    <x v="0"/>
    <n v="0.62925676267180253"/>
    <n v="0.27559821925431277"/>
    <n v="11423"/>
    <n v="7188"/>
    <n v="1971"/>
    <n v="10"/>
    <n v="1981"/>
    <n v="17815"/>
    <s v="Mid East: DE, DC, MD, NJ, NY, and PA"/>
    <x v="1"/>
    <x v="3"/>
    <n v="-76.446399999999997"/>
    <n v="41.008000000000003"/>
    <n v="5.3999999999999999E-2"/>
    <n v="1958"/>
    <n v="90648720"/>
    <n v="73201168"/>
    <m/>
    <n v="1136392"/>
    <n v="13961230"/>
    <n v="43128356"/>
    <n v="386700"/>
    <n v="439023"/>
    <n v="121539952"/>
    <n v="47816188"/>
    <x v="3158"/>
    <n v="77172304"/>
    <n v="551205"/>
    <n v="2010000"/>
    <n v="2561205"/>
    <n v="16704522"/>
    <n v="15896192"/>
    <n v="168726112"/>
    <n v="69876400"/>
    <n v="34372280"/>
    <n v="18902240"/>
    <n v="22860482"/>
    <n v="170400528"/>
    <n v="168726112"/>
    <n v="1038"/>
    <n v="0.61799999999999999"/>
    <m/>
    <n v="7.8440099999999999E-2"/>
    <n v="0.57544899999999999"/>
    <n v="1.39597E-2"/>
    <n v="65526"/>
  </r>
  <r>
    <x v="23"/>
    <x v="112"/>
    <s v="Bloomsburg University of Pennsylvania"/>
    <s v="Pennsylvania"/>
    <x v="1"/>
    <x v="0"/>
    <n v="0.88559688581314877"/>
    <n v="0.2708180708180708"/>
    <n v="9248"/>
    <n v="8190"/>
    <n v="2208"/>
    <n v="10"/>
    <n v="2218"/>
    <n v="17815"/>
    <s v="Mid East: DE, DC, MD, NJ, NY, and PA"/>
    <x v="1"/>
    <x v="2"/>
    <n v="-76.446399999999997"/>
    <n v="41.008000000000003"/>
    <n v="6.3E-2"/>
    <n v="2093"/>
    <n v="94101024"/>
    <n v="75501600"/>
    <m/>
    <n v="1010571"/>
    <n v="14937042"/>
    <n v="43374560"/>
    <n v="690083"/>
    <n v="1420718"/>
    <n v="128367008"/>
    <n v="48255864"/>
    <x v="3159"/>
    <n v="81542360"/>
    <n v="558953"/>
    <n v="2730192"/>
    <n v="3289145"/>
    <n v="14402468"/>
    <n v="17367892"/>
    <n v="178378368"/>
    <n v="71942968"/>
    <n v="37268824"/>
    <n v="22860482"/>
    <n v="27471366"/>
    <n v="177941728"/>
    <n v="178378368"/>
    <n v="1170"/>
    <n v="0.64800000000000002"/>
    <m/>
    <n v="7.3832599999999998E-2"/>
    <n v="0.57951200000000003"/>
    <n v="1.1779599999999999E-2"/>
    <n v="64713"/>
  </r>
  <r>
    <x v="24"/>
    <x v="112"/>
    <s v="Bloomsburg University of Pennsylvania"/>
    <s v="Pennsylvania"/>
    <x v="1"/>
    <x v="0"/>
    <n v="0.87812406651398989"/>
    <n v="0.24617303549155234"/>
    <n v="10043"/>
    <n v="8819"/>
    <n v="2162"/>
    <n v="9"/>
    <n v="2171"/>
    <m/>
    <m/>
    <x v="0"/>
    <x v="0"/>
    <m/>
    <m/>
    <n v="4.9000000000000002E-2"/>
    <n v="2210"/>
    <n v="95254496"/>
    <n v="75010272"/>
    <m/>
    <n v="1268066"/>
    <n v="16193125"/>
    <n v="44138172"/>
    <n v="900802"/>
    <n v="1570286"/>
    <n v="131611056"/>
    <n v="48959288"/>
    <x v="3160"/>
    <n v="84118880"/>
    <n v="644009"/>
    <n v="2982073"/>
    <n v="3626082"/>
    <n v="14968891"/>
    <n v="18215244"/>
    <n v="183641136"/>
    <n v="74143704"/>
    <n v="39557088"/>
    <n v="27471366"/>
    <n v="30115748"/>
    <n v="182298256"/>
    <n v="183641136"/>
    <n v="1261"/>
    <n v="0.621"/>
    <m/>
    <n v="7.0733699999999997E-2"/>
    <n v="0.57721900000000004"/>
    <n v="1.27685E-2"/>
    <n v="65389.5"/>
  </r>
  <r>
    <x v="25"/>
    <x v="112"/>
    <s v="Bloomsburg University of Pennsylvania"/>
    <s v="Pennsylvania"/>
    <x v="1"/>
    <x v="0"/>
    <n v="0.87718223583460952"/>
    <n v="0.24546089385474859"/>
    <n v="9795"/>
    <n v="8592"/>
    <n v="2102"/>
    <n v="7"/>
    <n v="2109"/>
    <m/>
    <m/>
    <x v="0"/>
    <x v="0"/>
    <m/>
    <m/>
    <n v="5.8999999999999997E-2"/>
    <n v="2557"/>
    <n v="97100144"/>
    <n v="76641352"/>
    <m/>
    <n v="1251415"/>
    <n v="16018010"/>
    <n v="45968312"/>
    <n v="813360"/>
    <n v="4278813"/>
    <n v="133936048"/>
    <n v="54034212"/>
    <x v="3161"/>
    <n v="88764576"/>
    <n v="634845"/>
    <n v="2604668"/>
    <n v="3239513"/>
    <n v="14626184"/>
    <n v="18130648"/>
    <n v="188442400"/>
    <n v="73321512"/>
    <n v="44652348"/>
    <n v="30115748"/>
    <n v="29809820"/>
    <n v="189694160"/>
    <n v="188442400"/>
    <n v="1320"/>
    <n v="0.61799999999999999"/>
    <m/>
    <n v="7.5339600000000007E-2"/>
    <n v="0.57343"/>
    <n v="1.35823E-2"/>
    <n v="65775.5"/>
  </r>
  <r>
    <x v="26"/>
    <x v="112"/>
    <s v="Bloomsburg University of Pennsylvania"/>
    <s v="Pennsylvania"/>
    <x v="1"/>
    <x v="0"/>
    <n v="0.7755627009646302"/>
    <n v="0.26285240464344944"/>
    <n v="9330"/>
    <n v="7236"/>
    <n v="1895"/>
    <n v="7"/>
    <n v="1902"/>
    <m/>
    <m/>
    <x v="0"/>
    <x v="0"/>
    <m/>
    <m/>
    <n v="6.5000000000000002E-2"/>
    <n v="2431"/>
    <n v="101860208"/>
    <n v="80942960"/>
    <m/>
    <n v="1510077"/>
    <n v="15371643"/>
    <n v="48205104"/>
    <n v="963406"/>
    <n v="3081710"/>
    <n v="138485952"/>
    <n v="54058508"/>
    <x v="3162"/>
    <n v="90889432"/>
    <n v="659980"/>
    <n v="1898476"/>
    <n v="2558456"/>
    <n v="14792869"/>
    <n v="18784192"/>
    <n v="192477952"/>
    <n v="76078944"/>
    <n v="46480704"/>
    <n v="29809820"/>
    <n v="41511692"/>
    <n v="193819776"/>
    <n v="192477952"/>
    <n v="1144"/>
    <n v="0.57999999999999996"/>
    <m/>
    <n v="7.8576499999999994E-2"/>
    <n v="0.57153100000000001"/>
    <n v="1.40912E-2"/>
    <n v="65570"/>
  </r>
  <r>
    <x v="27"/>
    <x v="112"/>
    <s v="Bloomsburg University of Pennsylvania"/>
    <s v="Pennsylvania"/>
    <x v="1"/>
    <x v="0"/>
    <n v="0.73252091294020449"/>
    <n v="0.26223036796841959"/>
    <n v="9683"/>
    <n v="7093"/>
    <n v="1852"/>
    <n v="8"/>
    <n v="1860"/>
    <m/>
    <m/>
    <x v="0"/>
    <x v="0"/>
    <m/>
    <m/>
    <n v="6.2E-2"/>
    <n v="2613"/>
    <n v="99870008"/>
    <n v="78985040"/>
    <m/>
    <n v="1515637"/>
    <n v="15550039"/>
    <n v="47296216"/>
    <n v="1243141"/>
    <n v="3069684"/>
    <n v="136351632"/>
    <n v="54517964"/>
    <x v="3163"/>
    <n v="77709456"/>
    <n v="679439"/>
    <n v="1497601"/>
    <n v="2177040"/>
    <n v="14384228"/>
    <n v="16805460"/>
    <n v="200027072"/>
    <n v="77426760"/>
    <n v="48383304"/>
    <n v="41511692"/>
    <n v="47092712"/>
    <n v="192293056"/>
    <n v="200027072"/>
    <m/>
    <m/>
    <m/>
    <m/>
    <m/>
    <m/>
    <m/>
  </r>
  <r>
    <x v="0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95731000"/>
    <m/>
    <m/>
    <m/>
    <n v="97532000"/>
    <n v="3274000"/>
    <n v="45448000"/>
    <n v="10504000"/>
    <m/>
    <m/>
    <x v="3164"/>
    <n v="89908000"/>
    <n v="98744000"/>
    <m/>
    <n v="98744000"/>
    <n v="19325000"/>
    <n v="8193000"/>
    <n v="302574016"/>
    <n v="118377000"/>
    <n v="27108000"/>
    <m/>
    <m/>
    <m/>
    <m/>
    <m/>
    <m/>
    <m/>
    <m/>
    <m/>
    <m/>
    <m/>
  </r>
  <r>
    <x v="1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03958000"/>
    <m/>
    <m/>
    <n v="72000"/>
    <n v="108075000"/>
    <n v="2392000"/>
    <n v="45952000"/>
    <n v="9910000"/>
    <m/>
    <m/>
    <x v="3165"/>
    <n v="99030672"/>
    <n v="98966328"/>
    <m/>
    <n v="98966328"/>
    <n v="20688000"/>
    <n v="8655000"/>
    <n v="317216992"/>
    <n v="120661544"/>
    <n v="28516000"/>
    <m/>
    <m/>
    <m/>
    <m/>
    <m/>
    <m/>
    <m/>
    <m/>
    <m/>
    <m/>
    <m/>
  </r>
  <r>
    <x v="2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08256000"/>
    <m/>
    <m/>
    <m/>
    <n v="120232000"/>
    <n v="2212000"/>
    <n v="41116000"/>
    <n v="7437000"/>
    <m/>
    <m/>
    <x v="3166"/>
    <n v="106266000"/>
    <n v="104438000"/>
    <m/>
    <n v="104438000"/>
    <n v="21022000"/>
    <n v="9191000"/>
    <n v="329318016"/>
    <n v="132151000"/>
    <n v="32924000"/>
    <m/>
    <m/>
    <m/>
    <m/>
    <m/>
    <m/>
    <m/>
    <m/>
    <m/>
    <m/>
    <m/>
  </r>
  <r>
    <x v="3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18988000"/>
    <m/>
    <m/>
    <m/>
    <n v="128895000"/>
    <n v="2129000"/>
    <n v="39203000"/>
    <n v="8397000"/>
    <m/>
    <m/>
    <x v="3167"/>
    <n v="112813000"/>
    <n v="114853000"/>
    <m/>
    <n v="114853000"/>
    <n v="23775000"/>
    <n v="9884000"/>
    <n v="348764992"/>
    <n v="140102000"/>
    <n v="33543000"/>
    <m/>
    <m/>
    <m/>
    <m/>
    <m/>
    <m/>
    <m/>
    <m/>
    <m/>
    <m/>
    <m/>
  </r>
  <r>
    <x v="4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23821000"/>
    <m/>
    <m/>
    <m/>
    <n v="125770000"/>
    <n v="26828000"/>
    <n v="19772000"/>
    <n v="19759000"/>
    <m/>
    <m/>
    <x v="3168"/>
    <n v="114000000"/>
    <n v="117342000"/>
    <m/>
    <n v="117342000"/>
    <n v="28471000"/>
    <n v="10259000"/>
    <n v="358864000"/>
    <n v="141120000"/>
    <n v="20952000"/>
    <m/>
    <m/>
    <m/>
    <m/>
    <m/>
    <m/>
    <m/>
    <m/>
    <m/>
    <m/>
    <m/>
  </r>
  <r>
    <x v="5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33390000"/>
    <m/>
    <m/>
    <m/>
    <n v="135588992"/>
    <n v="29394000"/>
    <n v="24234000"/>
    <n v="29418000"/>
    <m/>
    <m/>
    <x v="3169"/>
    <n v="121116000"/>
    <n v="129075000"/>
    <m/>
    <n v="129075000"/>
    <n v="31179000"/>
    <n v="11172000"/>
    <n v="386857984"/>
    <n v="149867008"/>
    <n v="29673000"/>
    <m/>
    <m/>
    <m/>
    <m/>
    <m/>
    <m/>
    <m/>
    <m/>
    <m/>
    <m/>
    <m/>
  </r>
  <r>
    <x v="6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44869760"/>
    <n v="108705152"/>
    <m/>
    <m/>
    <n v="128296712"/>
    <n v="37547684"/>
    <n v="45223992"/>
    <m/>
    <m/>
    <m/>
    <x v="3170"/>
    <n v="139766560"/>
    <n v="128527928"/>
    <m/>
    <n v="128527928"/>
    <n v="35662120"/>
    <n v="14716317"/>
    <n v="382374720"/>
    <m/>
    <m/>
    <m/>
    <m/>
    <n v="492441824"/>
    <n v="382374720"/>
    <n v="840"/>
    <n v="0.71799999999999997"/>
    <m/>
    <m/>
    <m/>
    <m/>
    <m/>
  </r>
  <r>
    <x v="7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18071224"/>
    <n v="118071224"/>
    <m/>
    <m/>
    <n v="132074000"/>
    <n v="38249816"/>
    <n v="69090000"/>
    <n v="13962834"/>
    <m/>
    <m/>
    <x v="3171"/>
    <n v="154764960"/>
    <n v="138804576"/>
    <m/>
    <n v="138804576"/>
    <n v="37614976"/>
    <n v="16048445"/>
    <n v="405898208"/>
    <n v="209559776"/>
    <n v="34450120"/>
    <m/>
    <m/>
    <n v="479504736"/>
    <n v="405898208"/>
    <n v="858"/>
    <n v="0.752"/>
    <m/>
    <n v="2.6923099999999998E-2"/>
    <n v="0.35897400000000002"/>
    <s v="Suppressed data"/>
    <n v="55590"/>
  </r>
  <r>
    <x v="8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30390112"/>
    <n v="130390112"/>
    <m/>
    <m/>
    <n v="122758896"/>
    <n v="45345208"/>
    <n v="48440192"/>
    <n v="12194512"/>
    <m/>
    <m/>
    <x v="3172"/>
    <n v="167069280"/>
    <n v="143310400"/>
    <m/>
    <n v="143310400"/>
    <n v="38670584"/>
    <n v="16860186"/>
    <n v="429594560"/>
    <n v="174584832"/>
    <n v="24609588"/>
    <m/>
    <m/>
    <n v="488416704"/>
    <n v="429594560"/>
    <n v="924"/>
    <n v="0.77700000000000002"/>
    <m/>
    <n v="3.3310699999999999E-2"/>
    <n v="0.380693"/>
    <n v="6.7980999999999996E-3"/>
    <n v="59628"/>
  </r>
  <r>
    <x v="9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82768176"/>
    <n v="148279328"/>
    <m/>
    <m/>
    <n v="121437608"/>
    <n v="2857146"/>
    <n v="107716064"/>
    <n v="22228372"/>
    <m/>
    <m/>
    <x v="3173"/>
    <n v="190288224"/>
    <n v="147012000"/>
    <m/>
    <n v="147012000"/>
    <n v="41035644"/>
    <n v="20410872"/>
    <n v="465170496"/>
    <n v="238240000"/>
    <n v="30296058"/>
    <m/>
    <m/>
    <n v="542675328"/>
    <n v="465170496"/>
    <n v="854"/>
    <n v="0.76500000000000001"/>
    <m/>
    <n v="4.0054300000000001E-2"/>
    <n v="0.395791"/>
    <n v="7.4677500000000004E-3"/>
    <n v="61562"/>
  </r>
  <r>
    <x v="10"/>
    <x v="113"/>
    <s v="CARNEGIE MELLON UNIVERSITY"/>
    <s v="Pennsylvania"/>
    <x v="0"/>
    <x v="0"/>
    <s v=""/>
    <s v=""/>
    <m/>
    <m/>
    <m/>
    <m/>
    <m/>
    <n v="15213"/>
    <s v="Mid East: DE, DC, MD, NJ, NY, and PA"/>
    <x v="0"/>
    <x v="0"/>
    <m/>
    <m/>
    <m/>
    <m/>
    <n v="192458064"/>
    <n v="158208416"/>
    <m/>
    <m/>
    <n v="145499904"/>
    <n v="5130877"/>
    <n v="104603368"/>
    <n v="28271544"/>
    <m/>
    <m/>
    <x v="3174"/>
    <n v="213892704"/>
    <n v="160668816"/>
    <m/>
    <n v="160668816"/>
    <n v="42812812"/>
    <n v="24532480"/>
    <n v="505096832"/>
    <n v="253791712"/>
    <n v="40326284"/>
    <m/>
    <m/>
    <n v="423812608"/>
    <n v="505096832"/>
    <n v="970"/>
    <n v="0.78700000000000003"/>
    <m/>
    <n v="4.85294E-2"/>
    <n v="0.39852900000000002"/>
    <s v="Suppressed data"/>
    <n v="62038.5"/>
  </r>
  <r>
    <x v="11"/>
    <x v="113"/>
    <s v="CARNEGIE MELLON UNIVERSITY"/>
    <s v="Pennsylvania"/>
    <x v="1"/>
    <x v="0"/>
    <n v="0.31211068519405843"/>
    <n v="0.25292650163116487"/>
    <n v="16696"/>
    <n v="5211"/>
    <n v="1318"/>
    <n v="0"/>
    <n v="1318"/>
    <n v="15213"/>
    <s v="Mid East: DE, DC, MD, NJ, NY, and PA"/>
    <x v="0"/>
    <x v="0"/>
    <m/>
    <m/>
    <m/>
    <m/>
    <n v="211194896"/>
    <n v="175433200"/>
    <m/>
    <m/>
    <n v="179279808"/>
    <n v="3751570"/>
    <n v="96893072"/>
    <n v="25527094"/>
    <m/>
    <m/>
    <x v="3175"/>
    <n v="212220960"/>
    <n v="221015376"/>
    <m/>
    <n v="221015376"/>
    <n v="45474792"/>
    <n v="25771360"/>
    <n v="574839360"/>
    <n v="273897824"/>
    <n v="38160952"/>
    <m/>
    <m/>
    <n v="467403968"/>
    <n v="574839360"/>
    <n v="1141"/>
    <n v="0.82299999999999995"/>
    <m/>
    <n v="7.0854600000000004E-2"/>
    <n v="0.40905799999999998"/>
    <s v="Suppressed data"/>
    <n v="65248"/>
  </r>
  <r>
    <x v="12"/>
    <x v="113"/>
    <s v="CARNEGIE MELLON UNIVERSITY"/>
    <s v="Pennsylvania"/>
    <x v="1"/>
    <x v="0"/>
    <n v="0.38119262840725948"/>
    <n v="0.25091911764705882"/>
    <n v="14271"/>
    <n v="5440"/>
    <n v="1365"/>
    <n v="0"/>
    <n v="1365"/>
    <s v="15213-3890"/>
    <s v="Mid East: DE, DC, MD, NJ, NY, and PA"/>
    <x v="0"/>
    <x v="0"/>
    <m/>
    <m/>
    <m/>
    <m/>
    <n v="253739760"/>
    <n v="196154416"/>
    <m/>
    <m/>
    <n v="174212592"/>
    <n v="4931602"/>
    <n v="100810168"/>
    <n v="31458156"/>
    <m/>
    <m/>
    <x v="3176"/>
    <n v="212485952"/>
    <n v="206336000"/>
    <m/>
    <n v="206336000"/>
    <n v="44909240"/>
    <n v="26477500"/>
    <n v="560925056"/>
    <n v="290134112"/>
    <n v="53749256"/>
    <n v="664647616"/>
    <n v="651413056"/>
    <n v="562141696"/>
    <n v="560925056"/>
    <n v="1034"/>
    <n v="0.81399999999999995"/>
    <m/>
    <n v="9.6213499999999993E-2"/>
    <n v="0.41775299999999999"/>
    <n v="1.0552499999999999E-2"/>
    <n v="62647"/>
  </r>
  <r>
    <x v="13"/>
    <x v="113"/>
    <s v="CARNEGIE MELLON UNIVERSITY"/>
    <s v="Pennsylvania"/>
    <x v="1"/>
    <x v="0"/>
    <n v="0.38439206469897008"/>
    <n v="0.2411436791943895"/>
    <n v="14467"/>
    <n v="5561"/>
    <n v="1341"/>
    <n v="0"/>
    <n v="1341"/>
    <m/>
    <m/>
    <x v="0"/>
    <x v="0"/>
    <m/>
    <m/>
    <m/>
    <m/>
    <n v="285742560"/>
    <n v="217214064"/>
    <m/>
    <m/>
    <n v="236770224"/>
    <n v="10877533"/>
    <n v="92866464"/>
    <n v="36514636"/>
    <m/>
    <m/>
    <x v="3177"/>
    <n v="222441664"/>
    <n v="235413536"/>
    <m/>
    <n v="235413536"/>
    <n v="51621012"/>
    <n v="28133444"/>
    <n v="622845888"/>
    <n v="318660896"/>
    <n v="64934376"/>
    <n v="651413056"/>
    <n v="763716992"/>
    <n v="781474368"/>
    <n v="622845888"/>
    <n v="1104"/>
    <n v="0.84699999999999998"/>
    <m/>
    <n v="0.117299"/>
    <n v="0.42180099999999998"/>
    <n v="1.36256E-2"/>
    <n v="60467.5"/>
  </r>
  <r>
    <x v="14"/>
    <x v="113"/>
    <s v="CARNEGIE MELLON UNIVERSITY"/>
    <s v="Pennsylvania"/>
    <x v="1"/>
    <x v="0"/>
    <n v="0.41582825563270509"/>
    <n v="0.23291872550690065"/>
    <n v="14114"/>
    <n v="5869"/>
    <n v="1363"/>
    <n v="4"/>
    <n v="1367"/>
    <m/>
    <m/>
    <x v="0"/>
    <x v="0"/>
    <m/>
    <m/>
    <m/>
    <m/>
    <n v="300557024"/>
    <n v="227840720"/>
    <m/>
    <m/>
    <n v="257453408"/>
    <n v="9123664"/>
    <n v="113678872"/>
    <n v="51509036"/>
    <m/>
    <m/>
    <x v="3178"/>
    <n v="242395328"/>
    <n v="254045616"/>
    <m/>
    <n v="254045616"/>
    <n v="54301748"/>
    <n v="31413700"/>
    <n v="684088832"/>
    <n v="339997728"/>
    <n v="71147960"/>
    <n v="763716992"/>
    <n v="832125440"/>
    <n v="787918784"/>
    <n v="684088832"/>
    <n v="1074"/>
    <n v="0.85599999999999998"/>
    <m/>
    <n v="9.6083199999999994E-2"/>
    <n v="0.42227700000000001"/>
    <n v="1.10159E-2"/>
    <n v="65668.5"/>
  </r>
  <r>
    <x v="15"/>
    <x v="113"/>
    <s v="Carnegie Mellon University"/>
    <s v="Pennsylvania"/>
    <x v="1"/>
    <x v="0"/>
    <n v="0.38885719718577677"/>
    <n v="0.22966585167074163"/>
    <n v="15777"/>
    <n v="6135"/>
    <n v="1407"/>
    <n v="2"/>
    <n v="1409"/>
    <s v="15213-3890"/>
    <s v="Mid East: DE, DC, MD, NJ, NY, and PA"/>
    <x v="1"/>
    <x v="2"/>
    <m/>
    <m/>
    <m/>
    <m/>
    <n v="314025824"/>
    <n v="237991408"/>
    <m/>
    <m/>
    <n v="277508896"/>
    <n v="9509413"/>
    <n v="85407800"/>
    <n v="57278332"/>
    <m/>
    <m/>
    <x v="3179"/>
    <n v="271236768"/>
    <n v="269725728"/>
    <m/>
    <n v="269725728"/>
    <n v="60169948"/>
    <n v="37746136"/>
    <n v="744683136"/>
    <n v="366245504"/>
    <n v="76977640"/>
    <n v="832125440"/>
    <n v="936797440"/>
    <n v="856031936"/>
    <n v="744683136"/>
    <n v="1145"/>
    <n v="0.86399999999999999"/>
    <m/>
    <n v="8.3932900000000005E-2"/>
    <n v="0.41067100000000001"/>
    <n v="1.31894E-2"/>
    <n v="71048.5"/>
  </r>
  <r>
    <x v="16"/>
    <x v="113"/>
    <s v="Carnegie Mellon University"/>
    <s v="Pennsylvania"/>
    <x v="1"/>
    <x v="0"/>
    <n v="0.33699109414758271"/>
    <n v="0.22463426144407739"/>
    <n v="18864"/>
    <n v="6357"/>
    <n v="1424"/>
    <n v="4"/>
    <n v="1428"/>
    <m/>
    <m/>
    <x v="0"/>
    <x v="0"/>
    <m/>
    <m/>
    <m/>
    <m/>
    <n v="344304320"/>
    <n v="262110240"/>
    <m/>
    <m/>
    <n v="259904992"/>
    <n v="7183076"/>
    <n v="111180352"/>
    <n v="74511824"/>
    <m/>
    <m/>
    <x v="3180"/>
    <n v="302374784"/>
    <n v="265351552"/>
    <m/>
    <n v="265351552"/>
    <n v="65023864"/>
    <n v="38409704"/>
    <n v="762099072"/>
    <n v="394566368"/>
    <n v="82284720"/>
    <n v="936797440"/>
    <n v="1110554624"/>
    <n v="986854592"/>
    <n v="762099072"/>
    <n v="1143"/>
    <n v="0.86799999999999999"/>
    <m/>
    <n v="0.10334500000000001"/>
    <n v="0.41158899999999998"/>
    <n v="1.6129000000000001E-2"/>
    <n v="70132.5"/>
  </r>
  <r>
    <x v="17"/>
    <x v="113"/>
    <s v="Carnegie Mellon University"/>
    <s v="Pennsylvania"/>
    <x v="1"/>
    <x v="0"/>
    <n v="0.27996958310967973"/>
    <n v="0.22623422271928423"/>
    <n v="22356"/>
    <n v="6259"/>
    <n v="1416"/>
    <n v="0"/>
    <n v="1416"/>
    <s v="15213-3890"/>
    <s v="Mid East: DE, DC, MD, NJ, NY, and PA"/>
    <x v="1"/>
    <x v="2"/>
    <m/>
    <m/>
    <m/>
    <m/>
    <n v="375257312"/>
    <n v="285836800"/>
    <m/>
    <m/>
    <n v="251174832"/>
    <n v="6984312"/>
    <n v="117890200"/>
    <n v="96199656"/>
    <m/>
    <m/>
    <x v="3181"/>
    <n v="317581856"/>
    <n v="262505104"/>
    <m/>
    <n v="262505104"/>
    <n v="72267664"/>
    <n v="39617596"/>
    <n v="822247040"/>
    <n v="414998368"/>
    <n v="89380416"/>
    <n v="1110554624"/>
    <n v="1061625152"/>
    <n v="754340160"/>
    <n v="822247040"/>
    <n v="1191"/>
    <n v="0.873"/>
    <m/>
    <n v="9.5120399999999994E-2"/>
    <n v="0.40518799999999999"/>
    <n v="1.1117999999999999E-2"/>
    <n v="71939"/>
  </r>
  <r>
    <x v="18"/>
    <x v="113"/>
    <s v="Carnegie Mellon University"/>
    <s v="Pennsylvania"/>
    <x v="1"/>
    <x v="0"/>
    <n v="0.28892521454842662"/>
    <n v="0.23023730944523024"/>
    <n v="22023"/>
    <n v="6363"/>
    <n v="1465"/>
    <n v="0"/>
    <n v="1465"/>
    <s v="15213-3890"/>
    <s v="Mid East: DE, DC, MD, NJ, NY, and PA"/>
    <x v="1"/>
    <x v="2"/>
    <m/>
    <m/>
    <m/>
    <m/>
    <n v="407989536"/>
    <n v="312656672"/>
    <m/>
    <m/>
    <n v="267139136"/>
    <n v="4841779"/>
    <n v="104898880"/>
    <n v="92506952"/>
    <m/>
    <m/>
    <x v="3182"/>
    <n v="318303904"/>
    <n v="284343680"/>
    <m/>
    <n v="284343680"/>
    <n v="85276648"/>
    <n v="42363008"/>
    <n v="867481536"/>
    <n v="442097632"/>
    <n v="99186648"/>
    <n v="1061625152"/>
    <n v="749640128"/>
    <n v="500830656"/>
    <n v="867481536"/>
    <n v="1130"/>
    <n v="0.84499999999999997"/>
    <m/>
    <n v="7.1163400000000002E-2"/>
    <n v="0.425124"/>
    <n v="7.4257400000000001E-3"/>
    <n v="79301.5"/>
  </r>
  <r>
    <x v="19"/>
    <x v="113"/>
    <s v="Carnegie Mellon University"/>
    <s v="Pennsylvania"/>
    <x v="1"/>
    <x v="0"/>
    <n v="0.36260863421182787"/>
    <n v="0.27727981293842557"/>
    <n v="14153"/>
    <n v="5132"/>
    <n v="1423"/>
    <n v="0"/>
    <n v="1423"/>
    <s v="15213-3890"/>
    <s v="Mid East: DE, DC, MD, NJ, NY, and PA"/>
    <x v="1"/>
    <x v="2"/>
    <n v="-79.942999999999998"/>
    <n v="40.444600000000001"/>
    <m/>
    <m/>
    <n v="426852224"/>
    <n v="323029024"/>
    <m/>
    <m/>
    <n v="189623792"/>
    <n v="4336496"/>
    <n v="104197632"/>
    <n v="109403216"/>
    <m/>
    <m/>
    <x v="3183"/>
    <n v="324962272"/>
    <n v="294634624"/>
    <m/>
    <n v="294634624"/>
    <n v="84290432"/>
    <n v="44242960"/>
    <n v="890058880"/>
    <n v="452326016"/>
    <n v="104399416"/>
    <n v="749640128"/>
    <n v="811732608"/>
    <n v="987480384"/>
    <n v="890058880"/>
    <n v="1165"/>
    <n v="0.85699999999999998"/>
    <m/>
    <n v="5.08259E-2"/>
    <n v="0.44980900000000001"/>
    <s v="Suppressed data"/>
    <n v="81880"/>
  </r>
  <r>
    <x v="20"/>
    <x v="113"/>
    <s v="Carnegie Mellon University"/>
    <s v="Pennsylvania"/>
    <x v="1"/>
    <x v="0"/>
    <n v="0.33324728962312855"/>
    <n v="0.28776142525174281"/>
    <n v="15496"/>
    <n v="5164"/>
    <n v="1486"/>
    <n v="0"/>
    <n v="1486"/>
    <m/>
    <m/>
    <x v="0"/>
    <x v="0"/>
    <m/>
    <m/>
    <m/>
    <m/>
    <n v="448500512"/>
    <n v="334840512"/>
    <m/>
    <m/>
    <n v="206866736"/>
    <n v="2422282"/>
    <n v="123219056"/>
    <n v="80334400"/>
    <m/>
    <m/>
    <x v="3184"/>
    <n v="316679488"/>
    <n v="209057056"/>
    <m/>
    <n v="209057056"/>
    <n v="90905288"/>
    <n v="43755280"/>
    <n v="914490944"/>
    <n v="470620832"/>
    <n v="104107048"/>
    <n v="811732608"/>
    <n v="1009219328"/>
    <n v="1193110528"/>
    <n v="914490944"/>
    <n v="1225"/>
    <n v="0.87"/>
    <m/>
    <n v="6.9410299999999994E-2"/>
    <n v="0.43488900000000003"/>
    <s v="Suppressed data"/>
    <n v="84810"/>
  </r>
  <r>
    <x v="21"/>
    <x v="113"/>
    <s v="Carnegie Mellon University"/>
    <s v="Pennsylvania"/>
    <x v="1"/>
    <x v="0"/>
    <n v="0.30435045682822048"/>
    <n v="0.28548707753479124"/>
    <n v="16527"/>
    <n v="5030"/>
    <n v="1436"/>
    <n v="0"/>
    <n v="1436"/>
    <m/>
    <m/>
    <x v="0"/>
    <x v="0"/>
    <m/>
    <m/>
    <n v="1.2E-2"/>
    <n v="1292"/>
    <n v="484153696"/>
    <n v="362307744"/>
    <m/>
    <m/>
    <n v="219897616"/>
    <n v="10798568"/>
    <n v="162829152"/>
    <n v="94676584"/>
    <m/>
    <m/>
    <x v="3185"/>
    <n v="336914688"/>
    <n v="220622736"/>
    <m/>
    <n v="220622736"/>
    <n v="101533816"/>
    <n v="45646840"/>
    <n v="974784064"/>
    <n v="496642368"/>
    <n v="112485680"/>
    <n v="1009219328"/>
    <n v="979229568"/>
    <n v="1019412096"/>
    <n v="974784064"/>
    <n v="1233"/>
    <n v="0.86799999999999999"/>
    <m/>
    <n v="9.8039200000000007E-2"/>
    <n v="0.42329899999999998"/>
    <n v="5.7670100000000004E-3"/>
    <n v="80912"/>
  </r>
  <r>
    <x v="22"/>
    <x v="113"/>
    <s v="Carnegie Mellon University"/>
    <s v="Pennsylvania"/>
    <x v="1"/>
    <x v="0"/>
    <n v="0.27765263097094667"/>
    <n v="0.29290617848970252"/>
    <n v="17313"/>
    <n v="4807"/>
    <n v="1408"/>
    <n v="0"/>
    <n v="1408"/>
    <s v="15213-3890"/>
    <s v="Mid East: DE, DC, MD, NJ, NY, and PA"/>
    <x v="1"/>
    <x v="2"/>
    <n v="-79.942899999999995"/>
    <n v="40.444600000000001"/>
    <n v="1.2999999999999999E-2"/>
    <n v="1302"/>
    <n v="519282368"/>
    <n v="395654208"/>
    <m/>
    <m/>
    <n v="221948128"/>
    <n v="2273842"/>
    <n v="161966384"/>
    <n v="101406872"/>
    <m/>
    <m/>
    <x v="3186"/>
    <n v="352105568"/>
    <n v="229854992"/>
    <m/>
    <n v="229854992"/>
    <n v="108113136"/>
    <n v="46527176"/>
    <n v="1027732928"/>
    <n v="530001792"/>
    <n v="114760416"/>
    <n v="979229568"/>
    <n v="1066149120"/>
    <n v="1210412288"/>
    <n v="1027732928"/>
    <n v="1238"/>
    <n v="0.88"/>
    <m/>
    <n v="6.7371200000000006E-2"/>
    <n v="0.43857299999999999"/>
    <s v="Suppressed data"/>
    <n v="77853.5"/>
  </r>
  <r>
    <x v="23"/>
    <x v="113"/>
    <s v="Carnegie Mellon University"/>
    <s v="Pennsylvania"/>
    <x v="1"/>
    <x v="0"/>
    <n v="0.25487184918449479"/>
    <n v="0.29960523581965509"/>
    <n v="18884"/>
    <n v="4813"/>
    <n v="1442"/>
    <n v="0"/>
    <n v="1442"/>
    <m/>
    <m/>
    <x v="0"/>
    <x v="0"/>
    <m/>
    <m/>
    <n v="8.9999999999999993E-3"/>
    <n v="1362"/>
    <n v="550084032"/>
    <n v="422663456"/>
    <m/>
    <m/>
    <n v="207360576"/>
    <n v="2873428"/>
    <n v="170014352"/>
    <n v="95146936"/>
    <m/>
    <m/>
    <x v="3187"/>
    <n v="372210656"/>
    <n v="222525312"/>
    <m/>
    <n v="222525312"/>
    <n v="115144160"/>
    <n v="47096024"/>
    <n v="1061772544"/>
    <n v="555304768"/>
    <n v="123006360"/>
    <n v="1066149120"/>
    <n v="1235967744"/>
    <n v="1313287168"/>
    <n v="1061772544"/>
    <n v="1291"/>
    <n v="0.88300000000000001"/>
    <m/>
    <n v="1.13464E-2"/>
    <n v="0.46217900000000001"/>
    <s v="Suppressed data"/>
    <n v="86141"/>
  </r>
  <r>
    <x v="24"/>
    <x v="113"/>
    <s v="Carnegie Mellon University"/>
    <s v="Pennsylvania"/>
    <x v="1"/>
    <x v="0"/>
    <n v="0.24601251766606097"/>
    <n v="0.3024210094378334"/>
    <n v="19812"/>
    <n v="4874"/>
    <n v="1474"/>
    <n v="0"/>
    <n v="1474"/>
    <m/>
    <m/>
    <x v="0"/>
    <x v="0"/>
    <m/>
    <m/>
    <n v="7.0000000000000001E-3"/>
    <n v="1432"/>
    <n v="575559744"/>
    <n v="447287488"/>
    <m/>
    <m/>
    <n v="195839104"/>
    <n v="2470931"/>
    <n v="180891056"/>
    <n v="119339720"/>
    <m/>
    <m/>
    <x v="3188"/>
    <n v="385842848"/>
    <n v="206352928"/>
    <m/>
    <n v="206352928"/>
    <n v="122241272"/>
    <n v="48337188"/>
    <n v="1085371008"/>
    <n v="565533504"/>
    <n v="126134504"/>
    <n v="1235967744"/>
    <n v="1318050048"/>
    <n v="1247003392"/>
    <n v="1085371008"/>
    <n v="1249"/>
    <n v="0.878"/>
    <m/>
    <n v="9.1185399999999996E-3"/>
    <n v="0.46200600000000003"/>
    <s v="Suppressed data"/>
    <n v="91912"/>
  </r>
  <r>
    <x v="25"/>
    <x v="113"/>
    <s v="Carnegie Mellon University"/>
    <s v="Pennsylvania"/>
    <x v="1"/>
    <x v="0"/>
    <n v="0.23716357619117145"/>
    <n v="0.32320952185512003"/>
    <n v="20547"/>
    <n v="4873"/>
    <n v="1575"/>
    <n v="0"/>
    <n v="1575"/>
    <m/>
    <m/>
    <x v="0"/>
    <x v="0"/>
    <m/>
    <m/>
    <n v="6.0000000000000001E-3"/>
    <n v="1451"/>
    <n v="611191808"/>
    <n v="479399712"/>
    <m/>
    <m/>
    <n v="190508080"/>
    <n v="2339887"/>
    <n v="239796320"/>
    <n v="102714104"/>
    <m/>
    <m/>
    <x v="3189"/>
    <n v="401775232"/>
    <n v="198221568"/>
    <m/>
    <n v="198221568"/>
    <n v="128881440"/>
    <n v="51670648"/>
    <n v="1096052992"/>
    <n v="577300928"/>
    <n v="124207680"/>
    <n v="1318050048"/>
    <n v="1288196352"/>
    <n v="1210715392"/>
    <n v="1096052992"/>
    <n v="1332"/>
    <n v="0.89800000000000002"/>
    <m/>
    <s v="Suppressed data"/>
    <n v="0.45382800000000001"/>
    <s v="Suppressed data"/>
    <n v="97381"/>
  </r>
  <r>
    <x v="26"/>
    <x v="113"/>
    <s v="Carnegie Mellon University"/>
    <s v="Pennsylvania"/>
    <x v="1"/>
    <x v="0"/>
    <n v="0.21714096937089999"/>
    <n v="0.33731797435340144"/>
    <n v="21189"/>
    <n v="4601"/>
    <n v="1552"/>
    <m/>
    <n v="1552"/>
    <m/>
    <m/>
    <x v="0"/>
    <x v="0"/>
    <m/>
    <m/>
    <n v="1.4E-2"/>
    <n v="1394"/>
    <n v="651612864"/>
    <n v="507329664"/>
    <m/>
    <m/>
    <n v="189114288"/>
    <n v="2862626"/>
    <n v="193212480"/>
    <n v="365271456"/>
    <m/>
    <m/>
    <x v="3190"/>
    <n v="418977888"/>
    <n v="204897152"/>
    <m/>
    <n v="204897152"/>
    <n v="125969824"/>
    <n v="56110188"/>
    <n v="1134536960"/>
    <n v="606631296"/>
    <n v="129933016"/>
    <n v="1288196352"/>
    <n v="1718582528"/>
    <n v="1690681600"/>
    <n v="1134536960"/>
    <n v="1274"/>
    <n v="0.88800000000000001"/>
    <m/>
    <s v="Suppressed data"/>
    <n v="0.47253600000000001"/>
    <s v="Suppressed data"/>
    <n v="91372"/>
  </r>
  <r>
    <x v="27"/>
    <x v="113"/>
    <s v="Carnegie Mellon University"/>
    <s v="Pennsylvania"/>
    <x v="1"/>
    <x v="0"/>
    <n v="0.22198370493242914"/>
    <n v="0.36835164835164835"/>
    <n v="20497"/>
    <n v="4550"/>
    <n v="1676"/>
    <m/>
    <n v="1676"/>
    <m/>
    <m/>
    <x v="0"/>
    <x v="0"/>
    <m/>
    <m/>
    <n v="8.9999999999999993E-3"/>
    <n v="1365"/>
    <n v="697116416"/>
    <n v="539355712"/>
    <m/>
    <m/>
    <n v="192895504"/>
    <n v="2813168"/>
    <n v="203404896"/>
    <n v="103240904"/>
    <m/>
    <m/>
    <x v="3191"/>
    <n v="440147136"/>
    <n v="210727872"/>
    <m/>
    <n v="210727872"/>
    <n v="134001840"/>
    <n v="62084304"/>
    <n v="1198662656"/>
    <n v="638109952"/>
    <n v="144711120"/>
    <n v="1718582528"/>
    <n v="1872190848"/>
    <n v="1495151104"/>
    <n v="1198662656"/>
    <m/>
    <m/>
    <m/>
    <m/>
    <m/>
    <m/>
    <m/>
  </r>
  <r>
    <x v="0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88183488"/>
    <m/>
    <m/>
    <n v="14813"/>
    <n v="10840301"/>
    <n v="7551355"/>
    <n v="6226810"/>
    <n v="2300434"/>
    <m/>
    <m/>
    <x v="3192"/>
    <n v="43243400"/>
    <n v="10594397"/>
    <n v="483476"/>
    <n v="11077873"/>
    <n v="10491856"/>
    <n v="6679998"/>
    <n v="132805344"/>
    <n v="56198580"/>
    <n v="13920259"/>
    <m/>
    <m/>
    <m/>
    <m/>
    <m/>
    <m/>
    <m/>
    <m/>
    <m/>
    <m/>
    <m/>
  </r>
  <r>
    <x v="1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92993920"/>
    <m/>
    <m/>
    <n v="4176"/>
    <n v="12786339"/>
    <n v="7311994"/>
    <n v="7918027"/>
    <n v="1864011"/>
    <m/>
    <m/>
    <x v="3193"/>
    <n v="44677608"/>
    <n v="10699665"/>
    <n v="523379"/>
    <n v="11223044"/>
    <n v="9798369"/>
    <n v="6985239"/>
    <n v="135361920"/>
    <n v="60294496"/>
    <n v="14069582"/>
    <m/>
    <m/>
    <m/>
    <m/>
    <m/>
    <m/>
    <m/>
    <m/>
    <m/>
    <m/>
    <m/>
  </r>
  <r>
    <x v="2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91197392"/>
    <m/>
    <m/>
    <n v="47026"/>
    <n v="14916888"/>
    <n v="4156907"/>
    <n v="7457272"/>
    <n v="1339280"/>
    <m/>
    <m/>
    <x v="3194"/>
    <n v="46841880"/>
    <n v="12235685"/>
    <n v="480827"/>
    <n v="12716512"/>
    <n v="9445854"/>
    <n v="7423191"/>
    <n v="138027168"/>
    <n v="57389476"/>
    <n v="14406980"/>
    <m/>
    <m/>
    <m/>
    <m/>
    <m/>
    <m/>
    <m/>
    <m/>
    <m/>
    <m/>
    <m/>
  </r>
  <r>
    <x v="3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90982272"/>
    <m/>
    <m/>
    <n v="51309"/>
    <n v="14467286"/>
    <n v="5228242"/>
    <n v="7214783"/>
    <n v="1983720"/>
    <m/>
    <m/>
    <x v="3195"/>
    <n v="44810448"/>
    <n v="12648835"/>
    <n v="546785"/>
    <n v="13195620"/>
    <n v="9477140"/>
    <n v="8747614"/>
    <n v="141543296"/>
    <n v="56311960"/>
    <n v="14326897"/>
    <m/>
    <m/>
    <m/>
    <m/>
    <m/>
    <m/>
    <m/>
    <m/>
    <m/>
    <m/>
    <m/>
  </r>
  <r>
    <x v="4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91427984"/>
    <m/>
    <m/>
    <n v="24900"/>
    <n v="13133778"/>
    <n v="6528728"/>
    <n v="6856527"/>
    <n v="1850397"/>
    <m/>
    <m/>
    <x v="3196"/>
    <n v="43370116"/>
    <n v="11574003"/>
    <n v="670886"/>
    <n v="12244889"/>
    <n v="8385989"/>
    <n v="7527857"/>
    <n v="137142128"/>
    <n v="56073616"/>
    <n v="14227014"/>
    <m/>
    <m/>
    <m/>
    <m/>
    <m/>
    <m/>
    <m/>
    <m/>
    <m/>
    <m/>
    <m/>
  </r>
  <r>
    <x v="5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96512912"/>
    <m/>
    <m/>
    <n v="1033"/>
    <n v="14267045"/>
    <n v="9495090"/>
    <n v="7140377"/>
    <n v="2682088"/>
    <m/>
    <m/>
    <x v="3197"/>
    <n v="48930396"/>
    <n v="13046639"/>
    <n v="708748"/>
    <n v="13755387"/>
    <n v="2404765"/>
    <n v="12867443"/>
    <n v="146603776"/>
    <n v="53146576"/>
    <n v="13458336"/>
    <m/>
    <m/>
    <m/>
    <m/>
    <m/>
    <m/>
    <m/>
    <m/>
    <m/>
    <m/>
    <m/>
  </r>
  <r>
    <x v="6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105515000"/>
    <n v="84241000"/>
    <m/>
    <n v="147000"/>
    <n v="11653000"/>
    <n v="6095000"/>
    <n v="10105000"/>
    <m/>
    <m/>
    <m/>
    <x v="3198"/>
    <n v="65227000"/>
    <n v="16037000"/>
    <m/>
    <n v="16037000"/>
    <n v="3514000"/>
    <n v="18712000"/>
    <n v="146815008"/>
    <m/>
    <m/>
    <m/>
    <m/>
    <n v="159547008"/>
    <n v="146815008"/>
    <n v="598"/>
    <n v="0.495"/>
    <m/>
    <m/>
    <m/>
    <m/>
    <m/>
  </r>
  <r>
    <x v="7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95567000"/>
    <n v="95473000"/>
    <m/>
    <n v="94000"/>
    <n v="11555000"/>
    <n v="6446000"/>
    <n v="14567000"/>
    <n v="5365000"/>
    <m/>
    <m/>
    <x v="3199"/>
    <n v="72254000"/>
    <n v="14976000"/>
    <m/>
    <n v="14976000"/>
    <n v="5069000"/>
    <n v="17417000"/>
    <n v="164662000"/>
    <n v="70947000"/>
    <n v="17528000"/>
    <m/>
    <m/>
    <n v="190408992"/>
    <n v="164662000"/>
    <n v="569"/>
    <n v="0.54"/>
    <m/>
    <n v="0.15367700000000001"/>
    <n v="0.37586399999999998"/>
    <n v="3.9912000000000003E-2"/>
    <n v="41253.5"/>
  </r>
  <r>
    <x v="8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105934000"/>
    <n v="105762000"/>
    <m/>
    <n v="172000"/>
    <n v="15298000"/>
    <n v="8673000"/>
    <n v="70879000"/>
    <n v="3364000"/>
    <m/>
    <m/>
    <x v="3200"/>
    <n v="79301000"/>
    <n v="20411000"/>
    <m/>
    <n v="20411000"/>
    <n v="6044000"/>
    <n v="17233000"/>
    <n v="184952992"/>
    <n v="80948000"/>
    <n v="19493000"/>
    <m/>
    <m/>
    <n v="260534000"/>
    <n v="184952992"/>
    <n v="540"/>
    <n v="0.48"/>
    <m/>
    <n v="0.13293099999999999"/>
    <n v="0.38987899999999998"/>
    <n v="3.25118E-2"/>
    <n v="43489.5"/>
  </r>
  <r>
    <x v="9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157906000"/>
    <n v="114886000"/>
    <m/>
    <n v="38000"/>
    <n v="15109000"/>
    <n v="8250000"/>
    <n v="23311000"/>
    <n v="3904000"/>
    <m/>
    <m/>
    <x v="3201"/>
    <n v="90933000"/>
    <n v="20605000"/>
    <m/>
    <n v="20605000"/>
    <n v="6578000"/>
    <n v="18461000"/>
    <n v="198639008"/>
    <n v="90207000"/>
    <n v="21689000"/>
    <m/>
    <m/>
    <n v="224011008"/>
    <n v="198639008"/>
    <n v="593"/>
    <n v="0.55800000000000005"/>
    <m/>
    <n v="0.12939500000000001"/>
    <n v="0.40722700000000001"/>
    <n v="3.1005899999999999E-2"/>
    <n v="44845.5"/>
  </r>
  <r>
    <x v="10"/>
    <x v="114"/>
    <s v="DREXEL UNIVERSITY"/>
    <s v="Pennsylvania"/>
    <x v="0"/>
    <x v="0"/>
    <s v=""/>
    <s v=""/>
    <m/>
    <m/>
    <m/>
    <m/>
    <m/>
    <n v="19104"/>
    <s v="Mid East: DE, DC, MD, NJ, NY, and PA"/>
    <x v="0"/>
    <x v="0"/>
    <m/>
    <m/>
    <m/>
    <m/>
    <n v="182232000"/>
    <n v="135068000"/>
    <m/>
    <n v="420000"/>
    <n v="22521000"/>
    <n v="11101000"/>
    <n v="23355000"/>
    <n v="5366000"/>
    <m/>
    <m/>
    <x v="3202"/>
    <n v="95551000"/>
    <n v="29320000"/>
    <m/>
    <n v="29320000"/>
    <n v="5606000"/>
    <n v="19259000"/>
    <n v="218184000"/>
    <n v="98229000"/>
    <n v="25040000"/>
    <m/>
    <m/>
    <n v="216660000"/>
    <n v="218184000"/>
    <n v="516"/>
    <n v="0.55200000000000005"/>
    <m/>
    <n v="0.13275999999999999"/>
    <n v="0.41711199999999998"/>
    <n v="2.9527999999999999E-2"/>
    <n v="48053"/>
  </r>
  <r>
    <x v="11"/>
    <x v="114"/>
    <s v="DREXEL UNIVERSITY"/>
    <s v="Pennsylvania"/>
    <x v="1"/>
    <x v="0"/>
    <n v="0.75122920807615856"/>
    <n v="0.28533630413591421"/>
    <n v="9559"/>
    <n v="7181"/>
    <n v="2024"/>
    <n v="25"/>
    <n v="2049"/>
    <n v="19104"/>
    <s v="Mid East: DE, DC, MD, NJ, NY, and PA"/>
    <x v="0"/>
    <x v="0"/>
    <m/>
    <m/>
    <m/>
    <m/>
    <n v="248391008"/>
    <n v="203688000"/>
    <m/>
    <n v="742000"/>
    <n v="64457000"/>
    <n v="27652000"/>
    <n v="39685000"/>
    <n v="13021000"/>
    <m/>
    <m/>
    <x v="3203"/>
    <n v="126715000"/>
    <n v="61767000"/>
    <n v="135340992"/>
    <n v="197108000"/>
    <n v="32401000"/>
    <n v="27372000"/>
    <n v="476128992"/>
    <n v="242188000"/>
    <n v="44625000"/>
    <m/>
    <m/>
    <n v="470425984"/>
    <n v="476128992"/>
    <n v="754"/>
    <n v="0.55900000000000005"/>
    <m/>
    <n v="0.15012400000000001"/>
    <n v="0.41706100000000002"/>
    <n v="3.8487500000000001E-2"/>
    <n v="49787"/>
  </r>
  <r>
    <x v="12"/>
    <x v="114"/>
    <s v="DREXEL UNIVERSITY"/>
    <s v="Pennsylvania"/>
    <x v="1"/>
    <x v="0"/>
    <n v="0.71537558685446012"/>
    <n v="0.28985507246376813"/>
    <n v="10224"/>
    <n v="7314"/>
    <n v="2079"/>
    <n v="41"/>
    <n v="2120"/>
    <n v="19104"/>
    <s v="Mid East: DE, DC, MD, NJ, NY, and PA"/>
    <x v="0"/>
    <x v="0"/>
    <m/>
    <m/>
    <m/>
    <m/>
    <n v="273515008"/>
    <n v="221364992"/>
    <m/>
    <n v="1242000"/>
    <n v="63977000"/>
    <n v="36123000"/>
    <n v="100771000"/>
    <n v="13295000"/>
    <m/>
    <m/>
    <x v="3204"/>
    <n v="136747008"/>
    <n v="63411000"/>
    <n v="133564000"/>
    <n v="196975008"/>
    <n v="39158000"/>
    <n v="31434000"/>
    <n v="513171008"/>
    <n v="246124000"/>
    <n v="54874000"/>
    <n v="291540992"/>
    <n v="350449984"/>
    <n v="598136000"/>
    <n v="513171008"/>
    <n v="1004"/>
    <n v="0.56499999999999995"/>
    <m/>
    <n v="0.23306399999999999"/>
    <n v="0.43629600000000002"/>
    <n v="5.7592699999999997E-2"/>
    <n v="47084"/>
  </r>
  <r>
    <x v="13"/>
    <x v="114"/>
    <s v="DREXEL UNIVERSITY"/>
    <s v="Pennsylvania"/>
    <x v="1"/>
    <x v="0"/>
    <n v="0.59110728981145977"/>
    <n v="0.33901298701298699"/>
    <n v="16283"/>
    <n v="9625"/>
    <n v="2730"/>
    <n v="533"/>
    <n v="3263"/>
    <m/>
    <m/>
    <x v="0"/>
    <x v="0"/>
    <m/>
    <m/>
    <m/>
    <m/>
    <n v="302433984"/>
    <n v="243487008"/>
    <m/>
    <n v="1917000"/>
    <n v="69898000"/>
    <n v="28939000"/>
    <n v="44838000"/>
    <n v="13320000"/>
    <m/>
    <m/>
    <x v="3205"/>
    <n v="153494000"/>
    <n v="69205000"/>
    <n v="129058000"/>
    <n v="198263008"/>
    <n v="39850000"/>
    <n v="32747000"/>
    <n v="535518016"/>
    <n v="255254000"/>
    <n v="53711000"/>
    <n v="350449984"/>
    <n v="412803008"/>
    <n v="619368000"/>
    <n v="535518016"/>
    <n v="1197"/>
    <n v="0.57399999999999995"/>
    <m/>
    <n v="0.30104300000000001"/>
    <n v="0.46559200000000001"/>
    <n v="7.4691900000000006E-2"/>
    <n v="49000"/>
  </r>
  <r>
    <x v="14"/>
    <x v="114"/>
    <s v="DREXEL UNIVERSITY"/>
    <s v="Pennsylvania"/>
    <x v="1"/>
    <x v="0"/>
    <n v="0.70984167395974218"/>
    <n v="0.24803855637749384"/>
    <n v="12569"/>
    <n v="8922"/>
    <n v="2195"/>
    <n v="18"/>
    <n v="2213"/>
    <m/>
    <m/>
    <x v="0"/>
    <x v="0"/>
    <m/>
    <m/>
    <m/>
    <m/>
    <n v="338964800"/>
    <n v="270190016"/>
    <m/>
    <n v="1605000"/>
    <n v="76887000"/>
    <n v="29295000"/>
    <n v="46414000"/>
    <n v="18733000"/>
    <m/>
    <m/>
    <x v="3206"/>
    <n v="163289056"/>
    <n v="82818416"/>
    <n v="103261112"/>
    <n v="186079520"/>
    <n v="40659920"/>
    <n v="32593432"/>
    <n v="543176000"/>
    <n v="242948160"/>
    <n v="56488104"/>
    <n v="424345984"/>
    <n v="497918016"/>
    <n v="612332992"/>
    <n v="543176000"/>
    <n v="1128"/>
    <n v="0.59399999999999997"/>
    <m/>
    <n v="0.31109100000000001"/>
    <n v="0.47523100000000001"/>
    <n v="7.4676500000000007E-2"/>
    <n v="53435.5"/>
  </r>
  <r>
    <x v="15"/>
    <x v="114"/>
    <s v="Drexel University"/>
    <s v="Pennsylvania"/>
    <x v="1"/>
    <x v="0"/>
    <n v="0.82245927396014218"/>
    <n v="0.25145787251156243"/>
    <n v="12093"/>
    <n v="9946"/>
    <n v="2454"/>
    <n v="47"/>
    <n v="2501"/>
    <n v="19104"/>
    <s v="Mid East: DE, DC, MD, NJ, NY, and PA"/>
    <x v="1"/>
    <x v="2"/>
    <m/>
    <m/>
    <m/>
    <m/>
    <n v="379032672"/>
    <n v="297167008"/>
    <m/>
    <n v="1724000"/>
    <n v="79251000"/>
    <n v="29567000"/>
    <n v="28352000"/>
    <n v="18214000"/>
    <m/>
    <m/>
    <x v="3207"/>
    <n v="180093136"/>
    <n v="84008736"/>
    <n v="11514602"/>
    <n v="95523336"/>
    <n v="140116784"/>
    <n v="35084860"/>
    <n v="584131008"/>
    <n v="260483520"/>
    <n v="59589168"/>
    <n v="497918016"/>
    <n v="515108000"/>
    <n v="650990016"/>
    <n v="584131008"/>
    <n v="1270"/>
    <n v="0.59799999999999998"/>
    <m/>
    <n v="0.29270400000000002"/>
    <n v="0.469443"/>
    <n v="7.0086300000000004E-2"/>
    <n v="55000"/>
  </r>
  <r>
    <x v="16"/>
    <x v="114"/>
    <s v="Drexel University"/>
    <s v="Pennsylvania"/>
    <x v="1"/>
    <x v="0"/>
    <n v="0.7665469471523858"/>
    <n v="0.31668340026773761"/>
    <n v="15592"/>
    <n v="11952"/>
    <n v="3168"/>
    <n v="617"/>
    <n v="3785"/>
    <m/>
    <m/>
    <x v="0"/>
    <x v="0"/>
    <m/>
    <m/>
    <m/>
    <m/>
    <n v="424312992"/>
    <n v="333011008"/>
    <m/>
    <n v="630000"/>
    <n v="80077000"/>
    <n v="28564000"/>
    <n v="36347000"/>
    <n v="12503000"/>
    <m/>
    <m/>
    <x v="3208"/>
    <n v="204303104"/>
    <n v="90122744"/>
    <n v="9373440"/>
    <n v="99496184"/>
    <n v="145284464"/>
    <n v="39656176"/>
    <n v="633985024"/>
    <n v="283191488"/>
    <n v="64495432"/>
    <n v="515108000"/>
    <n v="628467008"/>
    <n v="754836992"/>
    <n v="633985024"/>
    <n v="1244"/>
    <n v="0.64300000000000002"/>
    <m/>
    <n v="0.29627199999999998"/>
    <n v="0.50250099999999998"/>
    <n v="7.6004500000000003E-2"/>
    <n v="54331"/>
  </r>
  <r>
    <x v="17"/>
    <x v="114"/>
    <s v="Drexel University"/>
    <s v="Pennsylvania"/>
    <x v="1"/>
    <x v="0"/>
    <n v="0.7171992648366633"/>
    <n v="0.20252955278168142"/>
    <n v="16867"/>
    <n v="12097"/>
    <n v="2402"/>
    <n v="48"/>
    <n v="2450"/>
    <n v="19104"/>
    <s v="Mid East: DE, DC, MD, NJ, NY, and PA"/>
    <x v="1"/>
    <x v="1"/>
    <m/>
    <m/>
    <m/>
    <m/>
    <n v="472009664"/>
    <n v="360872992"/>
    <m/>
    <n v="1016000"/>
    <n v="77710000"/>
    <n v="30990000"/>
    <n v="58509000"/>
    <n v="14952000"/>
    <m/>
    <m/>
    <x v="3209"/>
    <n v="229687744"/>
    <n v="94527304"/>
    <n v="8467845"/>
    <n v="102995152"/>
    <n v="159917616"/>
    <n v="42806944"/>
    <n v="687148032"/>
    <n v="310941120"/>
    <n v="68769880"/>
    <n v="628467008"/>
    <n v="547921984"/>
    <n v="632476032"/>
    <n v="687148032"/>
    <n v="1204"/>
    <n v="0.622"/>
    <m/>
    <n v="0.323324"/>
    <n v="0.52224300000000001"/>
    <n v="7.99174E-2"/>
    <n v="52127.5"/>
  </r>
  <r>
    <x v="18"/>
    <x v="114"/>
    <s v="Drexel University"/>
    <s v="Pennsylvania"/>
    <x v="1"/>
    <x v="0"/>
    <n v="0.68150461452409805"/>
    <n v="0.17625333424526365"/>
    <n v="21454"/>
    <n v="14621"/>
    <n v="2563"/>
    <n v="14"/>
    <n v="2577"/>
    <n v="19104"/>
    <s v="Mid East: DE, DC, MD, NJ, NY, and PA"/>
    <x v="1"/>
    <x v="1"/>
    <m/>
    <m/>
    <m/>
    <m/>
    <n v="533766528"/>
    <n v="405097984"/>
    <m/>
    <n v="745000"/>
    <n v="80504000"/>
    <n v="27649000"/>
    <n v="70344000"/>
    <n v="17052000"/>
    <m/>
    <m/>
    <x v="3210"/>
    <n v="244678624"/>
    <n v="96590816"/>
    <n v="8281874"/>
    <n v="104872688"/>
    <n v="174709968"/>
    <n v="46051984"/>
    <n v="746243008"/>
    <n v="333299328"/>
    <n v="84545584"/>
    <n v="547921984"/>
    <n v="408227008"/>
    <n v="631459968"/>
    <n v="746243008"/>
    <n v="1310"/>
    <n v="0.66200000000000003"/>
    <m/>
    <n v="0.30079499999999998"/>
    <n v="0.51128799999999996"/>
    <n v="8.1081100000000003E-2"/>
    <n v="60407"/>
  </r>
  <r>
    <x v="19"/>
    <x v="114"/>
    <s v="Drexel University"/>
    <s v="Pennsylvania"/>
    <x v="1"/>
    <x v="0"/>
    <n v="0.54558465362693653"/>
    <n v="0.11192415665700216"/>
    <n v="39827"/>
    <n v="21729"/>
    <n v="2412"/>
    <n v="20"/>
    <n v="2432"/>
    <n v="19104"/>
    <s v="Mid East: DE, DC, MD, NJ, NY, and PA"/>
    <x v="1"/>
    <x v="1"/>
    <n v="-75.185500000000005"/>
    <n v="39.953600000000002"/>
    <m/>
    <m/>
    <n v="572230528"/>
    <n v="439895008"/>
    <m/>
    <n v="1906000"/>
    <n v="89792000"/>
    <n v="22385000"/>
    <n v="31125000"/>
    <n v="8792000"/>
    <m/>
    <m/>
    <x v="3211"/>
    <n v="270094400"/>
    <n v="103413384"/>
    <n v="9888520"/>
    <n v="113301904"/>
    <n v="179070000"/>
    <n v="49528508"/>
    <n v="782339968"/>
    <n v="369211744"/>
    <n v="88939200"/>
    <n v="408227008"/>
    <n v="427023008"/>
    <n v="794656000"/>
    <n v="782339968"/>
    <n v="1402"/>
    <n v="0.67800000000000005"/>
    <m/>
    <n v="0.28348400000000001"/>
    <n v="0.50961400000000001"/>
    <n v="8.7263800000000002E-2"/>
    <n v="65290"/>
  </r>
  <r>
    <x v="20"/>
    <x v="114"/>
    <s v="Drexel University"/>
    <s v="Pennsylvania"/>
    <x v="1"/>
    <x v="0"/>
    <n v="0.55059731516072086"/>
    <n v="0.10665821652251715"/>
    <n v="48718"/>
    <n v="26824"/>
    <n v="2816"/>
    <n v="45"/>
    <n v="2861"/>
    <m/>
    <m/>
    <x v="0"/>
    <x v="0"/>
    <m/>
    <m/>
    <m/>
    <m/>
    <n v="630400256"/>
    <n v="485863008"/>
    <m/>
    <n v="1907000"/>
    <n v="93487000"/>
    <n v="41838000"/>
    <n v="95744000"/>
    <n v="11874000"/>
    <m/>
    <m/>
    <x v="3212"/>
    <n v="283343872"/>
    <n v="105906608"/>
    <n v="9154504"/>
    <n v="115061112"/>
    <n v="186979632"/>
    <n v="51290376"/>
    <n v="821483008"/>
    <n v="393443488"/>
    <n v="90907632"/>
    <n v="427023008"/>
    <n v="525211008"/>
    <n v="987876992"/>
    <n v="821483008"/>
    <n v="1600"/>
    <n v="0.68200000000000005"/>
    <m/>
    <n v="0.28039700000000001"/>
    <n v="0.52465899999999999"/>
    <n v="8.6383399999999999E-2"/>
    <n v="63371.5"/>
  </r>
  <r>
    <x v="21"/>
    <x v="114"/>
    <s v="Drexel University"/>
    <s v="Pennsylvania"/>
    <x v="1"/>
    <x v="0"/>
    <n v="0.57504643962848301"/>
    <n v="0.11270234377804099"/>
    <n v="48450"/>
    <n v="27861"/>
    <n v="3127"/>
    <n v="13"/>
    <n v="3140"/>
    <m/>
    <m/>
    <x v="0"/>
    <x v="0"/>
    <m/>
    <m/>
    <n v="3.5999999999999997E-2"/>
    <n v="4229"/>
    <n v="697171008"/>
    <n v="533657984"/>
    <m/>
    <n v="1389000"/>
    <n v="96528000"/>
    <n v="14400000"/>
    <n v="64487000"/>
    <n v="15442000"/>
    <m/>
    <m/>
    <x v="3213"/>
    <n v="299419008"/>
    <n v="119210520"/>
    <n v="10851301"/>
    <n v="130061824"/>
    <n v="186597584"/>
    <n v="52733260"/>
    <n v="867745024"/>
    <n v="405941600"/>
    <n v="91522040"/>
    <n v="525211008"/>
    <n v="555380992"/>
    <n v="961916032"/>
    <n v="867745024"/>
    <n v="1474"/>
    <n v="0.65300000000000002"/>
    <m/>
    <n v="0.27673399999999998"/>
    <n v="0.53078000000000003"/>
    <n v="8.8005799999999995E-2"/>
    <n v="61876.5"/>
  </r>
  <r>
    <x v="22"/>
    <x v="114"/>
    <s v="Drexel University"/>
    <s v="Pennsylvania"/>
    <x v="1"/>
    <x v="0"/>
    <n v="0.7485832553097127"/>
    <n v="0.10256072674609966"/>
    <n v="40586"/>
    <n v="30382"/>
    <n v="3104"/>
    <n v="12"/>
    <n v="3116"/>
    <n v="19104"/>
    <s v="Mid East: DE, DC, MD, NJ, NY, and PA"/>
    <x v="1"/>
    <x v="1"/>
    <n v="-75.188699999999997"/>
    <n v="39.954900000000002"/>
    <n v="4.2999999999999997E-2"/>
    <n v="4785"/>
    <n v="757635200"/>
    <n v="571078976"/>
    <m/>
    <n v="1655000"/>
    <n v="85022000"/>
    <n v="15681000"/>
    <n v="67882000"/>
    <n v="15209000"/>
    <m/>
    <m/>
    <x v="3214"/>
    <n v="325782400"/>
    <n v="113180200"/>
    <n v="10110005"/>
    <n v="123290208"/>
    <n v="193516640"/>
    <n v="56532440"/>
    <n v="891846976"/>
    <n v="429556192"/>
    <n v="92147136"/>
    <n v="555380992"/>
    <n v="586937984"/>
    <n v="999379968"/>
    <n v="891846976"/>
    <n v="1571"/>
    <n v="0.69499999999999995"/>
    <m/>
    <n v="0.29404799999999998"/>
    <n v="0.52055799999999997"/>
    <n v="9.0396299999999999E-2"/>
    <n v="62373"/>
  </r>
  <r>
    <x v="23"/>
    <x v="114"/>
    <s v="Drexel University"/>
    <s v="Pennsylvania"/>
    <x v="1"/>
    <x v="0"/>
    <n v="0.81499601774945951"/>
    <n v="8.4880636604774531E-2"/>
    <n v="43945"/>
    <n v="35815"/>
    <n v="3022"/>
    <n v="18"/>
    <n v="3040"/>
    <m/>
    <m/>
    <x v="0"/>
    <x v="0"/>
    <m/>
    <m/>
    <n v="3.5000000000000003E-2"/>
    <n v="5601"/>
    <n v="800841920"/>
    <n v="599585984"/>
    <m/>
    <n v="2016000"/>
    <n v="83554000"/>
    <n v="16629000"/>
    <n v="54638000"/>
    <n v="18930000"/>
    <m/>
    <m/>
    <x v="3215"/>
    <n v="380208224"/>
    <n v="119649184"/>
    <n v="10088630"/>
    <n v="129737816"/>
    <n v="190145648"/>
    <n v="60452448"/>
    <n v="976654016"/>
    <n v="448683200"/>
    <n v="94648056"/>
    <n v="586937984"/>
    <n v="660150016"/>
    <n v="1070177984"/>
    <n v="976654016"/>
    <n v="1618"/>
    <n v="0.67400000000000004"/>
    <m/>
    <n v="0.30274800000000002"/>
    <n v="0.52210999999999996"/>
    <n v="8.7176199999999995E-2"/>
    <n v="60379"/>
  </r>
  <r>
    <x v="24"/>
    <x v="114"/>
    <s v="Drexel University"/>
    <s v="Pennsylvania"/>
    <x v="1"/>
    <x v="0"/>
    <n v="0.76011542431071888"/>
    <n v="8.1135003325205055E-2"/>
    <n v="47477"/>
    <n v="36088"/>
    <n v="2925"/>
    <n v="3"/>
    <n v="2928"/>
    <m/>
    <m/>
    <x v="0"/>
    <x v="0"/>
    <m/>
    <m/>
    <n v="3.1E-2"/>
    <n v="5700"/>
    <n v="871042624"/>
    <n v="627932992"/>
    <m/>
    <n v="1564000"/>
    <n v="81295000"/>
    <n v="14560000"/>
    <n v="83487000"/>
    <n v="44892000"/>
    <m/>
    <m/>
    <x v="3216"/>
    <n v="383183776"/>
    <n v="106227536"/>
    <n v="9602389"/>
    <n v="115829928"/>
    <n v="194538464"/>
    <n v="61168012"/>
    <n v="991481984"/>
    <n v="481429824"/>
    <n v="130254480"/>
    <n v="660150016"/>
    <n v="668385984"/>
    <n v="1054721024"/>
    <n v="991481984"/>
    <n v="1543"/>
    <n v="0.68"/>
    <m/>
    <n v="0.291825"/>
    <n v="0.53219700000000003"/>
    <n v="8.7836800000000007E-2"/>
    <n v="58381"/>
  </r>
  <r>
    <x v="25"/>
    <x v="114"/>
    <s v="Drexel University"/>
    <s v="Pennsylvania"/>
    <x v="1"/>
    <x v="0"/>
    <n v="0.74743540703133149"/>
    <n v="0.1270121894482181"/>
    <n v="28757"/>
    <n v="21494"/>
    <n v="2720"/>
    <n v="10"/>
    <n v="2730"/>
    <m/>
    <m/>
    <x v="0"/>
    <x v="0"/>
    <m/>
    <m/>
    <n v="3.1E-2"/>
    <n v="5849"/>
    <n v="888563968"/>
    <n v="618980992"/>
    <m/>
    <n v="3001000"/>
    <n v="79206000"/>
    <n v="22946000"/>
    <n v="66587000"/>
    <n v="75239000"/>
    <m/>
    <m/>
    <x v="3217"/>
    <n v="362951040"/>
    <n v="143687520"/>
    <n v="5389041"/>
    <n v="149076560"/>
    <n v="173304400"/>
    <n v="62356380"/>
    <n v="1006803968"/>
    <n v="493353632"/>
    <n v="140838224"/>
    <n v="668385984"/>
    <n v="650252032"/>
    <n v="1027688000"/>
    <n v="1006803968"/>
    <n v="1881"/>
    <n v="0.69799999999999995"/>
    <m/>
    <n v="0.28214899999999998"/>
    <n v="0.55174100000000004"/>
    <n v="7.9637600000000003E-2"/>
    <n v="56104"/>
  </r>
  <r>
    <x v="26"/>
    <x v="114"/>
    <s v="Drexel University"/>
    <s v="Pennsylvania"/>
    <x v="1"/>
    <x v="0"/>
    <n v="0.74646011495864295"/>
    <n v="0.10925908536012771"/>
    <n v="28532"/>
    <n v="21298"/>
    <n v="2324"/>
    <n v="3"/>
    <n v="2327"/>
    <m/>
    <m/>
    <x v="0"/>
    <x v="0"/>
    <m/>
    <m/>
    <n v="2.9000000000000001E-2"/>
    <n v="5829"/>
    <n v="878879104"/>
    <n v="599916992"/>
    <m/>
    <n v="3062276"/>
    <n v="89971232"/>
    <n v="14949233"/>
    <n v="45405000"/>
    <n v="36712532"/>
    <m/>
    <m/>
    <x v="3218"/>
    <n v="349770304"/>
    <n v="157225904"/>
    <n v="3356639"/>
    <n v="160582544"/>
    <n v="184628992"/>
    <n v="79020632"/>
    <n v="1035046976"/>
    <n v="479501280"/>
    <n v="135843040"/>
    <n v="650252032"/>
    <n v="707649984"/>
    <n v="1042372992"/>
    <n v="1035046976"/>
    <n v="2149"/>
    <n v="0.70899999999999996"/>
    <m/>
    <n v="0.28115400000000002"/>
    <n v="0.56804299999999996"/>
    <n v="7.1865399999999996E-2"/>
    <n v="52511"/>
  </r>
  <r>
    <x v="27"/>
    <x v="114"/>
    <s v="Drexel University"/>
    <s v="Pennsylvania"/>
    <x v="1"/>
    <x v="0"/>
    <n v="0.7903633935474802"/>
    <n v="0.14558228467250656"/>
    <n v="28454"/>
    <n v="22489"/>
    <n v="3268"/>
    <n v="6"/>
    <n v="3274"/>
    <m/>
    <m/>
    <x v="0"/>
    <x v="0"/>
    <m/>
    <m/>
    <n v="0.03"/>
    <n v="5766"/>
    <n v="917977664"/>
    <n v="603814976"/>
    <m/>
    <n v="2441000"/>
    <n v="94499000"/>
    <n v="14777000"/>
    <n v="71132000"/>
    <n v="50762000"/>
    <m/>
    <m/>
    <x v="3219"/>
    <n v="379864000"/>
    <n v="132377000"/>
    <n v="2472000"/>
    <n v="134848992"/>
    <n v="182343008"/>
    <n v="78294000"/>
    <n v="1019497984"/>
    <n v="456368992"/>
    <n v="120858000"/>
    <n v="707649984"/>
    <n v="779761984"/>
    <n v="1102256000"/>
    <n v="1019497984"/>
    <m/>
    <m/>
    <m/>
    <m/>
    <m/>
    <m/>
    <m/>
  </r>
  <r>
    <x v="0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49312012"/>
    <m/>
    <m/>
    <m/>
    <n v="3239571"/>
    <n v="4376917"/>
    <n v="4993685"/>
    <n v="4465051"/>
    <m/>
    <m/>
    <x v="3220"/>
    <n v="24360710"/>
    <n v="1603454"/>
    <n v="786273"/>
    <n v="2389727"/>
    <n v="6636153"/>
    <n v="3661072"/>
    <n v="78305384"/>
    <n v="29452216"/>
    <n v="10342380"/>
    <m/>
    <m/>
    <m/>
    <m/>
    <m/>
    <m/>
    <m/>
    <m/>
    <m/>
    <m/>
    <m/>
  </r>
  <r>
    <x v="1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56442192"/>
    <m/>
    <m/>
    <m/>
    <n v="4203642"/>
    <n v="5188383"/>
    <n v="5592293"/>
    <n v="3834798"/>
    <m/>
    <m/>
    <x v="3221"/>
    <n v="26465426"/>
    <n v="2629431"/>
    <n v="864972"/>
    <n v="3494403"/>
    <n v="8529313"/>
    <n v="4172639"/>
    <n v="88429304"/>
    <n v="33295060"/>
    <n v="10996847"/>
    <m/>
    <m/>
    <m/>
    <m/>
    <m/>
    <m/>
    <m/>
    <m/>
    <m/>
    <m/>
    <m/>
  </r>
  <r>
    <x v="2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63719788"/>
    <m/>
    <m/>
    <m/>
    <n v="4208515"/>
    <n v="5273902"/>
    <n v="5047015"/>
    <n v="6311722"/>
    <m/>
    <m/>
    <x v="3222"/>
    <n v="30089054"/>
    <n v="1509560"/>
    <n v="1260978"/>
    <n v="2770538"/>
    <n v="8898551"/>
    <n v="5025767"/>
    <n v="97766240"/>
    <n v="37894268"/>
    <n v="10439193"/>
    <m/>
    <m/>
    <m/>
    <m/>
    <m/>
    <m/>
    <m/>
    <m/>
    <m/>
    <m/>
    <m/>
  </r>
  <r>
    <x v="3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74296592"/>
    <m/>
    <m/>
    <n v="29451"/>
    <n v="4271031"/>
    <n v="5623395"/>
    <n v="5336947"/>
    <n v="6975081"/>
    <m/>
    <m/>
    <x v="3223"/>
    <n v="33397776"/>
    <n v="1603930"/>
    <n v="2053143"/>
    <n v="3657073"/>
    <n v="9793683"/>
    <n v="5330090"/>
    <n v="108015512"/>
    <n v="41472476"/>
    <n v="11814636"/>
    <m/>
    <m/>
    <m/>
    <m/>
    <m/>
    <m/>
    <m/>
    <m/>
    <m/>
    <m/>
    <m/>
  </r>
  <r>
    <x v="4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81709136"/>
    <m/>
    <m/>
    <n v="67049"/>
    <n v="3798238"/>
    <n v="6730892"/>
    <n v="5653906"/>
    <n v="7772307"/>
    <m/>
    <m/>
    <x v="3224"/>
    <n v="34749512"/>
    <n v="1497762"/>
    <n v="2596216"/>
    <n v="4093978"/>
    <n v="10443510"/>
    <n v="5548004"/>
    <n v="119829680"/>
    <n v="44212860"/>
    <n v="11555488"/>
    <m/>
    <m/>
    <m/>
    <m/>
    <m/>
    <m/>
    <m/>
    <m/>
    <m/>
    <m/>
    <m/>
  </r>
  <r>
    <x v="5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93721248"/>
    <m/>
    <m/>
    <n v="68853"/>
    <n v="3798405"/>
    <n v="7426787"/>
    <n v="11401999"/>
    <n v="4360171"/>
    <m/>
    <m/>
    <x v="3225"/>
    <n v="38126716"/>
    <n v="2288852"/>
    <n v="2650112"/>
    <n v="4938964"/>
    <n v="13314753"/>
    <n v="6266064"/>
    <n v="137387280"/>
    <n v="49689280"/>
    <n v="12591225"/>
    <m/>
    <m/>
    <m/>
    <m/>
    <m/>
    <m/>
    <m/>
    <m/>
    <m/>
    <m/>
    <m/>
  </r>
  <r>
    <x v="6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104868408"/>
    <n v="84144200"/>
    <m/>
    <n v="66216"/>
    <n v="1415937"/>
    <n v="2784814"/>
    <n v="12316113"/>
    <m/>
    <m/>
    <m/>
    <x v="3226"/>
    <n v="47706864"/>
    <n v="2523677"/>
    <n v="4256144"/>
    <n v="6779821"/>
    <n v="16115926"/>
    <n v="7406928"/>
    <n v="113970720"/>
    <m/>
    <m/>
    <m/>
    <m/>
    <n v="133508264"/>
    <n v="113970720"/>
    <n v="561"/>
    <n v="0.64500000000000002"/>
    <m/>
    <m/>
    <m/>
    <m/>
    <m/>
  </r>
  <r>
    <x v="7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88587800"/>
    <n v="88540304"/>
    <m/>
    <n v="47498"/>
    <n v="925188"/>
    <n v="3080750"/>
    <n v="15181870"/>
    <n v="4916624"/>
    <m/>
    <m/>
    <x v="3227"/>
    <n v="51838076"/>
    <n v="1427699"/>
    <n v="4815953"/>
    <n v="6243652"/>
    <n v="16402103"/>
    <n v="7972696"/>
    <n v="122726784"/>
    <n v="60591520"/>
    <n v="15964480"/>
    <m/>
    <m/>
    <n v="144108512"/>
    <n v="122726784"/>
    <n v="738"/>
    <n v="0.71899999999999997"/>
    <m/>
    <n v="0.14840200000000001"/>
    <n v="0.61552499999999999"/>
    <n v="5.2968000000000001E-2"/>
    <n v="47766.5"/>
  </r>
  <r>
    <x v="8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94711224"/>
    <n v="94623008"/>
    <m/>
    <n v="88218"/>
    <n v="2769347"/>
    <n v="3148130"/>
    <n v="15540988"/>
    <n v="4847710"/>
    <m/>
    <m/>
    <x v="3228"/>
    <n v="57618896"/>
    <n v="3622750"/>
    <n v="8021223"/>
    <n v="11643973"/>
    <n v="16637141"/>
    <n v="8089117"/>
    <n v="135167360"/>
    <n v="64977888"/>
    <n v="16631836"/>
    <m/>
    <m/>
    <n v="153578192"/>
    <n v="135167360"/>
    <n v="681"/>
    <n v="0.70099999999999996"/>
    <m/>
    <n v="0.15629100000000001"/>
    <n v="0.61280400000000002"/>
    <n v="5.2538599999999998E-2"/>
    <n v="48841"/>
  </r>
  <r>
    <x v="9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132607768"/>
    <n v="104277768"/>
    <m/>
    <n v="693386"/>
    <n v="2866010"/>
    <n v="3987017"/>
    <n v="13550843"/>
    <n v="6418854"/>
    <m/>
    <m/>
    <x v="3229"/>
    <n v="61227484"/>
    <n v="4110997"/>
    <n v="9604019"/>
    <n v="13715016"/>
    <n v="18595428"/>
    <n v="8328846"/>
    <n v="143128672"/>
    <n v="69492016"/>
    <n v="17380804"/>
    <m/>
    <m/>
    <n v="165153168"/>
    <n v="143128672"/>
    <n v="810"/>
    <n v="0.73599999999999999"/>
    <m/>
    <n v="0.162771"/>
    <n v="0.59393899999999999"/>
    <n v="5.9740300000000003E-2"/>
    <n v="50436"/>
  </r>
  <r>
    <x v="10"/>
    <x v="115"/>
    <s v="DUQUESNE UNIVERSITY"/>
    <s v="Pennsylvania"/>
    <x v="0"/>
    <x v="0"/>
    <s v=""/>
    <s v=""/>
    <m/>
    <m/>
    <m/>
    <m/>
    <m/>
    <n v="15282"/>
    <s v="Mid East: DE, DC, MD, NJ, NY, and PA"/>
    <x v="0"/>
    <x v="0"/>
    <m/>
    <m/>
    <m/>
    <m/>
    <n v="139666144"/>
    <n v="107873152"/>
    <m/>
    <n v="778691"/>
    <n v="2858626"/>
    <n v="3882555"/>
    <n v="9027914"/>
    <n v="6173890"/>
    <m/>
    <m/>
    <x v="3230"/>
    <n v="64702348"/>
    <n v="3455777"/>
    <n v="9146250"/>
    <n v="12602027"/>
    <n v="20426766"/>
    <n v="8277853"/>
    <n v="148277680"/>
    <n v="72969640"/>
    <n v="18460108"/>
    <m/>
    <m/>
    <n v="151708672"/>
    <n v="148277680"/>
    <n v="853"/>
    <n v="0.70199999999999996"/>
    <m/>
    <n v="0.197959"/>
    <n v="0.58857099999999996"/>
    <n v="6.44898E-2"/>
    <n v="52267.5"/>
  </r>
  <r>
    <x v="11"/>
    <x v="115"/>
    <s v="DUQUESNE UNIVERSITY"/>
    <s v="Pennsylvania"/>
    <x v="1"/>
    <x v="0"/>
    <n v="0.96145269194010829"/>
    <n v="0.39463220675944333"/>
    <n v="3139"/>
    <n v="3018"/>
    <n v="1176"/>
    <n v="15"/>
    <n v="1191"/>
    <n v="15282"/>
    <s v="Mid East: DE, DC, MD, NJ, NY, and PA"/>
    <x v="0"/>
    <x v="0"/>
    <m/>
    <m/>
    <m/>
    <m/>
    <n v="144362240"/>
    <n v="111455928"/>
    <m/>
    <n v="928030"/>
    <n v="2762880"/>
    <n v="4734427"/>
    <n v="12979850"/>
    <n v="7394328"/>
    <m/>
    <m/>
    <x v="3231"/>
    <n v="63729464"/>
    <n v="7421983"/>
    <n v="10922455"/>
    <n v="18344438"/>
    <n v="20486814"/>
    <n v="8530853"/>
    <n v="157039216"/>
    <n v="79281376"/>
    <n v="19488114"/>
    <m/>
    <m/>
    <n v="149252416"/>
    <n v="157039216"/>
    <n v="856"/>
    <n v="0.71599999999999997"/>
    <m/>
    <n v="0.21808900000000001"/>
    <n v="0.587314"/>
    <n v="5.83399E-2"/>
    <n v="52481"/>
  </r>
  <r>
    <x v="12"/>
    <x v="115"/>
    <s v="DUQUESNE UNIVERSITY"/>
    <s v="Pennsylvania"/>
    <x v="1"/>
    <x v="0"/>
    <n v="0.91286414024233054"/>
    <n v="0.40412312905958769"/>
    <n v="3879"/>
    <n v="3541"/>
    <n v="1429"/>
    <n v="2"/>
    <n v="1431"/>
    <n v="15282"/>
    <s v="Mid East: DE, DC, MD, NJ, NY, and PA"/>
    <x v="0"/>
    <x v="0"/>
    <m/>
    <m/>
    <m/>
    <m/>
    <n v="156259456"/>
    <n v="120247552"/>
    <m/>
    <n v="785549"/>
    <n v="2918871"/>
    <n v="4261992"/>
    <n v="12245679"/>
    <n v="4314131"/>
    <m/>
    <m/>
    <x v="3232"/>
    <n v="66981732"/>
    <n v="7824169"/>
    <n v="10929272"/>
    <n v="18753440"/>
    <n v="21706036"/>
    <n v="9563479"/>
    <n v="167378080"/>
    <n v="78747648"/>
    <n v="21716632"/>
    <n v="96096112"/>
    <n v="95459400"/>
    <n v="172222560"/>
    <n v="167378080"/>
    <n v="880"/>
    <n v="0.72699999999999998"/>
    <m/>
    <n v="0.20456199999999999"/>
    <n v="0.601545"/>
    <n v="5.5555599999999997E-2"/>
    <n v="53737"/>
  </r>
  <r>
    <x v="13"/>
    <x v="115"/>
    <s v="DUQUESNE UNIVERSITY"/>
    <s v="Pennsylvania"/>
    <x v="1"/>
    <x v="0"/>
    <n v="0.84232152028762197"/>
    <n v="0.45487804878048782"/>
    <n v="3894"/>
    <n v="3280"/>
    <n v="1485"/>
    <n v="7"/>
    <n v="1492"/>
    <m/>
    <m/>
    <x v="0"/>
    <x v="0"/>
    <m/>
    <m/>
    <m/>
    <m/>
    <n v="167330448"/>
    <n v="127087704"/>
    <m/>
    <n v="657657"/>
    <n v="4155302"/>
    <n v="3340803"/>
    <n v="15565043"/>
    <n v="4896051"/>
    <m/>
    <m/>
    <x v="3233"/>
    <n v="70235320"/>
    <n v="10099832"/>
    <n v="11005433"/>
    <n v="21105264"/>
    <n v="22716410"/>
    <n v="9367754"/>
    <n v="177691872"/>
    <n v="83584760"/>
    <n v="22443548"/>
    <n v="95459400"/>
    <n v="109755744"/>
    <n v="202194688"/>
    <n v="177691872"/>
    <n v="886"/>
    <n v="0.70699999999999996"/>
    <m/>
    <n v="0.18886600000000001"/>
    <n v="0.61748599999999998"/>
    <n v="5.4986300000000002E-2"/>
    <n v="57527.5"/>
  </r>
  <r>
    <x v="14"/>
    <x v="115"/>
    <s v="DUQUESNE UNIVERSITY"/>
    <s v="Pennsylvania"/>
    <x v="1"/>
    <x v="0"/>
    <n v="0.85097795715616265"/>
    <n v="0.44290404961692814"/>
    <n v="3221"/>
    <n v="2741"/>
    <n v="1208"/>
    <n v="6"/>
    <n v="1214"/>
    <m/>
    <m/>
    <x v="0"/>
    <x v="0"/>
    <m/>
    <m/>
    <m/>
    <m/>
    <n v="176212000"/>
    <n v="133950000"/>
    <m/>
    <n v="877000"/>
    <n v="6093000"/>
    <n v="4089000"/>
    <n v="19207000"/>
    <n v="3929000"/>
    <m/>
    <m/>
    <x v="3234"/>
    <n v="75417000"/>
    <n v="11553000"/>
    <n v="10982000"/>
    <n v="22535000"/>
    <n v="23465000"/>
    <n v="9414000"/>
    <n v="187078000"/>
    <n v="89605000"/>
    <n v="24317000"/>
    <n v="109755744"/>
    <n v="123276000"/>
    <n v="210055008"/>
    <n v="187078000"/>
    <n v="844"/>
    <n v="0.69699999999999995"/>
    <m/>
    <n v="0.193719"/>
    <n v="0.60973900000000003"/>
    <n v="5.2575900000000002E-2"/>
    <n v="60630.5"/>
  </r>
  <r>
    <x v="15"/>
    <x v="115"/>
    <s v="Duquesne University"/>
    <s v="Pennsylvania"/>
    <x v="1"/>
    <x v="0"/>
    <n v="0.79936708860759498"/>
    <n v="0.35048825547637902"/>
    <n v="4740"/>
    <n v="3789"/>
    <n v="1326"/>
    <n v="2"/>
    <n v="1328"/>
    <n v="15282"/>
    <s v="Mid East: DE, DC, MD, NJ, NY, and PA"/>
    <x v="1"/>
    <x v="3"/>
    <m/>
    <m/>
    <m/>
    <m/>
    <n v="190072000"/>
    <n v="145055008"/>
    <m/>
    <n v="853000"/>
    <n v="5624000"/>
    <n v="4226000"/>
    <n v="16352000"/>
    <n v="4170000"/>
    <m/>
    <m/>
    <x v="3235"/>
    <n v="81541000"/>
    <n v="10822000"/>
    <n v="11339000"/>
    <n v="22161000"/>
    <n v="26044000"/>
    <n v="10124000"/>
    <n v="202592992"/>
    <n v="93491000"/>
    <n v="27218000"/>
    <n v="123276000"/>
    <n v="143624992"/>
    <n v="226083008"/>
    <n v="202592992"/>
    <n v="902"/>
    <n v="0.71799999999999997"/>
    <m/>
    <n v="0.148921"/>
    <n v="0.60287800000000002"/>
    <n v="4.20863E-2"/>
    <n v="64452"/>
  </r>
  <r>
    <x v="16"/>
    <x v="115"/>
    <s v="Duquesne University"/>
    <s v="Pennsylvania"/>
    <x v="1"/>
    <x v="0"/>
    <n v="0.72486671744097486"/>
    <n v="0.34804307853953242"/>
    <n v="5252"/>
    <n v="3807"/>
    <n v="1322"/>
    <n v="3"/>
    <n v="1325"/>
    <m/>
    <m/>
    <x v="0"/>
    <x v="0"/>
    <m/>
    <m/>
    <m/>
    <m/>
    <n v="204586000"/>
    <n v="158376000"/>
    <m/>
    <n v="848000"/>
    <n v="7003000"/>
    <n v="4060000"/>
    <n v="18075000"/>
    <n v="4543000"/>
    <m/>
    <m/>
    <x v="3236"/>
    <n v="85503000"/>
    <n v="12137000"/>
    <n v="11565000"/>
    <n v="23702000"/>
    <n v="28320000"/>
    <n v="9768000"/>
    <n v="211566000"/>
    <n v="97548000"/>
    <n v="29997000"/>
    <n v="143624992"/>
    <n v="174670000"/>
    <n v="259648000"/>
    <n v="211566000"/>
    <n v="864"/>
    <n v="0.73499999999999999"/>
    <m/>
    <n v="0.104751"/>
    <n v="0.60044900000000001"/>
    <n v="3.4792400000000001E-2"/>
    <n v="67968"/>
  </r>
  <r>
    <x v="17"/>
    <x v="115"/>
    <s v="Duquesne University"/>
    <s v="Pennsylvania"/>
    <x v="1"/>
    <x v="0"/>
    <n v="0.74302195757350209"/>
    <n v="0.34084648134234913"/>
    <n v="5374"/>
    <n v="3993"/>
    <n v="1354"/>
    <n v="7"/>
    <n v="1361"/>
    <n v="15282"/>
    <s v="Mid East: DE, DC, MD, NJ, NY, and PA"/>
    <x v="1"/>
    <x v="2"/>
    <m/>
    <m/>
    <m/>
    <m/>
    <n v="214900992"/>
    <n v="161638000"/>
    <m/>
    <n v="616000"/>
    <n v="8168000"/>
    <n v="4322000"/>
    <n v="16239000"/>
    <n v="4200000"/>
    <m/>
    <m/>
    <x v="3237"/>
    <n v="88048000"/>
    <n v="13980000"/>
    <n v="12462000"/>
    <n v="26442000"/>
    <n v="31423000"/>
    <n v="11891000"/>
    <n v="224271008"/>
    <n v="101754000"/>
    <n v="31750000"/>
    <n v="174670000"/>
    <n v="161299008"/>
    <n v="215071008"/>
    <n v="224271008"/>
    <n v="1057"/>
    <n v="0.74"/>
    <m/>
    <n v="0.11128200000000001"/>
    <n v="0.57943199999999995"/>
    <n v="3.7989299999999997E-2"/>
    <n v="70518.5"/>
  </r>
  <r>
    <x v="18"/>
    <x v="115"/>
    <s v="Duquesne University"/>
    <s v="Pennsylvania"/>
    <x v="1"/>
    <x v="0"/>
    <n v="0.75590551181102361"/>
    <n v="0.33287037037037037"/>
    <n v="5715"/>
    <n v="4320"/>
    <n v="1430"/>
    <n v="8"/>
    <n v="1438"/>
    <n v="15282"/>
    <s v="Mid East: DE, DC, MD, NJ, NY, and PA"/>
    <x v="1"/>
    <x v="2"/>
    <m/>
    <m/>
    <m/>
    <m/>
    <n v="233655008"/>
    <n v="173478000"/>
    <m/>
    <n v="560000"/>
    <n v="7122000"/>
    <n v="4181000"/>
    <n v="14002000"/>
    <n v="3508000"/>
    <m/>
    <m/>
    <x v="3238"/>
    <n v="98471000"/>
    <n v="13226000"/>
    <n v="9807000"/>
    <n v="23033000"/>
    <n v="33514000"/>
    <n v="11770000"/>
    <n v="235936000"/>
    <n v="106190000"/>
    <n v="32244000"/>
    <n v="161299008"/>
    <n v="121049000"/>
    <n v="194410000"/>
    <n v="235936000"/>
    <n v="1133"/>
    <n v="0.76300000000000001"/>
    <m/>
    <n v="9.9641599999999997E-2"/>
    <n v="0.58207900000000001"/>
    <n v="3.6917600000000002E-2"/>
    <n v="78175.5"/>
  </r>
  <r>
    <x v="19"/>
    <x v="115"/>
    <s v="Duquesne University"/>
    <s v="Pennsylvania"/>
    <x v="1"/>
    <x v="0"/>
    <n v="0.76275279203139146"/>
    <n v="0.28333992876929165"/>
    <n v="6626"/>
    <n v="5054"/>
    <n v="1426"/>
    <n v="6"/>
    <n v="1432"/>
    <n v="15282"/>
    <s v="Mid East: DE, DC, MD, NJ, NY, and PA"/>
    <x v="1"/>
    <x v="2"/>
    <n v="-79.991299999999995"/>
    <n v="40.437899999999999"/>
    <m/>
    <m/>
    <n v="248690000"/>
    <n v="183038000"/>
    <m/>
    <n v="628000"/>
    <n v="8254000"/>
    <n v="3573000"/>
    <n v="11740000"/>
    <n v="3771000"/>
    <m/>
    <m/>
    <x v="3239"/>
    <n v="99220000"/>
    <n v="14859000"/>
    <n v="7501000"/>
    <n v="22360000"/>
    <n v="34684000"/>
    <n v="12305000"/>
    <n v="239430000"/>
    <n v="109567000"/>
    <n v="34006000"/>
    <n v="121049000"/>
    <n v="140824000"/>
    <n v="268622016"/>
    <n v="239430000"/>
    <n v="933"/>
    <n v="0.77200000000000002"/>
    <m/>
    <n v="9.0876899999999997E-2"/>
    <n v="0.59476700000000005"/>
    <n v="2.9703E-2"/>
    <n v="81885.5"/>
  </r>
  <r>
    <x v="20"/>
    <x v="115"/>
    <s v="Duquesne University"/>
    <s v="Pennsylvania"/>
    <x v="1"/>
    <x v="0"/>
    <n v="0.7673023685019994"/>
    <n v="0.28382441371016237"/>
    <n v="6502"/>
    <n v="4989"/>
    <n v="1416"/>
    <n v="0"/>
    <n v="1416"/>
    <m/>
    <m/>
    <x v="0"/>
    <x v="0"/>
    <m/>
    <m/>
    <m/>
    <m/>
    <n v="256487008"/>
    <n v="184840992"/>
    <m/>
    <n v="603000"/>
    <n v="8728000"/>
    <n v="3112000"/>
    <n v="15139000"/>
    <n v="3638000"/>
    <m/>
    <m/>
    <x v="3240"/>
    <n v="98275000"/>
    <n v="15246000"/>
    <n v="6638000"/>
    <n v="21884000"/>
    <n v="35498000"/>
    <n v="12266000"/>
    <n v="240723008"/>
    <n v="112521000"/>
    <n v="33726000"/>
    <n v="140824000"/>
    <n v="171119008"/>
    <n v="292644992"/>
    <n v="240723008"/>
    <n v="1006"/>
    <n v="0.75900000000000001"/>
    <m/>
    <n v="8.4665699999999997E-2"/>
    <n v="0.60101700000000002"/>
    <n v="2.47093E-2"/>
    <n v="83288.5"/>
  </r>
  <r>
    <x v="21"/>
    <x v="115"/>
    <s v="Duquesne University"/>
    <s v="Pennsylvania"/>
    <x v="1"/>
    <x v="0"/>
    <n v="0.70128676470588236"/>
    <n v="0.29335954565312361"/>
    <n v="6528"/>
    <n v="4578"/>
    <n v="1331"/>
    <n v="12"/>
    <n v="1343"/>
    <m/>
    <m/>
    <x v="0"/>
    <x v="0"/>
    <m/>
    <m/>
    <n v="2.3E-2"/>
    <n v="2089"/>
    <n v="263724992"/>
    <n v="186172992"/>
    <m/>
    <n v="576000"/>
    <n v="9013000"/>
    <n v="2296000"/>
    <n v="14924000"/>
    <n v="11312000"/>
    <m/>
    <m/>
    <x v="3241"/>
    <n v="102315000"/>
    <n v="15116000"/>
    <n v="7330000"/>
    <n v="22446000"/>
    <n v="39618000"/>
    <n v="13732000"/>
    <n v="254028992"/>
    <n v="119096000"/>
    <n v="34802000"/>
    <n v="171119008"/>
    <n v="177211008"/>
    <n v="261363008"/>
    <n v="254028992"/>
    <n v="1022"/>
    <n v="0.77400000000000002"/>
    <m/>
    <n v="8.5988499999999995E-2"/>
    <n v="0.61535499999999999"/>
    <n v="2.5719800000000001E-2"/>
    <n v="84728"/>
  </r>
  <r>
    <x v="22"/>
    <x v="115"/>
    <s v="Duquesne University"/>
    <s v="Pennsylvania"/>
    <x v="1"/>
    <x v="0"/>
    <n v="0.74710917555188472"/>
    <n v="0.30673366834170857"/>
    <n v="6659"/>
    <n v="4975"/>
    <n v="1521"/>
    <n v="5"/>
    <n v="1526"/>
    <n v="15282"/>
    <s v="Mid East: DE, DC, MD, NJ, NY, and PA"/>
    <x v="1"/>
    <x v="3"/>
    <n v="-79.992999999999995"/>
    <n v="40.4375"/>
    <n v="3.5000000000000003E-2"/>
    <n v="2090"/>
    <n v="277340992"/>
    <n v="191420992"/>
    <m/>
    <n v="507000"/>
    <n v="7116000"/>
    <n v="2909000"/>
    <n v="10042000"/>
    <n v="7885000"/>
    <m/>
    <m/>
    <x v="3242"/>
    <n v="102903000"/>
    <n v="13385000"/>
    <n v="9056000"/>
    <n v="22441000"/>
    <n v="41488000"/>
    <n v="13756000"/>
    <n v="256880000"/>
    <n v="114907000"/>
    <n v="33370000"/>
    <n v="177211008"/>
    <n v="203875008"/>
    <n v="290988992"/>
    <n v="256880000"/>
    <n v="1041"/>
    <n v="0.76900000000000002"/>
    <m/>
    <n v="8.5777900000000004E-2"/>
    <n v="0.60527299999999995"/>
    <n v="2.3394000000000002E-2"/>
    <n v="85828"/>
  </r>
  <r>
    <x v="23"/>
    <x v="115"/>
    <s v="Duquesne University"/>
    <s v="Pennsylvania"/>
    <x v="1"/>
    <x v="0"/>
    <n v="0.74090976004710729"/>
    <n v="0.30737134909596664"/>
    <n v="6793"/>
    <n v="5033"/>
    <n v="1537"/>
    <n v="10"/>
    <n v="1547"/>
    <m/>
    <m/>
    <x v="0"/>
    <x v="0"/>
    <m/>
    <m/>
    <n v="2.8000000000000001E-2"/>
    <n v="2202"/>
    <n v="292799008"/>
    <n v="198398000"/>
    <m/>
    <n v="707000"/>
    <n v="7431000"/>
    <n v="2422000"/>
    <n v="15216000"/>
    <n v="6962000"/>
    <m/>
    <m/>
    <x v="3243"/>
    <n v="105182000"/>
    <n v="14396000"/>
    <n v="8071000"/>
    <n v="22467000"/>
    <n v="41639000"/>
    <n v="14807000"/>
    <n v="261883008"/>
    <n v="117460000"/>
    <n v="34042000"/>
    <n v="203875008"/>
    <n v="260632000"/>
    <n v="318987008"/>
    <n v="261883008"/>
    <n v="1111"/>
    <n v="0.78"/>
    <m/>
    <n v="8.1317899999999999E-2"/>
    <n v="0.60497699999999999"/>
    <n v="2.1030500000000001E-2"/>
    <n v="88161"/>
  </r>
  <r>
    <x v="24"/>
    <x v="115"/>
    <s v="Duquesne University"/>
    <s v="Pennsylvania"/>
    <x v="1"/>
    <x v="0"/>
    <n v="0.73063973063973064"/>
    <n v="0.28131545873481356"/>
    <n v="6534"/>
    <n v="4774"/>
    <n v="1332"/>
    <n v="11"/>
    <n v="1343"/>
    <m/>
    <m/>
    <x v="0"/>
    <x v="0"/>
    <m/>
    <m/>
    <n v="2.5000000000000001E-2"/>
    <n v="2435"/>
    <n v="301161984"/>
    <n v="202378000"/>
    <m/>
    <n v="493000"/>
    <n v="7154000"/>
    <n v="2477000"/>
    <n v="14324000"/>
    <n v="6696000"/>
    <m/>
    <m/>
    <x v="3244"/>
    <n v="110594000"/>
    <n v="15362000"/>
    <n v="7654000"/>
    <n v="23016000"/>
    <n v="40121000"/>
    <n v="15319000"/>
    <n v="278712992"/>
    <n v="120365000"/>
    <n v="37816000"/>
    <n v="302452992"/>
    <n v="296807008"/>
    <n v="278468992"/>
    <n v="278712992"/>
    <n v="1052"/>
    <n v="0.73799999999999999"/>
    <m/>
    <n v="9.5569399999999999E-2"/>
    <n v="0.63895999999999997"/>
    <n v="2.2702300000000002E-2"/>
    <n v="89544"/>
  </r>
  <r>
    <x v="25"/>
    <x v="115"/>
    <s v="Duquesne University"/>
    <s v="Pennsylvania"/>
    <x v="1"/>
    <x v="0"/>
    <n v="0.75632308947511562"/>
    <n v="0.25800071916576772"/>
    <n v="7354"/>
    <n v="5562"/>
    <n v="1418"/>
    <n v="17"/>
    <n v="1435"/>
    <m/>
    <m/>
    <x v="0"/>
    <x v="0"/>
    <m/>
    <m/>
    <n v="2.5999999999999999E-2"/>
    <n v="2283"/>
    <n v="305924000"/>
    <n v="201466000"/>
    <m/>
    <n v="498000"/>
    <n v="7970000"/>
    <n v="4652000"/>
    <n v="13783000"/>
    <n v="6503000"/>
    <m/>
    <m/>
    <x v="3245"/>
    <n v="114167000"/>
    <n v="16341000"/>
    <n v="7904000"/>
    <n v="24245000"/>
    <n v="40744000"/>
    <n v="17169000"/>
    <n v="286415008"/>
    <n v="122077000"/>
    <n v="37684000"/>
    <n v="296807008"/>
    <n v="280033984"/>
    <n v="268144000"/>
    <n v="286415008"/>
    <n v="1108"/>
    <n v="0.78500000000000003"/>
    <m/>
    <n v="0.10116700000000001"/>
    <n v="0.652918"/>
    <n v="2.1011700000000001E-2"/>
    <n v="89028.5"/>
  </r>
  <r>
    <x v="26"/>
    <x v="115"/>
    <s v="Duquesne University"/>
    <s v="Pennsylvania"/>
    <x v="1"/>
    <x v="0"/>
    <n v="0.73938602220770733"/>
    <n v="0.27491166077738516"/>
    <n v="7655"/>
    <n v="5660"/>
    <n v="1546"/>
    <n v="10"/>
    <n v="1556"/>
    <m/>
    <m/>
    <x v="0"/>
    <x v="0"/>
    <m/>
    <m/>
    <n v="3.6999999999999998E-2"/>
    <n v="2160"/>
    <n v="316833984"/>
    <n v="207410000"/>
    <m/>
    <n v="499000"/>
    <n v="7906000"/>
    <n v="2329000"/>
    <n v="15394000"/>
    <n v="5383000"/>
    <m/>
    <m/>
    <x v="3246"/>
    <n v="110989000"/>
    <n v="16273000"/>
    <n v="5956000"/>
    <n v="22229000"/>
    <n v="40619000"/>
    <n v="16786000"/>
    <n v="279476992"/>
    <n v="123756000"/>
    <n v="39174000"/>
    <n v="280033984"/>
    <n v="307895008"/>
    <n v="316439008"/>
    <n v="279476992"/>
    <n v="1069"/>
    <n v="0.80300000000000005"/>
    <m/>
    <n v="9.0030899999999997E-2"/>
    <n v="0.64258099999999996"/>
    <n v="1.3137599999999999E-2"/>
    <n v="88633"/>
  </r>
  <r>
    <x v="27"/>
    <x v="115"/>
    <s v="Duquesne University"/>
    <s v="Pennsylvania"/>
    <x v="1"/>
    <x v="0"/>
    <n v="0.71701199563794982"/>
    <n v="0.29695817490494297"/>
    <n v="7336"/>
    <n v="5260"/>
    <n v="1558"/>
    <n v="4"/>
    <n v="1562"/>
    <m/>
    <m/>
    <x v="0"/>
    <x v="0"/>
    <m/>
    <m/>
    <n v="2.1999999999999999E-2"/>
    <n v="2106"/>
    <n v="327798016"/>
    <n v="212896992"/>
    <m/>
    <n v="504000"/>
    <n v="7783000"/>
    <n v="2683000"/>
    <n v="26626000"/>
    <n v="10607000"/>
    <m/>
    <m/>
    <x v="3247"/>
    <n v="112426000"/>
    <n v="15454000"/>
    <n v="5686000"/>
    <n v="21140000"/>
    <n v="39935000"/>
    <n v="17151000"/>
    <n v="283203008"/>
    <n v="126870000"/>
    <n v="38896000"/>
    <n v="307895008"/>
    <n v="370371008"/>
    <n v="325641984"/>
    <n v="283203008"/>
    <m/>
    <m/>
    <m/>
    <m/>
    <m/>
    <m/>
    <m/>
  </r>
  <r>
    <x v="0"/>
    <x v="116"/>
    <s v="EAST STROUDSBURG UNIVERSITY OF PENNSYLVANIA"/>
    <s v="Pennsylvania"/>
    <x v="0"/>
    <x v="0"/>
    <s v=""/>
    <s v=""/>
    <m/>
    <m/>
    <m/>
    <m/>
    <m/>
    <n v="18301"/>
    <s v="Mid East: DE, DC, MD, NJ, NY, and PA"/>
    <x v="0"/>
    <x v="0"/>
    <m/>
    <m/>
    <m/>
    <m/>
    <n v="15757069"/>
    <m/>
    <m/>
    <n v="13000"/>
    <n v="1684813"/>
    <n v="20200136"/>
    <n v="686748"/>
    <n v="1545572"/>
    <m/>
    <m/>
    <x v="3248"/>
    <n v="18061926"/>
    <n v="378708"/>
    <n v="277723"/>
    <n v="656431"/>
    <n v="3992811"/>
    <n v="2910520"/>
    <n v="45309172"/>
    <n v="22898388"/>
    <n v="6526760"/>
    <m/>
    <m/>
    <m/>
    <m/>
    <m/>
    <m/>
    <m/>
    <m/>
    <m/>
    <m/>
    <m/>
  </r>
  <r>
    <x v="1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18221492"/>
    <m/>
    <m/>
    <n v="9500"/>
    <n v="2177675"/>
    <n v="22042640"/>
    <n v="491838"/>
    <n v="1459781"/>
    <m/>
    <m/>
    <x v="3249"/>
    <n v="19452424"/>
    <n v="255238"/>
    <n v="261594"/>
    <n v="516832"/>
    <n v="4143015"/>
    <n v="3335739"/>
    <n v="48857976"/>
    <n v="24627468"/>
    <n v="8300030"/>
    <m/>
    <m/>
    <m/>
    <m/>
    <m/>
    <m/>
    <m/>
    <m/>
    <m/>
    <m/>
    <m/>
  </r>
  <r>
    <x v="2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19746988"/>
    <m/>
    <m/>
    <n v="11500"/>
    <n v="2422769"/>
    <n v="21567234"/>
    <n v="469417"/>
    <n v="1371533"/>
    <m/>
    <m/>
    <x v="3250"/>
    <n v="20693412"/>
    <n v="197436"/>
    <n v="307600"/>
    <n v="505036"/>
    <n v="4183717"/>
    <n v="3298423"/>
    <n v="51856016"/>
    <n v="25937636"/>
    <n v="8790725"/>
    <m/>
    <m/>
    <m/>
    <m/>
    <m/>
    <m/>
    <m/>
    <m/>
    <m/>
    <m/>
    <m/>
  </r>
  <r>
    <x v="3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1397180"/>
    <m/>
    <m/>
    <n v="10783"/>
    <n v="2325794"/>
    <n v="22325336"/>
    <n v="350990"/>
    <n v="1263432"/>
    <m/>
    <m/>
    <x v="3251"/>
    <n v="23018012"/>
    <n v="183077"/>
    <n v="223371"/>
    <n v="406448"/>
    <n v="4198636"/>
    <n v="3265348"/>
    <n v="68427928"/>
    <n v="26393252"/>
    <n v="8844832"/>
    <m/>
    <m/>
    <m/>
    <m/>
    <m/>
    <m/>
    <m/>
    <m/>
    <m/>
    <m/>
    <m/>
  </r>
  <r>
    <x v="4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1901754"/>
    <m/>
    <m/>
    <n v="3009"/>
    <n v="2660408"/>
    <n v="23702876"/>
    <n v="442037"/>
    <n v="1084807"/>
    <m/>
    <m/>
    <x v="3252"/>
    <n v="23912742"/>
    <n v="478513"/>
    <n v="258557"/>
    <n v="737070"/>
    <n v="4025557"/>
    <n v="3459810"/>
    <n v="57685912"/>
    <n v="27478422"/>
    <n v="11325737"/>
    <m/>
    <m/>
    <m/>
    <m/>
    <m/>
    <m/>
    <m/>
    <m/>
    <m/>
    <m/>
    <m/>
  </r>
  <r>
    <x v="5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4356512"/>
    <m/>
    <m/>
    <n v="5776"/>
    <n v="2909090"/>
    <n v="22767804"/>
    <n v="481363"/>
    <n v="1547267"/>
    <m/>
    <m/>
    <x v="3253"/>
    <n v="25257308"/>
    <n v="486893"/>
    <n v="158707"/>
    <n v="645600"/>
    <n v="4045067"/>
    <n v="3731745"/>
    <n v="61351416"/>
    <n v="29391232"/>
    <n v="11991912"/>
    <m/>
    <m/>
    <m/>
    <m/>
    <m/>
    <m/>
    <m/>
    <m/>
    <m/>
    <m/>
    <m/>
  </r>
  <r>
    <x v="6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5468884"/>
    <m/>
    <m/>
    <m/>
    <n v="2985315"/>
    <n v="23039604"/>
    <n v="508127"/>
    <n v="1225945"/>
    <m/>
    <m/>
    <x v="3254"/>
    <n v="24786748"/>
    <n v="461958"/>
    <n v="209517"/>
    <n v="671475"/>
    <n v="4290629"/>
    <n v="3782794"/>
    <n v="62000420"/>
    <n v="29242044"/>
    <n v="11436384"/>
    <n v="3165452"/>
    <n v="3744962"/>
    <m/>
    <m/>
    <n v="337"/>
    <n v="0.48199999999999998"/>
    <m/>
    <m/>
    <m/>
    <m/>
    <m/>
  </r>
  <r>
    <x v="7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7188966"/>
    <m/>
    <m/>
    <m/>
    <n v="3314934"/>
    <n v="24301392"/>
    <n v="539612"/>
    <n v="1605836"/>
    <m/>
    <m/>
    <x v="3255"/>
    <n v="25178856"/>
    <n v="367316"/>
    <n v="192702"/>
    <n v="560018"/>
    <n v="4377707"/>
    <n v="4095196"/>
    <n v="66172852"/>
    <n v="29516956"/>
    <n v="10711487"/>
    <n v="3744962"/>
    <n v="4323537"/>
    <m/>
    <m/>
    <n v="316"/>
    <n v="0.503"/>
    <m/>
    <n v="0.156774"/>
    <n v="0.58450400000000002"/>
    <n v="5.7997300000000002E-2"/>
    <n v="41251"/>
  </r>
  <r>
    <x v="8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7765288"/>
    <m/>
    <m/>
    <m/>
    <n v="3691914"/>
    <n v="26257926"/>
    <n v="422365"/>
    <n v="1680019"/>
    <m/>
    <m/>
    <x v="3256"/>
    <n v="26472464"/>
    <n v="312180"/>
    <n v="226820"/>
    <n v="539000"/>
    <n v="4869490"/>
    <n v="4571138"/>
    <n v="69024872"/>
    <n v="30912928"/>
    <n v="11116385"/>
    <n v="4323537"/>
    <n v="5385645"/>
    <m/>
    <m/>
    <n v="406"/>
    <n v="0.50800000000000001"/>
    <m/>
    <n v="0.17737700000000001"/>
    <n v="0.57438400000000001"/>
    <n v="6.3820399999999999E-2"/>
    <n v="40857"/>
  </r>
  <r>
    <x v="9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28754812"/>
    <m/>
    <m/>
    <m/>
    <n v="3610621"/>
    <n v="27028800"/>
    <n v="473531"/>
    <n v="1989738"/>
    <m/>
    <m/>
    <x v="3257"/>
    <n v="27172408"/>
    <n v="664107"/>
    <n v="469464"/>
    <n v="1133571"/>
    <n v="5071492"/>
    <n v="4561660"/>
    <n v="72119512"/>
    <n v="32691160"/>
    <n v="11200244"/>
    <n v="5385645"/>
    <n v="6122613"/>
    <m/>
    <m/>
    <n v="419"/>
    <n v="0.501"/>
    <m/>
    <n v="0.16211500000000001"/>
    <n v="0.58344200000000002"/>
    <n v="5.5049800000000003E-2"/>
    <n v="44424"/>
  </r>
  <r>
    <x v="10"/>
    <x v="116"/>
    <s v="EAST STROUDSBURG UNIVERSITY OF PENNSYLVANIA"/>
    <s v="Pennsylvania"/>
    <x v="0"/>
    <x v="0"/>
    <s v=""/>
    <s v=""/>
    <m/>
    <m/>
    <m/>
    <m/>
    <m/>
    <n v="183012999"/>
    <s v="Mid East: DE, DC, MD, NJ, NY, and PA"/>
    <x v="0"/>
    <x v="0"/>
    <m/>
    <m/>
    <m/>
    <m/>
    <n v="31827120"/>
    <m/>
    <m/>
    <m/>
    <n v="3707316"/>
    <n v="28876984"/>
    <n v="402109"/>
    <n v="2226155"/>
    <m/>
    <m/>
    <x v="3258"/>
    <n v="29550820"/>
    <n v="289240"/>
    <n v="649680"/>
    <n v="938920"/>
    <n v="5228779"/>
    <n v="4879929"/>
    <n v="76550312"/>
    <n v="35519428"/>
    <n v="10631827"/>
    <n v="6122613"/>
    <n v="7503392"/>
    <m/>
    <m/>
    <n v="404"/>
    <n v="0.49299999999999999"/>
    <m/>
    <n v="0.147727"/>
    <n v="0.60101000000000004"/>
    <n v="6.1026900000000002E-2"/>
    <n v="48178.5"/>
  </r>
  <r>
    <x v="11"/>
    <x v="116"/>
    <s v="EAST STROUDSBURG UNIVERSITY OF PENNSYLVANIA"/>
    <s v="Pennsylvania"/>
    <x v="0"/>
    <x v="0"/>
    <n v="0.73376467768991138"/>
    <n v="0.32103200522534292"/>
    <n v="4173"/>
    <n v="3062"/>
    <n v="971"/>
    <n v="12"/>
    <n v="983"/>
    <n v="183012999"/>
    <s v="Mid East: DE, DC, MD, NJ, NY, and PA"/>
    <x v="0"/>
    <x v="0"/>
    <m/>
    <m/>
    <m/>
    <m/>
    <n v="36117336"/>
    <n v="30067784"/>
    <m/>
    <n v="145174"/>
    <n v="4362481"/>
    <n v="29754210"/>
    <n v="242762"/>
    <n v="1153759"/>
    <n v="48983316"/>
    <n v="27161568"/>
    <x v="3259"/>
    <n v="37192180"/>
    <n v="329048.5"/>
    <n v="1303794.75"/>
    <n v="1632843.25"/>
    <n v="6219286.5"/>
    <n v="6120857"/>
    <n v="76566624"/>
    <n v="38603728"/>
    <n v="11064565"/>
    <m/>
    <m/>
    <n v="77166544"/>
    <n v="76566624"/>
    <n v="414"/>
    <n v="0.47499999999999998"/>
    <m/>
    <n v="0.158855"/>
    <n v="0.60555800000000004"/>
    <n v="7.4243100000000006E-2"/>
    <n v="50926"/>
  </r>
  <r>
    <x v="12"/>
    <x v="116"/>
    <s v="EAST STROUDSBURG UNIVERSITY OF PENNSYLVANIA"/>
    <s v="Pennsylvania"/>
    <x v="1"/>
    <x v="0"/>
    <n v="0.79237844940867275"/>
    <n v="0.37545605306799334"/>
    <n v="3805"/>
    <n v="3015"/>
    <n v="1125"/>
    <n v="7"/>
    <n v="1132"/>
    <s v="18301-2999"/>
    <s v="Mid East: DE, DC, MD, NJ, NY, and PA"/>
    <x v="0"/>
    <x v="0"/>
    <m/>
    <m/>
    <m/>
    <m/>
    <n v="39830320"/>
    <n v="33513624"/>
    <m/>
    <n v="157118"/>
    <n v="4990173"/>
    <n v="27926388"/>
    <n v="130244"/>
    <n v="1451509"/>
    <n v="54441356"/>
    <n v="25299036"/>
    <x v="3260"/>
    <n v="39405780"/>
    <n v="370888.78"/>
    <n v="767273.19"/>
    <n v="1138162"/>
    <n v="8121277.5"/>
    <n v="6854707.5"/>
    <n v="83459232"/>
    <n v="40717052"/>
    <n v="12884719"/>
    <n v="6751555"/>
    <n v="7181484"/>
    <n v="81050904"/>
    <n v="83459232"/>
    <n v="434"/>
    <n v="0.49"/>
    <m/>
    <n v="0.15104799999999999"/>
    <n v="0.57413999999999998"/>
    <n v="6.6033999999999995E-2"/>
    <n v="56134"/>
  </r>
  <r>
    <x v="13"/>
    <x v="116"/>
    <s v="EAST STROUDSBURG UNIVERSITY OF PENNSYLVANIA"/>
    <s v="Pennsylvania"/>
    <x v="1"/>
    <x v="0"/>
    <n v="0.7931668856767411"/>
    <n v="0.3750828363154407"/>
    <n v="3805"/>
    <n v="3018"/>
    <n v="1125"/>
    <n v="7"/>
    <n v="1132"/>
    <m/>
    <m/>
    <x v="0"/>
    <x v="0"/>
    <m/>
    <m/>
    <m/>
    <m/>
    <n v="42849960"/>
    <n v="36399120"/>
    <m/>
    <n v="95121"/>
    <n v="5059102"/>
    <n v="25930204"/>
    <n v="306308"/>
    <n v="1652248"/>
    <n v="58041736"/>
    <n v="23711362"/>
    <x v="3261"/>
    <n v="39348720"/>
    <n v="632020.13"/>
    <n v="593924.81000000006"/>
    <n v="1225945"/>
    <n v="8217224"/>
    <n v="7649594.5"/>
    <n v="84814296"/>
    <n v="40982396"/>
    <n v="15130871"/>
    <n v="7181484"/>
    <n v="9807393"/>
    <n v="83188864"/>
    <n v="84814296"/>
    <n v="437"/>
    <n v="0.51100000000000001"/>
    <m/>
    <n v="0.141481"/>
    <n v="0.57555599999999996"/>
    <n v="5.33333E-2"/>
    <n v="57314.5"/>
  </r>
  <r>
    <x v="14"/>
    <x v="116"/>
    <s v="EAST STROUDSBURG UNIVERSITY OF PENNSYLVANIA"/>
    <s v="Pennsylvania"/>
    <x v="1"/>
    <x v="0"/>
    <n v="0.71658878504672896"/>
    <n v="0.35343984349527224"/>
    <n v="4280"/>
    <n v="3067"/>
    <n v="1076"/>
    <n v="8"/>
    <n v="1084"/>
    <m/>
    <m/>
    <x v="0"/>
    <x v="0"/>
    <m/>
    <m/>
    <m/>
    <m/>
    <n v="46188272"/>
    <n v="39911540"/>
    <m/>
    <n v="68407"/>
    <n v="4831697"/>
    <n v="27050008"/>
    <n v="219849"/>
    <n v="1734992"/>
    <n v="62444804"/>
    <n v="24286834"/>
    <x v="3262"/>
    <n v="38715092"/>
    <n v="549414.18999999994"/>
    <n v="725412.44"/>
    <n v="1274826.6299999999"/>
    <n v="7864410.5"/>
    <n v="7921617"/>
    <n v="84973392"/>
    <n v="40661644"/>
    <n v="14494921"/>
    <n v="9807393"/>
    <n v="10840728"/>
    <n v="87542368"/>
    <n v="84973392"/>
    <n v="411"/>
    <n v="0.48799999999999999"/>
    <m/>
    <n v="0.135825"/>
    <n v="0.59324500000000002"/>
    <n v="4.8508799999999998E-2"/>
    <n v="57873"/>
  </r>
  <r>
    <x v="15"/>
    <x v="116"/>
    <s v="East Stroudsburg University of Pennsylvania"/>
    <s v="Pennsylvania"/>
    <x v="1"/>
    <x v="0"/>
    <n v="0.69721529509559432"/>
    <n v="0.35022354694485841"/>
    <n v="4812"/>
    <n v="3355"/>
    <n v="1166"/>
    <n v="9"/>
    <n v="1175"/>
    <s v="18301-2999"/>
    <s v="Mid East: DE, DC, MD, NJ, NY, and PA"/>
    <x v="1"/>
    <x v="3"/>
    <m/>
    <m/>
    <m/>
    <m/>
    <n v="49385604"/>
    <n v="43462956"/>
    <m/>
    <n v="267517"/>
    <n v="4362907"/>
    <n v="27760206"/>
    <n v="590002"/>
    <n v="1776512"/>
    <n v="65530260"/>
    <n v="26125308"/>
    <x v="3263"/>
    <n v="41038692"/>
    <n v="1261255.5"/>
    <n v="882191.19"/>
    <n v="2143446.75"/>
    <n v="7349871"/>
    <n v="8435531"/>
    <n v="89027104"/>
    <n v="41762112"/>
    <n v="16191075"/>
    <n v="10840728"/>
    <n v="12922542"/>
    <n v="92750384"/>
    <n v="89027104"/>
    <n v="459"/>
    <n v="0.52300000000000002"/>
    <m/>
    <n v="0.12698999999999999"/>
    <n v="0.58269899999999997"/>
    <n v="4.9134900000000002E-2"/>
    <n v="61082.5"/>
  </r>
  <r>
    <x v="16"/>
    <x v="116"/>
    <s v="East Stroudsburg University of Pennsylvania"/>
    <s v="Pennsylvania"/>
    <x v="1"/>
    <x v="0"/>
    <n v="0.64467706893146359"/>
    <n v="0.33731617647058826"/>
    <n v="5063"/>
    <n v="3264"/>
    <n v="1091"/>
    <n v="10"/>
    <n v="1101"/>
    <m/>
    <m/>
    <x v="0"/>
    <x v="0"/>
    <m/>
    <m/>
    <m/>
    <m/>
    <n v="51074976"/>
    <n v="43585172"/>
    <m/>
    <n v="284402"/>
    <n v="5634776"/>
    <n v="32426156"/>
    <n v="1097137"/>
    <n v="1911567"/>
    <n v="74088624"/>
    <n v="28801838"/>
    <x v="3264"/>
    <n v="44661748"/>
    <n v="2052113.63"/>
    <n v="1354785.88"/>
    <n v="3406899.5"/>
    <n v="7829668.5"/>
    <n v="9285771"/>
    <n v="97780872"/>
    <n v="45687800"/>
    <n v="17513146"/>
    <n v="12922542"/>
    <n v="13730152"/>
    <n v="103984448"/>
    <n v="97780872"/>
    <n v="499"/>
    <n v="0.51500000000000001"/>
    <m/>
    <n v="0.127551"/>
    <n v="0.58843500000000004"/>
    <n v="4.79592E-2"/>
    <n v="60983.5"/>
  </r>
  <r>
    <x v="17"/>
    <x v="116"/>
    <s v="East Stroudsburg University of Pennsylvania"/>
    <s v="Pennsylvania"/>
    <x v="1"/>
    <x v="0"/>
    <n v="0.637720244516361"/>
    <n v="0.35184663095573726"/>
    <n v="5562"/>
    <n v="3547"/>
    <n v="1240"/>
    <n v="8"/>
    <n v="1248"/>
    <s v="18301-2999"/>
    <s v="Mid East: DE, DC, MD, NJ, NY, and PA"/>
    <x v="1"/>
    <x v="3"/>
    <m/>
    <m/>
    <m/>
    <m/>
    <n v="54324464"/>
    <n v="46252616"/>
    <m/>
    <n v="304671"/>
    <n v="5144966"/>
    <n v="31686024"/>
    <n v="1765180"/>
    <n v="1955532"/>
    <n v="71836000"/>
    <n v="34164136"/>
    <x v="3265"/>
    <n v="46159204"/>
    <n v="1448888.5"/>
    <n v="1436181.25"/>
    <n v="2885069.75"/>
    <n v="8038447"/>
    <n v="9262790"/>
    <n v="101590920"/>
    <n v="48742516"/>
    <n v="18216450"/>
    <n v="13730152"/>
    <n v="13669236"/>
    <n v="106721504"/>
    <n v="101590920"/>
    <n v="601"/>
    <n v="0.53500000000000003"/>
    <m/>
    <n v="0.117983"/>
    <n v="0.55932800000000005"/>
    <n v="4.1680700000000001E-2"/>
    <n v="63676"/>
  </r>
  <r>
    <x v="18"/>
    <x v="116"/>
    <s v="East Stroudsburg University of Pennsylvania"/>
    <s v="Pennsylvania"/>
    <x v="1"/>
    <x v="0"/>
    <n v="0.20520779444731851"/>
    <n v="1"/>
    <n v="5799"/>
    <n v="1190"/>
    <n v="1185"/>
    <n v="5"/>
    <n v="1190"/>
    <s v="18301-2999"/>
    <s v="Mid East: DE, DC, MD, NJ, NY, and PA"/>
    <x v="1"/>
    <x v="3"/>
    <m/>
    <m/>
    <m/>
    <m/>
    <n v="57673624"/>
    <n v="49561432"/>
    <m/>
    <n v="214139"/>
    <n v="5920731"/>
    <n v="32231928"/>
    <n v="863717"/>
    <n v="2264053"/>
    <n v="78192560"/>
    <n v="33191348"/>
    <x v="3266"/>
    <n v="49980232"/>
    <n v="1453202.75"/>
    <n v="1870009.63"/>
    <n v="3323212.5"/>
    <n v="11817193"/>
    <n v="9593874"/>
    <n v="111407728"/>
    <n v="50936880"/>
    <n v="20554442"/>
    <n v="13669236"/>
    <n v="11757763"/>
    <n v="112071024"/>
    <n v="111407728"/>
    <n v="638"/>
    <n v="0.59299999999999997"/>
    <m/>
    <n v="9.9059599999999998E-2"/>
    <n v="0.53605000000000003"/>
    <n v="3.3228800000000003E-2"/>
    <n v="67712"/>
  </r>
  <r>
    <x v="19"/>
    <x v="116"/>
    <s v="East Stroudsburg University of Pennsylvania"/>
    <s v="Pennsylvania"/>
    <x v="1"/>
    <x v="0"/>
    <n v="0.70686002933029168"/>
    <n v="0.29276164130935917"/>
    <n v="6137"/>
    <n v="4338"/>
    <n v="1262"/>
    <n v="8"/>
    <n v="1270"/>
    <s v="18301-2999"/>
    <s v="Mid East: DE, DC, MD, NJ, NY, and PA"/>
    <x v="1"/>
    <x v="3"/>
    <n v="-75.177000000000007"/>
    <n v="40.994700000000002"/>
    <m/>
    <m/>
    <n v="62184628"/>
    <n v="51657892"/>
    <m/>
    <n v="281754"/>
    <n v="8850636"/>
    <n v="30547718"/>
    <n v="1167805"/>
    <n v="4571200"/>
    <n v="80159848"/>
    <n v="38531468"/>
    <x v="3267"/>
    <n v="52894128"/>
    <n v="1252455"/>
    <n v="2250076"/>
    <n v="3502531"/>
    <n v="13692527"/>
    <n v="10131766"/>
    <n v="116238144"/>
    <n v="54253252"/>
    <n v="22529444"/>
    <n v="11757763"/>
    <n v="13049394"/>
    <n v="119005512"/>
    <n v="116238144"/>
    <n v="675"/>
    <n v="0.57899999999999996"/>
    <m/>
    <n v="0.10062"/>
    <n v="0.557392"/>
    <n v="3.2752999999999997E-2"/>
    <n v="68934"/>
  </r>
  <r>
    <x v="20"/>
    <x v="116"/>
    <s v="East Stroudsburg University of Pennsylvania"/>
    <s v="Pennsylvania"/>
    <x v="1"/>
    <x v="0"/>
    <n v="0.69181034482758619"/>
    <n v="0.28203530633437174"/>
    <n v="6960"/>
    <n v="4815"/>
    <n v="1342"/>
    <n v="16"/>
    <n v="1358"/>
    <m/>
    <m/>
    <x v="0"/>
    <x v="0"/>
    <m/>
    <m/>
    <m/>
    <m/>
    <n v="64579736"/>
    <n v="53253012"/>
    <m/>
    <n v="137740"/>
    <n v="9541027"/>
    <n v="30013848"/>
    <n v="1324439"/>
    <n v="2286558"/>
    <n v="81877736"/>
    <n v="37381028"/>
    <x v="3268"/>
    <n v="55004008"/>
    <n v="634192"/>
    <n v="2695677"/>
    <n v="3329869"/>
    <n v="12639293"/>
    <n v="10217229"/>
    <n v="118566200"/>
    <n v="53726856"/>
    <n v="23505518"/>
    <n v="13049394"/>
    <n v="14956759"/>
    <n v="119376144"/>
    <n v="118566200"/>
    <n v="640"/>
    <n v="0.58899999999999997"/>
    <m/>
    <n v="0.11561200000000001"/>
    <n v="0.56150199999999995"/>
    <n v="3.8734499999999998E-2"/>
    <n v="67872.5"/>
  </r>
  <r>
    <x v="21"/>
    <x v="116"/>
    <s v="East Stroudsburg University of Pennsylvania"/>
    <s v="Pennsylvania"/>
    <x v="1"/>
    <x v="0"/>
    <n v="0.62827225130890052"/>
    <n v="0.25504385964912279"/>
    <n v="7258"/>
    <n v="4560"/>
    <n v="1144"/>
    <n v="19"/>
    <n v="1163"/>
    <m/>
    <m/>
    <x v="0"/>
    <x v="0"/>
    <m/>
    <m/>
    <n v="5.6000000000000001E-2"/>
    <n v="1596"/>
    <n v="70179760"/>
    <n v="59135236"/>
    <m/>
    <n v="152290"/>
    <n v="10203080"/>
    <n v="27036696"/>
    <n v="2362382"/>
    <n v="1152714"/>
    <n v="89539928"/>
    <n v="32939736"/>
    <x v="3269"/>
    <n v="51060520"/>
    <n v="666541"/>
    <n v="2245164"/>
    <n v="2911705"/>
    <n v="13346671"/>
    <n v="9949256"/>
    <n v="120214136"/>
    <n v="49775224"/>
    <n v="23024432"/>
    <n v="14956759"/>
    <n v="15270249"/>
    <n v="123171824"/>
    <n v="120214136"/>
    <n v="709"/>
    <n v="0.57199999999999995"/>
    <m/>
    <n v="0.12035700000000001"/>
    <n v="0.55513999999999997"/>
    <n v="3.34005E-2"/>
    <n v="62900"/>
  </r>
  <r>
    <x v="22"/>
    <x v="116"/>
    <s v="East Stroudsburg University of Pennsylvania"/>
    <s v="Pennsylvania"/>
    <x v="1"/>
    <x v="0"/>
    <n v="0.80613496932515338"/>
    <n v="0.26864535768645359"/>
    <n v="6520"/>
    <n v="5256"/>
    <n v="1373"/>
    <n v="39"/>
    <n v="1412"/>
    <s v="18301-2999"/>
    <s v="Mid East: DE, DC, MD, NJ, NY, and PA"/>
    <x v="1"/>
    <x v="3"/>
    <n v="-75.172600000000003"/>
    <n v="40.996200000000002"/>
    <n v="6.3E-2"/>
    <n v="1658"/>
    <n v="69182552"/>
    <n v="57179132"/>
    <m/>
    <n v="101985"/>
    <n v="9543722"/>
    <n v="25663270"/>
    <n v="1200513"/>
    <n v="321107"/>
    <n v="85826904"/>
    <n v="30744760"/>
    <x v="3270"/>
    <n v="47048124"/>
    <n v="525612"/>
    <n v="1928237"/>
    <n v="2453849"/>
    <n v="16893536"/>
    <n v="10595540"/>
    <n v="122970392"/>
    <n v="49495392"/>
    <n v="23064412"/>
    <n v="15270249"/>
    <n v="15086392"/>
    <n v="117411784"/>
    <n v="122970392"/>
    <n v="663"/>
    <n v="0.56000000000000005"/>
    <m/>
    <n v="0.118673"/>
    <n v="0.55286800000000003"/>
    <n v="2.7277800000000001E-2"/>
    <n v="61619.5"/>
  </r>
  <r>
    <x v="23"/>
    <x v="116"/>
    <s v="East Stroudsburg University of Pennsylvania"/>
    <s v="Pennsylvania"/>
    <x v="1"/>
    <x v="0"/>
    <n v="0.78438000355808579"/>
    <n v="0.27443864821955094"/>
    <n v="5621"/>
    <n v="4409"/>
    <n v="1141"/>
    <n v="69"/>
    <n v="1210"/>
    <m/>
    <m/>
    <x v="0"/>
    <x v="0"/>
    <m/>
    <m/>
    <n v="5.0999999999999997E-2"/>
    <n v="1742"/>
    <n v="70611768"/>
    <n v="57367240"/>
    <m/>
    <n v="109237"/>
    <n v="10110821"/>
    <n v="26692872"/>
    <n v="2869061"/>
    <n v="1081698"/>
    <n v="87001088"/>
    <n v="33793128"/>
    <x v="3271"/>
    <n v="46341160"/>
    <n v="329289"/>
    <n v="2054256"/>
    <n v="2383545"/>
    <n v="17125948"/>
    <n v="11173609"/>
    <n v="122102264"/>
    <n v="49374440"/>
    <n v="24419612"/>
    <n v="15086392"/>
    <n v="16812628"/>
    <n v="121652784"/>
    <n v="122102264"/>
    <n v="701"/>
    <n v="0.55500000000000005"/>
    <m/>
    <n v="0.136881"/>
    <n v="0.55492300000000006"/>
    <n v="3.1872499999999998E-2"/>
    <n v="59319"/>
  </r>
  <r>
    <x v="24"/>
    <x v="116"/>
    <s v="East Stroudsburg University of Pennsylvania"/>
    <s v="Pennsylvania"/>
    <x v="1"/>
    <x v="0"/>
    <n v="0.81464899713467054"/>
    <n v="0.28269949439437236"/>
    <n v="5584"/>
    <n v="4549"/>
    <n v="1263"/>
    <n v="23"/>
    <n v="1286"/>
    <m/>
    <m/>
    <x v="0"/>
    <x v="0"/>
    <m/>
    <m/>
    <n v="5.1999999999999998E-2"/>
    <n v="1833"/>
    <n v="71134168"/>
    <n v="57075188"/>
    <m/>
    <n v="54914"/>
    <n v="11085527"/>
    <n v="27844364"/>
    <n v="779233"/>
    <n v="375018"/>
    <n v="87097272"/>
    <n v="33332772"/>
    <x v="3272"/>
    <n v="45404660"/>
    <n v="286160"/>
    <n v="2575874"/>
    <n v="2862034"/>
    <n v="16798544"/>
    <n v="11158138"/>
    <n v="117621192"/>
    <n v="49496296"/>
    <n v="24856764"/>
    <n v="16812628"/>
    <n v="17575500"/>
    <n v="121297216"/>
    <n v="117621192"/>
    <n v="732"/>
    <n v="0.54500000000000004"/>
    <m/>
    <n v="0.140954"/>
    <n v="0.55299699999999996"/>
    <n v="2.7192000000000001E-2"/>
    <n v="55803"/>
  </r>
  <r>
    <x v="25"/>
    <x v="116"/>
    <s v="East Stroudsburg University of Pennsylvania"/>
    <s v="Pennsylvania"/>
    <x v="1"/>
    <x v="0"/>
    <n v="0.840354396522902"/>
    <n v="0.26099065048736819"/>
    <n v="5982"/>
    <n v="5027"/>
    <n v="1276"/>
    <n v="36"/>
    <n v="1312"/>
    <m/>
    <m/>
    <x v="0"/>
    <x v="0"/>
    <m/>
    <m/>
    <n v="6.4000000000000001E-2"/>
    <n v="1980"/>
    <n v="72269152"/>
    <n v="57142020"/>
    <m/>
    <n v="52171"/>
    <n v="11346390"/>
    <n v="30688278"/>
    <n v="649203"/>
    <n v="835368"/>
    <n v="88646920"/>
    <n v="36227812"/>
    <x v="3273"/>
    <n v="44756708"/>
    <n v="343207"/>
    <n v="2448278"/>
    <n v="2791485"/>
    <n v="17433100"/>
    <n v="11403981"/>
    <n v="119492864"/>
    <n v="49124400"/>
    <n v="25742076"/>
    <n v="17575500"/>
    <n v="18209686"/>
    <n v="125879184"/>
    <n v="119492864"/>
    <n v="656"/>
    <n v="0.57299999999999995"/>
    <m/>
    <n v="0.13611300000000001"/>
    <n v="0.55576999999999999"/>
    <n v="2.26394E-2"/>
    <n v="52863"/>
  </r>
  <r>
    <x v="26"/>
    <x v="116"/>
    <s v="East Stroudsburg University of Pennsylvania"/>
    <s v="Pennsylvania"/>
    <x v="1"/>
    <x v="0"/>
    <n v="0.83346136119219538"/>
    <n v="0.24092165898617512"/>
    <n v="6509"/>
    <n v="5425"/>
    <n v="1301"/>
    <n v="6"/>
    <n v="1307"/>
    <m/>
    <m/>
    <x v="0"/>
    <x v="0"/>
    <m/>
    <m/>
    <n v="8.6999999999999994E-2"/>
    <n v="1962"/>
    <n v="69127560"/>
    <n v="53366312"/>
    <m/>
    <n v="123396"/>
    <n v="11501576"/>
    <n v="32761632"/>
    <n v="552098"/>
    <n v="1657874"/>
    <n v="86476216"/>
    <n v="38656244"/>
    <x v="3274"/>
    <n v="46795824"/>
    <n v="780687"/>
    <n v="2417078"/>
    <n v="3197765"/>
    <n v="16537322"/>
    <n v="11109374"/>
    <n v="120217880"/>
    <n v="51467976"/>
    <n v="25414292"/>
    <n v="18209686"/>
    <n v="21118104"/>
    <n v="126261488"/>
    <n v="120217880"/>
    <n v="661"/>
    <n v="0.48099999999999998"/>
    <m/>
    <n v="0.13416"/>
    <n v="0.57184100000000004"/>
    <n v="2.4523900000000001E-2"/>
    <n v="50096.5"/>
  </r>
  <r>
    <x v="27"/>
    <x v="116"/>
    <s v="East Stroudsburg University of Pennsylvania"/>
    <s v="Pennsylvania"/>
    <x v="1"/>
    <x v="0"/>
    <n v="0.83555746879035731"/>
    <n v="0.16640906749098403"/>
    <n v="9292"/>
    <n v="7764"/>
    <n v="1280"/>
    <n v="12"/>
    <n v="1292"/>
    <m/>
    <m/>
    <x v="0"/>
    <x v="0"/>
    <m/>
    <m/>
    <n v="7.5999999999999998E-2"/>
    <n v="1976"/>
    <n v="70396560"/>
    <n v="52970332"/>
    <m/>
    <n v="138291"/>
    <n v="13470470"/>
    <n v="33313818"/>
    <n v="285179"/>
    <n v="1350917"/>
    <n v="84701416"/>
    <n v="41038572"/>
    <x v="3275"/>
    <n v="41454864"/>
    <n v="823892"/>
    <n v="2097134"/>
    <n v="2921026"/>
    <n v="16400765"/>
    <n v="9859234"/>
    <n v="119641168"/>
    <n v="51296904"/>
    <n v="23843096"/>
    <n v="21118104"/>
    <n v="22246580"/>
    <n v="127236848"/>
    <n v="119641168"/>
    <m/>
    <m/>
    <m/>
    <m/>
    <m/>
    <m/>
    <m/>
  </r>
  <r>
    <x v="0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39410064"/>
    <m/>
    <m/>
    <n v="128705"/>
    <n v="11252835"/>
    <n v="54113080"/>
    <n v="1806299"/>
    <n v="6025660"/>
    <m/>
    <m/>
    <x v="3276"/>
    <n v="50049128"/>
    <n v="659479"/>
    <n v="3748160"/>
    <n v="4407639"/>
    <n v="10331192"/>
    <n v="7177293"/>
    <n v="133983232"/>
    <n v="56734044"/>
    <n v="18590248"/>
    <m/>
    <m/>
    <m/>
    <m/>
    <m/>
    <m/>
    <m/>
    <m/>
    <m/>
    <m/>
    <m/>
  </r>
  <r>
    <x v="1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46912288"/>
    <m/>
    <m/>
    <n v="40052"/>
    <n v="12054098"/>
    <n v="59416344"/>
    <n v="1828268"/>
    <n v="4933031"/>
    <m/>
    <m/>
    <x v="3277"/>
    <n v="54167720"/>
    <n v="437880"/>
    <n v="5001950"/>
    <n v="5439830"/>
    <n v="10903115"/>
    <n v="6706693"/>
    <n v="146446720"/>
    <n v="59179248"/>
    <n v="21282434"/>
    <m/>
    <m/>
    <m/>
    <m/>
    <m/>
    <m/>
    <m/>
    <m/>
    <m/>
    <m/>
    <m/>
  </r>
  <r>
    <x v="2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49067988"/>
    <m/>
    <m/>
    <n v="42018"/>
    <n v="12680368"/>
    <n v="56740552"/>
    <n v="1968171"/>
    <n v="10624587"/>
    <m/>
    <m/>
    <x v="3278"/>
    <n v="56549440"/>
    <n v="424664"/>
    <n v="4515158"/>
    <n v="4939822"/>
    <n v="11413880"/>
    <n v="6175584"/>
    <n v="144920000"/>
    <n v="61945380"/>
    <n v="22066280"/>
    <m/>
    <m/>
    <m/>
    <m/>
    <m/>
    <m/>
    <m/>
    <m/>
    <m/>
    <m/>
    <m/>
  </r>
  <r>
    <x v="3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54646512"/>
    <m/>
    <m/>
    <n v="27634"/>
    <n v="12183657"/>
    <n v="59493680"/>
    <n v="1833965"/>
    <n v="8668737"/>
    <m/>
    <m/>
    <x v="3279"/>
    <n v="62654404"/>
    <n v="481918"/>
    <n v="4234730"/>
    <n v="4716648"/>
    <n v="12118448"/>
    <n v="7214995"/>
    <n v="191371232"/>
    <n v="67061192"/>
    <n v="24948272"/>
    <m/>
    <m/>
    <m/>
    <m/>
    <m/>
    <m/>
    <m/>
    <m/>
    <m/>
    <m/>
    <m/>
  </r>
  <r>
    <x v="4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56058980"/>
    <m/>
    <m/>
    <n v="54794"/>
    <n v="12352457"/>
    <n v="61952824"/>
    <n v="2106853"/>
    <n v="6979741"/>
    <m/>
    <m/>
    <x v="3280"/>
    <n v="67118016"/>
    <n v="615432"/>
    <n v="3854745"/>
    <n v="4470177"/>
    <n v="12863100"/>
    <n v="7758862"/>
    <n v="163449088"/>
    <n v="71089336"/>
    <n v="25270360"/>
    <m/>
    <m/>
    <m/>
    <m/>
    <m/>
    <m/>
    <m/>
    <m/>
    <m/>
    <m/>
    <m/>
  </r>
  <r>
    <x v="5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55490072"/>
    <m/>
    <m/>
    <n v="11677"/>
    <n v="12584027"/>
    <n v="65602224"/>
    <n v="2513285"/>
    <n v="6715159"/>
    <m/>
    <m/>
    <x v="3281"/>
    <n v="68699792"/>
    <n v="979423"/>
    <n v="3870517"/>
    <n v="4849940"/>
    <n v="14038344"/>
    <n v="8088087"/>
    <n v="163605648"/>
    <n v="74066496"/>
    <n v="27597442"/>
    <m/>
    <m/>
    <m/>
    <m/>
    <m/>
    <m/>
    <m/>
    <m/>
    <m/>
    <m/>
    <m/>
  </r>
  <r>
    <x v="6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59320080"/>
    <m/>
    <m/>
    <n v="47860"/>
    <n v="13562433"/>
    <n v="65229940"/>
    <n v="2527585"/>
    <n v="6852671"/>
    <m/>
    <m/>
    <x v="3282"/>
    <n v="68997536"/>
    <n v="874638"/>
    <n v="3909402"/>
    <n v="4784040"/>
    <n v="13998325"/>
    <n v="9867936"/>
    <n v="165766208"/>
    <n v="75266872"/>
    <n v="25451032"/>
    <n v="16228749"/>
    <n v="19669284"/>
    <m/>
    <m/>
    <n v="1315"/>
    <n v="0.52300000000000002"/>
    <m/>
    <m/>
    <m/>
    <m/>
    <m/>
  </r>
  <r>
    <x v="7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61789048"/>
    <m/>
    <m/>
    <n v="57659"/>
    <n v="14238066"/>
    <n v="68124472"/>
    <n v="2482356"/>
    <n v="8907482"/>
    <m/>
    <m/>
    <x v="3283"/>
    <n v="72214808"/>
    <n v="611933"/>
    <n v="4546036"/>
    <n v="5157969"/>
    <n v="11278466"/>
    <n v="10452522"/>
    <n v="173255536"/>
    <n v="77176328"/>
    <n v="26499456"/>
    <n v="19669284"/>
    <n v="22503000"/>
    <m/>
    <m/>
    <n v="1323"/>
    <n v="0.54600000000000004"/>
    <m/>
    <n v="0.10889"/>
    <n v="0.57110300000000003"/>
    <n v="3.0510300000000001E-2"/>
    <n v="39190"/>
  </r>
  <r>
    <x v="8"/>
    <x v="117"/>
    <s v="INDIANA UNIVERSITY OF PENNSYLVANIA"/>
    <s v="Pennsylvania"/>
    <x v="0"/>
    <x v="0"/>
    <s v=""/>
    <s v=""/>
    <m/>
    <m/>
    <m/>
    <m/>
    <m/>
    <n v="15705"/>
    <s v="Mid East: DE, DC, MD, NJ, NY, and PA"/>
    <x v="0"/>
    <x v="0"/>
    <m/>
    <m/>
    <m/>
    <m/>
    <n v="62968380"/>
    <m/>
    <m/>
    <n v="181930"/>
    <n v="15734957"/>
    <n v="70475296"/>
    <n v="3211582"/>
    <n v="7826771"/>
    <m/>
    <m/>
    <x v="3284"/>
    <n v="73296872"/>
    <n v="603918"/>
    <n v="5636650"/>
    <n v="6240568"/>
    <n v="15807740"/>
    <n v="10821880"/>
    <n v="183441440"/>
    <n v="80543944"/>
    <n v="29068892"/>
    <n v="22503000"/>
    <n v="25062928"/>
    <m/>
    <m/>
    <n v="1206"/>
    <n v="0.51"/>
    <m/>
    <n v="0.10556500000000001"/>
    <n v="0.56486999999999998"/>
    <n v="2.8173900000000002E-2"/>
    <n v="40535.5"/>
  </r>
  <r>
    <x v="9"/>
    <x v="117"/>
    <s v="INDIANA UNIVERSITY OF PENNSYLVANIA-MAIN CAMPUS"/>
    <s v="Pennsylvania"/>
    <x v="0"/>
    <x v="0"/>
    <s v=""/>
    <s v=""/>
    <m/>
    <m/>
    <m/>
    <m/>
    <m/>
    <n v="15705"/>
    <s v="Mid East: DE, DC, MD, NJ, NY, and PA"/>
    <x v="0"/>
    <x v="0"/>
    <m/>
    <m/>
    <m/>
    <m/>
    <n v="63683560"/>
    <m/>
    <m/>
    <n v="100340"/>
    <n v="16345305"/>
    <n v="69606600"/>
    <n v="3489437"/>
    <n v="8095116"/>
    <m/>
    <m/>
    <x v="3285"/>
    <n v="71008480"/>
    <n v="872303"/>
    <n v="6205937"/>
    <n v="7078240"/>
    <n v="17627380"/>
    <n v="11346017"/>
    <n v="182672784"/>
    <n v="87415544"/>
    <n v="29559082"/>
    <n v="25062928"/>
    <n v="27978660"/>
    <m/>
    <m/>
    <n v="1201"/>
    <n v="0.48499999999999999"/>
    <m/>
    <n v="0.110106"/>
    <n v="0.55425500000000005"/>
    <n v="3.0851099999999999E-2"/>
    <n v="40936.5"/>
  </r>
  <r>
    <x v="10"/>
    <x v="117"/>
    <s v="INDIANA UNIVERSITY OF PENNSYLVANIA-MAIN CAMPUS"/>
    <s v="Pennsylvania"/>
    <x v="0"/>
    <x v="0"/>
    <s v=""/>
    <s v=""/>
    <m/>
    <m/>
    <m/>
    <m/>
    <m/>
    <n v="15705"/>
    <s v="Mid East: DE, DC, MD, NJ, NY, and PA"/>
    <x v="0"/>
    <x v="0"/>
    <m/>
    <m/>
    <m/>
    <m/>
    <n v="70471576"/>
    <m/>
    <m/>
    <n v="94"/>
    <n v="18595508"/>
    <n v="72464816"/>
    <n v="3176574"/>
    <n v="7931476"/>
    <m/>
    <m/>
    <x v="3286"/>
    <n v="77419552"/>
    <n v="1047431"/>
    <n v="6443900"/>
    <n v="7491331"/>
    <n v="18976884"/>
    <n v="11293785"/>
    <n v="191794752"/>
    <n v="93114360"/>
    <n v="30436420"/>
    <n v="27978660"/>
    <n v="27582542"/>
    <m/>
    <m/>
    <n v="1416"/>
    <n v="0.53200000000000003"/>
    <m/>
    <n v="0.109531"/>
    <n v="0.54551899999999998"/>
    <n v="3.2894699999999999E-2"/>
    <n v="42719"/>
  </r>
  <r>
    <x v="11"/>
    <x v="117"/>
    <s v="INDIANA UNIVERSITY OF PENNSYLVANIA-MAIN CAMPUS"/>
    <s v="Pennsylvania"/>
    <x v="1"/>
    <x v="0"/>
    <n v="0.60042451578668077"/>
    <n v="0.5209898365002209"/>
    <n v="7538"/>
    <n v="4526"/>
    <n v="2344"/>
    <n v="14"/>
    <n v="2358"/>
    <n v="15705"/>
    <s v="Mid East: DE, DC, MD, NJ, NY, and PA"/>
    <x v="0"/>
    <x v="0"/>
    <m/>
    <m/>
    <m/>
    <m/>
    <n v="71707520"/>
    <n v="56715184"/>
    <m/>
    <n v="11340"/>
    <n v="19288346"/>
    <n v="75916704"/>
    <n v="568198"/>
    <n v="11386221"/>
    <n v="120450192"/>
    <n v="64330872"/>
    <x v="3287"/>
    <n v="94543816"/>
    <n v="1514730.88"/>
    <n v="8121671.5"/>
    <n v="9636402"/>
    <n v="23001072"/>
    <n v="14812280"/>
    <n v="192265024"/>
    <n v="93912272"/>
    <n v="30120866"/>
    <m/>
    <m/>
    <n v="187012704"/>
    <n v="192265024"/>
    <n v="1283"/>
    <n v="0.49"/>
    <m/>
    <n v="0.104106"/>
    <n v="0.54983800000000005"/>
    <n v="3.2714300000000002E-2"/>
    <n v="44189"/>
  </r>
  <r>
    <x v="12"/>
    <x v="117"/>
    <s v="INDIANA UNIVERSITY OF PENNSYLVANIA-MAIN CAMPUS"/>
    <s v="Pennsylvania"/>
    <x v="1"/>
    <x v="0"/>
    <n v="0.57259686285024802"/>
    <n v="0.60711777101381414"/>
    <n v="7459"/>
    <n v="4271"/>
    <n v="2578"/>
    <n v="15"/>
    <n v="2593"/>
    <s v="15705-1098"/>
    <s v="Mid East: DE, DC, MD, NJ, NY, and PA"/>
    <x v="0"/>
    <x v="0"/>
    <m/>
    <m/>
    <m/>
    <m/>
    <n v="78624976"/>
    <n v="62164928"/>
    <m/>
    <m/>
    <n v="22594278"/>
    <n v="71612032"/>
    <n v="613024"/>
    <n v="9764907"/>
    <n v="118134728"/>
    <n v="70616680"/>
    <x v="3288"/>
    <n v="92982184"/>
    <n v="2695215.5"/>
    <n v="7909581"/>
    <n v="10604796"/>
    <n v="24577378"/>
    <n v="14567981"/>
    <n v="193461520"/>
    <n v="94026672"/>
    <n v="32615158"/>
    <m/>
    <m/>
    <n v="189588928"/>
    <n v="193461520"/>
    <n v="1332"/>
    <n v="0.50800000000000001"/>
    <m/>
    <n v="0.102687"/>
    <n v="0.55266199999999999"/>
    <n v="3.2141099999999999E-2"/>
    <n v="45838"/>
  </r>
  <r>
    <x v="13"/>
    <x v="117"/>
    <s v="INDIANA UNIVERSITY OF PENNSYLVANIA-MAIN CAMPUS"/>
    <s v="Pennsylvania"/>
    <x v="1"/>
    <x v="0"/>
    <n v="0.53691442848219861"/>
    <n v="0.63448115402512795"/>
    <n v="8005"/>
    <n v="4298"/>
    <n v="2682"/>
    <n v="45"/>
    <n v="2727"/>
    <m/>
    <m/>
    <x v="0"/>
    <x v="0"/>
    <m/>
    <m/>
    <m/>
    <m/>
    <n v="83660704"/>
    <n v="67319616"/>
    <m/>
    <n v="16393"/>
    <n v="21181208"/>
    <n v="69931664"/>
    <n v="567446"/>
    <n v="11017138"/>
    <n v="124473328"/>
    <n v="68763768"/>
    <x v="3289"/>
    <n v="92568240"/>
    <n v="2270736.5"/>
    <n v="9657010"/>
    <n v="11927746"/>
    <n v="23671092"/>
    <n v="15300210"/>
    <n v="197077056"/>
    <n v="91366216"/>
    <n v="35788208"/>
    <n v="23996420"/>
    <n v="27406964"/>
    <n v="195143648"/>
    <n v="197077056"/>
    <n v="1392"/>
    <n v="0.505"/>
    <m/>
    <n v="9.6049700000000002E-2"/>
    <n v="0.55559099999999995"/>
    <n v="2.8990100000000001E-2"/>
    <n v="49227.5"/>
  </r>
  <r>
    <x v="14"/>
    <x v="117"/>
    <s v="INDIANA UNIVERSITY OF PENNSYLVANIA-MAIN CAMPUS"/>
    <s v="Pennsylvania"/>
    <x v="1"/>
    <x v="0"/>
    <n v="0.59596194012531911"/>
    <n v="0.53757788161993769"/>
    <n v="8618"/>
    <n v="5136"/>
    <n v="2709"/>
    <n v="52"/>
    <n v="2761"/>
    <m/>
    <m/>
    <x v="0"/>
    <x v="0"/>
    <m/>
    <m/>
    <m/>
    <m/>
    <n v="87423896"/>
    <n v="71820520"/>
    <m/>
    <n v="2438962"/>
    <n v="20296872"/>
    <n v="74780368"/>
    <n v="632295"/>
    <n v="9077556"/>
    <n v="130114928"/>
    <n v="70341552"/>
    <x v="3290"/>
    <n v="95895352"/>
    <n v="1102195.3799999999"/>
    <n v="10746854"/>
    <n v="11849049"/>
    <n v="22828188"/>
    <n v="15708026"/>
    <n v="200958896"/>
    <n v="92512360"/>
    <n v="36459732"/>
    <n v="27406964"/>
    <n v="30177954"/>
    <n v="205887472"/>
    <n v="200958896"/>
    <n v="1203"/>
    <n v="0.47099999999999997"/>
    <m/>
    <n v="9.5268699999999998E-2"/>
    <n v="0.55970399999999998"/>
    <n v="2.7035699999999999E-2"/>
    <n v="50145"/>
  </r>
  <r>
    <x v="15"/>
    <x v="117"/>
    <s v="Indiana University of Pennsylvania-Main Campus"/>
    <s v="Pennsylvania"/>
    <x v="1"/>
    <x v="0"/>
    <n v="0.5530783159800815"/>
    <n v="0.54307346020053204"/>
    <n v="8836"/>
    <n v="4887"/>
    <n v="2644"/>
    <n v="10"/>
    <n v="2654"/>
    <s v="15705-1098"/>
    <s v="Mid East: DE, DC, MD, NJ, NY, and PA"/>
    <x v="1"/>
    <x v="2"/>
    <m/>
    <m/>
    <m/>
    <m/>
    <n v="91095192"/>
    <n v="75281728"/>
    <m/>
    <n v="2546806"/>
    <n v="18513548"/>
    <n v="79070816"/>
    <n v="396617"/>
    <n v="11544322"/>
    <n v="134486288"/>
    <n v="74462432"/>
    <x v="3291"/>
    <n v="100459128"/>
    <n v="1092603.8799999999"/>
    <n v="9770222"/>
    <n v="10862826"/>
    <n v="23804054"/>
    <n v="16633238"/>
    <n v="209481728"/>
    <n v="91954352"/>
    <n v="39702924"/>
    <n v="30177954"/>
    <n v="29619156"/>
    <n v="211978528"/>
    <n v="209481728"/>
    <n v="1343"/>
    <n v="0.48399999999999999"/>
    <m/>
    <n v="9.9784200000000003E-2"/>
    <n v="0.54790000000000005"/>
    <n v="2.4572500000000001E-2"/>
    <n v="50038"/>
  </r>
  <r>
    <x v="16"/>
    <x v="117"/>
    <s v="Indiana University of Pennsylvania-Main Campus"/>
    <s v="Pennsylvania"/>
    <x v="1"/>
    <x v="0"/>
    <n v="0.55263475220065117"/>
    <n v="0.54287584551603751"/>
    <n v="8293"/>
    <n v="4583"/>
    <n v="2461"/>
    <n v="27"/>
    <n v="2488"/>
    <m/>
    <m/>
    <x v="0"/>
    <x v="0"/>
    <m/>
    <m/>
    <m/>
    <m/>
    <n v="92515952"/>
    <n v="74602688"/>
    <m/>
    <n v="2439265"/>
    <n v="19502890"/>
    <n v="84242984"/>
    <n v="406094"/>
    <n v="13533321"/>
    <n v="139767232"/>
    <n v="78015264"/>
    <x v="3292"/>
    <n v="105487984"/>
    <n v="1269085.25"/>
    <n v="9318129"/>
    <n v="10587214"/>
    <n v="27824252"/>
    <n v="18562194"/>
    <n v="221496096"/>
    <n v="97672904"/>
    <n v="42199724"/>
    <n v="29619156"/>
    <n v="30773292"/>
    <n v="220689968"/>
    <n v="221496096"/>
    <n v="1277"/>
    <n v="0.499"/>
    <m/>
    <n v="0.100617"/>
    <n v="0.53629199999999999"/>
    <n v="2.21926E-2"/>
    <n v="48390"/>
  </r>
  <r>
    <x v="17"/>
    <x v="117"/>
    <s v="Indiana University of Pennsylvania-Main Campus"/>
    <s v="Pennsylvania"/>
    <x v="1"/>
    <x v="0"/>
    <n v="0.71457659599952095"/>
    <n v="0.43043915521287296"/>
    <n v="8349"/>
    <n v="5966"/>
    <n v="2544"/>
    <n v="24"/>
    <n v="2568"/>
    <s v="15705-1098"/>
    <s v="Mid East: DE, DC, MD, NJ, NY, and PA"/>
    <x v="1"/>
    <x v="2"/>
    <m/>
    <m/>
    <m/>
    <m/>
    <n v="96401832"/>
    <n v="75601184"/>
    <m/>
    <n v="3569639"/>
    <n v="19315334"/>
    <n v="86522296"/>
    <n v="170992"/>
    <n v="8293385"/>
    <n v="135760048"/>
    <n v="80079088"/>
    <x v="3293"/>
    <n v="104604840"/>
    <n v="1266001.25"/>
    <n v="9861883"/>
    <n v="11127884"/>
    <n v="25371882"/>
    <n v="19220066"/>
    <n v="225931952"/>
    <n v="101456656"/>
    <n v="42690584"/>
    <n v="30773292"/>
    <n v="30402942"/>
    <n v="218163984"/>
    <n v="225931952"/>
    <n v="1339"/>
    <n v="0.502"/>
    <m/>
    <n v="0.10444100000000001"/>
    <n v="0.55197399999999996"/>
    <n v="2.30263E-2"/>
    <n v="48674.5"/>
  </r>
  <r>
    <x v="18"/>
    <x v="117"/>
    <s v="Indiana University of Pennsylvania-Main Campus"/>
    <s v="Pennsylvania"/>
    <x v="1"/>
    <x v="0"/>
    <n v="0.5945037564254646"/>
    <n v="0.42401064183571668"/>
    <n v="10116"/>
    <n v="6014"/>
    <n v="2524"/>
    <n v="26"/>
    <n v="2550"/>
    <s v="15705-1098"/>
    <s v="Mid East: DE, DC, MD, NJ, NY, and PA"/>
    <x v="1"/>
    <x v="2"/>
    <m/>
    <m/>
    <m/>
    <m/>
    <n v="103238952"/>
    <n v="81471424"/>
    <m/>
    <n v="2065156"/>
    <n v="22380660"/>
    <n v="81551832"/>
    <n v="1959566"/>
    <n v="5451035"/>
    <n v="139212048"/>
    <n v="79964784"/>
    <x v="3294"/>
    <n v="106210080"/>
    <n v="1514715.75"/>
    <n v="8468676"/>
    <n v="9983392"/>
    <n v="26417454"/>
    <n v="21304920"/>
    <n v="232515296"/>
    <n v="102574080"/>
    <n v="44611752"/>
    <n v="30402942"/>
    <n v="31199198"/>
    <n v="225914240"/>
    <n v="232515296"/>
    <n v="1482"/>
    <n v="0.52100000000000002"/>
    <m/>
    <n v="9.89979E-2"/>
    <n v="0.56847899999999996"/>
    <n v="2.12572E-2"/>
    <n v="54240"/>
  </r>
  <r>
    <x v="19"/>
    <x v="117"/>
    <s v="Indiana University of Pennsylvania-Main Campus"/>
    <s v="Pennsylvania"/>
    <x v="1"/>
    <x v="0"/>
    <n v="0.64052583862194012"/>
    <n v="0.43736730360934184"/>
    <n v="11030"/>
    <n v="7065"/>
    <n v="3077"/>
    <n v="13"/>
    <n v="3090"/>
    <s v="15705-1098"/>
    <s v="Mid East: DE, DC, MD, NJ, NY, and PA"/>
    <x v="1"/>
    <x v="2"/>
    <n v="-79.157200000000003"/>
    <n v="40.6173"/>
    <m/>
    <m/>
    <n v="110166592"/>
    <n v="83810248"/>
    <m/>
    <n v="2649715"/>
    <n v="27287784"/>
    <n v="76532288"/>
    <n v="2496372"/>
    <n v="11224044"/>
    <n v="140456352"/>
    <n v="88597072"/>
    <x v="3295"/>
    <n v="113383112"/>
    <n v="1324693"/>
    <n v="7512321"/>
    <n v="8837014"/>
    <n v="25712164"/>
    <n v="21194032"/>
    <n v="237599568"/>
    <n v="107854648"/>
    <n v="48402904"/>
    <n v="31199198"/>
    <n v="33439024"/>
    <n v="235261584"/>
    <n v="237599568"/>
    <n v="1421"/>
    <n v="0.53700000000000003"/>
    <m/>
    <n v="9.2434600000000006E-2"/>
    <n v="0.56712200000000001"/>
    <n v="2.01934E-2"/>
    <n v="57297"/>
  </r>
  <r>
    <x v="20"/>
    <x v="117"/>
    <s v="Indiana University of Pennsylvania-Main Campus"/>
    <s v="Pennsylvania"/>
    <x v="1"/>
    <x v="0"/>
    <n v="0.60339360699288713"/>
    <n v="0.42721204374378641"/>
    <n v="11669"/>
    <n v="7041"/>
    <n v="2993"/>
    <n v="15"/>
    <n v="3008"/>
    <m/>
    <m/>
    <x v="0"/>
    <x v="0"/>
    <m/>
    <m/>
    <m/>
    <m/>
    <n v="119747392"/>
    <n v="90982224"/>
    <m/>
    <n v="2802550"/>
    <n v="31938008"/>
    <n v="76458664"/>
    <n v="3547040"/>
    <n v="5370835"/>
    <n v="150763888"/>
    <n v="91427968"/>
    <x v="3296"/>
    <n v="117314768"/>
    <n v="1247155"/>
    <n v="7547567"/>
    <n v="8794722"/>
    <n v="24996850"/>
    <n v="21968312"/>
    <n v="241970496"/>
    <n v="108236992"/>
    <n v="50078380"/>
    <n v="33439024"/>
    <n v="37313248"/>
    <n v="245385120"/>
    <n v="241970496"/>
    <n v="1286"/>
    <n v="0.52200000000000002"/>
    <m/>
    <n v="9.1873800000000005E-2"/>
    <n v="0.56143500000000002"/>
    <n v="2.2898600000000002E-2"/>
    <n v="58258"/>
  </r>
  <r>
    <x v="21"/>
    <x v="117"/>
    <s v="Indiana University of Pennsylvania-Main Campus"/>
    <s v="Pennsylvania"/>
    <x v="1"/>
    <x v="0"/>
    <n v="0.60211325738814592"/>
    <n v="0.41431313408280779"/>
    <n v="12114"/>
    <n v="7294"/>
    <n v="3018"/>
    <n v="4"/>
    <n v="3022"/>
    <m/>
    <m/>
    <x v="0"/>
    <x v="0"/>
    <m/>
    <m/>
    <n v="7.3999999999999996E-2"/>
    <n v="3596"/>
    <n v="135399216"/>
    <n v="100688824"/>
    <m/>
    <n v="2846038"/>
    <n v="28931500"/>
    <n v="72585808"/>
    <n v="1896262"/>
    <n v="2424504"/>
    <n v="166722352"/>
    <n v="76692024"/>
    <x v="3297"/>
    <n v="117483080"/>
    <n v="1199639"/>
    <n v="7679572"/>
    <n v="8879211"/>
    <n v="23732700"/>
    <n v="21840844"/>
    <n v="239305008"/>
    <n v="106908440"/>
    <n v="50741584"/>
    <n v="37313248"/>
    <n v="38018488"/>
    <n v="247060416"/>
    <n v="239305008"/>
    <n v="1274"/>
    <n v="0.502"/>
    <m/>
    <n v="8.7066400000000002E-2"/>
    <n v="0.56537000000000004"/>
    <n v="2.10645E-2"/>
    <n v="60489"/>
  </r>
  <r>
    <x v="22"/>
    <x v="117"/>
    <s v="Indiana University of Pennsylvania-Main Campus"/>
    <s v="Pennsylvania"/>
    <x v="1"/>
    <x v="0"/>
    <n v="0.58327444051825672"/>
    <n v="0.39418416801292405"/>
    <n v="12735"/>
    <n v="7428"/>
    <n v="2918"/>
    <n v="10"/>
    <n v="2928"/>
    <s v="15705-1098"/>
    <s v="Mid East: DE, DC, MD, NJ, NY, and PA"/>
    <x v="1"/>
    <x v="2"/>
    <n v="-79.159899999999993"/>
    <n v="40.615600000000001"/>
    <n v="8.4000000000000005E-2"/>
    <n v="3534"/>
    <n v="140588672"/>
    <n v="113579400"/>
    <m/>
    <n v="2939746"/>
    <n v="26730362"/>
    <n v="70877584"/>
    <n v="1575929"/>
    <n v="663564"/>
    <n v="175229872"/>
    <n v="77140056"/>
    <x v="3298"/>
    <n v="123211264"/>
    <n v="866299"/>
    <n v="7938182"/>
    <n v="8804481"/>
    <n v="24474572"/>
    <n v="20803848"/>
    <n v="244370608"/>
    <n v="106497768"/>
    <n v="53242812"/>
    <n v="38018488"/>
    <n v="39429728"/>
    <n v="257283456"/>
    <n v="244370608"/>
    <n v="1292"/>
    <n v="0.51200000000000001"/>
    <m/>
    <n v="8.1205799999999995E-2"/>
    <n v="0.549257"/>
    <n v="1.702E-2"/>
    <n v="60070"/>
  </r>
  <r>
    <x v="23"/>
    <x v="117"/>
    <s v="Indiana University of Pennsylvania-Main Campus"/>
    <s v="Pennsylvania"/>
    <x v="1"/>
    <x v="0"/>
    <n v="0.90487882993487778"/>
    <n v="0.32338367154318076"/>
    <n v="9367"/>
    <n v="8476"/>
    <n v="2729"/>
    <n v="12"/>
    <n v="2741"/>
    <m/>
    <m/>
    <x v="0"/>
    <x v="0"/>
    <m/>
    <m/>
    <n v="8.7999999999999995E-2"/>
    <n v="3829"/>
    <n v="141435680"/>
    <n v="113252664"/>
    <m/>
    <n v="4449815"/>
    <n v="26627284"/>
    <n v="73202640"/>
    <n v="1797770"/>
    <n v="2375025"/>
    <n v="180186352"/>
    <n v="77292656"/>
    <x v="3299"/>
    <n v="126950296"/>
    <n v="945464"/>
    <n v="8758895"/>
    <n v="9704359"/>
    <n v="25869042"/>
    <n v="21903080"/>
    <n v="257669104"/>
    <n v="109253056"/>
    <n v="56795288"/>
    <n v="39429728"/>
    <n v="41636548"/>
    <n v="259955584"/>
    <n v="257669104"/>
    <n v="1628"/>
    <n v="0.53100000000000003"/>
    <m/>
    <n v="7.8004500000000004E-2"/>
    <n v="0.54074100000000003"/>
    <n v="1.1942599999999999E-2"/>
    <n v="58348"/>
  </r>
  <r>
    <x v="24"/>
    <x v="117"/>
    <s v="Indiana University of Pennsylvania-Main Campus"/>
    <s v="Pennsylvania"/>
    <x v="1"/>
    <x v="0"/>
    <n v="0.94733835960703683"/>
    <n v="0.32955504642469552"/>
    <n v="8754"/>
    <n v="8293"/>
    <n v="2721"/>
    <n v="12"/>
    <n v="2733"/>
    <m/>
    <m/>
    <x v="0"/>
    <x v="0"/>
    <m/>
    <m/>
    <n v="8.7999999999999995E-2"/>
    <n v="4159"/>
    <n v="143457008"/>
    <n v="113527696"/>
    <m/>
    <n v="3368201"/>
    <n v="27017068"/>
    <n v="70985768"/>
    <n v="1863622"/>
    <n v="514687"/>
    <n v="176213984"/>
    <n v="75724264"/>
    <x v="3300"/>
    <n v="128027824"/>
    <n v="1362032"/>
    <n v="7829966"/>
    <n v="9191998"/>
    <n v="27406208"/>
    <n v="22240986"/>
    <n v="258404352"/>
    <n v="111809272"/>
    <n v="61148392"/>
    <n v="41636548"/>
    <n v="46363680"/>
    <n v="254363328"/>
    <n v="258404352"/>
    <n v="1646"/>
    <n v="0.55000000000000004"/>
    <m/>
    <n v="8.2354800000000006E-2"/>
    <n v="0.54982500000000001"/>
    <n v="1.12663E-2"/>
    <n v="58041.5"/>
  </r>
  <r>
    <x v="25"/>
    <x v="117"/>
    <s v="Indiana University of Pennsylvania-Main Campus"/>
    <s v="Pennsylvania"/>
    <x v="1"/>
    <x v="0"/>
    <n v="0.88344135479824382"/>
    <n v="0.30055614720151463"/>
    <n v="9566"/>
    <n v="8451"/>
    <n v="2482"/>
    <n v="58"/>
    <n v="2540"/>
    <m/>
    <m/>
    <x v="0"/>
    <x v="0"/>
    <m/>
    <m/>
    <n v="7.6999999999999999E-2"/>
    <n v="4299"/>
    <n v="142138352"/>
    <n v="111403752"/>
    <m/>
    <n v="3852187"/>
    <n v="26437664"/>
    <n v="73999320"/>
    <n v="1913183"/>
    <n v="1654354"/>
    <n v="173061040"/>
    <n v="79099632"/>
    <x v="3301"/>
    <n v="128298624"/>
    <n v="1335081"/>
    <n v="7480897"/>
    <n v="8815978"/>
    <n v="27037408"/>
    <n v="23320784"/>
    <n v="263110704"/>
    <n v="110025216"/>
    <n v="66479768"/>
    <n v="46363680"/>
    <n v="43274292"/>
    <n v="254624816"/>
    <n v="263110704"/>
    <n v="1611"/>
    <n v="0.54"/>
    <m/>
    <n v="8.0631499999999995E-2"/>
    <n v="0.561025"/>
    <n v="1.1712800000000001E-2"/>
    <n v="57435"/>
  </r>
  <r>
    <x v="26"/>
    <x v="117"/>
    <s v="Indiana University of Pennsylvania-Main Campus"/>
    <s v="Pennsylvania"/>
    <x v="1"/>
    <x v="0"/>
    <n v="0.91535278989153523"/>
    <n v="0.27119472269728806"/>
    <n v="8943"/>
    <n v="8186"/>
    <n v="2208"/>
    <n v="12"/>
    <n v="2220"/>
    <m/>
    <m/>
    <x v="0"/>
    <x v="0"/>
    <m/>
    <m/>
    <n v="7.2999999999999995E-2"/>
    <n v="4298"/>
    <n v="143814176"/>
    <n v="113971752"/>
    <m/>
    <n v="5364502"/>
    <n v="24716200"/>
    <n v="74147848"/>
    <n v="1451700"/>
    <n v="3200932"/>
    <n v="176372048"/>
    <n v="77481912"/>
    <x v="3302"/>
    <n v="128162352"/>
    <n v="1427129"/>
    <n v="8532033"/>
    <n v="9959162"/>
    <n v="28780500"/>
    <n v="24269276"/>
    <n v="262400048"/>
    <n v="110084376"/>
    <n v="66725568"/>
    <n v="43274292"/>
    <n v="44821068"/>
    <n v="256525888"/>
    <n v="262400048"/>
    <n v="1619"/>
    <n v="0.55800000000000005"/>
    <m/>
    <n v="7.2807999999999998E-2"/>
    <n v="0.58091899999999996"/>
    <n v="9.65624E-3"/>
    <n v="56548"/>
  </r>
  <r>
    <x v="27"/>
    <x v="117"/>
    <s v="Indiana University of Pennsylvania-Main Campus"/>
    <s v="Pennsylvania"/>
    <x v="1"/>
    <x v="0"/>
    <n v="0.90819838056680158"/>
    <n v="0.26635461941379696"/>
    <n v="9880"/>
    <n v="8973"/>
    <n v="2333"/>
    <n v="57"/>
    <n v="2390"/>
    <m/>
    <m/>
    <x v="0"/>
    <x v="0"/>
    <m/>
    <m/>
    <n v="7.3999999999999996E-2"/>
    <n v="4253"/>
    <n v="142290352"/>
    <n v="111612936"/>
    <m/>
    <n v="4313907"/>
    <n v="24594546"/>
    <n v="73247360"/>
    <n v="1659838"/>
    <n v="2858112"/>
    <n v="171944368"/>
    <n v="78137984"/>
    <x v="3303"/>
    <n v="107338328"/>
    <n v="1354788"/>
    <n v="8876763"/>
    <n v="10231551"/>
    <n v="23863340"/>
    <n v="21125376"/>
    <n v="247507984"/>
    <n v="109023424"/>
    <n v="51189196"/>
    <n v="44821068"/>
    <n v="49333164"/>
    <n v="265067488"/>
    <n v="247507984"/>
    <m/>
    <m/>
    <m/>
    <m/>
    <m/>
    <m/>
    <m/>
  </r>
  <r>
    <x v="0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19766932"/>
    <m/>
    <m/>
    <m/>
    <n v="1922382"/>
    <n v="26587152"/>
    <n v="157843"/>
    <n v="1719816"/>
    <m/>
    <m/>
    <x v="3304"/>
    <n v="23864004"/>
    <n v="58140"/>
    <n v="240785"/>
    <n v="298925"/>
    <n v="5616094"/>
    <n v="4006810"/>
    <n v="57900476"/>
    <n v="27943418"/>
    <n v="8706931"/>
    <m/>
    <m/>
    <m/>
    <m/>
    <m/>
    <m/>
    <m/>
    <m/>
    <m/>
    <m/>
    <m/>
  </r>
  <r>
    <x v="1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23185608"/>
    <m/>
    <m/>
    <m/>
    <n v="2145259"/>
    <n v="28650844"/>
    <n v="186721"/>
    <n v="1435293"/>
    <m/>
    <m/>
    <x v="3305"/>
    <n v="26216674"/>
    <n v="47153"/>
    <n v="193841"/>
    <n v="240994"/>
    <n v="6190671"/>
    <n v="3962336"/>
    <n v="62133924"/>
    <n v="29472300"/>
    <n v="9281761"/>
    <m/>
    <m/>
    <m/>
    <m/>
    <m/>
    <m/>
    <m/>
    <m/>
    <m/>
    <m/>
    <m/>
  </r>
  <r>
    <x v="2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24031576"/>
    <m/>
    <m/>
    <m/>
    <n v="2594073"/>
    <n v="28006684"/>
    <n v="236586"/>
    <n v="1214473"/>
    <m/>
    <m/>
    <x v="3306"/>
    <n v="27272792"/>
    <n v="62578"/>
    <n v="422522"/>
    <n v="485100"/>
    <n v="6792723"/>
    <n v="4206371"/>
    <n v="65110044"/>
    <n v="30591360"/>
    <n v="9958733"/>
    <m/>
    <m/>
    <m/>
    <m/>
    <m/>
    <m/>
    <m/>
    <m/>
    <m/>
    <m/>
    <m/>
  </r>
  <r>
    <x v="3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26280274"/>
    <m/>
    <m/>
    <m/>
    <n v="2721237"/>
    <n v="29626792"/>
    <n v="253542"/>
    <n v="1705689"/>
    <m/>
    <m/>
    <x v="3307"/>
    <n v="29617068"/>
    <n v="17179"/>
    <n v="976029"/>
    <n v="993208"/>
    <n v="6760492"/>
    <n v="4362973"/>
    <n v="89821520"/>
    <n v="33846964"/>
    <n v="11026097"/>
    <m/>
    <m/>
    <m/>
    <m/>
    <m/>
    <m/>
    <m/>
    <m/>
    <m/>
    <m/>
    <m/>
  </r>
  <r>
    <x v="4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27472608"/>
    <m/>
    <m/>
    <m/>
    <n v="2907599"/>
    <n v="31319844"/>
    <n v="397548"/>
    <n v="1799480"/>
    <m/>
    <m/>
    <x v="3308"/>
    <n v="31182134"/>
    <n v="23688"/>
    <n v="1064702"/>
    <n v="1088390"/>
    <n v="7607988"/>
    <n v="4839876"/>
    <n v="78482160"/>
    <n v="35478712"/>
    <n v="12300909"/>
    <m/>
    <m/>
    <m/>
    <m/>
    <m/>
    <m/>
    <m/>
    <m/>
    <m/>
    <m/>
    <m/>
  </r>
  <r>
    <x v="5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28263548"/>
    <m/>
    <m/>
    <m/>
    <n v="2914620"/>
    <n v="31934768"/>
    <n v="561066"/>
    <n v="2337373"/>
    <m/>
    <m/>
    <x v="3309"/>
    <n v="31906972"/>
    <n v="34671"/>
    <n v="1110836"/>
    <n v="1145507"/>
    <n v="7140633"/>
    <n v="5336303"/>
    <n v="79354888"/>
    <n v="36989676"/>
    <n v="12665506"/>
    <m/>
    <m/>
    <m/>
    <m/>
    <m/>
    <m/>
    <m/>
    <m/>
    <m/>
    <m/>
    <m/>
  </r>
  <r>
    <x v="6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29744872"/>
    <m/>
    <m/>
    <m/>
    <n v="3213352"/>
    <n v="32189260"/>
    <n v="721781"/>
    <n v="1465226"/>
    <m/>
    <m/>
    <x v="3310"/>
    <n v="31244660"/>
    <n v="50275"/>
    <n v="1188414"/>
    <n v="1238689"/>
    <n v="7573317"/>
    <n v="5340893"/>
    <n v="81956824"/>
    <n v="37298344"/>
    <n v="12812662"/>
    <n v="3949531"/>
    <n v="4510630"/>
    <m/>
    <m/>
    <n v="700"/>
    <n v="0.49099999999999999"/>
    <m/>
    <m/>
    <m/>
    <m/>
    <m/>
  </r>
  <r>
    <x v="7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31150536"/>
    <m/>
    <m/>
    <n v="23312"/>
    <n v="3443175"/>
    <n v="33396498"/>
    <n v="893960"/>
    <n v="2218454"/>
    <m/>
    <m/>
    <x v="3311"/>
    <n v="32386184"/>
    <n v="26751"/>
    <n v="1265301"/>
    <n v="1292052"/>
    <n v="7937919"/>
    <n v="5805266"/>
    <n v="85136128"/>
    <n v="38581900"/>
    <n v="12742912"/>
    <n v="4510630"/>
    <n v="6090696"/>
    <m/>
    <m/>
    <n v="538"/>
    <n v="0.47599999999999998"/>
    <m/>
    <n v="0.124539"/>
    <n v="0.58621999999999996"/>
    <n v="4.05306E-2"/>
    <n v="45430"/>
  </r>
  <r>
    <x v="8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32338328"/>
    <m/>
    <m/>
    <n v="9185"/>
    <n v="3627191"/>
    <n v="34928292"/>
    <n v="786508"/>
    <n v="1563236"/>
    <m/>
    <m/>
    <x v="3312"/>
    <n v="33162206"/>
    <n v="17969"/>
    <n v="1694509"/>
    <n v="1712478"/>
    <n v="7941333"/>
    <n v="6228284"/>
    <n v="89384352"/>
    <n v="38735548"/>
    <n v="12840796"/>
    <n v="6090696"/>
    <n v="7569667"/>
    <m/>
    <m/>
    <n v="618"/>
    <n v="0.47199999999999998"/>
    <m/>
    <n v="0.11910900000000001"/>
    <n v="0.59006199999999998"/>
    <n v="4.2747500000000001E-2"/>
    <n v="49401"/>
  </r>
  <r>
    <x v="9"/>
    <x v="118"/>
    <s v="KUTZTOWN UNIVERSITY OF PENNSYLVANIA"/>
    <s v="Pennsylvania"/>
    <x v="0"/>
    <x v="0"/>
    <s v=""/>
    <s v=""/>
    <m/>
    <m/>
    <m/>
    <m/>
    <m/>
    <n v="19530"/>
    <s v="Mid East: DE, DC, MD, NJ, NY, and PA"/>
    <x v="0"/>
    <x v="0"/>
    <m/>
    <m/>
    <m/>
    <m/>
    <n v="34546308"/>
    <m/>
    <m/>
    <n v="7124"/>
    <n v="3946166"/>
    <n v="35977824"/>
    <n v="902550"/>
    <n v="1912471"/>
    <m/>
    <m/>
    <x v="3313"/>
    <n v="35186000"/>
    <n v="76372"/>
    <n v="1650040"/>
    <n v="1726412"/>
    <n v="8452087"/>
    <n v="6557949"/>
    <n v="94783872"/>
    <n v="41273008"/>
    <n v="14772015"/>
    <n v="7569667"/>
    <n v="8662598"/>
    <m/>
    <m/>
    <n v="665"/>
    <n v="0.47299999999999998"/>
    <m/>
    <n v="0.109213"/>
    <n v="0.60804000000000002"/>
    <n v="3.7185900000000001E-2"/>
    <n v="52099"/>
  </r>
  <r>
    <x v="10"/>
    <x v="118"/>
    <s v="KUTZTOWN UNIVERSITY OF PENNSYLVANIA"/>
    <s v="Pennsylvania"/>
    <x v="0"/>
    <x v="0"/>
    <s v=""/>
    <s v=""/>
    <m/>
    <m/>
    <m/>
    <m/>
    <m/>
    <n v="195300730"/>
    <s v="Mid East: DE, DC, MD, NJ, NY, and PA"/>
    <x v="0"/>
    <x v="0"/>
    <m/>
    <m/>
    <m/>
    <m/>
    <n v="37672720"/>
    <m/>
    <m/>
    <m/>
    <n v="4391170"/>
    <n v="39108304"/>
    <n v="803911"/>
    <n v="1968276"/>
    <m/>
    <m/>
    <x v="3314"/>
    <n v="36369668"/>
    <n v="155511"/>
    <n v="1573710"/>
    <n v="1729221"/>
    <n v="8751474"/>
    <n v="7083575"/>
    <n v="102443800"/>
    <n v="43921612"/>
    <n v="11999473"/>
    <n v="8662598"/>
    <n v="9104578"/>
    <m/>
    <m/>
    <n v="615"/>
    <n v="0.5"/>
    <m/>
    <n v="0.10262"/>
    <n v="0.60106099999999996"/>
    <n v="3.5558300000000001E-2"/>
    <n v="55079"/>
  </r>
  <r>
    <x v="11"/>
    <x v="118"/>
    <s v="KUTZTOWN UNIVERSITY OF PENNSYLVANIA"/>
    <s v="Pennsylvania"/>
    <x v="1"/>
    <x v="0"/>
    <n v="0.68809980806142035"/>
    <n v="0.38586703858670385"/>
    <n v="6252"/>
    <n v="4302"/>
    <n v="1630"/>
    <n v="30"/>
    <n v="1660"/>
    <n v="195300730"/>
    <s v="Mid East: DE, DC, MD, NJ, NY, and PA"/>
    <x v="0"/>
    <x v="0"/>
    <m/>
    <m/>
    <m/>
    <m/>
    <n v="41652464"/>
    <n v="32553182"/>
    <m/>
    <n v="897221"/>
    <n v="5296081"/>
    <n v="40009248"/>
    <m/>
    <n v="3732404"/>
    <n v="62525932"/>
    <n v="35484744"/>
    <x v="3315"/>
    <n v="44823652"/>
    <n v="73600.37"/>
    <n v="1792483.5"/>
    <n v="1866083.88"/>
    <n v="12421927"/>
    <n v="8183739.5"/>
    <n v="96907520"/>
    <n v="46370864"/>
    <n v="13776271"/>
    <m/>
    <m/>
    <n v="100343064"/>
    <n v="96907520"/>
    <n v="668"/>
    <n v="0.46400000000000002"/>
    <m/>
    <n v="9.8457900000000001E-2"/>
    <n v="0.58748500000000003"/>
    <n v="3.6773399999999998E-2"/>
    <n v="55533.5"/>
  </r>
  <r>
    <x v="12"/>
    <x v="118"/>
    <s v="KUTZTOWN UNIVERSITY OF PENNSYLVANIA"/>
    <s v="Pennsylvania"/>
    <x v="1"/>
    <x v="0"/>
    <n v="0.65545087483176312"/>
    <n v="0.40793976728268311"/>
    <n v="6687"/>
    <n v="4383"/>
    <n v="1727"/>
    <n v="61"/>
    <n v="1788"/>
    <s v="19530-0730"/>
    <s v="Mid East: DE, DC, MD, NJ, NY, and PA"/>
    <x v="0"/>
    <x v="0"/>
    <m/>
    <m/>
    <m/>
    <m/>
    <n v="47594448"/>
    <n v="37044644"/>
    <m/>
    <n v="959834"/>
    <n v="5648409"/>
    <n v="40172104"/>
    <m/>
    <n v="2347046"/>
    <n v="70367416"/>
    <n v="33678344"/>
    <x v="3316"/>
    <n v="48551544"/>
    <n v="207154.69"/>
    <n v="1849059"/>
    <n v="2056213.75"/>
    <n v="11420845"/>
    <n v="9189301"/>
    <n v="100979064"/>
    <n v="49008576"/>
    <n v="16573467"/>
    <n v="8413295"/>
    <n v="9077184"/>
    <n v="107178688"/>
    <n v="100979064"/>
    <n v="717"/>
    <n v="0.47899999999999998"/>
    <m/>
    <n v="9.8895200000000003E-2"/>
    <n v="0.58420899999999998"/>
    <n v="3.5300499999999999E-2"/>
    <n v="55002"/>
  </r>
  <r>
    <x v="13"/>
    <x v="118"/>
    <s v="KUTZTOWN UNIVERSITY OF PENNSYLVANIA"/>
    <s v="Pennsylvania"/>
    <x v="1"/>
    <x v="0"/>
    <n v="0.69820441988950277"/>
    <n v="0.37744807121661722"/>
    <n v="7240"/>
    <n v="5055"/>
    <n v="1828"/>
    <n v="80"/>
    <n v="1908"/>
    <m/>
    <m/>
    <x v="0"/>
    <x v="0"/>
    <m/>
    <m/>
    <m/>
    <m/>
    <n v="52174892"/>
    <n v="40600320"/>
    <m/>
    <n v="1041590"/>
    <n v="6341695"/>
    <n v="39983924"/>
    <m/>
    <n v="1874407"/>
    <n v="78835008"/>
    <n v="32441922"/>
    <x v="3317"/>
    <n v="50929396"/>
    <n v="226611.38"/>
    <n v="2853142.5"/>
    <n v="3079754"/>
    <n v="10743150"/>
    <n v="10312795"/>
    <n v="110030824"/>
    <n v="50237312"/>
    <n v="20091468"/>
    <n v="9077184"/>
    <n v="11683061"/>
    <n v="112476736"/>
    <n v="110030824"/>
    <n v="712"/>
    <n v="0.502"/>
    <m/>
    <n v="0.101822"/>
    <n v="0.58372800000000002"/>
    <n v="3.2692800000000001E-2"/>
    <n v="54801"/>
  </r>
  <r>
    <x v="14"/>
    <x v="118"/>
    <s v="KUTZTOWN UNIVERSITY OF PENNSYLVANIA"/>
    <s v="Pennsylvania"/>
    <x v="1"/>
    <x v="0"/>
    <n v="0.66199123356293055"/>
    <n v="0.38819523269012485"/>
    <n v="7985"/>
    <n v="5286"/>
    <n v="2049"/>
    <n v="3"/>
    <n v="2052"/>
    <m/>
    <m/>
    <x v="0"/>
    <x v="0"/>
    <m/>
    <m/>
    <m/>
    <m/>
    <n v="57152580"/>
    <n v="44199316"/>
    <m/>
    <n v="1222495"/>
    <n v="6666703"/>
    <n v="43405040"/>
    <m/>
    <n v="3065585"/>
    <n v="91340712"/>
    <n v="35535220"/>
    <x v="3318"/>
    <n v="52760272"/>
    <n v="199345.83"/>
    <n v="3101528"/>
    <n v="3300873.75"/>
    <n v="11333919"/>
    <n v="10358109"/>
    <n v="118368576"/>
    <n v="51176604"/>
    <n v="19750608"/>
    <n v="11683061"/>
    <n v="12888937"/>
    <n v="128330056"/>
    <n v="118368576"/>
    <n v="796"/>
    <n v="0.51400000000000001"/>
    <m/>
    <n v="9.5216200000000001E-2"/>
    <n v="0.57750699999999999"/>
    <n v="2.7598899999999999E-2"/>
    <n v="56139"/>
  </r>
  <r>
    <x v="15"/>
    <x v="118"/>
    <s v="Kutztown University of Pennsylvania"/>
    <s v="Pennsylvania"/>
    <x v="1"/>
    <x v="0"/>
    <n v="0.65959896382999139"/>
    <n v="0.27810909090909092"/>
    <n v="10423"/>
    <n v="6875"/>
    <n v="1908"/>
    <n v="4"/>
    <n v="1912"/>
    <s v="19530-0730"/>
    <s v="Mid East: DE, DC, MD, NJ, NY, and PA"/>
    <x v="1"/>
    <x v="3"/>
    <m/>
    <m/>
    <m/>
    <m/>
    <n v="61803372"/>
    <n v="47920260"/>
    <m/>
    <n v="1332350"/>
    <n v="6689263"/>
    <n v="46440960"/>
    <m/>
    <n v="3598052"/>
    <n v="96580688"/>
    <n v="38919776"/>
    <x v="3319"/>
    <n v="54579128"/>
    <n v="201994.55"/>
    <n v="3384234.25"/>
    <n v="3586228.75"/>
    <n v="11904756"/>
    <n v="11352427"/>
    <n v="126484880"/>
    <n v="53136532"/>
    <n v="21956674"/>
    <n v="12888937"/>
    <n v="13135598"/>
    <n v="137043568"/>
    <n v="126484880"/>
    <n v="796"/>
    <n v="0.52100000000000002"/>
    <m/>
    <n v="9.7709900000000002E-2"/>
    <n v="0.57666300000000004"/>
    <n v="2.79171E-2"/>
    <n v="58878"/>
  </r>
  <r>
    <x v="16"/>
    <x v="118"/>
    <s v="Kutztown University of Pennsylvania"/>
    <s v="Pennsylvania"/>
    <x v="1"/>
    <x v="0"/>
    <n v="0.64862016098121889"/>
    <n v="0.28600975033239767"/>
    <n v="10436"/>
    <n v="6769"/>
    <n v="1930"/>
    <n v="6"/>
    <n v="1936"/>
    <m/>
    <m/>
    <x v="0"/>
    <x v="0"/>
    <m/>
    <m/>
    <m/>
    <m/>
    <n v="64615116"/>
    <n v="49662440"/>
    <m/>
    <n v="1782878"/>
    <n v="7009371"/>
    <n v="50945376"/>
    <n v="108676"/>
    <n v="4150333"/>
    <n v="103902384"/>
    <n v="44843644"/>
    <x v="3320"/>
    <n v="59832888"/>
    <n v="357152.78"/>
    <n v="3405795.25"/>
    <n v="3762948"/>
    <n v="14159746"/>
    <n v="12461159"/>
    <n v="138665056"/>
    <n v="57106180"/>
    <n v="23734714"/>
    <n v="13135598"/>
    <n v="13776215"/>
    <n v="150450016"/>
    <n v="138665056"/>
    <n v="890"/>
    <n v="0.54600000000000004"/>
    <m/>
    <n v="0.103356"/>
    <n v="0.58057300000000001"/>
    <n v="2.91176E-2"/>
    <n v="60275"/>
  </r>
  <r>
    <x v="17"/>
    <x v="118"/>
    <s v="Kutztown University of Pennsylvania"/>
    <s v="Pennsylvania"/>
    <x v="1"/>
    <x v="0"/>
    <n v="0.64986610558530988"/>
    <n v="0.27991169977924946"/>
    <n v="10456"/>
    <n v="6795"/>
    <n v="1889"/>
    <n v="13"/>
    <n v="1902"/>
    <s v="19530-0730"/>
    <s v="Mid East: DE, DC, MD, NJ, NY, and PA"/>
    <x v="1"/>
    <x v="2"/>
    <m/>
    <m/>
    <m/>
    <m/>
    <n v="67680112"/>
    <n v="54324500"/>
    <m/>
    <n v="1434087"/>
    <n v="7746859"/>
    <n v="52602184"/>
    <n v="13350"/>
    <n v="4494531"/>
    <n v="105360568"/>
    <n v="51354240"/>
    <x v="3321"/>
    <n v="62703956"/>
    <n v="326686.38"/>
    <n v="3507699"/>
    <n v="3834385.5"/>
    <n v="15064145"/>
    <n v="14607955"/>
    <n v="150707776"/>
    <n v="59735648"/>
    <n v="24299788"/>
    <n v="13776215"/>
    <n v="12934546"/>
    <n v="159624384"/>
    <n v="150707776"/>
    <n v="912"/>
    <n v="0.52800000000000002"/>
    <m/>
    <n v="9.9382999999999999E-2"/>
    <n v="0.58109299999999997"/>
    <n v="2.6663699999999999E-2"/>
    <n v="62495"/>
  </r>
  <r>
    <x v="18"/>
    <x v="118"/>
    <s v="Kutztown University of Pennsylvania"/>
    <s v="Pennsylvania"/>
    <x v="1"/>
    <x v="0"/>
    <n v="0.61410744500846026"/>
    <n v="0.31427587394523848"/>
    <n v="9456"/>
    <n v="5807"/>
    <n v="1823"/>
    <n v="2"/>
    <n v="1825"/>
    <s v="19530-0730"/>
    <s v="Mid East: DE, DC, MD, NJ, NY, and PA"/>
    <x v="1"/>
    <x v="2"/>
    <m/>
    <m/>
    <m/>
    <m/>
    <n v="70404624"/>
    <n v="57961780"/>
    <m/>
    <n v="680337"/>
    <n v="8554323"/>
    <n v="50810624"/>
    <m/>
    <n v="3992223"/>
    <n v="111141216"/>
    <n v="50414208"/>
    <x v="3322"/>
    <n v="66796048"/>
    <n v="446900.47"/>
    <n v="3575839"/>
    <n v="4022739.5"/>
    <n v="16953330"/>
    <n v="15539156"/>
    <n v="161055808"/>
    <n v="62972036"/>
    <n v="27174576"/>
    <n v="12934546"/>
    <n v="9999717"/>
    <n v="162724736"/>
    <n v="161055808"/>
    <n v="927"/>
    <n v="0.50800000000000001"/>
    <m/>
    <n v="0.100715"/>
    <n v="0.57254000000000005"/>
    <n v="2.5862099999999999E-2"/>
    <n v="66449.5"/>
  </r>
  <r>
    <x v="19"/>
    <x v="118"/>
    <s v="Kutztown University of Pennsylvania"/>
    <s v="Pennsylvania"/>
    <x v="1"/>
    <x v="0"/>
    <n v="0.66048218029350103"/>
    <n v="1"/>
    <n v="9540"/>
    <n v="6301"/>
    <n v="6285"/>
    <n v="16"/>
    <n v="6301"/>
    <s v="19530-0730"/>
    <s v="Mid East: DE, DC, MD, NJ, NY, and PA"/>
    <x v="1"/>
    <x v="2"/>
    <n v="-75.783900000000003"/>
    <n v="40.51"/>
    <m/>
    <m/>
    <n v="74970512"/>
    <n v="59364680"/>
    <m/>
    <n v="425731"/>
    <n v="11945792"/>
    <n v="47701316"/>
    <m/>
    <n v="6431897"/>
    <n v="114142464"/>
    <n v="56229040"/>
    <x v="3323"/>
    <n v="71500568"/>
    <n v="572894"/>
    <n v="3067651"/>
    <n v="3640545"/>
    <n v="15960599"/>
    <n v="16668599"/>
    <n v="164161504"/>
    <n v="68242112"/>
    <n v="30860706"/>
    <n v="9999717"/>
    <n v="13743935"/>
    <n v="170609392"/>
    <n v="164161504"/>
    <n v="1109"/>
    <n v="0.54100000000000004"/>
    <m/>
    <n v="0.104019"/>
    <n v="0.56109900000000001"/>
    <n v="2.4035500000000001E-2"/>
    <n v="67806"/>
  </r>
  <r>
    <x v="20"/>
    <x v="118"/>
    <s v="Kutztown University of Pennsylvania"/>
    <s v="Pennsylvania"/>
    <x v="1"/>
    <x v="0"/>
    <n v="0.65206717077482079"/>
    <n v="0.30316265060240966"/>
    <n v="10183"/>
    <n v="6640"/>
    <n v="2010"/>
    <n v="3"/>
    <n v="2013"/>
    <m/>
    <m/>
    <x v="0"/>
    <x v="0"/>
    <m/>
    <m/>
    <m/>
    <m/>
    <n v="79831640"/>
    <n v="62734736"/>
    <m/>
    <n v="396805"/>
    <n v="13869408"/>
    <n v="46403248"/>
    <m/>
    <n v="3981354"/>
    <n v="120203944"/>
    <n v="55841504"/>
    <x v="3324"/>
    <n v="74469064"/>
    <n v="649539"/>
    <n v="3271241"/>
    <n v="3920780"/>
    <n v="14070024"/>
    <n v="17402306"/>
    <n v="167502672"/>
    <n v="66674656"/>
    <n v="32019630"/>
    <n v="13743935"/>
    <n v="16626803"/>
    <n v="176256976"/>
    <n v="167502672"/>
    <n v="1032"/>
    <n v="0.54200000000000004"/>
    <m/>
    <n v="0.102356"/>
    <n v="0.564697"/>
    <n v="2.29818E-2"/>
    <n v="67296"/>
  </r>
  <r>
    <x v="21"/>
    <x v="118"/>
    <s v="Kutztown University of Pennsylvania"/>
    <s v="Pennsylvania"/>
    <x v="1"/>
    <x v="0"/>
    <n v="0.67659696362073907"/>
    <n v="0.28746824724809483"/>
    <n v="10473"/>
    <n v="7086"/>
    <n v="2030"/>
    <n v="7"/>
    <n v="2037"/>
    <m/>
    <m/>
    <x v="0"/>
    <x v="0"/>
    <m/>
    <m/>
    <n v="6.2E-2"/>
    <n v="2321"/>
    <n v="83563424"/>
    <n v="66308792"/>
    <m/>
    <n v="185619"/>
    <n v="13194564"/>
    <n v="44727824"/>
    <m/>
    <n v="1916021"/>
    <n v="126643904"/>
    <n v="48380904"/>
    <x v="3325"/>
    <n v="75189056"/>
    <n v="616795"/>
    <n v="3484642"/>
    <n v="4101437"/>
    <n v="12699515"/>
    <n v="17413764"/>
    <n v="166999024"/>
    <n v="64294764"/>
    <n v="32100360"/>
    <n v="16626803"/>
    <n v="16474054"/>
    <n v="175911424"/>
    <n v="166999024"/>
    <n v="1050"/>
    <n v="0.54400000000000004"/>
    <m/>
    <n v="9.7754499999999994E-2"/>
    <n v="0.591754"/>
    <n v="2.1873799999999999E-2"/>
    <n v="65000"/>
  </r>
  <r>
    <x v="22"/>
    <x v="118"/>
    <s v="Kutztown University of Pennsylvania"/>
    <s v="Pennsylvania"/>
    <x v="1"/>
    <x v="0"/>
    <n v="0.67564234326824257"/>
    <n v="0.30377243687252814"/>
    <n v="9730"/>
    <n v="6574"/>
    <n v="1990"/>
    <n v="7"/>
    <n v="1997"/>
    <s v="19530-0730"/>
    <s v="Mid East: DE, DC, MD, NJ, NY, and PA"/>
    <x v="1"/>
    <x v="3"/>
    <n v="-75.785399999999996"/>
    <n v="40.5137"/>
    <n v="7.2999999999999995E-2"/>
    <n v="2386"/>
    <n v="84194944"/>
    <n v="67210688"/>
    <m/>
    <n v="220684"/>
    <n v="13357621"/>
    <n v="42984588"/>
    <m/>
    <n v="865948"/>
    <n v="125635896"/>
    <n v="47474832"/>
    <x v="3326"/>
    <n v="75227272"/>
    <n v="573832"/>
    <n v="3402042"/>
    <n v="3975874"/>
    <n v="12814885"/>
    <n v="18039270"/>
    <n v="169308512"/>
    <n v="64443840"/>
    <n v="32257472"/>
    <n v="16474054"/>
    <n v="18798704"/>
    <n v="179788736"/>
    <n v="169308512"/>
    <n v="1035"/>
    <n v="0.54800000000000004"/>
    <m/>
    <n v="9.1017500000000001E-2"/>
    <n v="0.58445899999999995"/>
    <n v="1.8879199999999999E-2"/>
    <n v="63172.5"/>
  </r>
  <r>
    <x v="23"/>
    <x v="118"/>
    <s v="Kutztown University of Pennsylvania"/>
    <s v="Pennsylvania"/>
    <x v="1"/>
    <x v="0"/>
    <n v="0.81785484906872186"/>
    <n v="0.28506360923511859"/>
    <n v="7785"/>
    <n v="6367"/>
    <n v="1813"/>
    <n v="2"/>
    <n v="1815"/>
    <m/>
    <m/>
    <x v="0"/>
    <x v="0"/>
    <m/>
    <m/>
    <n v="6.7000000000000004E-2"/>
    <n v="2537"/>
    <n v="84160072"/>
    <n v="66577108"/>
    <m/>
    <n v="158112"/>
    <n v="13495600"/>
    <n v="43037720"/>
    <n v="9100"/>
    <n v="1251997"/>
    <n v="123087888"/>
    <n v="48059400"/>
    <x v="3327"/>
    <n v="77506192"/>
    <n v="503342"/>
    <n v="3939199"/>
    <n v="4442541"/>
    <n v="12072757"/>
    <n v="19161050"/>
    <n v="174888304"/>
    <n v="65221952"/>
    <n v="34758204"/>
    <n v="18798704"/>
    <n v="21616636"/>
    <n v="172924864"/>
    <n v="174888304"/>
    <n v="1002"/>
    <n v="0.55300000000000005"/>
    <m/>
    <n v="9.16598E-2"/>
    <n v="0.56048699999999996"/>
    <n v="1.8992599999999998E-2"/>
    <n v="63525.5"/>
  </r>
  <r>
    <x v="24"/>
    <x v="118"/>
    <s v="Kutztown University of Pennsylvania"/>
    <s v="Pennsylvania"/>
    <x v="1"/>
    <x v="0"/>
    <n v="0.79670740833125464"/>
    <n v="0.2784909204758923"/>
    <n v="8018"/>
    <n v="6388"/>
    <n v="1777"/>
    <n v="2"/>
    <n v="1779"/>
    <m/>
    <m/>
    <x v="0"/>
    <x v="0"/>
    <m/>
    <m/>
    <n v="5.6000000000000001E-2"/>
    <n v="2903"/>
    <n v="84128360"/>
    <n v="66125596"/>
    <m/>
    <n v="141431"/>
    <n v="14120563"/>
    <n v="42654708"/>
    <m/>
    <n v="1396272"/>
    <n v="121547568"/>
    <n v="47122508"/>
    <x v="3328"/>
    <n v="78604192"/>
    <n v="517550"/>
    <n v="3855032"/>
    <n v="4372582"/>
    <n v="13113301"/>
    <n v="20133356"/>
    <n v="176936832"/>
    <n v="66690392"/>
    <n v="35776220"/>
    <n v="21616636"/>
    <n v="23302660"/>
    <n v="170060864"/>
    <n v="176936832"/>
    <n v="1073"/>
    <n v="0.54100000000000004"/>
    <m/>
    <n v="8.8599300000000006E-2"/>
    <n v="0.55309399999999997"/>
    <n v="1.4549400000000001E-2"/>
    <n v="64862"/>
  </r>
  <r>
    <x v="25"/>
    <x v="118"/>
    <s v="Kutztown University of Pennsylvania"/>
    <s v="Pennsylvania"/>
    <x v="1"/>
    <x v="0"/>
    <n v="0.82251028293655737"/>
    <n v="0.28125473556599484"/>
    <n v="8023"/>
    <n v="6599"/>
    <n v="1852"/>
    <n v="4"/>
    <n v="1856"/>
    <m/>
    <m/>
    <x v="0"/>
    <x v="0"/>
    <m/>
    <m/>
    <n v="6.3E-2"/>
    <n v="2868"/>
    <n v="85035048"/>
    <n v="66864700"/>
    <m/>
    <n v="237287"/>
    <n v="13656327"/>
    <n v="44069440"/>
    <n v="20138"/>
    <n v="1966668"/>
    <n v="121407952"/>
    <n v="49060288"/>
    <x v="3329"/>
    <n v="82912136"/>
    <n v="541040"/>
    <n v="3860250"/>
    <n v="4401290"/>
    <n v="13692544"/>
    <n v="20311324"/>
    <n v="183884144"/>
    <n v="66228628"/>
    <n v="38886904"/>
    <n v="23302660"/>
    <n v="24107388"/>
    <n v="171875632"/>
    <n v="183884144"/>
    <n v="1101"/>
    <n v="0.54800000000000004"/>
    <m/>
    <n v="8.3239099999999996E-2"/>
    <n v="0.54286400000000001"/>
    <n v="1.35716E-2"/>
    <n v="64768"/>
  </r>
  <r>
    <x v="26"/>
    <x v="118"/>
    <s v="Kutztown University of Pennsylvania"/>
    <s v="Pennsylvania"/>
    <x v="1"/>
    <x v="0"/>
    <n v="0.79773082942097029"/>
    <n v="0.27595226418178848"/>
    <n v="7668"/>
    <n v="6117"/>
    <n v="1685"/>
    <n v="3"/>
    <n v="1688"/>
    <m/>
    <m/>
    <x v="0"/>
    <x v="0"/>
    <m/>
    <m/>
    <n v="6.2E-2"/>
    <n v="2735"/>
    <n v="82376360"/>
    <n v="64649752"/>
    <m/>
    <n v="261633"/>
    <n v="12976004"/>
    <n v="45302384"/>
    <n v="22101"/>
    <n v="3068996"/>
    <n v="119595408"/>
    <n v="50055088"/>
    <x v="3330"/>
    <n v="82891088"/>
    <n v="724759"/>
    <n v="3815781"/>
    <n v="4540540"/>
    <n v="13848034"/>
    <n v="20637736"/>
    <n v="187170944"/>
    <n v="69146704"/>
    <n v="39517276"/>
    <n v="24107388"/>
    <n v="27576264"/>
    <n v="171073312"/>
    <n v="187170944"/>
    <n v="1077"/>
    <n v="0.53100000000000003"/>
    <m/>
    <n v="9.1219499999999995E-2"/>
    <n v="0.54073199999999999"/>
    <n v="1.6829299999999998E-2"/>
    <n v="65385"/>
  </r>
  <r>
    <x v="27"/>
    <x v="118"/>
    <s v="Kutztown University of Pennsylvania"/>
    <s v="Pennsylvania"/>
    <x v="1"/>
    <x v="0"/>
    <n v="0.83135888501742161"/>
    <n v="0.26906957250628666"/>
    <n v="7175"/>
    <n v="5965"/>
    <n v="1602"/>
    <n v="3"/>
    <n v="1605"/>
    <m/>
    <m/>
    <x v="0"/>
    <x v="0"/>
    <m/>
    <m/>
    <n v="6.7000000000000004E-2"/>
    <n v="2753"/>
    <n v="82107192"/>
    <n v="64053072"/>
    <m/>
    <n v="258649"/>
    <n v="13461799"/>
    <n v="44636012"/>
    <n v="100"/>
    <n v="3140001"/>
    <n v="118793880"/>
    <n v="50780196"/>
    <x v="3331"/>
    <n v="69189808"/>
    <n v="506027"/>
    <n v="3884527"/>
    <n v="4390554"/>
    <n v="13677984"/>
    <n v="18886456"/>
    <n v="190852960"/>
    <n v="69009056"/>
    <n v="43134696"/>
    <n v="27576264"/>
    <n v="31604296"/>
    <n v="171131488"/>
    <n v="190852960"/>
    <m/>
    <m/>
    <m/>
    <m/>
    <m/>
    <m/>
    <m/>
  </r>
  <r>
    <x v="0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82774000"/>
    <m/>
    <m/>
    <m/>
    <n v="14116000"/>
    <n v="7756000"/>
    <n v="18134000"/>
    <n v="9433000"/>
    <m/>
    <m/>
    <x v="3332"/>
    <n v="42535000"/>
    <n v="23979000"/>
    <n v="1202000"/>
    <n v="25181000"/>
    <n v="14358000"/>
    <n v="7865000"/>
    <n v="170474000"/>
    <n v="63412000"/>
    <n v="17265000"/>
    <m/>
    <m/>
    <m/>
    <m/>
    <m/>
    <m/>
    <m/>
    <m/>
    <m/>
    <m/>
    <m/>
  </r>
  <r>
    <x v="1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87532000"/>
    <m/>
    <m/>
    <m/>
    <n v="19989000"/>
    <n v="6494000"/>
    <n v="21446000"/>
    <n v="7157000"/>
    <m/>
    <m/>
    <x v="3333"/>
    <n v="44833000"/>
    <n v="26021000"/>
    <n v="1307000"/>
    <n v="27328000"/>
    <n v="14523000"/>
    <n v="8787000"/>
    <n v="185360992"/>
    <n v="67640000"/>
    <n v="18210000"/>
    <m/>
    <m/>
    <m/>
    <m/>
    <m/>
    <m/>
    <m/>
    <m/>
    <m/>
    <m/>
    <m/>
  </r>
  <r>
    <x v="2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89789000"/>
    <m/>
    <m/>
    <m/>
    <n v="18707000"/>
    <n v="6311000"/>
    <n v="19571000"/>
    <n v="8048000"/>
    <m/>
    <m/>
    <x v="3334"/>
    <n v="46581000"/>
    <n v="25553000"/>
    <n v="2182000"/>
    <n v="27735000"/>
    <n v="13751000"/>
    <n v="8915000"/>
    <n v="182466000"/>
    <n v="69021000"/>
    <n v="18628000"/>
    <m/>
    <m/>
    <m/>
    <m/>
    <m/>
    <m/>
    <m/>
    <m/>
    <m/>
    <m/>
    <m/>
  </r>
  <r>
    <x v="3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94397000"/>
    <m/>
    <m/>
    <m/>
    <n v="19565000"/>
    <n v="6331000"/>
    <n v="17474000"/>
    <n v="7718000"/>
    <m/>
    <m/>
    <x v="3335"/>
    <n v="46865000"/>
    <n v="25089000"/>
    <n v="1799000"/>
    <n v="26888000"/>
    <n v="13994000"/>
    <n v="9569000"/>
    <n v="188623008"/>
    <n v="68537000"/>
    <n v="20327000"/>
    <m/>
    <m/>
    <m/>
    <m/>
    <m/>
    <m/>
    <m/>
    <m/>
    <m/>
    <m/>
    <m/>
  </r>
  <r>
    <x v="4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97968000"/>
    <m/>
    <m/>
    <m/>
    <n v="24202000"/>
    <n v="7203000"/>
    <n v="15655000"/>
    <n v="8326000"/>
    <m/>
    <m/>
    <x v="3336"/>
    <n v="48142000"/>
    <n v="28374000"/>
    <n v="2173000"/>
    <n v="30547000"/>
    <n v="13713000"/>
    <n v="9896000"/>
    <n v="199224992"/>
    <n v="70083000"/>
    <n v="20137000"/>
    <m/>
    <m/>
    <m/>
    <m/>
    <m/>
    <m/>
    <m/>
    <m/>
    <m/>
    <m/>
    <m/>
  </r>
  <r>
    <x v="5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100638000"/>
    <m/>
    <m/>
    <m/>
    <n v="23646000"/>
    <n v="7597000"/>
    <n v="14104000"/>
    <n v="9409000"/>
    <m/>
    <m/>
    <x v="3337"/>
    <n v="45733000"/>
    <n v="28624000"/>
    <n v="1849000"/>
    <n v="30473000"/>
    <n v="13705000"/>
    <n v="10498000"/>
    <n v="202280000"/>
    <n v="69029000"/>
    <n v="21745000"/>
    <m/>
    <m/>
    <m/>
    <m/>
    <m/>
    <m/>
    <m/>
    <m/>
    <m/>
    <m/>
    <m/>
  </r>
  <r>
    <x v="6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106475000"/>
    <n v="72216000"/>
    <m/>
    <m/>
    <n v="16550000"/>
    <n v="6768000"/>
    <n v="30631000"/>
    <m/>
    <m/>
    <m/>
    <x v="3338"/>
    <n v="59830000"/>
    <n v="26683000"/>
    <n v="2118000"/>
    <n v="28801000"/>
    <n v="12222000"/>
    <n v="12795000"/>
    <n v="183212992"/>
    <m/>
    <m/>
    <m/>
    <m/>
    <n v="292444992"/>
    <n v="183212992"/>
    <n v="908"/>
    <n v="0.81299999999999994"/>
    <m/>
    <m/>
    <m/>
    <m/>
    <m/>
  </r>
  <r>
    <x v="7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75050000"/>
    <n v="75050000"/>
    <m/>
    <m/>
    <n v="15586000"/>
    <n v="8962000"/>
    <n v="42044000"/>
    <n v="9522000"/>
    <m/>
    <m/>
    <x v="3339"/>
    <n v="68763000"/>
    <n v="29558000"/>
    <n v="1074000"/>
    <n v="30632000"/>
    <n v="14295000"/>
    <n v="14202000"/>
    <n v="190611008"/>
    <n v="78246000"/>
    <n v="21855000"/>
    <m/>
    <m/>
    <n v="322863008"/>
    <n v="190611008"/>
    <n v="879"/>
    <n v="0.80700000000000005"/>
    <m/>
    <n v="2.4871999999999998E-2"/>
    <n v="0.40453499999999998"/>
    <n v="7.3152900000000003E-3"/>
    <n v="54973"/>
  </r>
  <r>
    <x v="8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77964000"/>
    <n v="77964000"/>
    <m/>
    <m/>
    <n v="17453000"/>
    <n v="9112000"/>
    <n v="40827000"/>
    <n v="9125000"/>
    <m/>
    <m/>
    <x v="3340"/>
    <n v="70341000"/>
    <n v="31767000"/>
    <n v="1052000"/>
    <n v="32819000"/>
    <n v="16617000"/>
    <n v="15489000"/>
    <n v="198040000"/>
    <n v="80323000"/>
    <n v="23039000"/>
    <m/>
    <m/>
    <n v="279596000"/>
    <n v="198040000"/>
    <n v="906"/>
    <n v="0.82699999999999996"/>
    <m/>
    <n v="2.5234300000000001E-2"/>
    <n v="0.398702"/>
    <n v="7.2098099999999997E-3"/>
    <n v="57067"/>
  </r>
  <r>
    <x v="9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123541000"/>
    <n v="82755000"/>
    <m/>
    <m/>
    <n v="16579000"/>
    <n v="7879000"/>
    <n v="38171000"/>
    <n v="7950000"/>
    <m/>
    <m/>
    <x v="3341"/>
    <n v="71549000"/>
    <n v="29945000"/>
    <n v="1565000"/>
    <n v="31510000"/>
    <n v="17865000"/>
    <n v="16486000"/>
    <n v="199791008"/>
    <n v="81837000"/>
    <n v="23878000"/>
    <m/>
    <m/>
    <n v="344881984"/>
    <n v="199791008"/>
    <n v="929"/>
    <n v="0.84099999999999997"/>
    <m/>
    <n v="3.8123200000000003E-2"/>
    <n v="0.39736100000000002"/>
    <n v="8.0645200000000004E-3"/>
    <n v="59749.5"/>
  </r>
  <r>
    <x v="10"/>
    <x v="119"/>
    <s v="LEHIGH UNIVERSITY"/>
    <s v="Pennsylvania"/>
    <x v="0"/>
    <x v="0"/>
    <s v=""/>
    <s v=""/>
    <m/>
    <m/>
    <m/>
    <m/>
    <m/>
    <n v="18015"/>
    <s v="Mid East: DE, DC, MD, NJ, NY, and PA"/>
    <x v="0"/>
    <x v="0"/>
    <m/>
    <m/>
    <m/>
    <m/>
    <n v="128588000"/>
    <n v="87102000"/>
    <m/>
    <m/>
    <n v="17613000"/>
    <n v="10276000"/>
    <n v="32602000"/>
    <n v="7294000"/>
    <m/>
    <m/>
    <x v="3342"/>
    <n v="74668000"/>
    <n v="31612000"/>
    <n v="1505000"/>
    <n v="33117000"/>
    <n v="18448000"/>
    <n v="18288000"/>
    <n v="207816000"/>
    <n v="85547000"/>
    <n v="25305000"/>
    <m/>
    <m/>
    <n v="167624992"/>
    <n v="207816000"/>
    <n v="866"/>
    <n v="0.82899999999999996"/>
    <m/>
    <n v="3.37159E-2"/>
    <n v="0.40172200000000002"/>
    <n v="7.8909600000000007E-3"/>
    <n v="64158.5"/>
  </r>
  <r>
    <x v="11"/>
    <x v="119"/>
    <s v="LEHIGH UNIVERSITY"/>
    <s v="Pennsylvania"/>
    <x v="1"/>
    <x v="0"/>
    <n v="0.47915889013313423"/>
    <n v="0.28875616722929109"/>
    <n v="8037"/>
    <n v="3851"/>
    <n v="1111"/>
    <n v="1"/>
    <n v="1112"/>
    <n v="18015"/>
    <s v="Mid East: DE, DC, MD, NJ, NY, and PA"/>
    <x v="0"/>
    <x v="0"/>
    <m/>
    <m/>
    <m/>
    <m/>
    <n v="137502000"/>
    <n v="95129000"/>
    <m/>
    <m/>
    <n v="21054000"/>
    <n v="14005000"/>
    <n v="30389000"/>
    <n v="8354000"/>
    <m/>
    <m/>
    <x v="3343"/>
    <n v="80943000"/>
    <n v="33989000"/>
    <n v="1980000"/>
    <n v="35969000"/>
    <n v="18888000"/>
    <n v="17792000"/>
    <n v="221222000"/>
    <n v="94236000"/>
    <n v="26046000"/>
    <m/>
    <m/>
    <n v="169462000"/>
    <n v="221222000"/>
    <n v="918"/>
    <n v="0.83399999999999996"/>
    <m/>
    <n v="2.04978E-2"/>
    <n v="0.41361599999999998"/>
    <s v="Suppressed data"/>
    <n v="68829.5"/>
  </r>
  <r>
    <x v="12"/>
    <x v="119"/>
    <s v="LEHIGH UNIVERSITY"/>
    <s v="Pennsylvania"/>
    <x v="1"/>
    <x v="0"/>
    <n v="0.44390715667311414"/>
    <n v="0.31181917211328974"/>
    <n v="8272"/>
    <n v="3672"/>
    <n v="1145"/>
    <n v="0"/>
    <n v="1145"/>
    <n v="18015"/>
    <s v="Mid East: DE, DC, MD, NJ, NY, and PA"/>
    <x v="0"/>
    <x v="0"/>
    <m/>
    <m/>
    <m/>
    <m/>
    <n v="144312000"/>
    <n v="100572000"/>
    <m/>
    <m/>
    <n v="25432000"/>
    <n v="15525000"/>
    <n v="38838000"/>
    <n v="8313000"/>
    <m/>
    <m/>
    <x v="3344"/>
    <n v="87546000"/>
    <n v="38360000"/>
    <n v="1837000"/>
    <n v="40197000"/>
    <n v="19537000"/>
    <n v="19293000"/>
    <n v="237034000"/>
    <n v="98714000"/>
    <n v="28460000"/>
    <n v="677761024"/>
    <n v="705425984"/>
    <n v="293801984"/>
    <n v="237034000"/>
    <n v="940"/>
    <n v="0.85699999999999998"/>
    <m/>
    <n v="1.93165E-2"/>
    <n v="0.40861799999999998"/>
    <s v="Suppressed data"/>
    <n v="76514.5"/>
  </r>
  <r>
    <x v="13"/>
    <x v="119"/>
    <s v="LEHIGH UNIVERSITY"/>
    <s v="Pennsylvania"/>
    <x v="1"/>
    <x v="0"/>
    <n v="0.40475404423902278"/>
    <n v="0.30587275693311583"/>
    <n v="9087"/>
    <n v="3678"/>
    <n v="1125"/>
    <m/>
    <n v="1125"/>
    <m/>
    <m/>
    <x v="0"/>
    <x v="0"/>
    <m/>
    <m/>
    <m/>
    <m/>
    <n v="150951008"/>
    <n v="104676000"/>
    <m/>
    <m/>
    <n v="28611000"/>
    <n v="12691000"/>
    <n v="34670000"/>
    <n v="8389000"/>
    <m/>
    <m/>
    <x v="3345"/>
    <n v="94970000"/>
    <n v="38193000"/>
    <n v="4605000"/>
    <n v="42798000"/>
    <n v="19775000"/>
    <n v="19611000"/>
    <n v="248131008"/>
    <n v="105106000"/>
    <n v="30017000"/>
    <n v="705425984"/>
    <n v="796945984"/>
    <n v="354278016"/>
    <n v="248131008"/>
    <n v="936"/>
    <n v="0.84199999999999997"/>
    <m/>
    <n v="1.4673500000000001E-2"/>
    <n v="0.409391"/>
    <s v="Suppressed data"/>
    <n v="79417"/>
  </r>
  <r>
    <x v="14"/>
    <x v="119"/>
    <s v="LEHIGH UNIVERSITY"/>
    <s v="Pennsylvania"/>
    <x v="1"/>
    <x v="0"/>
    <n v="0.38072509393723974"/>
    <n v="0.2814083755668178"/>
    <n v="9847"/>
    <n v="3749"/>
    <n v="1055"/>
    <n v="0"/>
    <n v="1055"/>
    <m/>
    <m/>
    <x v="0"/>
    <x v="0"/>
    <m/>
    <m/>
    <m/>
    <m/>
    <n v="157428992"/>
    <n v="108316000"/>
    <m/>
    <m/>
    <n v="30859000"/>
    <n v="14962000"/>
    <n v="41526000"/>
    <n v="7679000"/>
    <m/>
    <m/>
    <x v="3346"/>
    <n v="102324000"/>
    <n v="36560000"/>
    <n v="5161000"/>
    <n v="41721000"/>
    <n v="20294000"/>
    <n v="20637000"/>
    <n v="266454000"/>
    <n v="110965000"/>
    <n v="31568000"/>
    <n v="796945984"/>
    <n v="844672000"/>
    <n v="340607008"/>
    <n v="266454000"/>
    <n v="918"/>
    <n v="0.85199999999999998"/>
    <m/>
    <n v="1.10294E-2"/>
    <n v="0.42058800000000002"/>
    <s v="Suppressed data"/>
    <n v="77866"/>
  </r>
  <r>
    <x v="15"/>
    <x v="119"/>
    <s v="Lehigh University"/>
    <s v="Pennsylvania"/>
    <x v="1"/>
    <x v="0"/>
    <n v="0.41329397200266643"/>
    <n v="0.28179723502304149"/>
    <n v="10501"/>
    <n v="4340"/>
    <n v="1223"/>
    <n v="0"/>
    <n v="1223"/>
    <n v="18015"/>
    <s v="Mid East: DE, DC, MD, NJ, NY, and PA"/>
    <x v="1"/>
    <x v="3"/>
    <m/>
    <m/>
    <m/>
    <m/>
    <n v="171204992"/>
    <n v="119337000"/>
    <m/>
    <m/>
    <n v="27087000"/>
    <n v="15061000"/>
    <n v="43538000"/>
    <n v="17855000"/>
    <m/>
    <m/>
    <x v="3347"/>
    <n v="104962000"/>
    <n v="39086000"/>
    <n v="5611000"/>
    <n v="44697000"/>
    <n v="21286000"/>
    <n v="22076000"/>
    <n v="276968000"/>
    <n v="116701000"/>
    <n v="32275000"/>
    <n v="844672000"/>
    <n v="939473024"/>
    <n v="390311008"/>
    <n v="276968000"/>
    <n v="970"/>
    <n v="0.86099999999999999"/>
    <m/>
    <n v="7.7410300000000003E-3"/>
    <n v="0.42364499999999999"/>
    <s v="Suppressed data"/>
    <n v="81528"/>
  </r>
  <r>
    <x v="16"/>
    <x v="119"/>
    <s v="Lehigh University"/>
    <s v="Pennsylvania"/>
    <x v="1"/>
    <x v="0"/>
    <n v="0.39124333426887453"/>
    <n v="0.29100908656145386"/>
    <n v="10689"/>
    <n v="4182"/>
    <n v="1217"/>
    <n v="0"/>
    <n v="1217"/>
    <m/>
    <m/>
    <x v="0"/>
    <x v="0"/>
    <m/>
    <m/>
    <m/>
    <m/>
    <n v="184019008"/>
    <n v="129882000"/>
    <m/>
    <m/>
    <n v="29652000"/>
    <n v="14789000"/>
    <n v="46533000"/>
    <n v="7577000"/>
    <m/>
    <m/>
    <x v="3348"/>
    <n v="110673000"/>
    <n v="42379000"/>
    <n v="6378000"/>
    <n v="48757000"/>
    <n v="25753000"/>
    <n v="23032000"/>
    <n v="297879008"/>
    <n v="121871000"/>
    <n v="35049000"/>
    <n v="939473024"/>
    <n v="1085639040"/>
    <n v="466036992"/>
    <n v="297879008"/>
    <n v="921"/>
    <n v="0.83"/>
    <m/>
    <n v="9.5367899999999999E-3"/>
    <n v="0.41348800000000002"/>
    <s v="Suppressed data"/>
    <n v="85188"/>
  </r>
  <r>
    <x v="17"/>
    <x v="119"/>
    <s v="Lehigh University"/>
    <s v="Pennsylvania"/>
    <x v="1"/>
    <x v="0"/>
    <n v="0.31937474290415468"/>
    <n v="0.30036063884595571"/>
    <n v="12155"/>
    <n v="3882"/>
    <n v="1166"/>
    <m/>
    <n v="1166"/>
    <n v="18015"/>
    <s v="Mid East: DE, DC, MD, NJ, NY, and PA"/>
    <x v="1"/>
    <x v="3"/>
    <m/>
    <m/>
    <m/>
    <m/>
    <n v="193138000"/>
    <n v="135696000"/>
    <m/>
    <m/>
    <n v="28555000"/>
    <n v="14632000"/>
    <n v="87766000"/>
    <n v="7859000"/>
    <m/>
    <m/>
    <x v="3349"/>
    <n v="116790000"/>
    <n v="40887000"/>
    <n v="5868000"/>
    <n v="46755000"/>
    <n v="28754000"/>
    <n v="26221000"/>
    <n v="318377984"/>
    <n v="126623000"/>
    <n v="43400000"/>
    <n v="1085639040"/>
    <n v="1126941952"/>
    <n v="314528992"/>
    <n v="318377984"/>
    <n v="972"/>
    <n v="0.85"/>
    <m/>
    <n v="1.2345699999999999E-2"/>
    <n v="0.39506200000000002"/>
    <s v="Suppressed data"/>
    <n v="84190"/>
  </r>
  <r>
    <x v="18"/>
    <x v="119"/>
    <s v="Lehigh University"/>
    <s v="Pennsylvania"/>
    <x v="1"/>
    <x v="0"/>
    <n v="0.2791128969940499"/>
    <n v="0.33361018826135103"/>
    <n v="12941"/>
    <n v="3612"/>
    <n v="1205"/>
    <n v="0"/>
    <n v="1205"/>
    <n v="18015"/>
    <s v="Mid East: DE, DC, MD, NJ, NY, and PA"/>
    <x v="1"/>
    <x v="3"/>
    <m/>
    <m/>
    <m/>
    <m/>
    <n v="208718000"/>
    <n v="144427008"/>
    <m/>
    <m/>
    <n v="27135000"/>
    <n v="13263000"/>
    <n v="43954000"/>
    <n v="11296000"/>
    <m/>
    <m/>
    <x v="3350"/>
    <n v="117025000"/>
    <n v="39367000"/>
    <n v="7079000"/>
    <n v="46446000"/>
    <n v="27951000"/>
    <n v="27634000"/>
    <n v="318248992"/>
    <n v="133010000"/>
    <n v="42216000"/>
    <n v="1126941952"/>
    <n v="886233984"/>
    <n v="57883000"/>
    <n v="318248992"/>
    <n v="969"/>
    <n v="0.86199999999999999"/>
    <m/>
    <n v="9.5098800000000001E-3"/>
    <n v="0.39722000000000002"/>
    <s v="Suppressed data"/>
    <n v="90419"/>
  </r>
  <r>
    <x v="19"/>
    <x v="119"/>
    <s v="Lehigh University"/>
    <s v="Pennsylvania"/>
    <x v="1"/>
    <x v="0"/>
    <n v="0.32784243509400179"/>
    <n v="0.3257782632441289"/>
    <n v="11170"/>
    <n v="3662"/>
    <n v="1193"/>
    <n v="0"/>
    <n v="1193"/>
    <n v="18015"/>
    <s v="Mid East: DE, DC, MD, NJ, NY, and PA"/>
    <x v="1"/>
    <x v="3"/>
    <n v="-75.378900000000002"/>
    <n v="40.607199999999999"/>
    <m/>
    <m/>
    <n v="214804000"/>
    <n v="147708000"/>
    <m/>
    <m/>
    <n v="28865000"/>
    <n v="11720000"/>
    <n v="45694000"/>
    <n v="10510000"/>
    <m/>
    <m/>
    <x v="3351"/>
    <n v="119159000"/>
    <n v="39596000"/>
    <n v="7026000"/>
    <n v="46622000"/>
    <n v="27441000"/>
    <n v="26884000"/>
    <n v="317062016"/>
    <n v="137632000"/>
    <n v="40978000"/>
    <n v="886233984"/>
    <n v="940430016"/>
    <n v="390243008"/>
    <n v="317062016"/>
    <n v="925"/>
    <n v="0.878"/>
    <m/>
    <n v="1.21689E-2"/>
    <n v="0.410165"/>
    <s v="Suppressed data"/>
    <n v="91175"/>
  </r>
  <r>
    <x v="20"/>
    <x v="119"/>
    <s v="Lehigh University"/>
    <s v="Pennsylvania"/>
    <x v="1"/>
    <x v="0"/>
    <n v="0.37887296669248643"/>
    <n v="0.3097367748530539"/>
    <n v="10328"/>
    <n v="3913"/>
    <n v="1212"/>
    <n v="0"/>
    <n v="1212"/>
    <m/>
    <m/>
    <x v="0"/>
    <x v="0"/>
    <m/>
    <m/>
    <m/>
    <m/>
    <n v="221919008"/>
    <n v="152070000"/>
    <m/>
    <m/>
    <n v="24582000"/>
    <n v="9772000"/>
    <n v="54126000"/>
    <n v="15554000"/>
    <m/>
    <m/>
    <x v="3352"/>
    <n v="123846000"/>
    <n v="36693000"/>
    <n v="8022000"/>
    <n v="44715000"/>
    <n v="28628000"/>
    <n v="28822000"/>
    <n v="321209984"/>
    <n v="138822000"/>
    <n v="43515000"/>
    <n v="940430016"/>
    <n v="1077430016"/>
    <n v="518902016"/>
    <n v="321209984"/>
    <n v="1063"/>
    <n v="0.86899999999999999"/>
    <m/>
    <n v="1.7303499999999999E-2"/>
    <n v="0.42465799999999998"/>
    <s v="Suppressed data"/>
    <n v="89427"/>
  </r>
  <r>
    <x v="21"/>
    <x v="119"/>
    <s v="Lehigh University"/>
    <s v="Pennsylvania"/>
    <x v="1"/>
    <x v="0"/>
    <n v="0.33373639661426846"/>
    <n v="0.31237060041407866"/>
    <n v="11578"/>
    <n v="3864"/>
    <n v="1207"/>
    <n v="0"/>
    <n v="1207"/>
    <m/>
    <m/>
    <x v="0"/>
    <x v="0"/>
    <m/>
    <m/>
    <n v="1.9E-2"/>
    <n v="707"/>
    <n v="230572992"/>
    <n v="158300000"/>
    <m/>
    <m/>
    <n v="27789000"/>
    <n v="7362000"/>
    <n v="41353000"/>
    <n v="15243000"/>
    <m/>
    <m/>
    <x v="3353"/>
    <n v="129795000"/>
    <n v="34479000"/>
    <n v="9360000"/>
    <n v="43839000"/>
    <n v="29438000"/>
    <n v="29034000"/>
    <n v="331441984"/>
    <n v="143635008"/>
    <n v="45772000"/>
    <n v="1077430016"/>
    <n v="1035593024"/>
    <n v="270788000"/>
    <n v="331441984"/>
    <n v="1075"/>
    <n v="0.88300000000000001"/>
    <m/>
    <n v="1.7081900000000001E-2"/>
    <n v="0.45266899999999999"/>
    <s v="Suppressed data"/>
    <n v="90332"/>
  </r>
  <r>
    <x v="22"/>
    <x v="119"/>
    <s v="Lehigh University"/>
    <s v="Pennsylvania"/>
    <x v="1"/>
    <x v="0"/>
    <n v="0.32578714545927662"/>
    <n v="0.32401490947816824"/>
    <n v="11529"/>
    <n v="3756"/>
    <n v="1217"/>
    <n v="0"/>
    <n v="1217"/>
    <n v="18015"/>
    <s v="Mid East: DE, DC, MD, NJ, NY, and PA"/>
    <x v="1"/>
    <x v="3"/>
    <n v="-75.378900000000002"/>
    <n v="40.607199999999999"/>
    <n v="1.4E-2"/>
    <n v="816"/>
    <n v="241262000"/>
    <n v="165736000"/>
    <m/>
    <m/>
    <n v="32104000"/>
    <n v="7136000"/>
    <n v="56749000"/>
    <n v="11097000"/>
    <m/>
    <m/>
    <x v="3354"/>
    <n v="131003000"/>
    <n v="37543000"/>
    <n v="8579000"/>
    <n v="46122000"/>
    <n v="29220000"/>
    <n v="31418000"/>
    <n v="341591008"/>
    <n v="149880000"/>
    <n v="48434000"/>
    <n v="1035593024"/>
    <n v="1103448960"/>
    <n v="447912992"/>
    <n v="341591008"/>
    <n v="1000"/>
    <n v="0.85799999999999998"/>
    <m/>
    <n v="1.5452499999999999E-2"/>
    <n v="0.451067"/>
    <s v="Suppressed data"/>
    <n v="88044"/>
  </r>
  <r>
    <x v="23"/>
    <x v="119"/>
    <s v="Lehigh University"/>
    <s v="Pennsylvania"/>
    <x v="1"/>
    <x v="0"/>
    <n v="0.30836444515052824"/>
    <n v="0.30860381246780011"/>
    <n v="12589"/>
    <n v="3882"/>
    <n v="1198"/>
    <n v="0"/>
    <n v="1198"/>
    <m/>
    <m/>
    <x v="0"/>
    <x v="0"/>
    <m/>
    <m/>
    <n v="8.9999999999999993E-3"/>
    <n v="837"/>
    <n v="252492000"/>
    <n v="173767008"/>
    <m/>
    <m/>
    <n v="27582000"/>
    <n v="7255000"/>
    <n v="53694000"/>
    <n v="10525000"/>
    <m/>
    <m/>
    <x v="3355"/>
    <n v="136260992"/>
    <n v="39935000"/>
    <n v="3790000"/>
    <n v="43725000"/>
    <n v="31304000"/>
    <n v="32501000"/>
    <n v="350484000"/>
    <n v="153712992"/>
    <n v="48072000"/>
    <n v="1103448960"/>
    <n v="1215926016"/>
    <n v="507552000"/>
    <n v="350484000"/>
    <n v="1053"/>
    <n v="0.874"/>
    <m/>
    <n v="1.9334899999999999E-2"/>
    <n v="0.435421"/>
    <s v="Suppressed data"/>
    <n v="88568"/>
  </r>
  <r>
    <x v="24"/>
    <x v="119"/>
    <s v="Lehigh University"/>
    <s v="Pennsylvania"/>
    <x v="1"/>
    <x v="0"/>
    <n v="0.34268589298123697"/>
    <n v="0.32927756653992396"/>
    <n v="11512"/>
    <n v="3945"/>
    <n v="1299"/>
    <m/>
    <n v="1299"/>
    <m/>
    <m/>
    <x v="0"/>
    <x v="0"/>
    <m/>
    <m/>
    <n v="1.0999999999999999E-2"/>
    <n v="907"/>
    <n v="262612000"/>
    <n v="180099008"/>
    <m/>
    <m/>
    <n v="26517000"/>
    <n v="7255000"/>
    <n v="38382000"/>
    <n v="10713000"/>
    <m/>
    <m/>
    <x v="3356"/>
    <n v="141788992"/>
    <n v="40459000"/>
    <n v="3244000"/>
    <n v="43703000"/>
    <n v="32416000"/>
    <n v="36320000"/>
    <n v="367726016"/>
    <n v="158720992"/>
    <n v="54372000"/>
    <n v="1215926016"/>
    <n v="1213207040"/>
    <n v="361276000"/>
    <n v="367726016"/>
    <n v="1041"/>
    <n v="0.876"/>
    <m/>
    <n v="1.9455299999999998E-2"/>
    <n v="0.441245"/>
    <s v="Suppressed data"/>
    <n v="92238"/>
  </r>
  <r>
    <x v="25"/>
    <x v="119"/>
    <s v="Lehigh University"/>
    <s v="Pennsylvania"/>
    <x v="1"/>
    <x v="0"/>
    <n v="0.30405668457525498"/>
    <n v="0.3229193341869398"/>
    <n v="12843"/>
    <n v="3905"/>
    <n v="1261"/>
    <m/>
    <n v="1261"/>
    <m/>
    <m/>
    <x v="0"/>
    <x v="0"/>
    <m/>
    <m/>
    <n v="0.01"/>
    <n v="895"/>
    <n v="272240992"/>
    <n v="185644000"/>
    <m/>
    <m/>
    <n v="23501000"/>
    <n v="6314000"/>
    <n v="42428000"/>
    <n v="9639000"/>
    <m/>
    <m/>
    <x v="3357"/>
    <n v="144280992"/>
    <n v="39285000"/>
    <n v="3258000"/>
    <n v="42543000"/>
    <n v="32460000"/>
    <n v="36216000"/>
    <n v="374019008"/>
    <n v="164140000"/>
    <n v="50616000"/>
    <n v="1213207040"/>
    <n v="1162711040"/>
    <n v="285102016"/>
    <n v="374019008"/>
    <n v="1073"/>
    <n v="0.88800000000000001"/>
    <m/>
    <n v="3.00231E-2"/>
    <n v="0.44341799999999998"/>
    <s v="Suppressed data"/>
    <n v="91000"/>
  </r>
  <r>
    <x v="26"/>
    <x v="119"/>
    <s v="Lehigh University"/>
    <s v="Pennsylvania"/>
    <x v="1"/>
    <x v="0"/>
    <n v="0.26106095650227562"/>
    <n v="0.35695913118033723"/>
    <n v="13403"/>
    <n v="3499"/>
    <n v="1249"/>
    <m/>
    <n v="1249"/>
    <m/>
    <m/>
    <x v="0"/>
    <x v="0"/>
    <m/>
    <m/>
    <n v="1.6E-2"/>
    <n v="891"/>
    <n v="282879008"/>
    <n v="191328992"/>
    <m/>
    <m/>
    <n v="27433000"/>
    <n v="6380000"/>
    <n v="50922000"/>
    <n v="10161000"/>
    <m/>
    <m/>
    <x v="3358"/>
    <n v="150480000"/>
    <n v="43348000"/>
    <n v="2595000"/>
    <n v="45943000"/>
    <n v="35175000"/>
    <n v="36190000"/>
    <n v="387720000"/>
    <n v="171172000"/>
    <n v="54163000"/>
    <n v="1162711040"/>
    <n v="1278119936"/>
    <n v="567953024"/>
    <n v="387720000"/>
    <n v="1032"/>
    <n v="0.85799999999999998"/>
    <m/>
    <n v="7.7106499999999994E-2"/>
    <n v="0.44753599999999999"/>
    <n v="1.9872799999999999E-2"/>
    <n v="90738"/>
  </r>
  <r>
    <x v="27"/>
    <x v="119"/>
    <s v="Lehigh University"/>
    <s v="Pennsylvania"/>
    <x v="1"/>
    <x v="0"/>
    <n v="0.2515319731814577"/>
    <n v="0.35368300372599598"/>
    <n v="13871"/>
    <n v="3489"/>
    <n v="1234"/>
    <m/>
    <n v="1234"/>
    <m/>
    <m/>
    <x v="0"/>
    <x v="0"/>
    <m/>
    <m/>
    <n v="1.9E-2"/>
    <n v="947"/>
    <n v="296635008"/>
    <n v="197046000"/>
    <m/>
    <m/>
    <n v="28100000"/>
    <n v="7214000"/>
    <n v="55212000"/>
    <n v="9923000"/>
    <m/>
    <m/>
    <x v="3359"/>
    <n v="156074000"/>
    <n v="44138000"/>
    <n v="2618000"/>
    <n v="46756000"/>
    <n v="38237000"/>
    <n v="39029000"/>
    <n v="405275008"/>
    <n v="175196992"/>
    <n v="60275000"/>
    <n v="1278119936"/>
    <n v="1353116032"/>
    <n v="515059008"/>
    <n v="405275008"/>
    <m/>
    <m/>
    <m/>
    <m/>
    <m/>
    <m/>
    <m/>
  </r>
  <r>
    <x v="0"/>
    <x v="120"/>
    <s v="MILLERSVILLE UNIVERSITY OF PENNSYLVANIA"/>
    <s v="Pennsylvania"/>
    <x v="0"/>
    <x v="0"/>
    <s v=""/>
    <s v=""/>
    <m/>
    <m/>
    <m/>
    <m/>
    <m/>
    <n v="17551"/>
    <s v="Mid East: DE, DC, MD, NJ, NY, and PA"/>
    <x v="0"/>
    <x v="0"/>
    <m/>
    <m/>
    <m/>
    <m/>
    <n v="21021554"/>
    <m/>
    <m/>
    <m/>
    <n v="2921793"/>
    <n v="28618032"/>
    <n v="605451"/>
    <n v="1701721"/>
    <m/>
    <m/>
    <x v="3360"/>
    <n v="24404624"/>
    <n v="101667"/>
    <n v="1569066"/>
    <n v="1670733"/>
    <n v="6495519"/>
    <n v="4130852"/>
    <n v="64921996"/>
    <n v="31325552"/>
    <n v="8998903"/>
    <m/>
    <m/>
    <m/>
    <m/>
    <m/>
    <m/>
    <m/>
    <m/>
    <m/>
    <m/>
    <m/>
  </r>
  <r>
    <x v="1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24524268"/>
    <m/>
    <m/>
    <m/>
    <n v="3431804"/>
    <n v="30769350"/>
    <n v="584429"/>
    <n v="1461005"/>
    <m/>
    <m/>
    <x v="3361"/>
    <n v="25642832"/>
    <n v="169650"/>
    <n v="2078201"/>
    <n v="2247851"/>
    <n v="6922385"/>
    <n v="4560768"/>
    <n v="70388360"/>
    <n v="32257142"/>
    <n v="10784857"/>
    <m/>
    <m/>
    <m/>
    <m/>
    <m/>
    <m/>
    <m/>
    <m/>
    <m/>
    <m/>
    <m/>
  </r>
  <r>
    <x v="2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27775204"/>
    <m/>
    <m/>
    <m/>
    <n v="3650188"/>
    <n v="30130772"/>
    <n v="859881"/>
    <n v="1597200"/>
    <m/>
    <m/>
    <x v="3362"/>
    <n v="27690000"/>
    <n v="215225"/>
    <n v="2088373"/>
    <n v="2303598"/>
    <n v="6327640"/>
    <n v="5669586"/>
    <n v="73607032"/>
    <n v="34671764"/>
    <n v="10945629"/>
    <m/>
    <m/>
    <m/>
    <m/>
    <m/>
    <m/>
    <m/>
    <m/>
    <m/>
    <m/>
    <m/>
  </r>
  <r>
    <x v="3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29383420"/>
    <m/>
    <m/>
    <m/>
    <n v="3731274"/>
    <n v="31927692"/>
    <n v="767316"/>
    <n v="1881798"/>
    <m/>
    <m/>
    <x v="3363"/>
    <n v="29693488"/>
    <n v="134507"/>
    <n v="3012172"/>
    <n v="3146679"/>
    <n v="7057739"/>
    <n v="6054103"/>
    <n v="100836384"/>
    <n v="37589688"/>
    <n v="12454715"/>
    <m/>
    <m/>
    <m/>
    <m/>
    <m/>
    <m/>
    <m/>
    <m/>
    <m/>
    <m/>
    <m/>
  </r>
  <r>
    <x v="4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0555940"/>
    <m/>
    <m/>
    <m/>
    <n v="4121409"/>
    <n v="34172280"/>
    <n v="1344054"/>
    <n v="1804454"/>
    <m/>
    <m/>
    <x v="3364"/>
    <n v="30982180"/>
    <n v="145274"/>
    <n v="4274201"/>
    <n v="4419475"/>
    <n v="7495309"/>
    <n v="6054689"/>
    <n v="85317368"/>
    <n v="39145396"/>
    <n v="12483986"/>
    <m/>
    <m/>
    <m/>
    <m/>
    <m/>
    <m/>
    <m/>
    <m/>
    <m/>
    <m/>
    <m/>
  </r>
  <r>
    <x v="5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0820844"/>
    <m/>
    <m/>
    <n v="15000"/>
    <n v="4394768"/>
    <n v="35852728"/>
    <n v="826939"/>
    <n v="2860457"/>
    <m/>
    <m/>
    <x v="3365"/>
    <n v="32052744"/>
    <n v="124192"/>
    <n v="4456121"/>
    <n v="4580313"/>
    <n v="8205970"/>
    <n v="5647636"/>
    <n v="88170696"/>
    <n v="40431624"/>
    <n v="12823941"/>
    <m/>
    <m/>
    <m/>
    <m/>
    <m/>
    <m/>
    <m/>
    <m/>
    <m/>
    <m/>
    <m/>
  </r>
  <r>
    <x v="6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1270560"/>
    <m/>
    <m/>
    <m/>
    <n v="4218155"/>
    <n v="35794608"/>
    <n v="1132131"/>
    <n v="2350992"/>
    <m/>
    <m/>
    <x v="3366"/>
    <n v="31850384"/>
    <n v="227063"/>
    <n v="4176911"/>
    <n v="4403974"/>
    <n v="8565885"/>
    <n v="5956290"/>
    <n v="88608600"/>
    <n v="40925764"/>
    <n v="12128117"/>
    <n v="505148"/>
    <n v="511828"/>
    <m/>
    <m/>
    <n v="752"/>
    <n v="0.69099999999999995"/>
    <m/>
    <m/>
    <m/>
    <m/>
    <m/>
  </r>
  <r>
    <x v="7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2578162"/>
    <m/>
    <m/>
    <m/>
    <n v="4693635"/>
    <n v="37253332"/>
    <n v="981314"/>
    <n v="2769537"/>
    <m/>
    <m/>
    <x v="3367"/>
    <n v="32954248"/>
    <n v="106522"/>
    <n v="4908005"/>
    <n v="5014527"/>
    <n v="8432281"/>
    <n v="6308600"/>
    <n v="92614064"/>
    <n v="41572632"/>
    <n v="12305843"/>
    <n v="511828"/>
    <n v="729822"/>
    <m/>
    <m/>
    <n v="654"/>
    <n v="0.65300000000000002"/>
    <m/>
    <n v="0.19816700000000001"/>
    <n v="0.59057199999999999"/>
    <n v="7.5076400000000001E-2"/>
    <n v="43425"/>
  </r>
  <r>
    <x v="8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2323228"/>
    <m/>
    <m/>
    <n v="1548"/>
    <n v="6096072"/>
    <n v="37417972"/>
    <n v="1004314"/>
    <n v="2548833"/>
    <m/>
    <m/>
    <x v="3368"/>
    <n v="33320394"/>
    <n v="174566"/>
    <n v="4938297"/>
    <n v="5112863"/>
    <n v="8983989"/>
    <n v="6410789"/>
    <n v="96821576"/>
    <n v="41339928"/>
    <n v="13928014"/>
    <n v="729822"/>
    <n v="789394"/>
    <m/>
    <m/>
    <n v="610"/>
    <n v="0.64500000000000002"/>
    <m/>
    <n v="0.184558"/>
    <n v="0.58133800000000002"/>
    <n v="7.1428599999999995E-2"/>
    <n v="44841.5"/>
  </r>
  <r>
    <x v="9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2531952"/>
    <m/>
    <m/>
    <n v="3588"/>
    <n v="6307054"/>
    <n v="37661456"/>
    <n v="1085232"/>
    <n v="2748229"/>
    <m/>
    <m/>
    <x v="3369"/>
    <n v="34961796"/>
    <n v="289277"/>
    <n v="5085777"/>
    <n v="5375054"/>
    <n v="7961893"/>
    <n v="6699589"/>
    <n v="97974400"/>
    <n v="43502208"/>
    <n v="13833891"/>
    <n v="789394"/>
    <n v="825983"/>
    <m/>
    <m/>
    <n v="749"/>
    <n v="0.65200000000000002"/>
    <m/>
    <n v="0.15765399999999999"/>
    <n v="0.58948999999999996"/>
    <n v="6.4356399999999994E-2"/>
    <n v="46872.5"/>
  </r>
  <r>
    <x v="10"/>
    <x v="120"/>
    <s v="MILLERSVILLE UNIVERSITY OF PENNSYLVANIA"/>
    <s v="Pennsylvania"/>
    <x v="0"/>
    <x v="0"/>
    <s v=""/>
    <s v=""/>
    <m/>
    <m/>
    <m/>
    <m/>
    <m/>
    <n v="175510302"/>
    <s v="Mid East: DE, DC, MD, NJ, NY, and PA"/>
    <x v="0"/>
    <x v="0"/>
    <m/>
    <m/>
    <m/>
    <m/>
    <n v="38925068"/>
    <m/>
    <m/>
    <n v="1160"/>
    <n v="6781638"/>
    <n v="40003792"/>
    <n v="1227849"/>
    <n v="3079144"/>
    <m/>
    <m/>
    <x v="3370"/>
    <n v="37608012"/>
    <n v="317714"/>
    <n v="4556367"/>
    <n v="4874081"/>
    <n v="8309804"/>
    <n v="6690798"/>
    <n v="104946968"/>
    <n v="46052828"/>
    <n v="13878951"/>
    <n v="825983"/>
    <n v="794254"/>
    <m/>
    <m/>
    <n v="758"/>
    <n v="0.65500000000000003"/>
    <m/>
    <n v="0.13451099999999999"/>
    <n v="0.59782599999999997"/>
    <n v="4.9592400000000002E-2"/>
    <n v="51821"/>
  </r>
  <r>
    <x v="11"/>
    <x v="120"/>
    <s v="MILLERSVILLE UNIVERSITY OF PENNSYLVANIA"/>
    <s v="Pennsylvania"/>
    <x v="1"/>
    <x v="0"/>
    <n v="0.67447821310875133"/>
    <n v="0.34500542888165037"/>
    <n v="5462"/>
    <n v="3684"/>
    <n v="1245"/>
    <n v="26"/>
    <n v="1271"/>
    <n v="175510302"/>
    <s v="Mid East: DE, DC, MD, NJ, NY, and PA"/>
    <x v="0"/>
    <x v="0"/>
    <m/>
    <m/>
    <m/>
    <m/>
    <n v="33383696"/>
    <n v="32211954"/>
    <m/>
    <n v="138022"/>
    <n v="6710462"/>
    <n v="40645480"/>
    <n v="1081698"/>
    <n v="1411648"/>
    <n v="63336968"/>
    <n v="38122960"/>
    <x v="3371"/>
    <n v="43749032"/>
    <n v="345387.97"/>
    <n v="5601530.5"/>
    <n v="5946918.5"/>
    <n v="9636449"/>
    <n v="8071811.5"/>
    <n v="100097720"/>
    <n v="51476740"/>
    <n v="14775249"/>
    <m/>
    <m/>
    <n v="103885376"/>
    <n v="100097720"/>
    <n v="594"/>
    <n v="0.60699999999999998"/>
    <m/>
    <n v="0.120237"/>
    <n v="0.59264099999999997"/>
    <n v="4.0735899999999998E-2"/>
    <n v="54984"/>
  </r>
  <r>
    <x v="12"/>
    <x v="120"/>
    <s v="MILLERSVILLE UNIVERSITY OF PENNSYLVANIA"/>
    <s v="Pennsylvania"/>
    <x v="1"/>
    <x v="0"/>
    <n v="0.63033726532646617"/>
    <n v="0.34080126515550868"/>
    <n v="6019"/>
    <n v="3794"/>
    <n v="1270"/>
    <n v="23"/>
    <n v="1293"/>
    <s v="17551-0302"/>
    <s v="Mid East: DE, DC, MD, NJ, NY, and PA"/>
    <x v="0"/>
    <x v="0"/>
    <m/>
    <m/>
    <m/>
    <m/>
    <n v="38064340"/>
    <n v="36523360"/>
    <m/>
    <n v="315660"/>
    <n v="7577536"/>
    <n v="40348320"/>
    <n v="1369206"/>
    <n v="1578406"/>
    <n v="70635424"/>
    <n v="36448276"/>
    <x v="3372"/>
    <n v="45472036"/>
    <n v="294121.15999999997"/>
    <n v="6990541.5"/>
    <n v="7284662.5"/>
    <n v="9118836"/>
    <n v="8461727"/>
    <n v="105005776"/>
    <n v="52998480"/>
    <n v="16439733"/>
    <m/>
    <m/>
    <n v="108704360"/>
    <n v="105005776"/>
    <n v="703"/>
    <n v="0.65800000000000003"/>
    <m/>
    <n v="0.12046999999999999"/>
    <n v="0.58896499999999996"/>
    <n v="4.1789100000000003E-2"/>
    <n v="54574"/>
  </r>
  <r>
    <x v="13"/>
    <x v="120"/>
    <s v="MILLERSVILLE UNIVERSITY OF PENNSYLVANIA"/>
    <s v="Pennsylvania"/>
    <x v="1"/>
    <x v="0"/>
    <n v="0.60897539005951429"/>
    <n v="0.35736925515055468"/>
    <n v="6217"/>
    <n v="3786"/>
    <n v="1334"/>
    <n v="19"/>
    <n v="1353"/>
    <m/>
    <m/>
    <x v="0"/>
    <x v="0"/>
    <m/>
    <m/>
    <m/>
    <m/>
    <n v="40875592"/>
    <n v="39323964"/>
    <m/>
    <n v="333003"/>
    <n v="7919362"/>
    <n v="38945320"/>
    <n v="2645587"/>
    <n v="1269905"/>
    <n v="74647536"/>
    <n v="36324564"/>
    <x v="3373"/>
    <n v="47111336"/>
    <n v="427291.19"/>
    <n v="6972514.5"/>
    <n v="7399805.5"/>
    <n v="9789902"/>
    <n v="9383642"/>
    <n v="110981376"/>
    <n v="53688476"/>
    <n v="19209596"/>
    <m/>
    <m/>
    <n v="113316560"/>
    <n v="110981376"/>
    <n v="671"/>
    <n v="0.60499999999999998"/>
    <m/>
    <n v="0.12722700000000001"/>
    <n v="0.57643"/>
    <n v="4.5326699999999998E-2"/>
    <n v="54795"/>
  </r>
  <r>
    <x v="14"/>
    <x v="120"/>
    <s v="MILLERSVILLE UNIVERSITY OF PENNSYLVANIA"/>
    <s v="Pennsylvania"/>
    <x v="1"/>
    <x v="0"/>
    <n v="0.60330706227785502"/>
    <n v="0.36116803278688525"/>
    <n v="6471"/>
    <n v="3904"/>
    <n v="1396"/>
    <n v="14"/>
    <n v="1410"/>
    <m/>
    <m/>
    <x v="0"/>
    <x v="0"/>
    <m/>
    <m/>
    <m/>
    <m/>
    <n v="50825848"/>
    <n v="41374168"/>
    <m/>
    <n v="277035"/>
    <n v="8172735"/>
    <n v="42384340"/>
    <n v="1325665"/>
    <n v="1240994"/>
    <n v="78583896"/>
    <n v="38618620"/>
    <x v="3374"/>
    <n v="46054304"/>
    <n v="443939.38"/>
    <n v="6118658"/>
    <n v="6562597.5"/>
    <n v="10123935"/>
    <n v="9331466"/>
    <n v="111855488"/>
    <n v="53909184"/>
    <n v="18923452"/>
    <n v="11370256"/>
    <n v="11849088"/>
    <n v="121271800"/>
    <n v="111855488"/>
    <n v="768"/>
    <n v="0.62"/>
    <m/>
    <n v="0.114119"/>
    <n v="0.56157199999999996"/>
    <n v="3.8136799999999998E-2"/>
    <n v="56011"/>
  </r>
  <r>
    <x v="15"/>
    <x v="120"/>
    <s v="Millersville University of Pennsylvania"/>
    <s v="Pennsylvania"/>
    <x v="1"/>
    <x v="0"/>
    <n v="0.55434274130672068"/>
    <n v="0.37130801687763715"/>
    <n v="6413"/>
    <n v="3555"/>
    <n v="1306"/>
    <n v="14"/>
    <n v="1320"/>
    <s v="17551-0302"/>
    <s v="Mid East: DE, DC, MD, NJ, NY, and PA"/>
    <x v="1"/>
    <x v="3"/>
    <m/>
    <m/>
    <m/>
    <m/>
    <n v="51547008"/>
    <n v="41992520"/>
    <m/>
    <n v="235407"/>
    <n v="8100551"/>
    <n v="46237184"/>
    <n v="1383099"/>
    <n v="1666843"/>
    <n v="80032920"/>
    <n v="42637896"/>
    <x v="3375"/>
    <n v="49195576"/>
    <n v="574879.43999999994"/>
    <n v="6673223.5"/>
    <n v="7248103"/>
    <n v="10873794"/>
    <n v="9545204"/>
    <n v="116836192"/>
    <n v="54583036"/>
    <n v="21411852"/>
    <n v="11849088"/>
    <n v="13096931"/>
    <n v="124572512"/>
    <n v="116836192"/>
    <n v="799"/>
    <n v="0.63200000000000001"/>
    <m/>
    <n v="0.119462"/>
    <n v="0.56674100000000005"/>
    <n v="3.7016300000000002E-2"/>
    <n v="58181"/>
  </r>
  <r>
    <x v="16"/>
    <x v="120"/>
    <s v="Millersville University of Pennsylvania"/>
    <s v="Pennsylvania"/>
    <x v="1"/>
    <x v="0"/>
    <n v="0.55924877030854081"/>
    <n v="0.36327292110874199"/>
    <n v="6709"/>
    <n v="3752"/>
    <n v="562"/>
    <n v="801"/>
    <n v="1363"/>
    <m/>
    <m/>
    <x v="0"/>
    <x v="0"/>
    <m/>
    <m/>
    <m/>
    <m/>
    <n v="54063552"/>
    <n v="44827576"/>
    <m/>
    <n v="28964"/>
    <n v="7827306"/>
    <n v="47213928"/>
    <n v="2499734"/>
    <n v="1513309"/>
    <n v="83986888"/>
    <n v="46272308"/>
    <x v="3376"/>
    <n v="53435828"/>
    <n v="630085.18999999994"/>
    <n v="6069958"/>
    <n v="6700043"/>
    <n v="11521031"/>
    <n v="10798624"/>
    <n v="126192544"/>
    <n v="57704708"/>
    <n v="23251168"/>
    <n v="13096931"/>
    <n v="14934237"/>
    <n v="134018472"/>
    <n v="126192544"/>
    <n v="839"/>
    <n v="0.67400000000000004"/>
    <m/>
    <n v="0.13662099999999999"/>
    <n v="0.57681400000000005"/>
    <n v="4.4501100000000002E-2"/>
    <n v="59702"/>
  </r>
  <r>
    <x v="17"/>
    <x v="120"/>
    <s v="Millersville University of Pennsylvania"/>
    <s v="Pennsylvania"/>
    <x v="1"/>
    <x v="0"/>
    <n v="0.56819872080916256"/>
    <n v="0.35209424083769636"/>
    <n v="6723"/>
    <n v="3820"/>
    <n v="1326"/>
    <n v="19"/>
    <n v="1345"/>
    <s v="17551-0302"/>
    <s v="Mid East: DE, DC, MD, NJ, NY, and PA"/>
    <x v="1"/>
    <x v="3"/>
    <m/>
    <m/>
    <m/>
    <m/>
    <n v="55859288"/>
    <n v="46504848"/>
    <m/>
    <n v="595939"/>
    <n v="8577783"/>
    <n v="48706756"/>
    <n v="1656301"/>
    <n v="1752226"/>
    <n v="86285168"/>
    <n v="48016344"/>
    <x v="3377"/>
    <n v="53370256"/>
    <n v="746615"/>
    <n v="5827432"/>
    <n v="6574047"/>
    <n v="13313654"/>
    <n v="11725902"/>
    <n v="132012488"/>
    <n v="60406856"/>
    <n v="23125570"/>
    <n v="14934237"/>
    <n v="15993097"/>
    <n v="137043328"/>
    <n v="132012488"/>
    <n v="784"/>
    <n v="0.61699999999999999"/>
    <m/>
    <n v="0.140849"/>
    <n v="0.57464199999999999"/>
    <n v="5.0885600000000003E-2"/>
    <n v="59170"/>
  </r>
  <r>
    <x v="18"/>
    <x v="120"/>
    <s v="Millersville University of Pennsylvania"/>
    <s v="Pennsylvania"/>
    <x v="1"/>
    <x v="0"/>
    <n v="0.54985797578113316"/>
    <n v="0.35970636215334423"/>
    <n v="6689"/>
    <n v="3678"/>
    <n v="1311"/>
    <n v="12"/>
    <n v="1323"/>
    <s v="17551-0302"/>
    <s v="Mid East: DE, DC, MD, NJ, NY, and PA"/>
    <x v="1"/>
    <x v="3"/>
    <m/>
    <m/>
    <m/>
    <m/>
    <n v="57973604"/>
    <n v="49871708"/>
    <m/>
    <n v="585148"/>
    <n v="8300977"/>
    <n v="45504900"/>
    <n v="1309744"/>
    <n v="1764216"/>
    <n v="87833240"/>
    <n v="45822500"/>
    <x v="3378"/>
    <n v="55034000"/>
    <n v="554023.43999999994"/>
    <n v="5499744.5"/>
    <n v="6053768"/>
    <n v="13308566"/>
    <n v="12195317"/>
    <n v="136936976"/>
    <n v="61009652"/>
    <n v="24726782"/>
    <n v="15993097"/>
    <n v="14208871"/>
    <n v="136432880"/>
    <n v="136936976"/>
    <n v="818"/>
    <n v="0.61299999999999999"/>
    <m/>
    <n v="0.14662"/>
    <n v="0.57371700000000003"/>
    <n v="5.6204200000000003E-2"/>
    <n v="63356"/>
  </r>
  <r>
    <x v="19"/>
    <x v="120"/>
    <s v="Millersville University of Pennsylvania"/>
    <s v="Pennsylvania"/>
    <x v="1"/>
    <x v="0"/>
    <n v="0.53155641485982597"/>
    <n v="0.34632372044686932"/>
    <n v="7241"/>
    <n v="3849"/>
    <n v="1317"/>
    <n v="16"/>
    <n v="1333"/>
    <s v="17551-0302"/>
    <s v="Mid East: DE, DC, MD, NJ, NY, and PA"/>
    <x v="1"/>
    <x v="3"/>
    <n v="-76.353300000000004"/>
    <n v="39.996499999999997"/>
    <m/>
    <m/>
    <n v="61903296"/>
    <n v="50820772"/>
    <m/>
    <n v="306622"/>
    <n v="11915613"/>
    <n v="41771372"/>
    <n v="1090551"/>
    <n v="6330081"/>
    <n v="89382064"/>
    <n v="50321232"/>
    <x v="3379"/>
    <n v="56630332"/>
    <n v="366343"/>
    <n v="4087309"/>
    <n v="4453652"/>
    <n v="13488952"/>
    <n v="12874901"/>
    <n v="136638976"/>
    <n v="62251448"/>
    <n v="26226436"/>
    <n v="14208871"/>
    <n v="16760537"/>
    <n v="140750960"/>
    <n v="136638976"/>
    <n v="851"/>
    <n v="0.61"/>
    <m/>
    <n v="0.15282399999999999"/>
    <n v="0.56376199999999999"/>
    <n v="5.4945099999999997E-2"/>
    <n v="64581"/>
  </r>
  <r>
    <x v="20"/>
    <x v="120"/>
    <s v="Millersville University of Pennsylvania"/>
    <s v="Pennsylvania"/>
    <x v="1"/>
    <x v="0"/>
    <n v="0.57734503565551287"/>
    <n v="0.31401425178147269"/>
    <n v="7292"/>
    <n v="4210"/>
    <n v="1315"/>
    <n v="7"/>
    <n v="1322"/>
    <m/>
    <m/>
    <x v="0"/>
    <x v="0"/>
    <m/>
    <m/>
    <m/>
    <m/>
    <n v="67712992"/>
    <n v="55808796"/>
    <m/>
    <n v="105991"/>
    <n v="13657910"/>
    <n v="41065900"/>
    <n v="1375968"/>
    <n v="4848085"/>
    <n v="97315456"/>
    <n v="51042700"/>
    <x v="3380"/>
    <n v="57754836"/>
    <n v="729339"/>
    <n v="3724185"/>
    <n v="4453524"/>
    <n v="12962783"/>
    <n v="17536984"/>
    <n v="144110320"/>
    <n v="63430760"/>
    <n v="27723152"/>
    <n v="16760537"/>
    <n v="20469452"/>
    <n v="148936096"/>
    <n v="144110320"/>
    <n v="842"/>
    <n v="0.64500000000000002"/>
    <m/>
    <n v="0.15624199999999999"/>
    <n v="0.567778"/>
    <n v="5.1594099999999997E-2"/>
    <n v="62493"/>
  </r>
  <r>
    <x v="21"/>
    <x v="120"/>
    <s v="Millersville University of Pennsylvania"/>
    <s v="Pennsylvania"/>
    <x v="1"/>
    <x v="0"/>
    <n v="0.57685689704617149"/>
    <n v="0.32413621675366644"/>
    <n v="6974"/>
    <n v="4023"/>
    <n v="1290"/>
    <n v="14"/>
    <n v="1304"/>
    <m/>
    <m/>
    <x v="0"/>
    <x v="0"/>
    <m/>
    <m/>
    <n v="4.8000000000000001E-2"/>
    <n v="1955"/>
    <n v="71963664"/>
    <n v="58309796"/>
    <m/>
    <n v="59081"/>
    <n v="12553568"/>
    <n v="39166344"/>
    <n v="1498883"/>
    <n v="2437131"/>
    <n v="103233216"/>
    <n v="43333248"/>
    <x v="3381"/>
    <n v="56829528"/>
    <n v="785958"/>
    <n v="3637418"/>
    <n v="4423376"/>
    <n v="13185072"/>
    <n v="19652352"/>
    <n v="146947888"/>
    <n v="62912348"/>
    <n v="28148706"/>
    <n v="20469452"/>
    <n v="21902702"/>
    <n v="150052320"/>
    <n v="146947888"/>
    <n v="865"/>
    <n v="0.64500000000000002"/>
    <m/>
    <n v="0.151174"/>
    <n v="0.59020499999999998"/>
    <n v="4.77261E-2"/>
    <n v="60964.5"/>
  </r>
  <r>
    <x v="22"/>
    <x v="120"/>
    <s v="Millersville University of Pennsylvania"/>
    <s v="Pennsylvania"/>
    <x v="1"/>
    <x v="0"/>
    <n v="0.6289572393098275"/>
    <n v="0.31440839694656486"/>
    <n v="6665"/>
    <n v="4192"/>
    <n v="1313"/>
    <n v="5"/>
    <n v="1318"/>
    <s v="17551-0302"/>
    <s v="Mid East: DE, DC, MD, NJ, NY, and PA"/>
    <x v="1"/>
    <x v="3"/>
    <n v="-76.354399999999998"/>
    <n v="39.997999999999998"/>
    <n v="5.1999999999999998E-2"/>
    <n v="1825"/>
    <n v="71594360"/>
    <n v="57805856"/>
    <m/>
    <n v="161531"/>
    <n v="14138939"/>
    <n v="38551128"/>
    <n v="2022743"/>
    <n v="780535"/>
    <n v="103122296"/>
    <n v="44571984"/>
    <x v="3382"/>
    <n v="60872672"/>
    <n v="567538"/>
    <n v="4298564"/>
    <n v="4866102"/>
    <n v="14801216"/>
    <n v="20498200"/>
    <n v="155943408"/>
    <n v="65431484"/>
    <n v="29912426"/>
    <n v="21902702"/>
    <n v="25915038"/>
    <n v="151338832"/>
    <n v="155943408"/>
    <n v="806"/>
    <n v="0.60799999999999998"/>
    <m/>
    <n v="0.155561"/>
    <n v="0.5736"/>
    <n v="4.86445E-2"/>
    <n v="58986"/>
  </r>
  <r>
    <x v="23"/>
    <x v="120"/>
    <s v="Millersville University of Pennsylvania"/>
    <s v="Pennsylvania"/>
    <x v="1"/>
    <x v="0"/>
    <n v="0.71860678276810264"/>
    <n v="0.33137755102040817"/>
    <n v="5455"/>
    <n v="3920"/>
    <n v="1284"/>
    <n v="15"/>
    <n v="1299"/>
    <m/>
    <m/>
    <x v="0"/>
    <x v="0"/>
    <m/>
    <m/>
    <n v="5.5E-2"/>
    <n v="2134"/>
    <n v="71683952"/>
    <n v="57242388"/>
    <m/>
    <n v="315378"/>
    <n v="13539718"/>
    <n v="39227752"/>
    <n v="2696916"/>
    <n v="1148661"/>
    <n v="105175200"/>
    <n v="46072464"/>
    <x v="3383"/>
    <n v="62037180"/>
    <n v="747629"/>
    <n v="4261948"/>
    <n v="5009577"/>
    <n v="16423859"/>
    <n v="20545502"/>
    <n v="158886544"/>
    <n v="64683096"/>
    <n v="31988678"/>
    <n v="25915038"/>
    <n v="30430606"/>
    <n v="152864080"/>
    <n v="158886544"/>
    <n v="841"/>
    <n v="0.64100000000000001"/>
    <m/>
    <n v="0.16413700000000001"/>
    <n v="0.56624600000000003"/>
    <n v="4.7337299999999999E-2"/>
    <n v="58043"/>
  </r>
  <r>
    <x v="24"/>
    <x v="120"/>
    <s v="Millersville University of Pennsylvania"/>
    <s v="Pennsylvania"/>
    <x v="1"/>
    <x v="0"/>
    <n v="0.6870957309184994"/>
    <n v="0.31936926335608379"/>
    <n v="6184"/>
    <n v="4249"/>
    <n v="1346"/>
    <n v="11"/>
    <n v="1357"/>
    <m/>
    <m/>
    <x v="0"/>
    <x v="0"/>
    <m/>
    <m/>
    <n v="5.8000000000000003E-2"/>
    <n v="2292"/>
    <n v="76774128"/>
    <n v="61634888"/>
    <m/>
    <n v="129299"/>
    <n v="13621901"/>
    <n v="37546764"/>
    <n v="2592705"/>
    <n v="1091763"/>
    <n v="106078040"/>
    <n v="44437048"/>
    <x v="3384"/>
    <n v="65483776"/>
    <n v="854860"/>
    <n v="3820703"/>
    <n v="4675563"/>
    <n v="16409912"/>
    <n v="21645972"/>
    <n v="163901856"/>
    <n v="66116900"/>
    <n v="34992608"/>
    <n v="30430606"/>
    <n v="31002724"/>
    <n v="151948256"/>
    <n v="163901856"/>
    <n v="815"/>
    <n v="0.61899999999999999"/>
    <m/>
    <n v="0.150259"/>
    <n v="0.57567500000000005"/>
    <n v="3.6542100000000001E-2"/>
    <n v="58549"/>
  </r>
  <r>
    <x v="25"/>
    <x v="120"/>
    <s v="Millersville University of Pennsylvania"/>
    <s v="Pennsylvania"/>
    <x v="1"/>
    <x v="0"/>
    <n v="0.73054683627953076"/>
    <n v="0.30212573496155587"/>
    <n v="6053"/>
    <n v="4422"/>
    <n v="1327"/>
    <n v="9"/>
    <n v="1336"/>
    <m/>
    <m/>
    <x v="0"/>
    <x v="0"/>
    <m/>
    <m/>
    <n v="5.1999999999999998E-2"/>
    <n v="2417"/>
    <n v="80384576"/>
    <n v="65418040"/>
    <m/>
    <n v="317017"/>
    <n v="14224658"/>
    <n v="39915128"/>
    <n v="8066960"/>
    <n v="1804675"/>
    <n v="109719384"/>
    <n v="52377216"/>
    <x v="3385"/>
    <n v="63515068"/>
    <n v="806174"/>
    <n v="4018036"/>
    <n v="4824210"/>
    <n v="16644072"/>
    <n v="19968316"/>
    <n v="158608160"/>
    <n v="64465656"/>
    <n v="37665540"/>
    <n v="31002724"/>
    <n v="30004028"/>
    <n v="164601456"/>
    <n v="158608160"/>
    <n v="801"/>
    <n v="0.60899999999999999"/>
    <m/>
    <n v="0.145787"/>
    <n v="0.57724699999999995"/>
    <n v="3.8483099999999999E-2"/>
    <n v="61547"/>
  </r>
  <r>
    <x v="26"/>
    <x v="120"/>
    <s v="Millersville University of Pennsylvania"/>
    <s v="Pennsylvania"/>
    <x v="1"/>
    <x v="0"/>
    <n v="0.69479667686926105"/>
    <n v="0.27816236626809315"/>
    <n v="6861"/>
    <n v="4767"/>
    <n v="1309"/>
    <n v="17"/>
    <n v="1326"/>
    <m/>
    <m/>
    <x v="0"/>
    <x v="0"/>
    <m/>
    <m/>
    <n v="6.7000000000000004E-2"/>
    <n v="2352"/>
    <n v="82253536"/>
    <n v="67660688"/>
    <m/>
    <n v="112771"/>
    <n v="12544527"/>
    <n v="39054808"/>
    <n v="5694551"/>
    <n v="2111386"/>
    <n v="107117424"/>
    <n v="50460480"/>
    <x v="3386"/>
    <n v="68087648"/>
    <n v="855767"/>
    <n v="4588058"/>
    <n v="5443825"/>
    <n v="15803208"/>
    <n v="21645312"/>
    <n v="164309056"/>
    <n v="66617320"/>
    <n v="38016872"/>
    <n v="30004028"/>
    <n v="35971212"/>
    <n v="160513104"/>
    <n v="164309056"/>
    <n v="794"/>
    <n v="0.61599999999999999"/>
    <m/>
    <n v="0.15560099999999999"/>
    <n v="0.56829499999999999"/>
    <n v="4.5042400000000003E-2"/>
    <n v="66601"/>
  </r>
  <r>
    <x v="27"/>
    <x v="120"/>
    <s v="Millersville University of Pennsylvania"/>
    <s v="Pennsylvania"/>
    <x v="1"/>
    <x v="0"/>
    <n v="0.7948640937077639"/>
    <n v="0.25524277347440016"/>
    <n v="6659"/>
    <n v="5293"/>
    <n v="1342"/>
    <n v="9"/>
    <n v="1351"/>
    <m/>
    <m/>
    <x v="0"/>
    <x v="0"/>
    <m/>
    <m/>
    <n v="6.4000000000000001E-2"/>
    <n v="2347"/>
    <n v="83274424"/>
    <n v="67754688"/>
    <m/>
    <n v="268228"/>
    <n v="14877252"/>
    <n v="40832984"/>
    <n v="4077763"/>
    <n v="2116157"/>
    <n v="109837808"/>
    <n v="50858840"/>
    <x v="3387"/>
    <n v="59016240"/>
    <n v="1119436"/>
    <n v="4978013"/>
    <n v="6097449"/>
    <n v="11760219"/>
    <n v="18784960"/>
    <n v="170209360"/>
    <n v="66425632"/>
    <n v="40833696"/>
    <n v="35971212"/>
    <n v="42219328"/>
    <n v="163026016"/>
    <n v="170209360"/>
    <m/>
    <m/>
    <m/>
    <m/>
    <m/>
    <m/>
    <m/>
  </r>
  <r>
    <x v="0"/>
    <x v="121"/>
    <s v="PENNSYLVANIA STATE UNIVERSITY 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0204850"/>
    <m/>
    <m/>
    <m/>
    <n v="1289664"/>
    <n v="2207840"/>
    <n v="615554"/>
    <n v="293708"/>
    <m/>
    <m/>
    <x v="3388"/>
    <n v="5363659"/>
    <n v="35800"/>
    <m/>
    <n v="35800"/>
    <n v="1237955"/>
    <n v="1617989"/>
    <n v="18376424"/>
    <n v="7211385"/>
    <n v="2174543"/>
    <m/>
    <m/>
    <m/>
    <m/>
    <m/>
    <m/>
    <m/>
    <m/>
    <m/>
    <m/>
    <m/>
  </r>
  <r>
    <x v="1"/>
    <x v="121"/>
    <s v="PENNSYLVANIA STATE UNIVERSITY 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0971859"/>
    <m/>
    <m/>
    <m/>
    <n v="1439457"/>
    <n v="2324043"/>
    <n v="350421"/>
    <n v="348712"/>
    <m/>
    <m/>
    <x v="3389"/>
    <n v="5329986"/>
    <n v="15712"/>
    <m/>
    <n v="15712"/>
    <n v="2160360"/>
    <n v="1755786"/>
    <n v="18866308"/>
    <n v="7861747"/>
    <n v="2289856"/>
    <m/>
    <m/>
    <m/>
    <m/>
    <m/>
    <m/>
    <m/>
    <m/>
    <m/>
    <m/>
    <m/>
  </r>
  <r>
    <x v="2"/>
    <x v="121"/>
    <s v="PENNSYLVANIA STATE UNIVERSITY 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1497741"/>
    <m/>
    <m/>
    <m/>
    <n v="1610101"/>
    <n v="2440778"/>
    <n v="1255191"/>
    <n v="351480"/>
    <m/>
    <m/>
    <x v="3390"/>
    <n v="5649054"/>
    <n v="213"/>
    <m/>
    <n v="213"/>
    <n v="3371659"/>
    <n v="1750801"/>
    <n v="21237656"/>
    <n v="8345350"/>
    <n v="2469277"/>
    <m/>
    <m/>
    <m/>
    <m/>
    <m/>
    <m/>
    <m/>
    <m/>
    <m/>
    <m/>
    <m/>
  </r>
  <r>
    <x v="3"/>
    <x v="121"/>
    <s v="PENNSYLVANIA STATE UNIVERSITY-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1909473"/>
    <m/>
    <m/>
    <m/>
    <n v="1554387"/>
    <n v="1613093"/>
    <n v="462233"/>
    <n v="198579"/>
    <m/>
    <m/>
    <x v="3391"/>
    <n v="5636172"/>
    <n v="5165"/>
    <m/>
    <n v="5165"/>
    <n v="2312004"/>
    <n v="1772714"/>
    <n v="18817014"/>
    <n v="8136051"/>
    <n v="2228367"/>
    <m/>
    <m/>
    <m/>
    <m/>
    <m/>
    <m/>
    <m/>
    <m/>
    <m/>
    <m/>
    <m/>
  </r>
  <r>
    <x v="4"/>
    <x v="121"/>
    <s v="PENNSYLVANIA STATE UNIVERSITY-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2108186"/>
    <m/>
    <m/>
    <m/>
    <n v="1436197"/>
    <n v="2745567"/>
    <n v="755304"/>
    <n v="252955"/>
    <m/>
    <m/>
    <x v="3392"/>
    <n v="6152551"/>
    <m/>
    <m/>
    <m/>
    <n v="2677836"/>
    <n v="1995587"/>
    <n v="20461120"/>
    <n v="8666534"/>
    <n v="2374807"/>
    <m/>
    <m/>
    <m/>
    <m/>
    <m/>
    <m/>
    <m/>
    <m/>
    <m/>
    <m/>
    <m/>
  </r>
  <r>
    <x v="5"/>
    <x v="121"/>
    <s v="PENNSYLVANIA STATE UNIVERSITY-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5261597"/>
    <m/>
    <m/>
    <m/>
    <n v="1663676"/>
    <n v="698884"/>
    <n v="798002"/>
    <n v="276519"/>
    <m/>
    <m/>
    <x v="3393"/>
    <n v="7143412"/>
    <n v="48582"/>
    <m/>
    <n v="48582"/>
    <n v="2968642"/>
    <n v="2261588"/>
    <n v="22354676"/>
    <n v="9717372"/>
    <n v="2786819"/>
    <m/>
    <m/>
    <m/>
    <m/>
    <m/>
    <m/>
    <m/>
    <m/>
    <m/>
    <m/>
    <m/>
  </r>
  <r>
    <x v="6"/>
    <x v="121"/>
    <s v="PENNSYLVANIA STATE UNIVERSITY-ALTOONA CAMPUS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18700702"/>
    <m/>
    <m/>
    <m/>
    <n v="2077757"/>
    <n v="1268309"/>
    <n v="872450"/>
    <n v="340051"/>
    <m/>
    <m/>
    <x v="3394"/>
    <n v="8404454"/>
    <n v="141191"/>
    <m/>
    <n v="141191"/>
    <n v="3828176"/>
    <n v="2992663"/>
    <n v="27748996"/>
    <n v="11204502"/>
    <n v="3079802"/>
    <m/>
    <m/>
    <m/>
    <m/>
    <n v="569"/>
    <n v="0.61099999999999999"/>
    <m/>
    <m/>
    <m/>
    <m/>
    <m/>
  </r>
  <r>
    <x v="7"/>
    <x v="121"/>
    <s v="PENNSYLVANIA STATE UNIVERSITY-ALTOONA COLLEGE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21326284"/>
    <m/>
    <m/>
    <m/>
    <n v="2298284"/>
    <n v="1076703"/>
    <n v="949915"/>
    <n v="320918"/>
    <m/>
    <m/>
    <x v="3395"/>
    <n v="9979627"/>
    <n v="15107"/>
    <m/>
    <n v="15107"/>
    <n v="4315414"/>
    <n v="3156709"/>
    <n v="32331678"/>
    <n v="12648802"/>
    <n v="3599053"/>
    <m/>
    <m/>
    <m/>
    <m/>
    <n v="596"/>
    <n v="0.59599999999999997"/>
    <m/>
    <n v="0.15309900000000001"/>
    <n v="0.51732900000000004"/>
    <n v="5.2591300000000001E-2"/>
    <n v="40198"/>
  </r>
  <r>
    <x v="8"/>
    <x v="121"/>
    <s v="PENNSYLVANIA STATE UNIVERSITY-PENN STATE ALTOONA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23251176"/>
    <m/>
    <m/>
    <m/>
    <n v="2752077"/>
    <n v="1965677"/>
    <n v="1103043"/>
    <n v="374452"/>
    <m/>
    <m/>
    <x v="3396"/>
    <n v="11159253"/>
    <m/>
    <m/>
    <m/>
    <n v="4725422"/>
    <n v="3738269"/>
    <n v="36749072"/>
    <n v="14135462"/>
    <n v="3887402"/>
    <m/>
    <m/>
    <m/>
    <m/>
    <n v="536"/>
    <n v="0.56399999999999995"/>
    <m/>
    <n v="0.14177100000000001"/>
    <n v="0.50457300000000005"/>
    <n v="4.7784899999999998E-2"/>
    <n v="42334"/>
  </r>
  <r>
    <x v="9"/>
    <x v="121"/>
    <s v="PENNSYLVANIA STATE UNIVERSITY-PENN STATE ALTOONA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24546176"/>
    <m/>
    <m/>
    <m/>
    <n v="2686833"/>
    <n v="1248506"/>
    <n v="1126562"/>
    <n v="239108"/>
    <m/>
    <m/>
    <x v="3397"/>
    <n v="12022811"/>
    <n v="126812"/>
    <n v="56665"/>
    <n v="183477"/>
    <n v="4802971"/>
    <n v="3937194"/>
    <n v="37087792"/>
    <n v="15092322"/>
    <n v="4178723"/>
    <m/>
    <m/>
    <m/>
    <m/>
    <n v="566"/>
    <n v="0.60899999999999999"/>
    <m/>
    <n v="0.13823299999999999"/>
    <n v="0.49771900000000002"/>
    <n v="4.90518E-2"/>
    <n v="44516.5"/>
  </r>
  <r>
    <x v="10"/>
    <x v="121"/>
    <s v="PENNSYLVANIA STATE UNIVERSITY-PENN STATE ALTOONA"/>
    <s v="Pennsylvania"/>
    <x v="0"/>
    <x v="0"/>
    <s v=""/>
    <s v=""/>
    <m/>
    <m/>
    <m/>
    <m/>
    <m/>
    <n v="166013760"/>
    <s v="Mid East: DE, DC, MD, NJ, NY, and PA"/>
    <x v="0"/>
    <x v="0"/>
    <m/>
    <m/>
    <m/>
    <m/>
    <n v="26879106"/>
    <m/>
    <m/>
    <m/>
    <n v="2792765"/>
    <n v="1048354"/>
    <n v="1104767"/>
    <n v="238321"/>
    <m/>
    <m/>
    <x v="3398"/>
    <n v="12165810"/>
    <n v="225124"/>
    <n v="7529"/>
    <n v="232653"/>
    <n v="4879157"/>
    <n v="4343186"/>
    <n v="38480020"/>
    <n v="16154787"/>
    <n v="4265180"/>
    <m/>
    <m/>
    <m/>
    <m/>
    <n v="735"/>
    <n v="0.56999999999999995"/>
    <m/>
    <n v="0.139601"/>
    <n v="0.48755999999999999"/>
    <n v="5.0918900000000003E-2"/>
    <n v="47446"/>
  </r>
  <r>
    <x v="11"/>
    <x v="121"/>
    <s v="PENNSYLVANIA STATE UNIVERSITY-PENN STATE ALTOONA"/>
    <s v="Pennsylvania"/>
    <x v="1"/>
    <x v="0"/>
    <n v="0.8443579766536965"/>
    <n v="0.37327188940092165"/>
    <n v="4112"/>
    <n v="3472"/>
    <n v="1280"/>
    <n v="16"/>
    <n v="1296"/>
    <n v="166013760"/>
    <s v="Mid East: DE, DC, MD, NJ, NY, and PA"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868"/>
    <n v="0.59699999999999998"/>
    <m/>
    <n v="0.13894200000000001"/>
    <n v="0.48255399999999998"/>
    <n v="4.8797599999999997E-2"/>
    <n v="49850"/>
  </r>
  <r>
    <x v="12"/>
    <x v="121"/>
    <s v="PENNSYLVANIA STATE UNIVERSITY-PENN STATE ALTOONA"/>
    <s v="Pennsylvania"/>
    <x v="1"/>
    <x v="0"/>
    <n v="0.78923076923076918"/>
    <n v="0.37788916736285155"/>
    <n v="4550"/>
    <n v="3591"/>
    <n v="1344"/>
    <n v="13"/>
    <n v="1357"/>
    <s v="16601-3760"/>
    <s v="Mid East: DE, DC, MD, NJ, NY, and PA"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845"/>
    <n v="0.60299999999999998"/>
    <m/>
    <n v="0.14199700000000001"/>
    <n v="0.48494100000000001"/>
    <n v="5.1347999999999998E-2"/>
    <n v="51555.5"/>
  </r>
  <r>
    <x v="13"/>
    <x v="121"/>
    <s v="PENNSYLVANIA STATE UNIVERSITY-PENN STATE ALTOONA"/>
    <s v="Pennsylvania"/>
    <x v="1"/>
    <x v="0"/>
    <n v="0.80050159598723214"/>
    <n v="0.38621475363144403"/>
    <n v="4386"/>
    <n v="3511"/>
    <n v="1343"/>
    <n v="13"/>
    <n v="1356"/>
    <m/>
    <m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909"/>
    <n v="0.61899999999999999"/>
    <m/>
    <n v="0.14646600000000001"/>
    <n v="0.48678900000000003"/>
    <n v="5.6134799999999999E-2"/>
    <n v="53390"/>
  </r>
  <r>
    <x v="14"/>
    <x v="121"/>
    <s v="PENNSYLVANIA STATE UNIVERSITY-PENN STATE ALTOONA"/>
    <s v="Pennsylvania"/>
    <x v="1"/>
    <x v="0"/>
    <n v="0.73927958833619212"/>
    <n v="0.38428074245939675"/>
    <n v="4664"/>
    <n v="3448"/>
    <n v="1318"/>
    <n v="7"/>
    <n v="1325"/>
    <m/>
    <m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836"/>
    <n v="0.64700000000000002"/>
    <m/>
    <n v="0.14893500000000001"/>
    <n v="0.483043"/>
    <n v="5.3233799999999998E-2"/>
    <n v="53972"/>
  </r>
  <r>
    <x v="15"/>
    <x v="121"/>
    <s v="Pennsylvania State University-Penn State Altoona"/>
    <s v="Pennsylvania"/>
    <x v="1"/>
    <x v="0"/>
    <n v="0.75617283950617287"/>
    <n v="0.3705539358600583"/>
    <n v="4536"/>
    <n v="3430"/>
    <n v="1255"/>
    <n v="16"/>
    <n v="1271"/>
    <m/>
    <m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828"/>
    <n v="0.64700000000000002"/>
    <m/>
    <n v="0.14355200000000001"/>
    <n v="0.47661900000000001"/>
    <n v="4.9737000000000003E-2"/>
    <n v="55727"/>
  </r>
  <r>
    <x v="16"/>
    <x v="121"/>
    <s v="Pennsylvania State University-Penn State Altoona"/>
    <s v="Pennsylvania"/>
    <x v="1"/>
    <x v="0"/>
    <n v="0.79799187186229981"/>
    <n v="0.36428999400838824"/>
    <n v="4183"/>
    <n v="3338"/>
    <n v="1205"/>
    <n v="11"/>
    <n v="1216"/>
    <m/>
    <m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906"/>
    <n v="0.67300000000000004"/>
    <m/>
    <n v="0.137041"/>
    <n v="0.475771"/>
    <n v="4.9560899999999998E-2"/>
    <n v="56677"/>
  </r>
  <r>
    <x v="17"/>
    <x v="121"/>
    <s v="Pennsylvania State University-Penn State Altoona"/>
    <s v="Pennsylvania"/>
    <x v="1"/>
    <x v="0"/>
    <n v="0.7885847408270239"/>
    <n v="0.36533727227966517"/>
    <n v="5151"/>
    <n v="4062"/>
    <n v="1477"/>
    <n v="7"/>
    <n v="1484"/>
    <s v="16601-3777"/>
    <s v="Mid East: DE, DC, MD, NJ, NY, and PA"/>
    <x v="1"/>
    <x v="4"/>
    <m/>
    <m/>
    <m/>
    <m/>
    <m/>
    <m/>
    <m/>
    <m/>
    <m/>
    <m/>
    <m/>
    <m/>
    <m/>
    <m/>
    <x v="425"/>
    <m/>
    <m/>
    <m/>
    <m/>
    <m/>
    <m/>
    <m/>
    <m/>
    <m/>
    <m/>
    <m/>
    <m/>
    <m/>
    <n v="865"/>
    <n v="0.64400000000000002"/>
    <m/>
    <n v="0.13428699999999999"/>
    <n v="0.47438000000000002"/>
    <n v="4.9769800000000003E-2"/>
    <n v="59423"/>
  </r>
  <r>
    <x v="18"/>
    <x v="121"/>
    <s v="Pennsylvania State University-Penn State Altoona"/>
    <s v="Pennsylvania"/>
    <x v="1"/>
    <x v="0"/>
    <n v="0.69510961214165257"/>
    <n v="0.36244541484716158"/>
    <n v="5930"/>
    <n v="4122"/>
    <n v="1483"/>
    <n v="11"/>
    <n v="1494"/>
    <s v="16601-3777"/>
    <s v="Mid East: DE, DC, MD, NJ, NY, and PA"/>
    <x v="1"/>
    <x v="4"/>
    <m/>
    <m/>
    <m/>
    <m/>
    <m/>
    <m/>
    <m/>
    <m/>
    <m/>
    <m/>
    <m/>
    <m/>
    <m/>
    <m/>
    <x v="425"/>
    <m/>
    <m/>
    <m/>
    <m/>
    <m/>
    <m/>
    <m/>
    <m/>
    <m/>
    <m/>
    <m/>
    <m/>
    <m/>
    <n v="871"/>
    <n v="0.66200000000000003"/>
    <m/>
    <n v="0.136354"/>
    <n v="0.475717"/>
    <n v="5.1227599999999998E-2"/>
    <n v="62686"/>
  </r>
  <r>
    <x v="19"/>
    <x v="121"/>
    <s v="Pennsylvania State University-Penn State Altoona"/>
    <s v="Pennsylvania"/>
    <x v="1"/>
    <x v="0"/>
    <n v="0.74676375404530748"/>
    <n v="0.31982665222101841"/>
    <n v="6180"/>
    <n v="4615"/>
    <n v="1467"/>
    <n v="9"/>
    <n v="1476"/>
    <s v="16601-3777"/>
    <s v="Mid East: DE, DC, MD, NJ, NY, and PA"/>
    <x v="1"/>
    <x v="4"/>
    <n v="-78.405699999999996"/>
    <n v="40.538499999999999"/>
    <m/>
    <m/>
    <m/>
    <m/>
    <m/>
    <m/>
    <m/>
    <m/>
    <m/>
    <m/>
    <m/>
    <m/>
    <x v="425"/>
    <m/>
    <m/>
    <m/>
    <m/>
    <m/>
    <m/>
    <m/>
    <m/>
    <m/>
    <m/>
    <m/>
    <m/>
    <m/>
    <n v="846"/>
    <n v="0.67400000000000004"/>
    <m/>
    <n v="0.15925900000000001"/>
    <n v="0.48019499999999998"/>
    <n v="6.0734499999999997E-2"/>
    <n v="61736.5"/>
  </r>
  <r>
    <x v="20"/>
    <x v="121"/>
    <s v="Pennsylvania State University-Penn State Altoona"/>
    <s v="Pennsylvania"/>
    <x v="1"/>
    <x v="0"/>
    <n v="0.87475952289342052"/>
    <n v="0.34902133274686609"/>
    <n v="5198"/>
    <n v="4547"/>
    <n v="1582"/>
    <n v="5"/>
    <n v="1587"/>
    <m/>
    <m/>
    <x v="0"/>
    <x v="0"/>
    <m/>
    <m/>
    <m/>
    <m/>
    <m/>
    <m/>
    <m/>
    <m/>
    <m/>
    <m/>
    <m/>
    <m/>
    <m/>
    <m/>
    <x v="425"/>
    <m/>
    <m/>
    <m/>
    <m/>
    <m/>
    <m/>
    <m/>
    <m/>
    <m/>
    <m/>
    <m/>
    <m/>
    <m/>
    <n v="766"/>
    <n v="0.63700000000000001"/>
    <m/>
    <n v="0.17868800000000001"/>
    <n v="0.48228100000000002"/>
    <n v="6.8185300000000004E-2"/>
    <n v="59668"/>
  </r>
  <r>
    <x v="21"/>
    <x v="121"/>
    <s v="Pennsylvania State University-Penn State Altoona"/>
    <s v="Pennsylvania"/>
    <x v="1"/>
    <x v="0"/>
    <n v="0.77278271475866878"/>
    <n v="0.32491544532130778"/>
    <n v="5739"/>
    <n v="4435"/>
    <n v="1435"/>
    <n v="6"/>
    <n v="1441"/>
    <m/>
    <m/>
    <x v="0"/>
    <x v="0"/>
    <m/>
    <m/>
    <n v="6.0999999999999999E-2"/>
    <n v="14946"/>
    <m/>
    <m/>
    <m/>
    <m/>
    <m/>
    <m/>
    <m/>
    <m/>
    <m/>
    <m/>
    <x v="425"/>
    <m/>
    <m/>
    <m/>
    <m/>
    <m/>
    <m/>
    <m/>
    <m/>
    <m/>
    <m/>
    <m/>
    <m/>
    <m/>
    <n v="973"/>
    <n v="0.65900000000000003"/>
    <m/>
    <n v="0.186803"/>
    <n v="0.49275200000000002"/>
    <n v="7.1506600000000003E-2"/>
    <n v="59102"/>
  </r>
  <r>
    <x v="22"/>
    <x v="121"/>
    <s v="Pennsylvania State University-Penn State Altoona"/>
    <s v="Pennsylvania"/>
    <x v="1"/>
    <x v="0"/>
    <n v="0.84464902186421176"/>
    <n v="0.30848579213701832"/>
    <n v="6083"/>
    <n v="5138"/>
    <n v="1577"/>
    <n v="8"/>
    <n v="1585"/>
    <s v="16601-3777"/>
    <s v="Mid East: DE, DC, MD, NJ, NY, and PA"/>
    <x v="1"/>
    <x v="4"/>
    <n v="-78.409099999999995"/>
    <n v="40.540700000000001"/>
    <n v="0.08"/>
    <n v="15881"/>
    <m/>
    <m/>
    <m/>
    <m/>
    <m/>
    <m/>
    <m/>
    <m/>
    <m/>
    <m/>
    <x v="425"/>
    <m/>
    <m/>
    <m/>
    <m/>
    <m/>
    <m/>
    <m/>
    <m/>
    <m/>
    <m/>
    <m/>
    <m/>
    <m/>
    <n v="1021"/>
    <n v="0.68799999999999994"/>
    <m/>
    <n v="0.18979699999999999"/>
    <n v="0.49715500000000001"/>
    <n v="7.2549000000000002E-2"/>
    <n v="59922"/>
  </r>
  <r>
    <x v="23"/>
    <x v="121"/>
    <s v="Pennsylvania State University-Penn State Altoona"/>
    <s v="Pennsylvania"/>
    <x v="1"/>
    <x v="0"/>
    <n v="0.85192982456140354"/>
    <n v="0.28397858319604613"/>
    <n v="5700"/>
    <n v="4856"/>
    <n v="1373"/>
    <n v="6"/>
    <n v="1379"/>
    <m/>
    <m/>
    <x v="0"/>
    <x v="0"/>
    <m/>
    <m/>
    <n v="7.6999999999999999E-2"/>
    <n v="17870"/>
    <m/>
    <m/>
    <m/>
    <m/>
    <m/>
    <m/>
    <m/>
    <m/>
    <m/>
    <m/>
    <x v="425"/>
    <m/>
    <m/>
    <m/>
    <m/>
    <m/>
    <m/>
    <m/>
    <m/>
    <m/>
    <m/>
    <m/>
    <m/>
    <m/>
    <n v="948"/>
    <n v="0.64600000000000002"/>
    <m/>
    <n v="0.188946"/>
    <n v="0.49287500000000001"/>
    <n v="7.1054300000000001E-2"/>
    <n v="60808.5"/>
  </r>
  <r>
    <x v="24"/>
    <x v="121"/>
    <s v="Pennsylvania State University-Penn State Altoona"/>
    <s v="Pennsylvania"/>
    <x v="1"/>
    <x v="0"/>
    <n v="0.88348134991119009"/>
    <n v="0.29895456373140328"/>
    <n v="5630"/>
    <n v="4974"/>
    <n v="1482"/>
    <n v="5"/>
    <n v="1487"/>
    <m/>
    <m/>
    <x v="0"/>
    <x v="0"/>
    <m/>
    <m/>
    <n v="5.7000000000000002E-2"/>
    <n v="19403"/>
    <m/>
    <m/>
    <m/>
    <m/>
    <m/>
    <m/>
    <m/>
    <m/>
    <m/>
    <m/>
    <x v="425"/>
    <m/>
    <m/>
    <m/>
    <m/>
    <m/>
    <m/>
    <m/>
    <m/>
    <m/>
    <m/>
    <m/>
    <m/>
    <m/>
    <n v="1083"/>
    <n v="0.68200000000000005"/>
    <m/>
    <n v="0.194054"/>
    <n v="0.493313"/>
    <n v="7.2428699999999999E-2"/>
    <n v="61881.5"/>
  </r>
  <r>
    <x v="25"/>
    <x v="121"/>
    <s v="Pennsylvania State University-Penn State Altoona"/>
    <s v="Pennsylvania"/>
    <x v="1"/>
    <x v="0"/>
    <n v="0.89386545834785636"/>
    <n v="0.26886332618444142"/>
    <n v="5738"/>
    <n v="5129"/>
    <n v="1375"/>
    <n v="4"/>
    <n v="1379"/>
    <m/>
    <m/>
    <x v="0"/>
    <x v="0"/>
    <m/>
    <m/>
    <n v="4.9000000000000002E-2"/>
    <n v="19178"/>
    <m/>
    <m/>
    <m/>
    <m/>
    <m/>
    <m/>
    <m/>
    <m/>
    <m/>
    <m/>
    <x v="425"/>
    <m/>
    <m/>
    <m/>
    <m/>
    <m/>
    <m/>
    <m/>
    <m/>
    <m/>
    <m/>
    <m/>
    <m/>
    <m/>
    <n v="967"/>
    <n v="0.67200000000000004"/>
    <m/>
    <n v="0.199402"/>
    <n v="0.49806"/>
    <n v="7.5124899999999994E-2"/>
    <n v="62133"/>
  </r>
  <r>
    <x v="26"/>
    <x v="121"/>
    <s v="Pennsylvania State University-Penn State Altoona"/>
    <s v="Pennsylvania"/>
    <x v="1"/>
    <x v="0"/>
    <n v="0.89492187499999998"/>
    <n v="0.2625491051942383"/>
    <n v="5120"/>
    <n v="4582"/>
    <n v="1190"/>
    <n v="13"/>
    <n v="1203"/>
    <m/>
    <m/>
    <x v="0"/>
    <x v="0"/>
    <m/>
    <m/>
    <n v="5.1999999999999998E-2"/>
    <n v="19272"/>
    <m/>
    <m/>
    <m/>
    <m/>
    <m/>
    <m/>
    <m/>
    <m/>
    <m/>
    <m/>
    <x v="425"/>
    <m/>
    <m/>
    <m/>
    <m/>
    <m/>
    <m/>
    <m/>
    <m/>
    <m/>
    <m/>
    <m/>
    <m/>
    <m/>
    <n v="1015"/>
    <n v="0.64400000000000002"/>
    <m/>
    <n v="0.197772"/>
    <n v="0.50122599999999995"/>
    <n v="7.4611200000000003E-2"/>
    <n v="61924"/>
  </r>
  <r>
    <x v="27"/>
    <x v="121"/>
    <s v="Pennsylvania State University-Penn State Altoona"/>
    <s v="Pennsylvania"/>
    <x v="1"/>
    <x v="0"/>
    <n v="0.92246777163904237"/>
    <n v="0.25434218406867637"/>
    <n v="5430"/>
    <n v="5009"/>
    <n v="1264"/>
    <n v="10"/>
    <n v="1274"/>
    <m/>
    <m/>
    <x v="0"/>
    <x v="0"/>
    <m/>
    <m/>
    <n v="5.0999999999999997E-2"/>
    <n v="19227"/>
    <m/>
    <m/>
    <m/>
    <m/>
    <m/>
    <m/>
    <m/>
    <m/>
    <m/>
    <m/>
    <x v="425"/>
    <m/>
    <m/>
    <m/>
    <m/>
    <m/>
    <m/>
    <m/>
    <m/>
    <m/>
    <m/>
    <m/>
    <m/>
    <m/>
    <m/>
    <m/>
    <m/>
    <m/>
    <m/>
    <m/>
    <m/>
  </r>
  <r>
    <x v="0"/>
    <x v="122"/>
    <s v="PENNSYLVANIA STATE UNIVERSITY 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02593072"/>
    <m/>
    <m/>
    <m/>
    <n v="157566432"/>
    <n v="172275872"/>
    <n v="54114036"/>
    <n v="11991944"/>
    <m/>
    <m/>
    <x v="3399"/>
    <n v="180179728"/>
    <n v="185207200"/>
    <n v="38570772"/>
    <n v="223777968"/>
    <n v="84832048"/>
    <n v="17342316"/>
    <n v="722216320"/>
    <n v="308385312"/>
    <n v="88939480"/>
    <m/>
    <m/>
    <m/>
    <m/>
    <m/>
    <m/>
    <m/>
    <m/>
    <m/>
    <m/>
    <m/>
  </r>
  <r>
    <x v="1"/>
    <x v="122"/>
    <s v="PENNSYLVANIA STATE UNIVERSITY 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19109216"/>
    <m/>
    <m/>
    <m/>
    <n v="165476928"/>
    <n v="173311408"/>
    <n v="61699196"/>
    <n v="10585316"/>
    <m/>
    <m/>
    <x v="3400"/>
    <n v="183104928"/>
    <n v="192094688"/>
    <n v="40965912"/>
    <n v="233060608"/>
    <n v="73524616"/>
    <n v="17443872"/>
    <n v="739099392"/>
    <n v="322037760"/>
    <n v="83662032"/>
    <m/>
    <m/>
    <m/>
    <m/>
    <m/>
    <m/>
    <m/>
    <m/>
    <m/>
    <m/>
    <m/>
  </r>
  <r>
    <x v="2"/>
    <x v="122"/>
    <s v="PENNSYLVANIA STATE UNIVERSITY 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25344832"/>
    <m/>
    <m/>
    <m/>
    <n v="174738944"/>
    <n v="181550592"/>
    <n v="58612608"/>
    <n v="10473813"/>
    <m/>
    <m/>
    <x v="3401"/>
    <n v="186761072"/>
    <n v="198516944"/>
    <n v="43710276"/>
    <n v="242227216"/>
    <n v="76211208"/>
    <n v="18974910"/>
    <n v="755887552"/>
    <n v="334243584"/>
    <n v="90318984"/>
    <m/>
    <m/>
    <m/>
    <m/>
    <m/>
    <m/>
    <m/>
    <m/>
    <m/>
    <m/>
    <m/>
  </r>
  <r>
    <x v="3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31590368"/>
    <m/>
    <m/>
    <m/>
    <n v="184239856"/>
    <n v="189181104"/>
    <n v="61233672"/>
    <n v="10734971"/>
    <m/>
    <m/>
    <x v="3402"/>
    <n v="192649440"/>
    <n v="216511040"/>
    <n v="43045120"/>
    <n v="259556160"/>
    <n v="91984936"/>
    <n v="19805618"/>
    <n v="802988480"/>
    <n v="360903808"/>
    <n v="97547248"/>
    <m/>
    <m/>
    <m/>
    <m/>
    <m/>
    <m/>
    <m/>
    <m/>
    <m/>
    <m/>
    <m/>
  </r>
  <r>
    <x v="4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46243440"/>
    <m/>
    <m/>
    <m/>
    <n v="200069104"/>
    <n v="199810640"/>
    <n v="67585024"/>
    <n v="13087459"/>
    <m/>
    <m/>
    <x v="3403"/>
    <n v="204123872"/>
    <n v="237475456"/>
    <n v="43406656"/>
    <n v="280882112"/>
    <n v="96875936"/>
    <n v="22817836"/>
    <n v="878051072"/>
    <n v="378607744"/>
    <n v="103016048"/>
    <m/>
    <m/>
    <m/>
    <m/>
    <m/>
    <m/>
    <m/>
    <m/>
    <m/>
    <m/>
    <m/>
  </r>
  <r>
    <x v="5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69210752"/>
    <m/>
    <m/>
    <m/>
    <n v="198732496"/>
    <n v="217116016"/>
    <n v="74428064"/>
    <n v="13491011"/>
    <m/>
    <m/>
    <x v="3404"/>
    <n v="218875520"/>
    <n v="234529520"/>
    <n v="47079136"/>
    <n v="281608640"/>
    <n v="101560912"/>
    <n v="23615352"/>
    <n v="923507264"/>
    <n v="394512096"/>
    <n v="115701488"/>
    <m/>
    <m/>
    <m/>
    <m/>
    <m/>
    <m/>
    <m/>
    <m/>
    <m/>
    <m/>
    <m/>
  </r>
  <r>
    <x v="6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294860960"/>
    <m/>
    <m/>
    <m/>
    <n v="180146656"/>
    <n v="218897104"/>
    <n v="104436752"/>
    <n v="13091050"/>
    <m/>
    <m/>
    <x v="3405"/>
    <n v="227013920"/>
    <n v="236519776"/>
    <n v="48749160"/>
    <n v="285268928"/>
    <n v="109550776"/>
    <n v="22839356"/>
    <n v="949695104"/>
    <n v="405102304"/>
    <n v="114526464"/>
    <n v="426559008"/>
    <n v="517875424"/>
    <m/>
    <m/>
    <n v="2941"/>
    <n v="0.81399999999999995"/>
    <m/>
    <m/>
    <m/>
    <m/>
    <m/>
  </r>
  <r>
    <x v="7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305706464"/>
    <m/>
    <m/>
    <m/>
    <n v="195732304"/>
    <n v="229381360"/>
    <n v="84637768"/>
    <n v="12105576"/>
    <m/>
    <m/>
    <x v="3406"/>
    <n v="235435376"/>
    <n v="235432960"/>
    <n v="48807764"/>
    <n v="284240736"/>
    <n v="117909792"/>
    <n v="23512756"/>
    <n v="950616256"/>
    <n v="419205600"/>
    <n v="112737264"/>
    <n v="517875424"/>
    <n v="628142144"/>
    <m/>
    <m/>
    <n v="3396"/>
    <n v="0.80300000000000005"/>
    <m/>
    <n v="0.15309900000000001"/>
    <n v="0.51732900000000004"/>
    <n v="5.2591300000000001E-2"/>
    <n v="40198"/>
  </r>
  <r>
    <x v="8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334483040"/>
    <m/>
    <m/>
    <m/>
    <n v="205007568"/>
    <n v="238770176"/>
    <n v="99706064"/>
    <n v="12437059"/>
    <m/>
    <m/>
    <x v="3407"/>
    <n v="253173808"/>
    <n v="272912096"/>
    <n v="50383940"/>
    <n v="323296032"/>
    <n v="123814976"/>
    <n v="25749796"/>
    <n v="1055268416"/>
    <n v="441669216"/>
    <n v="117946464"/>
    <n v="628142144"/>
    <n v="803055104"/>
    <m/>
    <m/>
    <n v="3404"/>
    <n v="0.79800000000000004"/>
    <m/>
    <n v="0.14177100000000001"/>
    <n v="0.50457300000000005"/>
    <n v="4.7784899999999998E-2"/>
    <n v="42334"/>
  </r>
  <r>
    <x v="9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347231008"/>
    <m/>
    <m/>
    <m/>
    <n v="203059200"/>
    <n v="260172240"/>
    <n v="80015336"/>
    <n v="76110648"/>
    <m/>
    <m/>
    <x v="3408"/>
    <n v="306228256"/>
    <n v="322290656"/>
    <n v="51035900"/>
    <n v="373326560"/>
    <n v="102508544"/>
    <n v="33754112"/>
    <n v="1158471552"/>
    <n v="460952896"/>
    <n v="122782792"/>
    <n v="803055104"/>
    <n v="1035003648"/>
    <m/>
    <m/>
    <n v="3722"/>
    <n v="0.80100000000000005"/>
    <m/>
    <n v="0.13823299999999999"/>
    <n v="0.49771900000000002"/>
    <n v="4.90518E-2"/>
    <n v="44516.5"/>
  </r>
  <r>
    <x v="10"/>
    <x v="122"/>
    <s v="PENNSYLVANIA STATE UNIVERSITY-MAIN CAMPUS"/>
    <s v="Pennsylvania"/>
    <x v="0"/>
    <x v="0"/>
    <s v=""/>
    <s v=""/>
    <m/>
    <m/>
    <m/>
    <m/>
    <m/>
    <n v="16802"/>
    <s v="Mid East: DE, DC, MD, NJ, NY, and PA"/>
    <x v="0"/>
    <x v="0"/>
    <m/>
    <m/>
    <m/>
    <m/>
    <n v="369423360"/>
    <m/>
    <m/>
    <m/>
    <n v="227625712"/>
    <n v="278312672"/>
    <n v="93441424"/>
    <n v="81339712"/>
    <m/>
    <m/>
    <x v="3409"/>
    <n v="327983872"/>
    <n v="355396000"/>
    <n v="50556052"/>
    <n v="405952064"/>
    <n v="116281968"/>
    <n v="34651480"/>
    <n v="1253997824"/>
    <n v="503112736"/>
    <n v="123222608"/>
    <n v="1035003648"/>
    <n v="1004555968"/>
    <m/>
    <m/>
    <n v="4369"/>
    <n v="0.80900000000000005"/>
    <m/>
    <n v="0.139601"/>
    <n v="0.48755999999999999"/>
    <n v="5.0918900000000003E-2"/>
    <n v="47446"/>
  </r>
  <r>
    <x v="11"/>
    <x v="122"/>
    <s v="PENNSYLVANIA STATE UNIVERSITY-MAIN CAMPUS"/>
    <s v="Pennsylvania"/>
    <x v="1"/>
    <x v="0"/>
    <n v="0.48388885039151824"/>
    <n v="0.4033366747816125"/>
    <n v="28862"/>
    <n v="13966"/>
    <n v="5626"/>
    <n v="7"/>
    <n v="5633"/>
    <n v="168021589"/>
    <s v="Mid East: DE, DC, MD, NJ, NY, and PA"/>
    <x v="0"/>
    <x v="0"/>
    <m/>
    <m/>
    <m/>
    <m/>
    <n v="678480000"/>
    <n v="616489024"/>
    <m/>
    <m/>
    <n v="284796000"/>
    <n v="404780000"/>
    <n v="230714000"/>
    <n v="90933000"/>
    <m/>
    <m/>
    <x v="3410"/>
    <n v="599184000"/>
    <n v="460180000"/>
    <n v="65762000"/>
    <n v="525942016"/>
    <n v="216454000"/>
    <n v="92013000"/>
    <n v="2286828032"/>
    <n v="1088034944"/>
    <n v="289956992"/>
    <m/>
    <m/>
    <n v="2353382912"/>
    <n v="2286828032"/>
    <n v="3752"/>
    <n v="0.79800000000000004"/>
    <m/>
    <n v="0.13894200000000001"/>
    <n v="0.48255399999999998"/>
    <n v="4.8797599999999997E-2"/>
    <n v="49850"/>
  </r>
  <r>
    <x v="12"/>
    <x v="122"/>
    <s v="PENNSYLVANIA STATE UNIVERSITY-MAIN CAMPUS"/>
    <s v="Pennsylvania"/>
    <x v="1"/>
    <x v="0"/>
    <n v="0.56818505338078296"/>
    <n v="0.3834398095953902"/>
    <n v="28100"/>
    <n v="15966"/>
    <n v="6115"/>
    <n v="7"/>
    <n v="6122"/>
    <s v="16802-1589"/>
    <s v="Mid East: DE, DC, MD, NJ, NY, and PA"/>
    <x v="0"/>
    <x v="0"/>
    <m/>
    <m/>
    <m/>
    <m/>
    <n v="771704000"/>
    <n v="701499008"/>
    <m/>
    <m/>
    <n v="302521024"/>
    <n v="404392000"/>
    <n v="241731008"/>
    <n v="95408000"/>
    <m/>
    <m/>
    <x v="3411"/>
    <n v="645921024"/>
    <n v="500972992"/>
    <n v="63782000"/>
    <n v="564755008"/>
    <n v="213000000"/>
    <n v="96483000"/>
    <n v="2423788032"/>
    <n v="1132089984"/>
    <n v="305704000"/>
    <n v="830113024"/>
    <n v="887870016"/>
    <n v="2634608896"/>
    <n v="2423788032"/>
    <n v="4277"/>
    <n v="0.82499999999999996"/>
    <m/>
    <n v="0.14199700000000001"/>
    <n v="0.48494100000000001"/>
    <n v="5.1347999999999998E-2"/>
    <n v="51555.5"/>
  </r>
  <r>
    <x v="13"/>
    <x v="122"/>
    <s v="PENNSYLVANIA STATE UNIVERSITY-MAIN CAMPUS"/>
    <s v="Pennsylvania"/>
    <x v="1"/>
    <x v="0"/>
    <n v="0.56614983335748448"/>
    <n v="0.37938315843358072"/>
    <n v="27604"/>
    <n v="15628"/>
    <n v="5915"/>
    <n v="14"/>
    <n v="5929"/>
    <m/>
    <m/>
    <x v="0"/>
    <x v="0"/>
    <m/>
    <m/>
    <m/>
    <m/>
    <n v="854364032"/>
    <n v="777566976"/>
    <m/>
    <m/>
    <n v="342233984"/>
    <n v="359473984"/>
    <n v="230118000"/>
    <n v="98783000"/>
    <m/>
    <m/>
    <x v="3412"/>
    <n v="684940032"/>
    <n v="533792992"/>
    <n v="65429000"/>
    <n v="599222016"/>
    <n v="239122000"/>
    <n v="101338000"/>
    <n v="2611891968"/>
    <n v="1207652992"/>
    <n v="356284000"/>
    <n v="887870016"/>
    <n v="1020835008"/>
    <n v="2871930112"/>
    <n v="2611891968"/>
    <n v="4268"/>
    <n v="0.83399999999999996"/>
    <m/>
    <n v="0.14646600000000001"/>
    <n v="0.48678900000000003"/>
    <n v="5.6134799999999999E-2"/>
    <n v="53390"/>
  </r>
  <r>
    <x v="14"/>
    <x v="122"/>
    <s v="PENNSYLVANIA STATE UNIVERSITY-MAIN CAMPUS"/>
    <s v="Pennsylvania"/>
    <x v="1"/>
    <x v="0"/>
    <n v="0.54932190378710333"/>
    <n v="0.35216024222662162"/>
    <n v="31264"/>
    <n v="17174"/>
    <n v="6040"/>
    <n v="8"/>
    <n v="6048"/>
    <m/>
    <m/>
    <x v="0"/>
    <x v="0"/>
    <m/>
    <m/>
    <m/>
    <m/>
    <n v="914115008"/>
    <n v="834073984"/>
    <m/>
    <m/>
    <n v="348604000"/>
    <n v="442037984"/>
    <n v="222620000"/>
    <n v="95573000"/>
    <m/>
    <m/>
    <x v="3413"/>
    <n v="714473984"/>
    <n v="569907968"/>
    <n v="69686000"/>
    <n v="639593984"/>
    <n v="239680992"/>
    <n v="105042000"/>
    <n v="2802159104"/>
    <n v="1279460992"/>
    <n v="380486016"/>
    <n v="1020835008"/>
    <n v="1157485952"/>
    <n v="3163998976"/>
    <n v="2802159104"/>
    <n v="4259"/>
    <n v="0.84199999999999997"/>
    <m/>
    <n v="0.14893500000000001"/>
    <n v="0.483043"/>
    <n v="5.3233799999999998E-2"/>
    <n v="53972"/>
  </r>
  <r>
    <x v="15"/>
    <x v="122"/>
    <s v="Pennsylvania State University-Main Campus"/>
    <s v="Pennsylvania"/>
    <x v="1"/>
    <x v="0"/>
    <n v="0.58266383374277941"/>
    <n v="0.33656201925816193"/>
    <n v="30122"/>
    <n v="17551"/>
    <n v="5900"/>
    <n v="7"/>
    <n v="5907"/>
    <m/>
    <m/>
    <x v="0"/>
    <x v="0"/>
    <m/>
    <m/>
    <m/>
    <m/>
    <n v="971864000"/>
    <n v="885633984"/>
    <m/>
    <m/>
    <n v="352383008"/>
    <n v="410104000"/>
    <n v="252564000"/>
    <n v="110357000"/>
    <m/>
    <m/>
    <x v="3414"/>
    <n v="759187968"/>
    <n v="606355968"/>
    <n v="74148000"/>
    <n v="680503936"/>
    <n v="247975008"/>
    <n v="107299000"/>
    <n v="2969259008"/>
    <n v="1355254016"/>
    <n v="418145984"/>
    <n v="1157485952"/>
    <n v="1303475968"/>
    <n v="3282659072"/>
    <n v="2969259008"/>
    <n v="4772"/>
    <n v="0.84899999999999998"/>
    <m/>
    <n v="0.14355200000000001"/>
    <n v="0.47661900000000001"/>
    <n v="4.9737000000000003E-2"/>
    <n v="55727"/>
  </r>
  <r>
    <x v="16"/>
    <x v="122"/>
    <s v="Pennsylvania State University-Penn State Main Campus"/>
    <s v="Pennsylvania"/>
    <x v="1"/>
    <x v="0"/>
    <n v="0.6160714285714286"/>
    <n v="0.35260272485480104"/>
    <n v="29904"/>
    <n v="18423"/>
    <n v="6489"/>
    <n v="7"/>
    <n v="6496"/>
    <m/>
    <m/>
    <x v="0"/>
    <x v="0"/>
    <m/>
    <m/>
    <m/>
    <m/>
    <n v="1079565952"/>
    <n v="989952000"/>
    <m/>
    <m/>
    <n v="356850016"/>
    <n v="403656000"/>
    <n v="307392992"/>
    <n v="115035000"/>
    <m/>
    <m/>
    <x v="3415"/>
    <n v="775888000"/>
    <n v="616176000"/>
    <n v="79035000"/>
    <n v="695211008"/>
    <n v="243182000"/>
    <n v="114868000"/>
    <n v="3103787008"/>
    <n v="1435038976"/>
    <n v="419276000"/>
    <n v="1303475968"/>
    <n v="1587197056"/>
    <n v="3765829120"/>
    <n v="3103787008"/>
    <n v="5167"/>
    <n v="0.84099999999999997"/>
    <m/>
    <n v="0.137041"/>
    <n v="0.475771"/>
    <n v="4.9560899999999998E-2"/>
    <n v="56677"/>
  </r>
  <r>
    <x v="17"/>
    <x v="122"/>
    <s v="Pennsylvania State University-Main Campus"/>
    <s v="Pennsylvania"/>
    <x v="1"/>
    <x v="0"/>
    <n v="0.57969723953695462"/>
    <n v="0.39834497794955653"/>
    <n v="34813"/>
    <n v="20181"/>
    <n v="8027"/>
    <n v="12"/>
    <n v="8039"/>
    <s v="16802-1589"/>
    <s v="Mid East: DE, DC, MD, NJ, NY, and PA"/>
    <x v="1"/>
    <x v="1"/>
    <m/>
    <m/>
    <m/>
    <m/>
    <n v="1167373952"/>
    <n v="1070579968"/>
    <m/>
    <m/>
    <n v="391457984"/>
    <n v="446780000"/>
    <n v="299708000"/>
    <n v="119528000"/>
    <m/>
    <m/>
    <x v="3416"/>
    <n v="854156992"/>
    <n v="662241984"/>
    <n v="91836000"/>
    <n v="754077952"/>
    <n v="263502000"/>
    <n v="127945000"/>
    <n v="3373296128"/>
    <n v="1530936064"/>
    <n v="446404000"/>
    <n v="1587197056"/>
    <n v="1522988032"/>
    <n v="3554233088"/>
    <n v="3373296128"/>
    <n v="5023"/>
    <n v="0.84599999999999997"/>
    <m/>
    <n v="0.13428699999999999"/>
    <n v="0.47438000000000002"/>
    <n v="4.9769800000000003E-2"/>
    <n v="59423"/>
  </r>
  <r>
    <x v="18"/>
    <x v="122"/>
    <s v="Pennsylvania State University-Main Campus"/>
    <s v="Pennsylvania"/>
    <x v="1"/>
    <x v="0"/>
    <n v="0.50962049000025289"/>
    <n v="0.32223655487199843"/>
    <n v="39551"/>
    <n v="20156"/>
    <n v="6483"/>
    <n v="12"/>
    <n v="6495"/>
    <s v="16802-1589"/>
    <s v="Mid East: DE, DC, MD, NJ, NY, and PA"/>
    <x v="1"/>
    <x v="1"/>
    <m/>
    <m/>
    <m/>
    <m/>
    <n v="1280792960"/>
    <n v="1177901056"/>
    <m/>
    <m/>
    <n v="395043008"/>
    <n v="446485024"/>
    <n v="345224992"/>
    <n v="123029000"/>
    <m/>
    <m/>
    <x v="3417"/>
    <n v="924020992"/>
    <n v="693406016"/>
    <n v="83188000"/>
    <n v="776594048"/>
    <n v="299976000"/>
    <n v="143731008"/>
    <n v="3627649024"/>
    <n v="1615719936"/>
    <n v="449960992"/>
    <n v="1522988032"/>
    <n v="1173539968"/>
    <n v="3446568960"/>
    <n v="3627649024"/>
    <n v="5110"/>
    <n v="0.84699999999999998"/>
    <m/>
    <n v="0.136354"/>
    <n v="0.475717"/>
    <n v="5.1227599999999998E-2"/>
    <n v="62686"/>
  </r>
  <r>
    <x v="19"/>
    <x v="122"/>
    <s v="Pennsylvania State University-Main Campus"/>
    <s v="Pennsylvania"/>
    <x v="1"/>
    <x v="0"/>
    <n v="0.51193430376832361"/>
    <n v="0.36185098195992205"/>
    <n v="39089"/>
    <n v="20011"/>
    <n v="7234"/>
    <n v="7"/>
    <n v="7241"/>
    <s v="16802-1589"/>
    <s v="Mid East: DE, DC, MD, NJ, NY, and PA"/>
    <x v="1"/>
    <x v="1"/>
    <n v="-77.856700000000004"/>
    <n v="40.801900000000003"/>
    <m/>
    <m/>
    <n v="1381794048"/>
    <n v="1274806016"/>
    <m/>
    <m/>
    <n v="432182976"/>
    <n v="500470016"/>
    <n v="353576000"/>
    <n v="142788000"/>
    <m/>
    <m/>
    <x v="3418"/>
    <n v="1020476032"/>
    <n v="731547008"/>
    <n v="96355000"/>
    <n v="827902016"/>
    <n v="323006016"/>
    <n v="147584992"/>
    <n v="3881114880"/>
    <n v="1663693056"/>
    <n v="712801024"/>
    <n v="1173539968"/>
    <n v="1350316032"/>
    <n v="4457133056"/>
    <n v="3881114880"/>
    <n v="5037"/>
    <n v="0.85299999999999998"/>
    <m/>
    <n v="0.15925900000000001"/>
    <n v="0.48019499999999998"/>
    <n v="6.0734499999999997E-2"/>
    <n v="61736.5"/>
  </r>
  <r>
    <x v="20"/>
    <x v="122"/>
    <s v="Pennsylvania State University-Main Campus"/>
    <s v="Pennsylvania"/>
    <x v="1"/>
    <x v="0"/>
    <n v="0.51621064007466722"/>
    <n v="0.31212827710900698"/>
    <n v="40714"/>
    <n v="21017"/>
    <n v="6540"/>
    <n v="20"/>
    <n v="6560"/>
    <m/>
    <m/>
    <x v="0"/>
    <x v="0"/>
    <m/>
    <m/>
    <m/>
    <m/>
    <n v="1465432064"/>
    <n v="1351056000"/>
    <m/>
    <m/>
    <n v="436104000"/>
    <n v="425712992"/>
    <n v="403288992"/>
    <n v="150871008"/>
    <m/>
    <m/>
    <x v="3419"/>
    <n v="1040710976"/>
    <n v="715228992"/>
    <n v="95857000"/>
    <n v="811086016"/>
    <n v="299897984"/>
    <n v="151715008"/>
    <n v="4011474944"/>
    <n v="1760785024"/>
    <n v="687296000"/>
    <n v="1350316032"/>
    <n v="1737842944"/>
    <n v="4811666944"/>
    <n v="4011474944"/>
    <n v="5633"/>
    <n v="0.86699999999999999"/>
    <m/>
    <n v="0.17868800000000001"/>
    <n v="0.48228100000000002"/>
    <n v="6.8185300000000004E-2"/>
    <n v="59668"/>
  </r>
  <r>
    <x v="21"/>
    <x v="122"/>
    <s v="Pennsylvania State University-Main Campus"/>
    <s v="Pennsylvania"/>
    <x v="1"/>
    <x v="0"/>
    <n v="0.54786376218558186"/>
    <n v="0.3190545230877378"/>
    <n v="41545"/>
    <n v="22761"/>
    <n v="7248"/>
    <n v="14"/>
    <n v="7262"/>
    <m/>
    <m/>
    <x v="0"/>
    <x v="0"/>
    <m/>
    <m/>
    <n v="6.0999999999999999E-2"/>
    <n v="14946"/>
    <n v="1548957056"/>
    <n v="1428579968"/>
    <m/>
    <m/>
    <n v="465726016"/>
    <n v="337254976"/>
    <n v="291379008"/>
    <n v="156496000"/>
    <m/>
    <m/>
    <x v="3420"/>
    <n v="1170225024"/>
    <n v="766345024"/>
    <n v="94302000"/>
    <n v="860647040"/>
    <n v="339624000"/>
    <n v="167711008"/>
    <n v="4411164160"/>
    <n v="1795683968"/>
    <n v="663635968"/>
    <n v="1737842944"/>
    <n v="1772920960"/>
    <n v="4510614016"/>
    <n v="4411164160"/>
    <n v="6859"/>
    <n v="0.85599999999999998"/>
    <m/>
    <n v="0.186803"/>
    <n v="0.49275200000000002"/>
    <n v="7.1506600000000003E-2"/>
    <n v="59102"/>
  </r>
  <r>
    <x v="22"/>
    <x v="122"/>
    <s v="Pennsylvania State University-Main Campus"/>
    <s v="Pennsylvania"/>
    <x v="1"/>
    <x v="0"/>
    <n v="0.52426266977275726"/>
    <n v="0.30878222594843846"/>
    <n v="45502"/>
    <n v="23855"/>
    <n v="7346"/>
    <n v="20"/>
    <n v="7366"/>
    <s v="16802-1589"/>
    <s v="Mid East: DE, DC, MD, NJ, NY, and PA"/>
    <x v="1"/>
    <x v="1"/>
    <n v="-77.861599999999996"/>
    <n v="40.800699999999999"/>
    <n v="0.08"/>
    <n v="15881"/>
    <n v="1593399040"/>
    <n v="1466676992"/>
    <m/>
    <m/>
    <n v="491854976"/>
    <n v="368408000"/>
    <n v="338505984"/>
    <n v="429279008"/>
    <m/>
    <m/>
    <x v="3421"/>
    <n v="1064937024"/>
    <n v="794780032"/>
    <n v="74243000"/>
    <n v="869023040"/>
    <n v="310638016"/>
    <n v="158044992"/>
    <n v="4336480768"/>
    <n v="1883175936"/>
    <n v="405496992"/>
    <n v="1772920960"/>
    <n v="1924142976"/>
    <n v="5177726976"/>
    <n v="4336480768"/>
    <n v="5508"/>
    <n v="0.84799999999999998"/>
    <m/>
    <n v="0.18979699999999999"/>
    <n v="0.49715500000000001"/>
    <n v="7.2549000000000002E-2"/>
    <n v="59922"/>
  </r>
  <r>
    <x v="23"/>
    <x v="122"/>
    <s v="Pennsylvania State University-Main Campus"/>
    <s v="Pennsylvania"/>
    <x v="1"/>
    <x v="0"/>
    <n v="0.54197510094212653"/>
    <n v="0.29679497128666771"/>
    <n v="47552"/>
    <n v="25772"/>
    <n v="7605"/>
    <n v="44"/>
    <n v="7649"/>
    <m/>
    <m/>
    <x v="0"/>
    <x v="0"/>
    <m/>
    <m/>
    <n v="7.6999999999999999E-2"/>
    <n v="17870"/>
    <n v="1671463936"/>
    <n v="1519012992"/>
    <m/>
    <m/>
    <n v="465996992"/>
    <n v="406942016"/>
    <n v="440806016"/>
    <n v="145732000"/>
    <m/>
    <m/>
    <x v="3422"/>
    <n v="1120946944"/>
    <n v="764041984"/>
    <n v="72075000"/>
    <n v="836116992"/>
    <n v="323920000"/>
    <n v="161582000"/>
    <n v="4580380160"/>
    <n v="1969841024"/>
    <n v="530897984"/>
    <n v="1924142976"/>
    <n v="2264413952"/>
    <n v="5548984832"/>
    <n v="4580380160"/>
    <n v="6235"/>
    <n v="0.86099999999999999"/>
    <m/>
    <n v="0.188946"/>
    <n v="0.49287500000000001"/>
    <n v="7.1054300000000001E-2"/>
    <n v="60808.5"/>
  </r>
  <r>
    <x v="24"/>
    <x v="122"/>
    <s v="Pennsylvania State University-Main Campus"/>
    <s v="Pennsylvania"/>
    <x v="1"/>
    <x v="0"/>
    <n v="0.50289270164416788"/>
    <n v="0.32350266851156356"/>
    <n v="50299"/>
    <n v="25295"/>
    <n v="8166"/>
    <n v="17"/>
    <n v="8183"/>
    <m/>
    <m/>
    <x v="0"/>
    <x v="0"/>
    <m/>
    <m/>
    <n v="5.7000000000000002E-2"/>
    <n v="19403"/>
    <n v="1772912000"/>
    <n v="1606189952"/>
    <m/>
    <m/>
    <n v="449999008"/>
    <n v="376400000"/>
    <n v="349956000"/>
    <n v="151310000"/>
    <m/>
    <m/>
    <x v="3423"/>
    <n v="1203954944"/>
    <n v="756355968"/>
    <n v="71019000"/>
    <n v="827374976"/>
    <n v="339980000"/>
    <n v="172767008"/>
    <n v="4862977024"/>
    <n v="2077880064"/>
    <n v="553473984"/>
    <n v="2264413952"/>
    <n v="2395856896"/>
    <n v="5148116992"/>
    <n v="4862977024"/>
    <n v="5631"/>
    <n v="0.85699999999999998"/>
    <m/>
    <n v="0.194054"/>
    <n v="0.493313"/>
    <n v="7.2428699999999999E-2"/>
    <n v="61881.5"/>
  </r>
  <r>
    <x v="25"/>
    <x v="122"/>
    <s v="Pennsylvania State University-Main Campus"/>
    <s v="Pennsylvania"/>
    <x v="1"/>
    <x v="0"/>
    <n v="0.5131657690005984"/>
    <n v="0.27791545189504374"/>
    <n v="53472"/>
    <n v="27440"/>
    <n v="7600"/>
    <n v="26"/>
    <n v="7626"/>
    <m/>
    <m/>
    <x v="0"/>
    <x v="0"/>
    <m/>
    <m/>
    <n v="4.9000000000000002E-2"/>
    <n v="19178"/>
    <n v="1814466944"/>
    <n v="1637886976"/>
    <m/>
    <m/>
    <n v="469059008"/>
    <n v="382998976"/>
    <n v="317550016"/>
    <n v="231003008"/>
    <m/>
    <m/>
    <x v="3424"/>
    <n v="1256802944"/>
    <n v="787409024"/>
    <n v="79503000"/>
    <n v="866912000"/>
    <n v="387529984"/>
    <n v="183496000"/>
    <n v="5315015168"/>
    <n v="2296090112"/>
    <n v="509572992"/>
    <n v="2395856896"/>
    <n v="2362196992"/>
    <n v="5547304960"/>
    <n v="5315015168"/>
    <n v="6262"/>
    <n v="0.85499999999999998"/>
    <m/>
    <n v="0.199402"/>
    <n v="0.49806"/>
    <n v="7.5124899999999994E-2"/>
    <n v="62133"/>
  </r>
  <r>
    <x v="26"/>
    <x v="122"/>
    <s v="Pennsylvania State University-Main Campus"/>
    <s v="Pennsylvania"/>
    <x v="1"/>
    <x v="0"/>
    <n v="0.56401253445086263"/>
    <n v="0.28445679094986276"/>
    <n v="52974"/>
    <n v="29878"/>
    <n v="8445"/>
    <n v="54"/>
    <n v="8499"/>
    <m/>
    <m/>
    <x v="0"/>
    <x v="0"/>
    <m/>
    <m/>
    <n v="5.1999999999999998E-2"/>
    <n v="19272"/>
    <n v="1898364032"/>
    <n v="1695650048"/>
    <m/>
    <m/>
    <n v="468136000"/>
    <n v="386089024"/>
    <n v="379929984"/>
    <n v="189951008"/>
    <m/>
    <m/>
    <x v="3425"/>
    <n v="1331214976"/>
    <n v="796833024"/>
    <n v="94273000"/>
    <n v="891106048"/>
    <n v="387468992"/>
    <n v="194436000"/>
    <n v="5591498752"/>
    <n v="2454712064"/>
    <n v="584910016"/>
    <n v="2362196992"/>
    <n v="2615567872"/>
    <n v="6224047104"/>
    <n v="5591498752"/>
    <n v="6227"/>
    <n v="0.84799999999999998"/>
    <m/>
    <n v="0.197772"/>
    <n v="0.50122599999999995"/>
    <n v="7.4611200000000003E-2"/>
    <n v="61924"/>
  </r>
  <r>
    <x v="27"/>
    <x v="122"/>
    <s v="Pennsylvania State University-Main Campus"/>
    <s v="Pennsylvania"/>
    <x v="1"/>
    <x v="0"/>
    <n v="0.50313647218163027"/>
    <n v="0.27850387844012325"/>
    <n v="56114"/>
    <n v="28233"/>
    <n v="7832"/>
    <n v="31"/>
    <n v="7863"/>
    <m/>
    <m/>
    <x v="0"/>
    <x v="0"/>
    <m/>
    <m/>
    <n v="5.0999999999999997E-2"/>
    <n v="19227"/>
    <n v="1941387008"/>
    <n v="1729046016"/>
    <m/>
    <m/>
    <n v="486372000"/>
    <n v="386661984"/>
    <n v="395912000"/>
    <n v="419433984"/>
    <m/>
    <m/>
    <x v="3426"/>
    <n v="1348189056"/>
    <n v="844438016"/>
    <n v="93793000"/>
    <n v="938231040"/>
    <n v="382993984"/>
    <n v="197547008"/>
    <n v="5802612224"/>
    <n v="2589944064"/>
    <n v="548182976"/>
    <n v="2615567872"/>
    <n v="2891684096"/>
    <n v="6655060992"/>
    <n v="5802612224"/>
    <m/>
    <m/>
    <m/>
    <m/>
    <m/>
    <m/>
    <m/>
  </r>
  <r>
    <x v="0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281908000"/>
    <m/>
    <m/>
    <n v="274000"/>
    <n v="174048000"/>
    <n v="41328000"/>
    <n v="72359000"/>
    <n v="38235000"/>
    <m/>
    <m/>
    <x v="3427"/>
    <n v="251046000"/>
    <n v="140218000"/>
    <n v="6346000"/>
    <n v="146564000"/>
    <n v="65611000"/>
    <n v="16780000"/>
    <n v="1230674048"/>
    <n v="315816000"/>
    <n v="80461000"/>
    <m/>
    <m/>
    <m/>
    <m/>
    <m/>
    <m/>
    <m/>
    <m/>
    <m/>
    <m/>
    <m/>
  </r>
  <r>
    <x v="1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07513984"/>
    <m/>
    <m/>
    <n v="192000"/>
    <n v="191242000"/>
    <n v="41089000"/>
    <n v="76732000"/>
    <n v="39779000"/>
    <m/>
    <m/>
    <x v="3428"/>
    <n v="260692000"/>
    <n v="157224000"/>
    <n v="6643000"/>
    <n v="163867008"/>
    <n v="72644000"/>
    <n v="17239000"/>
    <n v="1381304960"/>
    <n v="335727008"/>
    <n v="89985000"/>
    <m/>
    <m/>
    <m/>
    <m/>
    <m/>
    <m/>
    <m/>
    <m/>
    <m/>
    <m/>
    <m/>
  </r>
  <r>
    <x v="2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31744992"/>
    <m/>
    <m/>
    <n v="343000"/>
    <n v="208586000"/>
    <n v="24977000"/>
    <n v="71018000"/>
    <n v="37979000"/>
    <m/>
    <m/>
    <x v="3429"/>
    <n v="279256000"/>
    <n v="165248000"/>
    <n v="6938000"/>
    <n v="172186000"/>
    <n v="72530000"/>
    <n v="18406000"/>
    <n v="1501314944"/>
    <n v="353100992"/>
    <n v="91179000"/>
    <m/>
    <m/>
    <m/>
    <m/>
    <m/>
    <m/>
    <m/>
    <m/>
    <m/>
    <m/>
    <m/>
  </r>
  <r>
    <x v="3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53523008"/>
    <m/>
    <m/>
    <n v="655000"/>
    <n v="225404992"/>
    <n v="31244000"/>
    <n v="75722000"/>
    <n v="40396000"/>
    <m/>
    <m/>
    <x v="3430"/>
    <n v="301972992"/>
    <n v="176572992"/>
    <n v="7459000"/>
    <n v="184032000"/>
    <n v="74906000"/>
    <n v="20061000"/>
    <n v="1764057984"/>
    <n v="373662016"/>
    <n v="102229000"/>
    <m/>
    <m/>
    <m/>
    <m/>
    <m/>
    <m/>
    <m/>
    <m/>
    <m/>
    <m/>
    <m/>
  </r>
  <r>
    <x v="4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81702016"/>
    <m/>
    <m/>
    <n v="410000"/>
    <n v="239612992"/>
    <n v="41774000"/>
    <n v="86478000"/>
    <n v="44450000"/>
    <m/>
    <m/>
    <x v="3431"/>
    <n v="343057984"/>
    <n v="193827008"/>
    <n v="8317000"/>
    <n v="202144000"/>
    <n v="83181000"/>
    <n v="20739000"/>
    <n v="1803528960"/>
    <n v="404131008"/>
    <n v="112746000"/>
    <m/>
    <m/>
    <m/>
    <m/>
    <m/>
    <m/>
    <m/>
    <m/>
    <m/>
    <m/>
    <m/>
  </r>
  <r>
    <x v="5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99124992"/>
    <m/>
    <m/>
    <n v="610000"/>
    <n v="251098000"/>
    <n v="44016000"/>
    <n v="86254000"/>
    <n v="49564000"/>
    <m/>
    <m/>
    <x v="3432"/>
    <n v="404023008"/>
    <n v="198854000"/>
    <n v="8405000"/>
    <n v="207259008"/>
    <n v="98295000"/>
    <n v="21804000"/>
    <n v="2247784960"/>
    <n v="424044000"/>
    <n v="117437000"/>
    <m/>
    <m/>
    <m/>
    <m/>
    <m/>
    <m/>
    <m/>
    <m/>
    <m/>
    <m/>
    <m/>
  </r>
  <r>
    <x v="6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422374016"/>
    <n v="332105984"/>
    <m/>
    <n v="1024000"/>
    <n v="250719008"/>
    <n v="41509000"/>
    <n v="181920000"/>
    <m/>
    <m/>
    <m/>
    <x v="3433"/>
    <n v="389703008"/>
    <n v="248707008"/>
    <n v="67031000"/>
    <n v="315738016"/>
    <n v="40528000"/>
    <n v="23683000"/>
    <n v="2165922048"/>
    <m/>
    <m/>
    <m/>
    <m/>
    <n v="2689544960"/>
    <n v="2165922048"/>
    <n v="2043"/>
    <n v="0.89400000000000002"/>
    <m/>
    <m/>
    <m/>
    <m/>
    <m/>
  </r>
  <r>
    <x v="7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52868992"/>
    <n v="350355008"/>
    <m/>
    <n v="2514000"/>
    <n v="284936000"/>
    <n v="44719000"/>
    <n v="293441984"/>
    <m/>
    <m/>
    <m/>
    <x v="3434"/>
    <n v="419756000"/>
    <n v="279580992"/>
    <n v="17015000"/>
    <n v="296596000"/>
    <n v="411948000"/>
    <n v="21531000"/>
    <n v="2629389056"/>
    <n v="1026435968"/>
    <n v="256028992"/>
    <m/>
    <m/>
    <n v="3038796032"/>
    <n v="2629389056"/>
    <n v="2022"/>
    <n v="0.89500000000000002"/>
    <m/>
    <n v="0.12687100000000001"/>
    <n v="0.52278899999999995"/>
    <n v="2.27891E-2"/>
    <n v="51938"/>
  </r>
  <r>
    <x v="8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378988000"/>
    <n v="374580000"/>
    <m/>
    <n v="4408000"/>
    <n v="329360000"/>
    <n v="47173000"/>
    <n v="275761984"/>
    <m/>
    <m/>
    <m/>
    <x v="3435"/>
    <n v="488481984"/>
    <n v="334072000"/>
    <n v="13830000"/>
    <n v="347902016"/>
    <n v="462947008"/>
    <n v="31236000"/>
    <n v="2959950080"/>
    <n v="1244280064"/>
    <n v="279396000"/>
    <m/>
    <m/>
    <n v="3201200896"/>
    <n v="2959950080"/>
    <n v="2172"/>
    <n v="0.89200000000000002"/>
    <m/>
    <n v="0.15944700000000001"/>
    <n v="0.53658499999999998"/>
    <n v="2.5846399999999999E-2"/>
    <n v="51466"/>
  </r>
  <r>
    <x v="9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498588000"/>
    <n v="397737984"/>
    <m/>
    <n v="569000"/>
    <n v="370092000"/>
    <n v="47220000"/>
    <n v="319100992"/>
    <m/>
    <m/>
    <m/>
    <x v="3436"/>
    <n v="540065024"/>
    <n v="387744992"/>
    <n v="14888000"/>
    <n v="402632992"/>
    <n v="465148992"/>
    <n v="33910000"/>
    <n v="3009889024"/>
    <n v="1315633024"/>
    <n v="289062016"/>
    <m/>
    <m/>
    <n v="3019336960"/>
    <n v="3009889024"/>
    <n v="2123"/>
    <n v="0.91300000000000003"/>
    <m/>
    <n v="0.188474"/>
    <n v="0.532802"/>
    <n v="2.2109500000000001E-2"/>
    <n v="52800"/>
  </r>
  <r>
    <x v="10"/>
    <x v="123"/>
    <s v="UNIVERSITY OF PENNSYLVANIA"/>
    <s v="Pennsylvania"/>
    <x v="0"/>
    <x v="0"/>
    <s v=""/>
    <s v=""/>
    <m/>
    <m/>
    <m/>
    <m/>
    <m/>
    <n v="19104"/>
    <s v="Mid East: DE, DC, MD, NJ, NY, and PA"/>
    <x v="0"/>
    <x v="0"/>
    <m/>
    <m/>
    <m/>
    <m/>
    <n v="531831008"/>
    <n v="430284992"/>
    <m/>
    <n v="548000"/>
    <n v="409676992"/>
    <n v="50336000"/>
    <n v="335832992"/>
    <m/>
    <m/>
    <m/>
    <x v="3437"/>
    <n v="553619968"/>
    <n v="427396992"/>
    <n v="17318000"/>
    <n v="444715008"/>
    <n v="483628992"/>
    <n v="35208000"/>
    <n v="3113914112"/>
    <n v="1349198976"/>
    <n v="300065984"/>
    <m/>
    <m/>
    <n v="3386861056"/>
    <n v="3113914112"/>
    <n v="2148"/>
    <n v="0.91400000000000003"/>
    <m/>
    <n v="0.228884"/>
    <n v="0.53991400000000001"/>
    <n v="2.6167599999999999E-2"/>
    <n v="51729"/>
  </r>
  <r>
    <x v="11"/>
    <x v="123"/>
    <s v="UNIVERSITY OF PENNSYLVANIA"/>
    <s v="Pennsylvania"/>
    <x v="1"/>
    <x v="0"/>
    <n v="0.21573643815590246"/>
    <n v="0.57865440464666018"/>
    <n v="19153"/>
    <n v="4132"/>
    <n v="2391"/>
    <n v="0"/>
    <n v="2391"/>
    <n v="191046303"/>
    <s v="Mid East: DE, DC, MD, NJ, NY, and PA"/>
    <x v="0"/>
    <x v="0"/>
    <m/>
    <m/>
    <m/>
    <m/>
    <n v="566883968"/>
    <n v="453824000"/>
    <m/>
    <n v="2365000"/>
    <n v="469894016"/>
    <n v="55729000"/>
    <n v="392671008"/>
    <m/>
    <m/>
    <m/>
    <x v="3438"/>
    <n v="608857984"/>
    <n v="485563008"/>
    <n v="12577000"/>
    <n v="498140000"/>
    <n v="507980992"/>
    <n v="37454000"/>
    <n v="3310929920"/>
    <n v="1454449024"/>
    <n v="342328000"/>
    <m/>
    <m/>
    <n v="3436500992"/>
    <n v="3310929920"/>
    <n v="2117"/>
    <n v="0.91800000000000004"/>
    <m/>
    <n v="0.281026"/>
    <n v="0.56443900000000002"/>
    <n v="3.2219600000000001E-2"/>
    <n v="50250.5"/>
  </r>
  <r>
    <x v="12"/>
    <x v="123"/>
    <s v="UNIVERSITY OF PENNSYLVANIA"/>
    <s v="Pennsylvania"/>
    <x v="1"/>
    <x v="0"/>
    <n v="0.21007240204429301"/>
    <n v="0.62088190572731883"/>
    <n v="18784"/>
    <n v="3946"/>
    <n v="2450"/>
    <n v="0"/>
    <n v="2450"/>
    <s v="19104-6303"/>
    <s v="Mid East: DE, DC, MD, NJ, NY, and PA"/>
    <x v="0"/>
    <x v="0"/>
    <m/>
    <m/>
    <m/>
    <m/>
    <n v="609534016"/>
    <n v="486064992"/>
    <m/>
    <n v="1883000"/>
    <n v="490665984"/>
    <n v="69265000"/>
    <n v="377976000"/>
    <m/>
    <m/>
    <m/>
    <x v="3439"/>
    <n v="666856000"/>
    <n v="524871008"/>
    <n v="13119000"/>
    <n v="537990016"/>
    <n v="548198016"/>
    <n v="37330000"/>
    <n v="3562752000"/>
    <n v="1529405952"/>
    <n v="360548000"/>
    <n v="3392999936"/>
    <n v="3547000064"/>
    <n v="3739924992"/>
    <n v="3562752000"/>
    <n v="2136"/>
    <n v="0.91900000000000004"/>
    <m/>
    <n v="0.33005499999999999"/>
    <n v="0.56366099999999997"/>
    <n v="3.5245899999999997E-2"/>
    <n v="49181"/>
  </r>
  <r>
    <x v="13"/>
    <x v="123"/>
    <s v="UNIVERSITY OF PENNSYLVANIA"/>
    <s v="Pennsylvania"/>
    <x v="1"/>
    <x v="0"/>
    <n v="0.20375975784610484"/>
    <n v="0.63148292937190509"/>
    <n v="18831"/>
    <n v="3837"/>
    <n v="2423"/>
    <n v="0"/>
    <n v="2423"/>
    <m/>
    <m/>
    <x v="0"/>
    <x v="0"/>
    <m/>
    <m/>
    <m/>
    <m/>
    <n v="653347008"/>
    <n v="518992000"/>
    <m/>
    <n v="1958000"/>
    <n v="548254976"/>
    <n v="66750000"/>
    <n v="359840000"/>
    <m/>
    <m/>
    <m/>
    <x v="3440"/>
    <n v="700777984"/>
    <n v="547905024"/>
    <n v="21152000"/>
    <n v="569057024"/>
    <n v="602753984"/>
    <n v="37745000"/>
    <n v="3716144896"/>
    <n v="1591906944"/>
    <n v="393556992"/>
    <n v="3547000064"/>
    <n v="4019000064"/>
    <n v="4270232064"/>
    <n v="3716144896"/>
    <n v="2154"/>
    <n v="0.93600000000000005"/>
    <m/>
    <n v="0.36122500000000002"/>
    <n v="0.55810800000000005"/>
    <n v="3.9649999999999998E-2"/>
    <n v="48458"/>
  </r>
  <r>
    <x v="14"/>
    <x v="123"/>
    <s v="UNIVERSITY OF PENNSYLVANIA"/>
    <s v="Pennsylvania"/>
    <x v="1"/>
    <x v="0"/>
    <n v="0.21212121212121213"/>
    <n v="0.62738525012893243"/>
    <n v="18282"/>
    <n v="3878"/>
    <n v="2433"/>
    <n v="0"/>
    <n v="2433"/>
    <m/>
    <m/>
    <x v="0"/>
    <x v="0"/>
    <m/>
    <m/>
    <m/>
    <m/>
    <n v="696316992"/>
    <n v="552932992"/>
    <m/>
    <n v="2886000"/>
    <n v="587652992"/>
    <n v="81091000"/>
    <n v="450688992"/>
    <m/>
    <m/>
    <m/>
    <x v="3441"/>
    <n v="744691008"/>
    <n v="578131008"/>
    <n v="21796000"/>
    <n v="599927040"/>
    <n v="617059008"/>
    <n v="37742000"/>
    <n v="3969240064"/>
    <n v="1680883968"/>
    <n v="407398016"/>
    <n v="4019000064"/>
    <n v="4369999872"/>
    <n v="4480871936"/>
    <n v="3969240064"/>
    <n v="2255"/>
    <n v="0.93899999999999995"/>
    <m/>
    <n v="0.38962799999999997"/>
    <n v="0.55398899999999995"/>
    <n v="3.59043E-2"/>
    <n v="47681"/>
  </r>
  <r>
    <x v="15"/>
    <x v="123"/>
    <s v="University of Pennsylvania"/>
    <s v="Pennsylvania"/>
    <x v="1"/>
    <x v="0"/>
    <n v="0.20787292817679559"/>
    <n v="0.65218502427804759"/>
    <n v="18824"/>
    <n v="3913"/>
    <n v="2552"/>
    <m/>
    <n v="2552"/>
    <m/>
    <m/>
    <x v="0"/>
    <x v="0"/>
    <m/>
    <m/>
    <m/>
    <m/>
    <n v="752489024"/>
    <n v="599190016"/>
    <m/>
    <n v="3155000"/>
    <n v="594412992"/>
    <n v="70715000"/>
    <n v="534843008"/>
    <m/>
    <m/>
    <m/>
    <x v="3442"/>
    <n v="776960000"/>
    <n v="590990976"/>
    <n v="24361000"/>
    <n v="615352000"/>
    <n v="585750976"/>
    <n v="41583000"/>
    <n v="4197594880"/>
    <n v="1804427008"/>
    <n v="472934016"/>
    <n v="4369999872"/>
    <n v="5299999744"/>
    <n v="5105949184"/>
    <n v="4197594880"/>
    <n v="2139"/>
    <n v="0.94199999999999995"/>
    <m/>
    <n v="0.41026899999999999"/>
    <n v="0.55598999999999998"/>
    <n v="4.0342299999999998E-2"/>
    <n v="48484.5"/>
  </r>
  <r>
    <x v="16"/>
    <x v="123"/>
    <s v="University of Pennsylvania"/>
    <s v="Pennsylvania"/>
    <x v="1"/>
    <x v="0"/>
    <n v="0.17639017722013378"/>
    <n v="0.66011624688624415"/>
    <n v="20483"/>
    <n v="3613"/>
    <n v="2385"/>
    <n v="0"/>
    <n v="2385"/>
    <m/>
    <m/>
    <x v="0"/>
    <x v="0"/>
    <m/>
    <m/>
    <m/>
    <m/>
    <n v="798859008"/>
    <n v="638142976"/>
    <m/>
    <n v="3293000"/>
    <n v="581945024"/>
    <n v="81267000"/>
    <n v="483932000"/>
    <n v="394000"/>
    <m/>
    <m/>
    <x v="3443"/>
    <n v="847491008"/>
    <n v="592225024"/>
    <n v="24483000"/>
    <n v="616708032"/>
    <n v="640358016"/>
    <n v="46397000"/>
    <n v="4423621120"/>
    <n v="1918941056"/>
    <n v="471369984"/>
    <n v="5299999744"/>
    <n v="6634999808"/>
    <n v="5880335872"/>
    <n v="4423621120"/>
    <n v="2195"/>
    <n v="0.94799999999999995"/>
    <m/>
    <n v="0.39954800000000001"/>
    <n v="0.561025"/>
    <n v="4.5705700000000002E-2"/>
    <n v="50192.5"/>
  </r>
  <r>
    <x v="17"/>
    <x v="123"/>
    <s v="University of Pennsylvania"/>
    <s v="Pennsylvania"/>
    <x v="1"/>
    <x v="0"/>
    <n v="0.16021196732170456"/>
    <n v="0.66069459757442117"/>
    <n v="22645"/>
    <n v="3628"/>
    <n v="2397"/>
    <n v="0"/>
    <n v="2397"/>
    <s v="19104-6303"/>
    <s v="Mid East: DE, DC, MD, NJ, NY, and PA"/>
    <x v="1"/>
    <x v="1"/>
    <m/>
    <m/>
    <m/>
    <m/>
    <n v="850166016"/>
    <n v="681801024"/>
    <m/>
    <n v="1955000"/>
    <n v="598515008"/>
    <n v="79151000"/>
    <n v="558451968"/>
    <m/>
    <m/>
    <m/>
    <x v="3444"/>
    <n v="909961984"/>
    <n v="584774976"/>
    <n v="27658000"/>
    <n v="612432960"/>
    <n v="677369984"/>
    <n v="48775000"/>
    <n v="4730825216"/>
    <n v="2075576960"/>
    <n v="512716992"/>
    <n v="6634999808"/>
    <n v="6233270784"/>
    <n v="4934602752"/>
    <n v="4730825216"/>
    <n v="2259"/>
    <n v="0.95199999999999996"/>
    <m/>
    <n v="0.41209200000000001"/>
    <n v="0.55794200000000005"/>
    <n v="4.1103199999999999E-2"/>
    <n v="48244"/>
  </r>
  <r>
    <x v="18"/>
    <x v="123"/>
    <s v="University of Pennsylvania"/>
    <s v="Pennsylvania"/>
    <x v="1"/>
    <x v="0"/>
    <n v="0.16930455635491606"/>
    <n v="0.62580479011073908"/>
    <n v="22935"/>
    <n v="3883"/>
    <n v="2430"/>
    <n v="0"/>
    <n v="2430"/>
    <s v="19104-6303"/>
    <s v="Mid East: DE, DC, MD, NJ, NY, and PA"/>
    <x v="1"/>
    <x v="1"/>
    <m/>
    <m/>
    <m/>
    <m/>
    <n v="889888000"/>
    <n v="695702016"/>
    <m/>
    <n v="4161000"/>
    <n v="618937024"/>
    <n v="79914000"/>
    <n v="347600992"/>
    <m/>
    <m/>
    <m/>
    <x v="3445"/>
    <n v="954963968"/>
    <n v="601235008"/>
    <n v="28508000"/>
    <n v="629742976"/>
    <n v="718638016"/>
    <n v="51591000"/>
    <n v="5015111168"/>
    <n v="2214789888"/>
    <n v="566374976"/>
    <n v="6233270784"/>
    <n v="5170539008"/>
    <n v="4054959104"/>
    <n v="5015111168"/>
    <n v="2258"/>
    <n v="0.95"/>
    <m/>
    <n v="0.36212299999999997"/>
    <n v="0.54892399999999997"/>
    <n v="4.1893800000000002E-2"/>
    <n v="52932"/>
  </r>
  <r>
    <x v="19"/>
    <x v="123"/>
    <s v="University of Pennsylvania"/>
    <s v="Pennsylvania"/>
    <x v="1"/>
    <x v="0"/>
    <n v="0.17713083128726761"/>
    <n v="0.61262376237623761"/>
    <n v="22808"/>
    <n v="4040"/>
    <n v="2475"/>
    <n v="0"/>
    <n v="2475"/>
    <s v="19104-6303"/>
    <s v="Mid East: DE, DC, MD, NJ, NY, and PA"/>
    <x v="1"/>
    <x v="1"/>
    <n v="-75.192499999999995"/>
    <n v="39.950099999999999"/>
    <m/>
    <m/>
    <n v="931534976"/>
    <n v="711105984"/>
    <m/>
    <n v="3604000"/>
    <n v="705681984"/>
    <n v="84954000"/>
    <n v="349580992"/>
    <m/>
    <m/>
    <m/>
    <x v="3446"/>
    <n v="990363008"/>
    <n v="675620992"/>
    <n v="28646000"/>
    <n v="704267008"/>
    <n v="729212992"/>
    <n v="65168000"/>
    <n v="5263100928"/>
    <n v="2299138048"/>
    <n v="611212032"/>
    <n v="5170539008"/>
    <n v="5668937216"/>
    <n v="6059198976"/>
    <n v="5263100928"/>
    <n v="2254"/>
    <n v="0.95499999999999996"/>
    <m/>
    <n v="0.29760799999999998"/>
    <n v="0.54178300000000001"/>
    <n v="4.6598300000000002E-2"/>
    <n v="59308"/>
  </r>
  <r>
    <x v="20"/>
    <x v="123"/>
    <s v="University of Pennsylvania"/>
    <s v="Pennsylvania"/>
    <x v="1"/>
    <x v="0"/>
    <n v="0.14257080286552096"/>
    <n v="0.62796146836761257"/>
    <n v="26941"/>
    <n v="3841"/>
    <n v="2403"/>
    <n v="9"/>
    <n v="2412"/>
    <m/>
    <m/>
    <x v="0"/>
    <x v="0"/>
    <m/>
    <m/>
    <m/>
    <m/>
    <n v="989260032"/>
    <n v="747398976"/>
    <m/>
    <n v="4645000"/>
    <n v="779492992"/>
    <n v="70509000"/>
    <n v="617331968"/>
    <m/>
    <m/>
    <m/>
    <x v="3447"/>
    <n v="1024654016"/>
    <n v="720200000"/>
    <n v="33098000"/>
    <n v="753297984"/>
    <n v="755283968"/>
    <n v="65586000"/>
    <n v="5557232128"/>
    <n v="2388372992"/>
    <n v="652310016"/>
    <n v="5668937216"/>
    <n v="6582029824"/>
    <n v="7050452992"/>
    <n v="5557232128"/>
    <n v="2375"/>
    <n v="0.95799999999999996"/>
    <m/>
    <n v="0.33072299999999999"/>
    <n v="0.56656600000000001"/>
    <n v="4.0662700000000003E-2"/>
    <n v="49677"/>
  </r>
  <r>
    <x v="21"/>
    <x v="123"/>
    <s v="University of Pennsylvania"/>
    <s v="Pennsylvania"/>
    <x v="1"/>
    <x v="0"/>
    <n v="0.12427754792660203"/>
    <n v="0.62490470139771281"/>
    <n v="31663"/>
    <n v="3935"/>
    <n v="2441"/>
    <n v="18"/>
    <n v="2459"/>
    <m/>
    <m/>
    <x v="0"/>
    <x v="0"/>
    <m/>
    <m/>
    <n v="1.7000000000000001E-2"/>
    <n v="3452"/>
    <n v="1036878016"/>
    <n v="776651008"/>
    <m/>
    <n v="4927000"/>
    <n v="746345024"/>
    <n v="73523000"/>
    <n v="500913984"/>
    <m/>
    <m/>
    <m/>
    <x v="3448"/>
    <n v="1085138048"/>
    <n v="704411008"/>
    <n v="44391000"/>
    <n v="748801984"/>
    <n v="732320000"/>
    <n v="67917000"/>
    <n v="5865047040"/>
    <n v="2491804928"/>
    <n v="693873024"/>
    <n v="6582029824"/>
    <n v="6754657792"/>
    <n v="6147869184"/>
    <n v="5865047040"/>
    <n v="2240"/>
    <n v="0.96"/>
    <m/>
    <n v="0.35756100000000002"/>
    <n v="0.57037300000000002"/>
    <n v="3.8805100000000002E-2"/>
    <n v="43824"/>
  </r>
  <r>
    <x v="22"/>
    <x v="123"/>
    <s v="University of Pennsylvania"/>
    <s v="Pennsylvania"/>
    <x v="1"/>
    <x v="0"/>
    <n v="0.12604907425203407"/>
    <n v="0.62541296060991103"/>
    <n v="31218"/>
    <n v="3935"/>
    <n v="2461"/>
    <n v="0"/>
    <n v="2461"/>
    <s v="19104-6303"/>
    <s v="Mid East: DE, DC, MD, NJ, NY, and PA"/>
    <x v="1"/>
    <x v="1"/>
    <n v="-75.193600000000004"/>
    <n v="39.951000000000001"/>
    <n v="1.6E-2"/>
    <n v="3437"/>
    <n v="1077332992"/>
    <n v="797144000"/>
    <m/>
    <n v="2847000"/>
    <n v="731251968"/>
    <n v="73272000"/>
    <n v="584505984"/>
    <m/>
    <m/>
    <m/>
    <x v="3449"/>
    <n v="1128392960"/>
    <n v="718140032"/>
    <n v="33389000"/>
    <n v="751529024"/>
    <n v="730075008"/>
    <n v="70099000"/>
    <n v="5896431104"/>
    <n v="2575879936"/>
    <n v="786008000"/>
    <n v="6754657792"/>
    <n v="7741395968"/>
    <n v="7186781184"/>
    <n v="5896431104"/>
    <n v="2241"/>
    <n v="0.95699999999999996"/>
    <m/>
    <n v="0.37496099999999999"/>
    <n v="0.55288300000000001"/>
    <n v="4.8411999999999997E-2"/>
    <n v="41371"/>
  </r>
  <r>
    <x v="23"/>
    <x v="123"/>
    <s v="University of Pennsylvania"/>
    <s v="Pennsylvania"/>
    <x v="1"/>
    <x v="0"/>
    <n v="0.12243462694201138"/>
    <n v="0.63211488250652736"/>
    <n v="31282"/>
    <n v="3830"/>
    <n v="2421"/>
    <n v="0"/>
    <n v="2421"/>
    <m/>
    <m/>
    <x v="0"/>
    <x v="0"/>
    <m/>
    <m/>
    <n v="1.2999999999999999E-2"/>
    <n v="3652"/>
    <n v="1111906048"/>
    <n v="817284992"/>
    <m/>
    <n v="2330000"/>
    <n v="700355968"/>
    <n v="66802000"/>
    <n v="668729984"/>
    <m/>
    <m/>
    <m/>
    <x v="3450"/>
    <n v="1159168000"/>
    <n v="722969984"/>
    <n v="33299000"/>
    <n v="756268992"/>
    <n v="765729024"/>
    <n v="77802000"/>
    <n v="6348797952"/>
    <n v="2786464000"/>
    <n v="791558976"/>
    <n v="8174164992"/>
    <n v="9582334976"/>
    <n v="8066364928"/>
    <n v="6348797952"/>
    <n v="2287"/>
    <n v="0.95599999999999996"/>
    <m/>
    <n v="0.38729599999999997"/>
    <n v="0.56213400000000002"/>
    <n v="4.5945100000000003E-2"/>
    <n v="42002"/>
  </r>
  <r>
    <x v="24"/>
    <x v="123"/>
    <s v="University of Pennsylvania"/>
    <s v="Pennsylvania"/>
    <x v="1"/>
    <x v="0"/>
    <n v="0.1036636368705738"/>
    <n v="0.65223238300161379"/>
    <n v="35866"/>
    <n v="3718"/>
    <n v="2425"/>
    <n v="0"/>
    <n v="2425"/>
    <m/>
    <m/>
    <x v="0"/>
    <x v="0"/>
    <m/>
    <m/>
    <n v="1.0999999999999999E-2"/>
    <n v="3897"/>
    <n v="1152144000"/>
    <n v="845313024"/>
    <m/>
    <n v="1633000"/>
    <n v="698900992"/>
    <n v="52088000"/>
    <n v="512454016"/>
    <m/>
    <m/>
    <m/>
    <x v="3451"/>
    <n v="1181689984"/>
    <n v="736612992"/>
    <n v="43556000"/>
    <n v="780168960"/>
    <n v="814350976"/>
    <n v="78440000"/>
    <n v="6723115008"/>
    <n v="2975618048"/>
    <n v="821230016"/>
    <n v="9582334976"/>
    <n v="10133568512"/>
    <n v="7581923840"/>
    <n v="6723115008"/>
    <n v="2290"/>
    <n v="0.95299999999999996"/>
    <m/>
    <n v="0.43792500000000001"/>
    <n v="0.57782599999999995"/>
    <n v="4.5707200000000003E-2"/>
    <n v="42018.5"/>
  </r>
  <r>
    <x v="25"/>
    <x v="123"/>
    <s v="University of Pennsylvania"/>
    <s v="Pennsylvania"/>
    <x v="1"/>
    <x v="0"/>
    <n v="0.1016153268219384"/>
    <n v="0.64298917348824924"/>
    <n v="37268"/>
    <n v="3787"/>
    <n v="2435"/>
    <n v="0"/>
    <n v="2435"/>
    <m/>
    <m/>
    <x v="0"/>
    <x v="0"/>
    <m/>
    <m/>
    <n v="1.4E-2"/>
    <n v="3557"/>
    <n v="1225442944"/>
    <n v="903075968"/>
    <m/>
    <n v="1852000"/>
    <n v="680635008"/>
    <n v="47282000"/>
    <n v="1888566016"/>
    <m/>
    <m/>
    <m/>
    <x v="3452"/>
    <n v="1187597056"/>
    <n v="700564992"/>
    <n v="36340000"/>
    <n v="736904960"/>
    <n v="833427968"/>
    <n v="86629000"/>
    <n v="8139986944"/>
    <n v="3605436928"/>
    <n v="1023683008"/>
    <n v="10133568512"/>
    <n v="10715364352"/>
    <n v="9487790080"/>
    <n v="8139986944"/>
    <n v="2251"/>
    <n v="0.95299999999999996"/>
    <m/>
    <n v="0.48954500000000001"/>
    <n v="0.58364099999999997"/>
    <n v="5.1353000000000003E-2"/>
    <n v="39127.5"/>
  </r>
  <r>
    <x v="26"/>
    <x v="123"/>
    <s v="University of Pennsylvania"/>
    <s v="Pennsylvania"/>
    <x v="1"/>
    <x v="0"/>
    <n v="9.4403617863199549E-2"/>
    <n v="0.67800762112139357"/>
    <n v="38918"/>
    <n v="3674"/>
    <n v="2491"/>
    <n v="0"/>
    <n v="2491"/>
    <m/>
    <m/>
    <x v="0"/>
    <x v="0"/>
    <m/>
    <m/>
    <n v="1.0999999999999999E-2"/>
    <n v="3393"/>
    <n v="1271449984"/>
    <n v="937868032"/>
    <m/>
    <n v="1995000"/>
    <n v="692899008"/>
    <n v="55654000"/>
    <n v="691136000"/>
    <m/>
    <m/>
    <m/>
    <x v="3453"/>
    <n v="1265227008"/>
    <n v="753206016"/>
    <n v="38609000"/>
    <n v="791815040"/>
    <n v="917958976"/>
    <n v="98527000"/>
    <n v="8850930688"/>
    <n v="3879015936"/>
    <n v="1058289984"/>
    <n v="10715364352"/>
    <n v="12213207040"/>
    <n v="10410408960"/>
    <n v="8850930688"/>
    <n v="2301"/>
    <n v="0.95699999999999996"/>
    <m/>
    <n v="0.38306600000000002"/>
    <n v="0.572133"/>
    <n v="3.6580399999999999E-2"/>
    <n v="39832"/>
  </r>
  <r>
    <x v="27"/>
    <x v="123"/>
    <s v="University of Pennsylvania"/>
    <s v="Pennsylvania"/>
    <x v="1"/>
    <x v="0"/>
    <n v="9.2965134981317893E-2"/>
    <n v="0.65371306893798242"/>
    <n v="40413"/>
    <n v="3757"/>
    <n v="2456"/>
    <n v="0"/>
    <n v="2456"/>
    <m/>
    <m/>
    <x v="0"/>
    <x v="0"/>
    <m/>
    <m/>
    <n v="1.0999999999999999E-2"/>
    <n v="3009"/>
    <n v="1349527040"/>
    <n v="999376000"/>
    <m/>
    <n v="2656000"/>
    <n v="716067968"/>
    <n v="50756000"/>
    <n v="1155704064"/>
    <m/>
    <m/>
    <m/>
    <x v="3454"/>
    <n v="1337159040"/>
    <n v="794560000"/>
    <n v="38369000"/>
    <n v="832929024"/>
    <n v="899840000"/>
    <n v="98630000"/>
    <n v="9561019392"/>
    <n v="4262275072"/>
    <n v="1128866944"/>
    <n v="12213207040"/>
    <n v="13777440768"/>
    <n v="11685713920"/>
    <n v="9561019392"/>
    <m/>
    <m/>
    <m/>
    <m/>
    <m/>
    <m/>
    <m/>
  </r>
  <r>
    <x v="0"/>
    <x v="124"/>
    <s v="UNIVERSITY OF PITTSBURGH 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152165744"/>
    <m/>
    <m/>
    <n v="1975265"/>
    <n v="113192624"/>
    <n v="125850232"/>
    <m/>
    <n v="2882568"/>
    <m/>
    <m/>
    <x v="3455"/>
    <n v="165767008"/>
    <n v="104941000"/>
    <n v="13341081"/>
    <n v="118282080"/>
    <n v="38918504"/>
    <n v="21070404"/>
    <n v="649551488"/>
    <n v="244646944"/>
    <n v="64467528"/>
    <m/>
    <m/>
    <m/>
    <m/>
    <m/>
    <m/>
    <m/>
    <m/>
    <m/>
    <m/>
    <m/>
  </r>
  <r>
    <x v="1"/>
    <x v="124"/>
    <s v="UNIVERSITY OF PITTSBURGH 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166932032"/>
    <m/>
    <m/>
    <n v="1966066"/>
    <n v="151688064"/>
    <n v="113062304"/>
    <n v="49100088"/>
    <n v="9922069"/>
    <m/>
    <m/>
    <x v="3456"/>
    <n v="183702688"/>
    <n v="126804128"/>
    <n v="13130237"/>
    <n v="139934368"/>
    <n v="45347240"/>
    <n v="22674164"/>
    <n v="718202432"/>
    <n v="267194928"/>
    <n v="68900944"/>
    <m/>
    <m/>
    <m/>
    <m/>
    <m/>
    <m/>
    <m/>
    <m/>
    <m/>
    <m/>
    <m/>
  </r>
  <r>
    <x v="2"/>
    <x v="124"/>
    <s v="UNIVERSITY OF PITTSBURGH 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179415488"/>
    <m/>
    <m/>
    <n v="170568"/>
    <n v="174682928"/>
    <n v="107124360"/>
    <n v="55404084"/>
    <n v="32123860"/>
    <m/>
    <m/>
    <x v="3457"/>
    <n v="189435728"/>
    <n v="156096608"/>
    <n v="13412635"/>
    <n v="169509248"/>
    <n v="40951472"/>
    <n v="30260668"/>
    <n v="675377920"/>
    <n v="285394784"/>
    <n v="72505712"/>
    <m/>
    <m/>
    <m/>
    <m/>
    <m/>
    <m/>
    <m/>
    <m/>
    <m/>
    <m/>
    <m/>
  </r>
  <r>
    <x v="3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188397984"/>
    <m/>
    <m/>
    <n v="3225124"/>
    <n v="178204768"/>
    <n v="117183152"/>
    <n v="58877264"/>
    <n v="35344160"/>
    <m/>
    <m/>
    <x v="3458"/>
    <n v="192835504"/>
    <n v="160574640"/>
    <n v="14430807"/>
    <n v="175005440"/>
    <n v="46037384"/>
    <n v="31904036"/>
    <n v="690061056"/>
    <n v="303005056"/>
    <n v="86701304"/>
    <m/>
    <m/>
    <m/>
    <m/>
    <m/>
    <m/>
    <m/>
    <m/>
    <m/>
    <m/>
    <m/>
  </r>
  <r>
    <x v="4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193163600"/>
    <m/>
    <m/>
    <n v="3463698"/>
    <n v="186201072"/>
    <n v="120406752"/>
    <n v="55944332"/>
    <n v="34556576"/>
    <m/>
    <m/>
    <x v="3459"/>
    <n v="219697072"/>
    <n v="150025168"/>
    <n v="22755374"/>
    <n v="172780544"/>
    <n v="46487800"/>
    <n v="31462600"/>
    <n v="724067648"/>
    <n v="322950240"/>
    <n v="87962176"/>
    <m/>
    <m/>
    <m/>
    <m/>
    <m/>
    <m/>
    <m/>
    <m/>
    <m/>
    <m/>
    <m/>
  </r>
  <r>
    <x v="5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199253760"/>
    <m/>
    <m/>
    <n v="3225573"/>
    <n v="188733760"/>
    <n v="153296656"/>
    <n v="67726096"/>
    <n v="86692360"/>
    <m/>
    <m/>
    <x v="3460"/>
    <n v="218787968"/>
    <n v="157818064"/>
    <n v="30684624"/>
    <n v="188502688"/>
    <n v="48003968"/>
    <n v="33677808"/>
    <n v="688096256"/>
    <n v="307591520"/>
    <n v="88536000"/>
    <m/>
    <m/>
    <m/>
    <m/>
    <m/>
    <m/>
    <m/>
    <m/>
    <m/>
    <m/>
    <m/>
  </r>
  <r>
    <x v="6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206258400"/>
    <m/>
    <m/>
    <n v="2665668"/>
    <n v="190924864"/>
    <n v="154658736"/>
    <n v="87712312"/>
    <n v="40619500"/>
    <m/>
    <m/>
    <x v="3461"/>
    <n v="207503856"/>
    <n v="166017344"/>
    <n v="29771556"/>
    <n v="195788896"/>
    <n v="49185624"/>
    <n v="35498148"/>
    <n v="760353344"/>
    <n v="335886848"/>
    <n v="86361360"/>
    <n v="509715776"/>
    <n v="606639936"/>
    <m/>
    <m/>
    <n v="1534"/>
    <n v="0.61099999999999999"/>
    <m/>
    <m/>
    <m/>
    <m/>
    <m/>
  </r>
  <r>
    <x v="7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220353744"/>
    <m/>
    <m/>
    <n v="1196922"/>
    <n v="201209072"/>
    <n v="158641408"/>
    <n v="72707008"/>
    <n v="33523492"/>
    <m/>
    <m/>
    <x v="3462"/>
    <n v="224237248"/>
    <n v="193874784"/>
    <n v="29631246"/>
    <n v="223506032"/>
    <n v="65758532"/>
    <n v="38512120"/>
    <n v="841067648"/>
    <n v="371511392"/>
    <n v="85110144"/>
    <n v="606639936"/>
    <n v="715913728"/>
    <m/>
    <m/>
    <n v="1640"/>
    <n v="0.627"/>
    <m/>
    <n v="0.15633"/>
    <n v="0.57244700000000004"/>
    <n v="4.2916700000000002E-2"/>
    <n v="37314"/>
  </r>
  <r>
    <x v="8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232941056"/>
    <m/>
    <m/>
    <n v="1383195"/>
    <n v="236283808"/>
    <n v="167091552"/>
    <n v="73504608"/>
    <n v="44703408"/>
    <m/>
    <m/>
    <x v="3463"/>
    <n v="216634656"/>
    <n v="221855040"/>
    <n v="27342526"/>
    <n v="249197568"/>
    <n v="76245832"/>
    <n v="40632884"/>
    <n v="881126912"/>
    <n v="375744384"/>
    <n v="89752600"/>
    <n v="715913728"/>
    <n v="785130688"/>
    <m/>
    <m/>
    <n v="1612"/>
    <n v="0.628"/>
    <m/>
    <n v="0.14096"/>
    <n v="0.56284900000000004"/>
    <n v="3.8094099999999999E-2"/>
    <n v="39289"/>
  </r>
  <r>
    <x v="9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242341776"/>
    <m/>
    <m/>
    <n v="1180325"/>
    <n v="269056224"/>
    <n v="175672960"/>
    <n v="78033680"/>
    <n v="55078728"/>
    <m/>
    <m/>
    <x v="3464"/>
    <n v="238647728"/>
    <n v="250082688"/>
    <n v="21805952"/>
    <n v="271888640"/>
    <n v="80039664"/>
    <n v="46096000"/>
    <n v="951203712"/>
    <n v="397079040"/>
    <n v="94714152"/>
    <n v="785130688"/>
    <n v="998673216"/>
    <m/>
    <m/>
    <n v="1501"/>
    <n v="0.60199999999999998"/>
    <m/>
    <n v="0.13511200000000001"/>
    <n v="0.55944199999999999"/>
    <n v="3.6783299999999998E-2"/>
    <n v="42385"/>
  </r>
  <r>
    <x v="10"/>
    <x v="124"/>
    <s v="UNIVERSITY OF PITTSBURGH-MAIN CAMPUS"/>
    <s v="Pennsylvania"/>
    <x v="0"/>
    <x v="0"/>
    <s v=""/>
    <s v=""/>
    <m/>
    <m/>
    <m/>
    <m/>
    <m/>
    <n v="15260"/>
    <s v="Mid East: DE, DC, MD, NJ, NY, and PA"/>
    <x v="0"/>
    <x v="0"/>
    <m/>
    <m/>
    <m/>
    <m/>
    <n v="254527456"/>
    <m/>
    <m/>
    <n v="1665371"/>
    <n v="314395520"/>
    <n v="186159808"/>
    <n v="79296856"/>
    <n v="54991424"/>
    <m/>
    <m/>
    <x v="3465"/>
    <n v="242815600"/>
    <n v="290829888"/>
    <n v="20014668"/>
    <n v="310844544"/>
    <n v="99098944"/>
    <n v="48315184"/>
    <n v="1020080768"/>
    <n v="431790496"/>
    <n v="103643600"/>
    <n v="998673216"/>
    <n v="1096656640"/>
    <m/>
    <m/>
    <n v="1508"/>
    <n v="0.61699999999999999"/>
    <m/>
    <n v="0.12509000000000001"/>
    <n v="0.56212399999999996"/>
    <n v="3.4967600000000001E-2"/>
    <n v="44471"/>
  </r>
  <r>
    <x v="11"/>
    <x v="124"/>
    <s v="UNIVERSITY OF PITTSBURGH-MAIN CAMPUS"/>
    <s v="Pennsylvania"/>
    <x v="1"/>
    <x v="0"/>
    <n v="0.61702911905639513"/>
    <n v="0.35256869772998806"/>
    <n v="13565"/>
    <n v="8370"/>
    <n v="2943"/>
    <n v="8"/>
    <n v="2951"/>
    <n v="15260"/>
    <s v="Mid East: DE, DC, MD, NJ, NY, and PA"/>
    <x v="0"/>
    <x v="0"/>
    <m/>
    <m/>
    <m/>
    <m/>
    <n v="275762560"/>
    <m/>
    <m/>
    <n v="1623350"/>
    <n v="371299776"/>
    <n v="191735904"/>
    <n v="69496008"/>
    <n v="56877568"/>
    <m/>
    <m/>
    <x v="3466"/>
    <n v="269366784"/>
    <n v="343545600"/>
    <n v="17634574"/>
    <n v="361180160"/>
    <n v="97002688"/>
    <n v="54834024"/>
    <n v="1110338432"/>
    <n v="480132896"/>
    <n v="121664528"/>
    <n v="1096656640"/>
    <n v="1139069952"/>
    <m/>
    <m/>
    <n v="1715"/>
    <n v="0.63600000000000001"/>
    <m/>
    <n v="0.12234200000000001"/>
    <n v="0.55742999999999998"/>
    <n v="3.2070300000000003E-2"/>
    <n v="48071"/>
  </r>
  <r>
    <x v="12"/>
    <x v="124"/>
    <s v="UNIVERSITY OF PITTSBURGH-MAIN CAMPUS"/>
    <s v="Pennsylvania"/>
    <x v="1"/>
    <x v="0"/>
    <n v="0.59748672107785983"/>
    <n v="0.34778837814397223"/>
    <n v="15438"/>
    <n v="9224"/>
    <n v="3204"/>
    <n v="4"/>
    <n v="3208"/>
    <n v="15260"/>
    <s v="Mid East: DE, DC, MD, NJ, NY, and PA"/>
    <x v="0"/>
    <x v="0"/>
    <m/>
    <m/>
    <m/>
    <m/>
    <n v="315724224"/>
    <n v="225450928"/>
    <m/>
    <n v="1375456"/>
    <n v="422036128"/>
    <n v="216713872"/>
    <n v="120672720"/>
    <n v="49996784"/>
    <m/>
    <m/>
    <x v="3467"/>
    <n v="351576736"/>
    <n v="362214560"/>
    <n v="78096512"/>
    <n v="440311072"/>
    <n v="120780400"/>
    <n v="73399664"/>
    <n v="1138379904"/>
    <n v="519588864"/>
    <n v="140363664"/>
    <n v="1139069952"/>
    <n v="1159634560"/>
    <n v="1223930112"/>
    <n v="1138379904"/>
    <n v="2049"/>
    <n v="0.64900000000000002"/>
    <m/>
    <n v="0.12009400000000001"/>
    <n v="0.553369"/>
    <n v="3.058E-2"/>
    <n v="51008"/>
  </r>
  <r>
    <x v="13"/>
    <x v="124"/>
    <s v="UNIVERSITY OF PITTSBURGH-MAIN CAMPUS"/>
    <s v="Pennsylvania"/>
    <x v="1"/>
    <x v="0"/>
    <n v="0.54777190332326287"/>
    <n v="0.35757784671952203"/>
    <n v="15888"/>
    <n v="8703"/>
    <n v="3103"/>
    <n v="9"/>
    <n v="3112"/>
    <m/>
    <m/>
    <x v="0"/>
    <x v="0"/>
    <m/>
    <m/>
    <m/>
    <m/>
    <n v="337603040"/>
    <n v="240322272"/>
    <m/>
    <n v="1761371"/>
    <n v="473608704"/>
    <n v="193434080"/>
    <n v="111302176"/>
    <n v="57093128"/>
    <m/>
    <m/>
    <x v="3468"/>
    <n v="360621984"/>
    <n v="416254624"/>
    <n v="74130928"/>
    <n v="490385536"/>
    <n v="118281432"/>
    <n v="77485008"/>
    <n v="1214277248"/>
    <n v="553915392"/>
    <n v="161970736"/>
    <n v="1159634560"/>
    <n v="1356925696"/>
    <n v="1395981184"/>
    <n v="1214277248"/>
    <n v="2086"/>
    <n v="0.67400000000000004"/>
    <m/>
    <n v="0.121532"/>
    <n v="0.55264400000000002"/>
    <n v="3.2487500000000002E-2"/>
    <n v="51391.5"/>
  </r>
  <r>
    <x v="14"/>
    <x v="124"/>
    <s v="UNIVERSITY OF PITTSBURGH-MAIN CAMPUS"/>
    <s v="Pennsylvania"/>
    <x v="1"/>
    <x v="0"/>
    <n v="0.48273693837887277"/>
    <n v="0.34493783303730019"/>
    <n v="17494"/>
    <n v="8445"/>
    <n v="2910"/>
    <n v="3"/>
    <n v="2913"/>
    <m/>
    <m/>
    <x v="0"/>
    <x v="0"/>
    <m/>
    <m/>
    <m/>
    <m/>
    <n v="360639520"/>
    <n v="256480544"/>
    <m/>
    <n v="1043451"/>
    <n v="512090048"/>
    <n v="223131088"/>
    <n v="145929568"/>
    <n v="65585280"/>
    <m/>
    <m/>
    <x v="3469"/>
    <n v="345562112"/>
    <n v="464115552"/>
    <n v="77157120"/>
    <n v="541272704"/>
    <n v="138009104"/>
    <n v="79065016"/>
    <n v="1278851840"/>
    <n v="584377856"/>
    <n v="180368304"/>
    <n v="1356925696"/>
    <n v="1525084800"/>
    <n v="1485476608"/>
    <n v="1278851840"/>
    <n v="2146"/>
    <n v="0.69699999999999995"/>
    <m/>
    <n v="0.13047600000000001"/>
    <n v="0.53771400000000003"/>
    <n v="3.5605499999999998E-2"/>
    <n v="52666.5"/>
  </r>
  <r>
    <x v="15"/>
    <x v="124"/>
    <s v="University of Pittsburgh-Main Campus"/>
    <s v="Pennsylvania"/>
    <x v="1"/>
    <x v="0"/>
    <n v="0.4899067095346018"/>
    <n v="0.32178590640129101"/>
    <n v="18973"/>
    <n v="9295"/>
    <n v="2991"/>
    <m/>
    <n v="2991"/>
    <m/>
    <m/>
    <x v="0"/>
    <x v="0"/>
    <m/>
    <m/>
    <m/>
    <m/>
    <n v="380477568"/>
    <n v="275154784"/>
    <m/>
    <n v="1290806"/>
    <n v="518719936"/>
    <n v="229114720"/>
    <n v="132778656"/>
    <n v="74561080"/>
    <m/>
    <m/>
    <x v="3470"/>
    <n v="356299648"/>
    <n v="478525184"/>
    <n v="71702664"/>
    <n v="550227840"/>
    <n v="143616096"/>
    <n v="82422376"/>
    <n v="1322710144"/>
    <n v="608498432"/>
    <n v="177647472"/>
    <n v="1525084800"/>
    <n v="1791057792"/>
    <n v="1636917120"/>
    <n v="1322710144"/>
    <n v="2147"/>
    <n v="0.73299999999999998"/>
    <m/>
    <n v="0.14419399999999999"/>
    <n v="0.538184"/>
    <n v="4.6395100000000002E-2"/>
    <n v="57000"/>
  </r>
  <r>
    <x v="16"/>
    <x v="124"/>
    <s v="University of Pittsburgh-Main Campus"/>
    <s v="Pennsylvania"/>
    <x v="1"/>
    <x v="0"/>
    <n v="0.53181292348372167"/>
    <n v="0.336544437538844"/>
    <n v="18153"/>
    <n v="9654"/>
    <n v="3249"/>
    <n v="0"/>
    <n v="3249"/>
    <m/>
    <m/>
    <x v="0"/>
    <x v="0"/>
    <m/>
    <m/>
    <m/>
    <m/>
    <n v="412358080"/>
    <n v="302126464"/>
    <m/>
    <n v="1082593"/>
    <n v="525792864"/>
    <n v="208034368"/>
    <n v="147006592"/>
    <n v="89642872"/>
    <m/>
    <m/>
    <x v="3471"/>
    <n v="381740352"/>
    <n v="501677184"/>
    <n v="62780884"/>
    <n v="564458048"/>
    <n v="148615728"/>
    <n v="90839080"/>
    <n v="1405060352"/>
    <n v="630295936"/>
    <n v="181084176"/>
    <n v="1791057792"/>
    <n v="2248121600"/>
    <n v="1870295168"/>
    <n v="1405060352"/>
    <n v="2400"/>
    <n v="0.751"/>
    <m/>
    <n v="0.14412"/>
    <n v="0.53922300000000001"/>
    <n v="4.7687399999999998E-2"/>
    <n v="58706.5"/>
  </r>
  <r>
    <x v="17"/>
    <x v="124"/>
    <s v="University of Pittsburgh-Pittsburgh Campus"/>
    <s v="Pennsylvania"/>
    <x v="1"/>
    <x v="0"/>
    <n v="0.55839516350645779"/>
    <n v="0.33661417322834647"/>
    <n v="18195"/>
    <n v="10160"/>
    <n v="3420"/>
    <n v="0"/>
    <n v="3420"/>
    <n v="15260"/>
    <s v="Mid East: DE, DC, MD, NJ, NY, and PA"/>
    <x v="1"/>
    <x v="1"/>
    <m/>
    <m/>
    <m/>
    <m/>
    <n v="442451200"/>
    <n v="325573248"/>
    <m/>
    <n v="1151108"/>
    <n v="549642752"/>
    <n v="209100000"/>
    <n v="194696912"/>
    <n v="84297440"/>
    <m/>
    <m/>
    <x v="3472"/>
    <n v="397533696"/>
    <n v="532491456"/>
    <n v="64709288"/>
    <n v="597200768"/>
    <n v="158294576"/>
    <n v="94723888"/>
    <n v="1487771520"/>
    <n v="665191360"/>
    <n v="196212240"/>
    <n v="2248121600"/>
    <n v="2361281024"/>
    <n v="1517004160"/>
    <n v="1487771520"/>
    <n v="2359"/>
    <n v="0.76300000000000001"/>
    <m/>
    <n v="0.121643"/>
    <n v="0.52699600000000002"/>
    <n v="3.8514100000000002E-2"/>
    <n v="61729"/>
  </r>
  <r>
    <x v="18"/>
    <x v="124"/>
    <s v="University of Pittsburgh-Pittsburgh Campus"/>
    <s v="Pennsylvania"/>
    <x v="1"/>
    <x v="0"/>
    <n v="0.55578295549958023"/>
    <n v="0.32404872061184026"/>
    <n v="19056"/>
    <n v="10591"/>
    <n v="3428"/>
    <n v="4"/>
    <n v="3432"/>
    <m/>
    <m/>
    <x v="0"/>
    <x v="0"/>
    <m/>
    <m/>
    <m/>
    <m/>
    <n v="484870848"/>
    <n v="356619136"/>
    <m/>
    <n v="1464053"/>
    <n v="561792960"/>
    <n v="236272112"/>
    <n v="113594144"/>
    <n v="82434528"/>
    <m/>
    <m/>
    <x v="3473"/>
    <n v="421310208"/>
    <n v="564634496"/>
    <n v="66070620"/>
    <n v="630705088"/>
    <n v="177617376"/>
    <n v="102440360"/>
    <n v="1553889920"/>
    <n v="707867264"/>
    <n v="207822080"/>
    <n v="2361281024"/>
    <n v="1842795904"/>
    <n v="1025350528"/>
    <n v="1553889920"/>
    <n v="2255"/>
    <n v="0.77700000000000002"/>
    <m/>
    <n v="0.105334"/>
    <n v="0.52846300000000002"/>
    <n v="3.2720800000000001E-2"/>
    <n v="66752"/>
  </r>
  <r>
    <x v="19"/>
    <x v="124"/>
    <s v="University of Pittsburgh-Pittsburgh Campus"/>
    <s v="Pennsylvania"/>
    <x v="1"/>
    <x v="0"/>
    <n v="0.55436306502296351"/>
    <n v="0.3041772041510421"/>
    <n v="20685"/>
    <n v="11467"/>
    <n v="3488"/>
    <n v="0"/>
    <n v="3488"/>
    <n v="15260"/>
    <s v="Mid East: DE, DC, MD, NJ, NY, and PA"/>
    <x v="1"/>
    <x v="1"/>
    <n v="-79.959299999999999"/>
    <n v="40.441499999999998"/>
    <m/>
    <m/>
    <n v="519878432"/>
    <n v="384928480"/>
    <m/>
    <n v="1863653"/>
    <n v="648728256"/>
    <n v="243056400"/>
    <n v="115629752"/>
    <n v="95600408"/>
    <m/>
    <m/>
    <x v="3474"/>
    <n v="424847872"/>
    <n v="606474816"/>
    <n v="96109840"/>
    <n v="702584640"/>
    <n v="183026720"/>
    <n v="102733712"/>
    <n v="1654750464"/>
    <n v="742708672"/>
    <n v="222686736"/>
    <n v="1842795904"/>
    <n v="2020100608"/>
    <n v="2050648064"/>
    <n v="1754445696"/>
    <n v="2328"/>
    <n v="0.78400000000000003"/>
    <m/>
    <n v="0.109738"/>
    <n v="0.52226099999999998"/>
    <n v="3.2518100000000001E-2"/>
    <n v="68153"/>
  </r>
  <r>
    <x v="20"/>
    <x v="124"/>
    <s v="University of Pittsburgh-Pittsburgh Campus"/>
    <s v="Pennsylvania"/>
    <x v="1"/>
    <x v="0"/>
    <n v="0.5852693563969269"/>
    <n v="0.28627574280773466"/>
    <n v="21737"/>
    <n v="12722"/>
    <n v="3640"/>
    <n v="2"/>
    <n v="3642"/>
    <m/>
    <m/>
    <x v="0"/>
    <x v="0"/>
    <m/>
    <m/>
    <m/>
    <m/>
    <n v="560286464"/>
    <n v="417525440"/>
    <m/>
    <n v="311508"/>
    <n v="712507520"/>
    <n v="233719632"/>
    <n v="136713408"/>
    <n v="84581392"/>
    <m/>
    <m/>
    <x v="3475"/>
    <n v="438520384"/>
    <n v="664054016"/>
    <n v="97102936"/>
    <n v="761156928"/>
    <n v="184161488"/>
    <n v="110935016"/>
    <n v="1753278720"/>
    <n v="784240128"/>
    <n v="233997616"/>
    <n v="2020100608"/>
    <n v="2511815680"/>
    <n v="2438596096"/>
    <n v="1849028480"/>
    <n v="2531"/>
    <n v="0.78700000000000003"/>
    <m/>
    <n v="0.115851"/>
    <n v="0.52034100000000005"/>
    <n v="3.3138800000000003E-2"/>
    <n v="69224"/>
  </r>
  <r>
    <x v="21"/>
    <x v="124"/>
    <s v="University of Pittsburgh-Pittsburgh Campus"/>
    <s v="Pennsylvania"/>
    <x v="1"/>
    <x v="0"/>
    <n v="0.57773257870534134"/>
    <n v="0.28700443900198991"/>
    <n v="22616"/>
    <n v="13066"/>
    <n v="3747"/>
    <n v="3"/>
    <n v="3750"/>
    <m/>
    <m/>
    <x v="0"/>
    <x v="0"/>
    <m/>
    <m/>
    <n v="3.9E-2"/>
    <n v="7852"/>
    <n v="598485504"/>
    <n v="450151072"/>
    <m/>
    <n v="2464603"/>
    <n v="696831744"/>
    <n v="195181280"/>
    <n v="138896240"/>
    <n v="86596512"/>
    <m/>
    <m/>
    <x v="3476"/>
    <n v="466201280"/>
    <n v="689599296"/>
    <n v="95232256"/>
    <n v="784831552"/>
    <n v="210188464"/>
    <n v="113176480"/>
    <n v="1789025408"/>
    <n v="805413632"/>
    <n v="244758896"/>
    <n v="2511815680"/>
    <n v="2600313600"/>
    <n v="1910335104"/>
    <n v="1886724992"/>
    <n v="2676"/>
    <n v="0.79"/>
    <m/>
    <n v="0.106617"/>
    <n v="0.52475700000000003"/>
    <n v="2.8875499999999998E-2"/>
    <n v="70642"/>
  </r>
  <r>
    <x v="22"/>
    <x v="124"/>
    <s v="University of Pittsburgh-Pittsburgh Campus"/>
    <s v="Pennsylvania"/>
    <x v="1"/>
    <x v="0"/>
    <n v="0.57858088769276772"/>
    <n v="0.27820437093916123"/>
    <n v="23409"/>
    <n v="13544"/>
    <n v="3757"/>
    <n v="11"/>
    <n v="3768"/>
    <n v="15260"/>
    <s v="Mid East: DE, DC, MD, NJ, NY, and PA"/>
    <x v="1"/>
    <x v="1"/>
    <n v="-79.954700000000003"/>
    <n v="40.444499999999998"/>
    <n v="4.3999999999999997E-2"/>
    <n v="7181"/>
    <n v="620255808"/>
    <n v="471386080"/>
    <m/>
    <n v="2310006"/>
    <n v="666064576"/>
    <n v="200167200"/>
    <n v="136506144"/>
    <n v="81145512"/>
    <m/>
    <m/>
    <x v="3477"/>
    <n v="484975840"/>
    <n v="670076800"/>
    <n v="85706056"/>
    <n v="755782848"/>
    <n v="215944496"/>
    <n v="111146592"/>
    <n v="1780785920"/>
    <n v="805360832"/>
    <n v="241714912"/>
    <n v="2600313600"/>
    <n v="2956738816"/>
    <n v="2240028928"/>
    <n v="1876904704"/>
    <n v="2756"/>
    <n v="0.80400000000000005"/>
    <m/>
    <n v="9.9453299999999994E-2"/>
    <n v="0.52325699999999997"/>
    <n v="2.5798399999999999E-2"/>
    <n v="72354"/>
  </r>
  <r>
    <x v="23"/>
    <x v="124"/>
    <s v="University of Pittsburgh-Pittsburgh Campus"/>
    <s v="Pennsylvania"/>
    <x v="1"/>
    <x v="0"/>
    <n v="0.56125608137992034"/>
    <n v="0.26348592306039115"/>
    <n v="24871"/>
    <n v="13959"/>
    <n v="3678"/>
    <n v="0"/>
    <n v="3678"/>
    <m/>
    <m/>
    <x v="0"/>
    <x v="0"/>
    <m/>
    <m/>
    <n v="4.2000000000000003E-2"/>
    <n v="8084"/>
    <n v="640372352"/>
    <n v="487784800"/>
    <m/>
    <n v="2486766"/>
    <n v="610717120"/>
    <n v="195053376"/>
    <n v="146879568"/>
    <n v="103454272"/>
    <m/>
    <m/>
    <x v="3478"/>
    <n v="481792480"/>
    <n v="638155968"/>
    <n v="80484488"/>
    <n v="718640448"/>
    <n v="225751168"/>
    <n v="119920304"/>
    <n v="1778873600"/>
    <n v="800116480"/>
    <n v="232129808"/>
    <n v="2956738816"/>
    <n v="3470665216"/>
    <n v="2474838272"/>
    <n v="1878778624"/>
    <n v="2882"/>
    <n v="0.81899999999999995"/>
    <m/>
    <n v="9.8551299999999994E-2"/>
    <n v="0.52330699999999997"/>
    <n v="2.28639E-2"/>
    <n v="74617"/>
  </r>
  <r>
    <x v="24"/>
    <x v="124"/>
    <s v="University of Pittsburgh-Pittsburgh Campus"/>
    <s v="Pennsylvania"/>
    <x v="1"/>
    <x v="0"/>
    <n v="0.53122857422703973"/>
    <n v="0.23643291746051256"/>
    <n v="30629"/>
    <n v="16271"/>
    <n v="3845"/>
    <n v="2"/>
    <n v="3847"/>
    <m/>
    <m/>
    <x v="0"/>
    <x v="0"/>
    <m/>
    <m/>
    <n v="4.2999999999999997E-2"/>
    <n v="9041"/>
    <n v="667636992"/>
    <n v="508046528"/>
    <m/>
    <n v="2769671"/>
    <n v="619979520"/>
    <n v="198513744"/>
    <n v="152283424"/>
    <n v="96036264"/>
    <m/>
    <m/>
    <x v="3479"/>
    <n v="511066752"/>
    <n v="654880896"/>
    <n v="85169168"/>
    <n v="740050048"/>
    <n v="233520976"/>
    <n v="131034504"/>
    <n v="1855412480"/>
    <n v="816550464"/>
    <n v="245357808"/>
    <n v="3470665216"/>
    <n v="3565683456"/>
    <n v="2012346240"/>
    <n v="1958778112"/>
    <n v="2951"/>
    <n v="0.81699999999999995"/>
    <m/>
    <n v="9.0621599999999997E-2"/>
    <n v="0.52515100000000003"/>
    <n v="1.95672E-2"/>
    <n v="76650"/>
  </r>
  <r>
    <x v="25"/>
    <x v="124"/>
    <s v="University of Pittsburgh-Pittsburgh Campus"/>
    <s v="Pennsylvania"/>
    <x v="1"/>
    <x v="0"/>
    <n v="0.53885587409390712"/>
    <n v="0.2432285039083803"/>
    <n v="30626"/>
    <n v="16503"/>
    <n v="4010"/>
    <n v="4"/>
    <n v="4014"/>
    <m/>
    <m/>
    <x v="0"/>
    <x v="0"/>
    <m/>
    <m/>
    <n v="3.7999999999999999E-2"/>
    <n v="7991"/>
    <n v="681739456"/>
    <n v="518070720"/>
    <m/>
    <n v="3403211"/>
    <n v="633592064"/>
    <n v="189691504"/>
    <n v="147884672"/>
    <n v="100017016"/>
    <m/>
    <m/>
    <x v="3480"/>
    <n v="523127616"/>
    <n v="675691968"/>
    <n v="83895224"/>
    <n v="759587200"/>
    <n v="234379264"/>
    <n v="136243040"/>
    <n v="1897013760"/>
    <n v="836922688"/>
    <n v="249228688"/>
    <n v="3565683456"/>
    <n v="3501944064"/>
    <n v="1886148224"/>
    <n v="2001138304"/>
    <n v="3009"/>
    <n v="0.81399999999999995"/>
    <m/>
    <n v="8.50186E-2"/>
    <n v="0.527115"/>
    <n v="1.8110500000000002E-2"/>
    <n v="79501"/>
  </r>
  <r>
    <x v="26"/>
    <x v="124"/>
    <s v="University of Pittsburgh-Pittsburgh Campus"/>
    <s v="Pennsylvania"/>
    <x v="1"/>
    <x v="0"/>
    <n v="0.55407026563838901"/>
    <n v="0.24460253634395299"/>
    <n v="29175"/>
    <n v="16165"/>
    <n v="3951"/>
    <n v="3"/>
    <n v="3954"/>
    <m/>
    <m/>
    <x v="0"/>
    <x v="0"/>
    <m/>
    <m/>
    <n v="3.7999999999999999E-2"/>
    <n v="7765"/>
    <n v="705230656"/>
    <n v="531775904"/>
    <m/>
    <n v="3212032"/>
    <n v="659239424"/>
    <n v="190463232"/>
    <n v="155230848"/>
    <n v="94271344"/>
    <m/>
    <m/>
    <x v="3481"/>
    <n v="537089344"/>
    <n v="706684352"/>
    <n v="84840512"/>
    <n v="791524864"/>
    <n v="247009600"/>
    <n v="150782016"/>
    <n v="1976797824"/>
    <n v="876856320"/>
    <n v="274450688"/>
    <n v="3501944064"/>
    <n v="3921014016"/>
    <n v="2563072512"/>
    <n v="2081117312"/>
    <n v="3053"/>
    <n v="0.82499999999999996"/>
    <m/>
    <n v="8.2465499999999997E-2"/>
    <n v="0.52996799999999999"/>
    <n v="1.7534500000000001E-2"/>
    <n v="81308"/>
  </r>
  <r>
    <x v="27"/>
    <x v="124"/>
    <s v="University of Pittsburgh-Pittsburgh Campus"/>
    <s v="Pennsylvania"/>
    <x v="1"/>
    <x v="0"/>
    <n v="0.59713139925575343"/>
    <n v="0.24316311713455954"/>
    <n v="27679"/>
    <n v="16528"/>
    <n v="4012"/>
    <n v="7"/>
    <n v="4019"/>
    <m/>
    <m/>
    <x v="0"/>
    <x v="0"/>
    <m/>
    <m/>
    <n v="3.5000000000000003E-2"/>
    <n v="7252"/>
    <n v="731211328"/>
    <n v="552860352"/>
    <m/>
    <n v="3015212"/>
    <n v="695024448"/>
    <n v="209934336"/>
    <n v="190608080"/>
    <n v="92288584"/>
    <m/>
    <m/>
    <x v="3482"/>
    <n v="555596032"/>
    <n v="751933248"/>
    <n v="82687152"/>
    <n v="834620416"/>
    <n v="260317792"/>
    <n v="160340400"/>
    <n v="2067424896"/>
    <n v="931156224"/>
    <n v="282501920"/>
    <n v="3921014016"/>
    <n v="4174775040"/>
    <n v="2527667456"/>
    <n v="2173942784"/>
    <m/>
    <m/>
    <m/>
    <m/>
    <m/>
    <m/>
    <m/>
  </r>
  <r>
    <x v="0"/>
    <x v="125"/>
    <s v="SAINT JOSEPH'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36816408"/>
    <m/>
    <m/>
    <m/>
    <n v="1051390"/>
    <n v="901612"/>
    <n v="2471386"/>
    <n v="2626543"/>
    <m/>
    <m/>
    <x v="3483"/>
    <n v="15385159"/>
    <n v="638004"/>
    <n v="132637"/>
    <n v="770641"/>
    <n v="2858163"/>
    <n v="4943864"/>
    <n v="51519048"/>
    <n v="19841982"/>
    <n v="3904479"/>
    <m/>
    <m/>
    <m/>
    <m/>
    <m/>
    <m/>
    <m/>
    <m/>
    <m/>
    <m/>
    <m/>
  </r>
  <r>
    <x v="1"/>
    <x v="125"/>
    <s v="SAINT JOSEPH'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40260040"/>
    <m/>
    <m/>
    <m/>
    <n v="1166080"/>
    <n v="870785"/>
    <n v="2046825"/>
    <n v="2608678"/>
    <m/>
    <m/>
    <x v="3484"/>
    <n v="16898316"/>
    <n v="679972"/>
    <n v="118531"/>
    <n v="798503"/>
    <n v="2926978"/>
    <n v="5207902"/>
    <n v="55068820"/>
    <n v="20639050"/>
    <n v="4426311"/>
    <m/>
    <m/>
    <m/>
    <m/>
    <m/>
    <m/>
    <m/>
    <m/>
    <m/>
    <m/>
    <m/>
  </r>
  <r>
    <x v="2"/>
    <x v="125"/>
    <s v="SAINT JOSEPH'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43895404"/>
    <m/>
    <m/>
    <m/>
    <n v="1302863"/>
    <n v="723655"/>
    <n v="1899765"/>
    <n v="2715727"/>
    <m/>
    <m/>
    <x v="3485"/>
    <n v="15384628"/>
    <n v="639559"/>
    <n v="158918"/>
    <n v="798477"/>
    <n v="4343705"/>
    <n v="5501590"/>
    <n v="58272584"/>
    <n v="21362444"/>
    <n v="4676365"/>
    <m/>
    <m/>
    <m/>
    <m/>
    <m/>
    <m/>
    <m/>
    <m/>
    <m/>
    <m/>
    <m/>
  </r>
  <r>
    <x v="3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47403096"/>
    <m/>
    <m/>
    <m/>
    <n v="1365033"/>
    <n v="701122"/>
    <n v="3436086"/>
    <n v="1835267"/>
    <m/>
    <m/>
    <x v="3486"/>
    <n v="16819864"/>
    <n v="630295"/>
    <n v="121888"/>
    <n v="752183"/>
    <n v="4559241"/>
    <n v="5942849"/>
    <n v="61780792"/>
    <n v="22452808"/>
    <n v="5894839"/>
    <m/>
    <m/>
    <m/>
    <m/>
    <m/>
    <m/>
    <m/>
    <m/>
    <m/>
    <m/>
    <m/>
  </r>
  <r>
    <x v="4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50688200"/>
    <m/>
    <m/>
    <m/>
    <n v="1461918"/>
    <n v="793714"/>
    <n v="2246805"/>
    <n v="2926436"/>
    <m/>
    <m/>
    <x v="3487"/>
    <n v="16994290"/>
    <n v="785504"/>
    <n v="127639"/>
    <n v="913143"/>
    <n v="5036758"/>
    <n v="6655707"/>
    <n v="66546456"/>
    <n v="23990400"/>
    <n v="6113904"/>
    <m/>
    <m/>
    <m/>
    <m/>
    <m/>
    <m/>
    <m/>
    <m/>
    <m/>
    <m/>
    <m/>
  </r>
  <r>
    <x v="5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56782348"/>
    <m/>
    <m/>
    <m/>
    <n v="1334809"/>
    <n v="890960"/>
    <n v="2104312"/>
    <n v="3096470"/>
    <m/>
    <m/>
    <x v="3488"/>
    <n v="18317794"/>
    <n v="618083"/>
    <n v="152054"/>
    <n v="770137"/>
    <n v="5303291"/>
    <n v="7192469"/>
    <n v="73125336"/>
    <n v="25728724"/>
    <n v="6626083"/>
    <m/>
    <m/>
    <m/>
    <m/>
    <m/>
    <m/>
    <m/>
    <m/>
    <m/>
    <m/>
    <m/>
  </r>
  <r>
    <x v="6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47292360"/>
    <n v="47292360"/>
    <m/>
    <m/>
    <n v="7102002"/>
    <m/>
    <n v="13113357"/>
    <m/>
    <m/>
    <m/>
    <x v="3489"/>
    <n v="22491586"/>
    <n v="590733"/>
    <n v="224470"/>
    <n v="815203"/>
    <n v="6763462"/>
    <n v="10325389"/>
    <n v="65767036"/>
    <m/>
    <m/>
    <m/>
    <m/>
    <n v="81236992"/>
    <n v="65767036"/>
    <n v="433"/>
    <n v="0.71"/>
    <m/>
    <m/>
    <m/>
    <m/>
    <m/>
  </r>
  <r>
    <x v="7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52612580"/>
    <n v="52612580"/>
    <m/>
    <m/>
    <n v="8146118"/>
    <m/>
    <n v="6196614"/>
    <n v="2472467"/>
    <m/>
    <m/>
    <x v="3490"/>
    <n v="24680164"/>
    <n v="599195"/>
    <n v="242949"/>
    <n v="842144"/>
    <n v="6976894"/>
    <n v="11020594"/>
    <n v="71641504"/>
    <n v="31306534"/>
    <n v="6938101"/>
    <m/>
    <m/>
    <n v="82851248"/>
    <n v="71641504"/>
    <n v="384"/>
    <n v="0.67700000000000005"/>
    <m/>
    <n v="0.131687"/>
    <n v="0.58847700000000003"/>
    <n v="3.2921800000000001E-2"/>
    <n v="56540"/>
  </r>
  <r>
    <x v="8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56931528"/>
    <n v="56928256"/>
    <m/>
    <n v="3271"/>
    <n v="765713"/>
    <n v="1256880"/>
    <n v="9943219"/>
    <n v="2530767"/>
    <m/>
    <m/>
    <x v="3491"/>
    <n v="30042094"/>
    <n v="354734"/>
    <n v="378712"/>
    <n v="733446"/>
    <n v="6952097"/>
    <n v="13129878"/>
    <n v="80703992"/>
    <n v="34123288"/>
    <n v="7656614"/>
    <m/>
    <m/>
    <n v="91410000"/>
    <n v="80703992"/>
    <m/>
    <m/>
    <m/>
    <n v="0.164662"/>
    <n v="0.61954900000000002"/>
    <n v="4.0601499999999999E-2"/>
    <n v="64130"/>
  </r>
  <r>
    <x v="9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83057224"/>
    <n v="59545560"/>
    <m/>
    <n v="277654"/>
    <n v="1472027"/>
    <n v="1377726"/>
    <n v="12548291"/>
    <n v="3296799"/>
    <m/>
    <m/>
    <x v="3492"/>
    <n v="34570456"/>
    <n v="443269"/>
    <n v="362013"/>
    <n v="805282"/>
    <n v="8127961"/>
    <n v="12891008"/>
    <n v="87105128"/>
    <n v="36373120"/>
    <n v="8684340"/>
    <m/>
    <m/>
    <n v="96285968"/>
    <n v="87105128"/>
    <n v="495"/>
    <n v="0.71599999999999997"/>
    <m/>
    <n v="0.12576899999999999"/>
    <n v="0.57689699999999999"/>
    <n v="3.2125800000000003E-2"/>
    <n v="69000"/>
  </r>
  <r>
    <x v="10"/>
    <x v="125"/>
    <s v="SAINT JOSEPHS UNIVERSITY"/>
    <s v="Pennsylvania"/>
    <x v="0"/>
    <x v="0"/>
    <s v=""/>
    <s v=""/>
    <m/>
    <m/>
    <m/>
    <m/>
    <m/>
    <n v="19131"/>
    <s v="Mid East: DE, DC, MD, NJ, NY, and PA"/>
    <x v="0"/>
    <x v="0"/>
    <m/>
    <m/>
    <m/>
    <m/>
    <n v="95322720"/>
    <n v="69139200"/>
    <m/>
    <n v="21082"/>
    <n v="2181648"/>
    <n v="1179788"/>
    <n v="5765752"/>
    <n v="3584205"/>
    <m/>
    <m/>
    <x v="3493"/>
    <n v="35354588"/>
    <n v="1659174"/>
    <n v="356749"/>
    <n v="2015923"/>
    <n v="9064869"/>
    <n v="15371944"/>
    <n v="97008712"/>
    <n v="38430876"/>
    <n v="9055727"/>
    <m/>
    <m/>
    <n v="100315656"/>
    <n v="97008712"/>
    <n v="556"/>
    <n v="0.70699999999999996"/>
    <m/>
    <n v="0.12460300000000001"/>
    <n v="0.556898"/>
    <n v="3.43293E-2"/>
    <n v="73854"/>
  </r>
  <r>
    <x v="11"/>
    <x v="125"/>
    <s v="SAINT JOSEPHS UNIVERSITY"/>
    <s v="Pennsylvania"/>
    <x v="1"/>
    <x v="0"/>
    <n v="0.59729272419627755"/>
    <n v="0.29150141643059491"/>
    <n v="5910"/>
    <n v="3530"/>
    <n v="1026"/>
    <n v="3"/>
    <n v="1029"/>
    <n v="19131"/>
    <s v="Mid East: DE, DC, MD, NJ, NY, and PA"/>
    <x v="0"/>
    <x v="0"/>
    <m/>
    <m/>
    <m/>
    <m/>
    <n v="103278400"/>
    <n v="76484248"/>
    <m/>
    <n v="83902"/>
    <n v="3265445"/>
    <n v="1474047"/>
    <n v="6244372"/>
    <n v="3317447"/>
    <m/>
    <m/>
    <x v="3494"/>
    <n v="37515608"/>
    <n v="3042324"/>
    <n v="356495"/>
    <n v="3398819"/>
    <n v="8662330"/>
    <n v="14701364"/>
    <n v="99901728"/>
    <n v="39030100"/>
    <n v="10064552"/>
    <m/>
    <m/>
    <n v="106167264"/>
    <n v="99901728"/>
    <n v="604"/>
    <n v="0.75800000000000001"/>
    <m/>
    <n v="0.13520199999999999"/>
    <n v="0.55327099999999996"/>
    <n v="3.4890999999999998E-2"/>
    <n v="77953"/>
  </r>
  <r>
    <x v="12"/>
    <x v="125"/>
    <s v="SAINT JOSEPHS UNIVERSITY"/>
    <s v="Pennsylvania"/>
    <x v="1"/>
    <x v="0"/>
    <n v="0.54505834387740759"/>
    <n v="0.28269280371421202"/>
    <n v="7113"/>
    <n v="3877"/>
    <n v="1061"/>
    <n v="35"/>
    <n v="1096"/>
    <s v="19131-1395"/>
    <s v="Mid East: DE, DC, MD, NJ, NY, and PA"/>
    <x v="0"/>
    <x v="0"/>
    <m/>
    <m/>
    <m/>
    <m/>
    <n v="115774656"/>
    <n v="85997840"/>
    <m/>
    <m/>
    <n v="3327754"/>
    <n v="878647"/>
    <n v="5710227"/>
    <n v="3987246"/>
    <m/>
    <m/>
    <x v="3495"/>
    <n v="41566828"/>
    <n v="3972031"/>
    <n v="359065"/>
    <n v="4331096"/>
    <n v="10116115"/>
    <n v="16868644"/>
    <n v="113388936"/>
    <n v="41594656"/>
    <n v="10051920"/>
    <n v="73187504"/>
    <n v="75304576"/>
    <n v="117893328"/>
    <n v="113388936"/>
    <n v="698"/>
    <n v="0.755"/>
    <m/>
    <n v="0.117284"/>
    <n v="0.55493800000000004"/>
    <n v="2.34568E-2"/>
    <n v="81986.5"/>
  </r>
  <r>
    <x v="13"/>
    <x v="125"/>
    <s v="SAINT JOSEPHS UNIVERSITY"/>
    <s v="Pennsylvania"/>
    <x v="1"/>
    <x v="0"/>
    <n v="0.48332260141661298"/>
    <n v="0.27045030642152945"/>
    <n v="7765"/>
    <n v="3753"/>
    <n v="1012"/>
    <n v="3"/>
    <n v="1015"/>
    <m/>
    <m/>
    <x v="0"/>
    <x v="0"/>
    <m/>
    <m/>
    <m/>
    <m/>
    <n v="123468072"/>
    <n v="91004680"/>
    <m/>
    <n v="265241"/>
    <n v="4681962"/>
    <n v="1239140"/>
    <n v="6634978"/>
    <n v="4582681"/>
    <m/>
    <m/>
    <x v="3496"/>
    <n v="44231684"/>
    <n v="4282590"/>
    <n v="401285"/>
    <n v="4683875"/>
    <n v="9688654"/>
    <n v="18842600"/>
    <n v="119322296"/>
    <n v="46526236"/>
    <n v="11368346"/>
    <n v="75304576"/>
    <n v="82812056"/>
    <n v="131441072"/>
    <n v="119322296"/>
    <n v="716"/>
    <n v="0.77500000000000002"/>
    <m/>
    <n v="0.12782399999999999"/>
    <n v="0.55588599999999999"/>
    <n v="3.0915600000000001E-2"/>
    <n v="80938.5"/>
  </r>
  <r>
    <x v="14"/>
    <x v="125"/>
    <s v="SAINT JOSEPHS UNIVERSITY"/>
    <s v="Pennsylvania"/>
    <x v="1"/>
    <x v="0"/>
    <n v="0.47917977104038245"/>
    <n v="0.31898135993699134"/>
    <n v="7949"/>
    <n v="3809"/>
    <n v="1213"/>
    <n v="2"/>
    <n v="1215"/>
    <m/>
    <m/>
    <x v="0"/>
    <x v="0"/>
    <m/>
    <m/>
    <m/>
    <m/>
    <n v="139488656"/>
    <n v="101500576"/>
    <m/>
    <n v="354031"/>
    <n v="3981586"/>
    <n v="3145405"/>
    <n v="28916812"/>
    <n v="4392242"/>
    <m/>
    <m/>
    <x v="3497"/>
    <n v="46115008"/>
    <n v="4604971"/>
    <n v="406865"/>
    <n v="5011836"/>
    <n v="10951320"/>
    <n v="18302070"/>
    <n v="127052352"/>
    <n v="49577312"/>
    <n v="12353319"/>
    <n v="82812056"/>
    <n v="97365600"/>
    <n v="175327616"/>
    <n v="127052352"/>
    <n v="725"/>
    <n v="0.76100000000000001"/>
    <m/>
    <n v="0.144209"/>
    <n v="0.52839599999999998"/>
    <n v="4.1759499999999998E-2"/>
    <n v="80837"/>
  </r>
  <r>
    <x v="15"/>
    <x v="125"/>
    <s v="Saint Joseph's University"/>
    <s v="Pennsylvania"/>
    <x v="1"/>
    <x v="0"/>
    <n v="0.47467021394523889"/>
    <n v="0.5298925735637553"/>
    <n v="9021"/>
    <n v="4282"/>
    <n v="1129"/>
    <n v="1140"/>
    <n v="2269"/>
    <m/>
    <m/>
    <x v="0"/>
    <x v="0"/>
    <m/>
    <m/>
    <m/>
    <m/>
    <n v="151789904"/>
    <n v="110645616"/>
    <m/>
    <n v="525124"/>
    <n v="3758069"/>
    <n v="4384738"/>
    <n v="14520670"/>
    <n v="4146279"/>
    <m/>
    <m/>
    <x v="3498"/>
    <n v="49573028"/>
    <n v="5327593"/>
    <n v="465977"/>
    <n v="5793570"/>
    <n v="11644055"/>
    <n v="21231232"/>
    <n v="136398688"/>
    <n v="49617944"/>
    <n v="12654292"/>
    <n v="97365600"/>
    <n v="120250568"/>
    <n v="171696592"/>
    <n v="136398688"/>
    <n v="767"/>
    <n v="0.749"/>
    <m/>
    <n v="0.14255200000000001"/>
    <n v="0.51895400000000003"/>
    <n v="3.9508799999999997E-2"/>
    <n v="85936"/>
  </r>
  <r>
    <x v="16"/>
    <x v="125"/>
    <s v="Saint Joseph's University"/>
    <s v="Pennsylvania"/>
    <x v="1"/>
    <x v="0"/>
    <n v="0.56272074740799816"/>
    <n v="0.20732941891071066"/>
    <n v="8777"/>
    <n v="4939"/>
    <n v="1022"/>
    <n v="2"/>
    <n v="1024"/>
    <m/>
    <m/>
    <x v="0"/>
    <x v="0"/>
    <m/>
    <m/>
    <m/>
    <m/>
    <n v="156538752"/>
    <n v="114908480"/>
    <m/>
    <n v="231609"/>
    <n v="3949562"/>
    <n v="3905063"/>
    <n v="27503566"/>
    <n v="4470344"/>
    <m/>
    <m/>
    <x v="3499"/>
    <n v="51768128"/>
    <n v="8648579"/>
    <n v="538426"/>
    <n v="9187005"/>
    <n v="12281110"/>
    <n v="22691844"/>
    <n v="149072240"/>
    <n v="51870256"/>
    <n v="13195221"/>
    <n v="120250568"/>
    <n v="141810848"/>
    <n v="208706544"/>
    <n v="149072240"/>
    <n v="716"/>
    <n v="0.752"/>
    <m/>
    <n v="0.12912899999999999"/>
    <n v="0.53933900000000001"/>
    <n v="3.36336E-2"/>
    <n v="91695"/>
  </r>
  <r>
    <x v="17"/>
    <x v="125"/>
    <s v="Saint Joseph's University"/>
    <s v="Pennsylvania"/>
    <x v="1"/>
    <x v="0"/>
    <n v="0.61590158332384093"/>
    <n v="0.20159053079341593"/>
    <n v="8779"/>
    <n v="5407"/>
    <n v="1086"/>
    <n v="4"/>
    <n v="1090"/>
    <s v="19131-1395"/>
    <s v="Mid East: DE, DC, MD, NJ, NY, and PA"/>
    <x v="1"/>
    <x v="3"/>
    <m/>
    <m/>
    <m/>
    <m/>
    <n v="165485472"/>
    <n v="119035752"/>
    <m/>
    <n v="15114"/>
    <n v="2965748"/>
    <n v="2997180"/>
    <n v="25507000"/>
    <n v="5186510"/>
    <m/>
    <m/>
    <x v="3500"/>
    <n v="57748288"/>
    <n v="6056446"/>
    <n v="522213"/>
    <n v="6578659"/>
    <n v="13505640"/>
    <n v="25787998"/>
    <n v="160874704"/>
    <n v="56007412"/>
    <n v="14770313"/>
    <n v="141810848"/>
    <n v="158324944"/>
    <n v="190050368"/>
    <n v="160874704"/>
    <n v="833"/>
    <n v="0.79400000000000004"/>
    <m/>
    <n v="0.120222"/>
    <n v="0.53637500000000005"/>
    <n v="3.4525300000000002E-2"/>
    <n v="96529.5"/>
  </r>
  <r>
    <x v="18"/>
    <x v="125"/>
    <s v="Saint Joseph's University"/>
    <s v="Pennsylvania"/>
    <x v="1"/>
    <x v="0"/>
    <n v="0.85981175128351395"/>
    <n v="0.24514844916238182"/>
    <n v="7012"/>
    <n v="6029"/>
    <n v="1475"/>
    <n v="3"/>
    <n v="1478"/>
    <m/>
    <m/>
    <x v="0"/>
    <x v="0"/>
    <m/>
    <m/>
    <m/>
    <m/>
    <n v="184133104"/>
    <n v="132786320"/>
    <m/>
    <n v="28603"/>
    <n v="3411436"/>
    <n v="3067545"/>
    <n v="16766776"/>
    <n v="7019724"/>
    <m/>
    <m/>
    <x v="3501"/>
    <n v="62889400"/>
    <n v="6517942"/>
    <n v="644974"/>
    <n v="7162916"/>
    <n v="15321739"/>
    <n v="27104376"/>
    <n v="190114352"/>
    <n v="64365600"/>
    <n v="16126899"/>
    <n v="158324944"/>
    <n v="124131384"/>
    <n v="147802752"/>
    <n v="190114352"/>
    <n v="768"/>
    <n v="0.77500000000000002"/>
    <m/>
    <n v="0.12561600000000001"/>
    <n v="0.54876800000000003"/>
    <n v="3.4975399999999997E-2"/>
    <n v="97533"/>
  </r>
  <r>
    <x v="19"/>
    <x v="125"/>
    <s v="Saint Joseph's University"/>
    <s v="Pennsylvania"/>
    <x v="1"/>
    <x v="0"/>
    <n v="0.82361963190184051"/>
    <n v="0.22141527001862196"/>
    <n v="6520"/>
    <n v="5370"/>
    <n v="1189"/>
    <n v="0"/>
    <n v="1189"/>
    <m/>
    <m/>
    <x v="0"/>
    <x v="0"/>
    <m/>
    <m/>
    <m/>
    <m/>
    <n v="193675408"/>
    <n v="138470560"/>
    <m/>
    <n v="48946"/>
    <n v="3028580"/>
    <n v="882416"/>
    <n v="14671854"/>
    <n v="10733979"/>
    <m/>
    <m/>
    <x v="3502"/>
    <n v="65755620"/>
    <n v="3968055"/>
    <n v="710971"/>
    <n v="4679026"/>
    <n v="16005896"/>
    <n v="27152924"/>
    <n v="174263664"/>
    <n v="68079664"/>
    <n v="17345540"/>
    <n v="124131384"/>
    <n v="145050624"/>
    <n v="206358064"/>
    <n v="174263664"/>
    <n v="948"/>
    <n v="0.78500000000000003"/>
    <m/>
    <n v="0.135932"/>
    <n v="0.55133100000000002"/>
    <n v="3.70722E-2"/>
    <n v="99549.5"/>
  </r>
  <r>
    <x v="20"/>
    <x v="125"/>
    <s v="Saint Joseph's University"/>
    <s v="Pennsylvania"/>
    <x v="1"/>
    <x v="0"/>
    <n v="0.80384284485230861"/>
    <n v="0.21655369247235104"/>
    <n v="6974"/>
    <n v="5606"/>
    <n v="1212"/>
    <n v="2"/>
    <n v="1214"/>
    <m/>
    <m/>
    <x v="0"/>
    <x v="0"/>
    <m/>
    <m/>
    <m/>
    <m/>
    <n v="209810096"/>
    <n v="149223824"/>
    <m/>
    <n v="55373"/>
    <n v="2826198"/>
    <n v="2686260"/>
    <n v="12958657"/>
    <n v="7484735"/>
    <m/>
    <m/>
    <x v="3503"/>
    <n v="72713040"/>
    <n v="4528369"/>
    <n v="741937"/>
    <n v="5270306"/>
    <n v="16763164"/>
    <n v="30190228"/>
    <n v="196771136"/>
    <n v="69345648"/>
    <n v="18910322"/>
    <n v="145050624"/>
    <n v="173114960"/>
    <n v="228898656"/>
    <n v="196771136"/>
    <n v="853"/>
    <n v="0.75800000000000001"/>
    <m/>
    <n v="0.14946100000000001"/>
    <n v="0.55418599999999996"/>
    <n v="4.4684099999999997E-2"/>
    <n v="99962"/>
  </r>
  <r>
    <x v="21"/>
    <x v="125"/>
    <s v="Saint Joseph's University"/>
    <s v="Pennsylvania"/>
    <x v="1"/>
    <x v="0"/>
    <n v="0.77719227131468716"/>
    <n v="0.19749652294853964"/>
    <n v="7401"/>
    <n v="5752"/>
    <n v="1136"/>
    <n v="0"/>
    <n v="1136"/>
    <m/>
    <m/>
    <x v="0"/>
    <x v="0"/>
    <m/>
    <m/>
    <n v="3.5000000000000003E-2"/>
    <n v="1295"/>
    <n v="220410496"/>
    <n v="155298576"/>
    <m/>
    <n v="52479"/>
    <n v="2344513"/>
    <n v="1179497"/>
    <n v="11072022"/>
    <n v="7946438"/>
    <m/>
    <m/>
    <x v="3504"/>
    <n v="76554656"/>
    <n v="4091229"/>
    <n v="744545"/>
    <n v="4835774"/>
    <n v="18368092"/>
    <n v="32003820"/>
    <n v="218979744"/>
    <n v="75425224"/>
    <n v="20160400"/>
    <n v="173114960"/>
    <n v="168833568"/>
    <n v="199284160"/>
    <n v="218979744"/>
    <n v="803"/>
    <n v="0.79100000000000004"/>
    <m/>
    <n v="0.15623400000000001"/>
    <n v="0.56182100000000001"/>
    <n v="4.6559799999999998E-2"/>
    <n v="100204"/>
  </r>
  <r>
    <x v="22"/>
    <x v="125"/>
    <s v="Saint Joseph's University"/>
    <s v="Pennsylvania"/>
    <x v="1"/>
    <x v="0"/>
    <n v="0.78296777687516927"/>
    <n v="0.21286529482967317"/>
    <n v="7386"/>
    <n v="5783"/>
    <n v="1229"/>
    <n v="2"/>
    <n v="1231"/>
    <s v="19131-1395"/>
    <s v="Mid East: DE, DC, MD, NJ, NY, and PA"/>
    <x v="1"/>
    <x v="3"/>
    <n v="-75.238299999999995"/>
    <n v="39.994399999999999"/>
    <n v="0.05"/>
    <n v="1299"/>
    <n v="223627776"/>
    <n v="153016656"/>
    <m/>
    <n v="12935"/>
    <n v="1958789"/>
    <n v="3830957"/>
    <n v="14051665"/>
    <n v="7229807"/>
    <m/>
    <m/>
    <x v="3505"/>
    <n v="77809248"/>
    <n v="3445577"/>
    <n v="813200"/>
    <n v="4258777"/>
    <n v="16601746"/>
    <n v="33684120"/>
    <n v="209919264"/>
    <n v="80149912"/>
    <n v="21290920"/>
    <n v="168833568"/>
    <n v="193169664"/>
    <n v="235607872"/>
    <n v="209919264"/>
    <n v="851"/>
    <n v="0.78500000000000003"/>
    <m/>
    <n v="0.15023"/>
    <n v="0.55339799999999995"/>
    <n v="4.3944799999999999E-2"/>
    <n v="103450"/>
  </r>
  <r>
    <x v="23"/>
    <x v="125"/>
    <s v="Saint Joseph's University"/>
    <s v="Pennsylvania"/>
    <x v="1"/>
    <x v="0"/>
    <n v="0.78725577831694549"/>
    <n v="0.20681265206812652"/>
    <n v="7831"/>
    <n v="6165"/>
    <n v="1272"/>
    <n v="3"/>
    <n v="1275"/>
    <m/>
    <m/>
    <x v="0"/>
    <x v="0"/>
    <m/>
    <m/>
    <n v="4.3999999999999997E-2"/>
    <n v="1606"/>
    <n v="235018224"/>
    <n v="157828992"/>
    <m/>
    <m/>
    <n v="1709983"/>
    <n v="3803469"/>
    <n v="15993329"/>
    <n v="13408213"/>
    <m/>
    <m/>
    <x v="3506"/>
    <n v="80863712"/>
    <n v="2739588"/>
    <n v="781493"/>
    <n v="3521081"/>
    <n v="16325444"/>
    <n v="34875508"/>
    <n v="219678688"/>
    <n v="84277408"/>
    <n v="22110616"/>
    <n v="193169664"/>
    <n v="209285520"/>
    <n v="247495904"/>
    <n v="219678688"/>
    <n v="1075"/>
    <n v="0.73099999999999998"/>
    <m/>
    <n v="0.14866199999999999"/>
    <n v="0.56838500000000003"/>
    <n v="4.2120900000000003E-2"/>
    <n v="105038"/>
  </r>
  <r>
    <x v="24"/>
    <x v="125"/>
    <s v="Saint Joseph's University"/>
    <s v="Pennsylvania"/>
    <x v="1"/>
    <x v="0"/>
    <n v="0.84647204822125044"/>
    <n v="0.18891371125383971"/>
    <n v="8461"/>
    <n v="7162"/>
    <n v="1349"/>
    <n v="4"/>
    <n v="1353"/>
    <m/>
    <m/>
    <x v="0"/>
    <x v="0"/>
    <m/>
    <m/>
    <n v="3.6999999999999998E-2"/>
    <n v="1948"/>
    <n v="250756688"/>
    <n v="166247168"/>
    <m/>
    <n v="12136"/>
    <n v="1173090"/>
    <n v="1237616"/>
    <n v="15438085"/>
    <n v="9547647"/>
    <m/>
    <m/>
    <x v="3507"/>
    <n v="78358512"/>
    <n v="2890172"/>
    <n v="425044"/>
    <n v="3315216"/>
    <n v="16679917"/>
    <n v="33901804"/>
    <n v="213581184"/>
    <n v="78911424"/>
    <n v="22715772"/>
    <n v="209285520"/>
    <n v="215905360"/>
    <n v="236704512"/>
    <n v="213581184"/>
    <n v="939"/>
    <n v="0.79100000000000004"/>
    <m/>
    <n v="0.14229800000000001"/>
    <n v="0.57799500000000004"/>
    <n v="4.0097800000000003E-2"/>
    <n v="108601"/>
  </r>
  <r>
    <x v="25"/>
    <x v="125"/>
    <s v="Saint Joseph's University"/>
    <s v="Pennsylvania"/>
    <x v="1"/>
    <x v="0"/>
    <n v="0.81849849849849854"/>
    <n v="0.17243909597886703"/>
    <n v="8325"/>
    <n v="6814"/>
    <n v="1174"/>
    <n v="1"/>
    <n v="1175"/>
    <m/>
    <m/>
    <x v="0"/>
    <x v="0"/>
    <m/>
    <m/>
    <n v="3.2000000000000001E-2"/>
    <n v="2047"/>
    <n v="256597472"/>
    <n v="166725104"/>
    <m/>
    <m/>
    <n v="1523458"/>
    <n v="1342211"/>
    <n v="10991887"/>
    <n v="10844845"/>
    <m/>
    <m/>
    <x v="3508"/>
    <n v="78938488"/>
    <n v="2669584"/>
    <n v="991914"/>
    <n v="3661498"/>
    <n v="17088472"/>
    <n v="34183628"/>
    <n v="211866096"/>
    <n v="87492352"/>
    <n v="24445488"/>
    <n v="215905360"/>
    <n v="202181472"/>
    <n v="216783392"/>
    <n v="211866096"/>
    <n v="965"/>
    <n v="0.79600000000000004"/>
    <m/>
    <n v="0.12545000000000001"/>
    <n v="0.58971700000000005"/>
    <n v="3.4961399999999997E-2"/>
    <n v="110804"/>
  </r>
  <r>
    <x v="26"/>
    <x v="125"/>
    <s v="Saint Joseph's University"/>
    <s v="Pennsylvania"/>
    <x v="1"/>
    <x v="0"/>
    <n v="0.77933587614987665"/>
    <n v="0.18295667194472434"/>
    <n v="8914"/>
    <n v="6947"/>
    <n v="1265"/>
    <n v="6"/>
    <n v="1271"/>
    <m/>
    <m/>
    <x v="0"/>
    <x v="0"/>
    <m/>
    <m/>
    <n v="3.1E-2"/>
    <n v="1908"/>
    <n v="261600928"/>
    <n v="164542496"/>
    <m/>
    <m/>
    <n v="1217018"/>
    <n v="1619460"/>
    <n v="11409933"/>
    <n v="203501"/>
    <m/>
    <m/>
    <x v="3509"/>
    <n v="79112688"/>
    <n v="2074079"/>
    <n v="862290"/>
    <n v="2936369"/>
    <n v="15008012"/>
    <n v="33805616"/>
    <n v="208915360"/>
    <n v="83473712"/>
    <n v="23330358"/>
    <n v="202181472"/>
    <n v="234094480"/>
    <n v="283954016"/>
    <n v="208915360"/>
    <n v="927"/>
    <n v="0.82"/>
    <m/>
    <n v="0.120267"/>
    <n v="0.59298399999999996"/>
    <n v="3.5634699999999998E-2"/>
    <n v="108285"/>
  </r>
  <r>
    <x v="27"/>
    <x v="125"/>
    <s v="Saint Joseph's University"/>
    <s v="Pennsylvania"/>
    <x v="1"/>
    <x v="0"/>
    <n v="0.77184574230940706"/>
    <n v="0.15537906137184115"/>
    <n v="8972"/>
    <n v="6925"/>
    <n v="1075"/>
    <n v="1"/>
    <n v="1076"/>
    <m/>
    <m/>
    <x v="0"/>
    <x v="0"/>
    <m/>
    <m/>
    <n v="3.3000000000000002E-2"/>
    <n v="2045"/>
    <n v="257235776"/>
    <n v="158702496"/>
    <m/>
    <m/>
    <n v="1220486"/>
    <n v="1228257"/>
    <n v="37750072"/>
    <n v="95807"/>
    <m/>
    <m/>
    <x v="3510"/>
    <n v="78182024"/>
    <n v="1817468"/>
    <n v="759321"/>
    <n v="2576789"/>
    <n v="14150410"/>
    <n v="34493564"/>
    <n v="207835024"/>
    <n v="85242400"/>
    <n v="19669284"/>
    <n v="234094480"/>
    <n v="280330976"/>
    <n v="268450816"/>
    <n v="207835024"/>
    <m/>
    <m/>
    <m/>
    <m/>
    <m/>
    <m/>
    <m/>
  </r>
  <r>
    <x v="0"/>
    <x v="126"/>
    <s v="SHIPPENSBURG UNIVERSITY OF PENNSYLVANIA"/>
    <s v="Pennsylvania"/>
    <x v="0"/>
    <x v="0"/>
    <s v=""/>
    <s v=""/>
    <m/>
    <m/>
    <m/>
    <m/>
    <m/>
    <n v="17257"/>
    <s v="Mid East: DE, DC, MD, NJ, NY, and PA"/>
    <x v="0"/>
    <x v="0"/>
    <m/>
    <m/>
    <m/>
    <m/>
    <n v="16693249"/>
    <m/>
    <m/>
    <n v="8619"/>
    <n v="2405110"/>
    <n v="23775404"/>
    <m/>
    <n v="2147234"/>
    <m/>
    <m/>
    <x v="3511"/>
    <n v="22121994"/>
    <m/>
    <n v="2392050"/>
    <n v="2392050"/>
    <n v="4191555"/>
    <n v="2773113"/>
    <n v="53135532"/>
    <n v="27467928"/>
    <n v="8110325"/>
    <m/>
    <m/>
    <m/>
    <m/>
    <m/>
    <m/>
    <m/>
    <m/>
    <m/>
    <m/>
    <m/>
  </r>
  <r>
    <x v="1"/>
    <x v="126"/>
    <s v="SHIPPENSBURG UNIVERSITY OF PENNSYLVANIA"/>
    <s v="Pennsylvania"/>
    <x v="0"/>
    <x v="0"/>
    <s v=""/>
    <s v=""/>
    <m/>
    <m/>
    <m/>
    <m/>
    <m/>
    <n v="17257"/>
    <s v="Mid East: DE, DC, MD, NJ, NY, and PA"/>
    <x v="0"/>
    <x v="0"/>
    <m/>
    <m/>
    <m/>
    <m/>
    <n v="19433348"/>
    <m/>
    <m/>
    <n v="3766"/>
    <n v="2895648"/>
    <n v="26992206"/>
    <m/>
    <n v="2071747"/>
    <m/>
    <m/>
    <x v="3512"/>
    <n v="23413980"/>
    <m/>
    <n v="3046176"/>
    <n v="3046176"/>
    <n v="4745722"/>
    <n v="2939245"/>
    <n v="60419788"/>
    <n v="29540548"/>
    <n v="8695446"/>
    <m/>
    <m/>
    <m/>
    <m/>
    <m/>
    <m/>
    <m/>
    <m/>
    <m/>
    <m/>
    <m/>
  </r>
  <r>
    <x v="2"/>
    <x v="126"/>
    <s v="SHIPPENSBURG UNIVERSITY OF PENNSYLVANIA"/>
    <s v="Pennsylvania"/>
    <x v="0"/>
    <x v="0"/>
    <s v=""/>
    <s v=""/>
    <m/>
    <m/>
    <m/>
    <m/>
    <m/>
    <n v="17257"/>
    <s v="Mid East: DE, DC, MD, NJ, NY, and PA"/>
    <x v="0"/>
    <x v="0"/>
    <m/>
    <m/>
    <m/>
    <m/>
    <n v="21669602"/>
    <m/>
    <m/>
    <n v="2523"/>
    <n v="3738963"/>
    <n v="26721080"/>
    <m/>
    <n v="1875858"/>
    <m/>
    <m/>
    <x v="3513"/>
    <n v="24643086"/>
    <m/>
    <n v="4213393"/>
    <n v="4213393"/>
    <n v="5299756"/>
    <n v="3177960"/>
    <n v="64891072"/>
    <n v="30791998"/>
    <n v="9597720"/>
    <m/>
    <m/>
    <m/>
    <m/>
    <m/>
    <m/>
    <m/>
    <m/>
    <m/>
    <m/>
    <m/>
  </r>
  <r>
    <x v="3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3233928"/>
    <m/>
    <m/>
    <n v="9779"/>
    <n v="4425425"/>
    <n v="27773508"/>
    <m/>
    <n v="1892337"/>
    <m/>
    <m/>
    <x v="3514"/>
    <n v="27012032"/>
    <n v="364364"/>
    <n v="4747076"/>
    <n v="5111440"/>
    <n v="5418292"/>
    <n v="4443668"/>
    <n v="86190488"/>
    <n v="32824292"/>
    <n v="10344943"/>
    <m/>
    <m/>
    <m/>
    <m/>
    <m/>
    <m/>
    <m/>
    <m/>
    <m/>
    <m/>
    <m/>
  </r>
  <r>
    <x v="4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3915508"/>
    <m/>
    <m/>
    <m/>
    <n v="5229433"/>
    <n v="29019896"/>
    <n v="56515"/>
    <n v="2001044"/>
    <m/>
    <m/>
    <x v="3515"/>
    <n v="28173316"/>
    <n v="749104"/>
    <n v="4926583"/>
    <n v="5675687"/>
    <n v="5933511"/>
    <n v="4690375"/>
    <n v="74360696"/>
    <n v="34281992"/>
    <n v="10989684"/>
    <m/>
    <m/>
    <m/>
    <m/>
    <m/>
    <m/>
    <m/>
    <m/>
    <m/>
    <m/>
    <m/>
  </r>
  <r>
    <x v="5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5424520"/>
    <m/>
    <m/>
    <n v="131661"/>
    <n v="5542397"/>
    <n v="29824400"/>
    <n v="54318"/>
    <n v="2305714"/>
    <m/>
    <m/>
    <x v="3516"/>
    <n v="29203648"/>
    <n v="680042"/>
    <n v="5099629"/>
    <n v="5779671"/>
    <n v="6155286"/>
    <n v="5554191"/>
    <n v="76119376"/>
    <n v="36181408"/>
    <n v="11465944"/>
    <m/>
    <m/>
    <m/>
    <m/>
    <m/>
    <m/>
    <m/>
    <m/>
    <m/>
    <m/>
    <m/>
  </r>
  <r>
    <x v="6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6527184"/>
    <m/>
    <m/>
    <n v="16707"/>
    <n v="5139056"/>
    <n v="30266888"/>
    <n v="59566"/>
    <n v="2167631"/>
    <m/>
    <m/>
    <x v="3517"/>
    <n v="28485020"/>
    <n v="591068"/>
    <n v="4724956"/>
    <n v="5316024"/>
    <n v="6443311"/>
    <n v="5904077"/>
    <n v="77075816"/>
    <n v="36006752"/>
    <n v="11033237"/>
    <n v="13205928"/>
    <n v="15189860"/>
    <m/>
    <m/>
    <n v="714"/>
    <n v="0.61399999999999999"/>
    <m/>
    <m/>
    <m/>
    <m/>
    <m/>
  </r>
  <r>
    <x v="7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7206350"/>
    <m/>
    <m/>
    <n v="30054"/>
    <n v="5759041"/>
    <n v="31433058"/>
    <n v="51848"/>
    <n v="2384830"/>
    <m/>
    <m/>
    <x v="3518"/>
    <n v="29147364"/>
    <n v="592319"/>
    <n v="5114338"/>
    <n v="5706657"/>
    <n v="6522873"/>
    <n v="6128475"/>
    <n v="79181424"/>
    <n v="37346604"/>
    <n v="11698174"/>
    <n v="15045237"/>
    <n v="21857296"/>
    <m/>
    <m/>
    <n v="717"/>
    <n v="0.57899999999999996"/>
    <m/>
    <n v="9.8030999999999993E-2"/>
    <n v="0.57436100000000001"/>
    <n v="3.2258099999999998E-2"/>
    <n v="47261"/>
  </r>
  <r>
    <x v="8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7207908"/>
    <m/>
    <m/>
    <n v="20330"/>
    <n v="6740109"/>
    <n v="33475042"/>
    <n v="51775"/>
    <n v="2380792"/>
    <m/>
    <m/>
    <x v="3519"/>
    <n v="28896392"/>
    <n v="393234"/>
    <n v="5867634"/>
    <n v="6260868"/>
    <n v="6547721"/>
    <n v="6394064"/>
    <n v="84324984"/>
    <n v="38046440"/>
    <n v="11749185"/>
    <n v="21884378"/>
    <n v="31822860"/>
    <m/>
    <m/>
    <n v="708"/>
    <n v="0.63600000000000001"/>
    <m/>
    <n v="8.9748999999999995E-2"/>
    <n v="0.55380700000000005"/>
    <n v="3.3177400000000003E-2"/>
    <n v="49053"/>
  </r>
  <r>
    <x v="9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28077152"/>
    <m/>
    <m/>
    <n v="20269"/>
    <n v="7824297"/>
    <n v="35789900"/>
    <n v="51759"/>
    <n v="2704326"/>
    <m/>
    <m/>
    <x v="3520"/>
    <n v="30136844"/>
    <n v="343607"/>
    <n v="7587480"/>
    <n v="7931087"/>
    <n v="6833899"/>
    <n v="6895800"/>
    <n v="89973128"/>
    <n v="39971312"/>
    <n v="12084582"/>
    <n v="31822860"/>
    <n v="34148464"/>
    <m/>
    <m/>
    <n v="728"/>
    <n v="0.58899999999999997"/>
    <m/>
    <n v="8.2180600000000006E-2"/>
    <n v="0.53986999999999996"/>
    <n v="3.17331E-2"/>
    <n v="52267"/>
  </r>
  <r>
    <x v="10"/>
    <x v="126"/>
    <s v="SHIPPENSBURG UNIVERSITY OF PENNSYLVANIA"/>
    <s v="Pennsylvania"/>
    <x v="0"/>
    <x v="0"/>
    <s v=""/>
    <s v=""/>
    <m/>
    <m/>
    <m/>
    <m/>
    <m/>
    <n v="172572299"/>
    <s v="Mid East: DE, DC, MD, NJ, NY, and PA"/>
    <x v="0"/>
    <x v="0"/>
    <m/>
    <m/>
    <m/>
    <m/>
    <n v="32514894"/>
    <m/>
    <m/>
    <n v="38472"/>
    <n v="7605729"/>
    <n v="38875672"/>
    <n v="51418"/>
    <n v="3066021"/>
    <m/>
    <m/>
    <x v="3521"/>
    <n v="31244178"/>
    <n v="477755"/>
    <n v="7588070"/>
    <n v="8065825"/>
    <n v="7329863"/>
    <n v="7363439"/>
    <n v="96953864"/>
    <n v="42407768"/>
    <n v="12028958"/>
    <n v="34148464"/>
    <n v="33365264"/>
    <m/>
    <m/>
    <n v="795"/>
    <n v="0.622"/>
    <m/>
    <n v="7.3803400000000005E-2"/>
    <n v="0.53744999999999998"/>
    <n v="2.8132999999999998E-2"/>
    <n v="54001"/>
  </r>
  <r>
    <x v="11"/>
    <x v="126"/>
    <s v="SHIPPENSBURG UNIVERSITY OF PENNSYLVANIA"/>
    <s v="Pennsylvania"/>
    <x v="1"/>
    <x v="0"/>
    <n v="0.62474833514015793"/>
    <n v="0.36836886465047097"/>
    <n v="6457"/>
    <n v="4034"/>
    <n v="1483"/>
    <n v="3"/>
    <n v="1486"/>
    <n v="172572299"/>
    <s v="Mid East: DE, DC, MD, NJ, NY, and PA"/>
    <x v="0"/>
    <x v="0"/>
    <m/>
    <m/>
    <m/>
    <m/>
    <n v="35072224"/>
    <n v="28543904"/>
    <m/>
    <n v="72708"/>
    <n v="4704957"/>
    <n v="41224084"/>
    <m/>
    <n v="977247"/>
    <n v="58147912"/>
    <n v="35140504"/>
    <x v="3522"/>
    <n v="37647080"/>
    <n v="1932294.25"/>
    <n v="3299896.25"/>
    <n v="5232190.5"/>
    <n v="9923746"/>
    <n v="9268139"/>
    <n v="91407072"/>
    <n v="41908220"/>
    <n v="12340806"/>
    <m/>
    <m/>
    <n v="93305960"/>
    <n v="91407072"/>
    <n v="768"/>
    <n v="0.60399999999999998"/>
    <m/>
    <n v="7.5104299999999999E-2"/>
    <n v="0.54172500000000001"/>
    <n v="2.9554899999999999E-2"/>
    <n v="55906.5"/>
  </r>
  <r>
    <x v="12"/>
    <x v="126"/>
    <s v="SHIPPENSBURG UNIVERSITY OF PENNSYLVANIA"/>
    <s v="Pennsylvania"/>
    <x v="1"/>
    <x v="0"/>
    <n v="0.68504073496273188"/>
    <n v="0.38183198380566802"/>
    <n v="5769"/>
    <n v="3952"/>
    <n v="1507"/>
    <n v="2"/>
    <n v="1509"/>
    <s v="17257-2299"/>
    <s v="Mid East: DE, DC, MD, NJ, NY, and PA"/>
    <x v="0"/>
    <x v="0"/>
    <m/>
    <m/>
    <m/>
    <m/>
    <n v="39877828"/>
    <n v="33491722"/>
    <m/>
    <n v="32926"/>
    <n v="5466482"/>
    <n v="39800332"/>
    <m/>
    <n v="1110517"/>
    <n v="64858584"/>
    <n v="33983236"/>
    <x v="3523"/>
    <n v="41870864"/>
    <n v="455048.66"/>
    <n v="5802223.5"/>
    <n v="6257272"/>
    <n v="10161695"/>
    <n v="8832741"/>
    <n v="96901776"/>
    <n v="43394300"/>
    <n v="15188933"/>
    <m/>
    <m/>
    <n v="99496872"/>
    <n v="96901776"/>
    <n v="782"/>
    <n v="0.60499999999999998"/>
    <m/>
    <n v="8.4757399999999997E-2"/>
    <n v="0.55160600000000004"/>
    <n v="2.90499E-2"/>
    <n v="56838"/>
  </r>
  <r>
    <x v="13"/>
    <x v="126"/>
    <s v="SHIPPENSBURG UNIVERSITY OF PENNSYLVANIA"/>
    <s v="Pennsylvania"/>
    <x v="1"/>
    <x v="0"/>
    <n v="0.68504073496273188"/>
    <n v="0.38183198380566802"/>
    <n v="5769"/>
    <n v="3952"/>
    <n v="1507"/>
    <n v="2"/>
    <n v="1509"/>
    <m/>
    <m/>
    <x v="0"/>
    <x v="0"/>
    <m/>
    <m/>
    <m/>
    <m/>
    <n v="43022084"/>
    <n v="36638152"/>
    <m/>
    <n v="20164"/>
    <n v="6149239"/>
    <n v="36710480"/>
    <m/>
    <n v="1080721"/>
    <n v="68340744"/>
    <n v="31487280"/>
    <x v="3524"/>
    <n v="42422556"/>
    <n v="552008.93999999994"/>
    <n v="4586030"/>
    <n v="5138039"/>
    <n v="10147642"/>
    <n v="9780783"/>
    <n v="99540736"/>
    <n v="43746856"/>
    <n v="17722492"/>
    <n v="13459465"/>
    <n v="15681065"/>
    <n v="103598784"/>
    <n v="99540736"/>
    <n v="717"/>
    <n v="0.59199999999999997"/>
    <m/>
    <n v="8.7919499999999998E-2"/>
    <n v="0.53657699999999997"/>
    <n v="3.1879200000000003E-2"/>
    <n v="56957.5"/>
  </r>
  <r>
    <x v="14"/>
    <x v="126"/>
    <s v="SHIPPENSBURG UNIVERSITY OF PENNSYLVANIA"/>
    <s v="Pennsylvania"/>
    <x v="1"/>
    <x v="0"/>
    <n v="0.66791744840525324"/>
    <n v="0.38125638406537282"/>
    <n v="5863"/>
    <n v="3916"/>
    <n v="1486"/>
    <n v="7"/>
    <n v="1493"/>
    <m/>
    <m/>
    <x v="0"/>
    <x v="0"/>
    <m/>
    <m/>
    <m/>
    <m/>
    <n v="44614056"/>
    <n v="38463532"/>
    <m/>
    <n v="59478"/>
    <n v="6211377"/>
    <n v="38301080"/>
    <m/>
    <n v="1041765"/>
    <n v="70620688"/>
    <n v="33195720"/>
    <x v="3525"/>
    <n v="42876488"/>
    <n v="232484.02"/>
    <n v="5197174"/>
    <n v="5429658"/>
    <n v="10694924"/>
    <n v="10060781"/>
    <n v="102370512"/>
    <n v="44060536"/>
    <n v="17924526"/>
    <n v="15681065"/>
    <n v="17459328"/>
    <n v="112795800"/>
    <n v="102370512"/>
    <n v="872"/>
    <n v="0.63300000000000001"/>
    <m/>
    <n v="8.7649400000000002E-2"/>
    <n v="0.52124800000000004"/>
    <n v="3.12085E-2"/>
    <n v="58153"/>
  </r>
  <r>
    <x v="15"/>
    <x v="126"/>
    <s v="Shippensburg University of Pennsylvania"/>
    <s v="Pennsylvania"/>
    <x v="1"/>
    <x v="0"/>
    <n v="0.64226006191950469"/>
    <n v="0.35237406604000965"/>
    <n v="6460"/>
    <n v="4149"/>
    <n v="1461"/>
    <n v="1"/>
    <n v="1462"/>
    <m/>
    <m/>
    <x v="0"/>
    <x v="0"/>
    <m/>
    <m/>
    <m/>
    <m/>
    <n v="45576440"/>
    <n v="38965524"/>
    <m/>
    <n v="644831"/>
    <n v="6025559"/>
    <n v="40272216"/>
    <m/>
    <n v="1519349"/>
    <n v="73288672"/>
    <n v="35215056"/>
    <x v="3526"/>
    <n v="43851044"/>
    <n v="406937.81"/>
    <n v="5429954"/>
    <n v="5836892"/>
    <n v="11639346"/>
    <n v="10674081"/>
    <n v="106145344"/>
    <n v="44430636"/>
    <n v="19005120"/>
    <n v="17459328"/>
    <n v="19916304"/>
    <n v="110195656"/>
    <n v="106145344"/>
    <n v="958"/>
    <n v="0.63"/>
    <m/>
    <n v="8.7093699999999996E-2"/>
    <n v="0.523509"/>
    <n v="2.8084600000000001E-2"/>
    <n v="59376"/>
  </r>
  <r>
    <x v="16"/>
    <x v="126"/>
    <s v="Shippensburg University of Pennsylvania"/>
    <s v="Pennsylvania"/>
    <x v="1"/>
    <x v="0"/>
    <n v="0.65769781881865941"/>
    <n v="0.36383442265795207"/>
    <n v="6281"/>
    <n v="4131"/>
    <n v="1499"/>
    <n v="4"/>
    <n v="1503"/>
    <m/>
    <m/>
    <x v="0"/>
    <x v="0"/>
    <m/>
    <m/>
    <m/>
    <m/>
    <n v="46437468"/>
    <n v="39122508"/>
    <m/>
    <n v="589368"/>
    <n v="5876465"/>
    <n v="41156684"/>
    <m/>
    <n v="1578541"/>
    <n v="75824040"/>
    <n v="36188460"/>
    <x v="3527"/>
    <n v="45902060"/>
    <n v="449985.41"/>
    <n v="5760506.5"/>
    <n v="6210492"/>
    <n v="12339945"/>
    <n v="11727567"/>
    <n v="112288256"/>
    <n v="47275580"/>
    <n v="20274106"/>
    <n v="19916304"/>
    <n v="24828884"/>
    <n v="114325384"/>
    <n v="112288256"/>
    <n v="965"/>
    <n v="0.65300000000000002"/>
    <m/>
    <n v="8.77415E-2"/>
    <n v="0.52043099999999998"/>
    <n v="2.91416E-2"/>
    <n v="60552"/>
  </r>
  <r>
    <x v="17"/>
    <x v="126"/>
    <s v="Shippensburg University of Pennsylvania"/>
    <s v="Pennsylvania"/>
    <x v="1"/>
    <x v="0"/>
    <n v="0.7041353983713875"/>
    <n v="0.34081632653061222"/>
    <n v="6263"/>
    <n v="4410"/>
    <n v="1496"/>
    <n v="7"/>
    <n v="1503"/>
    <s v="17257-2299"/>
    <s v="Mid East: DE, DC, MD, NJ, NY, and PA"/>
    <x v="1"/>
    <x v="3"/>
    <m/>
    <m/>
    <m/>
    <m/>
    <n v="49069784"/>
    <n v="41114408"/>
    <m/>
    <n v="630936"/>
    <n v="6191821"/>
    <n v="43522808"/>
    <m/>
    <n v="1938803"/>
    <n v="76532784"/>
    <n v="41655480"/>
    <x v="3528"/>
    <n v="47058564"/>
    <n v="1302794.6299999999"/>
    <n v="6004583"/>
    <n v="7307377.5"/>
    <n v="12836422"/>
    <n v="12267534"/>
    <n v="117172360"/>
    <n v="49226112"/>
    <n v="20641144"/>
    <n v="24828884"/>
    <n v="22580724"/>
    <n v="120154008"/>
    <n v="117172360"/>
    <n v="959"/>
    <n v="0.63600000000000001"/>
    <m/>
    <n v="8.8306200000000001E-2"/>
    <n v="0.53254999999999997"/>
    <n v="2.6522E-2"/>
    <n v="63022"/>
  </r>
  <r>
    <x v="18"/>
    <x v="126"/>
    <s v="Shippensburg University of Pennsylvania"/>
    <s v="Pennsylvania"/>
    <x v="1"/>
    <x v="0"/>
    <n v="0.75405580791693705"/>
    <n v="0.37134251290877796"/>
    <n v="6164"/>
    <n v="4648"/>
    <n v="1722"/>
    <n v="4"/>
    <n v="1726"/>
    <m/>
    <m/>
    <x v="0"/>
    <x v="0"/>
    <m/>
    <m/>
    <m/>
    <m/>
    <n v="51933636"/>
    <n v="43929728"/>
    <m/>
    <n v="886423"/>
    <n v="6975027"/>
    <n v="40889004"/>
    <m/>
    <n v="2133777"/>
    <n v="80191168"/>
    <n v="39233700"/>
    <x v="3529"/>
    <n v="49459084"/>
    <n v="1055497.25"/>
    <n v="6300305.5"/>
    <n v="7355803"/>
    <n v="14036382"/>
    <n v="12707004"/>
    <n v="121921592"/>
    <n v="52031620"/>
    <n v="22159848"/>
    <n v="22589724"/>
    <n v="17433528"/>
    <n v="120655392"/>
    <n v="121921592"/>
    <n v="937"/>
    <n v="0.63100000000000001"/>
    <m/>
    <n v="9.0616600000000005E-2"/>
    <n v="0.53592499999999998"/>
    <n v="2.5737300000000001E-2"/>
    <n v="66434.5"/>
  </r>
  <r>
    <x v="19"/>
    <x v="126"/>
    <s v="Shippensburg University of Pennsylvania"/>
    <s v="Pennsylvania"/>
    <x v="1"/>
    <x v="0"/>
    <n v="0.70820399113082044"/>
    <n v="0.35984136923398036"/>
    <n v="6765"/>
    <n v="4791"/>
    <n v="1718"/>
    <n v="6"/>
    <n v="1724"/>
    <m/>
    <m/>
    <x v="0"/>
    <x v="0"/>
    <m/>
    <m/>
    <m/>
    <m/>
    <n v="56859488"/>
    <n v="46039640"/>
    <m/>
    <n v="928589"/>
    <n v="9771747"/>
    <n v="39313632"/>
    <m/>
    <n v="6183513"/>
    <n v="83856072"/>
    <n v="44507996"/>
    <x v="3530"/>
    <n v="53631272"/>
    <n v="970372"/>
    <n v="5199708"/>
    <n v="6170080"/>
    <n v="14088115"/>
    <n v="13721973"/>
    <n v="126398880"/>
    <n v="53759312"/>
    <n v="24452220"/>
    <n v="17433528"/>
    <n v="18604124"/>
    <n v="129547032"/>
    <n v="126398880"/>
    <n v="880"/>
    <n v="0.60399999999999998"/>
    <m/>
    <n v="9.7983500000000001E-2"/>
    <n v="0.527146"/>
    <n v="2.92141E-2"/>
    <n v="66859.5"/>
  </r>
  <r>
    <x v="20"/>
    <x v="126"/>
    <s v="Shippensburg University of Pennsylvania"/>
    <s v="Pennsylvania"/>
    <x v="1"/>
    <x v="0"/>
    <n v="0.68642970211541232"/>
    <n v="0.35890985324947589"/>
    <n v="6949"/>
    <n v="4770"/>
    <n v="1708"/>
    <n v="4"/>
    <n v="1712"/>
    <m/>
    <m/>
    <x v="0"/>
    <x v="0"/>
    <m/>
    <m/>
    <m/>
    <m/>
    <n v="61352028"/>
    <n v="49865360"/>
    <m/>
    <n v="761042"/>
    <n v="10706020"/>
    <n v="38981676"/>
    <m/>
    <n v="3647258"/>
    <n v="90450200"/>
    <n v="44446120"/>
    <x v="3531"/>
    <n v="56037720"/>
    <n v="1148842"/>
    <n v="4930818"/>
    <n v="6079660"/>
    <n v="13891281"/>
    <n v="13389254"/>
    <n v="130152080"/>
    <n v="55374560"/>
    <n v="25572048"/>
    <n v="18604124"/>
    <n v="27895060"/>
    <n v="135442208"/>
    <n v="130152080"/>
    <n v="890"/>
    <n v="0.59499999999999997"/>
    <m/>
    <n v="0.104417"/>
    <n v="0.52820999999999996"/>
    <n v="3.0890999999999998E-2"/>
    <n v="64422"/>
  </r>
  <r>
    <x v="21"/>
    <x v="126"/>
    <s v="Shippensburg University of Pennsylvania"/>
    <s v="Pennsylvania"/>
    <x v="1"/>
    <x v="0"/>
    <n v="0.79965131483364815"/>
    <n v="0.3183139534883721"/>
    <n v="6883"/>
    <n v="5504"/>
    <n v="1746"/>
    <n v="6"/>
    <n v="1752"/>
    <m/>
    <m/>
    <x v="0"/>
    <x v="0"/>
    <m/>
    <m/>
    <n v="3.7999999999999999E-2"/>
    <n v="1783"/>
    <n v="66091088"/>
    <n v="51844688"/>
    <m/>
    <n v="722270"/>
    <n v="11052316"/>
    <n v="37868896"/>
    <m/>
    <n v="1908702"/>
    <n v="97714928"/>
    <n v="38363728"/>
    <x v="3532"/>
    <n v="57125280"/>
    <n v="916129"/>
    <n v="5036196"/>
    <n v="5952325"/>
    <n v="14668823"/>
    <n v="13619664"/>
    <n v="132854688"/>
    <n v="56207984"/>
    <n v="26685212"/>
    <n v="27895060"/>
    <n v="27577704"/>
    <n v="136935920"/>
    <n v="132854688"/>
    <n v="855"/>
    <n v="0.57199999999999995"/>
    <m/>
    <n v="9.4271800000000003E-2"/>
    <n v="0.52350399999999997"/>
    <n v="2.8512699999999998E-2"/>
    <n v="65421"/>
  </r>
  <r>
    <x v="22"/>
    <x v="126"/>
    <s v="Shippensburg University of Pennsylvania"/>
    <s v="Pennsylvania"/>
    <x v="1"/>
    <x v="0"/>
    <n v="0.80568572321149645"/>
    <n v="0.28790228770841414"/>
    <n v="6402"/>
    <n v="5158"/>
    <n v="1480"/>
    <n v="5"/>
    <n v="1485"/>
    <s v="17257-2299"/>
    <s v="Mid East: DE, DC, MD, NJ, NY, and PA"/>
    <x v="1"/>
    <x v="3"/>
    <n v="-77.522900000000007"/>
    <n v="40.057400000000001"/>
    <n v="5.8999999999999997E-2"/>
    <n v="1814"/>
    <n v="63910396"/>
    <n v="50518604"/>
    <m/>
    <n v="830980"/>
    <n v="10715285"/>
    <n v="37022804"/>
    <m/>
    <n v="1766994"/>
    <n v="93547416"/>
    <n v="37889004"/>
    <x v="3533"/>
    <n v="60287604"/>
    <n v="1094705"/>
    <n v="5001294"/>
    <n v="6095999"/>
    <n v="15530761"/>
    <n v="14912189"/>
    <n v="140218128"/>
    <n v="57974368"/>
    <n v="28790068"/>
    <n v="27577704"/>
    <n v="31303040"/>
    <n v="132561776"/>
    <n v="140218128"/>
    <n v="943"/>
    <n v="0.54800000000000004"/>
    <m/>
    <n v="8.3919900000000006E-2"/>
    <n v="0.50243599999999999"/>
    <n v="2.2739599999999999E-2"/>
    <n v="67365.5"/>
  </r>
  <r>
    <x v="23"/>
    <x v="126"/>
    <s v="Shippensburg University of Pennsylvania"/>
    <s v="Pennsylvania"/>
    <x v="1"/>
    <x v="0"/>
    <n v="0.83408976298537574"/>
    <n v="0.30632809351068119"/>
    <n v="5949"/>
    <n v="4962"/>
    <n v="1514"/>
    <n v="6"/>
    <n v="1520"/>
    <m/>
    <m/>
    <x v="0"/>
    <x v="0"/>
    <m/>
    <m/>
    <n v="5.7000000000000002E-2"/>
    <n v="2024"/>
    <n v="64680368"/>
    <n v="50247608"/>
    <m/>
    <n v="1018693"/>
    <n v="10656095"/>
    <n v="38218292"/>
    <m/>
    <n v="1966409"/>
    <n v="93647328"/>
    <n v="38806696"/>
    <x v="3534"/>
    <n v="61459872"/>
    <n v="971226"/>
    <n v="5561972"/>
    <n v="6533198"/>
    <n v="16391796"/>
    <n v="15286221"/>
    <n v="143088528"/>
    <n v="58626236"/>
    <n v="30749630"/>
    <n v="31303040"/>
    <n v="39055164"/>
    <n v="134106112"/>
    <n v="143088528"/>
    <n v="943"/>
    <n v="0.55000000000000004"/>
    <m/>
    <n v="9.2944200000000005E-2"/>
    <n v="0.49872499999999997"/>
    <n v="2.23859E-2"/>
    <n v="67506"/>
  </r>
  <r>
    <x v="24"/>
    <x v="126"/>
    <s v="Shippensburg University of Pennsylvania"/>
    <s v="Pennsylvania"/>
    <x v="1"/>
    <x v="0"/>
    <n v="0.83130242126918819"/>
    <n v="0.28250523510375025"/>
    <n v="6319"/>
    <n v="5253"/>
    <n v="1478"/>
    <n v="6"/>
    <n v="1484"/>
    <m/>
    <m/>
    <x v="0"/>
    <x v="0"/>
    <m/>
    <m/>
    <n v="5.3999999999999999E-2"/>
    <n v="2281"/>
    <n v="65140360"/>
    <n v="50598176"/>
    <m/>
    <n v="1187198"/>
    <n v="10676221"/>
    <n v="38920932"/>
    <m/>
    <n v="1312942"/>
    <n v="96057160"/>
    <n v="38257336"/>
    <x v="3535"/>
    <n v="60533328"/>
    <n v="871905"/>
    <n v="5937504"/>
    <n v="6809409"/>
    <n v="16465451"/>
    <n v="14920295"/>
    <n v="144100384"/>
    <n v="58911672"/>
    <n v="31709236"/>
    <n v="39055164"/>
    <n v="36223792"/>
    <n v="135873424"/>
    <n v="144100384"/>
    <n v="948"/>
    <n v="0.56699999999999995"/>
    <m/>
    <n v="8.8830999999999993E-2"/>
    <n v="0.49508099999999999"/>
    <n v="1.9965299999999998E-2"/>
    <n v="68057"/>
  </r>
  <r>
    <x v="25"/>
    <x v="126"/>
    <s v="Shippensburg University of Pennsylvania"/>
    <s v="Pennsylvania"/>
    <x v="1"/>
    <x v="0"/>
    <n v="0.89144629448253343"/>
    <n v="0.25453213697125071"/>
    <n v="6126"/>
    <n v="5461"/>
    <n v="1384"/>
    <n v="6"/>
    <n v="1390"/>
    <m/>
    <m/>
    <x v="0"/>
    <x v="0"/>
    <m/>
    <m/>
    <n v="5.1999999999999998E-2"/>
    <n v="2170"/>
    <n v="65407392"/>
    <n v="51249856"/>
    <m/>
    <n v="1688903"/>
    <n v="10073118"/>
    <n v="39627400"/>
    <m/>
    <n v="1197562"/>
    <n v="92593192"/>
    <n v="38294840"/>
    <x v="3536"/>
    <n v="57064820"/>
    <n v="835236"/>
    <n v="6556307"/>
    <n v="7391543"/>
    <n v="16153639"/>
    <n v="15227690"/>
    <n v="140196496"/>
    <n v="56536248"/>
    <n v="32267976"/>
    <n v="36223792"/>
    <n v="34518024"/>
    <n v="132881176"/>
    <n v="140196496"/>
    <n v="957"/>
    <n v="0.56100000000000005"/>
    <m/>
    <n v="7.6161900000000005E-2"/>
    <n v="0.50134900000000004"/>
    <n v="1.4992500000000001E-2"/>
    <n v="68441"/>
  </r>
  <r>
    <x v="26"/>
    <x v="126"/>
    <s v="Shippensburg University of Pennsylvania"/>
    <s v="Pennsylvania"/>
    <x v="1"/>
    <x v="0"/>
    <n v="0.88308329022245213"/>
    <n v="0.26967389181800427"/>
    <n v="5799"/>
    <n v="5121"/>
    <n v="1378"/>
    <n v="3"/>
    <n v="1381"/>
    <m/>
    <m/>
    <x v="0"/>
    <x v="0"/>
    <m/>
    <m/>
    <n v="5.3999999999999999E-2"/>
    <n v="2145"/>
    <n v="70643344"/>
    <n v="55394456"/>
    <m/>
    <n v="2004950"/>
    <n v="10400358"/>
    <n v="41742628"/>
    <m/>
    <n v="1927467"/>
    <n v="97497640"/>
    <n v="40024272"/>
    <x v="3537"/>
    <n v="60583960"/>
    <n v="626365"/>
    <n v="7717426"/>
    <n v="8343791"/>
    <n v="16255214"/>
    <n v="15751932"/>
    <n v="144456112"/>
    <n v="58823888"/>
    <n v="33171402"/>
    <n v="34518024"/>
    <n v="36842400"/>
    <n v="139960160"/>
    <n v="144456112"/>
    <n v="899"/>
    <n v="0.51500000000000001"/>
    <m/>
    <n v="7.7838500000000005E-2"/>
    <n v="0.52717899999999995"/>
    <n v="1.5439E-2"/>
    <n v="65945"/>
  </r>
  <r>
    <x v="27"/>
    <x v="126"/>
    <s v="Shippensburg University of Pennsylvania"/>
    <s v="Pennsylvania"/>
    <x v="1"/>
    <x v="0"/>
    <n v="0.8355250619401563"/>
    <n v="0.27782846715328469"/>
    <n v="5247"/>
    <n v="4384"/>
    <n v="1209"/>
    <n v="9"/>
    <n v="1218"/>
    <m/>
    <m/>
    <x v="0"/>
    <x v="0"/>
    <m/>
    <m/>
    <n v="5.5E-2"/>
    <n v="2185"/>
    <n v="68009992"/>
    <n v="52141408"/>
    <m/>
    <n v="1599399"/>
    <n v="11248943"/>
    <n v="40682340"/>
    <m/>
    <n v="2290822"/>
    <n v="90913200"/>
    <n v="41095040"/>
    <x v="3538"/>
    <n v="51334484"/>
    <n v="839160"/>
    <n v="7459352"/>
    <n v="8298512"/>
    <n v="15623468"/>
    <n v="14985304"/>
    <n v="139434624"/>
    <n v="60268300"/>
    <n v="28149904"/>
    <n v="38090576"/>
    <n v="43526224"/>
    <n v="133762912"/>
    <n v="139434624"/>
    <m/>
    <m/>
    <m/>
    <m/>
    <m/>
    <m/>
    <m/>
  </r>
  <r>
    <x v="0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0461218"/>
    <m/>
    <m/>
    <n v="650196"/>
    <n v="3879718"/>
    <n v="29705418"/>
    <n v="64038"/>
    <n v="2742982"/>
    <m/>
    <m/>
    <x v="3539"/>
    <n v="25396012"/>
    <n v="67087"/>
    <n v="873686"/>
    <n v="940773"/>
    <n v="4974496"/>
    <n v="3977994"/>
    <n v="66048384"/>
    <n v="30396550"/>
    <n v="9615276"/>
    <m/>
    <m/>
    <m/>
    <m/>
    <m/>
    <m/>
    <m/>
    <m/>
    <m/>
    <m/>
    <m/>
  </r>
  <r>
    <x v="1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3414548"/>
    <m/>
    <m/>
    <n v="728543"/>
    <n v="4339968"/>
    <n v="31936096"/>
    <n v="51505"/>
    <n v="2855873"/>
    <m/>
    <m/>
    <x v="3540"/>
    <n v="27176714"/>
    <n v="55993"/>
    <n v="904716"/>
    <n v="960709"/>
    <n v="5533631"/>
    <n v="4300974"/>
    <n v="73297248"/>
    <n v="32119402"/>
    <n v="11243914"/>
    <m/>
    <m/>
    <m/>
    <m/>
    <m/>
    <m/>
    <m/>
    <m/>
    <m/>
    <m/>
    <m/>
  </r>
  <r>
    <x v="2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5955616"/>
    <m/>
    <m/>
    <n v="739008"/>
    <n v="4439258"/>
    <n v="31456690"/>
    <n v="38462"/>
    <n v="2430622"/>
    <m/>
    <m/>
    <x v="3541"/>
    <n v="28833528"/>
    <n v="167341"/>
    <n v="978204"/>
    <n v="1145545"/>
    <n v="6163781"/>
    <n v="4729086"/>
    <n v="75057296"/>
    <n v="34057592"/>
    <n v="12031826"/>
    <m/>
    <m/>
    <m/>
    <m/>
    <m/>
    <m/>
    <m/>
    <m/>
    <m/>
    <m/>
    <m/>
  </r>
  <r>
    <x v="3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7930216"/>
    <m/>
    <m/>
    <n v="788655"/>
    <n v="4110930"/>
    <n v="32905288"/>
    <n v="32659"/>
    <n v="3198287"/>
    <m/>
    <m/>
    <x v="3542"/>
    <n v="30933088"/>
    <n v="165590"/>
    <n v="965263"/>
    <n v="1130853"/>
    <n v="6420081"/>
    <n v="5295239"/>
    <n v="100389656"/>
    <n v="37207516"/>
    <n v="13483562"/>
    <m/>
    <m/>
    <m/>
    <m/>
    <m/>
    <m/>
    <m/>
    <m/>
    <m/>
    <m/>
    <m/>
  </r>
  <r>
    <x v="4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8793230"/>
    <m/>
    <m/>
    <n v="708114"/>
    <n v="4136686"/>
    <n v="34781208"/>
    <n v="111379"/>
    <n v="3530984"/>
    <m/>
    <m/>
    <x v="3543"/>
    <n v="31731084"/>
    <n v="147856"/>
    <n v="1186020"/>
    <n v="1333876"/>
    <n v="6719899"/>
    <n v="5490205"/>
    <n v="82425816"/>
    <n v="38548148"/>
    <n v="13266120"/>
    <m/>
    <m/>
    <m/>
    <m/>
    <m/>
    <m/>
    <m/>
    <m/>
    <m/>
    <m/>
    <m/>
  </r>
  <r>
    <x v="5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8995950"/>
    <m/>
    <m/>
    <n v="794503"/>
    <n v="4196519"/>
    <n v="36288744"/>
    <n v="201722"/>
    <n v="3385536"/>
    <m/>
    <m/>
    <x v="3544"/>
    <n v="32776492"/>
    <n v="208460"/>
    <n v="1599336"/>
    <n v="1807796"/>
    <n v="6606834"/>
    <n v="5648123"/>
    <n v="85001920"/>
    <n v="39614844"/>
    <n v="14071523"/>
    <m/>
    <m/>
    <m/>
    <m/>
    <m/>
    <m/>
    <m/>
    <m/>
    <m/>
    <m/>
    <m/>
  </r>
  <r>
    <x v="6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8414846"/>
    <m/>
    <m/>
    <n v="900621"/>
    <n v="4245432"/>
    <n v="36467960"/>
    <n v="132083"/>
    <n v="2932139"/>
    <m/>
    <m/>
    <x v="3545"/>
    <n v="32032590"/>
    <n v="236595"/>
    <n v="1507131"/>
    <n v="1743726"/>
    <n v="6521486"/>
    <n v="6395159"/>
    <n v="82087384"/>
    <n v="39574352"/>
    <n v="13233643"/>
    <n v="2022074"/>
    <n v="3130923"/>
    <m/>
    <m/>
    <n v="599"/>
    <n v="0.503"/>
    <m/>
    <m/>
    <m/>
    <m/>
    <m/>
  </r>
  <r>
    <x v="7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8921958"/>
    <m/>
    <m/>
    <n v="1025535"/>
    <n v="4640642"/>
    <n v="37837440"/>
    <n v="159027"/>
    <n v="3320663"/>
    <m/>
    <m/>
    <x v="3546"/>
    <n v="31594798"/>
    <n v="247220"/>
    <n v="1274548"/>
    <n v="1521768"/>
    <n v="6124668"/>
    <n v="6968283"/>
    <n v="84223456"/>
    <n v="39909928"/>
    <n v="13359135"/>
    <n v="3130923"/>
    <n v="8366926"/>
    <m/>
    <m/>
    <n v="613"/>
    <n v="0.52700000000000002"/>
    <m/>
    <n v="0.15065799999999999"/>
    <n v="0.59217699999999995"/>
    <n v="5.2672299999999998E-2"/>
    <n v="38447"/>
  </r>
  <r>
    <x v="8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28961628"/>
    <m/>
    <m/>
    <n v="1078603"/>
    <n v="4931636"/>
    <n v="38794632"/>
    <n v="113758"/>
    <n v="3599560"/>
    <m/>
    <m/>
    <x v="3547"/>
    <n v="32112962"/>
    <n v="122768"/>
    <n v="1220559"/>
    <n v="1343327"/>
    <n v="7737418"/>
    <n v="6866796"/>
    <n v="88619328"/>
    <n v="40877600"/>
    <n v="13536873"/>
    <n v="8366926"/>
    <n v="8685199"/>
    <m/>
    <m/>
    <n v="623"/>
    <n v="0.503"/>
    <m/>
    <n v="0.14622499999999999"/>
    <n v="0.590055"/>
    <n v="4.8618799999999997E-2"/>
    <n v="40432"/>
  </r>
  <r>
    <x v="9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30431956"/>
    <m/>
    <m/>
    <n v="1166147"/>
    <n v="4666037"/>
    <n v="39700312"/>
    <n v="80367"/>
    <n v="3624910"/>
    <m/>
    <m/>
    <x v="3548"/>
    <n v="32819304"/>
    <n v="154254"/>
    <n v="1513314"/>
    <n v="1667568"/>
    <n v="8538036"/>
    <n v="7027603"/>
    <n v="90731304"/>
    <n v="41434972"/>
    <n v="14324870"/>
    <n v="8685199"/>
    <n v="11149000"/>
    <m/>
    <m/>
    <n v="614"/>
    <n v="0.498"/>
    <m/>
    <n v="0.13423499999999999"/>
    <n v="0.58446100000000001"/>
    <n v="4.6479399999999997E-2"/>
    <n v="44073"/>
  </r>
  <r>
    <x v="10"/>
    <x v="127"/>
    <s v="SLIPPERY ROCK UNIVERSITY OF PENNSYLVANIA"/>
    <s v="Pennsylvania"/>
    <x v="0"/>
    <x v="0"/>
    <s v=""/>
    <s v=""/>
    <m/>
    <m/>
    <m/>
    <m/>
    <m/>
    <n v="16057"/>
    <s v="Mid East: DE, DC, MD, NJ, NY, and PA"/>
    <x v="0"/>
    <x v="0"/>
    <m/>
    <m/>
    <m/>
    <m/>
    <n v="34086324"/>
    <m/>
    <m/>
    <n v="1272374"/>
    <n v="4708457"/>
    <n v="41917772"/>
    <n v="81215"/>
    <n v="4379625"/>
    <m/>
    <m/>
    <x v="3549"/>
    <n v="34934320"/>
    <n v="154113"/>
    <n v="1759987"/>
    <n v="1914100"/>
    <n v="8420307"/>
    <n v="7296683"/>
    <n v="97426984"/>
    <n v="44244792"/>
    <n v="13661279"/>
    <n v="11149000"/>
    <n v="11448650"/>
    <m/>
    <m/>
    <n v="607"/>
    <n v="0.47499999999999998"/>
    <m/>
    <n v="0.12933900000000001"/>
    <n v="0.57170900000000002"/>
    <n v="4.64964E-2"/>
    <n v="46880"/>
  </r>
  <r>
    <x v="11"/>
    <x v="127"/>
    <s v="SLIPPERY ROCK UNIVERSITY OF PENNSYLVANIA"/>
    <s v="Pennsylvania"/>
    <x v="1"/>
    <x v="0"/>
    <n v="0.80664916885389326"/>
    <n v="0.48083875632682577"/>
    <n v="3429"/>
    <n v="2766"/>
    <n v="1329"/>
    <n v="1"/>
    <n v="1330"/>
    <n v="16057"/>
    <s v="Mid East: DE, DC, MD, NJ, NY, and PA"/>
    <x v="0"/>
    <x v="0"/>
    <m/>
    <m/>
    <m/>
    <m/>
    <n v="37040692"/>
    <n v="27000180"/>
    <m/>
    <n v="1517181"/>
    <n v="5585431"/>
    <n v="41722868"/>
    <n v="2250"/>
    <n v="4298041"/>
    <n v="54436784"/>
    <n v="36928496"/>
    <x v="3550"/>
    <n v="43058360"/>
    <n v="208304.91"/>
    <n v="2074431.88"/>
    <n v="2282736.75"/>
    <n v="8246602"/>
    <n v="8490495"/>
    <n v="92951072"/>
    <n v="43601692"/>
    <n v="14073775"/>
    <m/>
    <m/>
    <n v="95049728"/>
    <n v="92951072"/>
    <n v="586"/>
    <n v="0.49"/>
    <m/>
    <n v="0.134604"/>
    <n v="0.57590699999999995"/>
    <n v="5.4394600000000001E-2"/>
    <n v="48620"/>
  </r>
  <r>
    <x v="12"/>
    <x v="127"/>
    <s v="SLIPPERY ROCK UNIVERSITY OF PENNSYLVANIA"/>
    <s v="Pennsylvania"/>
    <x v="1"/>
    <x v="0"/>
    <n v="0.4933920704845815"/>
    <n v="0.7547268907563025"/>
    <n v="3859"/>
    <n v="1904"/>
    <n v="1435"/>
    <n v="2"/>
    <n v="1437"/>
    <n v="16057"/>
    <s v="Mid East: DE, DC, MD, NJ, NY, and PA"/>
    <x v="0"/>
    <x v="0"/>
    <m/>
    <m/>
    <m/>
    <m/>
    <n v="42575504"/>
    <n v="31695268"/>
    <m/>
    <n v="1868202"/>
    <n v="6982284"/>
    <n v="40934832"/>
    <n v="2530"/>
    <n v="1970125"/>
    <n v="62487928"/>
    <n v="34761492"/>
    <x v="3551"/>
    <n v="44552408"/>
    <n v="196471.44"/>
    <n v="3265969.5"/>
    <n v="3462441"/>
    <n v="11263763"/>
    <n v="9639962"/>
    <n v="102479232"/>
    <n v="45442968"/>
    <n v="16037205"/>
    <m/>
    <m/>
    <n v="97773392"/>
    <n v="102479232"/>
    <n v="599"/>
    <n v="0.502"/>
    <m/>
    <n v="0.13039700000000001"/>
    <n v="0.56905899999999998"/>
    <n v="5.3474399999999998E-2"/>
    <n v="49621"/>
  </r>
  <r>
    <x v="13"/>
    <x v="127"/>
    <s v="SLIPPERY ROCK UNIVERSITY OF PENNSYLVANIA"/>
    <s v="Pennsylvania"/>
    <x v="1"/>
    <x v="0"/>
    <n v="0.54292343387470998"/>
    <n v="0.63717948717948714"/>
    <n v="4310"/>
    <n v="2340"/>
    <n v="1487"/>
    <n v="4"/>
    <n v="1491"/>
    <m/>
    <m/>
    <x v="0"/>
    <x v="0"/>
    <m/>
    <m/>
    <m/>
    <m/>
    <n v="46581736"/>
    <n v="35708744"/>
    <m/>
    <n v="1978991"/>
    <n v="6935864"/>
    <n v="39322192"/>
    <n v="2650"/>
    <n v="1678427"/>
    <n v="66738548"/>
    <n v="32424216"/>
    <x v="3552"/>
    <n v="44550400"/>
    <n v="385995.63"/>
    <n v="2345629.5"/>
    <n v="2731625"/>
    <n v="10262915"/>
    <n v="11573255"/>
    <n v="107944944"/>
    <n v="46485096"/>
    <n v="18965508"/>
    <n v="10912742"/>
    <n v="14582032"/>
    <n v="100693272"/>
    <n v="107944944"/>
    <n v="625"/>
    <n v="0.496"/>
    <m/>
    <n v="0.124695"/>
    <n v="0.54920000000000002"/>
    <n v="4.9064799999999999E-2"/>
    <n v="50394"/>
  </r>
  <r>
    <x v="14"/>
    <x v="127"/>
    <s v="SLIPPERY ROCK UNIVERSITY OF PENNSYLVANIA"/>
    <s v="Pennsylvania"/>
    <x v="1"/>
    <x v="0"/>
    <n v="0.80765661252900234"/>
    <n v="0.42832519390979601"/>
    <n v="4310"/>
    <n v="3481"/>
    <n v="1487"/>
    <n v="4"/>
    <n v="1491"/>
    <m/>
    <m/>
    <x v="0"/>
    <x v="0"/>
    <m/>
    <m/>
    <m/>
    <m/>
    <n v="48586052"/>
    <n v="37983020"/>
    <m/>
    <n v="1910035"/>
    <n v="7200795"/>
    <n v="41913840"/>
    <n v="2940"/>
    <n v="2001528"/>
    <n v="71943696"/>
    <n v="33981776"/>
    <x v="3553"/>
    <n v="46800796"/>
    <n v="237272.75"/>
    <n v="2261796.75"/>
    <n v="2499069.5"/>
    <n v="10342559"/>
    <n v="11763879"/>
    <n v="106886504"/>
    <n v="46937332"/>
    <n v="18796310"/>
    <n v="14582032"/>
    <n v="16473232"/>
    <n v="108508536"/>
    <n v="106886504"/>
    <n v="674"/>
    <n v="0.51800000000000002"/>
    <m/>
    <n v="0.118561"/>
    <n v="0.54931399999999997"/>
    <n v="4.2454100000000002E-2"/>
    <n v="49786"/>
  </r>
  <r>
    <x v="15"/>
    <x v="127"/>
    <s v="Slippery Rock University of Pennsylvania"/>
    <s v="Pennsylvania"/>
    <x v="1"/>
    <x v="0"/>
    <n v="0.79013735645124972"/>
    <n v="0.4397264177828441"/>
    <n v="4441"/>
    <n v="3509"/>
    <n v="1540"/>
    <n v="3"/>
    <n v="1543"/>
    <m/>
    <m/>
    <x v="0"/>
    <x v="0"/>
    <m/>
    <m/>
    <m/>
    <m/>
    <n v="51188344"/>
    <n v="40223528"/>
    <m/>
    <n v="2062115"/>
    <n v="7039908"/>
    <n v="46131824"/>
    <n v="2235"/>
    <n v="2689317"/>
    <n v="75856424"/>
    <n v="38227560"/>
    <x v="3554"/>
    <n v="45962088"/>
    <n v="250091"/>
    <n v="2674029.75"/>
    <n v="2924120.75"/>
    <n v="11231366"/>
    <n v="11097027"/>
    <n v="108752224"/>
    <n v="47073344"/>
    <n v="19961526"/>
    <n v="16473232"/>
    <n v="17918792"/>
    <n v="115611224"/>
    <n v="108752224"/>
    <n v="697"/>
    <n v="0.51800000000000002"/>
    <m/>
    <n v="0.109324"/>
    <n v="0.54988700000000001"/>
    <n v="3.3928100000000003E-2"/>
    <n v="51330"/>
  </r>
  <r>
    <x v="16"/>
    <x v="127"/>
    <s v="Slippery Rock University of Pennsylvania"/>
    <s v="Pennsylvania"/>
    <x v="1"/>
    <x v="0"/>
    <n v="0.76589924777752449"/>
    <n v="0.43630952380952381"/>
    <n v="4387"/>
    <n v="3360"/>
    <n v="1464"/>
    <n v="2"/>
    <n v="1466"/>
    <m/>
    <m/>
    <x v="0"/>
    <x v="0"/>
    <m/>
    <m/>
    <m/>
    <m/>
    <n v="53716360"/>
    <n v="41516776"/>
    <m/>
    <n v="2382176"/>
    <n v="7849010"/>
    <n v="50673140"/>
    <n v="18700"/>
    <n v="3378852"/>
    <n v="80865832"/>
    <n v="42387480"/>
    <x v="3555"/>
    <n v="50269712"/>
    <n v="234343.39"/>
    <n v="3159224.5"/>
    <n v="3393568"/>
    <n v="10897832"/>
    <n v="13282453"/>
    <n v="119727888"/>
    <n v="52408924"/>
    <n v="21517074"/>
    <n v="17918792"/>
    <n v="21203140"/>
    <n v="124801704"/>
    <n v="119727888"/>
    <n v="697"/>
    <n v="0.53"/>
    <m/>
    <n v="0.118311"/>
    <n v="0.54931799999999997"/>
    <n v="3.5414500000000002E-2"/>
    <n v="52886.5"/>
  </r>
  <r>
    <x v="17"/>
    <x v="127"/>
    <s v="Slippery Rock University of Pennsylvania"/>
    <s v="Pennsylvania"/>
    <x v="1"/>
    <x v="0"/>
    <n v="0.7056518151815182"/>
    <n v="0.4185910552470038"/>
    <n v="4848"/>
    <n v="3421"/>
    <n v="1429"/>
    <n v="3"/>
    <n v="1432"/>
    <s v="16057-1383"/>
    <s v="Mid East: DE, DC, MD, NJ, NY, and PA"/>
    <x v="1"/>
    <x v="3"/>
    <m/>
    <m/>
    <m/>
    <m/>
    <n v="55518704"/>
    <n v="42488076"/>
    <m/>
    <n v="2615011"/>
    <n v="8554937"/>
    <n v="52390776"/>
    <m/>
    <n v="3229110"/>
    <n v="77961896"/>
    <n v="49451152"/>
    <x v="3556"/>
    <n v="50524264"/>
    <n v="413157.22"/>
    <n v="2963211.25"/>
    <n v="3376368.5"/>
    <n v="12805951"/>
    <n v="13250309"/>
    <n v="124462232"/>
    <n v="54328468"/>
    <n v="22101472"/>
    <n v="21203140"/>
    <n v="19868480"/>
    <n v="128487680"/>
    <n v="124462232"/>
    <n v="841"/>
    <n v="0.59199999999999997"/>
    <m/>
    <n v="0.12531999999999999"/>
    <n v="0.54818"/>
    <n v="3.8698099999999999E-2"/>
    <n v="55774.5"/>
  </r>
  <r>
    <x v="18"/>
    <x v="127"/>
    <s v="Slippery Rock University of Pennsylvania"/>
    <s v="Pennsylvania"/>
    <x v="1"/>
    <x v="0"/>
    <n v="0.70185810810810811"/>
    <n v="0.45367027677496991"/>
    <n v="4736"/>
    <n v="3324"/>
    <n v="1506"/>
    <n v="2"/>
    <n v="1508"/>
    <m/>
    <m/>
    <x v="0"/>
    <x v="0"/>
    <m/>
    <m/>
    <m/>
    <m/>
    <n v="59313112"/>
    <n v="46178456"/>
    <m/>
    <n v="2756344"/>
    <n v="8995113"/>
    <n v="51490560"/>
    <n v="1771"/>
    <n v="4148494"/>
    <n v="82103216"/>
    <n v="48593608"/>
    <x v="3557"/>
    <n v="54475836"/>
    <n v="431130.09"/>
    <n v="2986327.25"/>
    <n v="3417457.25"/>
    <n v="15443735"/>
    <n v="13770925"/>
    <n v="133283480"/>
    <n v="57177916"/>
    <n v="23844210"/>
    <n v="19868480"/>
    <n v="16354092"/>
    <n v="131717184"/>
    <n v="133283480"/>
    <n v="845"/>
    <n v="0.57699999999999996"/>
    <m/>
    <n v="0.111459"/>
    <n v="0.53803599999999996"/>
    <n v="3.7554200000000003E-2"/>
    <n v="60207"/>
  </r>
  <r>
    <x v="19"/>
    <x v="127"/>
    <s v="Slippery Rock University of Pennsylvania"/>
    <s v="Pennsylvania"/>
    <x v="1"/>
    <x v="0"/>
    <n v="0.59404741304723996"/>
    <n v="0.4506262743955724"/>
    <n v="5779"/>
    <n v="3433"/>
    <n v="1546"/>
    <n v="1"/>
    <n v="1547"/>
    <m/>
    <m/>
    <x v="0"/>
    <x v="0"/>
    <m/>
    <m/>
    <m/>
    <m/>
    <n v="63476336"/>
    <n v="46922824"/>
    <m/>
    <n v="3046820"/>
    <n v="12527955"/>
    <n v="50920432"/>
    <n v="1600"/>
    <n v="8829038"/>
    <n v="84787400"/>
    <n v="55763380"/>
    <x v="3558"/>
    <n v="55578464"/>
    <n v="381371"/>
    <n v="3482098"/>
    <n v="3863469"/>
    <n v="14004225"/>
    <n v="14517092"/>
    <n v="134973824"/>
    <n v="59260420"/>
    <n v="26400552"/>
    <n v="16354092"/>
    <n v="14650279"/>
    <n v="140834944"/>
    <n v="134973824"/>
    <n v="927"/>
    <n v="0.60599999999999998"/>
    <m/>
    <n v="0.116518"/>
    <n v="0.54562500000000003"/>
    <n v="3.8605500000000001E-2"/>
    <n v="61267"/>
  </r>
  <r>
    <x v="20"/>
    <x v="127"/>
    <s v="Slippery Rock University of Pennsylvania"/>
    <s v="Pennsylvania"/>
    <x v="1"/>
    <x v="0"/>
    <n v="0.6271929824561403"/>
    <n v="0.41554599246906937"/>
    <n v="5928"/>
    <n v="3718"/>
    <n v="1545"/>
    <n v="0"/>
    <n v="1545"/>
    <m/>
    <m/>
    <x v="0"/>
    <x v="0"/>
    <m/>
    <m/>
    <m/>
    <m/>
    <n v="68578656"/>
    <n v="52217420"/>
    <m/>
    <n v="2842527"/>
    <n v="12767721"/>
    <n v="47581748"/>
    <m/>
    <n v="5585789"/>
    <n v="86745328"/>
    <n v="53294544"/>
    <x v="3559"/>
    <n v="58775912"/>
    <n v="340546"/>
    <n v="2471481"/>
    <n v="2812027"/>
    <n v="13242342"/>
    <n v="14665509"/>
    <n v="138453632"/>
    <n v="59442604"/>
    <n v="27151774"/>
    <n v="14650279"/>
    <n v="17786232"/>
    <n v="143004000"/>
    <n v="138453632"/>
    <n v="861"/>
    <n v="0.59099999999999997"/>
    <m/>
    <n v="0.124283"/>
    <n v="0.56913599999999998"/>
    <n v="3.9669799999999998E-2"/>
    <n v="61989"/>
  </r>
  <r>
    <x v="21"/>
    <x v="127"/>
    <s v="Slippery Rock University of Pennsylvania"/>
    <s v="Pennsylvania"/>
    <x v="1"/>
    <x v="0"/>
    <n v="0.67057640750670244"/>
    <n v="0.39355322338830584"/>
    <n v="5968"/>
    <n v="4002"/>
    <n v="1575"/>
    <n v="0"/>
    <n v="1575"/>
    <m/>
    <m/>
    <x v="0"/>
    <x v="0"/>
    <m/>
    <m/>
    <n v="5.3999999999999999E-2"/>
    <n v="2202"/>
    <n v="74112624"/>
    <n v="56164932"/>
    <m/>
    <n v="3691728"/>
    <n v="11602946"/>
    <n v="44872920"/>
    <m/>
    <n v="1661129"/>
    <n v="95059304"/>
    <n v="44057904"/>
    <x v="3560"/>
    <n v="58748608"/>
    <n v="296468"/>
    <n v="1984796"/>
    <n v="2281264"/>
    <n v="12791288"/>
    <n v="15773902"/>
    <n v="140923536"/>
    <n v="57548988"/>
    <n v="27799368"/>
    <n v="17786232"/>
    <n v="17480032"/>
    <n v="142764128"/>
    <n v="140923536"/>
    <n v="877"/>
    <n v="0.61899999999999999"/>
    <m/>
    <n v="0.115635"/>
    <n v="0.58748299999999998"/>
    <n v="3.3736599999999999E-2"/>
    <n v="63965.5"/>
  </r>
  <r>
    <x v="22"/>
    <x v="127"/>
    <s v="Slippery Rock University of Pennsylvania"/>
    <s v="Pennsylvania"/>
    <x v="1"/>
    <x v="0"/>
    <n v="0.61436584605796196"/>
    <n v="0.38955110322089781"/>
    <n v="6418"/>
    <n v="3943"/>
    <n v="1534"/>
    <n v="2"/>
    <n v="1536"/>
    <s v="16057-1383"/>
    <s v="Mid East: DE, DC, MD, NJ, NY, and PA"/>
    <x v="1"/>
    <x v="3"/>
    <n v="-80.0518"/>
    <n v="41.0608"/>
    <n v="5.7000000000000002E-2"/>
    <n v="2186"/>
    <n v="76293624"/>
    <n v="58765392"/>
    <m/>
    <n v="3836675"/>
    <n v="11926621"/>
    <n v="43063480"/>
    <m/>
    <n v="672723"/>
    <n v="95591664"/>
    <n v="43319984"/>
    <x v="3561"/>
    <n v="62174704"/>
    <n v="231655"/>
    <n v="1710714"/>
    <n v="1942369"/>
    <n v="12539539"/>
    <n v="15804085"/>
    <n v="145170704"/>
    <n v="59337528"/>
    <n v="28942140"/>
    <n v="17480032"/>
    <n v="20171948"/>
    <n v="140424544"/>
    <n v="145170704"/>
    <n v="938"/>
    <n v="0.626"/>
    <m/>
    <n v="0.112111"/>
    <n v="0.57660500000000003"/>
    <n v="2.7966899999999999E-2"/>
    <n v="65522"/>
  </r>
  <r>
    <x v="23"/>
    <x v="127"/>
    <s v="Slippery Rock University of Pennsylvania"/>
    <s v="Pennsylvania"/>
    <x v="1"/>
    <x v="0"/>
    <n v="0.66977168949771693"/>
    <n v="0.38423779656394874"/>
    <n v="5475"/>
    <n v="3667"/>
    <n v="1408"/>
    <n v="1"/>
    <n v="1409"/>
    <m/>
    <m/>
    <x v="0"/>
    <x v="0"/>
    <m/>
    <m/>
    <n v="5.1999999999999998E-2"/>
    <n v="2342"/>
    <n v="78179096"/>
    <n v="60248848"/>
    <m/>
    <n v="3633302"/>
    <n v="10933522"/>
    <n v="43948420"/>
    <n v="208046"/>
    <n v="797572"/>
    <n v="97068184"/>
    <n v="44249552"/>
    <x v="3562"/>
    <n v="62952928"/>
    <n v="159523"/>
    <n v="1684044"/>
    <n v="1843567"/>
    <n v="12837580"/>
    <n v="16175988"/>
    <n v="147712832"/>
    <n v="59612376"/>
    <n v="31475176"/>
    <n v="20171948"/>
    <n v="25113300"/>
    <n v="142390304"/>
    <n v="147712832"/>
    <n v="1030"/>
    <n v="0.67500000000000004"/>
    <m/>
    <n v="0.111251"/>
    <n v="0.556755"/>
    <n v="3.1642400000000001E-2"/>
    <n v="66762.5"/>
  </r>
  <r>
    <x v="24"/>
    <x v="127"/>
    <s v="Slippery Rock University of Pennsylvania"/>
    <s v="Pennsylvania"/>
    <x v="1"/>
    <x v="0"/>
    <n v="0.65974025974025974"/>
    <n v="0.4162729658792651"/>
    <n v="5775"/>
    <n v="3810"/>
    <n v="1586"/>
    <m/>
    <n v="1586"/>
    <m/>
    <m/>
    <x v="0"/>
    <x v="0"/>
    <m/>
    <m/>
    <n v="4.3999999999999997E-2"/>
    <n v="2417"/>
    <n v="81928304"/>
    <n v="63638456"/>
    <m/>
    <n v="3995502"/>
    <n v="11370696"/>
    <n v="43957392"/>
    <m/>
    <n v="618678"/>
    <n v="101685416"/>
    <n v="44243640"/>
    <x v="3563"/>
    <n v="66386808"/>
    <n v="177142"/>
    <n v="1830411"/>
    <n v="2007553"/>
    <n v="14563431"/>
    <n v="17597634"/>
    <n v="148779344"/>
    <n v="59782224"/>
    <n v="31111160"/>
    <n v="25113300"/>
    <n v="26435202"/>
    <n v="146986624"/>
    <n v="148779344"/>
    <n v="1043"/>
    <n v="0.68"/>
    <m/>
    <n v="9.9876999999999994E-2"/>
    <n v="0.56039399999999995"/>
    <n v="3.3456300000000001E-2"/>
    <n v="67804"/>
  </r>
  <r>
    <x v="25"/>
    <x v="127"/>
    <s v="Slippery Rock University of Pennsylvania"/>
    <s v="Pennsylvania"/>
    <x v="1"/>
    <x v="0"/>
    <n v="0.6836187510811278"/>
    <n v="0.38537449392712553"/>
    <n v="5781"/>
    <n v="3952"/>
    <n v="1522"/>
    <n v="1"/>
    <n v="1523"/>
    <m/>
    <m/>
    <x v="0"/>
    <x v="0"/>
    <m/>
    <m/>
    <n v="4.9000000000000002E-2"/>
    <n v="2465"/>
    <n v="86257192"/>
    <n v="67354408"/>
    <m/>
    <n v="4394926"/>
    <n v="11096595"/>
    <n v="46510020"/>
    <m/>
    <n v="1320053"/>
    <n v="107109696"/>
    <n v="46692824"/>
    <x v="3564"/>
    <n v="68172144"/>
    <n v="182639"/>
    <n v="1985225"/>
    <n v="2167864"/>
    <n v="17516570"/>
    <n v="17890828"/>
    <n v="155217680"/>
    <n v="60872460"/>
    <n v="33711904"/>
    <n v="26435202"/>
    <n v="25111758"/>
    <n v="155015248"/>
    <n v="155217680"/>
    <n v="1067"/>
    <n v="0.68300000000000005"/>
    <m/>
    <n v="9.1254799999999997E-2"/>
    <n v="0.56882100000000002"/>
    <n v="2.7122899999999998E-2"/>
    <n v="70209"/>
  </r>
  <r>
    <x v="26"/>
    <x v="127"/>
    <s v="Slippery Rock University of Pennsylvania"/>
    <s v="Pennsylvania"/>
    <x v="1"/>
    <x v="0"/>
    <n v="0.69485481406011207"/>
    <n v="0.38220918866080156"/>
    <n v="5889"/>
    <n v="4092"/>
    <n v="1564"/>
    <n v="0"/>
    <n v="1564"/>
    <m/>
    <m/>
    <x v="0"/>
    <x v="0"/>
    <m/>
    <m/>
    <n v="5.3999999999999999E-2"/>
    <n v="2495"/>
    <n v="92029800"/>
    <n v="71970064"/>
    <m/>
    <n v="4899114"/>
    <n v="11348357"/>
    <n v="49391864"/>
    <m/>
    <n v="2044127"/>
    <n v="113242248"/>
    <n v="48973332"/>
    <x v="3565"/>
    <n v="77267760"/>
    <n v="205973"/>
    <n v="2317203"/>
    <n v="2523176"/>
    <n v="16033281"/>
    <n v="18932200"/>
    <n v="167663152"/>
    <n v="64731528"/>
    <n v="38587328"/>
    <n v="25111758"/>
    <n v="30558628"/>
    <n v="163803168"/>
    <n v="167663152"/>
    <n v="1004"/>
    <n v="0.66100000000000003"/>
    <m/>
    <n v="8.7914999999999993E-2"/>
    <n v="0.56972100000000003"/>
    <n v="2.2045200000000001E-2"/>
    <n v="70320"/>
  </r>
  <r>
    <x v="27"/>
    <x v="127"/>
    <s v="Slippery Rock University of Pennsylvania"/>
    <s v="Pennsylvania"/>
    <x v="1"/>
    <x v="0"/>
    <n v="0.71487320082248118"/>
    <n v="0.38279002876318313"/>
    <n v="5836"/>
    <n v="4172"/>
    <n v="1596"/>
    <n v="1"/>
    <n v="1597"/>
    <m/>
    <m/>
    <x v="0"/>
    <x v="0"/>
    <m/>
    <m/>
    <n v="0.05"/>
    <n v="2497"/>
    <n v="95786800"/>
    <n v="74179224"/>
    <m/>
    <n v="4644167"/>
    <n v="12675271"/>
    <n v="50487384"/>
    <m/>
    <n v="1957465"/>
    <n v="115321824"/>
    <n v="52481088"/>
    <x v="3566"/>
    <n v="65457832"/>
    <n v="250183"/>
    <n v="1811247"/>
    <n v="2061430"/>
    <n v="15240793"/>
    <n v="17113472"/>
    <n v="174097136"/>
    <n v="66703528"/>
    <n v="39429412"/>
    <n v="30558628"/>
    <n v="33551842"/>
    <n v="169282160"/>
    <n v="174097136"/>
    <m/>
    <m/>
    <m/>
    <m/>
    <m/>
    <m/>
    <m/>
  </r>
  <r>
    <x v="0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146858448"/>
    <m/>
    <m/>
    <n v="2613020"/>
    <n v="40933964"/>
    <n v="141378656"/>
    <n v="23040544"/>
    <n v="6081653"/>
    <m/>
    <m/>
    <x v="3567"/>
    <n v="150874336"/>
    <n v="32974160"/>
    <n v="5850093"/>
    <n v="38824252"/>
    <n v="42448512"/>
    <n v="15355305"/>
    <n v="634387968"/>
    <n v="204351088"/>
    <n v="49667896"/>
    <m/>
    <m/>
    <m/>
    <m/>
    <m/>
    <m/>
    <m/>
    <m/>
    <m/>
    <m/>
    <m/>
  </r>
  <r>
    <x v="1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166276992"/>
    <m/>
    <m/>
    <n v="3058000"/>
    <n v="41309000"/>
    <n v="144721008"/>
    <n v="21947000"/>
    <n v="8959000"/>
    <m/>
    <m/>
    <x v="3568"/>
    <n v="164852992"/>
    <n v="29767000"/>
    <n v="6128000"/>
    <n v="35895000"/>
    <n v="45088000"/>
    <n v="15961000"/>
    <n v="702862976"/>
    <n v="218740000"/>
    <n v="52755000"/>
    <m/>
    <m/>
    <m/>
    <m/>
    <m/>
    <m/>
    <m/>
    <m/>
    <m/>
    <m/>
    <m/>
  </r>
  <r>
    <x v="2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172224992"/>
    <m/>
    <m/>
    <n v="2179000"/>
    <n v="43749000"/>
    <n v="143845984"/>
    <n v="26978000"/>
    <n v="15061000"/>
    <m/>
    <m/>
    <x v="3569"/>
    <n v="175555008"/>
    <n v="31220000"/>
    <n v="7880000"/>
    <n v="39100000"/>
    <n v="48565000"/>
    <n v="17816000"/>
    <n v="755044992"/>
    <n v="228344000"/>
    <n v="56156000"/>
    <m/>
    <m/>
    <m/>
    <m/>
    <m/>
    <m/>
    <m/>
    <m/>
    <m/>
    <m/>
    <m/>
  </r>
  <r>
    <x v="3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179611008"/>
    <m/>
    <m/>
    <n v="2324000"/>
    <n v="46664000"/>
    <n v="147910992"/>
    <n v="26431000"/>
    <n v="7593000"/>
    <m/>
    <m/>
    <x v="3570"/>
    <n v="183714000"/>
    <n v="32116000"/>
    <n v="9586000"/>
    <n v="41702000"/>
    <n v="51698000"/>
    <n v="19487000"/>
    <n v="806097024"/>
    <n v="232000992"/>
    <n v="57041000"/>
    <m/>
    <m/>
    <m/>
    <m/>
    <m/>
    <m/>
    <m/>
    <m/>
    <m/>
    <m/>
    <m/>
  </r>
  <r>
    <x v="4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188784992"/>
    <m/>
    <m/>
    <n v="1911000"/>
    <n v="49295000"/>
    <n v="152409024"/>
    <n v="24308000"/>
    <n v="12157000"/>
    <m/>
    <m/>
    <x v="3571"/>
    <n v="188770000"/>
    <n v="32414000"/>
    <n v="9572000"/>
    <n v="41986000"/>
    <n v="52145000"/>
    <n v="20395000"/>
    <n v="889436032"/>
    <n v="239867008"/>
    <n v="64389000"/>
    <m/>
    <m/>
    <m/>
    <m/>
    <m/>
    <m/>
    <m/>
    <m/>
    <m/>
    <m/>
    <m/>
  </r>
  <r>
    <x v="5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190032000"/>
    <m/>
    <m/>
    <n v="1778000"/>
    <n v="50057000"/>
    <n v="155749008"/>
    <n v="29443000"/>
    <n v="13442000"/>
    <m/>
    <m/>
    <x v="3572"/>
    <n v="195099008"/>
    <n v="31907000"/>
    <n v="20364000"/>
    <n v="52271000"/>
    <n v="49146000"/>
    <n v="19923000"/>
    <n v="1002467968"/>
    <n v="236374000"/>
    <n v="65766000"/>
    <m/>
    <m/>
    <m/>
    <m/>
    <m/>
    <m/>
    <m/>
    <m/>
    <m/>
    <m/>
    <m/>
  </r>
  <r>
    <x v="6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203214000"/>
    <m/>
    <m/>
    <n v="1959000"/>
    <n v="51302000"/>
    <n v="158744000"/>
    <n v="25906000"/>
    <n v="10138000"/>
    <m/>
    <m/>
    <x v="3573"/>
    <n v="194448000"/>
    <n v="30086000"/>
    <n v="28440000"/>
    <n v="58526000"/>
    <n v="49815000"/>
    <n v="20878000"/>
    <n v="1023206976"/>
    <n v="233487008"/>
    <n v="61174000"/>
    <n v="89834000"/>
    <n v="102838000"/>
    <m/>
    <m/>
    <n v="760"/>
    <n v="0.36499999999999999"/>
    <m/>
    <m/>
    <m/>
    <m/>
    <m/>
  </r>
  <r>
    <x v="7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210752992"/>
    <m/>
    <m/>
    <n v="2011000"/>
    <n v="52081000"/>
    <n v="163702016"/>
    <n v="23251000"/>
    <n v="16433000"/>
    <m/>
    <m/>
    <x v="3574"/>
    <n v="194676992"/>
    <n v="30667000"/>
    <n v="13726000"/>
    <n v="44393000"/>
    <n v="55648000"/>
    <n v="23908000"/>
    <n v="1152532992"/>
    <n v="240468992"/>
    <n v="53193000"/>
    <n v="102838000"/>
    <n v="109289000"/>
    <m/>
    <m/>
    <n v="854"/>
    <n v="0.42099999999999999"/>
    <m/>
    <n v="0.28851300000000002"/>
    <n v="0.61110299999999995"/>
    <n v="6.5597000000000003E-2"/>
    <n v="24754"/>
  </r>
  <r>
    <x v="8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225771008"/>
    <m/>
    <m/>
    <n v="1786000"/>
    <n v="58312000"/>
    <n v="171588000"/>
    <n v="28235000"/>
    <n v="7115000"/>
    <m/>
    <m/>
    <x v="3575"/>
    <n v="210439008"/>
    <n v="36989000"/>
    <n v="15867000"/>
    <n v="52856000"/>
    <n v="60236000"/>
    <n v="25570000"/>
    <n v="1284620032"/>
    <n v="258131008"/>
    <n v="61867000"/>
    <n v="122759000"/>
    <n v="141527008"/>
    <m/>
    <m/>
    <n v="914"/>
    <n v="0.41799999999999998"/>
    <m/>
    <n v="0.27473199999999998"/>
    <n v="0.59613499999999997"/>
    <n v="6.4996399999999996E-2"/>
    <n v="26838"/>
  </r>
  <r>
    <x v="9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233027008"/>
    <m/>
    <m/>
    <n v="2363000"/>
    <n v="67697000"/>
    <n v="180341008"/>
    <n v="31495000"/>
    <n v="12684000"/>
    <m/>
    <m/>
    <x v="3576"/>
    <n v="215496000"/>
    <n v="46744000"/>
    <n v="18272000"/>
    <n v="65016000"/>
    <n v="66147000"/>
    <n v="28431000"/>
    <n v="1430454016"/>
    <n v="286164000"/>
    <n v="71320000"/>
    <n v="141527008"/>
    <n v="156762000"/>
    <m/>
    <m/>
    <n v="1014"/>
    <n v="0.439"/>
    <m/>
    <n v="0.24596199999999999"/>
    <n v="0.60285200000000005"/>
    <n v="5.8430099999999999E-2"/>
    <n v="31018.5"/>
  </r>
  <r>
    <x v="10"/>
    <x v="128"/>
    <s v="TEMPLE UNIVERSITY"/>
    <s v="Pennsylvania"/>
    <x v="0"/>
    <x v="0"/>
    <s v=""/>
    <s v=""/>
    <m/>
    <m/>
    <m/>
    <m/>
    <m/>
    <n v="19122"/>
    <s v="Mid East: DE, DC, MD, NJ, NY, and PA"/>
    <x v="0"/>
    <x v="0"/>
    <m/>
    <m/>
    <m/>
    <m/>
    <n v="271376992"/>
    <n v="241506000"/>
    <m/>
    <n v="3315000"/>
    <n v="62168000"/>
    <n v="195983008"/>
    <n v="53843000"/>
    <n v="21420000"/>
    <m/>
    <m/>
    <x v="3577"/>
    <n v="271936000"/>
    <n v="51789000"/>
    <n v="29109000"/>
    <n v="80898000"/>
    <n v="89288000"/>
    <n v="34706000"/>
    <n v="1429655040"/>
    <n v="693398016"/>
    <n v="160448992"/>
    <m/>
    <m/>
    <n v="1491234048"/>
    <n v="1429655040"/>
    <n v="1033"/>
    <n v="0.44900000000000001"/>
    <m/>
    <n v="0.23247999999999999"/>
    <n v="0.59806899999999996"/>
    <n v="5.5001099999999997E-2"/>
    <n v="34080"/>
  </r>
  <r>
    <x v="11"/>
    <x v="128"/>
    <s v="TEMPLE UNIVERSITY"/>
    <s v="Pennsylvania"/>
    <x v="1"/>
    <x v="0"/>
    <n v="0.64895920066611157"/>
    <n v="0.43302540415704388"/>
    <n v="12010"/>
    <n v="7794"/>
    <n v="3315"/>
    <n v="60"/>
    <n v="3375"/>
    <n v="191226096"/>
    <s v="Mid East: DE, DC, MD, NJ, NY, and PA"/>
    <x v="0"/>
    <x v="0"/>
    <m/>
    <m/>
    <m/>
    <m/>
    <n v="303588000"/>
    <n v="268564992"/>
    <m/>
    <n v="5764000"/>
    <n v="67316000"/>
    <n v="209256992"/>
    <n v="59441000"/>
    <n v="31119000"/>
    <m/>
    <m/>
    <x v="3578"/>
    <n v="273824000"/>
    <n v="52745000"/>
    <n v="30015000"/>
    <n v="82760000"/>
    <n v="90792000"/>
    <n v="35618000"/>
    <n v="1569485952"/>
    <n v="715756992"/>
    <n v="178020992"/>
    <m/>
    <m/>
    <n v="1598782976"/>
    <n v="1569485952"/>
    <n v="1013"/>
    <n v="0.47"/>
    <m/>
    <n v="0.22855500000000001"/>
    <n v="0.59005600000000002"/>
    <n v="5.0604299999999998E-2"/>
    <n v="36793"/>
  </r>
  <r>
    <x v="12"/>
    <x v="128"/>
    <s v="TEMPLE UNIVERSITY"/>
    <s v="Pennsylvania"/>
    <x v="1"/>
    <x v="0"/>
    <n v="0.61579809898393967"/>
    <n v="0.3786459442197147"/>
    <n v="15255"/>
    <n v="9394"/>
    <n v="3530"/>
    <n v="27"/>
    <n v="3557"/>
    <s v="19122-6096"/>
    <s v="Mid East: DE, DC, MD, NJ, NY, and PA"/>
    <x v="0"/>
    <x v="0"/>
    <m/>
    <m/>
    <m/>
    <m/>
    <n v="349755008"/>
    <n v="310072000"/>
    <m/>
    <n v="6682000"/>
    <n v="72412000"/>
    <n v="187449984"/>
    <n v="59635000"/>
    <n v="27145000"/>
    <m/>
    <m/>
    <x v="3579"/>
    <n v="281343008"/>
    <n v="59504000"/>
    <n v="37044000"/>
    <n v="96548000"/>
    <n v="94778000"/>
    <n v="37187000"/>
    <n v="1517235968"/>
    <n v="688932992"/>
    <n v="179214000"/>
    <n v="141164000"/>
    <n v="158111008"/>
    <n v="1734206976"/>
    <n v="1517235968"/>
    <n v="1142"/>
    <n v="0.53100000000000003"/>
    <m/>
    <n v="0.21927099999999999"/>
    <n v="0.58748299999999998"/>
    <n v="4.8086400000000001E-2"/>
    <n v="40003"/>
  </r>
  <r>
    <x v="13"/>
    <x v="128"/>
    <s v="TEMPLE UNIVERSITY"/>
    <s v="Pennsylvania"/>
    <x v="1"/>
    <x v="0"/>
    <n v="0.61334552102376605"/>
    <n v="0.37215243772620821"/>
    <n v="15316"/>
    <n v="9394"/>
    <n v="3470"/>
    <n v="26"/>
    <n v="3496"/>
    <m/>
    <m/>
    <x v="0"/>
    <x v="0"/>
    <m/>
    <m/>
    <m/>
    <m/>
    <n v="382580000"/>
    <n v="338212992"/>
    <m/>
    <n v="6338000"/>
    <n v="72952000"/>
    <n v="183616992"/>
    <n v="70983000"/>
    <n v="33537000"/>
    <m/>
    <m/>
    <x v="3580"/>
    <n v="302863008"/>
    <n v="63832000"/>
    <n v="31682000"/>
    <n v="95514000"/>
    <n v="102232000"/>
    <n v="39107000"/>
    <n v="1645339008"/>
    <n v="751702976"/>
    <n v="201698000"/>
    <n v="158111008"/>
    <n v="166128000"/>
    <n v="1717154048"/>
    <n v="1645339008"/>
    <n v="1160"/>
    <n v="0.54"/>
    <m/>
    <n v="0.21502399999999999"/>
    <n v="0.58661700000000006"/>
    <n v="4.50389E-2"/>
    <n v="41858"/>
  </r>
  <r>
    <x v="14"/>
    <x v="128"/>
    <s v="TEMPLE UNIVERSITY"/>
    <s v="Pennsylvania"/>
    <x v="1"/>
    <x v="0"/>
    <n v="0.60019095357441221"/>
    <n v="0.3585205806323325"/>
    <n v="16758"/>
    <n v="10058"/>
    <n v="3593"/>
    <n v="13"/>
    <n v="3606"/>
    <m/>
    <m/>
    <x v="0"/>
    <x v="0"/>
    <m/>
    <m/>
    <m/>
    <m/>
    <n v="414275008"/>
    <n v="364528000"/>
    <m/>
    <n v="5615000"/>
    <n v="75514000"/>
    <n v="191015008"/>
    <n v="60068000"/>
    <n v="21548000"/>
    <m/>
    <m/>
    <x v="3581"/>
    <n v="318444000"/>
    <n v="75324000"/>
    <n v="31333000"/>
    <n v="106657000"/>
    <n v="107648000"/>
    <n v="42992000"/>
    <n v="1735249024"/>
    <n v="807212032"/>
    <n v="222394000"/>
    <n v="166128000"/>
    <n v="195159008"/>
    <n v="1873968000"/>
    <n v="1735249024"/>
    <n v="1606"/>
    <n v="0.58499999999999996"/>
    <m/>
    <n v="0.21875800000000001"/>
    <n v="0.58133900000000005"/>
    <n v="4.4154400000000003E-2"/>
    <n v="41858"/>
  </r>
  <r>
    <x v="15"/>
    <x v="128"/>
    <s v="Temple University"/>
    <s v="Pennsylvania"/>
    <x v="1"/>
    <x v="0"/>
    <n v="0.63053773754571074"/>
    <n v="0.36271154211827344"/>
    <n v="16681"/>
    <n v="10518"/>
    <n v="3795"/>
    <n v="20"/>
    <n v="3815"/>
    <m/>
    <m/>
    <x v="0"/>
    <x v="0"/>
    <m/>
    <m/>
    <m/>
    <m/>
    <n v="441123008"/>
    <n v="388324000"/>
    <m/>
    <n v="5076000"/>
    <n v="67508000"/>
    <n v="194830000"/>
    <n v="67125000"/>
    <n v="29679000"/>
    <m/>
    <m/>
    <x v="3582"/>
    <n v="324871008"/>
    <n v="75217000"/>
    <n v="30641000"/>
    <n v="105858000"/>
    <n v="116335000"/>
    <n v="50518000"/>
    <n v="1805842048"/>
    <n v="842609024"/>
    <n v="233326000"/>
    <n v="195159008"/>
    <n v="204178432"/>
    <n v="1806535936"/>
    <n v="1805842048"/>
    <n v="1775"/>
    <n v="0.58599999999999997"/>
    <m/>
    <n v="0.21016699999999999"/>
    <n v="0.57022799999999996"/>
    <n v="4.41748E-2"/>
    <n v="44350"/>
  </r>
  <r>
    <x v="16"/>
    <x v="128"/>
    <s v="Temple University"/>
    <s v="Pennsylvania"/>
    <x v="1"/>
    <x v="0"/>
    <n v="0.6037486218302095"/>
    <n v="0.36486486486486486"/>
    <n v="18140"/>
    <n v="10952"/>
    <n v="3957"/>
    <n v="39"/>
    <n v="3996"/>
    <m/>
    <m/>
    <x v="0"/>
    <x v="0"/>
    <m/>
    <m/>
    <m/>
    <m/>
    <n v="473863008"/>
    <n v="416129984"/>
    <m/>
    <n v="5235000"/>
    <n v="64385000"/>
    <n v="219402016"/>
    <n v="73741000"/>
    <n v="44620000"/>
    <m/>
    <m/>
    <x v="3583"/>
    <n v="343966016"/>
    <n v="80220000"/>
    <n v="25699000"/>
    <n v="105919000"/>
    <n v="125666000"/>
    <n v="57786000"/>
    <n v="1804520960"/>
    <n v="857056000"/>
    <n v="238038000"/>
    <n v="204178432"/>
    <n v="236711472"/>
    <n v="1984043008"/>
    <n v="1804520960"/>
    <n v="1887"/>
    <n v="0.59799999999999998"/>
    <m/>
    <n v="0.20069100000000001"/>
    <n v="0.56111500000000003"/>
    <n v="4.2724100000000001E-2"/>
    <n v="46853"/>
  </r>
  <r>
    <x v="17"/>
    <x v="128"/>
    <s v="Temple University"/>
    <s v="Pennsylvania"/>
    <x v="1"/>
    <x v="0"/>
    <n v="0.69149297689170819"/>
    <n v="0.33491686460807601"/>
    <n v="17656"/>
    <n v="12209"/>
    <n v="4066"/>
    <n v="23"/>
    <n v="4089"/>
    <s v="19122-6096"/>
    <s v="Mid East: DE, DC, MD, NJ, NY, and PA"/>
    <x v="1"/>
    <x v="1"/>
    <m/>
    <m/>
    <m/>
    <m/>
    <n v="520483008"/>
    <n v="456415008"/>
    <m/>
    <n v="4979000"/>
    <n v="65531000"/>
    <n v="278198016"/>
    <n v="82816000"/>
    <n v="31541000"/>
    <m/>
    <m/>
    <x v="3584"/>
    <n v="352344000"/>
    <n v="84465000"/>
    <n v="25482000"/>
    <n v="109947000"/>
    <n v="136294000"/>
    <n v="62509000"/>
    <n v="1984796032"/>
    <n v="894862016"/>
    <n v="245418000"/>
    <n v="236711472"/>
    <n v="237011952"/>
    <n v="2133789952"/>
    <n v="1984796032"/>
    <n v="2141"/>
    <n v="0.61799999999999999"/>
    <m/>
    <n v="0.19995399999999999"/>
    <n v="0.556643"/>
    <n v="3.9929600000000003E-2"/>
    <n v="48893"/>
  </r>
  <r>
    <x v="18"/>
    <x v="128"/>
    <s v="Temple University"/>
    <s v="Pennsylvania"/>
    <x v="1"/>
    <x v="0"/>
    <n v="0.60787359400107122"/>
    <n v="0.36470173583575644"/>
    <n v="18670"/>
    <n v="11349"/>
    <n v="4119"/>
    <n v="20"/>
    <n v="4139"/>
    <m/>
    <m/>
    <x v="0"/>
    <x v="0"/>
    <m/>
    <m/>
    <m/>
    <m/>
    <n v="571648000"/>
    <n v="501598016"/>
    <m/>
    <n v="5045000"/>
    <n v="71515000"/>
    <n v="231532000"/>
    <n v="67460000"/>
    <n v="28443000"/>
    <m/>
    <m/>
    <x v="3585"/>
    <n v="379801984"/>
    <n v="93416000"/>
    <n v="23970000"/>
    <n v="117386000"/>
    <n v="143520000"/>
    <n v="64254000"/>
    <n v="2072166016"/>
    <n v="929555008"/>
    <n v="266632992"/>
    <n v="237011952"/>
    <n v="210042912"/>
    <n v="2077527040"/>
    <n v="2072166016"/>
    <n v="2376"/>
    <n v="0.66200000000000003"/>
    <m/>
    <n v="0.20119200000000001"/>
    <n v="0.54972799999999999"/>
    <n v="4.1635999999999999E-2"/>
    <n v="51724"/>
  </r>
  <r>
    <x v="19"/>
    <x v="128"/>
    <s v="Temple University"/>
    <s v="Pennsylvania"/>
    <x v="1"/>
    <x v="0"/>
    <n v="0.60649294713039736"/>
    <n v="0.37310252996005328"/>
    <n v="18574"/>
    <n v="11265"/>
    <n v="4186"/>
    <n v="17"/>
    <n v="4203"/>
    <m/>
    <m/>
    <x v="0"/>
    <x v="0"/>
    <m/>
    <m/>
    <m/>
    <m/>
    <n v="613694976"/>
    <n v="537712000"/>
    <m/>
    <n v="4205000"/>
    <n v="84943000"/>
    <n v="208904000"/>
    <n v="73510000"/>
    <n v="29842000"/>
    <m/>
    <m/>
    <x v="3586"/>
    <n v="385220992"/>
    <n v="105943000"/>
    <n v="18060000"/>
    <n v="124003000"/>
    <n v="146247008"/>
    <n v="64049000"/>
    <n v="2069216000"/>
    <n v="929220992"/>
    <n v="259820000"/>
    <n v="210042912"/>
    <n v="235531200"/>
    <n v="2181010944"/>
    <n v="2069216000"/>
    <n v="2504"/>
    <n v="0.66100000000000003"/>
    <m/>
    <n v="0.21985399999999999"/>
    <n v="0.54642299999999999"/>
    <n v="4.2773699999999998E-2"/>
    <n v="50434"/>
  </r>
  <r>
    <x v="20"/>
    <x v="128"/>
    <s v="Temple University"/>
    <s v="Pennsylvania"/>
    <x v="1"/>
    <x v="0"/>
    <n v="0.64641370007624188"/>
    <n v="0.39275993467610232"/>
    <n v="17051"/>
    <n v="11022"/>
    <n v="4311"/>
    <n v="18"/>
    <n v="4329"/>
    <m/>
    <m/>
    <x v="0"/>
    <x v="0"/>
    <m/>
    <m/>
    <m/>
    <m/>
    <n v="657524992"/>
    <n v="577620992"/>
    <m/>
    <n v="4324000"/>
    <n v="102565000"/>
    <n v="192806000"/>
    <n v="65160000"/>
    <n v="33250000"/>
    <m/>
    <m/>
    <x v="3587"/>
    <n v="406567008"/>
    <n v="112249000"/>
    <n v="19465000"/>
    <n v="131714000"/>
    <n v="148344000"/>
    <n v="66964000"/>
    <n v="2125794944"/>
    <n v="946499008"/>
    <n v="264164992"/>
    <n v="235531200"/>
    <n v="280731008"/>
    <n v="2273043968"/>
    <n v="2125794944"/>
    <n v="2596"/>
    <n v="0.67600000000000005"/>
    <m/>
    <n v="0.23257800000000001"/>
    <n v="0.54139899999999996"/>
    <n v="4.22545E-2"/>
    <n v="50582.5"/>
  </r>
  <r>
    <x v="21"/>
    <x v="128"/>
    <s v="Temple University"/>
    <s v="Pennsylvania"/>
    <x v="1"/>
    <x v="0"/>
    <n v="0.62844495968804337"/>
    <n v="0.35854435686734865"/>
    <n v="18977"/>
    <n v="11926"/>
    <n v="4259"/>
    <n v="17"/>
    <n v="4276"/>
    <m/>
    <m/>
    <x v="0"/>
    <x v="0"/>
    <m/>
    <m/>
    <n v="5.5E-2"/>
    <n v="7717"/>
    <n v="709686976"/>
    <n v="627507008"/>
    <m/>
    <n v="3822000"/>
    <n v="90696000"/>
    <n v="158728000"/>
    <n v="54211000"/>
    <n v="41419000"/>
    <m/>
    <m/>
    <x v="3588"/>
    <n v="419793984"/>
    <n v="109809000"/>
    <n v="17496000"/>
    <n v="127305000"/>
    <n v="157172992"/>
    <n v="74472000"/>
    <n v="2214956032"/>
    <n v="987089024"/>
    <n v="263384992"/>
    <n v="280731008"/>
    <n v="277479008"/>
    <n v="2253424896"/>
    <n v="2214956032"/>
    <n v="2534"/>
    <n v="0.65900000000000003"/>
    <m/>
    <n v="0.20525099999999999"/>
    <n v="0.52880000000000005"/>
    <n v="3.7834600000000003E-2"/>
    <n v="54040"/>
  </r>
  <r>
    <x v="22"/>
    <x v="128"/>
    <s v="Temple University"/>
    <s v="Pennsylvania"/>
    <x v="1"/>
    <x v="0"/>
    <n v="0.6723079387112274"/>
    <n v="0.32811879615659495"/>
    <n v="18731"/>
    <n v="12593"/>
    <n v="4109"/>
    <n v="23"/>
    <n v="4132"/>
    <m/>
    <m/>
    <x v="0"/>
    <x v="0"/>
    <m/>
    <m/>
    <n v="6.3E-2"/>
    <n v="7725"/>
    <n v="716409984"/>
    <n v="626521984"/>
    <m/>
    <n v="3029000"/>
    <n v="124101000"/>
    <n v="179333984"/>
    <n v="110109000"/>
    <n v="59216000"/>
    <m/>
    <m/>
    <x v="3589"/>
    <n v="415363008"/>
    <n v="171048992"/>
    <n v="16975000"/>
    <n v="188024000"/>
    <n v="149184000"/>
    <n v="71749000"/>
    <n v="2604504064"/>
    <n v="1187694976"/>
    <n v="332585984"/>
    <n v="277479008"/>
    <n v="323836992"/>
    <n v="2681238016"/>
    <n v="2604504064"/>
    <n v="2908"/>
    <n v="0.66300000000000003"/>
    <m/>
    <n v="0.17624699999999999"/>
    <n v="0.526837"/>
    <n v="3.3041500000000001E-2"/>
    <n v="56815"/>
  </r>
  <r>
    <x v="23"/>
    <x v="128"/>
    <s v="Temple University"/>
    <s v="Pennsylvania"/>
    <x v="1"/>
    <x v="0"/>
    <n v="0.63870727688300644"/>
    <n v="0.3653462050599201"/>
    <n v="18813"/>
    <n v="12016"/>
    <n v="4380"/>
    <n v="10"/>
    <n v="4390"/>
    <m/>
    <m/>
    <x v="0"/>
    <x v="0"/>
    <m/>
    <m/>
    <n v="5.6000000000000001E-2"/>
    <n v="8516"/>
    <n v="763412992"/>
    <n v="672913984"/>
    <m/>
    <n v="3418000"/>
    <n v="123713000"/>
    <n v="210892992"/>
    <n v="100581000"/>
    <n v="47698000"/>
    <m/>
    <m/>
    <x v="3590"/>
    <n v="433311008"/>
    <n v="166235008"/>
    <n v="16433000"/>
    <n v="182668000"/>
    <n v="156850000"/>
    <n v="76731000"/>
    <n v="2686981888"/>
    <n v="1249890048"/>
    <n v="338592992"/>
    <n v="323836992"/>
    <n v="372336576"/>
    <n v="2859143936"/>
    <n v="2686981888"/>
    <n v="2876"/>
    <n v="0.69199999999999995"/>
    <m/>
    <n v="0.17934800000000001"/>
    <n v="0.53494900000000001"/>
    <n v="3.4344800000000002E-2"/>
    <n v="56713"/>
  </r>
  <r>
    <x v="24"/>
    <x v="128"/>
    <s v="Temple University"/>
    <s v="Pennsylvania"/>
    <x v="1"/>
    <x v="0"/>
    <n v="0.61733846618357491"/>
    <n v="0.27419453445008252"/>
    <n v="26496"/>
    <n v="16357"/>
    <n v="4472"/>
    <n v="13"/>
    <n v="4485"/>
    <m/>
    <m/>
    <x v="0"/>
    <x v="0"/>
    <m/>
    <m/>
    <n v="0.05"/>
    <n v="9085"/>
    <n v="808721024"/>
    <n v="711601024"/>
    <m/>
    <n v="3043000"/>
    <n v="124569000"/>
    <n v="157324992"/>
    <n v="108522000"/>
    <n v="52858000"/>
    <m/>
    <m/>
    <x v="3591"/>
    <n v="456383008"/>
    <n v="171848000"/>
    <n v="21851000"/>
    <n v="193699008"/>
    <n v="167484992"/>
    <n v="81555000"/>
    <n v="2818906880"/>
    <n v="1298893056"/>
    <n v="356136000"/>
    <n v="391616992"/>
    <n v="423844992"/>
    <n v="2888994048"/>
    <n v="2818906880"/>
    <n v="2955"/>
    <n v="0.70599999999999996"/>
    <m/>
    <n v="0.17743900000000001"/>
    <n v="0.537601"/>
    <n v="3.0249700000000001E-2"/>
    <n v="56180"/>
  </r>
  <r>
    <x v="25"/>
    <x v="128"/>
    <s v="Temple University"/>
    <s v="Pennsylvania"/>
    <x v="1"/>
    <x v="0"/>
    <n v="0.55680952710655685"/>
    <n v="0.30502362596369065"/>
    <n v="28886"/>
    <n v="16084"/>
    <n v="4892"/>
    <n v="14"/>
    <n v="4906"/>
    <m/>
    <m/>
    <x v="0"/>
    <x v="0"/>
    <m/>
    <m/>
    <n v="4.4999999999999998E-2"/>
    <n v="8815"/>
    <n v="859537984"/>
    <n v="739960000"/>
    <m/>
    <n v="3566000"/>
    <n v="132273000"/>
    <n v="165160000"/>
    <n v="106391000"/>
    <n v="52036000"/>
    <m/>
    <m/>
    <x v="3592"/>
    <n v="472153984"/>
    <n v="185926000"/>
    <n v="19100000"/>
    <n v="205026000"/>
    <n v="170407008"/>
    <n v="82328000"/>
    <n v="2988603904"/>
    <n v="1378694016"/>
    <n v="373812000"/>
    <n v="423844992"/>
    <n v="533151008"/>
    <n v="3072421120"/>
    <n v="2988603904"/>
    <n v="3051"/>
    <n v="0.70899999999999996"/>
    <m/>
    <n v="0.16133800000000001"/>
    <n v="0.53855200000000003"/>
    <n v="2.5466200000000001E-2"/>
    <n v="57504.5"/>
  </r>
  <r>
    <x v="26"/>
    <x v="128"/>
    <s v="Temple University"/>
    <s v="Pennsylvania"/>
    <x v="1"/>
    <x v="0"/>
    <n v="0.52189263405654973"/>
    <n v="0.29846776525007229"/>
    <n v="33139"/>
    <n v="17295"/>
    <n v="5143"/>
    <n v="19"/>
    <n v="5162"/>
    <m/>
    <m/>
    <x v="0"/>
    <x v="0"/>
    <m/>
    <m/>
    <n v="5.0999999999999997E-2"/>
    <n v="8878"/>
    <n v="937750976"/>
    <n v="796214976"/>
    <m/>
    <n v="4038000"/>
    <n v="144518000"/>
    <n v="164352992"/>
    <n v="107576000"/>
    <n v="53875000"/>
    <m/>
    <m/>
    <x v="3593"/>
    <n v="488568992"/>
    <n v="203788000"/>
    <n v="22244000"/>
    <n v="226032000"/>
    <n v="163224992"/>
    <n v="78818000"/>
    <n v="3147599104"/>
    <n v="1445899008"/>
    <n v="391204992"/>
    <n v="533151008"/>
    <n v="615352000"/>
    <n v="3353714944"/>
    <n v="3147599104"/>
    <n v="3019"/>
    <n v="0.71"/>
    <m/>
    <n v="0.14527899999999999"/>
    <n v="0.55025199999999996"/>
    <n v="2.3826699999999999E-2"/>
    <n v="59850"/>
  </r>
  <r>
    <x v="27"/>
    <x v="128"/>
    <s v="Temple University"/>
    <s v="Pennsylvania"/>
    <x v="1"/>
    <x v="0"/>
    <n v="0.56669453734671127"/>
    <n v="0.2543156445187626"/>
    <n v="35880"/>
    <n v="20333"/>
    <n v="5141"/>
    <n v="30"/>
    <n v="5171"/>
    <m/>
    <m/>
    <x v="0"/>
    <x v="0"/>
    <m/>
    <m/>
    <n v="4.4999999999999998E-2"/>
    <n v="8963"/>
    <n v="983316992"/>
    <n v="838780032"/>
    <m/>
    <n v="3757000"/>
    <n v="146684000"/>
    <n v="163974000"/>
    <n v="113527000"/>
    <n v="47808000"/>
    <m/>
    <m/>
    <x v="3594"/>
    <n v="513222016"/>
    <n v="204886000"/>
    <n v="21901000"/>
    <n v="226787008"/>
    <n v="167384000"/>
    <n v="82239000"/>
    <n v="3260904960"/>
    <n v="1499714944"/>
    <n v="395780992"/>
    <n v="615352000"/>
    <n v="683964992"/>
    <n v="3480916992"/>
    <n v="3260904960"/>
    <m/>
    <m/>
    <m/>
    <m/>
    <m/>
    <m/>
    <m/>
  </r>
  <r>
    <x v="0"/>
    <x v="129"/>
    <s v="VILLANOVA UNIVERSITY"/>
    <s v="Pennsylvania"/>
    <x v="0"/>
    <x v="0"/>
    <s v=""/>
    <s v=""/>
    <m/>
    <m/>
    <m/>
    <m/>
    <m/>
    <n v="19085"/>
    <s v="Mid East: DE, DC, MD, NJ, NY, and PA"/>
    <x v="0"/>
    <x v="0"/>
    <m/>
    <m/>
    <m/>
    <m/>
    <n v="95203680"/>
    <m/>
    <m/>
    <n v="12157"/>
    <n v="3090899"/>
    <n v="2745603"/>
    <n v="4257469"/>
    <n v="6480365"/>
    <m/>
    <m/>
    <x v="3595"/>
    <n v="46766916"/>
    <n v="1662809"/>
    <m/>
    <n v="1662809"/>
    <n v="11820454"/>
    <n v="11686264"/>
    <n v="140885488"/>
    <n v="55760880"/>
    <n v="14449704"/>
    <m/>
    <m/>
    <m/>
    <m/>
    <m/>
    <m/>
    <m/>
    <m/>
    <m/>
    <m/>
    <m/>
  </r>
  <r>
    <x v="1"/>
    <x v="129"/>
    <s v="VILLANOVA UNIVERSITY"/>
    <s v="Pennsylvania"/>
    <x v="0"/>
    <x v="0"/>
    <s v=""/>
    <s v=""/>
    <m/>
    <m/>
    <m/>
    <m/>
    <m/>
    <n v="19085"/>
    <s v="Mid East: DE, DC, MD, NJ, NY, and PA"/>
    <x v="0"/>
    <x v="0"/>
    <m/>
    <m/>
    <m/>
    <m/>
    <n v="103687520"/>
    <m/>
    <m/>
    <n v="9028"/>
    <n v="3305415"/>
    <n v="2523155"/>
    <n v="4837077"/>
    <n v="5795640"/>
    <m/>
    <m/>
    <x v="3596"/>
    <n v="48905976"/>
    <n v="1645555"/>
    <m/>
    <n v="1645555"/>
    <n v="11854250"/>
    <n v="12077952"/>
    <n v="150013504"/>
    <n v="57978816"/>
    <n v="15717382"/>
    <m/>
    <m/>
    <m/>
    <m/>
    <m/>
    <m/>
    <m/>
    <m/>
    <m/>
    <m/>
    <m/>
  </r>
  <r>
    <x v="2"/>
    <x v="129"/>
    <s v="VILLANOVA UNIVERSITY"/>
    <s v="Pennsylvania"/>
    <x v="0"/>
    <x v="0"/>
    <s v=""/>
    <s v=""/>
    <m/>
    <m/>
    <m/>
    <m/>
    <m/>
    <n v="19085"/>
    <s v="Mid East: DE, DC, MD, NJ, NY, and PA"/>
    <x v="0"/>
    <x v="0"/>
    <m/>
    <m/>
    <m/>
    <m/>
    <n v="108366024"/>
    <m/>
    <m/>
    <n v="35306"/>
    <n v="3490858"/>
    <n v="2642440"/>
    <n v="4888121"/>
    <n v="5613621"/>
    <m/>
    <m/>
    <x v="3597"/>
    <n v="51328472"/>
    <n v="1864053"/>
    <m/>
    <n v="1864053"/>
    <n v="12535520"/>
    <n v="12275985"/>
    <n v="155133184"/>
    <n v="60577624"/>
    <n v="16794472"/>
    <m/>
    <m/>
    <m/>
    <m/>
    <m/>
    <m/>
    <m/>
    <m/>
    <m/>
    <m/>
    <m/>
  </r>
  <r>
    <x v="3"/>
    <x v="129"/>
    <s v="VILLANOVA UNIVERSITY"/>
    <s v="Pennsylvania"/>
    <x v="0"/>
    <x v="0"/>
    <s v=""/>
    <s v=""/>
    <m/>
    <m/>
    <m/>
    <m/>
    <m/>
    <n v="190859989"/>
    <s v="Mid East: DE, DC, MD, NJ, NY, and PA"/>
    <x v="0"/>
    <x v="0"/>
    <m/>
    <m/>
    <m/>
    <m/>
    <n v="116764288"/>
    <m/>
    <m/>
    <n v="25712"/>
    <n v="3251093"/>
    <n v="2697633"/>
    <n v="5281594"/>
    <n v="5158091"/>
    <m/>
    <m/>
    <x v="3598"/>
    <n v="52748904"/>
    <n v="1513890"/>
    <m/>
    <n v="1513890"/>
    <n v="13661358"/>
    <n v="13282816"/>
    <n v="164633056"/>
    <n v="61350656"/>
    <n v="17957444"/>
    <m/>
    <m/>
    <m/>
    <m/>
    <m/>
    <m/>
    <m/>
    <m/>
    <m/>
    <m/>
    <m/>
  </r>
  <r>
    <x v="4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24978016"/>
    <m/>
    <m/>
    <n v="12275"/>
    <n v="3714166"/>
    <n v="2709528"/>
    <n v="5596421"/>
    <n v="6365876"/>
    <m/>
    <m/>
    <x v="3599"/>
    <n v="54740704"/>
    <n v="1987740"/>
    <m/>
    <n v="1987740"/>
    <n v="13301298"/>
    <n v="15099153"/>
    <n v="181421376"/>
    <n v="63949472"/>
    <n v="18848990"/>
    <m/>
    <m/>
    <m/>
    <m/>
    <m/>
    <m/>
    <m/>
    <m/>
    <m/>
    <m/>
    <m/>
  </r>
  <r>
    <x v="5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32654216"/>
    <m/>
    <m/>
    <n v="7371"/>
    <n v="4140102"/>
    <n v="2604167"/>
    <n v="5672786"/>
    <n v="7736686"/>
    <m/>
    <m/>
    <x v="3600"/>
    <n v="56174876"/>
    <n v="1990415"/>
    <m/>
    <n v="1990415"/>
    <n v="14798487"/>
    <n v="15629289"/>
    <n v="187470352"/>
    <n v="68100960"/>
    <n v="18361216"/>
    <m/>
    <m/>
    <m/>
    <m/>
    <m/>
    <m/>
    <m/>
    <m/>
    <m/>
    <m/>
    <m/>
  </r>
  <r>
    <x v="6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38014432"/>
    <n v="111323208"/>
    <m/>
    <m/>
    <n v="3006190"/>
    <n v="783921"/>
    <n v="13644556"/>
    <m/>
    <m/>
    <m/>
    <x v="3601"/>
    <n v="65858704"/>
    <n v="2189646"/>
    <m/>
    <n v="2189646"/>
    <n v="17256712"/>
    <n v="20791632"/>
    <n v="163867792"/>
    <m/>
    <m/>
    <m/>
    <m/>
    <n v="193109888"/>
    <n v="163867792"/>
    <n v="1451"/>
    <n v="0.85499999999999998"/>
    <m/>
    <m/>
    <m/>
    <m/>
    <m/>
  </r>
  <r>
    <x v="7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17075488"/>
    <n v="117075488"/>
    <m/>
    <m/>
    <n v="2791800"/>
    <n v="842430"/>
    <n v="11931904"/>
    <n v="7796265"/>
    <m/>
    <m/>
    <x v="3602"/>
    <n v="71053792"/>
    <n v="2257245"/>
    <m/>
    <n v="2257245"/>
    <n v="19381134"/>
    <n v="21736454"/>
    <n v="174170816"/>
    <n v="86031800"/>
    <n v="21179228"/>
    <m/>
    <m/>
    <n v="201348544"/>
    <n v="174170816"/>
    <n v="1270"/>
    <n v="0.82399999999999995"/>
    <m/>
    <n v="4.0307099999999998E-2"/>
    <n v="0.52447200000000005"/>
    <n v="1.0556599999999999E-2"/>
    <n v="65131"/>
  </r>
  <r>
    <x v="8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24074344"/>
    <n v="124074344"/>
    <m/>
    <m/>
    <n v="3355362"/>
    <n v="908133"/>
    <n v="12507541"/>
    <n v="9391967"/>
    <m/>
    <m/>
    <x v="3603"/>
    <n v="76885744"/>
    <n v="2567613"/>
    <m/>
    <n v="2567613"/>
    <n v="22922238"/>
    <n v="22711660"/>
    <n v="188508016"/>
    <n v="87904336"/>
    <n v="23097872"/>
    <m/>
    <m/>
    <n v="213628528"/>
    <n v="188508016"/>
    <n v="1264"/>
    <n v="0.82899999999999996"/>
    <m/>
    <n v="4.2042000000000003E-2"/>
    <n v="0.51351400000000003"/>
    <n v="1.0510500000000001E-2"/>
    <n v="68085"/>
  </r>
  <r>
    <x v="9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63367152"/>
    <n v="131207152"/>
    <m/>
    <n v="360"/>
    <n v="5456905"/>
    <n v="997663"/>
    <n v="8482892"/>
    <n v="11024523"/>
    <m/>
    <m/>
    <x v="3604"/>
    <n v="79977000"/>
    <n v="4477059"/>
    <m/>
    <n v="4477059"/>
    <n v="23780492"/>
    <n v="24711348"/>
    <n v="199753680"/>
    <n v="92407160"/>
    <n v="20343656"/>
    <m/>
    <m/>
    <n v="217187616"/>
    <n v="199753680"/>
    <n v="1376"/>
    <n v="0.84699999999999998"/>
    <m/>
    <n v="3.8811699999999998E-2"/>
    <n v="0.51844800000000002"/>
    <n v="9.5831300000000005E-3"/>
    <n v="71056"/>
  </r>
  <r>
    <x v="10"/>
    <x v="129"/>
    <s v="VILLANOVA UNIVERSITY"/>
    <s v="Pennsylvania"/>
    <x v="0"/>
    <x v="0"/>
    <s v=""/>
    <s v=""/>
    <m/>
    <m/>
    <m/>
    <m/>
    <m/>
    <n v="190851699"/>
    <s v="Mid East: DE, DC, MD, NJ, NY, and PA"/>
    <x v="0"/>
    <x v="0"/>
    <m/>
    <m/>
    <m/>
    <m/>
    <n v="173014304"/>
    <n v="138408112"/>
    <m/>
    <n v="11344"/>
    <n v="6321775"/>
    <n v="979351"/>
    <n v="11989134"/>
    <n v="11106591"/>
    <m/>
    <m/>
    <x v="3605"/>
    <n v="84426104"/>
    <n v="4122945"/>
    <m/>
    <n v="4122945"/>
    <n v="25399042"/>
    <n v="25615856"/>
    <n v="212030464"/>
    <n v="98396928"/>
    <n v="23295772"/>
    <m/>
    <m/>
    <n v="222899488"/>
    <n v="212030464"/>
    <n v="1417"/>
    <n v="0.85199999999999998"/>
    <m/>
    <n v="5.41431E-2"/>
    <n v="0.51600800000000002"/>
    <n v="1.17702E-2"/>
    <n v="76212.5"/>
  </r>
  <r>
    <x v="11"/>
    <x v="129"/>
    <s v="VILLANOVA UNIVERSITY"/>
    <s v="Pennsylvania"/>
    <x v="1"/>
    <x v="0"/>
    <n v="0.49927120785152074"/>
    <n v="0.37816270922537953"/>
    <n v="10291"/>
    <n v="5138"/>
    <n v="1740"/>
    <n v="203"/>
    <n v="1943"/>
    <n v="190851699"/>
    <s v="Mid East: DE, DC, MD, NJ, NY, and PA"/>
    <x v="0"/>
    <x v="0"/>
    <m/>
    <m/>
    <m/>
    <m/>
    <n v="189440352"/>
    <n v="151900320"/>
    <m/>
    <n v="38001"/>
    <n v="4241074"/>
    <n v="1549702"/>
    <n v="15794821"/>
    <n v="10218378"/>
    <m/>
    <m/>
    <x v="3606"/>
    <n v="94828792"/>
    <n v="3448065"/>
    <m/>
    <n v="3448065"/>
    <n v="26485198"/>
    <n v="25525610"/>
    <n v="227454368"/>
    <n v="106580984"/>
    <n v="26780506"/>
    <m/>
    <m/>
    <n v="233051664"/>
    <n v="227454368"/>
    <n v="1351"/>
    <n v="0.85299999999999998"/>
    <m/>
    <n v="7.3061399999999999E-2"/>
    <n v="0.51546400000000003"/>
    <n v="1.7929199999999999E-2"/>
    <n v="80500"/>
  </r>
  <r>
    <x v="12"/>
    <x v="129"/>
    <s v="VILLANOVA UNIVERSITY"/>
    <s v="Pennsylvania"/>
    <x v="1"/>
    <x v="0"/>
    <n v="0.47122533272143186"/>
    <n v="0.3081417997662641"/>
    <n v="10895"/>
    <n v="5134"/>
    <n v="1582"/>
    <n v="0"/>
    <n v="1582"/>
    <s v="19085-1699"/>
    <s v="Mid East: DE, DC, MD, NJ, NY, and PA"/>
    <x v="0"/>
    <x v="0"/>
    <m/>
    <m/>
    <m/>
    <m/>
    <n v="205711568"/>
    <n v="164806464"/>
    <m/>
    <n v="39964"/>
    <n v="4652049"/>
    <n v="1342286"/>
    <n v="13120401"/>
    <n v="9817175"/>
    <m/>
    <m/>
    <x v="3607"/>
    <n v="95044616"/>
    <n v="3870940"/>
    <m/>
    <n v="3870940"/>
    <n v="28784712"/>
    <n v="26880404"/>
    <n v="234588768"/>
    <n v="101466480"/>
    <n v="26630482"/>
    <n v="175061568"/>
    <n v="174543792"/>
    <n v="241899088"/>
    <n v="234588768"/>
    <n v="1307"/>
    <n v="0.84599999999999997"/>
    <m/>
    <n v="6.8566299999999997E-2"/>
    <n v="0.51202099999999995"/>
    <n v="1.9145100000000002E-2"/>
    <n v="80726.5"/>
  </r>
  <r>
    <x v="13"/>
    <x v="129"/>
    <s v="VILLANOVA UNIVERSITY"/>
    <s v="Pennsylvania"/>
    <x v="1"/>
    <x v="0"/>
    <n v="0.5305616740088106"/>
    <n v="0.26967652655249957"/>
    <n v="10896"/>
    <n v="5781"/>
    <n v="1557"/>
    <n v="2"/>
    <n v="1559"/>
    <m/>
    <m/>
    <x v="0"/>
    <x v="0"/>
    <m/>
    <m/>
    <m/>
    <m/>
    <n v="220864560"/>
    <n v="176998976"/>
    <m/>
    <m/>
    <n v="4442981"/>
    <n v="1346953"/>
    <n v="17386464"/>
    <n v="11618388"/>
    <m/>
    <m/>
    <x v="3608"/>
    <n v="100700968"/>
    <n v="3931111"/>
    <m/>
    <n v="3931111"/>
    <n v="30528060"/>
    <n v="28941728"/>
    <n v="246199008"/>
    <n v="106395880"/>
    <n v="29291252"/>
    <n v="174543792"/>
    <n v="206763600"/>
    <n v="295002528"/>
    <n v="246199008"/>
    <n v="1393"/>
    <n v="0.86"/>
    <m/>
    <n v="7.8290100000000001E-2"/>
    <n v="0.51152699999999995"/>
    <n v="1.6810800000000001E-2"/>
    <n v="80397"/>
  </r>
  <r>
    <x v="14"/>
    <x v="129"/>
    <s v="VILLANOVA UNIVERSITY"/>
    <s v="Pennsylvania"/>
    <x v="1"/>
    <x v="0"/>
    <n v="0.57940054495912807"/>
    <n v="0.31094808126410833"/>
    <n v="9175"/>
    <n v="5316"/>
    <n v="1653"/>
    <m/>
    <n v="1653"/>
    <m/>
    <m/>
    <x v="0"/>
    <x v="0"/>
    <m/>
    <m/>
    <m/>
    <m/>
    <n v="235407856"/>
    <n v="187674336"/>
    <m/>
    <m/>
    <n v="5786213"/>
    <n v="1569125"/>
    <n v="38256176"/>
    <n v="13075777"/>
    <m/>
    <m/>
    <x v="3609"/>
    <n v="107670936"/>
    <n v="4696557"/>
    <m/>
    <n v="4696557"/>
    <n v="31460066"/>
    <n v="31374362"/>
    <n v="259128576"/>
    <n v="112605784"/>
    <n v="30609104"/>
    <n v="206763600"/>
    <n v="238765088"/>
    <n v="327313952"/>
    <n v="259128576"/>
    <n v="1417"/>
    <n v="0.84699999999999998"/>
    <m/>
    <n v="8.5930099999999995E-2"/>
    <n v="0.52360700000000004"/>
    <n v="1.6997200000000001E-2"/>
    <n v="84509"/>
  </r>
  <r>
    <x v="15"/>
    <x v="129"/>
    <s v="Villanova University"/>
    <s v="Pennsylvania"/>
    <x v="1"/>
    <x v="0"/>
    <n v="0.51356551856840482"/>
    <n v="0.30498313975271635"/>
    <n v="10394"/>
    <n v="5338"/>
    <n v="1625"/>
    <n v="3"/>
    <n v="1628"/>
    <m/>
    <m/>
    <x v="0"/>
    <x v="0"/>
    <m/>
    <m/>
    <m/>
    <m/>
    <n v="246771744"/>
    <n v="196129712"/>
    <m/>
    <m/>
    <n v="6611710"/>
    <n v="1591463"/>
    <n v="34343136"/>
    <n v="13774264"/>
    <m/>
    <m/>
    <x v="3610"/>
    <n v="113094368"/>
    <n v="5666766"/>
    <m/>
    <n v="5666766"/>
    <n v="34885456"/>
    <n v="34141928"/>
    <n v="276045600"/>
    <n v="118938592"/>
    <n v="32710286"/>
    <n v="238765088"/>
    <n v="278605664"/>
    <n v="347310240"/>
    <n v="276045600"/>
    <n v="1383"/>
    <n v="0.86699999999999999"/>
    <m/>
    <n v="8.2556000000000004E-2"/>
    <n v="0.52565300000000004"/>
    <n v="1.6324600000000002E-2"/>
    <n v="88091.5"/>
  </r>
  <r>
    <x v="16"/>
    <x v="129"/>
    <s v="Villanova University"/>
    <s v="Pennsylvania"/>
    <x v="1"/>
    <x v="0"/>
    <n v="0.42671312427409991"/>
    <n v="0.29686082380693157"/>
    <n v="12915"/>
    <n v="5511"/>
    <n v="1634"/>
    <n v="2"/>
    <n v="1636"/>
    <m/>
    <m/>
    <x v="0"/>
    <x v="0"/>
    <m/>
    <m/>
    <m/>
    <m/>
    <n v="266591344"/>
    <n v="209996496"/>
    <m/>
    <m/>
    <n v="10973019"/>
    <n v="1693400"/>
    <n v="26900098"/>
    <n v="13458565"/>
    <m/>
    <m/>
    <x v="3611"/>
    <n v="120121776"/>
    <n v="9770347"/>
    <m/>
    <n v="9770347"/>
    <n v="36859896"/>
    <n v="35621008"/>
    <n v="298404800"/>
    <n v="126214368"/>
    <n v="35186188"/>
    <n v="278605664"/>
    <n v="335733664"/>
    <n v="386845760"/>
    <n v="298404800"/>
    <n v="1514"/>
    <n v="0.875"/>
    <m/>
    <n v="9.8322499999999993E-2"/>
    <n v="0.52842500000000003"/>
    <n v="2.23672E-2"/>
    <n v="91688.5"/>
  </r>
  <r>
    <x v="17"/>
    <x v="129"/>
    <s v="Villanova University"/>
    <s v="Pennsylvania"/>
    <x v="1"/>
    <x v="0"/>
    <n v="0.41555232558139538"/>
    <n v="0.28051766351871282"/>
    <n v="13760"/>
    <n v="5718"/>
    <n v="1604"/>
    <m/>
    <n v="1604"/>
    <s v="19085-1699"/>
    <s v="Mid East: DE, DC, MD, NJ, NY, and PA"/>
    <x v="1"/>
    <x v="2"/>
    <m/>
    <m/>
    <m/>
    <m/>
    <n v="285980800"/>
    <n v="224642384"/>
    <m/>
    <m/>
    <n v="7480245"/>
    <n v="822774"/>
    <n v="34144584"/>
    <n v="14238059"/>
    <m/>
    <m/>
    <x v="3612"/>
    <n v="125967328"/>
    <n v="6684653"/>
    <m/>
    <n v="6684653"/>
    <n v="39520216"/>
    <n v="40058608"/>
    <n v="311790432"/>
    <n v="136141936"/>
    <n v="35291276"/>
    <n v="335733664"/>
    <n v="355169184"/>
    <n v="361290720"/>
    <n v="311790432"/>
    <n v="1399"/>
    <n v="0.88700000000000001"/>
    <m/>
    <n v="9.6922400000000006E-2"/>
    <n v="0.525034"/>
    <n v="2.57235E-2"/>
    <n v="95369"/>
  </r>
  <r>
    <x v="18"/>
    <x v="129"/>
    <s v="Villanova University"/>
    <s v="Pennsylvania"/>
    <x v="1"/>
    <x v="0"/>
    <n v="0.39484836445503907"/>
    <n v="0.26899211806137852"/>
    <n v="15102"/>
    <n v="5963"/>
    <n v="1604"/>
    <n v="0"/>
    <n v="1604"/>
    <m/>
    <m/>
    <x v="0"/>
    <x v="0"/>
    <m/>
    <m/>
    <m/>
    <m/>
    <n v="305732896"/>
    <n v="238553424"/>
    <m/>
    <m/>
    <n v="6259603"/>
    <n v="935290"/>
    <n v="19869256"/>
    <n v="14894056"/>
    <m/>
    <m/>
    <x v="3613"/>
    <n v="131469632"/>
    <n v="6293185"/>
    <m/>
    <n v="6293185"/>
    <n v="38782440"/>
    <n v="41342500"/>
    <n v="319762816"/>
    <n v="141347760"/>
    <n v="37493420"/>
    <n v="355169184"/>
    <n v="264664656"/>
    <n v="241274096"/>
    <n v="319762816"/>
    <n v="1352"/>
    <n v="0.871"/>
    <m/>
    <n v="8.1171999999999994E-2"/>
    <n v="0.52737800000000001"/>
    <n v="2.1613799999999999E-2"/>
    <n v="100000"/>
  </r>
  <r>
    <x v="19"/>
    <x v="129"/>
    <s v="Villanova University"/>
    <s v="Pennsylvania"/>
    <x v="1"/>
    <x v="0"/>
    <n v="0.46411665903191329"/>
    <n v="0.27027471623622307"/>
    <n v="13098"/>
    <n v="6079"/>
    <n v="1643"/>
    <n v="0"/>
    <n v="1643"/>
    <m/>
    <m/>
    <x v="0"/>
    <x v="0"/>
    <m/>
    <m/>
    <m/>
    <m/>
    <n v="324706432"/>
    <n v="247217104"/>
    <m/>
    <m/>
    <n v="8291982"/>
    <n v="948743"/>
    <n v="22530236"/>
    <n v="14875217"/>
    <m/>
    <m/>
    <x v="3614"/>
    <n v="139595232"/>
    <n v="7123461"/>
    <m/>
    <n v="7123461"/>
    <n v="41647628"/>
    <n v="43755736"/>
    <n v="335691360"/>
    <n v="146219424"/>
    <n v="41867480"/>
    <n v="264664656"/>
    <n v="302536544"/>
    <n v="383823872"/>
    <n v="335691360"/>
    <n v="1482"/>
    <n v="0.89600000000000002"/>
    <m/>
    <n v="8.3449899999999994E-2"/>
    <n v="0.54825199999999996"/>
    <n v="2.2377600000000001E-2"/>
    <n v="100415"/>
  </r>
  <r>
    <x v="20"/>
    <x v="129"/>
    <s v="Villanova University"/>
    <s v="Pennsylvania"/>
    <x v="1"/>
    <x v="0"/>
    <n v="0.45158371040723982"/>
    <n v="0.25450901803607212"/>
    <n v="14365"/>
    <n v="6487"/>
    <n v="1649"/>
    <n v="2"/>
    <n v="1651"/>
    <m/>
    <m/>
    <x v="0"/>
    <x v="0"/>
    <m/>
    <m/>
    <m/>
    <m/>
    <n v="339475424"/>
    <n v="256654176"/>
    <m/>
    <m/>
    <n v="9244389"/>
    <n v="897938"/>
    <n v="25850060"/>
    <n v="17173004"/>
    <m/>
    <m/>
    <x v="3615"/>
    <n v="144639328"/>
    <n v="7833195"/>
    <m/>
    <n v="7833195"/>
    <n v="43451616"/>
    <n v="45641748"/>
    <n v="349616416"/>
    <n v="152959856"/>
    <n v="45029804"/>
    <n v="302536544"/>
    <n v="375060576"/>
    <n v="443664384"/>
    <n v="349616416"/>
    <n v="1470"/>
    <n v="0.90500000000000003"/>
    <m/>
    <n v="9.03471E-2"/>
    <n v="0.53780300000000003"/>
    <n v="2.6153099999999999E-2"/>
    <n v="97910"/>
  </r>
  <r>
    <x v="21"/>
    <x v="129"/>
    <s v="Villanova University"/>
    <s v="Pennsylvania"/>
    <x v="1"/>
    <x v="0"/>
    <n v="0.4396518123944394"/>
    <n v="0.24290780141843971"/>
    <n v="15394"/>
    <n v="6768"/>
    <n v="1644"/>
    <n v="0"/>
    <n v="1644"/>
    <m/>
    <m/>
    <x v="0"/>
    <x v="0"/>
    <m/>
    <m/>
    <n v="1.6E-2"/>
    <n v="1562"/>
    <n v="349229312"/>
    <n v="260863632"/>
    <m/>
    <m/>
    <n v="6743704"/>
    <n v="648610"/>
    <n v="28402418"/>
    <n v="15914311"/>
    <m/>
    <m/>
    <x v="3616"/>
    <n v="149914400"/>
    <n v="6956521"/>
    <m/>
    <n v="6956521"/>
    <n v="45140416"/>
    <n v="46345780"/>
    <n v="361004832"/>
    <n v="159834064"/>
    <n v="46111172"/>
    <n v="375060576"/>
    <n v="357022080"/>
    <n v="346441056"/>
    <n v="361004832"/>
    <n v="1437"/>
    <n v="0.88100000000000001"/>
    <m/>
    <n v="9.2177400000000007E-2"/>
    <n v="0.53861499999999995"/>
    <n v="2.8898900000000002E-2"/>
    <n v="99185"/>
  </r>
  <r>
    <x v="22"/>
    <x v="129"/>
    <s v="Villanova University"/>
    <s v="Pennsylvania"/>
    <x v="1"/>
    <x v="0"/>
    <n v="0.45621099255083553"/>
    <n v="0.24154162989114444"/>
    <n v="14901"/>
    <n v="6798"/>
    <n v="1641"/>
    <n v="1"/>
    <n v="1642"/>
    <m/>
    <m/>
    <x v="0"/>
    <x v="0"/>
    <m/>
    <m/>
    <n v="1.7000000000000001E-2"/>
    <n v="1525"/>
    <n v="358856992"/>
    <n v="261515664"/>
    <m/>
    <m/>
    <n v="5942929"/>
    <n v="624067"/>
    <n v="57565708"/>
    <n v="17442694"/>
    <m/>
    <m/>
    <x v="3617"/>
    <n v="154834032"/>
    <n v="6429219"/>
    <m/>
    <n v="6429219"/>
    <n v="45632176"/>
    <n v="48772760"/>
    <n v="367942336"/>
    <n v="167313216"/>
    <n v="50263996"/>
    <n v="357022080"/>
    <n v="425792960"/>
    <n v="480381984"/>
    <n v="367942336"/>
    <n v="1444"/>
    <n v="0.90100000000000002"/>
    <m/>
    <n v="9.1998099999999999E-2"/>
    <n v="0.55198800000000003"/>
    <n v="2.68328E-2"/>
    <n v="99440"/>
  </r>
  <r>
    <x v="23"/>
    <x v="129"/>
    <s v="Villanova University"/>
    <s v="Pennsylvania"/>
    <x v="1"/>
    <x v="0"/>
    <n v="0.4890418281437926"/>
    <n v="0.22667031015166006"/>
    <n v="14966"/>
    <n v="7319"/>
    <n v="1659"/>
    <n v="0"/>
    <n v="1659"/>
    <m/>
    <m/>
    <x v="0"/>
    <x v="0"/>
    <m/>
    <m/>
    <n v="0.02"/>
    <n v="1658"/>
    <n v="367637568"/>
    <n v="266579456"/>
    <m/>
    <m/>
    <n v="5843978"/>
    <n v="511137"/>
    <n v="105737704"/>
    <n v="22802320"/>
    <m/>
    <m/>
    <x v="3618"/>
    <n v="158418752"/>
    <n v="6881102"/>
    <m/>
    <n v="6881102"/>
    <n v="43742924"/>
    <n v="49551064"/>
    <n v="373793728"/>
    <n v="171208032"/>
    <n v="48756356"/>
    <n v="425792960"/>
    <n v="501483008"/>
    <n v="527349664"/>
    <n v="373793728"/>
    <n v="1429"/>
    <n v="0.89400000000000002"/>
    <m/>
    <n v="0.10662099999999999"/>
    <n v="0.54186999999999996"/>
    <n v="2.7263900000000001E-2"/>
    <n v="97413"/>
  </r>
  <r>
    <x v="24"/>
    <x v="129"/>
    <s v="Villanova University"/>
    <s v="Pennsylvania"/>
    <x v="1"/>
    <x v="0"/>
    <n v="0.49334606813116844"/>
    <n v="0.21528136293236966"/>
    <n v="15705"/>
    <n v="7748"/>
    <n v="1668"/>
    <n v="0"/>
    <n v="1668"/>
    <m/>
    <m/>
    <x v="0"/>
    <x v="0"/>
    <m/>
    <m/>
    <n v="1.0999999999999999E-2"/>
    <n v="1885"/>
    <n v="377257120"/>
    <n v="270616192"/>
    <m/>
    <m/>
    <n v="6306510"/>
    <n v="515951"/>
    <n v="61705376"/>
    <n v="18511990"/>
    <m/>
    <m/>
    <x v="3619"/>
    <n v="159722096"/>
    <n v="6582394"/>
    <m/>
    <n v="6582394"/>
    <n v="45695656"/>
    <n v="55290320"/>
    <n v="377542528"/>
    <n v="176392448"/>
    <n v="49482580"/>
    <n v="501483008"/>
    <n v="563865472"/>
    <n v="443713664"/>
    <n v="377542528"/>
    <n v="1483"/>
    <n v="0.90400000000000003"/>
    <m/>
    <n v="0.115998"/>
    <n v="0.55340699999999998"/>
    <n v="3.81827E-2"/>
    <n v="104610"/>
  </r>
  <r>
    <x v="25"/>
    <x v="129"/>
    <s v="Villanova University"/>
    <s v="Pennsylvania"/>
    <x v="1"/>
    <x v="0"/>
    <n v="0.47889670492410219"/>
    <n v="0.21904393763690247"/>
    <n v="16206"/>
    <n v="7761"/>
    <n v="1699"/>
    <n v="1"/>
    <n v="1700"/>
    <m/>
    <m/>
    <x v="0"/>
    <x v="0"/>
    <m/>
    <m/>
    <n v="0.01"/>
    <n v="1851"/>
    <n v="391685120"/>
    <n v="277388192"/>
    <m/>
    <m/>
    <n v="5803390"/>
    <n v="522329"/>
    <n v="74490440"/>
    <n v="22284092"/>
    <m/>
    <m/>
    <x v="3620"/>
    <n v="159071648"/>
    <n v="5955404"/>
    <m/>
    <n v="5955404"/>
    <n v="47850776"/>
    <n v="56565328"/>
    <n v="382670496"/>
    <n v="182815456"/>
    <n v="55188032"/>
    <n v="563865472"/>
    <n v="552700992"/>
    <n v="423281152"/>
    <n v="382670496"/>
    <n v="1488"/>
    <n v="0.90300000000000002"/>
    <m/>
    <n v="0.106641"/>
    <n v="0.57392200000000004"/>
    <n v="3.7324299999999998E-2"/>
    <n v="104697"/>
  </r>
  <r>
    <x v="26"/>
    <x v="129"/>
    <s v="Villanova University"/>
    <s v="Pennsylvania"/>
    <x v="1"/>
    <x v="0"/>
    <n v="0.43503937007874016"/>
    <n v="0.22331647591163162"/>
    <n v="17272"/>
    <n v="7514"/>
    <n v="1677"/>
    <n v="1"/>
    <n v="1678"/>
    <m/>
    <m/>
    <x v="0"/>
    <x v="0"/>
    <m/>
    <m/>
    <n v="1.2999999999999999E-2"/>
    <n v="1887"/>
    <n v="411565344"/>
    <n v="291131680"/>
    <m/>
    <m/>
    <n v="5930922"/>
    <n v="4000607"/>
    <n v="93610112"/>
    <n v="20624284"/>
    <m/>
    <m/>
    <x v="3621"/>
    <n v="158961648"/>
    <n v="6910481"/>
    <m/>
    <n v="6910481"/>
    <n v="50793252"/>
    <n v="61661300"/>
    <n v="392926304"/>
    <n v="189834944"/>
    <n v="54821116"/>
    <n v="552700992"/>
    <n v="640428032"/>
    <n v="550730688"/>
    <n v="392926304"/>
    <n v="1481"/>
    <n v="0.90300000000000002"/>
    <m/>
    <n v="9.6925499999999998E-2"/>
    <n v="0.57946799999999998"/>
    <n v="2.44919E-2"/>
    <n v="110409"/>
  </r>
  <r>
    <x v="27"/>
    <x v="129"/>
    <s v="Villanova University"/>
    <s v="Pennsylvania"/>
    <x v="1"/>
    <x v="0"/>
    <n v="0.36003408606731996"/>
    <n v="0.22669296515450363"/>
    <n v="21123"/>
    <n v="7605"/>
    <n v="1713"/>
    <n v="11"/>
    <n v="1724"/>
    <m/>
    <m/>
    <x v="0"/>
    <x v="0"/>
    <m/>
    <m/>
    <n v="1.7000000000000001E-2"/>
    <n v="1810"/>
    <n v="433729216"/>
    <n v="304660096"/>
    <m/>
    <m/>
    <n v="5528204"/>
    <n v="4479038"/>
    <n v="91280952"/>
    <n v="25864582"/>
    <m/>
    <m/>
    <x v="3622"/>
    <n v="162448176"/>
    <n v="6671363"/>
    <m/>
    <n v="6671363"/>
    <n v="56493228"/>
    <n v="69205632"/>
    <n v="423625088"/>
    <n v="201851360"/>
    <n v="56009724"/>
    <n v="640428032"/>
    <n v="710592000"/>
    <n v="578138560"/>
    <n v="423625088"/>
    <m/>
    <m/>
    <m/>
    <m/>
    <m/>
    <m/>
    <m/>
  </r>
  <r>
    <x v="0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29781896"/>
    <m/>
    <m/>
    <n v="2250"/>
    <n v="2701850"/>
    <n v="38762824"/>
    <n v="964138"/>
    <n v="2039552"/>
    <m/>
    <m/>
    <x v="3623"/>
    <n v="34772588"/>
    <n v="315822"/>
    <n v="838220"/>
    <n v="1154042"/>
    <n v="7678242"/>
    <n v="5361000"/>
    <n v="88423920"/>
    <n v="42916000"/>
    <m/>
    <m/>
    <m/>
    <m/>
    <m/>
    <m/>
    <m/>
    <m/>
    <m/>
    <m/>
    <m/>
    <m/>
  </r>
  <r>
    <x v="1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34102616"/>
    <m/>
    <m/>
    <n v="1500"/>
    <n v="3007087"/>
    <n v="41925696"/>
    <n v="940760"/>
    <n v="1826227"/>
    <m/>
    <m/>
    <x v="3624"/>
    <n v="36908704"/>
    <n v="252487"/>
    <n v="982468"/>
    <n v="1234955"/>
    <n v="7609712"/>
    <n v="5488939"/>
    <n v="93833784"/>
    <n v="43285712"/>
    <n v="15813412"/>
    <m/>
    <m/>
    <m/>
    <m/>
    <m/>
    <m/>
    <m/>
    <m/>
    <m/>
    <m/>
    <m/>
  </r>
  <r>
    <x v="2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36132000"/>
    <m/>
    <m/>
    <n v="2000"/>
    <n v="3056000"/>
    <n v="40816000"/>
    <n v="1049000"/>
    <n v="1950000"/>
    <m/>
    <m/>
    <x v="3625"/>
    <n v="38547000"/>
    <n v="192000"/>
    <n v="984000"/>
    <n v="1176000"/>
    <n v="7925000"/>
    <n v="5700000"/>
    <n v="93637000"/>
    <n v="45541000"/>
    <n v="14827000"/>
    <m/>
    <m/>
    <m/>
    <m/>
    <m/>
    <m/>
    <m/>
    <m/>
    <m/>
    <m/>
    <m/>
  </r>
  <r>
    <x v="3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38294616"/>
    <m/>
    <m/>
    <n v="2250"/>
    <n v="3208774"/>
    <n v="42571664"/>
    <n v="1301788"/>
    <n v="2472379"/>
    <m/>
    <m/>
    <x v="3626"/>
    <n v="42058380"/>
    <n v="385258"/>
    <n v="1237073"/>
    <n v="1622331"/>
    <n v="8192875"/>
    <n v="6176383"/>
    <n v="117768280"/>
    <n v="49210208"/>
    <n v="17768480"/>
    <m/>
    <m/>
    <m/>
    <m/>
    <m/>
    <m/>
    <m/>
    <m/>
    <m/>
    <m/>
    <m/>
  </r>
  <r>
    <x v="4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38562112"/>
    <m/>
    <m/>
    <n v="2250"/>
    <n v="3227215"/>
    <n v="44440624"/>
    <n v="2278170"/>
    <n v="2091932"/>
    <m/>
    <m/>
    <x v="3627"/>
    <n v="43270644"/>
    <n v="393705"/>
    <n v="1304709"/>
    <n v="1698414"/>
    <n v="8576914"/>
    <n v="6571596"/>
    <n v="104995472"/>
    <n v="51481488"/>
    <n v="18088088"/>
    <m/>
    <m/>
    <m/>
    <m/>
    <m/>
    <m/>
    <m/>
    <m/>
    <m/>
    <m/>
    <m/>
  </r>
  <r>
    <x v="5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43288112"/>
    <m/>
    <m/>
    <n v="2250"/>
    <n v="3535579"/>
    <n v="42947272"/>
    <n v="2024965"/>
    <n v="3472443"/>
    <m/>
    <m/>
    <x v="3628"/>
    <n v="45017876"/>
    <n v="485837"/>
    <n v="1393317"/>
    <n v="1879154"/>
    <n v="9171898"/>
    <n v="7671959"/>
    <n v="110806216"/>
    <n v="56404380"/>
    <n v="16848064"/>
    <m/>
    <m/>
    <m/>
    <m/>
    <m/>
    <m/>
    <m/>
    <m/>
    <m/>
    <m/>
    <m/>
  </r>
  <r>
    <x v="6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45501456"/>
    <m/>
    <m/>
    <m/>
    <n v="3846924"/>
    <n v="42912900"/>
    <n v="1797144"/>
    <n v="3250968"/>
    <m/>
    <m/>
    <x v="3629"/>
    <n v="45158680"/>
    <n v="285430"/>
    <n v="1414644"/>
    <n v="1700074"/>
    <n v="9456510"/>
    <n v="7972972"/>
    <n v="114139200"/>
    <n v="54952376"/>
    <n v="19547860"/>
    <n v="3647315"/>
    <n v="4768694"/>
    <m/>
    <m/>
    <n v="756"/>
    <n v="0.51500000000000001"/>
    <m/>
    <m/>
    <m/>
    <m/>
    <m/>
  </r>
  <r>
    <x v="7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47994744"/>
    <m/>
    <m/>
    <n v="2200"/>
    <n v="5201124"/>
    <n v="44347960"/>
    <n v="2105320"/>
    <n v="3082086"/>
    <m/>
    <m/>
    <x v="3630"/>
    <n v="47049088"/>
    <n v="628063"/>
    <n v="1940057"/>
    <n v="2568120"/>
    <n v="10541797"/>
    <n v="8709433"/>
    <n v="121217496"/>
    <n v="57646744"/>
    <n v="19286220"/>
    <n v="4907383"/>
    <n v="6665278"/>
    <m/>
    <m/>
    <n v="743"/>
    <n v="0.53900000000000003"/>
    <m/>
    <n v="0.16209000000000001"/>
    <n v="0.63044800000000001"/>
    <n v="3.91045E-2"/>
    <n v="43507.5"/>
  </r>
  <r>
    <x v="8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50677724"/>
    <m/>
    <m/>
    <n v="2600"/>
    <n v="6258093"/>
    <n v="45752664"/>
    <n v="1814294"/>
    <n v="3034486"/>
    <m/>
    <m/>
    <x v="3631"/>
    <n v="48993596"/>
    <n v="1085946"/>
    <n v="1918334"/>
    <n v="3004280"/>
    <n v="11488017"/>
    <n v="9003683"/>
    <n v="126574880"/>
    <n v="58528720"/>
    <n v="21428520"/>
    <n v="6665278"/>
    <n v="7736514"/>
    <m/>
    <m/>
    <n v="720"/>
    <n v="0.51900000000000002"/>
    <m/>
    <n v="0.151753"/>
    <n v="0.61935499999999999"/>
    <n v="3.5343600000000003E-2"/>
    <n v="47411"/>
  </r>
  <r>
    <x v="9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54828812"/>
    <m/>
    <m/>
    <m/>
    <n v="5593055"/>
    <n v="49593904"/>
    <n v="2386386"/>
    <n v="3651239"/>
    <m/>
    <m/>
    <x v="3632"/>
    <n v="52734924"/>
    <n v="484750"/>
    <n v="1915634"/>
    <n v="2400384"/>
    <n v="12000880"/>
    <n v="8751823"/>
    <n v="136747120"/>
    <n v="63163896"/>
    <n v="21577458"/>
    <n v="7736514"/>
    <n v="8658155"/>
    <m/>
    <m/>
    <n v="686"/>
    <n v="0.503"/>
    <m/>
    <n v="0.14702000000000001"/>
    <n v="0.61192100000000005"/>
    <n v="3.8410600000000003E-2"/>
    <n v="51248"/>
  </r>
  <r>
    <x v="10"/>
    <x v="130"/>
    <s v="WEST CHESTER UNIVERSITY OF PENNSYLVANIA"/>
    <s v="Pennsylvania"/>
    <x v="0"/>
    <x v="0"/>
    <s v=""/>
    <s v=""/>
    <m/>
    <m/>
    <m/>
    <m/>
    <m/>
    <n v="19383"/>
    <s v="Mid East: DE, DC, MD, NJ, NY, and PA"/>
    <x v="0"/>
    <x v="0"/>
    <m/>
    <m/>
    <m/>
    <m/>
    <n v="62886472"/>
    <m/>
    <m/>
    <m/>
    <n v="5884368"/>
    <n v="53356440"/>
    <n v="2406828"/>
    <n v="3704460"/>
    <m/>
    <m/>
    <x v="3633"/>
    <n v="56364540"/>
    <n v="740043"/>
    <n v="2246946"/>
    <n v="2986989"/>
    <n v="12911417"/>
    <n v="9421762"/>
    <n v="147862400"/>
    <n v="68519408"/>
    <n v="21379828"/>
    <n v="8658155"/>
    <n v="8692226"/>
    <m/>
    <m/>
    <n v="816"/>
    <n v="0.59"/>
    <m/>
    <n v="0.14164599999999999"/>
    <n v="0.61446400000000001"/>
    <n v="4.2394000000000001E-2"/>
    <n v="54160"/>
  </r>
  <r>
    <x v="11"/>
    <x v="130"/>
    <s v="WEST CHESTER UNIVERSITY OF PENNSYLVANIA"/>
    <s v="Pennsylvania"/>
    <x v="1"/>
    <x v="0"/>
    <n v="0.47960682408767369"/>
    <n v="0.38445229681978799"/>
    <n v="8851"/>
    <n v="4245"/>
    <n v="1620"/>
    <n v="12"/>
    <n v="1632"/>
    <n v="19383"/>
    <s v="Mid East: DE, DC, MD, NJ, NY, and PA"/>
    <x v="0"/>
    <x v="0"/>
    <m/>
    <m/>
    <m/>
    <m/>
    <n v="67930552"/>
    <n v="58379328"/>
    <m/>
    <n v="219266"/>
    <n v="6783790"/>
    <n v="54067956"/>
    <n v="2629947"/>
    <n v="4379187"/>
    <n v="93205320"/>
    <n v="51755932"/>
    <x v="3634"/>
    <n v="71127320"/>
    <n v="286616.71999999997"/>
    <n v="1713653.75"/>
    <n v="2000270.5"/>
    <n v="13095578"/>
    <n v="12267456"/>
    <n v="141145952"/>
    <n v="70347968"/>
    <n v="22858250"/>
    <m/>
    <m/>
    <n v="148711392"/>
    <n v="141145952"/>
    <n v="831"/>
    <n v="0.57199999999999995"/>
    <m/>
    <n v="0.14532400000000001"/>
    <n v="0.62278199999999995"/>
    <n v="4.3645099999999999E-2"/>
    <n v="57143.5"/>
  </r>
  <r>
    <x v="12"/>
    <x v="130"/>
    <s v="WEST CHESTER UNIVERSITY OF PENNSYLVANIA"/>
    <s v="Pennsylvania"/>
    <x v="1"/>
    <x v="0"/>
    <n v="0.50142857142857145"/>
    <n v="0.38856015779092701"/>
    <n v="9100"/>
    <n v="4563"/>
    <n v="1765"/>
    <n v="8"/>
    <n v="1773"/>
    <n v="19383"/>
    <s v="Mid East: DE, DC, MD, NJ, NY, and PA"/>
    <x v="0"/>
    <x v="0"/>
    <m/>
    <m/>
    <m/>
    <m/>
    <n v="77295048"/>
    <n v="66377768"/>
    <m/>
    <n v="390553"/>
    <n v="8403190"/>
    <n v="52814920"/>
    <n v="2179639"/>
    <n v="2762787"/>
    <n v="105543024"/>
    <n v="48982288"/>
    <x v="3635"/>
    <n v="76058672"/>
    <n v="302320.28000000003"/>
    <n v="1564096.63"/>
    <n v="1866416.88"/>
    <n v="15982146"/>
    <n v="13170325"/>
    <n v="149157840"/>
    <n v="74158016"/>
    <n v="25263040"/>
    <n v="8741480"/>
    <n v="9543572"/>
    <n v="156250208"/>
    <n v="149157840"/>
    <n v="933"/>
    <n v="0.59"/>
    <m/>
    <n v="0.14269499999999999"/>
    <n v="0.62840300000000004"/>
    <n v="4.0607999999999998E-2"/>
    <n v="60433.5"/>
  </r>
  <r>
    <x v="13"/>
    <x v="130"/>
    <s v="WEST CHESTER UNIVERSITY OF PENNSYLVANIA"/>
    <s v="Pennsylvania"/>
    <x v="1"/>
    <x v="0"/>
    <n v="0.46242774566473988"/>
    <n v="0.36631355932203391"/>
    <n v="10207"/>
    <n v="4720"/>
    <n v="1721"/>
    <n v="8"/>
    <n v="1729"/>
    <m/>
    <m/>
    <x v="0"/>
    <x v="0"/>
    <m/>
    <m/>
    <m/>
    <m/>
    <n v="80411272"/>
    <n v="69410784"/>
    <m/>
    <n v="386710"/>
    <n v="9268999"/>
    <n v="51547588"/>
    <n v="2889606"/>
    <n v="2964050"/>
    <n v="110350048"/>
    <n v="49554052"/>
    <x v="3636"/>
    <n v="71786504"/>
    <n v="340168.66"/>
    <n v="1459730.5"/>
    <n v="1799899.13"/>
    <n v="15811738"/>
    <n v="16208149"/>
    <n v="150852944"/>
    <n v="70280496"/>
    <n v="26265586"/>
    <n v="9543572"/>
    <n v="11251079"/>
    <n v="162004512"/>
    <n v="150852944"/>
    <n v="964"/>
    <n v="0.59199999999999997"/>
    <m/>
    <n v="0.13952400000000001"/>
    <n v="0.63189799999999996"/>
    <n v="3.85823E-2"/>
    <n v="61506.5"/>
  </r>
  <r>
    <x v="14"/>
    <x v="130"/>
    <s v="WEST CHESTER UNIVERSITY OF PENNSYLVANIA"/>
    <s v="Pennsylvania"/>
    <x v="1"/>
    <x v="0"/>
    <n v="0.50697048360734542"/>
    <n v="0.35634363739806563"/>
    <n v="10401"/>
    <n v="5273"/>
    <n v="1867"/>
    <n v="12"/>
    <n v="1879"/>
    <m/>
    <m/>
    <x v="0"/>
    <x v="0"/>
    <m/>
    <m/>
    <m/>
    <m/>
    <n v="85492424"/>
    <n v="74575680"/>
    <m/>
    <n v="491434"/>
    <n v="7523265"/>
    <n v="55770896"/>
    <n v="3015395"/>
    <n v="6417010"/>
    <n v="117200032"/>
    <n v="53392144"/>
    <x v="3637"/>
    <n v="75713464"/>
    <n v="640794.13"/>
    <n v="2297134.25"/>
    <n v="2937928.5"/>
    <n v="17793680"/>
    <n v="13503205"/>
    <n v="160524288"/>
    <n v="73908672"/>
    <n v="25944378"/>
    <n v="11251079"/>
    <n v="12229836"/>
    <n v="184364576"/>
    <n v="160524288"/>
    <n v="1015"/>
    <n v="0.59399999999999997"/>
    <m/>
    <n v="0.14263799999999999"/>
    <n v="0.62787099999999996"/>
    <n v="3.3034300000000003E-2"/>
    <n v="62044"/>
  </r>
  <r>
    <x v="15"/>
    <x v="130"/>
    <s v="West Chester University of Pennsylvania"/>
    <s v="Pennsylvania"/>
    <x v="1"/>
    <x v="0"/>
    <n v="0.50697048360734542"/>
    <n v="0.35634363739806563"/>
    <n v="10401"/>
    <n v="5273"/>
    <n v="1867"/>
    <n v="12"/>
    <n v="1879"/>
    <m/>
    <m/>
    <x v="0"/>
    <x v="0"/>
    <m/>
    <m/>
    <m/>
    <m/>
    <n v="89445552"/>
    <n v="79341888"/>
    <m/>
    <n v="993753"/>
    <n v="6332977"/>
    <n v="61011920"/>
    <n v="3041736"/>
    <n v="3455994"/>
    <n v="120734240"/>
    <n v="58812052"/>
    <x v="3638"/>
    <n v="78798512"/>
    <n v="680892.63"/>
    <n v="1793535.38"/>
    <n v="2474428"/>
    <n v="18421996"/>
    <n v="14033707"/>
    <n v="165908416"/>
    <n v="73464328"/>
    <n v="28849166"/>
    <n v="12229836"/>
    <n v="13008805"/>
    <n v="183385344"/>
    <n v="165908416"/>
    <n v="1014"/>
    <n v="0.59099999999999997"/>
    <m/>
    <n v="0.129246"/>
    <n v="0.62821000000000005"/>
    <n v="2.6097800000000001E-2"/>
    <n v="65428"/>
  </r>
  <r>
    <x v="16"/>
    <x v="130"/>
    <s v="West Chester University of Pennsylvania"/>
    <s v="Pennsylvania"/>
    <x v="1"/>
    <x v="0"/>
    <n v="0.47390521895620874"/>
    <n v="0.34177215189873417"/>
    <n v="11669"/>
    <n v="5530"/>
    <n v="1882"/>
    <n v="8"/>
    <n v="1890"/>
    <m/>
    <m/>
    <x v="0"/>
    <x v="0"/>
    <m/>
    <m/>
    <m/>
    <m/>
    <n v="88568528"/>
    <n v="77894624"/>
    <m/>
    <n v="837733"/>
    <n v="7022943"/>
    <n v="63265948"/>
    <n v="1596485"/>
    <n v="7324581"/>
    <n v="127399800"/>
    <n v="61686392"/>
    <x v="3639"/>
    <n v="81580120"/>
    <n v="949044.81"/>
    <n v="2311156.25"/>
    <n v="3260201"/>
    <n v="21654248"/>
    <n v="12052754"/>
    <n v="176987024"/>
    <n v="78727064"/>
    <n v="32723938"/>
    <n v="13008805"/>
    <n v="15158772"/>
    <n v="192495344"/>
    <n v="176987024"/>
    <n v="1035"/>
    <n v="0.63700000000000001"/>
    <m/>
    <n v="0.13370199999999999"/>
    <n v="0.62465400000000004"/>
    <n v="2.89547E-2"/>
    <n v="64920"/>
  </r>
  <r>
    <x v="17"/>
    <x v="130"/>
    <s v="West Chester University of Pennsylvania"/>
    <s v="Pennsylvania"/>
    <x v="1"/>
    <x v="0"/>
    <n v="0.47675083762360054"/>
    <n v="0.33836133013369901"/>
    <n v="12237"/>
    <n v="5834"/>
    <n v="1965"/>
    <n v="9"/>
    <n v="1974"/>
    <n v="19383"/>
    <s v="Mid East: DE, DC, MD, NJ, NY, and PA"/>
    <x v="1"/>
    <x v="2"/>
    <m/>
    <m/>
    <m/>
    <m/>
    <n v="94816096"/>
    <n v="83218608"/>
    <m/>
    <n v="915414"/>
    <n v="7879872"/>
    <n v="64788144"/>
    <n v="2339626"/>
    <n v="5503949"/>
    <n v="127914328"/>
    <n v="67956872"/>
    <x v="3640"/>
    <n v="85762744"/>
    <n v="1069666.8799999999"/>
    <n v="2926144.75"/>
    <n v="3995811.5"/>
    <n v="23721342"/>
    <n v="14121095"/>
    <n v="190342384"/>
    <n v="83393856"/>
    <n v="32542838"/>
    <n v="15158772"/>
    <n v="14485904"/>
    <n v="199167552"/>
    <n v="190342384"/>
    <n v="1121"/>
    <n v="0.63500000000000001"/>
    <m/>
    <n v="0.14605799999999999"/>
    <n v="0.61037300000000005"/>
    <n v="3.1535300000000002E-2"/>
    <n v="66922"/>
  </r>
  <r>
    <x v="18"/>
    <x v="130"/>
    <s v="West Chester University of Pennsylvania"/>
    <s v="Pennsylvania"/>
    <x v="1"/>
    <x v="0"/>
    <n v="0.47307721111360745"/>
    <n v="0.31692258983694793"/>
    <n v="13353"/>
    <n v="6317"/>
    <n v="1993"/>
    <n v="9"/>
    <n v="2002"/>
    <m/>
    <m/>
    <x v="0"/>
    <x v="0"/>
    <m/>
    <m/>
    <m/>
    <m/>
    <n v="99669008"/>
    <n v="88371128"/>
    <m/>
    <n v="995621"/>
    <n v="8891027"/>
    <n v="57905080"/>
    <n v="1453947"/>
    <n v="10090449"/>
    <n v="133328648"/>
    <n v="64285208"/>
    <x v="3641"/>
    <n v="89713752"/>
    <n v="2083991.88"/>
    <n v="3221915.5"/>
    <n v="5305907.5"/>
    <n v="27214272"/>
    <n v="15860043"/>
    <n v="196108592"/>
    <n v="86274272"/>
    <n v="35815288"/>
    <n v="14485904"/>
    <n v="12389655"/>
    <n v="200254688"/>
    <n v="196108592"/>
    <n v="1121"/>
    <n v="0.65100000000000002"/>
    <m/>
    <n v="0.12981100000000001"/>
    <n v="0.60546"/>
    <n v="2.7101299999999998E-2"/>
    <n v="72589.5"/>
  </r>
  <r>
    <x v="19"/>
    <x v="130"/>
    <s v="West Chester University of Pennsylvania"/>
    <s v="Pennsylvania"/>
    <x v="1"/>
    <x v="0"/>
    <n v="0.489680499449137"/>
    <n v="0.33718314084295786"/>
    <n v="13615"/>
    <n v="6667"/>
    <n v="2241"/>
    <n v="7"/>
    <n v="2248"/>
    <m/>
    <m/>
    <x v="0"/>
    <x v="0"/>
    <m/>
    <m/>
    <m/>
    <m/>
    <n v="111768504"/>
    <n v="96720896"/>
    <m/>
    <n v="639495"/>
    <n v="20165832"/>
    <n v="60762904"/>
    <n v="2019494"/>
    <n v="2144530"/>
    <n v="143752288"/>
    <n v="75113568"/>
    <x v="3642"/>
    <n v="95392656"/>
    <n v="2177039"/>
    <n v="3147720"/>
    <n v="5324759"/>
    <n v="27703916"/>
    <n v="16217450"/>
    <n v="204876544"/>
    <n v="89603680"/>
    <n v="38913740"/>
    <n v="12389655"/>
    <n v="13995325"/>
    <n v="220076368"/>
    <n v="204876544"/>
    <n v="1222"/>
    <n v="0.65300000000000002"/>
    <m/>
    <n v="0.141595"/>
    <n v="0.59920600000000002"/>
    <n v="3.1204900000000001E-2"/>
    <n v="73623"/>
  </r>
  <r>
    <x v="20"/>
    <x v="130"/>
    <s v="West Chester University of Pennsylvania"/>
    <s v="Pennsylvania"/>
    <x v="1"/>
    <x v="0"/>
    <n v="0.41450674424755357"/>
    <n v="0.32971765831871114"/>
    <n v="15124"/>
    <n v="6269"/>
    <n v="2062"/>
    <n v="5"/>
    <n v="2067"/>
    <m/>
    <m/>
    <x v="0"/>
    <x v="0"/>
    <m/>
    <m/>
    <m/>
    <m/>
    <n v="119490912"/>
    <n v="103631952"/>
    <m/>
    <n v="561471"/>
    <n v="16909948"/>
    <n v="60712904"/>
    <n v="2341250"/>
    <n v="6762585"/>
    <n v="151379728"/>
    <n v="77327760"/>
    <x v="3643"/>
    <n v="100041280"/>
    <n v="2363464"/>
    <n v="3017102"/>
    <n v="5380566"/>
    <n v="28086896"/>
    <n v="17255968"/>
    <n v="211151072"/>
    <n v="94157008"/>
    <n v="41560716"/>
    <n v="13995325"/>
    <n v="16370242"/>
    <n v="229634896"/>
    <n v="211151072"/>
    <n v="1298"/>
    <n v="0.68400000000000005"/>
    <m/>
    <n v="0.15389800000000001"/>
    <n v="0.60724400000000001"/>
    <n v="3.5052600000000003E-2"/>
    <n v="73263"/>
  </r>
  <r>
    <x v="21"/>
    <x v="130"/>
    <s v="West Chester University of Pennsylvania"/>
    <s v="Pennsylvania"/>
    <x v="1"/>
    <x v="0"/>
    <n v="0.46505305039787798"/>
    <n v="0.32682161699700557"/>
    <n v="15080"/>
    <n v="7013"/>
    <n v="2283"/>
    <n v="9"/>
    <n v="2292"/>
    <m/>
    <m/>
    <x v="0"/>
    <x v="0"/>
    <m/>
    <m/>
    <n v="4.2000000000000003E-2"/>
    <n v="2513"/>
    <n v="134143064"/>
    <n v="116140232"/>
    <m/>
    <n v="369341"/>
    <n v="17664654"/>
    <n v="59158568"/>
    <n v="1957183"/>
    <n v="3236740"/>
    <n v="172206624"/>
    <n v="65689904"/>
    <x v="3644"/>
    <n v="102621776"/>
    <n v="2198885"/>
    <n v="3068961"/>
    <n v="5267846"/>
    <n v="29361412"/>
    <n v="17834880"/>
    <n v="217719680"/>
    <n v="95278616"/>
    <n v="43438068"/>
    <n v="21043800"/>
    <n v="21638456"/>
    <n v="239197104"/>
    <n v="217719680"/>
    <n v="1296"/>
    <n v="0.68799999999999994"/>
    <m/>
    <n v="0.145256"/>
    <n v="0.60987899999999995"/>
    <n v="3.2605200000000001E-2"/>
    <n v="73957.5"/>
  </r>
  <r>
    <x v="22"/>
    <x v="130"/>
    <s v="West Chester University of Pennsylvania"/>
    <s v="Pennsylvania"/>
    <x v="1"/>
    <x v="0"/>
    <n v="0.49928397536875269"/>
    <n v="0.33471963286964002"/>
    <n v="13966"/>
    <n v="6973"/>
    <n v="2326"/>
    <n v="8"/>
    <n v="2334"/>
    <m/>
    <m/>
    <x v="0"/>
    <x v="0"/>
    <m/>
    <m/>
    <n v="4.7E-2"/>
    <n v="2638"/>
    <n v="142486752"/>
    <n v="123904856"/>
    <m/>
    <n v="225823"/>
    <n v="15893277"/>
    <n v="59291928"/>
    <n v="2069098"/>
    <n v="1986363"/>
    <n v="180398512"/>
    <n v="69047056"/>
    <x v="3645"/>
    <n v="107014992"/>
    <n v="1657121"/>
    <n v="2569858"/>
    <n v="4226979"/>
    <n v="34600096"/>
    <n v="18724510"/>
    <n v="233675808"/>
    <n v="100483072"/>
    <n v="46709380"/>
    <n v="21638456"/>
    <n v="25448578"/>
    <n v="251929504"/>
    <n v="233675808"/>
    <n v="1342"/>
    <n v="0.68600000000000005"/>
    <m/>
    <n v="0.137651"/>
    <n v="0.60550599999999999"/>
    <n v="3.0502100000000001E-2"/>
    <n v="75718"/>
  </r>
  <r>
    <x v="23"/>
    <x v="130"/>
    <s v="West Chester University of Pennsylvania"/>
    <s v="Pennsylvania"/>
    <x v="1"/>
    <x v="0"/>
    <n v="0.51564362336114422"/>
    <n v="0.33198497544062411"/>
    <n v="13424"/>
    <n v="6922"/>
    <n v="2292"/>
    <n v="6"/>
    <n v="2298"/>
    <m/>
    <m/>
    <x v="0"/>
    <x v="0"/>
    <m/>
    <m/>
    <n v="5.1999999999999998E-2"/>
    <n v="2943"/>
    <n v="151138096"/>
    <n v="132583056"/>
    <m/>
    <n v="184927"/>
    <n v="15507658"/>
    <n v="61294296"/>
    <n v="2105855"/>
    <n v="4334907"/>
    <n v="192652688"/>
    <n v="72435384"/>
    <x v="3646"/>
    <n v="115984576"/>
    <n v="1495008"/>
    <n v="2878623"/>
    <n v="4373631"/>
    <n v="37072240"/>
    <n v="20095532"/>
    <n v="250052144"/>
    <n v="105199792"/>
    <n v="53029008"/>
    <n v="25448578"/>
    <n v="31492048"/>
    <n v="267547344"/>
    <n v="250052144"/>
    <n v="1336"/>
    <n v="0.67100000000000004"/>
    <m/>
    <n v="0.13500499999999999"/>
    <n v="0.61211499999999996"/>
    <n v="2.6782899999999998E-2"/>
    <n v="75876"/>
  </r>
  <r>
    <x v="24"/>
    <x v="130"/>
    <s v="West Chester University of Pennsylvania"/>
    <s v="Pennsylvania"/>
    <x v="1"/>
    <x v="0"/>
    <n v="0.53479798359792341"/>
    <n v="0.33075407990996059"/>
    <n v="13291"/>
    <n v="7108"/>
    <n v="2344"/>
    <n v="7"/>
    <n v="2351"/>
    <m/>
    <m/>
    <x v="0"/>
    <x v="0"/>
    <m/>
    <m/>
    <n v="3.7999999999999999E-2"/>
    <n v="3208"/>
    <n v="159296464"/>
    <n v="139784400"/>
    <m/>
    <n v="186252"/>
    <n v="16322322"/>
    <n v="60245272"/>
    <n v="2328845"/>
    <n v="1843089"/>
    <n v="196642208"/>
    <n v="69066192"/>
    <x v="3647"/>
    <n v="120007952"/>
    <n v="1638034"/>
    <n v="2325179"/>
    <n v="3963213"/>
    <n v="40177672"/>
    <n v="20677096"/>
    <n v="258541072"/>
    <n v="111486552"/>
    <n v="53839436"/>
    <n v="31492048"/>
    <n v="33224040"/>
    <n v="267967568"/>
    <n v="258541072"/>
    <n v="1585"/>
    <n v="0.70699999999999996"/>
    <m/>
    <n v="0.13994200000000001"/>
    <n v="0.60840899999999998"/>
    <n v="2.4858100000000001E-2"/>
    <n v="77011"/>
  </r>
  <r>
    <x v="25"/>
    <x v="130"/>
    <s v="West Chester University of Pennsylvania"/>
    <s v="Pennsylvania"/>
    <x v="1"/>
    <x v="0"/>
    <n v="0.58681875792141946"/>
    <n v="0.32343412526997839"/>
    <n v="12624"/>
    <n v="7408"/>
    <n v="2381"/>
    <n v="15"/>
    <n v="2396"/>
    <m/>
    <m/>
    <x v="0"/>
    <x v="0"/>
    <m/>
    <m/>
    <n v="5.2999999999999999E-2"/>
    <n v="3242"/>
    <n v="168271296"/>
    <n v="147312544"/>
    <m/>
    <n v="399300"/>
    <n v="16782542"/>
    <n v="63354020"/>
    <n v="2803797"/>
    <n v="2255815"/>
    <n v="204455264"/>
    <n v="73048224"/>
    <x v="3648"/>
    <n v="126115080"/>
    <n v="2019593"/>
    <n v="3086889"/>
    <n v="5106482"/>
    <n v="42703624"/>
    <n v="23008398"/>
    <n v="276168128"/>
    <n v="113908992"/>
    <n v="60962088"/>
    <n v="33224040"/>
    <n v="33526212"/>
    <n v="281243840"/>
    <n v="276168128"/>
    <n v="1444"/>
    <n v="0.70099999999999996"/>
    <m/>
    <n v="0.141731"/>
    <n v="0.60803700000000005"/>
    <n v="2.4575E-2"/>
    <n v="77752.5"/>
  </r>
  <r>
    <x v="26"/>
    <x v="130"/>
    <s v="West Chester University of Pennsylvania"/>
    <s v="Pennsylvania"/>
    <x v="1"/>
    <x v="0"/>
    <n v="0.64479530307838784"/>
    <n v="0.30195644149132522"/>
    <n v="12604"/>
    <n v="8127"/>
    <n v="2441"/>
    <n v="13"/>
    <n v="2454"/>
    <m/>
    <m/>
    <x v="0"/>
    <x v="0"/>
    <m/>
    <m/>
    <n v="4.1000000000000002E-2"/>
    <n v="3583"/>
    <n v="173268464"/>
    <n v="151648864"/>
    <m/>
    <n v="418271"/>
    <n v="17469952"/>
    <n v="66251180"/>
    <n v="2810131"/>
    <n v="7059585"/>
    <n v="214536064"/>
    <n v="79838032"/>
    <x v="3649"/>
    <n v="136956576"/>
    <n v="1907754"/>
    <n v="2512284"/>
    <n v="4420038"/>
    <n v="44536696"/>
    <n v="24099940"/>
    <n v="295054656"/>
    <n v="122926704"/>
    <n v="65492256"/>
    <n v="33526212"/>
    <n v="38401168"/>
    <n v="297131392"/>
    <n v="295054656"/>
    <n v="1656"/>
    <n v="0.72599999999999998"/>
    <m/>
    <n v="0.14043"/>
    <n v="0.60788699999999996"/>
    <n v="2.4687400000000002E-2"/>
    <n v="75332.5"/>
  </r>
  <r>
    <x v="27"/>
    <x v="130"/>
    <s v="West Chester University of Pennsylvania"/>
    <s v="Pennsylvania"/>
    <x v="1"/>
    <x v="0"/>
    <n v="0.68500828925554591"/>
    <n v="0.30310014982136685"/>
    <n v="12667"/>
    <n v="8677"/>
    <n v="2620"/>
    <n v="10"/>
    <n v="2630"/>
    <m/>
    <m/>
    <x v="0"/>
    <x v="0"/>
    <m/>
    <m/>
    <n v="4.1000000000000002E-2"/>
    <n v="3692"/>
    <n v="182820224"/>
    <n v="158515424"/>
    <m/>
    <n v="536440"/>
    <n v="19189580"/>
    <n v="67823888"/>
    <n v="4491278"/>
    <n v="6258735"/>
    <n v="222602976"/>
    <n v="85915896"/>
    <x v="3650"/>
    <n v="119620304"/>
    <n v="2165286"/>
    <n v="2251646"/>
    <n v="4416932"/>
    <n v="46385724"/>
    <n v="22917360"/>
    <n v="331013088"/>
    <n v="127989088"/>
    <n v="85168376"/>
    <n v="38401168"/>
    <n v="41124240"/>
    <n v="311016640"/>
    <n v="331013088"/>
    <m/>
    <m/>
    <m/>
    <m/>
    <m/>
    <m/>
    <m/>
  </r>
  <r>
    <x v="0"/>
    <x v="131"/>
    <s v="ANGELO STATE UNIVERSITY"/>
    <s v="Texas"/>
    <x v="0"/>
    <x v="0"/>
    <s v=""/>
    <s v=""/>
    <m/>
    <m/>
    <m/>
    <m/>
    <m/>
    <n v="76901"/>
    <s v="Southwest: AZ, NM, OK, and TX"/>
    <x v="0"/>
    <x v="0"/>
    <m/>
    <m/>
    <m/>
    <m/>
    <n v="7020923"/>
    <m/>
    <m/>
    <m/>
    <n v="2620199"/>
    <n v="18194180"/>
    <n v="284749"/>
    <n v="770179"/>
    <m/>
    <m/>
    <x v="3651"/>
    <n v="13958951"/>
    <n v="301883"/>
    <n v="137805"/>
    <n v="439688"/>
    <n v="1626664"/>
    <n v="865937"/>
    <n v="40923564"/>
    <n v="13471728"/>
    <n v="3611555"/>
    <m/>
    <m/>
    <m/>
    <m/>
    <m/>
    <m/>
    <m/>
    <m/>
    <m/>
    <m/>
    <m/>
  </r>
  <r>
    <x v="1"/>
    <x v="131"/>
    <s v="ANGELO STATE UNIVERSITY"/>
    <s v="Texas"/>
    <x v="0"/>
    <x v="0"/>
    <s v=""/>
    <s v=""/>
    <m/>
    <m/>
    <m/>
    <m/>
    <m/>
    <n v="76901"/>
    <s v="Southwest: AZ, NM, OK, and TX"/>
    <x v="0"/>
    <x v="0"/>
    <m/>
    <m/>
    <m/>
    <m/>
    <n v="7890311"/>
    <m/>
    <m/>
    <m/>
    <n v="2799268"/>
    <n v="18318256"/>
    <n v="389819"/>
    <n v="1164225"/>
    <m/>
    <m/>
    <x v="3652"/>
    <n v="13197162"/>
    <n v="390433"/>
    <n v="145980"/>
    <n v="536413"/>
    <n v="1921213"/>
    <n v="1000782"/>
    <n v="45869652"/>
    <n v="14021381"/>
    <n v="3604119"/>
    <m/>
    <m/>
    <m/>
    <m/>
    <m/>
    <m/>
    <m/>
    <m/>
    <m/>
    <m/>
    <m/>
  </r>
  <r>
    <x v="2"/>
    <x v="131"/>
    <s v="ANGELO STATE UNIVERSITY"/>
    <s v="Texas"/>
    <x v="0"/>
    <x v="0"/>
    <s v=""/>
    <s v=""/>
    <m/>
    <m/>
    <m/>
    <m/>
    <m/>
    <n v="76901"/>
    <s v="Southwest: AZ, NM, OK, and TX"/>
    <x v="0"/>
    <x v="0"/>
    <m/>
    <m/>
    <m/>
    <m/>
    <n v="9216801"/>
    <m/>
    <m/>
    <m/>
    <n v="3060796"/>
    <n v="19193624"/>
    <n v="474921"/>
    <n v="978477"/>
    <m/>
    <m/>
    <x v="3653"/>
    <n v="14156477"/>
    <n v="383841"/>
    <n v="140664"/>
    <n v="524505"/>
    <n v="1967044"/>
    <n v="1127834"/>
    <n v="41460560"/>
    <n v="14909987"/>
    <n v="4124095"/>
    <m/>
    <m/>
    <m/>
    <m/>
    <m/>
    <m/>
    <m/>
    <m/>
    <m/>
    <m/>
    <m/>
  </r>
  <r>
    <x v="3"/>
    <x v="131"/>
    <s v="ANGELO STATE UNIVERSITY"/>
    <s v="Texas"/>
    <x v="0"/>
    <x v="0"/>
    <s v=""/>
    <s v=""/>
    <m/>
    <m/>
    <m/>
    <m/>
    <m/>
    <n v="76901"/>
    <s v="Southwest: AZ, NM, OK, and TX"/>
    <x v="0"/>
    <x v="0"/>
    <m/>
    <m/>
    <m/>
    <m/>
    <n v="10281114"/>
    <m/>
    <m/>
    <m/>
    <n v="2683419"/>
    <n v="20469844"/>
    <n v="313654"/>
    <n v="863152"/>
    <m/>
    <m/>
    <x v="3654"/>
    <n v="14286742"/>
    <n v="464748"/>
    <n v="369336"/>
    <n v="834084"/>
    <n v="1953194"/>
    <n v="1179821"/>
    <n v="42840260"/>
    <n v="14959186"/>
    <n v="4326937"/>
    <m/>
    <m/>
    <m/>
    <m/>
    <m/>
    <m/>
    <m/>
    <m/>
    <m/>
    <m/>
    <m/>
  </r>
  <r>
    <x v="4"/>
    <x v="131"/>
    <s v="ANGELO STATE UNIVERSITY"/>
    <s v="Texas"/>
    <x v="0"/>
    <x v="0"/>
    <s v=""/>
    <s v=""/>
    <m/>
    <m/>
    <m/>
    <m/>
    <m/>
    <n v="76901"/>
    <s v="Southwest: AZ, NM, OK, and TX"/>
    <x v="0"/>
    <x v="0"/>
    <m/>
    <m/>
    <m/>
    <m/>
    <n v="11157822"/>
    <m/>
    <m/>
    <m/>
    <n v="3105947"/>
    <n v="20267676"/>
    <n v="354909"/>
    <n v="1060008"/>
    <m/>
    <m/>
    <x v="3655"/>
    <n v="14710827"/>
    <n v="441701"/>
    <n v="578097"/>
    <n v="1019798"/>
    <n v="1934260"/>
    <n v="1152294"/>
    <n v="45126152"/>
    <n v="15145374"/>
    <n v="4408330"/>
    <m/>
    <m/>
    <m/>
    <m/>
    <m/>
    <m/>
    <m/>
    <m/>
    <m/>
    <m/>
    <m/>
  </r>
  <r>
    <x v="5"/>
    <x v="131"/>
    <s v="ANGELO STATE UNIVERSITY"/>
    <s v="Texas"/>
    <x v="0"/>
    <x v="0"/>
    <s v=""/>
    <s v=""/>
    <m/>
    <m/>
    <m/>
    <m/>
    <m/>
    <n v="76909"/>
    <s v="Southwest: AZ, NM, OK, and TX"/>
    <x v="0"/>
    <x v="0"/>
    <m/>
    <m/>
    <m/>
    <m/>
    <n v="11602603"/>
    <m/>
    <m/>
    <m/>
    <n v="3120803"/>
    <n v="22387160"/>
    <n v="593294"/>
    <n v="1694169"/>
    <m/>
    <m/>
    <x v="3656"/>
    <n v="15237094"/>
    <n v="609764"/>
    <n v="612982"/>
    <n v="1222746"/>
    <n v="2153930"/>
    <n v="1369690"/>
    <n v="45446048"/>
    <n v="16315536"/>
    <n v="3933659"/>
    <m/>
    <m/>
    <m/>
    <m/>
    <m/>
    <m/>
    <m/>
    <m/>
    <m/>
    <m/>
    <m/>
  </r>
  <r>
    <x v="6"/>
    <x v="131"/>
    <s v="ANGELO STATE UNIVERSITY"/>
    <s v="Texas"/>
    <x v="0"/>
    <x v="0"/>
    <s v=""/>
    <s v=""/>
    <m/>
    <m/>
    <m/>
    <m/>
    <m/>
    <n v="76909"/>
    <s v="Southwest: AZ, NM, OK, and TX"/>
    <x v="0"/>
    <x v="0"/>
    <m/>
    <m/>
    <m/>
    <m/>
    <n v="12881910"/>
    <m/>
    <m/>
    <m/>
    <n v="3483355"/>
    <n v="25121100"/>
    <n v="545615"/>
    <n v="1658769"/>
    <m/>
    <m/>
    <x v="3657"/>
    <n v="15718447"/>
    <n v="618178"/>
    <n v="701205"/>
    <n v="1319383"/>
    <n v="2142620"/>
    <n v="1504236"/>
    <n v="50476280"/>
    <n v="16771956"/>
    <n v="3961451"/>
    <n v="51103008"/>
    <n v="54869832"/>
    <m/>
    <m/>
    <m/>
    <m/>
    <m/>
    <m/>
    <m/>
    <m/>
    <m/>
  </r>
  <r>
    <x v="7"/>
    <x v="131"/>
    <s v="ANGELO STATE UNIVERSITY"/>
    <s v="Texas"/>
    <x v="0"/>
    <x v="0"/>
    <s v=""/>
    <s v=""/>
    <m/>
    <m/>
    <m/>
    <m/>
    <m/>
    <n v="76909"/>
    <s v="Southwest: AZ, NM, OK, and TX"/>
    <x v="0"/>
    <x v="0"/>
    <m/>
    <m/>
    <m/>
    <m/>
    <n v="13691314"/>
    <m/>
    <m/>
    <m/>
    <n v="4439402"/>
    <n v="25884690"/>
    <n v="415022"/>
    <n v="3847306"/>
    <m/>
    <m/>
    <x v="3658"/>
    <n v="17729136"/>
    <n v="691564"/>
    <n v="978120"/>
    <n v="1669684"/>
    <n v="2468576"/>
    <n v="1496399"/>
    <n v="53848920"/>
    <n v="18485096"/>
    <n v="4271758"/>
    <n v="54869832"/>
    <n v="56743004"/>
    <m/>
    <m/>
    <n v="305"/>
    <n v="0.376"/>
    <m/>
    <n v="0.31848700000000002"/>
    <n v="0.57941200000000004"/>
    <n v="0.17437"/>
    <n v="23692"/>
  </r>
  <r>
    <x v="8"/>
    <x v="131"/>
    <s v="ANGELO STATE UNIVERSITY"/>
    <s v="Texas"/>
    <x v="0"/>
    <x v="0"/>
    <s v=""/>
    <s v=""/>
    <m/>
    <m/>
    <m/>
    <m/>
    <m/>
    <n v="76909"/>
    <s v="Southwest: AZ, NM, OK, and TX"/>
    <x v="0"/>
    <x v="0"/>
    <m/>
    <m/>
    <m/>
    <m/>
    <n v="14772032"/>
    <m/>
    <m/>
    <m/>
    <n v="4901591"/>
    <n v="26233486"/>
    <n v="349842"/>
    <n v="3886838"/>
    <m/>
    <m/>
    <x v="3659"/>
    <n v="18012266"/>
    <n v="656482"/>
    <n v="914209"/>
    <n v="1570691"/>
    <n v="2480082"/>
    <n v="1643990"/>
    <n v="56463192"/>
    <n v="19047388"/>
    <n v="4331644"/>
    <n v="56743004"/>
    <n v="56756792"/>
    <m/>
    <m/>
    <n v="328"/>
    <n v="0.34"/>
    <m/>
    <n v="0.29813400000000001"/>
    <n v="0.56530400000000003"/>
    <n v="0.15998399999999999"/>
    <n v="24864"/>
  </r>
  <r>
    <x v="9"/>
    <x v="131"/>
    <s v="ANGELO STATE UNIVERSITY"/>
    <s v="Texas"/>
    <x v="0"/>
    <x v="0"/>
    <s v=""/>
    <s v=""/>
    <m/>
    <m/>
    <m/>
    <m/>
    <m/>
    <n v="76909"/>
    <s v="Southwest: AZ, NM, OK, and TX"/>
    <x v="0"/>
    <x v="0"/>
    <m/>
    <m/>
    <m/>
    <m/>
    <n v="15080648"/>
    <m/>
    <m/>
    <m/>
    <n v="4810973"/>
    <n v="32748148"/>
    <n v="502989"/>
    <n v="2137555"/>
    <m/>
    <m/>
    <x v="3660"/>
    <n v="19239896"/>
    <n v="1046975"/>
    <n v="2287020"/>
    <n v="3333995"/>
    <n v="2674650"/>
    <n v="1697827"/>
    <n v="63510200"/>
    <n v="20370900"/>
    <n v="4717251"/>
    <n v="56756792"/>
    <n v="57864552"/>
    <m/>
    <m/>
    <n v="335"/>
    <n v="0.27900000000000003"/>
    <m/>
    <n v="0.290323"/>
    <n v="0.57730800000000004"/>
    <n v="0.149425"/>
    <n v="26616"/>
  </r>
  <r>
    <x v="10"/>
    <x v="131"/>
    <s v="ANGELO STATE UNIVERSITY"/>
    <s v="Texas"/>
    <x v="0"/>
    <x v="0"/>
    <s v=""/>
    <s v=""/>
    <m/>
    <m/>
    <m/>
    <m/>
    <m/>
    <n v="76909"/>
    <s v="Southwest: AZ, NM, OK, and TX"/>
    <x v="0"/>
    <x v="0"/>
    <m/>
    <m/>
    <m/>
    <m/>
    <n v="16272548"/>
    <m/>
    <m/>
    <m/>
    <n v="5331493"/>
    <n v="31853942"/>
    <n v="1083845"/>
    <n v="2352729"/>
    <m/>
    <m/>
    <x v="3661"/>
    <n v="20510404"/>
    <n v="1058450"/>
    <n v="1170620"/>
    <n v="2229070"/>
    <n v="3112368"/>
    <n v="1878947"/>
    <n v="68501312"/>
    <n v="22273964"/>
    <n v="4990928"/>
    <n v="57864552"/>
    <n v="58476208"/>
    <m/>
    <m/>
    <n v="330"/>
    <n v="0.34799999999999998"/>
    <m/>
    <n v="0.27311099999999999"/>
    <n v="0.57230499999999995"/>
    <n v="0.13463800000000001"/>
    <n v="27645"/>
  </r>
  <r>
    <x v="11"/>
    <x v="131"/>
    <s v="ANGELO STATE UNIVERSITY"/>
    <s v="Texas"/>
    <x v="1"/>
    <x v="0"/>
    <n v="0.76117713638936046"/>
    <n v="0.46728624535315982"/>
    <n v="3534"/>
    <n v="2690"/>
    <n v="1257"/>
    <n v="0"/>
    <n v="1257"/>
    <n v="76909"/>
    <s v="Southwest: AZ, NM, OK, and TX"/>
    <x v="0"/>
    <x v="0"/>
    <m/>
    <m/>
    <m/>
    <m/>
    <n v="17403052"/>
    <n v="11951765"/>
    <m/>
    <n v="304179"/>
    <n v="6107957"/>
    <n v="32756188"/>
    <n v="1878085"/>
    <n v="843676"/>
    <n v="29403452"/>
    <n v="35993768"/>
    <x v="3662"/>
    <n v="30165218"/>
    <n v="862711.19"/>
    <n v="2200114"/>
    <n v="3062825.25"/>
    <n v="2823822.25"/>
    <n v="2847502"/>
    <n v="69285152"/>
    <n v="25352978"/>
    <n v="6138715.5"/>
    <m/>
    <m/>
    <n v="69284432"/>
    <n v="69285152"/>
    <n v="414"/>
    <n v="0.35599999999999998"/>
    <m/>
    <n v="0.25540099999999999"/>
    <n v="0.57677500000000004"/>
    <n v="0.128472"/>
    <n v="28196"/>
  </r>
  <r>
    <x v="12"/>
    <x v="131"/>
    <s v="ANGELO STATE UNIVERSITY"/>
    <s v="Texas"/>
    <x v="1"/>
    <x v="0"/>
    <n v="0.6433104177683765"/>
    <n v="0.52034525277435262"/>
    <n v="3782"/>
    <n v="2433"/>
    <n v="1266"/>
    <n v="0"/>
    <n v="1266"/>
    <n v="76909"/>
    <s v="Southwest: AZ, NM, OK, and TX"/>
    <x v="0"/>
    <x v="0"/>
    <m/>
    <m/>
    <m/>
    <m/>
    <n v="17786828"/>
    <n v="14907608"/>
    <m/>
    <n v="455501"/>
    <n v="6291350"/>
    <n v="37254048"/>
    <n v="669623"/>
    <n v="21060812"/>
    <n v="31651740"/>
    <n v="41884288"/>
    <x v="3663"/>
    <n v="32299732"/>
    <n v="823335.31"/>
    <n v="2562156.25"/>
    <n v="3385491.5"/>
    <n v="2996807.25"/>
    <n v="2839201.25"/>
    <n v="69717224"/>
    <n v="26690592"/>
    <n v="6305098"/>
    <m/>
    <m/>
    <n v="90565968"/>
    <n v="69717224"/>
    <n v="414"/>
    <n v="0.35099999999999998"/>
    <m/>
    <n v="0.25207200000000002"/>
    <n v="0.58138699999999999"/>
    <n v="0.123964"/>
    <n v="30556"/>
  </r>
  <r>
    <x v="13"/>
    <x v="131"/>
    <s v="ANGELO STATE UNIVERSITY"/>
    <s v="Texas"/>
    <x v="1"/>
    <x v="0"/>
    <n v="0.99068033550792167"/>
    <n v="0.53998118532455319"/>
    <n v="2146"/>
    <n v="2126"/>
    <n v="1093"/>
    <n v="55"/>
    <n v="1148"/>
    <n v="76909"/>
    <s v="Southwest: AZ, NM, OK, and TX"/>
    <x v="0"/>
    <x v="0"/>
    <m/>
    <m/>
    <m/>
    <m/>
    <n v="20369008"/>
    <n v="16472633"/>
    <m/>
    <n v="454143"/>
    <n v="6692882"/>
    <n v="35522044"/>
    <n v="1025050"/>
    <n v="2948818"/>
    <n v="33188716"/>
    <n v="39095608"/>
    <x v="3664"/>
    <n v="31862320"/>
    <n v="840481.63"/>
    <n v="1791668"/>
    <n v="2632149.5"/>
    <n v="3246340"/>
    <n v="2713567"/>
    <n v="70172904"/>
    <n v="26149932"/>
    <n v="5989095.5"/>
    <n v="73434560"/>
    <n v="78252800"/>
    <n v="72284328"/>
    <n v="70172904"/>
    <n v="394"/>
    <n v="0.34699999999999998"/>
    <m/>
    <n v="0.24626899999999999"/>
    <n v="0.56343299999999996"/>
    <n v="0.115672"/>
    <n v="31053.5"/>
  </r>
  <r>
    <x v="14"/>
    <x v="131"/>
    <s v="ANGELO STATE UNIVERSITY"/>
    <s v="Texas"/>
    <x v="1"/>
    <x v="0"/>
    <n v="0.99226650803093397"/>
    <n v="0.7188249400479616"/>
    <n v="1681"/>
    <n v="1668"/>
    <n v="1157"/>
    <n v="42"/>
    <n v="1199"/>
    <n v="76909"/>
    <s v="Southwest: AZ, NM, OK, and TX"/>
    <x v="1"/>
    <x v="0"/>
    <m/>
    <m/>
    <m/>
    <m/>
    <n v="28040850"/>
    <n v="19504956"/>
    <m/>
    <n v="336566"/>
    <n v="4396284"/>
    <n v="36221600"/>
    <n v="690576"/>
    <n v="3043221"/>
    <n v="34844676"/>
    <n v="39471056"/>
    <x v="3665"/>
    <n v="33622716"/>
    <n v="903220.75"/>
    <n v="2843525.5"/>
    <n v="3746746.25"/>
    <n v="3756273"/>
    <n v="3119882.25"/>
    <n v="76324928"/>
    <n v="28975516"/>
    <n v="6685315.5"/>
    <n v="78252800"/>
    <n v="83065648"/>
    <n v="74315728"/>
    <n v="76324928"/>
    <n v="411"/>
    <n v="0.35899999999999999"/>
    <m/>
    <n v="0.23957600000000001"/>
    <n v="0.54754899999999995"/>
    <n v="0.111558"/>
    <n v="32138.5"/>
  </r>
  <r>
    <x v="15"/>
    <x v="131"/>
    <s v="Angelo State University"/>
    <s v="Texas"/>
    <x v="1"/>
    <x v="0"/>
    <n v="0.99640287769784175"/>
    <n v="0.58844765342960292"/>
    <n v="2224"/>
    <n v="2216"/>
    <n v="1271"/>
    <n v="33"/>
    <n v="1304"/>
    <n v="76909"/>
    <s v="Southwest: AZ, NM, OK, and TX"/>
    <x v="1"/>
    <x v="3"/>
    <m/>
    <m/>
    <m/>
    <m/>
    <n v="34630192"/>
    <n v="18865640"/>
    <m/>
    <n v="325579"/>
    <n v="8440418"/>
    <n v="33591240"/>
    <n v="642632"/>
    <n v="16307481"/>
    <n v="38193824"/>
    <n v="38248336"/>
    <x v="3666"/>
    <n v="35073084"/>
    <n v="905337.56"/>
    <n v="1836803.13"/>
    <n v="2742140.75"/>
    <n v="4171644.75"/>
    <n v="3704538.75"/>
    <n v="80393440"/>
    <n v="31436464"/>
    <n v="7026342.5"/>
    <n v="83065648"/>
    <n v="86283496"/>
    <n v="91757016"/>
    <n v="80393440"/>
    <n v="424"/>
    <n v="0.35"/>
    <m/>
    <n v="0.21376200000000001"/>
    <n v="0.53964400000000001"/>
    <n v="9.3258800000000003E-2"/>
    <n v="34359"/>
  </r>
  <r>
    <x v="16"/>
    <x v="131"/>
    <s v="Angelo State University"/>
    <s v="Texas"/>
    <x v="1"/>
    <x v="0"/>
    <n v="0.84200946487076811"/>
    <n v="0.62732382187635105"/>
    <n v="2747"/>
    <n v="2313"/>
    <n v="1418"/>
    <n v="33"/>
    <n v="1451"/>
    <n v="76909"/>
    <s v="Southwest: AZ, NM, OK, and TX"/>
    <x v="1"/>
    <x v="3"/>
    <m/>
    <m/>
    <m/>
    <m/>
    <n v="34078172"/>
    <n v="22393880"/>
    <m/>
    <n v="657042"/>
    <n v="6810051"/>
    <n v="33849784"/>
    <n v="1792713"/>
    <n v="6063813"/>
    <n v="43004276"/>
    <n v="41894248"/>
    <x v="3667"/>
    <n v="35166660"/>
    <n v="911876.44"/>
    <n v="1792469.63"/>
    <n v="2704346"/>
    <n v="4378724.5"/>
    <n v="3680606.25"/>
    <n v="82221368"/>
    <n v="33181412"/>
    <n v="7269839.5"/>
    <n v="86283496"/>
    <n v="93025360"/>
    <n v="87289056"/>
    <n v="82221368"/>
    <n v="408"/>
    <n v="0.34200000000000003"/>
    <m/>
    <n v="0.19611999999999999"/>
    <n v="0.53721300000000005"/>
    <n v="8.1481499999999998E-2"/>
    <n v="35431"/>
  </r>
  <r>
    <x v="17"/>
    <x v="131"/>
    <s v="Angelo State University"/>
    <s v="Texas"/>
    <x v="1"/>
    <x v="0"/>
    <n v="0.99020508111417205"/>
    <n v="0.45595054095826892"/>
    <n v="3267"/>
    <n v="3235"/>
    <n v="1434"/>
    <n v="41"/>
    <n v="1475"/>
    <n v="76909"/>
    <s v="Southwest: AZ, NM, OK, and TX"/>
    <x v="1"/>
    <x v="3"/>
    <m/>
    <m/>
    <m/>
    <m/>
    <n v="38884640"/>
    <n v="25992076"/>
    <m/>
    <n v="696433"/>
    <n v="7441451"/>
    <n v="35052860"/>
    <n v="2031572"/>
    <n v="6217797"/>
    <n v="40733040"/>
    <n v="49066964"/>
    <x v="3668"/>
    <n v="38071228"/>
    <n v="874237.06"/>
    <n v="2134691.25"/>
    <n v="3008928.25"/>
    <n v="4747147.5"/>
    <n v="4102269"/>
    <n v="95562976"/>
    <n v="35777916"/>
    <n v="8663846"/>
    <n v="93025360"/>
    <n v="96873984"/>
    <n v="93385808"/>
    <n v="95562976"/>
    <n v="397"/>
    <n v="0.32800000000000001"/>
    <m/>
    <n v="0.20414499999999999"/>
    <n v="0.54542299999999999"/>
    <n v="7.9447299999999998E-2"/>
    <n v="35125"/>
  </r>
  <r>
    <x v="18"/>
    <x v="131"/>
    <s v="Angelo State University"/>
    <s v="Texas"/>
    <x v="1"/>
    <x v="0"/>
    <n v="0.99103663289166022"/>
    <n v="0.57687770349980338"/>
    <n v="2566"/>
    <n v="2543"/>
    <n v="1421"/>
    <n v="46"/>
    <n v="1467"/>
    <n v="76909"/>
    <s v="Southwest: AZ, NM, OK, and TX"/>
    <x v="1"/>
    <x v="3"/>
    <m/>
    <m/>
    <m/>
    <m/>
    <n v="37317180"/>
    <n v="27821900"/>
    <m/>
    <n v="415810"/>
    <n v="4758584"/>
    <n v="34497264"/>
    <n v="728019"/>
    <n v="3296872"/>
    <n v="47474896"/>
    <n v="37069024"/>
    <x v="3669"/>
    <n v="39357720"/>
    <n v="1079062"/>
    <n v="1656038.13"/>
    <n v="2735100"/>
    <n v="4892125.5"/>
    <n v="4571631"/>
    <n v="115492432"/>
    <n v="38275408"/>
    <n v="9711939"/>
    <n v="96873984"/>
    <n v="92889200"/>
    <n v="88398904"/>
    <n v="115492432"/>
    <n v="328"/>
    <n v="0.308"/>
    <m/>
    <n v="0.19225800000000001"/>
    <n v="0.54161300000000001"/>
    <n v="6.80645E-2"/>
    <n v="37291"/>
  </r>
  <r>
    <x v="19"/>
    <x v="131"/>
    <s v="Angelo State University"/>
    <s v="Texas"/>
    <x v="1"/>
    <x v="0"/>
    <n v="0.96198630136986296"/>
    <n v="0.52474190103239582"/>
    <n v="2920"/>
    <n v="2809"/>
    <n v="1423"/>
    <n v="51"/>
    <n v="1474"/>
    <n v="76909"/>
    <s v="Southwest: AZ, NM, OK, and TX"/>
    <x v="1"/>
    <x v="3"/>
    <n v="-100.46599999999999"/>
    <n v="31.4434"/>
    <m/>
    <m/>
    <n v="54483404"/>
    <n v="28962004"/>
    <m/>
    <n v="555693"/>
    <n v="18799228"/>
    <n v="35715884"/>
    <n v="829228"/>
    <n v="4155065"/>
    <n v="47282784"/>
    <n v="60704176"/>
    <x v="3670"/>
    <n v="40426220"/>
    <n v="1007691"/>
    <n v="1877227"/>
    <n v="2884918"/>
    <n v="5464540"/>
    <n v="4198993"/>
    <n v="112181344"/>
    <n v="39611060"/>
    <n v="11356567"/>
    <n v="92889200"/>
    <n v="103008624"/>
    <n v="112083584"/>
    <n v="112181344"/>
    <n v="390"/>
    <n v="0.32700000000000001"/>
    <m/>
    <n v="0.19975799999999999"/>
    <n v="0.53925400000000001"/>
    <n v="7.2143100000000002E-2"/>
    <n v="38593"/>
  </r>
  <r>
    <x v="20"/>
    <x v="131"/>
    <s v="Angelo State University"/>
    <s v="Texas"/>
    <x v="1"/>
    <x v="0"/>
    <n v="0.95175718849840252"/>
    <n v="0.49513259483048"/>
    <n v="3130"/>
    <n v="2979"/>
    <n v="1444"/>
    <n v="31"/>
    <n v="1475"/>
    <n v="76909"/>
    <s v="Southwest: AZ, NM, OK, and TX"/>
    <x v="1"/>
    <x v="3"/>
    <n v="-100.46599999999999"/>
    <n v="31.4434"/>
    <m/>
    <m/>
    <n v="57480264"/>
    <n v="37132400"/>
    <m/>
    <n v="805305"/>
    <n v="18916020"/>
    <n v="35911100"/>
    <n v="1589021"/>
    <n v="34050240"/>
    <n v="60551840"/>
    <n v="88874040"/>
    <x v="3671"/>
    <n v="45387824"/>
    <n v="1093331"/>
    <n v="1889833"/>
    <n v="2983164"/>
    <n v="5843905"/>
    <n v="5274331"/>
    <n v="147933952"/>
    <n v="44185972"/>
    <n v="12060574"/>
    <n v="103008624"/>
    <n v="113612200"/>
    <n v="153338928"/>
    <n v="147933952"/>
    <n v="394"/>
    <n v="0.31"/>
    <m/>
    <n v="0.21589900000000001"/>
    <n v="0.54646799999999995"/>
    <n v="8.2928199999999994E-2"/>
    <n v="38308"/>
  </r>
  <r>
    <x v="21"/>
    <x v="131"/>
    <s v="Angelo State University"/>
    <s v="Texas"/>
    <x v="1"/>
    <x v="0"/>
    <n v="0.92820852661806941"/>
    <n v="0.34626368396001905"/>
    <n v="4527"/>
    <n v="4202"/>
    <n v="1423"/>
    <n v="32"/>
    <n v="1455"/>
    <n v="76909"/>
    <s v="Southwest: AZ, NM, OK, and TX"/>
    <x v="1"/>
    <x v="3"/>
    <n v="-100.46599999999999"/>
    <n v="31.441500000000001"/>
    <n v="0.156"/>
    <n v="1339"/>
    <n v="60226696"/>
    <n v="40586576"/>
    <m/>
    <n v="680625"/>
    <n v="14452129"/>
    <n v="34119008"/>
    <n v="1857834"/>
    <n v="12326656"/>
    <n v="64017960"/>
    <n v="63832900"/>
    <x v="3672"/>
    <n v="44978260"/>
    <n v="860158"/>
    <n v="1859236"/>
    <n v="2719394"/>
    <n v="6150874"/>
    <n v="4433620"/>
    <n v="130935240"/>
    <n v="44338552"/>
    <n v="11568432"/>
    <n v="113612200"/>
    <n v="119076432"/>
    <n v="131672752"/>
    <n v="130935240"/>
    <n v="444"/>
    <n v="0.313"/>
    <m/>
    <n v="0.210649"/>
    <n v="0.55018900000000004"/>
    <n v="7.9138799999999995E-2"/>
    <n v="37761"/>
  </r>
  <r>
    <x v="22"/>
    <x v="131"/>
    <s v="Angelo State University"/>
    <s v="Texas"/>
    <x v="1"/>
    <x v="0"/>
    <n v="0.9025898724391187"/>
    <n v="0.60042826552462525"/>
    <n v="2587"/>
    <n v="2335"/>
    <n v="1377"/>
    <n v="25"/>
    <n v="1402"/>
    <n v="76909"/>
    <s v="Southwest: AZ, NM, OK, and TX"/>
    <x v="1"/>
    <x v="3"/>
    <n v="-100.46599999999999"/>
    <n v="31.441500000000001"/>
    <n v="0.16800000000000001"/>
    <n v="1336"/>
    <n v="49290816"/>
    <n v="39289804"/>
    <m/>
    <n v="1007334"/>
    <n v="14020458"/>
    <n v="35025620"/>
    <n v="2415298"/>
    <n v="524730"/>
    <n v="64700356"/>
    <n v="47979832"/>
    <x v="3673"/>
    <n v="41580628"/>
    <n v="1210976"/>
    <n v="2701689"/>
    <n v="3912665"/>
    <n v="6866409"/>
    <n v="5746878"/>
    <n v="115416976"/>
    <n v="44146368"/>
    <n v="12723363"/>
    <n v="119076432"/>
    <n v="130768224"/>
    <n v="116702224"/>
    <n v="115416976"/>
    <n v="426"/>
    <n v="0.29699999999999999"/>
    <m/>
    <n v="0.201956"/>
    <n v="0.55285600000000001"/>
    <n v="7.1946999999999997E-2"/>
    <n v="37484"/>
  </r>
  <r>
    <x v="23"/>
    <x v="131"/>
    <s v="Angelo State University"/>
    <s v="Texas"/>
    <x v="1"/>
    <x v="0"/>
    <n v="0.80492497114274719"/>
    <n v="0.58317399617590826"/>
    <n v="2599"/>
    <n v="2092"/>
    <n v="1207"/>
    <n v="13"/>
    <n v="1220"/>
    <n v="76909"/>
    <s v="Southwest: AZ, NM, OK, and TX"/>
    <x v="1"/>
    <x v="3"/>
    <n v="-100.46599999999999"/>
    <n v="31.441500000000001"/>
    <n v="0.13400000000000001"/>
    <n v="1475"/>
    <n v="47495008"/>
    <n v="36775196"/>
    <m/>
    <n v="576877"/>
    <n v="13624656"/>
    <n v="39650244"/>
    <n v="4900676"/>
    <n v="742771"/>
    <n v="60870976"/>
    <n v="57267236"/>
    <x v="3674"/>
    <n v="42935180"/>
    <n v="1027210"/>
    <n v="2167230"/>
    <n v="3194440"/>
    <n v="6879390"/>
    <n v="6225201"/>
    <n v="116721992"/>
    <n v="44021696"/>
    <n v="13308317"/>
    <n v="130768224"/>
    <n v="149857472"/>
    <n v="121996104"/>
    <n v="116721992"/>
    <n v="426"/>
    <n v="0.29699999999999999"/>
    <m/>
    <n v="0.19882"/>
    <n v="0.55065900000000001"/>
    <n v="7.5988899999999998E-2"/>
    <n v="38401.5"/>
  </r>
  <r>
    <x v="24"/>
    <x v="131"/>
    <s v="Angelo State University"/>
    <s v="Texas"/>
    <x v="1"/>
    <x v="0"/>
    <n v="0.82443588332416073"/>
    <n v="0.43958611481975968"/>
    <n v="3634"/>
    <n v="2996"/>
    <n v="1282"/>
    <n v="35"/>
    <n v="1317"/>
    <n v="76909"/>
    <s v="Southwest: AZ, NM, OK, and TX"/>
    <x v="1"/>
    <x v="3"/>
    <n v="-100.46599999999999"/>
    <n v="31.441500000000001"/>
    <n v="0.12"/>
    <n v="1781"/>
    <n v="49067120"/>
    <n v="37820796"/>
    <m/>
    <n v="732244"/>
    <n v="12799772"/>
    <n v="37578544"/>
    <n v="11819184"/>
    <n v="68883216"/>
    <n v="64068312"/>
    <n v="62260024"/>
    <x v="3675"/>
    <n v="43464336"/>
    <n v="1034693"/>
    <n v="2256735"/>
    <n v="3291428"/>
    <n v="7429720"/>
    <n v="6589185"/>
    <n v="121136840"/>
    <n v="44027904"/>
    <n v="13626556"/>
    <n v="149857472"/>
    <n v="158754432"/>
    <n v="199574464"/>
    <n v="121136840"/>
    <n v="521"/>
    <n v="0.36599999999999999"/>
    <m/>
    <n v="0.19950200000000001"/>
    <n v="0.55120899999999995"/>
    <n v="7.1123800000000001E-2"/>
    <n v="39035.5"/>
  </r>
  <r>
    <x v="25"/>
    <x v="131"/>
    <s v="Angelo State University"/>
    <s v="Texas"/>
    <x v="1"/>
    <x v="0"/>
    <n v="0.76724360630328081"/>
    <n v="0.45319865319865321"/>
    <n v="3871"/>
    <n v="2970"/>
    <n v="1331"/>
    <n v="15"/>
    <n v="1346"/>
    <n v="76909"/>
    <s v="Southwest: AZ, NM, OK, and TX"/>
    <x v="1"/>
    <x v="3"/>
    <n v="-100.46599999999999"/>
    <n v="31.441500000000001"/>
    <n v="0.115"/>
    <n v="1919"/>
    <n v="55467160"/>
    <n v="44369912"/>
    <m/>
    <n v="455451"/>
    <n v="11022676"/>
    <n v="39622088"/>
    <n v="11977926"/>
    <n v="421128"/>
    <n v="68923680"/>
    <n v="65089192"/>
    <x v="3676"/>
    <n v="44185796"/>
    <n v="1098478"/>
    <n v="2384049"/>
    <n v="3482527"/>
    <n v="7763181"/>
    <n v="6978033"/>
    <n v="134181504"/>
    <n v="46699692"/>
    <n v="15404373"/>
    <n v="158754432"/>
    <n v="154155888"/>
    <n v="142246224"/>
    <n v="134181504"/>
    <n v="516"/>
    <n v="0.35699999999999998"/>
    <m/>
    <n v="0.18444199999999999"/>
    <n v="0.56670200000000004"/>
    <n v="5.5966200000000001E-2"/>
    <n v="40264"/>
  </r>
  <r>
    <x v="26"/>
    <x v="131"/>
    <s v="Angelo State University"/>
    <s v="Texas"/>
    <x v="1"/>
    <x v="0"/>
    <n v="0.7437231395611853"/>
    <n v="0.48053527980535282"/>
    <n v="4421"/>
    <n v="3288"/>
    <n v="1553"/>
    <n v="27"/>
    <n v="1580"/>
    <n v="76909"/>
    <s v="Southwest: AZ, NM, OK, and TX"/>
    <x v="1"/>
    <x v="3"/>
    <n v="-100.46599999999999"/>
    <n v="31.441500000000001"/>
    <n v="0.106"/>
    <n v="1838"/>
    <n v="60724216"/>
    <n v="47031112"/>
    <m/>
    <n v="179753"/>
    <n v="11847468"/>
    <n v="39491920"/>
    <n v="3097277"/>
    <n v="26018360"/>
    <n v="68995528"/>
    <n v="58340656"/>
    <x v="3677"/>
    <n v="46478596"/>
    <n v="924118"/>
    <n v="2475393"/>
    <n v="3399511"/>
    <n v="8513001"/>
    <n v="7289625"/>
    <n v="146584208"/>
    <n v="49547360"/>
    <n v="16705719"/>
    <n v="154155888"/>
    <n v="169205152"/>
    <n v="159627376"/>
    <n v="146584208"/>
    <n v="515"/>
    <n v="0.36599999999999999"/>
    <m/>
    <n v="0.15657799999999999"/>
    <n v="0.56070299999999995"/>
    <n v="5.0727099999999997E-2"/>
    <n v="41570"/>
  </r>
  <r>
    <x v="27"/>
    <x v="131"/>
    <s v="Angelo State University"/>
    <s v="Texas"/>
    <x v="1"/>
    <x v="0"/>
    <n v="0.73587505741846582"/>
    <n v="0.49157303370786515"/>
    <n v="4354"/>
    <n v="3204"/>
    <n v="1563"/>
    <n v="12"/>
    <n v="1575"/>
    <n v="76909"/>
    <s v="Southwest: AZ, NM, OK, and TX"/>
    <x v="1"/>
    <x v="2"/>
    <n v="-100.465"/>
    <n v="31.440899999999999"/>
    <n v="9.2999999999999999E-2"/>
    <n v="1813"/>
    <n v="64995984"/>
    <n v="49110880"/>
    <m/>
    <n v="140493"/>
    <n v="14778640"/>
    <n v="41307004"/>
    <n v="4796687"/>
    <n v="21773022"/>
    <n v="71699896"/>
    <n v="63848116"/>
    <x v="3678"/>
    <n v="50628840"/>
    <n v="931252"/>
    <n v="1829685"/>
    <n v="2760937"/>
    <n v="8375594"/>
    <n v="7414662"/>
    <n v="146265248"/>
    <n v="52293036"/>
    <n v="17330062"/>
    <n v="169205152"/>
    <n v="189276736"/>
    <n v="164840480"/>
    <n v="146265248"/>
    <m/>
    <m/>
    <m/>
    <m/>
    <m/>
    <m/>
    <m/>
  </r>
  <r>
    <x v="0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64878292"/>
    <m/>
    <m/>
    <m/>
    <n v="4320744"/>
    <n v="3303953"/>
    <n v="6499755"/>
    <n v="8417120"/>
    <m/>
    <m/>
    <x v="3679"/>
    <n v="50877704"/>
    <n v="1423824"/>
    <n v="1186410"/>
    <n v="2610234"/>
    <n v="8284361"/>
    <n v="7980368"/>
    <n v="126056328"/>
    <n v="49576376"/>
    <n v="14171851"/>
    <m/>
    <m/>
    <m/>
    <m/>
    <m/>
    <m/>
    <m/>
    <m/>
    <m/>
    <m/>
    <m/>
  </r>
  <r>
    <x v="1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68940784"/>
    <m/>
    <m/>
    <m/>
    <n v="5032211"/>
    <n v="3436378"/>
    <n v="11451058"/>
    <n v="7919515"/>
    <m/>
    <m/>
    <x v="3680"/>
    <n v="53367632"/>
    <n v="1713171"/>
    <n v="1201739"/>
    <n v="2914910"/>
    <n v="8747604"/>
    <n v="8796694"/>
    <n v="135961968"/>
    <n v="53023784"/>
    <n v="12991392"/>
    <m/>
    <m/>
    <m/>
    <m/>
    <m/>
    <m/>
    <m/>
    <m/>
    <m/>
    <m/>
    <m/>
  </r>
  <r>
    <x v="2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75284496"/>
    <m/>
    <m/>
    <m/>
    <n v="5198472"/>
    <n v="3381455"/>
    <n v="7940594"/>
    <n v="8918992"/>
    <m/>
    <m/>
    <x v="3681"/>
    <n v="55821344"/>
    <n v="1662668"/>
    <n v="1160126"/>
    <n v="2822794"/>
    <n v="9227859"/>
    <n v="9392588"/>
    <n v="141750464"/>
    <n v="55134360"/>
    <n v="12691764"/>
    <m/>
    <m/>
    <m/>
    <m/>
    <m/>
    <m/>
    <m/>
    <m/>
    <m/>
    <m/>
    <m/>
  </r>
  <r>
    <x v="3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80903992"/>
    <m/>
    <m/>
    <m/>
    <n v="4854454"/>
    <n v="3555620"/>
    <n v="8832303"/>
    <n v="9471015"/>
    <m/>
    <m/>
    <x v="3682"/>
    <n v="57454444"/>
    <n v="1402973"/>
    <n v="898156"/>
    <n v="2301129"/>
    <n v="9788090"/>
    <n v="9656549"/>
    <n v="149226032"/>
    <n v="58641088"/>
    <n v="14767319"/>
    <m/>
    <m/>
    <m/>
    <m/>
    <m/>
    <m/>
    <m/>
    <m/>
    <m/>
    <m/>
    <m/>
  </r>
  <r>
    <x v="4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86690344"/>
    <m/>
    <m/>
    <m/>
    <n v="5246723"/>
    <n v="3798191"/>
    <n v="8651163"/>
    <n v="7788251"/>
    <m/>
    <m/>
    <x v="3683"/>
    <n v="61216036"/>
    <n v="1777467"/>
    <n v="1229860"/>
    <n v="3007327"/>
    <n v="10297393"/>
    <n v="10047060"/>
    <n v="155565680"/>
    <n v="61252524"/>
    <n v="15198549"/>
    <m/>
    <m/>
    <m/>
    <m/>
    <m/>
    <m/>
    <m/>
    <m/>
    <m/>
    <m/>
    <m/>
  </r>
  <r>
    <x v="5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95766632"/>
    <m/>
    <m/>
    <m/>
    <n v="5041817"/>
    <n v="5590620"/>
    <n v="9783197"/>
    <n v="9361709"/>
    <m/>
    <m/>
    <x v="3684"/>
    <n v="65820176"/>
    <n v="1671198"/>
    <n v="966487"/>
    <n v="2637685"/>
    <n v="11535272"/>
    <n v="10657551"/>
    <n v="170901744"/>
    <n v="65269456"/>
    <n v="16275699"/>
    <m/>
    <m/>
    <m/>
    <m/>
    <m/>
    <m/>
    <m/>
    <m/>
    <m/>
    <m/>
    <m/>
  </r>
  <r>
    <x v="6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106146808"/>
    <n v="87810776"/>
    <m/>
    <m/>
    <n v="2397316"/>
    <n v="2247353"/>
    <n v="59172508"/>
    <m/>
    <m/>
    <m/>
    <x v="3685"/>
    <n v="76187160"/>
    <n v="2021058"/>
    <n v="1151056"/>
    <n v="3172114"/>
    <n v="13703079"/>
    <n v="11855332"/>
    <n v="155260528"/>
    <m/>
    <m/>
    <m/>
    <m/>
    <n v="261303248"/>
    <n v="155260528"/>
    <n v="1502"/>
    <n v="0.69899999999999995"/>
    <m/>
    <m/>
    <m/>
    <m/>
    <m/>
  </r>
  <r>
    <x v="7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96031000"/>
    <n v="96031000"/>
    <m/>
    <m/>
    <n v="2398000"/>
    <n v="1519000"/>
    <n v="29140000"/>
    <n v="8499000"/>
    <m/>
    <m/>
    <x v="3686"/>
    <n v="81304000"/>
    <n v="2180000"/>
    <n v="1228000"/>
    <n v="3408000"/>
    <n v="14900000"/>
    <n v="10928000"/>
    <n v="165708000"/>
    <n v="78229000"/>
    <n v="20247000"/>
    <m/>
    <m/>
    <n v="257967008"/>
    <n v="165708000"/>
    <n v="1582"/>
    <n v="0.66900000000000004"/>
    <m/>
    <n v="9.8725199999999999E-2"/>
    <n v="0.59798399999999996"/>
    <n v="4.0913100000000001E-2"/>
    <n v="46496"/>
  </r>
  <r>
    <x v="8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109441000"/>
    <n v="109441000"/>
    <m/>
    <m/>
    <n v="2203000"/>
    <n v="1610000"/>
    <n v="39019000"/>
    <n v="7248000"/>
    <m/>
    <m/>
    <x v="3687"/>
    <n v="86503000"/>
    <n v="2445000"/>
    <n v="1084000"/>
    <n v="3529000"/>
    <n v="17969000"/>
    <n v="11388000"/>
    <n v="184579008"/>
    <n v="85243000"/>
    <n v="22382000"/>
    <m/>
    <m/>
    <n v="257620992"/>
    <n v="184579008"/>
    <n v="1627"/>
    <n v="0.67100000000000004"/>
    <m/>
    <n v="9.0445499999999998E-2"/>
    <n v="0.59205600000000003"/>
    <n v="3.7573799999999997E-2"/>
    <n v="49726.5"/>
  </r>
  <r>
    <x v="9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145400000"/>
    <n v="119642000"/>
    <m/>
    <m/>
    <n v="3017000"/>
    <n v="1534000"/>
    <n v="55425000"/>
    <n v="7375000"/>
    <m/>
    <m/>
    <x v="3688"/>
    <n v="92820000"/>
    <n v="2387000"/>
    <n v="1202000"/>
    <n v="3589000"/>
    <n v="20063000"/>
    <n v="13712000"/>
    <n v="203612000"/>
    <n v="91086000"/>
    <n v="23268000"/>
    <m/>
    <m/>
    <n v="285316992"/>
    <n v="203612000"/>
    <n v="1564"/>
    <n v="0.66600000000000004"/>
    <m/>
    <n v="7.6355300000000001E-2"/>
    <n v="0.58055500000000004"/>
    <n v="3.3341799999999998E-2"/>
    <n v="52699"/>
  </r>
  <r>
    <x v="10"/>
    <x v="132"/>
    <s v="BAYLOR UNIVERSITY"/>
    <s v="Texas"/>
    <x v="0"/>
    <x v="0"/>
    <s v=""/>
    <s v=""/>
    <m/>
    <m/>
    <m/>
    <m/>
    <m/>
    <n v="76798"/>
    <s v="Southwest: AZ, NM, OK, and TX"/>
    <x v="0"/>
    <x v="0"/>
    <m/>
    <m/>
    <m/>
    <m/>
    <n v="162118000"/>
    <n v="131415000"/>
    <m/>
    <m/>
    <n v="4103000"/>
    <n v="1885000"/>
    <n v="49188000"/>
    <n v="8472000"/>
    <m/>
    <m/>
    <x v="3689"/>
    <n v="98850000"/>
    <n v="3139000"/>
    <n v="1718000"/>
    <n v="4857000"/>
    <n v="21716000"/>
    <n v="14637000"/>
    <n v="218818000"/>
    <n v="96221000"/>
    <n v="26176000"/>
    <m/>
    <m/>
    <n v="225303008"/>
    <n v="218818000"/>
    <n v="1652"/>
    <n v="0.70899999999999996"/>
    <m/>
    <n v="7.9419500000000004E-2"/>
    <n v="0.58707100000000001"/>
    <n v="3.4564600000000001E-2"/>
    <n v="57975"/>
  </r>
  <r>
    <x v="11"/>
    <x v="132"/>
    <s v="BAYLOR UNIVERSITY"/>
    <s v="Texas"/>
    <x v="1"/>
    <x v="0"/>
    <n v="0.79338842975206614"/>
    <n v="0.44207702020202022"/>
    <n v="7986"/>
    <n v="6336"/>
    <n v="2790"/>
    <n v="11"/>
    <n v="2801"/>
    <n v="76798"/>
    <s v="Southwest: AZ, NM, OK, and TX"/>
    <x v="0"/>
    <x v="0"/>
    <m/>
    <m/>
    <m/>
    <m/>
    <n v="180558000"/>
    <n v="142611008"/>
    <m/>
    <m/>
    <n v="4675000"/>
    <n v="3464763"/>
    <n v="37005000"/>
    <n v="11529237"/>
    <m/>
    <m/>
    <x v="3690"/>
    <n v="109845000"/>
    <n v="4716000"/>
    <n v="3892000"/>
    <n v="8608000"/>
    <n v="25265000"/>
    <n v="16190000"/>
    <n v="245846000"/>
    <n v="106027000"/>
    <n v="29126000"/>
    <m/>
    <m/>
    <n v="199004000"/>
    <n v="245846000"/>
    <n v="1775"/>
    <n v="0.72099999999999997"/>
    <m/>
    <n v="8.2587599999999997E-2"/>
    <n v="0.58603899999999998"/>
    <n v="3.5540799999999997E-2"/>
    <n v="60367"/>
  </r>
  <r>
    <x v="12"/>
    <x v="132"/>
    <s v="BAYLOR UNIVERSITY"/>
    <s v="Texas"/>
    <x v="1"/>
    <x v="0"/>
    <n v="0.81119633965818871"/>
    <n v="0.43463835434638354"/>
    <n v="7431"/>
    <n v="6028"/>
    <n v="2601"/>
    <n v="19"/>
    <n v="2620"/>
    <n v="76798"/>
    <s v="Southwest: AZ, NM, OK, and TX"/>
    <x v="0"/>
    <x v="0"/>
    <m/>
    <m/>
    <m/>
    <m/>
    <n v="205258000"/>
    <n v="155050000"/>
    <m/>
    <m/>
    <n v="4097000"/>
    <n v="5598000"/>
    <n v="41358000"/>
    <n v="6740000"/>
    <m/>
    <m/>
    <x v="3691"/>
    <n v="124092000"/>
    <n v="5047000"/>
    <n v="4579000"/>
    <n v="9626000"/>
    <n v="27094000"/>
    <n v="19831000"/>
    <n v="273524000"/>
    <n v="118833000"/>
    <n v="34246000"/>
    <n v="584332992"/>
    <n v="557342016"/>
    <n v="226226000"/>
    <n v="273524000"/>
    <n v="1690"/>
    <n v="0.70299999999999996"/>
    <m/>
    <n v="7.9898200000000003E-2"/>
    <n v="0.593893"/>
    <n v="3.56234E-2"/>
    <n v="58601"/>
  </r>
  <r>
    <x v="13"/>
    <x v="132"/>
    <s v="BAYLOR UNIVERSITY"/>
    <s v="Texas"/>
    <x v="1"/>
    <x v="0"/>
    <n v="0.82196842458851194"/>
    <n v="0.36480043590791444"/>
    <n v="8931"/>
    <n v="7341"/>
    <n v="2672"/>
    <n v="6"/>
    <n v="2678"/>
    <n v="76798"/>
    <s v="Southwest: AZ, NM, OK, and TX"/>
    <x v="0"/>
    <x v="0"/>
    <m/>
    <m/>
    <m/>
    <m/>
    <n v="228724992"/>
    <n v="169292000"/>
    <m/>
    <m/>
    <n v="5148000"/>
    <n v="4261000"/>
    <n v="33577000"/>
    <m/>
    <m/>
    <m/>
    <x v="3692"/>
    <n v="133330000"/>
    <n v="5477000"/>
    <n v="4695000"/>
    <n v="10172000"/>
    <n v="28949000"/>
    <n v="19744000"/>
    <n v="286457984"/>
    <n v="124624000"/>
    <n v="35249000"/>
    <n v="557342016"/>
    <n v="672340992"/>
    <n v="425639008"/>
    <n v="286457984"/>
    <n v="2110"/>
    <n v="0.71899999999999997"/>
    <m/>
    <n v="8.0061999999999994E-2"/>
    <n v="0.61234500000000003"/>
    <n v="3.2541300000000002E-2"/>
    <n v="56491.5"/>
  </r>
  <r>
    <x v="14"/>
    <x v="132"/>
    <s v="BAYLOR UNIVERSITY"/>
    <s v="Texas"/>
    <x v="1"/>
    <x v="0"/>
    <n v="0.72584043235321061"/>
    <n v="0.35146390711761738"/>
    <n v="10917"/>
    <n v="7924"/>
    <n v="2774"/>
    <n v="11"/>
    <n v="2785"/>
    <n v="76798"/>
    <s v="Southwest: AZ, NM, OK, and TX"/>
    <x v="1"/>
    <x v="0"/>
    <m/>
    <m/>
    <m/>
    <m/>
    <n v="253948000"/>
    <n v="180103008"/>
    <m/>
    <m/>
    <n v="10768000"/>
    <n v="12842000"/>
    <n v="29483000"/>
    <m/>
    <m/>
    <m/>
    <x v="3693"/>
    <n v="143968992"/>
    <n v="7511000"/>
    <n v="4025000"/>
    <n v="11536000"/>
    <n v="30633000"/>
    <n v="23220000"/>
    <n v="304128000"/>
    <n v="131883000"/>
    <n v="37510000"/>
    <n v="672340992"/>
    <n v="746137024"/>
    <n v="370246016"/>
    <n v="304128000"/>
    <n v="1996"/>
    <n v="0.72199999999999998"/>
    <m/>
    <n v="7.3927999999999994E-2"/>
    <n v="0.60842799999999997"/>
    <n v="2.8339099999999999E-2"/>
    <n v="56016"/>
  </r>
  <r>
    <x v="15"/>
    <x v="132"/>
    <s v="Baylor University"/>
    <s v="Texas"/>
    <x v="1"/>
    <x v="0"/>
    <n v="0.65676461091378757"/>
    <n v="0.31150442477876106"/>
    <n v="15485"/>
    <n v="10170"/>
    <n v="3161"/>
    <n v="7"/>
    <n v="3168"/>
    <n v="76798"/>
    <s v="Southwest: AZ, NM, OK, and TX"/>
    <x v="1"/>
    <x v="2"/>
    <m/>
    <m/>
    <m/>
    <m/>
    <n v="286798016"/>
    <n v="200448992"/>
    <m/>
    <m/>
    <n v="10400000"/>
    <n v="13809000"/>
    <n v="38112000"/>
    <m/>
    <m/>
    <m/>
    <x v="3694"/>
    <n v="148719008"/>
    <n v="8111000"/>
    <n v="4321000"/>
    <n v="12432000"/>
    <n v="31992000"/>
    <n v="24171000"/>
    <n v="317203008"/>
    <n v="128495000"/>
    <n v="37005296"/>
    <n v="746137024"/>
    <n v="870168000"/>
    <n v="487475008"/>
    <n v="317203008"/>
    <n v="2093"/>
    <n v="0.74199999999999999"/>
    <m/>
    <n v="6.27138E-2"/>
    <n v="0.60456100000000002"/>
    <n v="2.44014E-2"/>
    <n v="56873"/>
  </r>
  <r>
    <x v="16"/>
    <x v="132"/>
    <s v="Baylor University"/>
    <s v="Texas"/>
    <x v="1"/>
    <x v="0"/>
    <n v="0.42523255270415555"/>
    <n v="0.3059250302297461"/>
    <n v="21393"/>
    <n v="9097"/>
    <n v="2782"/>
    <n v="1"/>
    <n v="2783"/>
    <n v="76798"/>
    <s v="Southwest: AZ, NM, OK, and TX"/>
    <x v="1"/>
    <x v="2"/>
    <m/>
    <m/>
    <m/>
    <m/>
    <n v="313900000"/>
    <n v="219712992"/>
    <m/>
    <m/>
    <n v="13158000"/>
    <n v="13731000"/>
    <n v="46306000"/>
    <n v="10193000"/>
    <m/>
    <m/>
    <x v="3695"/>
    <n v="160456992"/>
    <n v="9616000"/>
    <n v="5804000"/>
    <n v="15420000"/>
    <n v="35369000"/>
    <n v="59218000"/>
    <n v="343324992"/>
    <n v="130465000"/>
    <n v="42270000"/>
    <n v="870168000"/>
    <n v="1014044032"/>
    <n v="524681984"/>
    <n v="343324992"/>
    <n v="2000"/>
    <n v="0.71699999999999997"/>
    <m/>
    <n v="6.9316299999999997E-2"/>
    <n v="0.61130799999999996"/>
    <n v="2.8625500000000002E-2"/>
    <n v="61065"/>
  </r>
  <r>
    <x v="17"/>
    <x v="132"/>
    <s v="Baylor University"/>
    <s v="Texas"/>
    <x v="1"/>
    <x v="0"/>
    <n v="0.44006939729953987"/>
    <n v="0.23414466918066507"/>
    <n v="26514"/>
    <n v="11668"/>
    <n v="2729"/>
    <n v="3"/>
    <n v="2732"/>
    <n v="76798"/>
    <s v="Southwest: AZ, NM, OK, and TX"/>
    <x v="1"/>
    <x v="2"/>
    <m/>
    <m/>
    <m/>
    <m/>
    <n v="342097984"/>
    <n v="222736000"/>
    <m/>
    <n v="249000"/>
    <n v="10254000"/>
    <n v="14333000"/>
    <n v="40145000"/>
    <n v="9781000"/>
    <m/>
    <m/>
    <x v="3696"/>
    <n v="176204000"/>
    <n v="11200000"/>
    <n v="4183000"/>
    <n v="15383000"/>
    <n v="37966000"/>
    <n v="66777000"/>
    <n v="378168000"/>
    <n v="143747008"/>
    <n v="45634000"/>
    <n v="1014044032"/>
    <n v="1068934016"/>
    <n v="433099008"/>
    <n v="378168000"/>
    <n v="1892"/>
    <n v="0.72699999999999998"/>
    <m/>
    <n v="7.2001999999999997E-2"/>
    <n v="0.61665800000000004"/>
    <n v="3.1108899999999998E-2"/>
    <n v="65444.5"/>
  </r>
  <r>
    <x v="18"/>
    <x v="132"/>
    <s v="Baylor University"/>
    <s v="Texas"/>
    <x v="1"/>
    <x v="0"/>
    <n v="0.51354848829457667"/>
    <n v="0.2342700061087355"/>
    <n v="25501"/>
    <n v="13096"/>
    <n v="3062"/>
    <n v="6"/>
    <n v="3068"/>
    <n v="76798"/>
    <s v="Southwest: AZ, NM, OK, and TX"/>
    <x v="1"/>
    <x v="2"/>
    <m/>
    <m/>
    <m/>
    <m/>
    <n v="373028000"/>
    <n v="240799008"/>
    <m/>
    <n v="159000"/>
    <n v="11631000"/>
    <n v="13870000"/>
    <n v="43079000"/>
    <n v="9433000"/>
    <m/>
    <m/>
    <x v="3697"/>
    <n v="187876992"/>
    <n v="11507000"/>
    <n v="4391000"/>
    <n v="15898000"/>
    <n v="41178000"/>
    <n v="74667000"/>
    <n v="410670016"/>
    <n v="155098144"/>
    <n v="51596112"/>
    <n v="1068934016"/>
    <n v="880255488"/>
    <n v="213030000"/>
    <n v="410670016"/>
    <n v="1874"/>
    <n v="0.70299999999999996"/>
    <m/>
    <n v="6.4899499999999999E-2"/>
    <n v="0.60329100000000002"/>
    <n v="2.3994499999999998E-2"/>
    <n v="65197"/>
  </r>
  <r>
    <x v="19"/>
    <x v="132"/>
    <s v="Baylor University"/>
    <s v="Texas"/>
    <x v="1"/>
    <x v="0"/>
    <n v="0.49933206106870232"/>
    <n v="0.19733741002611632"/>
    <n v="31440"/>
    <n v="15699"/>
    <n v="3098"/>
    <n v="0"/>
    <n v="3098"/>
    <n v="76798"/>
    <s v="Southwest: AZ, NM, OK, and TX"/>
    <x v="1"/>
    <x v="2"/>
    <n v="-97.118499999999997"/>
    <n v="31.545400000000001"/>
    <m/>
    <m/>
    <n v="399351008"/>
    <n v="249336992"/>
    <m/>
    <n v="28000"/>
    <n v="10692000"/>
    <n v="13455000"/>
    <n v="34071000"/>
    <n v="24340000"/>
    <m/>
    <m/>
    <x v="3698"/>
    <n v="194018000"/>
    <n v="10518000"/>
    <n v="4625000"/>
    <n v="15143000"/>
    <n v="42263000"/>
    <n v="79501000"/>
    <n v="421836992"/>
    <n v="167786864"/>
    <n v="55102392"/>
    <n v="880255488"/>
    <n v="871965952"/>
    <n v="416308000"/>
    <n v="421836992"/>
    <n v="1972"/>
    <n v="0.71099999999999997"/>
    <m/>
    <n v="6.7084599999999994E-2"/>
    <n v="0.59164099999999997"/>
    <n v="2.3615500000000001E-2"/>
    <n v="64034"/>
  </r>
  <r>
    <x v="20"/>
    <x v="132"/>
    <s v="Baylor University"/>
    <s v="Texas"/>
    <x v="1"/>
    <x v="0"/>
    <n v="0.47781519988285254"/>
    <n v="0.19975482684646031"/>
    <n v="34145"/>
    <n v="16315"/>
    <n v="3257"/>
    <n v="2"/>
    <n v="3259"/>
    <n v="76798"/>
    <s v="Southwest: AZ, NM, OK, and TX"/>
    <x v="1"/>
    <x v="2"/>
    <n v="-97.118399999999994"/>
    <n v="31.545400000000001"/>
    <m/>
    <m/>
    <n v="432089984"/>
    <n v="261587008"/>
    <m/>
    <n v="2422000"/>
    <n v="10793000"/>
    <n v="15818000"/>
    <n v="39551000"/>
    <n v="28319000"/>
    <m/>
    <m/>
    <x v="3699"/>
    <n v="204940000"/>
    <n v="11574000"/>
    <n v="3397000"/>
    <n v="14971000"/>
    <n v="43812000"/>
    <n v="87566000"/>
    <n v="446499008"/>
    <n v="176606112"/>
    <n v="59048344"/>
    <n v="871965952"/>
    <n v="1003929152"/>
    <n v="589139008"/>
    <n v="446499008"/>
    <n v="2263"/>
    <n v="0.71699999999999997"/>
    <m/>
    <n v="6.5289299999999995E-2"/>
    <n v="0.58843000000000001"/>
    <n v="2.29339E-2"/>
    <n v="64072"/>
  </r>
  <r>
    <x v="21"/>
    <x v="132"/>
    <s v="Baylor University"/>
    <s v="Texas"/>
    <x v="1"/>
    <x v="0"/>
    <n v="0.39658624229979467"/>
    <n v="0.19629797424114945"/>
    <n v="38960"/>
    <n v="15451"/>
    <n v="3033"/>
    <n v="0"/>
    <n v="3033"/>
    <n v="76798"/>
    <s v="Southwest: AZ, NM, OK, and TX"/>
    <x v="1"/>
    <x v="2"/>
    <n v="-97.119399999999999"/>
    <n v="31.545999999999999"/>
    <n v="6.9000000000000006E-2"/>
    <n v="2248"/>
    <n v="463484000"/>
    <n v="278720992"/>
    <m/>
    <n v="3728000"/>
    <n v="8386000"/>
    <n v="14072000"/>
    <n v="102108000"/>
    <n v="28267000"/>
    <m/>
    <m/>
    <x v="3700"/>
    <n v="209564992"/>
    <n v="11395000"/>
    <n v="3090000"/>
    <n v="14485000"/>
    <n v="48520000"/>
    <n v="96634000"/>
    <n v="473174016"/>
    <n v="188663440"/>
    <n v="64084656"/>
    <n v="1003929152"/>
    <n v="964161024"/>
    <n v="476083008"/>
    <n v="473174016"/>
    <n v="2071"/>
    <n v="0.746"/>
    <m/>
    <n v="6.8449899999999994E-2"/>
    <n v="0.59456600000000004"/>
    <n v="2.3378300000000001E-2"/>
    <n v="67620.5"/>
  </r>
  <r>
    <x v="22"/>
    <x v="132"/>
    <s v="Baylor University"/>
    <s v="Texas"/>
    <x v="1"/>
    <x v="0"/>
    <n v="0.60654736236883711"/>
    <n v="0.19278393269743468"/>
    <n v="27828"/>
    <n v="16879"/>
    <n v="3253"/>
    <n v="1"/>
    <n v="3254"/>
    <n v="76798"/>
    <s v="Southwest: AZ, NM, OK, and TX"/>
    <x v="1"/>
    <x v="2"/>
    <n v="-97.119399999999999"/>
    <n v="31.545999999999999"/>
    <n v="6.5000000000000002E-2"/>
    <n v="2597"/>
    <n v="502326016"/>
    <n v="298091008"/>
    <m/>
    <n v="8006000"/>
    <n v="9502000"/>
    <n v="18525000"/>
    <n v="24095000"/>
    <n v="153022000"/>
    <m/>
    <m/>
    <x v="3701"/>
    <n v="219335008"/>
    <n v="15081000"/>
    <n v="4970000"/>
    <n v="20051000"/>
    <n v="50618000"/>
    <n v="106017000"/>
    <n v="500159008"/>
    <n v="196241360"/>
    <n v="66549488"/>
    <n v="964161024"/>
    <n v="1061156608"/>
    <n v="703852992"/>
    <n v="500159008"/>
    <n v="2033"/>
    <n v="0.747"/>
    <m/>
    <n v="6.9689299999999996E-2"/>
    <n v="0.61104099999999995"/>
    <n v="2.4139399999999998E-2"/>
    <n v="71564.5"/>
  </r>
  <r>
    <x v="23"/>
    <x v="132"/>
    <s v="Baylor University"/>
    <s v="Texas"/>
    <x v="1"/>
    <x v="0"/>
    <n v="0.5746863140620192"/>
    <n v="0.18977928490689511"/>
    <n v="29249"/>
    <n v="16809"/>
    <n v="3189"/>
    <n v="1"/>
    <n v="3190"/>
    <n v="76798"/>
    <s v="Southwest: AZ, NM, OK, and TX"/>
    <x v="1"/>
    <x v="2"/>
    <n v="-97.119399999999999"/>
    <n v="31.545999999999999"/>
    <n v="4.8000000000000001E-2"/>
    <n v="2615"/>
    <n v="545798976"/>
    <n v="323664000"/>
    <m/>
    <n v="3006000"/>
    <n v="10005000"/>
    <n v="14894000"/>
    <n v="83336000"/>
    <n v="43636000"/>
    <m/>
    <m/>
    <x v="3702"/>
    <n v="225332992"/>
    <n v="20143000"/>
    <n v="7110000"/>
    <n v="27253000"/>
    <n v="50876000"/>
    <n v="115544000"/>
    <n v="547390976"/>
    <n v="211876032"/>
    <n v="64896180"/>
    <n v="1061156608"/>
    <n v="1151200256"/>
    <n v="673395008"/>
    <n v="547390976"/>
    <n v="2205"/>
    <n v="0.72199999999999998"/>
    <m/>
    <n v="7.1277900000000005E-2"/>
    <n v="0.60839299999999996"/>
    <n v="2.2564299999999999E-2"/>
    <n v="71289.5"/>
  </r>
  <r>
    <x v="24"/>
    <x v="132"/>
    <s v="Baylor University"/>
    <s v="Texas"/>
    <x v="1"/>
    <x v="0"/>
    <n v="0.55360198241784175"/>
    <n v="0.19316849621656187"/>
    <n v="33898"/>
    <n v="18766"/>
    <n v="3622"/>
    <n v="3"/>
    <n v="3625"/>
    <n v="76798"/>
    <s v="Southwest: AZ, NM, OK, and TX"/>
    <x v="1"/>
    <x v="2"/>
    <n v="-97.119399999999999"/>
    <n v="31.545999999999999"/>
    <n v="3.9E-2"/>
    <n v="2660"/>
    <n v="604593024"/>
    <n v="359840992"/>
    <m/>
    <n v="3006000"/>
    <n v="10075000"/>
    <n v="14932000"/>
    <n v="94236000"/>
    <n v="47841000"/>
    <m/>
    <m/>
    <x v="3703"/>
    <n v="232219008"/>
    <n v="24042000"/>
    <n v="9173000"/>
    <n v="33215000"/>
    <n v="50843000"/>
    <n v="134776992"/>
    <n v="558654016"/>
    <n v="225580656"/>
    <n v="68050344"/>
    <n v="1151201024"/>
    <n v="1165549952"/>
    <n v="626641984"/>
    <n v="558654016"/>
    <n v="2181"/>
    <n v="0.70399999999999996"/>
    <m/>
    <n v="6.6080200000000006E-2"/>
    <n v="0.599657"/>
    <n v="2.1025499999999999E-2"/>
    <n v="73926"/>
  </r>
  <r>
    <x v="25"/>
    <x v="132"/>
    <s v="Baylor University"/>
    <s v="Texas"/>
    <x v="1"/>
    <x v="0"/>
    <n v="0.43667537963654468"/>
    <n v="0.24185847644837169"/>
    <n v="32136"/>
    <n v="14033"/>
    <n v="3393"/>
    <n v="1"/>
    <n v="3394"/>
    <n v="76798"/>
    <s v="Southwest: AZ, NM, OK, and TX"/>
    <x v="1"/>
    <x v="2"/>
    <n v="-97.119399999999999"/>
    <n v="31.545999999999999"/>
    <n v="4.1000000000000002E-2"/>
    <n v="2794"/>
    <n v="654294016"/>
    <n v="387425984"/>
    <m/>
    <n v="3006000"/>
    <n v="11433000"/>
    <n v="15009000"/>
    <n v="79988000"/>
    <n v="52275000"/>
    <m/>
    <m/>
    <x v="3704"/>
    <n v="252719008"/>
    <n v="26837000"/>
    <n v="10494000"/>
    <n v="37331000"/>
    <n v="53589000"/>
    <n v="148456992"/>
    <n v="636417024"/>
    <n v="256249296"/>
    <n v="76018600"/>
    <n v="1165549952"/>
    <n v="1153534976"/>
    <n v="608622976"/>
    <n v="636417024"/>
    <n v="2409"/>
    <n v="0.74"/>
    <m/>
    <n v="5.75489E-2"/>
    <n v="0.59832200000000002"/>
    <n v="1.7474400000000001E-2"/>
    <n v="79768"/>
  </r>
  <r>
    <x v="26"/>
    <x v="132"/>
    <s v="Baylor University"/>
    <s v="Texas"/>
    <x v="1"/>
    <x v="0"/>
    <n v="0.39721676867998612"/>
    <n v="0.25461549643843584"/>
    <n v="34636"/>
    <n v="13758"/>
    <n v="3496"/>
    <n v="7"/>
    <n v="3503"/>
    <n v="76798"/>
    <s v="Southwest: AZ, NM, OK, and TX"/>
    <x v="1"/>
    <x v="2"/>
    <n v="-97.119399999999999"/>
    <n v="31.545999999999999"/>
    <n v="3.2000000000000001E-2"/>
    <n v="2972"/>
    <n v="688693376"/>
    <n v="404648992"/>
    <m/>
    <n v="3006000"/>
    <n v="10239000"/>
    <n v="15114000"/>
    <n v="64876000"/>
    <n v="58897000"/>
    <m/>
    <m/>
    <x v="3705"/>
    <n v="266172992"/>
    <n v="29030000"/>
    <n v="9227000"/>
    <n v="38257000"/>
    <n v="55452000"/>
    <n v="160230000"/>
    <n v="660163968"/>
    <n v="264550112"/>
    <n v="78426064"/>
    <n v="1153534976"/>
    <n v="1231712000"/>
    <n v="754193984"/>
    <n v="660163968"/>
    <n v="2323"/>
    <n v="0.76600000000000001"/>
    <m/>
    <n v="5.7813700000000003E-2"/>
    <n v="0.603383"/>
    <n v="1.4895200000000001E-2"/>
    <n v="80000"/>
  </r>
  <r>
    <x v="27"/>
    <x v="132"/>
    <s v="Baylor University"/>
    <s v="Texas"/>
    <x v="1"/>
    <x v="0"/>
    <n v="0.38945069169161073"/>
    <n v="0.22988505747126436"/>
    <n v="37083"/>
    <n v="14442"/>
    <n v="3316"/>
    <n v="4"/>
    <n v="3320"/>
    <n v="76798"/>
    <s v="Southwest: AZ, NM, OK, and TX"/>
    <x v="1"/>
    <x v="2"/>
    <n v="-97.117599999999996"/>
    <n v="31.548999999999999"/>
    <n v="3.7999999999999999E-2"/>
    <n v="2892"/>
    <n v="720217792"/>
    <n v="409902016"/>
    <m/>
    <n v="3006000"/>
    <n v="10380000"/>
    <n v="14238000"/>
    <n v="57508000"/>
    <n v="53650000"/>
    <m/>
    <m/>
    <x v="3706"/>
    <n v="277550016"/>
    <n v="32829000"/>
    <n v="9223000"/>
    <n v="42052000"/>
    <n v="56933000"/>
    <n v="160179008"/>
    <n v="664756992"/>
    <n v="270062016"/>
    <n v="79380000"/>
    <n v="1231712000"/>
    <n v="1310781056"/>
    <n v="757123008"/>
    <n v="664756992"/>
    <m/>
    <m/>
    <m/>
    <m/>
    <m/>
    <m/>
    <m/>
  </r>
  <r>
    <x v="0"/>
    <x v="133"/>
    <s v="CORPUS CHRISTI STATE UNIVERSITY"/>
    <s v="Texas"/>
    <x v="0"/>
    <x v="0"/>
    <s v=""/>
    <s v=""/>
    <m/>
    <m/>
    <m/>
    <m/>
    <m/>
    <n v="78412"/>
    <s v="Southwest: AZ, NM, OK, and TX"/>
    <x v="0"/>
    <x v="0"/>
    <m/>
    <m/>
    <m/>
    <m/>
    <n v="3346946"/>
    <m/>
    <m/>
    <n v="35725"/>
    <n v="1593211"/>
    <n v="14266629"/>
    <n v="615979"/>
    <n v="271959"/>
    <m/>
    <m/>
    <x v="3707"/>
    <n v="10320148"/>
    <n v="19365"/>
    <n v="99997"/>
    <n v="119362"/>
    <n v="1880417"/>
    <n v="612241"/>
    <n v="21250842"/>
    <n v="10600318"/>
    <n v="2901471"/>
    <m/>
    <m/>
    <m/>
    <m/>
    <m/>
    <m/>
    <m/>
    <m/>
    <m/>
    <m/>
    <m/>
  </r>
  <r>
    <x v="1"/>
    <x v="133"/>
    <s v="CORPUS CHRISTI STATE UNIVERSITY"/>
    <s v="Texas"/>
    <x v="0"/>
    <x v="0"/>
    <s v=""/>
    <s v=""/>
    <m/>
    <m/>
    <m/>
    <m/>
    <m/>
    <n v="78412"/>
    <s v="Southwest: AZ, NM, OK, and TX"/>
    <x v="0"/>
    <x v="0"/>
    <m/>
    <m/>
    <m/>
    <m/>
    <n v="4022429"/>
    <m/>
    <m/>
    <n v="45283"/>
    <n v="1645750"/>
    <n v="15902509"/>
    <n v="867174"/>
    <n v="163891"/>
    <m/>
    <m/>
    <x v="3708"/>
    <n v="9105348"/>
    <n v="1310332"/>
    <n v="477288"/>
    <n v="1787620"/>
    <n v="2707716"/>
    <n v="647869"/>
    <n v="21738418"/>
    <n v="11154726"/>
    <n v="2973675"/>
    <m/>
    <m/>
    <m/>
    <m/>
    <m/>
    <m/>
    <m/>
    <m/>
    <m/>
    <m/>
    <m/>
  </r>
  <r>
    <x v="2"/>
    <x v="133"/>
    <s v="CORPUS CHRISTI STATE UNIVERSITY"/>
    <s v="Texas"/>
    <x v="0"/>
    <x v="0"/>
    <s v=""/>
    <s v=""/>
    <m/>
    <m/>
    <m/>
    <m/>
    <m/>
    <n v="78412"/>
    <s v="Southwest: AZ, NM, OK, and TX"/>
    <x v="0"/>
    <x v="0"/>
    <m/>
    <m/>
    <m/>
    <m/>
    <n v="5173355"/>
    <m/>
    <m/>
    <n v="87688"/>
    <n v="1972890"/>
    <n v="16815990"/>
    <n v="1094594"/>
    <n v="168050"/>
    <m/>
    <m/>
    <x v="3709"/>
    <n v="10515519"/>
    <n v="1730048"/>
    <n v="418968"/>
    <n v="2149016"/>
    <n v="3160714"/>
    <n v="825580"/>
    <n v="26443844"/>
    <n v="11550965"/>
    <n v="3088591"/>
    <m/>
    <m/>
    <m/>
    <m/>
    <m/>
    <m/>
    <m/>
    <m/>
    <m/>
    <m/>
    <m/>
  </r>
  <r>
    <x v="3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5721241"/>
    <m/>
    <m/>
    <n v="196823"/>
    <n v="2284587"/>
    <n v="26476680"/>
    <n v="1317278"/>
    <n v="201359"/>
    <m/>
    <m/>
    <x v="3710"/>
    <n v="12851195"/>
    <n v="2528145"/>
    <n v="586097"/>
    <n v="3114242"/>
    <n v="3224415"/>
    <n v="1036956"/>
    <n v="35489680"/>
    <n v="12186362"/>
    <n v="3711587"/>
    <m/>
    <m/>
    <m/>
    <m/>
    <m/>
    <m/>
    <m/>
    <m/>
    <m/>
    <m/>
    <m/>
  </r>
  <r>
    <x v="4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8797641"/>
    <m/>
    <m/>
    <n v="144818"/>
    <n v="3099747"/>
    <n v="27177926"/>
    <n v="1110235"/>
    <n v="507150"/>
    <m/>
    <m/>
    <x v="3711"/>
    <n v="16236912"/>
    <n v="2387131"/>
    <n v="696611"/>
    <n v="3083742"/>
    <n v="3375458"/>
    <n v="1581155"/>
    <n v="41264652"/>
    <n v="18862478"/>
    <n v="1931964"/>
    <m/>
    <m/>
    <m/>
    <m/>
    <m/>
    <m/>
    <m/>
    <m/>
    <m/>
    <m/>
    <m/>
  </r>
  <r>
    <x v="5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10779034"/>
    <m/>
    <m/>
    <n v="306589"/>
    <n v="3422968"/>
    <n v="31666052"/>
    <n v="1407270"/>
    <n v="528143"/>
    <m/>
    <m/>
    <x v="3712"/>
    <n v="17832112"/>
    <n v="2574210"/>
    <n v="1076733"/>
    <n v="3650943"/>
    <n v="4152639"/>
    <n v="1820041"/>
    <n v="47628644"/>
    <n v="20373048"/>
    <n v="2845959"/>
    <m/>
    <m/>
    <m/>
    <m/>
    <m/>
    <m/>
    <m/>
    <m/>
    <m/>
    <m/>
    <m/>
  </r>
  <r>
    <x v="6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13495353"/>
    <m/>
    <m/>
    <n v="397172"/>
    <n v="5004460"/>
    <n v="33661912"/>
    <n v="1893207"/>
    <n v="837190"/>
    <m/>
    <m/>
    <x v="3713"/>
    <n v="18661884"/>
    <n v="2809451"/>
    <n v="1082641"/>
    <n v="3892092"/>
    <n v="5182939"/>
    <n v="1900433"/>
    <n v="54923408"/>
    <n v="23739786"/>
    <n v="2583110"/>
    <n v="1466899"/>
    <n v="1847811"/>
    <m/>
    <m/>
    <m/>
    <m/>
    <m/>
    <m/>
    <m/>
    <m/>
    <m/>
  </r>
  <r>
    <x v="7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13807192"/>
    <m/>
    <m/>
    <n v="470275"/>
    <n v="4189646"/>
    <n v="36182992"/>
    <n v="1685395"/>
    <n v="1281477"/>
    <m/>
    <m/>
    <x v="3714"/>
    <n v="20645024"/>
    <n v="1960180"/>
    <n v="990067"/>
    <n v="2950247"/>
    <n v="5848697"/>
    <n v="2439026"/>
    <n v="59906484"/>
    <n v="25751504"/>
    <n v="5505081"/>
    <n v="1847811"/>
    <n v="1802376"/>
    <m/>
    <m/>
    <m/>
    <m/>
    <m/>
    <n v="0.48573"/>
    <n v="0.63556500000000005"/>
    <n v="0.20197599999999999"/>
    <n v="19015.5"/>
  </r>
  <r>
    <x v="8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15415615"/>
    <m/>
    <m/>
    <n v="456376"/>
    <n v="3293997"/>
    <n v="37081684"/>
    <n v="1694722"/>
    <n v="2002004"/>
    <m/>
    <m/>
    <x v="3715"/>
    <n v="20778936"/>
    <n v="1613559"/>
    <n v="1279148"/>
    <n v="2892707"/>
    <n v="6050804"/>
    <n v="2857564"/>
    <n v="64709960"/>
    <n v="26991588"/>
    <n v="5677420"/>
    <n v="1802376"/>
    <n v="2390167"/>
    <m/>
    <m/>
    <m/>
    <m/>
    <m/>
    <n v="0.453708"/>
    <n v="0.62097199999999997"/>
    <n v="0.19079299999999999"/>
    <n v="21642"/>
  </r>
  <r>
    <x v="9"/>
    <x v="133"/>
    <s v="TEXAS A &amp; M UNIVERSITY-CORPUS CHRISTI"/>
    <s v="Texas"/>
    <x v="0"/>
    <x v="0"/>
    <s v=""/>
    <s v=""/>
    <m/>
    <m/>
    <m/>
    <m/>
    <m/>
    <n v="78412"/>
    <s v="Southwest: AZ, NM, OK, and TX"/>
    <x v="0"/>
    <x v="0"/>
    <m/>
    <m/>
    <m/>
    <m/>
    <n v="16719887"/>
    <m/>
    <m/>
    <n v="727509"/>
    <n v="5310740"/>
    <n v="44850896"/>
    <n v="1885159"/>
    <n v="2422746"/>
    <m/>
    <m/>
    <x v="3716"/>
    <n v="23938650"/>
    <n v="2463639"/>
    <n v="1750937"/>
    <n v="4214576"/>
    <n v="6977467"/>
    <n v="3099170"/>
    <n v="76204600"/>
    <n v="30650636"/>
    <n v="6306560"/>
    <n v="2390167"/>
    <n v="2937608"/>
    <m/>
    <m/>
    <n v="143"/>
    <n v="0.37"/>
    <n v="5661"/>
    <n v="0.40775400000000001"/>
    <n v="0.60918000000000005"/>
    <n v="0.17602499999999999"/>
    <n v="22697.5"/>
  </r>
  <r>
    <x v="10"/>
    <x v="133"/>
    <s v="TEXAS A &amp; M UNIVERSITY-CORPUS CHRISTI"/>
    <s v="Texas"/>
    <x v="0"/>
    <x v="0"/>
    <s v=""/>
    <s v=""/>
    <m/>
    <m/>
    <m/>
    <m/>
    <m/>
    <n v="784125503"/>
    <s v="Southwest: AZ, NM, OK, and TX"/>
    <x v="0"/>
    <x v="0"/>
    <m/>
    <m/>
    <m/>
    <m/>
    <n v="19184226"/>
    <m/>
    <m/>
    <n v="504083"/>
    <n v="6920138"/>
    <n v="47276976"/>
    <n v="2458805"/>
    <n v="2298223"/>
    <m/>
    <m/>
    <x v="3717"/>
    <n v="25503624"/>
    <n v="3480291"/>
    <n v="2112518"/>
    <n v="5592809"/>
    <n v="7482907"/>
    <n v="3119353"/>
    <n v="83947856"/>
    <n v="33674200"/>
    <n v="6686981"/>
    <n v="2937608"/>
    <n v="2632230"/>
    <m/>
    <m/>
    <n v="167"/>
    <n v="0.36899999999999999"/>
    <m/>
    <n v="0.37095499999999998"/>
    <n v="0.62365199999999998"/>
    <n v="0.16833600000000001"/>
    <n v="24357"/>
  </r>
  <r>
    <x v="11"/>
    <x v="133"/>
    <s v="TEXAS A &amp; M UNIVERSITY-CORPUS CHRISTI"/>
    <s v="Texas"/>
    <x v="1"/>
    <x v="0"/>
    <n v="0.8858035404373481"/>
    <n v="0.4134012539184953"/>
    <n v="2881"/>
    <n v="2552"/>
    <n v="1036"/>
    <n v="19"/>
    <n v="1055"/>
    <n v="784125503"/>
    <s v="Southwest: AZ, NM, OK, and TX"/>
    <x v="0"/>
    <x v="0"/>
    <m/>
    <m/>
    <m/>
    <m/>
    <n v="22973570"/>
    <n v="13475920"/>
    <m/>
    <n v="1386741"/>
    <n v="10300452"/>
    <n v="52985040"/>
    <n v="2913795"/>
    <n v="15420487"/>
    <n v="36295824"/>
    <n v="52474476"/>
    <x v="3718"/>
    <n v="31858966"/>
    <n v="6017457.5"/>
    <n v="1591112.88"/>
    <n v="7608570.5"/>
    <n v="8683077"/>
    <n v="4973494.5"/>
    <n v="90667280"/>
    <n v="38970792"/>
    <n v="10164198"/>
    <m/>
    <m/>
    <n v="101337968"/>
    <n v="90667280"/>
    <n v="162"/>
    <n v="0.33400000000000002"/>
    <n v="6705"/>
    <n v="0.34378300000000001"/>
    <n v="0.61894800000000005"/>
    <n v="0.15743599999999999"/>
    <n v="27257"/>
  </r>
  <r>
    <x v="12"/>
    <x v="133"/>
    <s v="TEXAS A &amp; M UNIVERSITY-CORPUS CHRISTI"/>
    <s v="Texas"/>
    <x v="1"/>
    <x v="0"/>
    <n v="0.8858035404373481"/>
    <n v="0.4134012539184953"/>
    <n v="2881"/>
    <n v="2552"/>
    <n v="1036"/>
    <n v="19"/>
    <n v="1055"/>
    <s v="78412-5503"/>
    <s v="Southwest: AZ, NM, OK, and TX"/>
    <x v="0"/>
    <x v="0"/>
    <m/>
    <m/>
    <m/>
    <m/>
    <n v="26946104"/>
    <n v="14796535"/>
    <m/>
    <n v="1186503"/>
    <n v="11809276"/>
    <n v="53260572"/>
    <n v="5843941"/>
    <n v="2771548"/>
    <n v="38880800"/>
    <n v="55053456"/>
    <x v="3719"/>
    <n v="32307258"/>
    <n v="7550781"/>
    <n v="2077288.75"/>
    <n v="9628070"/>
    <n v="7993989"/>
    <n v="5611302.5"/>
    <n v="90123040"/>
    <n v="41195704"/>
    <n v="9976744"/>
    <n v="2297094"/>
    <n v="2434265"/>
    <n v="94329200"/>
    <n v="90123040"/>
    <n v="172"/>
    <n v="0.39"/>
    <m/>
    <n v="0.33190199999999997"/>
    <n v="0.62252300000000005"/>
    <n v="0.13738400000000001"/>
    <n v="28994"/>
  </r>
  <r>
    <x v="13"/>
    <x v="133"/>
    <s v="TEXAS A &amp; M UNIVERSITY-CORPUS CHRISTI"/>
    <s v="Texas"/>
    <x v="0"/>
    <x v="0"/>
    <n v="0.84874759152215795"/>
    <n v="0.370790768066591"/>
    <n v="3114"/>
    <n v="2643"/>
    <n v="980"/>
    <m/>
    <n v="980"/>
    <s v="78412-5503"/>
    <s v="Southwest: AZ, NM, OK, and TX"/>
    <x v="0"/>
    <x v="0"/>
    <m/>
    <m/>
    <m/>
    <m/>
    <n v="29350470"/>
    <n v="18950262"/>
    <m/>
    <n v="1649229"/>
    <n v="12534269"/>
    <n v="55836680"/>
    <n v="3734807"/>
    <n v="2955629"/>
    <n v="44285756"/>
    <n v="55993328"/>
    <x v="3720"/>
    <n v="33269522"/>
    <n v="7353171.5"/>
    <n v="2377072"/>
    <n v="9730244"/>
    <n v="9624839"/>
    <n v="5960039.5"/>
    <n v="96011384"/>
    <n v="42801576"/>
    <n v="9598533"/>
    <n v="2434265"/>
    <n v="2745750"/>
    <n v="101040264"/>
    <n v="96011384"/>
    <n v="239"/>
    <n v="0.44400000000000001"/>
    <m/>
    <n v="0.33024999999999999"/>
    <n v="0.64446499999999995"/>
    <n v="0.13012599999999999"/>
    <n v="28382"/>
  </r>
  <r>
    <x v="14"/>
    <x v="133"/>
    <s v="TEXAS A &amp; M UNIVERSITY-CORPUS CHRISTI"/>
    <s v="Texas"/>
    <x v="1"/>
    <x v="0"/>
    <n v="0.8373812038014784"/>
    <n v="0.49180327868852458"/>
    <n v="2841"/>
    <n v="2379"/>
    <n v="1111"/>
    <n v="59"/>
    <n v="1170"/>
    <s v="78412-5503"/>
    <s v="Southwest: AZ, NM, OK, and TX"/>
    <x v="1"/>
    <x v="0"/>
    <m/>
    <m/>
    <m/>
    <m/>
    <n v="33861112"/>
    <n v="28438148"/>
    <m/>
    <n v="1751060"/>
    <n v="13276975"/>
    <n v="56448760"/>
    <n v="4164273"/>
    <n v="8513678"/>
    <n v="56219824"/>
    <n v="57191824"/>
    <x v="3721"/>
    <n v="37463288"/>
    <n v="8985101"/>
    <n v="2489859.5"/>
    <n v="11474960"/>
    <n v="10352249"/>
    <n v="6888649"/>
    <n v="113529056"/>
    <n v="46796596"/>
    <n v="10690550"/>
    <n v="2745750"/>
    <n v="3631534"/>
    <n v="118923648"/>
    <n v="113529056"/>
    <n v="278"/>
    <n v="0.373"/>
    <m/>
    <n v="0.31720399999999999"/>
    <n v="0.64204899999999998"/>
    <n v="0.12309"/>
    <n v="28011"/>
  </r>
  <r>
    <x v="15"/>
    <x v="133"/>
    <s v="Texas A &amp; M University-Corpus Christi"/>
    <s v="Texas"/>
    <x v="1"/>
    <x v="0"/>
    <n v="0.85304002444240756"/>
    <n v="0.42048710601719197"/>
    <n v="3273"/>
    <n v="2792"/>
    <n v="1155"/>
    <n v="19"/>
    <n v="1174"/>
    <s v="78412-5503"/>
    <s v="Southwest: AZ, NM, OK, and TX"/>
    <x v="1"/>
    <x v="3"/>
    <m/>
    <m/>
    <m/>
    <m/>
    <n v="37231200"/>
    <n v="30091186"/>
    <m/>
    <n v="1825155"/>
    <n v="15761553"/>
    <n v="63792500"/>
    <n v="3861004"/>
    <n v="50866696"/>
    <n v="62122516"/>
    <n v="62011724"/>
    <x v="3722"/>
    <n v="42019388"/>
    <n v="10829845"/>
    <n v="4128508"/>
    <n v="14958353"/>
    <n v="12187584"/>
    <n v="8470106"/>
    <n v="125131344"/>
    <n v="50955572"/>
    <n v="12055119"/>
    <n v="3631534"/>
    <n v="4178575"/>
    <n v="171579200"/>
    <n v="125131344"/>
    <n v="334"/>
    <n v="0.40500000000000003"/>
    <m/>
    <n v="0.31052299999999999"/>
    <n v="0.63195199999999996"/>
    <n v="0.116412"/>
    <n v="28769.5"/>
  </r>
  <r>
    <x v="16"/>
    <x v="133"/>
    <s v="Texas A &amp; M University-Corpus Christi"/>
    <s v="Texas"/>
    <x v="1"/>
    <x v="0"/>
    <n v="0.84632299047153681"/>
    <n v="0.3625866050808314"/>
    <n v="4093"/>
    <n v="3464"/>
    <n v="1235"/>
    <n v="21"/>
    <n v="1256"/>
    <s v="78412-5503"/>
    <s v="Southwest: AZ, NM, OK, and TX"/>
    <x v="1"/>
    <x v="3"/>
    <m/>
    <m/>
    <m/>
    <m/>
    <n v="38727460"/>
    <n v="33989456"/>
    <m/>
    <n v="2385196"/>
    <n v="16637525"/>
    <n v="62341428"/>
    <n v="5366416"/>
    <n v="8433514"/>
    <n v="64252888"/>
    <n v="65329936"/>
    <x v="3723"/>
    <n v="40049240"/>
    <n v="13364477"/>
    <n v="3431601.75"/>
    <n v="16796078"/>
    <n v="16211242"/>
    <n v="8606176"/>
    <n v="128396688"/>
    <n v="51876100"/>
    <n v="12568445"/>
    <n v="4178575"/>
    <n v="5227789"/>
    <n v="132789136"/>
    <n v="128396688"/>
    <n v="364"/>
    <n v="0.35199999999999998"/>
    <m/>
    <n v="0.31534600000000002"/>
    <n v="0.617201"/>
    <n v="0.111017"/>
    <n v="28718.5"/>
  </r>
  <r>
    <x v="17"/>
    <x v="133"/>
    <s v="Texas A &amp; M University-Corpus Christi"/>
    <s v="Texas"/>
    <x v="1"/>
    <x v="0"/>
    <n v="0.863903874448259"/>
    <n v="0.32926483110984955"/>
    <n v="4078"/>
    <n v="3523"/>
    <n v="1149"/>
    <n v="11"/>
    <n v="1160"/>
    <s v="78412-5503"/>
    <s v="Southwest: AZ, NM, OK, and TX"/>
    <x v="1"/>
    <x v="3"/>
    <m/>
    <m/>
    <m/>
    <m/>
    <n v="44102656"/>
    <n v="37277456"/>
    <m/>
    <n v="2316194"/>
    <n v="16808384"/>
    <n v="70589392"/>
    <n v="5263500"/>
    <n v="2504799"/>
    <n v="60981276"/>
    <n v="76174816"/>
    <x v="3724"/>
    <n v="44843068"/>
    <n v="14536530"/>
    <n v="3914690"/>
    <n v="18451220"/>
    <n v="18918324"/>
    <n v="8588344"/>
    <n v="146700880"/>
    <n v="54895884"/>
    <n v="19354640"/>
    <n v="5227789"/>
    <n v="5184801"/>
    <n v="142269104"/>
    <n v="146700880"/>
    <n v="389"/>
    <n v="0.39500000000000002"/>
    <m/>
    <n v="0.31558000000000003"/>
    <n v="0.61463999999999996"/>
    <n v="0.10281999999999999"/>
    <n v="28870"/>
  </r>
  <r>
    <x v="18"/>
    <x v="133"/>
    <s v="Texas A &amp; M University-Corpus Christi"/>
    <s v="Texas"/>
    <x v="0"/>
    <x v="0"/>
    <s v=""/>
    <s v=""/>
    <m/>
    <m/>
    <m/>
    <m/>
    <m/>
    <s v="78412-5503"/>
    <s v="Southwest: AZ, NM, OK, and TX"/>
    <x v="1"/>
    <x v="3"/>
    <m/>
    <m/>
    <m/>
    <m/>
    <n v="48434020"/>
    <n v="38452472"/>
    <m/>
    <n v="5916864"/>
    <n v="20675136"/>
    <n v="73278400"/>
    <n v="12763218"/>
    <n v="2200735"/>
    <n v="68441584"/>
    <n v="83441568"/>
    <x v="3725"/>
    <n v="46839196"/>
    <n v="16319105"/>
    <n v="4776335.5"/>
    <n v="21095440"/>
    <n v="18495416"/>
    <n v="9277815"/>
    <n v="152377168"/>
    <n v="60172624"/>
    <n v="17610276"/>
    <n v="5184801"/>
    <n v="4534169"/>
    <n v="152252736"/>
    <n v="152377168"/>
    <n v="431"/>
    <n v="0.38800000000000001"/>
    <m/>
    <n v="0.29571500000000001"/>
    <n v="0.61724800000000002"/>
    <n v="9.8216700000000004E-2"/>
    <n v="31177"/>
  </r>
  <r>
    <x v="19"/>
    <x v="133"/>
    <s v="Texas A &amp; M University-Corpus Christi"/>
    <s v="Texas"/>
    <x v="0"/>
    <x v="0"/>
    <s v=""/>
    <s v=""/>
    <m/>
    <m/>
    <m/>
    <m/>
    <m/>
    <s v="78412-5503"/>
    <s v="Southwest: AZ, NM, OK, and TX"/>
    <x v="1"/>
    <x v="3"/>
    <n v="-97.331900000000005"/>
    <n v="27.718599999999999"/>
    <m/>
    <m/>
    <n v="55393556"/>
    <n v="43941948"/>
    <m/>
    <n v="4256130"/>
    <n v="37380084"/>
    <n v="74704496"/>
    <n v="6961589"/>
    <n v="28054764"/>
    <n v="76078648"/>
    <n v="98224872"/>
    <x v="3726"/>
    <n v="54151120"/>
    <n v="14684078"/>
    <n v="4191197"/>
    <n v="18875276"/>
    <n v="22822468"/>
    <n v="10866139"/>
    <n v="172382144"/>
    <n v="63899404"/>
    <n v="20556172"/>
    <n v="4534169"/>
    <n v="7420840"/>
    <n v="198572912"/>
    <n v="172382144"/>
    <n v="434"/>
    <n v="0.376"/>
    <m/>
    <n v="0.28960799999999998"/>
    <n v="0.610124"/>
    <n v="9.5157000000000005E-2"/>
    <n v="32439"/>
  </r>
  <r>
    <x v="20"/>
    <x v="133"/>
    <s v="Texas A &amp; M University-Corpus Christi"/>
    <s v="Texas"/>
    <x v="1"/>
    <x v="0"/>
    <n v="0.8466823714173537"/>
    <n v="0.32599118942731276"/>
    <n v="5094"/>
    <n v="4313"/>
    <n v="1379"/>
    <n v="27"/>
    <n v="1406"/>
    <s v="78412-5503"/>
    <s v="Southwest: AZ, NM, OK, and TX"/>
    <x v="1"/>
    <x v="2"/>
    <n v="-97.331900000000005"/>
    <n v="27.718599999999999"/>
    <m/>
    <m/>
    <n v="64405112"/>
    <n v="50294620"/>
    <m/>
    <n v="3290224"/>
    <n v="31661096"/>
    <n v="71443920"/>
    <n v="6724013"/>
    <n v="54891704"/>
    <n v="81880680"/>
    <n v="92216024"/>
    <x v="3727"/>
    <n v="55393304"/>
    <n v="15434062"/>
    <n v="4388302"/>
    <n v="19822364"/>
    <n v="21395480"/>
    <n v="11932302"/>
    <n v="174081152"/>
    <n v="67503344"/>
    <n v="15811389"/>
    <n v="7420840"/>
    <n v="8833098"/>
    <n v="221101056"/>
    <n v="174081152"/>
    <n v="483"/>
    <n v="0.39700000000000002"/>
    <m/>
    <n v="0.29649399999999998"/>
    <n v="0.62363599999999997"/>
    <n v="9.4033000000000005E-2"/>
    <n v="31621"/>
  </r>
  <r>
    <x v="21"/>
    <x v="133"/>
    <s v="Texas A &amp; M University-Corpus Christi"/>
    <s v="Texas"/>
    <x v="1"/>
    <x v="0"/>
    <n v="0.8464860620337652"/>
    <n v="0.32606679035250463"/>
    <n v="5094"/>
    <n v="4312"/>
    <n v="1379"/>
    <n v="27"/>
    <n v="1406"/>
    <s v="78412-5503"/>
    <s v="Southwest: AZ, NM, OK, and TX"/>
    <x v="1"/>
    <x v="2"/>
    <n v="-97.331900000000005"/>
    <n v="27.718599999999999"/>
    <n v="0.13800000000000001"/>
    <n v="1842"/>
    <n v="70482368"/>
    <n v="55857760"/>
    <m/>
    <n v="4252964"/>
    <n v="27115872"/>
    <n v="64723900"/>
    <n v="5504005"/>
    <n v="60115960"/>
    <n v="85334232"/>
    <n v="80621592"/>
    <x v="3728"/>
    <n v="53947656"/>
    <n v="15166411"/>
    <n v="4646823"/>
    <n v="19813234"/>
    <n v="21138096"/>
    <n v="12356783"/>
    <n v="176700080"/>
    <n v="65921728"/>
    <n v="14608273"/>
    <n v="8833098"/>
    <n v="9617919"/>
    <n v="219755808"/>
    <n v="176700080"/>
    <n v="446"/>
    <n v="0.38800000000000001"/>
    <m/>
    <n v="0.30653999999999998"/>
    <n v="0.63578599999999996"/>
    <n v="9.3324299999999999E-2"/>
    <n v="29967"/>
  </r>
  <r>
    <x v="22"/>
    <x v="133"/>
    <s v="Texas A &amp; M University-Corpus Christi"/>
    <s v="Texas"/>
    <x v="1"/>
    <x v="0"/>
    <n v="0.89693893247192735"/>
    <n v="0.29377465271823017"/>
    <n v="6501"/>
    <n v="5831"/>
    <n v="1698"/>
    <n v="15"/>
    <n v="1713"/>
    <s v="78412-5503"/>
    <s v="Southwest: AZ, NM, OK, and TX"/>
    <x v="1"/>
    <x v="2"/>
    <n v="-97.331900000000005"/>
    <n v="27.718599999999999"/>
    <n v="0.13600000000000001"/>
    <n v="2028"/>
    <n v="78055008"/>
    <n v="60712076"/>
    <m/>
    <n v="4473186"/>
    <n v="27815424"/>
    <n v="64686252"/>
    <n v="6224671"/>
    <n v="26175108"/>
    <n v="91788272"/>
    <n v="82237728"/>
    <x v="3729"/>
    <n v="55529208"/>
    <n v="16369055"/>
    <n v="3867019"/>
    <n v="20236074"/>
    <n v="23183470"/>
    <n v="13178860"/>
    <n v="180466592"/>
    <n v="69899928"/>
    <n v="15157081"/>
    <n v="9617919"/>
    <n v="11282209"/>
    <n v="192510096"/>
    <n v="180466592"/>
    <n v="608"/>
    <n v="0.40200000000000002"/>
    <m/>
    <n v="0.28715600000000002"/>
    <n v="0.62707599999999997"/>
    <n v="8.3245700000000006E-2"/>
    <n v="31200"/>
  </r>
  <r>
    <x v="23"/>
    <x v="133"/>
    <s v="Texas A &amp; M University-Corpus Christi"/>
    <s v="Texas"/>
    <x v="1"/>
    <x v="0"/>
    <n v="0.92582146382738684"/>
    <n v="0.3124143183549124"/>
    <n v="7091"/>
    <n v="6565"/>
    <n v="2002"/>
    <n v="49"/>
    <n v="2051"/>
    <s v="78412-5503"/>
    <s v="Southwest: AZ, NM, OK, and TX"/>
    <x v="1"/>
    <x v="2"/>
    <n v="-97.331900000000005"/>
    <n v="27.718599999999999"/>
    <n v="0.121"/>
    <n v="2018"/>
    <n v="82112048"/>
    <n v="63892660"/>
    <m/>
    <n v="6526797"/>
    <n v="29275946"/>
    <n v="72536864"/>
    <n v="6124344"/>
    <n v="17405372"/>
    <n v="100888816"/>
    <n v="95789192"/>
    <x v="3730"/>
    <n v="60723608"/>
    <n v="19774144"/>
    <n v="3539492"/>
    <n v="23313636"/>
    <n v="23718946"/>
    <n v="13994972"/>
    <n v="189637056"/>
    <n v="74548144"/>
    <n v="18230444"/>
    <n v="11282209"/>
    <n v="13673273"/>
    <n v="200309184"/>
    <n v="189637056"/>
    <n v="471"/>
    <n v="0.38"/>
    <m/>
    <n v="0.25054599999999999"/>
    <n v="0.61614800000000003"/>
    <n v="7.4786699999999998E-2"/>
    <n v="32600"/>
  </r>
  <r>
    <x v="24"/>
    <x v="133"/>
    <s v="Texas A &amp; M University-Corpus Christi"/>
    <s v="Texas"/>
    <x v="1"/>
    <x v="0"/>
    <n v="0.84617314930991216"/>
    <n v="0.29819098457888493"/>
    <n v="7970"/>
    <n v="6744"/>
    <n v="1928"/>
    <n v="83"/>
    <n v="2011"/>
    <s v="78412-5503"/>
    <s v="Southwest: AZ, NM, OK, and TX"/>
    <x v="1"/>
    <x v="2"/>
    <n v="-97.331900000000005"/>
    <n v="27.718599999999999"/>
    <n v="8.6999999999999994E-2"/>
    <n v="2361"/>
    <n v="89939600"/>
    <n v="67875896"/>
    <m/>
    <n v="5326048"/>
    <n v="30193454"/>
    <n v="70903120"/>
    <n v="6318071"/>
    <n v="39115656"/>
    <n v="104259256"/>
    <n v="82270560"/>
    <x v="3731"/>
    <n v="63588152"/>
    <n v="20887156"/>
    <n v="3558494"/>
    <n v="24445650"/>
    <n v="28629124"/>
    <n v="11933272"/>
    <n v="198025680"/>
    <n v="79755680"/>
    <n v="20252912"/>
    <n v="13673273"/>
    <n v="13914231"/>
    <n v="220770864"/>
    <n v="198025680"/>
    <n v="473"/>
    <n v="0.36799999999999999"/>
    <m/>
    <n v="0.23790700000000001"/>
    <n v="0.61480699999999999"/>
    <n v="7.3247800000000002E-2"/>
    <n v="34633"/>
  </r>
  <r>
    <x v="25"/>
    <x v="133"/>
    <s v="Texas A &amp; M University-Corpus Christi"/>
    <s v="Texas"/>
    <x v="1"/>
    <x v="0"/>
    <n v="0.83769222134919741"/>
    <n v="0.31381481977756936"/>
    <n v="8909"/>
    <n v="7463"/>
    <n v="2228"/>
    <n v="114"/>
    <n v="2342"/>
    <s v="78412-5503"/>
    <s v="Southwest: AZ, NM, OK, and TX"/>
    <x v="1"/>
    <x v="2"/>
    <n v="-97.331900000000005"/>
    <n v="27.718599999999999"/>
    <n v="9.9000000000000005E-2"/>
    <n v="2555"/>
    <n v="96552152"/>
    <n v="72620640"/>
    <m/>
    <n v="6871291"/>
    <n v="30852936"/>
    <n v="79061856"/>
    <n v="6493515"/>
    <n v="10938736"/>
    <n v="111993568"/>
    <n v="93588456"/>
    <x v="3732"/>
    <n v="69117344"/>
    <n v="23431192"/>
    <n v="3278378"/>
    <n v="26709570"/>
    <n v="30852760"/>
    <n v="10966361"/>
    <n v="216249424"/>
    <n v="85677208"/>
    <n v="22190040"/>
    <n v="13914231"/>
    <n v="14774892"/>
    <n v="211466560"/>
    <n v="216249424"/>
    <n v="483"/>
    <n v="0.34499999999999997"/>
    <n v="9195"/>
    <n v="0.21246100000000001"/>
    <n v="0.62932399999999999"/>
    <n v="6.7216999999999999E-2"/>
    <n v="37441.5"/>
  </r>
  <r>
    <x v="26"/>
    <x v="133"/>
    <s v="Texas A &amp; M University-Corpus Christi"/>
    <s v="Texas"/>
    <x v="1"/>
    <x v="0"/>
    <n v="0.6465256797583081"/>
    <n v="0.28828181164629763"/>
    <n v="12909"/>
    <n v="8346"/>
    <n v="2375"/>
    <n v="31"/>
    <n v="2406"/>
    <s v="78412-5503"/>
    <s v="Southwest: AZ, NM, OK, and TX"/>
    <x v="1"/>
    <x v="2"/>
    <n v="-97.323999999999998"/>
    <n v="27.713699999999999"/>
    <n v="9.0999999999999998E-2"/>
    <n v="2554"/>
    <n v="104438440"/>
    <n v="76989848"/>
    <m/>
    <n v="8854255"/>
    <n v="34262064"/>
    <n v="86622432"/>
    <n v="6536157"/>
    <n v="24314780"/>
    <n v="123618872"/>
    <n v="103617280"/>
    <x v="3733"/>
    <n v="69619136"/>
    <n v="26209996"/>
    <n v="4161379"/>
    <n v="30371376"/>
    <n v="30028800"/>
    <n v="11756859"/>
    <n v="220967264"/>
    <n v="87406320"/>
    <n v="23736334"/>
    <n v="14774892"/>
    <n v="16389418"/>
    <n v="246361296"/>
    <n v="220967264"/>
    <n v="526"/>
    <n v="0.36299999999999999"/>
    <n v="9195"/>
    <n v="0.188836"/>
    <n v="0.62549500000000002"/>
    <n v="5.5621499999999997E-2"/>
    <n v="37435.5"/>
  </r>
  <r>
    <x v="27"/>
    <x v="133"/>
    <s v="Texas A &amp; M University-Corpus Christi"/>
    <s v="Texas"/>
    <x v="1"/>
    <x v="0"/>
    <n v="0.60462130937098846"/>
    <n v="0.30015923566878983"/>
    <n v="12464"/>
    <n v="7536"/>
    <n v="2219"/>
    <n v="43"/>
    <n v="2262"/>
    <s v="78412-5503"/>
    <s v="Southwest: AZ, NM, OK, and TX"/>
    <x v="1"/>
    <x v="2"/>
    <n v="-97.323999999999998"/>
    <n v="27.713699999999999"/>
    <n v="8.3000000000000004E-2"/>
    <n v="2948"/>
    <n v="109640640"/>
    <n v="81197088"/>
    <m/>
    <n v="8321006"/>
    <n v="39204520"/>
    <n v="88219032"/>
    <n v="7263370"/>
    <n v="7597377"/>
    <n v="129988656"/>
    <n v="105430680"/>
    <x v="3734"/>
    <n v="72729144"/>
    <n v="26623140"/>
    <n v="3898017"/>
    <n v="30521156"/>
    <n v="29834378"/>
    <n v="11373384"/>
    <n v="223191568"/>
    <n v="90086848"/>
    <n v="24421280"/>
    <n v="16389418"/>
    <n v="18808404"/>
    <n v="239174176"/>
    <n v="223191568"/>
    <m/>
    <m/>
    <n v="9195"/>
    <m/>
    <m/>
    <m/>
    <m/>
  </r>
  <r>
    <x v="0"/>
    <x v="134"/>
    <s v="UNIVERSITY OF HOUSTON-UNIVERSITY PARK"/>
    <s v="Texas"/>
    <x v="0"/>
    <x v="0"/>
    <s v=""/>
    <s v=""/>
    <m/>
    <m/>
    <m/>
    <m/>
    <m/>
    <n v="77004"/>
    <s v="Southwest: AZ, NM, OK, and TX"/>
    <x v="0"/>
    <x v="0"/>
    <m/>
    <m/>
    <m/>
    <m/>
    <n v="54330736"/>
    <m/>
    <m/>
    <n v="407836"/>
    <n v="29655726"/>
    <n v="135669984"/>
    <n v="14290962"/>
    <n v="3444419"/>
    <m/>
    <m/>
    <x v="3735"/>
    <n v="90254088"/>
    <n v="32217472"/>
    <n v="9771155"/>
    <n v="41988628"/>
    <n v="23833710"/>
    <n v="5523651"/>
    <n v="274679360"/>
    <n v="121913864"/>
    <n v="17145380"/>
    <m/>
    <m/>
    <m/>
    <m/>
    <m/>
    <m/>
    <m/>
    <m/>
    <m/>
    <m/>
    <m/>
  </r>
  <r>
    <x v="1"/>
    <x v="134"/>
    <s v="UNIVERSITY OF HOUSTON-UNIVERSITY PARK"/>
    <s v="Texas"/>
    <x v="0"/>
    <x v="0"/>
    <s v=""/>
    <s v=""/>
    <m/>
    <m/>
    <m/>
    <m/>
    <m/>
    <n v="77004"/>
    <s v="Southwest: AZ, NM, OK, and TX"/>
    <x v="0"/>
    <x v="0"/>
    <m/>
    <m/>
    <m/>
    <m/>
    <n v="58807128"/>
    <m/>
    <m/>
    <n v="472761"/>
    <n v="32469316"/>
    <n v="150371632"/>
    <n v="15009906"/>
    <n v="2955227"/>
    <m/>
    <m/>
    <x v="3736"/>
    <n v="100117424"/>
    <n v="33739256"/>
    <n v="10367024"/>
    <n v="44106280"/>
    <n v="27240892"/>
    <n v="6588334"/>
    <n v="302983296"/>
    <n v="126488472"/>
    <n v="28538980"/>
    <m/>
    <m/>
    <m/>
    <m/>
    <m/>
    <m/>
    <m/>
    <m/>
    <m/>
    <m/>
    <m/>
  </r>
  <r>
    <x v="2"/>
    <x v="134"/>
    <s v="UNIVERSITY OF HOUSTON-UNIVERSITY PARK"/>
    <s v="Texas"/>
    <x v="0"/>
    <x v="0"/>
    <s v=""/>
    <s v=""/>
    <m/>
    <m/>
    <m/>
    <m/>
    <m/>
    <n v="77004"/>
    <s v="Southwest: AZ, NM, OK, and TX"/>
    <x v="0"/>
    <x v="0"/>
    <m/>
    <m/>
    <m/>
    <m/>
    <n v="67816776"/>
    <m/>
    <m/>
    <n v="512160"/>
    <n v="32300260"/>
    <n v="146928320"/>
    <n v="14657457"/>
    <n v="3448745"/>
    <m/>
    <m/>
    <x v="3737"/>
    <n v="110024328"/>
    <n v="34244824"/>
    <n v="9895928"/>
    <n v="44140752"/>
    <n v="20483924"/>
    <n v="7031053"/>
    <n v="310231008"/>
    <n v="130586904"/>
    <n v="28330228"/>
    <m/>
    <m/>
    <m/>
    <m/>
    <m/>
    <m/>
    <m/>
    <m/>
    <m/>
    <m/>
    <m/>
  </r>
  <r>
    <x v="3"/>
    <x v="134"/>
    <s v="UNIVERSITY OF HOUSTON-UNIVERSITY PARK"/>
    <s v="Texas"/>
    <x v="0"/>
    <x v="0"/>
    <s v=""/>
    <s v=""/>
    <m/>
    <m/>
    <m/>
    <m/>
    <m/>
    <n v="77004"/>
    <s v="Southwest: AZ, NM, OK, and TX"/>
    <x v="0"/>
    <x v="0"/>
    <m/>
    <m/>
    <m/>
    <m/>
    <n v="70265464"/>
    <m/>
    <m/>
    <n v="365999"/>
    <n v="31577204"/>
    <n v="150994224"/>
    <n v="14841137"/>
    <n v="2900615"/>
    <m/>
    <m/>
    <x v="3738"/>
    <n v="111800232"/>
    <n v="34277620"/>
    <n v="11882152"/>
    <n v="46159772"/>
    <n v="22696312"/>
    <n v="7435553"/>
    <n v="321616288"/>
    <n v="134656416"/>
    <n v="28694024"/>
    <m/>
    <m/>
    <m/>
    <m/>
    <m/>
    <m/>
    <m/>
    <m/>
    <m/>
    <m/>
    <m/>
  </r>
  <r>
    <x v="4"/>
    <x v="134"/>
    <s v="UNIVERSITY OF HOUSTON-UNIVERSITY PARK"/>
    <s v="Texas"/>
    <x v="0"/>
    <x v="0"/>
    <s v=""/>
    <s v=""/>
    <m/>
    <m/>
    <m/>
    <m/>
    <m/>
    <n v="77004"/>
    <s v="Southwest: AZ, NM, OK, and TX"/>
    <x v="0"/>
    <x v="0"/>
    <m/>
    <m/>
    <m/>
    <m/>
    <n v="72383672"/>
    <m/>
    <m/>
    <n v="458693"/>
    <n v="33508324"/>
    <n v="138752240"/>
    <n v="16550709"/>
    <n v="4451038"/>
    <m/>
    <m/>
    <x v="3739"/>
    <n v="116415840"/>
    <n v="37915480"/>
    <n v="11985643"/>
    <n v="49901124"/>
    <n v="22870442"/>
    <n v="8053221"/>
    <n v="343644704"/>
    <n v="139581200"/>
    <n v="33547392"/>
    <m/>
    <m/>
    <m/>
    <m/>
    <m/>
    <m/>
    <m/>
    <m/>
    <m/>
    <m/>
    <m/>
  </r>
  <r>
    <x v="5"/>
    <x v="134"/>
    <s v="UNIVERSITY OF HOUSTON-UNIVERSITY PARK"/>
    <s v="Texas"/>
    <x v="0"/>
    <x v="0"/>
    <s v=""/>
    <s v=""/>
    <m/>
    <m/>
    <m/>
    <m/>
    <m/>
    <n v="770042162"/>
    <s v="Southwest: AZ, NM, OK, and TX"/>
    <x v="0"/>
    <x v="0"/>
    <m/>
    <m/>
    <m/>
    <m/>
    <n v="78436640"/>
    <m/>
    <m/>
    <n v="441732"/>
    <n v="34655336"/>
    <n v="137264928"/>
    <n v="18073636"/>
    <n v="4913353"/>
    <m/>
    <m/>
    <x v="3740"/>
    <n v="116423712"/>
    <n v="38770864"/>
    <n v="14434918"/>
    <n v="53205784"/>
    <n v="26802038"/>
    <n v="8390860"/>
    <n v="363888480"/>
    <n v="144527600"/>
    <n v="33153338"/>
    <m/>
    <m/>
    <m/>
    <m/>
    <m/>
    <m/>
    <m/>
    <m/>
    <m/>
    <m/>
    <m/>
  </r>
  <r>
    <x v="6"/>
    <x v="134"/>
    <s v="UNIVERSITY OF HOUSTON-UNIVERSITY PARK"/>
    <s v="Texas"/>
    <x v="0"/>
    <x v="0"/>
    <s v=""/>
    <s v=""/>
    <m/>
    <m/>
    <m/>
    <m/>
    <m/>
    <n v="770042162"/>
    <s v="Southwest: AZ, NM, OK, and TX"/>
    <x v="0"/>
    <x v="0"/>
    <m/>
    <m/>
    <m/>
    <m/>
    <n v="93886048"/>
    <m/>
    <m/>
    <n v="1625377"/>
    <n v="39340520"/>
    <n v="131139088"/>
    <n v="19677448"/>
    <n v="4106142"/>
    <m/>
    <m/>
    <x v="3741"/>
    <n v="118407160"/>
    <n v="37417064"/>
    <n v="14355027"/>
    <n v="51772092"/>
    <n v="32491720"/>
    <n v="9038626"/>
    <n v="392685152"/>
    <n v="150909648"/>
    <n v="32645112"/>
    <m/>
    <m/>
    <m/>
    <m/>
    <n v="826"/>
    <n v="0.36499999999999999"/>
    <m/>
    <m/>
    <m/>
    <m/>
    <m/>
  </r>
  <r>
    <x v="7"/>
    <x v="134"/>
    <s v="UNIVERSITY OF HOUSTON-UNIVERSITY PARK"/>
    <s v="Texas"/>
    <x v="0"/>
    <x v="0"/>
    <s v=""/>
    <s v=""/>
    <m/>
    <m/>
    <m/>
    <m/>
    <m/>
    <n v="770042162"/>
    <s v="Southwest: AZ, NM, OK, and TX"/>
    <x v="0"/>
    <x v="0"/>
    <m/>
    <m/>
    <m/>
    <m/>
    <n v="100483032"/>
    <m/>
    <m/>
    <n v="1034850"/>
    <n v="33935440"/>
    <n v="138127968"/>
    <n v="20795318"/>
    <n v="5903806"/>
    <m/>
    <m/>
    <x v="3742"/>
    <n v="120157208"/>
    <n v="40112100"/>
    <n v="15109904"/>
    <n v="55222004"/>
    <n v="32261956"/>
    <n v="9263478"/>
    <n v="379756288"/>
    <n v="164426432"/>
    <n v="37229600"/>
    <n v="196897296"/>
    <n v="129433456"/>
    <m/>
    <m/>
    <m/>
    <m/>
    <m/>
    <n v="0.410802"/>
    <n v="0.58651799999999998"/>
    <n v="0.115216"/>
    <n v="17550"/>
  </r>
  <r>
    <x v="8"/>
    <x v="134"/>
    <s v="UNIVERSITY OF HOUSTON-UNIVERSITY PARK"/>
    <s v="Texas"/>
    <x v="0"/>
    <x v="0"/>
    <s v=""/>
    <s v=""/>
    <m/>
    <m/>
    <m/>
    <m/>
    <m/>
    <n v="770042162"/>
    <s v="Southwest: AZ, NM, OK, and TX"/>
    <x v="0"/>
    <x v="0"/>
    <m/>
    <m/>
    <m/>
    <m/>
    <n v="105061800"/>
    <m/>
    <m/>
    <n v="196634"/>
    <n v="40285400"/>
    <n v="132500880"/>
    <n v="21400016"/>
    <n v="2653396"/>
    <m/>
    <m/>
    <x v="3743"/>
    <n v="123254008"/>
    <n v="42034212"/>
    <n v="14795303"/>
    <n v="56829516"/>
    <n v="33219552"/>
    <n v="9587144"/>
    <n v="385828416"/>
    <n v="166882128"/>
    <n v="40212760"/>
    <n v="129433456"/>
    <n v="134421664"/>
    <m/>
    <m/>
    <n v="705"/>
    <n v="0.35199999999999998"/>
    <m/>
    <n v="0.371336"/>
    <n v="0.58788300000000004"/>
    <n v="0.102932"/>
    <n v="19045"/>
  </r>
  <r>
    <x v="9"/>
    <x v="134"/>
    <s v="UNIVERSITY OF HOUSTON-UNIVERSITY PARK"/>
    <s v="Texas"/>
    <x v="0"/>
    <x v="0"/>
    <s v=""/>
    <s v=""/>
    <m/>
    <m/>
    <m/>
    <m/>
    <m/>
    <n v="770042162"/>
    <s v="Southwest: AZ, NM, OK, and TX"/>
    <x v="0"/>
    <x v="0"/>
    <m/>
    <m/>
    <m/>
    <m/>
    <n v="119319592"/>
    <m/>
    <m/>
    <n v="194241"/>
    <n v="41724872"/>
    <n v="154536544"/>
    <n v="24142634"/>
    <n v="4542446"/>
    <m/>
    <m/>
    <x v="3744"/>
    <n v="127036976"/>
    <n v="50752028"/>
    <n v="13398659"/>
    <n v="64150688"/>
    <n v="38600408"/>
    <n v="11945480"/>
    <n v="429934208"/>
    <n v="176927728"/>
    <n v="42963448"/>
    <n v="134421664"/>
    <n v="189329600"/>
    <m/>
    <m/>
    <n v="570"/>
    <n v="0.34899999999999998"/>
    <m/>
    <n v="0.35016000000000003"/>
    <n v="0.58172500000000005"/>
    <n v="9.7635799999999995E-2"/>
    <n v="20239"/>
  </r>
  <r>
    <x v="10"/>
    <x v="134"/>
    <s v="UNIVERSITY OF HOUSTON-UNIVERSITY PARK"/>
    <s v="Texas"/>
    <x v="0"/>
    <x v="0"/>
    <s v=""/>
    <s v=""/>
    <m/>
    <m/>
    <m/>
    <m/>
    <m/>
    <n v="770042162"/>
    <s v="Southwest: AZ, NM, OK, and TX"/>
    <x v="0"/>
    <x v="0"/>
    <m/>
    <m/>
    <m/>
    <m/>
    <n v="126391280"/>
    <m/>
    <m/>
    <n v="304868"/>
    <n v="42325564"/>
    <n v="178770608"/>
    <n v="27718996"/>
    <n v="9344824"/>
    <m/>
    <m/>
    <x v="3745"/>
    <n v="136821424"/>
    <n v="51798696"/>
    <n v="14207642"/>
    <n v="66006336"/>
    <n v="41685432"/>
    <n v="12157985"/>
    <n v="451372896"/>
    <n v="187592000"/>
    <n v="41806276"/>
    <n v="189329600"/>
    <n v="202857136"/>
    <m/>
    <m/>
    <n v="661"/>
    <n v="0.36299999999999999"/>
    <m/>
    <n v="0.32844899999999999"/>
    <n v="0.57383099999999998"/>
    <n v="9.3132900000000005E-2"/>
    <n v="22339"/>
  </r>
  <r>
    <x v="11"/>
    <x v="134"/>
    <s v="UNIVERSITY OF HOUSTON-UNIVERSITY PARK"/>
    <s v="Texas"/>
    <x v="1"/>
    <x v="0"/>
    <n v="0.81361401352181928"/>
    <n v="0.59206798866855526"/>
    <n v="6508"/>
    <n v="5295"/>
    <n v="2847"/>
    <n v="288"/>
    <n v="3135"/>
    <n v="770042162"/>
    <s v="Southwest: AZ, NM, OK, and TX"/>
    <x v="0"/>
    <x v="0"/>
    <m/>
    <m/>
    <m/>
    <m/>
    <n v="139053200"/>
    <n v="110757496"/>
    <m/>
    <n v="20907242"/>
    <n v="55693668"/>
    <n v="195089152"/>
    <n v="23289848"/>
    <n v="150576672"/>
    <n v="274234688"/>
    <n v="274573536"/>
    <x v="3746"/>
    <n v="158915504"/>
    <n v="79076568"/>
    <n v="17622492"/>
    <n v="96699056"/>
    <n v="43520028"/>
    <n v="17373478"/>
    <n v="541691520"/>
    <n v="217055168"/>
    <n v="46955368"/>
    <m/>
    <m/>
    <n v="601249472"/>
    <n v="541691520"/>
    <n v="834"/>
    <n v="0.37"/>
    <m/>
    <n v="0.33232800000000001"/>
    <n v="0.56247899999999995"/>
    <n v="9.62591E-2"/>
    <n v="23975"/>
  </r>
  <r>
    <x v="12"/>
    <x v="134"/>
    <s v="UNIVERSITY OF HOUSTON-UNIVERSITY PARK"/>
    <s v="Texas"/>
    <x v="1"/>
    <x v="0"/>
    <n v="0.81428214107053531"/>
    <n v="0.53094762709261245"/>
    <n v="7996"/>
    <n v="6511"/>
    <n v="3157"/>
    <n v="300"/>
    <n v="3457"/>
    <s v="77204-2018"/>
    <s v="Southwest: AZ, NM, OK, and TX"/>
    <x v="0"/>
    <x v="0"/>
    <m/>
    <m/>
    <m/>
    <m/>
    <n v="159776048"/>
    <n v="124585856"/>
    <m/>
    <n v="16864348"/>
    <n v="87508384"/>
    <n v="185585808"/>
    <n v="26025606"/>
    <n v="123977344"/>
    <n v="291931776"/>
    <n v="283421920"/>
    <x v="3747"/>
    <n v="166569728"/>
    <n v="87872128"/>
    <n v="17023714"/>
    <n v="104895840"/>
    <n v="51416640"/>
    <n v="19032390"/>
    <n v="597062272"/>
    <n v="235666608"/>
    <n v="54965888"/>
    <n v="204721184"/>
    <n v="189627360"/>
    <n v="630023936"/>
    <n v="597062272"/>
    <n v="1034"/>
    <n v="0.40200000000000002"/>
    <m/>
    <n v="0.33987200000000001"/>
    <n v="0.55594500000000002"/>
    <n v="0.10058"/>
    <n v="24938"/>
  </r>
  <r>
    <x v="13"/>
    <x v="134"/>
    <s v="UNIVERSITY OF HOUSTON-UNIVERSITY PARK"/>
    <s v="Texas"/>
    <x v="1"/>
    <x v="0"/>
    <n v="0.78023725082548612"/>
    <n v="0.52084639498432606"/>
    <n v="8177"/>
    <n v="6380"/>
    <n v="3051"/>
    <n v="272"/>
    <n v="3323"/>
    <s v="77204-2018"/>
    <s v="Southwest: AZ, NM, OK, and TX"/>
    <x v="0"/>
    <x v="0"/>
    <m/>
    <m/>
    <m/>
    <m/>
    <n v="188718000"/>
    <n v="155524480"/>
    <m/>
    <n v="14583263"/>
    <n v="65992728"/>
    <n v="185554496"/>
    <n v="18967354"/>
    <n v="71106256"/>
    <n v="302514272"/>
    <n v="226724976"/>
    <x v="3748"/>
    <n v="163997376"/>
    <n v="79313992"/>
    <n v="19242758"/>
    <n v="98556752"/>
    <n v="70130248"/>
    <n v="22505274"/>
    <n v="604728640"/>
    <n v="247114480"/>
    <n v="53237588"/>
    <n v="189627360"/>
    <n v="200750768"/>
    <n v="585552064"/>
    <n v="604728640"/>
    <n v="1027"/>
    <n v="0.38700000000000001"/>
    <m/>
    <n v="0.326291"/>
    <n v="0.56166400000000005"/>
    <n v="9.9235199999999996E-2"/>
    <n v="26477.5"/>
  </r>
  <r>
    <x v="14"/>
    <x v="134"/>
    <s v="UNIVERSITY OF HOUSTON-UNIVERSITY PARK"/>
    <s v="Texas"/>
    <x v="1"/>
    <x v="0"/>
    <n v="0.80600516068496364"/>
    <n v="0.49097788125727593"/>
    <n v="8526"/>
    <n v="6872"/>
    <n v="2994"/>
    <n v="380"/>
    <n v="3374"/>
    <s v="77204-2018"/>
    <s v="Southwest: AZ, NM, OK, and TX"/>
    <x v="1"/>
    <x v="0"/>
    <m/>
    <m/>
    <m/>
    <m/>
    <n v="217327056"/>
    <n v="180933440"/>
    <m/>
    <n v="14044555"/>
    <n v="73647312"/>
    <n v="191720944"/>
    <n v="23370952"/>
    <n v="117680560"/>
    <n v="342903744"/>
    <n v="294593568"/>
    <x v="3749"/>
    <n v="175360256"/>
    <n v="85896144"/>
    <n v="29124688"/>
    <n v="115020832"/>
    <n v="80061264"/>
    <n v="23467350"/>
    <n v="663271744"/>
    <n v="265966608"/>
    <n v="56089204"/>
    <n v="200750768"/>
    <n v="223772640"/>
    <n v="688877248"/>
    <n v="663271744"/>
    <n v="1123"/>
    <n v="0.40300000000000002"/>
    <m/>
    <n v="0.30954799999999999"/>
    <n v="0.55740699999999999"/>
    <n v="9.6215800000000004E-2"/>
    <n v="27030"/>
  </r>
  <r>
    <x v="15"/>
    <x v="134"/>
    <s v="University of Houston"/>
    <s v="Texas"/>
    <x v="1"/>
    <x v="0"/>
    <n v="0.8055316401205338"/>
    <n v="0.46052104208416833"/>
    <n v="9292"/>
    <n v="7485"/>
    <n v="3156"/>
    <n v="291"/>
    <n v="3447"/>
    <s v="77204-2018"/>
    <s v="Southwest: AZ, NM, OK, and TX"/>
    <x v="1"/>
    <x v="1"/>
    <m/>
    <m/>
    <m/>
    <m/>
    <n v="229680768"/>
    <n v="188759936"/>
    <m/>
    <n v="14151019"/>
    <n v="75333192"/>
    <n v="203400256"/>
    <n v="29431274"/>
    <n v="103436968"/>
    <n v="349820800"/>
    <n v="324807360"/>
    <x v="3750"/>
    <n v="191084592"/>
    <n v="81562920"/>
    <n v="33743708"/>
    <n v="115306624"/>
    <n v="86278360"/>
    <n v="23853842"/>
    <n v="662617408"/>
    <n v="282786784"/>
    <n v="58884372"/>
    <n v="223772640"/>
    <n v="258041792"/>
    <n v="719078976"/>
    <n v="662617408"/>
    <n v="1192"/>
    <n v="0.42299999999999999"/>
    <m/>
    <n v="0.31545499999999999"/>
    <n v="0.55775399999999997"/>
    <n v="9.2317300000000005E-2"/>
    <n v="26390"/>
  </r>
  <r>
    <x v="16"/>
    <x v="134"/>
    <s v="University of Houston"/>
    <s v="Texas"/>
    <x v="1"/>
    <x v="0"/>
    <n v="0.74514343231001512"/>
    <n v="0.46454140213426987"/>
    <n v="9935"/>
    <n v="7403"/>
    <n v="3041"/>
    <n v="398"/>
    <n v="3439"/>
    <s v="77204-2018"/>
    <s v="Southwest: AZ, NM, OK, and TX"/>
    <x v="1"/>
    <x v="1"/>
    <m/>
    <m/>
    <m/>
    <m/>
    <n v="248455552"/>
    <n v="208752000"/>
    <m/>
    <n v="12351162"/>
    <n v="75350864"/>
    <n v="204558640"/>
    <n v="39467496"/>
    <n v="57577852"/>
    <n v="373610752"/>
    <n v="277156448"/>
    <x v="3751"/>
    <n v="191190448"/>
    <n v="81676920"/>
    <n v="35203444"/>
    <n v="116880368"/>
    <n v="98952504"/>
    <n v="25784948"/>
    <n v="640025472"/>
    <n v="292130496"/>
    <n v="61605148"/>
    <n v="258041792"/>
    <n v="275670048"/>
    <n v="695363328"/>
    <n v="640025472"/>
    <n v="1361"/>
    <n v="0.42699999999999999"/>
    <m/>
    <n v="0.316085"/>
    <n v="0.55165600000000004"/>
    <n v="8.9650800000000003E-2"/>
    <n v="26825"/>
  </r>
  <r>
    <x v="17"/>
    <x v="134"/>
    <s v="University of Houston"/>
    <s v="Texas"/>
    <x v="1"/>
    <x v="0"/>
    <n v="0.76781137878011274"/>
    <n v="0.45206942590120158"/>
    <n v="9755"/>
    <n v="7490"/>
    <n v="3041"/>
    <n v="345"/>
    <n v="3386"/>
    <s v="77204-2018"/>
    <s v="Southwest: AZ, NM, OK, and TX"/>
    <x v="1"/>
    <x v="1"/>
    <m/>
    <m/>
    <m/>
    <m/>
    <n v="267864192"/>
    <n v="223434112"/>
    <m/>
    <n v="13599667"/>
    <n v="81453632"/>
    <n v="232209712"/>
    <n v="62961728"/>
    <n v="81485648"/>
    <n v="381272480"/>
    <n v="358619520"/>
    <x v="3752"/>
    <n v="205035440"/>
    <n v="87116896"/>
    <n v="41003632"/>
    <n v="128120528"/>
    <n v="111649856"/>
    <n v="24496974"/>
    <n v="717572352"/>
    <n v="308708384"/>
    <n v="66294552"/>
    <n v="559928000"/>
    <n v="545068480"/>
    <n v="795716288"/>
    <n v="717572352"/>
    <n v="1313"/>
    <n v="0.41799999999999998"/>
    <m/>
    <n v="0.30920700000000001"/>
    <n v="0.54494100000000001"/>
    <n v="8.6873300000000001E-2"/>
    <n v="28174.5"/>
  </r>
  <r>
    <x v="18"/>
    <x v="134"/>
    <s v="University of Houston"/>
    <s v="Texas"/>
    <x v="1"/>
    <x v="0"/>
    <n v="0.78518898580468621"/>
    <n v="0.41374428229143978"/>
    <n v="11694"/>
    <n v="9182"/>
    <n v="3488"/>
    <n v="311"/>
    <n v="3799"/>
    <s v="77204-2018"/>
    <s v="Southwest: AZ, NM, OK, and TX"/>
    <x v="1"/>
    <x v="1"/>
    <m/>
    <m/>
    <m/>
    <m/>
    <n v="294048768"/>
    <n v="233248032"/>
    <m/>
    <n v="17393516"/>
    <n v="88697640"/>
    <n v="239951280"/>
    <n v="33563952"/>
    <n v="81944008"/>
    <n v="406903680"/>
    <n v="292956576"/>
    <x v="3753"/>
    <n v="218929408"/>
    <n v="97006320"/>
    <n v="38686088"/>
    <n v="135692416"/>
    <n v="127478112"/>
    <n v="47656892"/>
    <n v="768001280"/>
    <n v="336845664"/>
    <n v="70425576"/>
    <n v="545068480"/>
    <n v="452755296"/>
    <n v="752197248"/>
    <n v="768001280"/>
    <n v="1258"/>
    <n v="0.40799999999999997"/>
    <m/>
    <n v="0.31133699999999997"/>
    <n v="0.54619200000000001"/>
    <n v="8.7220300000000001E-2"/>
    <n v="28767"/>
  </r>
  <r>
    <x v="19"/>
    <x v="134"/>
    <s v="University of Houston"/>
    <s v="Texas"/>
    <x v="1"/>
    <x v="0"/>
    <n v="0.69700693408233128"/>
    <n v="0.41493514670696385"/>
    <n v="11393"/>
    <n v="7941"/>
    <n v="3100"/>
    <n v="195"/>
    <n v="3295"/>
    <s v="77204-2018"/>
    <s v="Southwest: AZ, NM, OK, and TX"/>
    <x v="1"/>
    <x v="1"/>
    <n v="-95.346400000000003"/>
    <n v="29.7227"/>
    <m/>
    <m/>
    <n v="320950528"/>
    <n v="241782416"/>
    <m/>
    <n v="21133254"/>
    <n v="112084872"/>
    <n v="242428160"/>
    <n v="54231328"/>
    <n v="37730716"/>
    <n v="412611392"/>
    <n v="358274816"/>
    <x v="3754"/>
    <n v="227083648"/>
    <n v="113810736"/>
    <n v="45817120"/>
    <n v="159627856"/>
    <n v="140871616"/>
    <n v="29856848"/>
    <n v="735817664"/>
    <n v="350736736"/>
    <n v="73359376"/>
    <n v="452755296"/>
    <n v="495128224"/>
    <n v="818972608"/>
    <n v="735817664"/>
    <n v="1390"/>
    <n v="0.45700000000000002"/>
    <m/>
    <n v="0.32111400000000001"/>
    <n v="0.53195099999999995"/>
    <n v="8.9385500000000007E-2"/>
    <n v="29526"/>
  </r>
  <r>
    <x v="20"/>
    <x v="134"/>
    <s v="University of Houston"/>
    <s v="Texas"/>
    <x v="1"/>
    <x v="0"/>
    <n v="0.70521134463629975"/>
    <n v="0.4029470418790162"/>
    <n v="12799"/>
    <n v="9026"/>
    <n v="3453"/>
    <n v="184"/>
    <n v="3637"/>
    <s v="77204-2018"/>
    <s v="Southwest: AZ, NM, OK, and TX"/>
    <x v="1"/>
    <x v="1"/>
    <n v="-95.343699999999998"/>
    <n v="29.720400000000001"/>
    <m/>
    <m/>
    <n v="364307744"/>
    <n v="282533760"/>
    <m/>
    <n v="17871832"/>
    <n v="120898720"/>
    <n v="237140240"/>
    <n v="79797056"/>
    <n v="24379956"/>
    <n v="485983808"/>
    <n v="369586560"/>
    <x v="3755"/>
    <n v="238958032"/>
    <n v="115777976"/>
    <n v="48007156"/>
    <n v="163785136"/>
    <n v="147944496"/>
    <n v="32468528"/>
    <n v="806586560"/>
    <n v="360560032"/>
    <n v="77978200"/>
    <n v="495128224"/>
    <n v="559389312"/>
    <n v="907048448"/>
    <n v="806586560"/>
    <n v="1482"/>
    <n v="0.46100000000000002"/>
    <m/>
    <n v="0.32186900000000002"/>
    <n v="0.52368700000000001"/>
    <n v="8.8295700000000005E-2"/>
    <n v="30020.5"/>
  </r>
  <r>
    <x v="21"/>
    <x v="134"/>
    <s v="University of Houston"/>
    <s v="Texas"/>
    <x v="1"/>
    <x v="0"/>
    <n v="0.63219273743016757"/>
    <n v="0.4106925880923451"/>
    <n v="14320"/>
    <n v="9053"/>
    <n v="3555"/>
    <n v="163"/>
    <n v="3718"/>
    <s v="77204-2018"/>
    <s v="Southwest: AZ, NM, OK, and TX"/>
    <x v="1"/>
    <x v="1"/>
    <n v="-95.344800000000006"/>
    <n v="29.72"/>
    <n v="8.7999999999999995E-2"/>
    <n v="5910"/>
    <n v="392270848"/>
    <n v="325389568"/>
    <m/>
    <n v="18085228"/>
    <n v="93872496"/>
    <n v="220225984"/>
    <n v="75988608"/>
    <n v="70007120"/>
    <n v="542184576"/>
    <n v="357174912"/>
    <x v="3756"/>
    <n v="247647136"/>
    <n v="115289496"/>
    <n v="49176280"/>
    <n v="164465776"/>
    <n v="159835504"/>
    <n v="31264906"/>
    <n v="817290944"/>
    <n v="361644128"/>
    <n v="78919208"/>
    <n v="559389312"/>
    <n v="577698240"/>
    <n v="967005888"/>
    <n v="817290944"/>
    <n v="1500"/>
    <n v="0.46200000000000002"/>
    <m/>
    <n v="0.315639"/>
    <n v="0.52643700000000004"/>
    <n v="8.6795399999999995E-2"/>
    <n v="29406.5"/>
  </r>
  <r>
    <x v="22"/>
    <x v="134"/>
    <s v="University of Houston"/>
    <s v="Texas"/>
    <x v="1"/>
    <x v="0"/>
    <n v="0.56201892003055409"/>
    <n v="0.3650810245687402"/>
    <n v="17019"/>
    <n v="9565"/>
    <n v="3350"/>
    <n v="142"/>
    <n v="3492"/>
    <s v="77204-2018"/>
    <s v="Southwest: AZ, NM, OK, and TX"/>
    <x v="1"/>
    <x v="1"/>
    <n v="-95.344800000000006"/>
    <n v="29.72"/>
    <n v="9.6000000000000002E-2"/>
    <n v="5945"/>
    <n v="411506112"/>
    <n v="314306464"/>
    <m/>
    <n v="26087984"/>
    <n v="121608120"/>
    <n v="228234768"/>
    <n v="71362480"/>
    <n v="44212000"/>
    <n v="558684416"/>
    <n v="335833280"/>
    <x v="3757"/>
    <n v="251847488"/>
    <n v="132496176"/>
    <n v="47871544"/>
    <n v="180367712"/>
    <n v="179305280"/>
    <n v="35943632"/>
    <n v="896878528"/>
    <n v="380942048"/>
    <n v="85926992"/>
    <n v="577698240"/>
    <n v="608081088"/>
    <n v="971843392"/>
    <n v="896878528"/>
    <n v="1565"/>
    <n v="0.47499999999999998"/>
    <m/>
    <n v="0.31322699999999998"/>
    <n v="0.52204499999999998"/>
    <n v="8.7246900000000002E-2"/>
    <n v="29316.5"/>
  </r>
  <r>
    <x v="23"/>
    <x v="134"/>
    <s v="University of Houston"/>
    <s v="Texas"/>
    <x v="1"/>
    <x v="0"/>
    <n v="0.58407537197679094"/>
    <n v="0.33775941772400903"/>
    <n v="17407"/>
    <n v="10167"/>
    <n v="3321"/>
    <n v="113"/>
    <n v="3434"/>
    <s v="77204-2018"/>
    <s v="Southwest: AZ, NM, OK, and TX"/>
    <x v="1"/>
    <x v="1"/>
    <n v="-95.344800000000006"/>
    <n v="29.72"/>
    <n v="7.9000000000000001E-2"/>
    <n v="6882"/>
    <n v="424994336"/>
    <n v="327087072"/>
    <m/>
    <n v="32345848"/>
    <n v="117654800"/>
    <n v="244953664"/>
    <n v="64472284"/>
    <n v="45293056"/>
    <n v="579480960"/>
    <n v="361220480"/>
    <x v="3758"/>
    <n v="264315312"/>
    <n v="132994336"/>
    <n v="52523720"/>
    <n v="185518048"/>
    <n v="188242848"/>
    <n v="39492536"/>
    <n v="985825536"/>
    <n v="402844160"/>
    <n v="93842000"/>
    <n v="608081088"/>
    <n v="684517760"/>
    <n v="1020492800"/>
    <n v="985825536"/>
    <n v="1677"/>
    <n v="0.48099999999999998"/>
    <m/>
    <n v="0.29235100000000003"/>
    <n v="0.529609"/>
    <n v="8.0538499999999999E-2"/>
    <n v="30929"/>
  </r>
  <r>
    <x v="24"/>
    <x v="134"/>
    <s v="University of Houston"/>
    <s v="Texas"/>
    <x v="1"/>
    <x v="0"/>
    <n v="0.62990535549399818"/>
    <n v="0.37086578103527257"/>
    <n v="17328"/>
    <n v="10915"/>
    <n v="3908"/>
    <n v="140"/>
    <n v="4048"/>
    <s v="77204-2018"/>
    <s v="Southwest: AZ, NM, OK, and TX"/>
    <x v="1"/>
    <x v="1"/>
    <n v="-95.344800000000006"/>
    <n v="29.72"/>
    <n v="6.2E-2"/>
    <n v="7472"/>
    <n v="447126304"/>
    <n v="349353632"/>
    <m/>
    <n v="27612292"/>
    <n v="123181464"/>
    <n v="241447776"/>
    <n v="91014464"/>
    <n v="48124136"/>
    <n v="605547136"/>
    <n v="319271328"/>
    <x v="3759"/>
    <n v="268117248"/>
    <n v="151199520"/>
    <n v="51833400"/>
    <n v="203032928"/>
    <n v="187208208"/>
    <n v="36514868"/>
    <n v="972243840"/>
    <n v="418479840"/>
    <n v="99181544"/>
    <n v="684517760"/>
    <n v="639168320"/>
    <n v="1014192640"/>
    <n v="972243840"/>
    <n v="1580"/>
    <n v="0.51"/>
    <m/>
    <n v="0.28222799999999998"/>
    <n v="0.52865899999999999"/>
    <n v="7.4920500000000001E-2"/>
    <n v="32460"/>
  </r>
  <r>
    <x v="25"/>
    <x v="134"/>
    <s v="University of Houston"/>
    <s v="Texas"/>
    <x v="1"/>
    <x v="0"/>
    <n v="0.59718435256802627"/>
    <n v="0.39014163250093181"/>
    <n v="17971"/>
    <n v="10732"/>
    <n v="4010"/>
    <n v="177"/>
    <n v="4187"/>
    <s v="77204-2018"/>
    <s v="Southwest: AZ, NM, OK, and TX"/>
    <x v="1"/>
    <x v="1"/>
    <n v="-95.344800000000006"/>
    <n v="29.72"/>
    <n v="5.0999999999999997E-2"/>
    <n v="7888"/>
    <n v="472245568"/>
    <n v="371759648"/>
    <m/>
    <n v="24960896"/>
    <n v="126803264"/>
    <n v="272342368"/>
    <n v="60291400"/>
    <n v="52416992"/>
    <n v="664279872"/>
    <n v="338436160"/>
    <x v="3760"/>
    <n v="281052896"/>
    <n v="169648112"/>
    <n v="54336356"/>
    <n v="223984464"/>
    <n v="204018256"/>
    <n v="39912328"/>
    <n v="1038205888"/>
    <n v="441274016"/>
    <n v="107331024"/>
    <n v="639168320"/>
    <n v="679236928"/>
    <n v="1094644096"/>
    <n v="1038205888"/>
    <n v="1750"/>
    <n v="0.50700000000000001"/>
    <m/>
    <n v="0.273308"/>
    <n v="0.51776200000000006"/>
    <n v="7.0064600000000005E-2"/>
    <n v="32867.5"/>
  </r>
  <r>
    <x v="26"/>
    <x v="134"/>
    <s v="University of Houston"/>
    <s v="Texas"/>
    <x v="1"/>
    <x v="0"/>
    <n v="0.58544813695871101"/>
    <n v="0.38384794013933088"/>
    <n v="19860"/>
    <n v="11627"/>
    <n v="4263"/>
    <n v="200"/>
    <n v="4463"/>
    <s v="77204-2018"/>
    <s v="Southwest: AZ, NM, OK, and TX"/>
    <x v="1"/>
    <x v="1"/>
    <n v="-95.343500000000006"/>
    <n v="29.720400000000001"/>
    <n v="2.9000000000000001E-2"/>
    <n v="7807"/>
    <n v="491069344"/>
    <n v="388013472"/>
    <m/>
    <n v="21422640"/>
    <n v="126578432"/>
    <n v="253107616"/>
    <n v="81676552"/>
    <n v="53341016"/>
    <n v="670675136"/>
    <n v="395663456"/>
    <x v="3761"/>
    <n v="293117600"/>
    <n v="177804512"/>
    <n v="47389372"/>
    <n v="225193888"/>
    <n v="206405552"/>
    <n v="41418704"/>
    <n v="1067423744"/>
    <n v="456519392"/>
    <n v="110215648"/>
    <n v="679236928"/>
    <n v="753146496"/>
    <n v="1178800640"/>
    <n v="1067423744"/>
    <n v="1909"/>
    <n v="0.53700000000000003"/>
    <m/>
    <n v="0.24820600000000001"/>
    <n v="0.52571000000000001"/>
    <n v="6.0837099999999998E-2"/>
    <n v="33197.5"/>
  </r>
  <r>
    <x v="27"/>
    <x v="134"/>
    <s v="University of Houston"/>
    <s v="Texas"/>
    <x v="1"/>
    <x v="0"/>
    <n v="0.6110843605546995"/>
    <n v="0.3907493499330234"/>
    <n v="20768"/>
    <n v="12691"/>
    <n v="4745"/>
    <n v="214"/>
    <n v="4959"/>
    <s v="77204-2018"/>
    <s v="Southwest: AZ, NM, OK, and TX"/>
    <x v="1"/>
    <x v="1"/>
    <n v="-95.343500000000006"/>
    <n v="29.720400000000001"/>
    <n v="3.6999999999999998E-2"/>
    <n v="7515"/>
    <n v="509717184"/>
    <n v="392695296"/>
    <m/>
    <n v="22453304"/>
    <n v="137471808"/>
    <n v="256677536"/>
    <n v="81928272"/>
    <n v="43226756"/>
    <n v="686820160"/>
    <n v="402916320"/>
    <x v="3762"/>
    <n v="303421152"/>
    <n v="188625424"/>
    <n v="51324548"/>
    <n v="239949968"/>
    <n v="207838864"/>
    <n v="40309360"/>
    <n v="1073086720"/>
    <n v="462348864"/>
    <n v="112204336"/>
    <n v="753146496"/>
    <n v="842482112"/>
    <n v="1183013760"/>
    <n v="1073086720"/>
    <m/>
    <m/>
    <m/>
    <m/>
    <m/>
    <m/>
    <m/>
  </r>
  <r>
    <x v="0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1804076"/>
    <m/>
    <m/>
    <m/>
    <n v="8434221"/>
    <n v="35526228"/>
    <n v="5234002"/>
    <n v="716153"/>
    <m/>
    <m/>
    <x v="3763"/>
    <n v="28121448"/>
    <n v="2999099"/>
    <n v="4531025"/>
    <n v="7530124"/>
    <n v="3717988"/>
    <n v="1261979"/>
    <n v="66762884"/>
    <n v="30619848"/>
    <n v="7334183"/>
    <m/>
    <m/>
    <m/>
    <m/>
    <m/>
    <m/>
    <m/>
    <m/>
    <m/>
    <m/>
    <m/>
  </r>
  <r>
    <x v="1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2932572"/>
    <m/>
    <m/>
    <m/>
    <n v="8267635"/>
    <n v="33575808"/>
    <n v="5976788"/>
    <n v="1399451"/>
    <m/>
    <m/>
    <x v="3764"/>
    <n v="26734008"/>
    <n v="3251222"/>
    <n v="4753665"/>
    <n v="8004887"/>
    <n v="3365072"/>
    <n v="1255137"/>
    <n v="66481000"/>
    <n v="30562548"/>
    <n v="7385161"/>
    <m/>
    <m/>
    <m/>
    <m/>
    <m/>
    <m/>
    <m/>
    <m/>
    <m/>
    <m/>
    <m/>
  </r>
  <r>
    <x v="2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5031003"/>
    <m/>
    <m/>
    <m/>
    <n v="9173870"/>
    <n v="43197804"/>
    <n v="5783003"/>
    <n v="800820"/>
    <m/>
    <m/>
    <x v="3765"/>
    <n v="31243304"/>
    <n v="4278621"/>
    <n v="5613529"/>
    <n v="9892150"/>
    <n v="3762136"/>
    <n v="1662571"/>
    <n v="76220240"/>
    <n v="31653360"/>
    <n v="14229336"/>
    <m/>
    <m/>
    <m/>
    <m/>
    <m/>
    <m/>
    <m/>
    <m/>
    <m/>
    <m/>
    <m/>
  </r>
  <r>
    <x v="3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7424792"/>
    <m/>
    <m/>
    <m/>
    <n v="8043590"/>
    <n v="44044208"/>
    <n v="3603550"/>
    <n v="578977"/>
    <m/>
    <m/>
    <x v="3766"/>
    <n v="31226400"/>
    <n v="4255640"/>
    <n v="4192971"/>
    <n v="8448611"/>
    <n v="3515376"/>
    <n v="1686082"/>
    <n v="77159744"/>
    <n v="31676344"/>
    <n v="13422899"/>
    <m/>
    <m/>
    <m/>
    <m/>
    <m/>
    <m/>
    <m/>
    <m/>
    <m/>
    <m/>
    <m/>
  </r>
  <r>
    <x v="4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8174900"/>
    <m/>
    <m/>
    <m/>
    <n v="7076995"/>
    <n v="42720832"/>
    <n v="3362763"/>
    <n v="633234"/>
    <m/>
    <m/>
    <x v="3767"/>
    <n v="29947332"/>
    <n v="3909229"/>
    <n v="3407449"/>
    <n v="7316678"/>
    <n v="4039255"/>
    <n v="1584477"/>
    <n v="70215576"/>
    <n v="27597060"/>
    <n v="13269760"/>
    <m/>
    <m/>
    <m/>
    <m/>
    <m/>
    <m/>
    <m/>
    <m/>
    <m/>
    <m/>
    <m/>
  </r>
  <r>
    <x v="5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8164980"/>
    <m/>
    <m/>
    <m/>
    <n v="6819308"/>
    <n v="40617124"/>
    <n v="3374688"/>
    <n v="833916"/>
    <m/>
    <m/>
    <x v="3768"/>
    <n v="27408782"/>
    <n v="1948758"/>
    <n v="2892276"/>
    <n v="4841034"/>
    <n v="3995252"/>
    <n v="2263866"/>
    <n v="72034528"/>
    <n v="30310956"/>
    <n v="12270511"/>
    <m/>
    <m/>
    <m/>
    <m/>
    <m/>
    <m/>
    <m/>
    <m/>
    <m/>
    <m/>
    <m/>
  </r>
  <r>
    <x v="6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9703344"/>
    <m/>
    <m/>
    <m/>
    <n v="6478221"/>
    <n v="35547560"/>
    <n v="1992142"/>
    <n v="1531796"/>
    <m/>
    <m/>
    <x v="3769"/>
    <n v="22875188"/>
    <n v="2204045"/>
    <n v="2946088"/>
    <n v="5150133"/>
    <n v="4471902"/>
    <n v="2041950"/>
    <n v="66978512"/>
    <n v="28233650"/>
    <n v="13079306"/>
    <n v="4790726"/>
    <n v="6007379"/>
    <m/>
    <m/>
    <n v="205"/>
    <n v="0.24299999999999999"/>
    <m/>
    <m/>
    <m/>
    <m/>
    <m/>
  </r>
  <r>
    <x v="7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19867832"/>
    <m/>
    <m/>
    <m/>
    <n v="6696404"/>
    <n v="37130252"/>
    <n v="1665325"/>
    <n v="1390256"/>
    <m/>
    <m/>
    <x v="3770"/>
    <n v="25029178"/>
    <n v="2241463"/>
    <n v="3051790"/>
    <n v="5293253"/>
    <n v="4636471"/>
    <n v="1632140"/>
    <n v="70187096"/>
    <n v="30321280"/>
    <n v="10766731"/>
    <n v="6007379"/>
    <n v="7031388"/>
    <m/>
    <m/>
    <n v="256"/>
    <n v="0.27100000000000002"/>
    <m/>
    <n v="0.54193999999999998"/>
    <n v="0.61173"/>
    <n v="0.23427300000000001"/>
    <n v="15414.5"/>
  </r>
  <r>
    <x v="8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20847164"/>
    <m/>
    <m/>
    <m/>
    <n v="8274937"/>
    <n v="36993312"/>
    <n v="2717123"/>
    <n v="2199025"/>
    <m/>
    <m/>
    <x v="3771"/>
    <n v="25751824"/>
    <n v="2265523"/>
    <n v="3150862"/>
    <n v="5416385"/>
    <n v="4824434"/>
    <n v="1570829"/>
    <n v="70182968"/>
    <n v="31339750"/>
    <n v="7814097"/>
    <n v="6507788"/>
    <n v="7915139"/>
    <m/>
    <m/>
    <n v="187"/>
    <n v="0.23300000000000001"/>
    <m/>
    <n v="0.51732100000000003"/>
    <n v="0.61056600000000005"/>
    <n v="0.23758699999999999"/>
    <n v="17084"/>
  </r>
  <r>
    <x v="9"/>
    <x v="135"/>
    <s v="LAMAR UNIVERSITY-BEAUMONT"/>
    <s v="Texas"/>
    <x v="0"/>
    <x v="0"/>
    <s v=""/>
    <s v=""/>
    <m/>
    <m/>
    <m/>
    <m/>
    <m/>
    <n v="77710"/>
    <s v="Southwest: AZ, NM, OK, and TX"/>
    <x v="0"/>
    <x v="0"/>
    <m/>
    <m/>
    <m/>
    <m/>
    <n v="22895552"/>
    <m/>
    <m/>
    <m/>
    <n v="8103147"/>
    <n v="41358016"/>
    <n v="2761216"/>
    <n v="1947772"/>
    <m/>
    <m/>
    <x v="3772"/>
    <n v="28452640"/>
    <n v="1873685"/>
    <n v="3937408"/>
    <n v="5811093"/>
    <n v="4656615"/>
    <n v="1984117"/>
    <n v="79577688"/>
    <n v="34172304"/>
    <n v="8763640"/>
    <n v="7915139"/>
    <n v="9632717"/>
    <m/>
    <m/>
    <n v="247"/>
    <n v="0.24099999999999999"/>
    <m/>
    <n v="0.48107499999999997"/>
    <n v="0.605047"/>
    <n v="0.221613"/>
    <n v="18402.5"/>
  </r>
  <r>
    <x v="10"/>
    <x v="135"/>
    <s v="LAMAR UNIVERSITY-BEAUMONT"/>
    <s v="Texas"/>
    <x v="0"/>
    <x v="0"/>
    <s v=""/>
    <s v=""/>
    <m/>
    <m/>
    <m/>
    <m/>
    <m/>
    <n v="77705"/>
    <s v="Southwest: AZ, NM, OK, and TX"/>
    <x v="0"/>
    <x v="0"/>
    <m/>
    <m/>
    <m/>
    <m/>
    <n v="26056966"/>
    <m/>
    <m/>
    <m/>
    <n v="9254854"/>
    <n v="42263744"/>
    <n v="5163631"/>
    <n v="1801063"/>
    <m/>
    <m/>
    <x v="3773"/>
    <n v="29876024"/>
    <n v="2216228"/>
    <n v="3721597"/>
    <n v="5937825"/>
    <n v="5016263"/>
    <n v="2167680"/>
    <n v="92721704"/>
    <n v="36237624"/>
    <n v="9263232"/>
    <n v="9632717"/>
    <n v="8889669"/>
    <m/>
    <m/>
    <n v="244"/>
    <n v="0.26800000000000002"/>
    <m/>
    <n v="0.487487"/>
    <n v="0.61022399999999999"/>
    <n v="0.228435"/>
    <n v="18616"/>
  </r>
  <r>
    <x v="11"/>
    <x v="135"/>
    <s v="LAMAR UNIVERSITY-BEAUMONT"/>
    <s v="Texas"/>
    <x v="1"/>
    <x v="0"/>
    <n v="0.93764873869585907"/>
    <n v="0.68020304568527923"/>
    <n v="2101"/>
    <n v="1970"/>
    <n v="1000"/>
    <n v="340"/>
    <n v="1340"/>
    <n v="77705"/>
    <s v="Southwest: AZ, NM, OK, and TX"/>
    <x v="0"/>
    <x v="0"/>
    <m/>
    <m/>
    <m/>
    <m/>
    <n v="27722038"/>
    <n v="24244478"/>
    <m/>
    <n v="535693"/>
    <n v="12239018"/>
    <n v="46582856"/>
    <n v="1494298"/>
    <n v="4088035"/>
    <n v="47838356"/>
    <n v="45658504"/>
    <x v="3774"/>
    <n v="36483592"/>
    <n v="4756023"/>
    <n v="4364478"/>
    <n v="9120501"/>
    <n v="5435446.5"/>
    <n v="2743539.5"/>
    <n v="89393576"/>
    <n v="39831792"/>
    <n v="9862623"/>
    <m/>
    <m/>
    <n v="93496864"/>
    <n v="89393576"/>
    <n v="245"/>
    <n v="0.26800000000000002"/>
    <m/>
    <n v="0.48740800000000001"/>
    <n v="0.61714599999999997"/>
    <n v="0.221827"/>
    <n v="19282"/>
  </r>
  <r>
    <x v="12"/>
    <x v="135"/>
    <s v="LAMAR UNIVERSITY"/>
    <s v="Texas"/>
    <x v="1"/>
    <x v="0"/>
    <n v="0.71790633608815424"/>
    <n v="0.5034535686876439"/>
    <n v="3630"/>
    <n v="2606"/>
    <n v="1209"/>
    <n v="103"/>
    <n v="1312"/>
    <n v="77705"/>
    <s v="Southwest: AZ, NM, OK, and TX"/>
    <x v="0"/>
    <x v="0"/>
    <m/>
    <m/>
    <m/>
    <m/>
    <n v="32741734"/>
    <n v="28740246"/>
    <m/>
    <n v="808285"/>
    <n v="10866139"/>
    <n v="48523820"/>
    <n v="2647648"/>
    <n v="20218064"/>
    <n v="48665412"/>
    <n v="66017944"/>
    <x v="3775"/>
    <n v="40943988"/>
    <n v="4987599"/>
    <n v="4154619.5"/>
    <n v="9142218"/>
    <n v="6722491.5"/>
    <n v="4267804"/>
    <n v="95276240"/>
    <n v="42550312"/>
    <n v="11320338"/>
    <n v="8718055"/>
    <n v="9721546"/>
    <n v="114683360"/>
    <n v="95276240"/>
    <n v="258"/>
    <n v="0.28499999999999998"/>
    <m/>
    <n v="0.42252000000000001"/>
    <n v="0.62562499999999999"/>
    <n v="0.187582"/>
    <n v="22222"/>
  </r>
  <r>
    <x v="13"/>
    <x v="135"/>
    <s v="LAMAR UNIVERSITY"/>
    <s v="Texas"/>
    <x v="1"/>
    <x v="0"/>
    <n v="0.67980884109916373"/>
    <n v="0.49701230228470999"/>
    <n v="4185"/>
    <n v="2845"/>
    <n v="1297"/>
    <n v="117"/>
    <n v="1414"/>
    <n v="77705"/>
    <s v="Southwest: AZ, NM, OK, and TX"/>
    <x v="0"/>
    <x v="0"/>
    <m/>
    <m/>
    <m/>
    <m/>
    <n v="38747252"/>
    <n v="33244690"/>
    <m/>
    <n v="608155"/>
    <n v="11896984"/>
    <n v="48862044"/>
    <n v="2685577"/>
    <n v="2526269"/>
    <n v="54880100"/>
    <n v="48180516"/>
    <x v="3776"/>
    <n v="43179216"/>
    <n v="4029669"/>
    <n v="3770797.75"/>
    <n v="7800467"/>
    <n v="6685766"/>
    <n v="3214130.5"/>
    <n v="106015800"/>
    <n v="44431064"/>
    <n v="11322810"/>
    <n v="9721546"/>
    <n v="10633496"/>
    <n v="103060616"/>
    <n v="106015800"/>
    <n v="291"/>
    <n v="0.316"/>
    <m/>
    <n v="0.36687199999999998"/>
    <n v="0.639015"/>
    <n v="0.163768"/>
    <n v="24267"/>
  </r>
  <r>
    <x v="14"/>
    <x v="135"/>
    <s v="LAMAR UNIVERSITY"/>
    <s v="Texas"/>
    <x v="1"/>
    <x v="0"/>
    <n v="0.72029210002212885"/>
    <n v="0.50660522273425501"/>
    <n v="4519"/>
    <n v="3255"/>
    <n v="1529"/>
    <n v="120"/>
    <n v="1649"/>
    <n v="77705"/>
    <s v="Southwest: AZ, NM, OK, and TX"/>
    <x v="1"/>
    <x v="0"/>
    <m/>
    <m/>
    <m/>
    <m/>
    <n v="45456392"/>
    <n v="39147212"/>
    <m/>
    <n v="2256068"/>
    <n v="13260083"/>
    <n v="50321500"/>
    <n v="1078392"/>
    <n v="23105228"/>
    <n v="63466116"/>
    <n v="67806520"/>
    <x v="3777"/>
    <n v="47632244"/>
    <n v="4110303"/>
    <n v="2906671.25"/>
    <n v="7016974"/>
    <n v="7077909.5"/>
    <n v="3725835.25"/>
    <n v="111893600"/>
    <n v="48171896"/>
    <n v="11853687"/>
    <n v="10633496"/>
    <n v="16422966"/>
    <n v="131272640"/>
    <n v="111893600"/>
    <n v="305"/>
    <n v="0.315"/>
    <m/>
    <n v="0.337509"/>
    <n v="0.63448800000000005"/>
    <n v="0.146401"/>
    <n v="24632"/>
  </r>
  <r>
    <x v="15"/>
    <x v="135"/>
    <s v="Lamar University"/>
    <s v="Texas"/>
    <x v="0"/>
    <x v="0"/>
    <s v=""/>
    <s v=""/>
    <m/>
    <m/>
    <m/>
    <m/>
    <m/>
    <n v="77705"/>
    <s v="Southwest: AZ, NM, OK, and TX"/>
    <x v="1"/>
    <x v="2"/>
    <m/>
    <m/>
    <m/>
    <m/>
    <n v="49661688"/>
    <n v="41189268"/>
    <m/>
    <n v="1599942"/>
    <n v="29792440"/>
    <n v="46779928"/>
    <n v="2613039"/>
    <n v="49590976"/>
    <n v="81101168"/>
    <n v="47784432"/>
    <x v="3778"/>
    <n v="58605452"/>
    <n v="4822256"/>
    <n v="2590644"/>
    <n v="7412900"/>
    <n v="10758875"/>
    <n v="5962787.5"/>
    <n v="136309504"/>
    <n v="51368316"/>
    <n v="12794632"/>
    <n v="16422966"/>
    <n v="18713424"/>
    <n v="182398864"/>
    <n v="136309504"/>
    <n v="327"/>
    <n v="0.32600000000000001"/>
    <m/>
    <n v="0.30182199999999998"/>
    <n v="0.64254100000000003"/>
    <n v="0.13023100000000001"/>
    <n v="25119.5"/>
  </r>
  <r>
    <x v="16"/>
    <x v="135"/>
    <s v="Lamar University"/>
    <s v="Texas"/>
    <x v="1"/>
    <x v="0"/>
    <n v="0.63334009328736562"/>
    <n v="0.47870637207812999"/>
    <n v="4931"/>
    <n v="3123"/>
    <n v="1411"/>
    <n v="84"/>
    <n v="1495"/>
    <n v="77705"/>
    <s v="Southwest: AZ, NM, OK, and TX"/>
    <x v="1"/>
    <x v="3"/>
    <m/>
    <m/>
    <m/>
    <m/>
    <n v="56496680"/>
    <n v="47380432"/>
    <m/>
    <n v="3811880"/>
    <n v="18997350"/>
    <n v="49522916"/>
    <n v="3263329"/>
    <n v="26042420"/>
    <n v="78996128"/>
    <n v="48013640"/>
    <x v="3779"/>
    <n v="53941020"/>
    <n v="4701299"/>
    <n v="3392062"/>
    <n v="8093361"/>
    <n v="10897977"/>
    <n v="4487478"/>
    <n v="140518720"/>
    <n v="55986376"/>
    <n v="14936466"/>
    <n v="18713424"/>
    <n v="21664196"/>
    <n v="159565744"/>
    <n v="140518720"/>
    <n v="371"/>
    <n v="0.35599999999999998"/>
    <m/>
    <n v="0.29213800000000001"/>
    <n v="0.654281"/>
    <n v="0.122779"/>
    <n v="24844.5"/>
  </r>
  <r>
    <x v="17"/>
    <x v="135"/>
    <s v="Lamar University"/>
    <s v="Texas"/>
    <x v="1"/>
    <x v="0"/>
    <n v="0.89487086213168421"/>
    <n v="0.60691056910569108"/>
    <n v="2749"/>
    <n v="2460"/>
    <n v="1366"/>
    <n v="127"/>
    <n v="1493"/>
    <n v="77705"/>
    <s v="Southwest: AZ, NM, OK, and TX"/>
    <x v="1"/>
    <x v="2"/>
    <m/>
    <m/>
    <m/>
    <m/>
    <n v="69372984"/>
    <n v="60413992"/>
    <m/>
    <n v="1020238"/>
    <n v="19271952"/>
    <n v="46963076"/>
    <n v="3023320"/>
    <n v="8811696"/>
    <n v="81134864"/>
    <n v="56710072"/>
    <x v="3780"/>
    <n v="56982248"/>
    <n v="6297940"/>
    <n v="2534400"/>
    <n v="8832340"/>
    <n v="12900890"/>
    <n v="5730317"/>
    <n v="153962624"/>
    <n v="62719188"/>
    <n v="11897738"/>
    <n v="21664196"/>
    <n v="21806048"/>
    <n v="155601936"/>
    <n v="153962624"/>
    <n v="400"/>
    <n v="0.32300000000000001"/>
    <m/>
    <n v="0.29386000000000001"/>
    <n v="0.654057"/>
    <n v="0.124178"/>
    <n v="25853"/>
  </r>
  <r>
    <x v="18"/>
    <x v="135"/>
    <s v="Lamar University"/>
    <s v="Texas"/>
    <x v="1"/>
    <x v="0"/>
    <n v="0.61951640759930915"/>
    <n v="0.40702536938946193"/>
    <n v="5790"/>
    <n v="3587"/>
    <n v="1382"/>
    <n v="78"/>
    <n v="1460"/>
    <n v="77705"/>
    <s v="Southwest: AZ, NM, OK, and TX"/>
    <x v="1"/>
    <x v="2"/>
    <m/>
    <m/>
    <m/>
    <m/>
    <n v="79087872"/>
    <n v="66747856"/>
    <m/>
    <n v="2634459"/>
    <n v="20705248"/>
    <n v="52524168"/>
    <n v="4809373"/>
    <n v="50342976"/>
    <n v="90336768"/>
    <n v="65322676"/>
    <x v="3781"/>
    <n v="59515212"/>
    <n v="7302707"/>
    <n v="2699023.5"/>
    <n v="10001730"/>
    <n v="22717614"/>
    <n v="6744170"/>
    <n v="179785904"/>
    <n v="67907696"/>
    <n v="14720289"/>
    <n v="21806048"/>
    <n v="20802692"/>
    <n v="209388640"/>
    <n v="179785904"/>
    <n v="407"/>
    <n v="0.29899999999999999"/>
    <m/>
    <n v="0.29632399999999998"/>
    <n v="0.64291100000000001"/>
    <n v="0.12753200000000001"/>
    <n v="27739"/>
  </r>
  <r>
    <x v="19"/>
    <x v="135"/>
    <s v="Lamar University"/>
    <s v="Texas"/>
    <x v="1"/>
    <x v="0"/>
    <n v="0.84306773651800704"/>
    <n v="0.32868525896414341"/>
    <n v="5359"/>
    <n v="4518"/>
    <n v="1427"/>
    <n v="58"/>
    <n v="1485"/>
    <n v="77705"/>
    <s v="Southwest: AZ, NM, OK, and TX"/>
    <x v="1"/>
    <x v="2"/>
    <n v="-94.0762"/>
    <n v="30.042000000000002"/>
    <m/>
    <m/>
    <n v="95511600"/>
    <n v="81184864"/>
    <m/>
    <n v="253570"/>
    <n v="34422088"/>
    <n v="57791104"/>
    <n v="11441161"/>
    <n v="2860256"/>
    <n v="112076376"/>
    <n v="87502424"/>
    <x v="3782"/>
    <n v="62969440"/>
    <n v="8195459"/>
    <n v="3179144"/>
    <n v="11374603"/>
    <n v="21034986"/>
    <n v="6665637"/>
    <n v="203988416"/>
    <n v="75168128"/>
    <n v="16004652"/>
    <n v="20802692"/>
    <n v="21363228"/>
    <n v="207761296"/>
    <n v="203988416"/>
    <n v="464"/>
    <n v="0.28999999999999998"/>
    <m/>
    <n v="0.32471299999999997"/>
    <n v="0.61405799999999999"/>
    <n v="0.131521"/>
    <n v="28743"/>
  </r>
  <r>
    <x v="20"/>
    <x v="135"/>
    <s v="Lamar University"/>
    <s v="Texas"/>
    <x v="1"/>
    <x v="0"/>
    <n v="0.46898465556643815"/>
    <n v="0.50609119387399926"/>
    <n v="6126"/>
    <n v="2873"/>
    <n v="1386"/>
    <n v="68"/>
    <n v="1454"/>
    <n v="77705"/>
    <s v="Southwest: AZ, NM, OK, and TX"/>
    <x v="1"/>
    <x v="2"/>
    <n v="-94.244399999999999"/>
    <n v="29.988199999999999"/>
    <m/>
    <m/>
    <n v="93164912"/>
    <n v="81039384"/>
    <m/>
    <n v="1096039"/>
    <n v="30931092"/>
    <n v="57568024"/>
    <n v="4574307"/>
    <n v="1647507"/>
    <n v="110628736"/>
    <n v="78829240"/>
    <x v="3783"/>
    <n v="61453656"/>
    <n v="8370769"/>
    <n v="2132979"/>
    <n v="10503748"/>
    <n v="26966236"/>
    <n v="7019827"/>
    <n v="203426928"/>
    <n v="73237160"/>
    <n v="16934700"/>
    <n v="21363228"/>
    <n v="22833044"/>
    <n v="197788912"/>
    <n v="203426928"/>
    <n v="503"/>
    <n v="0.313"/>
    <m/>
    <n v="0.35377900000000001"/>
    <n v="0.61356500000000003"/>
    <n v="0.14025499999999999"/>
    <n v="28130"/>
  </r>
  <r>
    <x v="21"/>
    <x v="135"/>
    <s v="Lamar University"/>
    <s v="Texas"/>
    <x v="1"/>
    <x v="0"/>
    <n v="0.45546075085324234"/>
    <n v="0.52529037092544029"/>
    <n v="5860"/>
    <n v="2669"/>
    <n v="1333"/>
    <n v="69"/>
    <n v="1402"/>
    <n v="77705"/>
    <s v="Southwest: AZ, NM, OK, and TX"/>
    <x v="1"/>
    <x v="2"/>
    <n v="-94.073400000000007"/>
    <n v="30.0443"/>
    <n v="0.14699999999999999"/>
    <n v="1705"/>
    <n v="94127368"/>
    <n v="82478816"/>
    <m/>
    <n v="817047"/>
    <n v="24609564"/>
    <n v="53924296"/>
    <n v="8718837"/>
    <n v="3754450"/>
    <n v="118957464"/>
    <n v="77315176"/>
    <x v="3784"/>
    <n v="59828808"/>
    <n v="5971285"/>
    <n v="1537259"/>
    <n v="7508544"/>
    <n v="29355714"/>
    <n v="6824909"/>
    <n v="196173616"/>
    <n v="68432328"/>
    <n v="20779288"/>
    <n v="22833044"/>
    <n v="24031496"/>
    <n v="204608608"/>
    <n v="196173616"/>
    <n v="467"/>
    <n v="0.32400000000000001"/>
    <m/>
    <n v="0.36814200000000002"/>
    <n v="0.63015500000000002"/>
    <n v="0.15323500000000001"/>
    <n v="28404"/>
  </r>
  <r>
    <x v="22"/>
    <x v="135"/>
    <s v="Lamar University"/>
    <s v="Texas"/>
    <x v="1"/>
    <x v="0"/>
    <n v="0.88356025198130461"/>
    <n v="0.39581416743330267"/>
    <n v="4921"/>
    <n v="4348"/>
    <n v="1639"/>
    <n v="82"/>
    <n v="1721"/>
    <n v="77705"/>
    <s v="Southwest: AZ, NM, OK, and TX"/>
    <x v="1"/>
    <x v="2"/>
    <n v="-94.073400000000007"/>
    <n v="30.0443"/>
    <n v="0.186"/>
    <n v="2144"/>
    <n v="104529048"/>
    <n v="92782952"/>
    <m/>
    <n v="1373148"/>
    <n v="21482370"/>
    <n v="52421568"/>
    <n v="13667876"/>
    <n v="3089508"/>
    <n v="125182584"/>
    <n v="79443976"/>
    <x v="3785"/>
    <n v="63394176"/>
    <n v="4452334"/>
    <n v="1511982"/>
    <n v="5964316"/>
    <n v="26333562"/>
    <n v="7434636"/>
    <n v="198828480"/>
    <n v="70571896"/>
    <n v="21195552"/>
    <n v="24031496"/>
    <n v="27556172"/>
    <n v="213104560"/>
    <n v="198828480"/>
    <n v="490"/>
    <n v="0.34599999999999997"/>
    <m/>
    <n v="0.38006800000000002"/>
    <n v="0.63636400000000004"/>
    <n v="0.15967100000000001"/>
    <n v="30102"/>
  </r>
  <r>
    <x v="23"/>
    <x v="135"/>
    <s v="Lamar University"/>
    <s v="Texas"/>
    <x v="1"/>
    <x v="0"/>
    <n v="0.76817042606516295"/>
    <n v="0.39450788471995651"/>
    <n v="4788"/>
    <n v="3678"/>
    <n v="1400"/>
    <n v="51"/>
    <n v="1451"/>
    <n v="77705"/>
    <s v="Southwest: AZ, NM, OK, and TX"/>
    <x v="1"/>
    <x v="2"/>
    <n v="-94.073400000000007"/>
    <n v="30.0443"/>
    <n v="0.13500000000000001"/>
    <n v="2558"/>
    <n v="109541904"/>
    <n v="97337504"/>
    <m/>
    <n v="718124"/>
    <n v="20501950"/>
    <n v="57065072"/>
    <n v="3397563"/>
    <n v="2402399"/>
    <n v="131298696"/>
    <n v="71875640"/>
    <x v="3786"/>
    <n v="69570624"/>
    <n v="3593721"/>
    <n v="1536076"/>
    <n v="5129797"/>
    <n v="30938802"/>
    <n v="8336331"/>
    <n v="209526176"/>
    <n v="74375408"/>
    <n v="25115424"/>
    <n v="27556172"/>
    <n v="29550936"/>
    <n v="211505264"/>
    <n v="209526176"/>
    <n v="471"/>
    <n v="0.32900000000000001"/>
    <m/>
    <n v="0.41236299999999998"/>
    <n v="0.63275099999999995"/>
    <n v="0.17700099999999999"/>
    <n v="32181"/>
  </r>
  <r>
    <x v="24"/>
    <x v="135"/>
    <s v="Lamar University"/>
    <s v="Texas"/>
    <x v="1"/>
    <x v="0"/>
    <n v="0.78805774278215224"/>
    <n v="0.38939772411878992"/>
    <n v="4572"/>
    <n v="3603"/>
    <n v="1347"/>
    <n v="56"/>
    <n v="1403"/>
    <n v="77705"/>
    <s v="Southwest: AZ, NM, OK, and TX"/>
    <x v="1"/>
    <x v="2"/>
    <n v="-94.073400000000007"/>
    <n v="30.0443"/>
    <n v="0.11899999999999999"/>
    <n v="3337"/>
    <n v="126442136"/>
    <n v="110567288"/>
    <m/>
    <n v="559971"/>
    <n v="18970922"/>
    <n v="56806740"/>
    <n v="4808043"/>
    <n v="3989162"/>
    <n v="145433728"/>
    <n v="74053024"/>
    <x v="3787"/>
    <n v="72567432"/>
    <n v="2987877"/>
    <n v="1406036"/>
    <n v="4393913"/>
    <n v="35559908"/>
    <n v="8703950"/>
    <n v="216698784"/>
    <n v="77761872"/>
    <n v="25926460"/>
    <n v="29550936"/>
    <n v="30567384"/>
    <n v="227817696"/>
    <n v="216698784"/>
    <n v="478"/>
    <n v="0.32100000000000001"/>
    <m/>
    <n v="0.44144"/>
    <n v="0.62769399999999997"/>
    <n v="0.19337099999999999"/>
    <n v="34516.5"/>
  </r>
  <r>
    <x v="25"/>
    <x v="135"/>
    <s v="Lamar University"/>
    <s v="Texas"/>
    <x v="1"/>
    <x v="0"/>
    <n v="0.79112386840362114"/>
    <n v="0.43036561540608431"/>
    <n v="4529"/>
    <n v="3583"/>
    <n v="1481"/>
    <n v="61"/>
    <n v="1542"/>
    <n v="77705"/>
    <s v="Southwest: AZ, NM, OK, and TX"/>
    <x v="1"/>
    <x v="2"/>
    <n v="-94.073400000000007"/>
    <n v="30.0443"/>
    <n v="0.104"/>
    <n v="3923"/>
    <n v="136140704"/>
    <n v="111235600"/>
    <m/>
    <n v="1156863"/>
    <n v="21583714"/>
    <n v="69354888"/>
    <n v="6931035"/>
    <n v="2130928"/>
    <n v="149845216"/>
    <n v="86232968"/>
    <x v="3788"/>
    <n v="71070928"/>
    <n v="3151342"/>
    <n v="1927470"/>
    <n v="5078812"/>
    <n v="37693272"/>
    <n v="9795465"/>
    <n v="226613392"/>
    <n v="86126744"/>
    <n v="20295816"/>
    <n v="101479712"/>
    <n v="102509760"/>
    <n v="245479424"/>
    <n v="226613392"/>
    <n v="491"/>
    <n v="0.32700000000000001"/>
    <m/>
    <n v="0.41627500000000001"/>
    <n v="0.64310100000000003"/>
    <n v="0.177061"/>
    <n v="35464"/>
  </r>
  <r>
    <x v="26"/>
    <x v="135"/>
    <s v="Lamar University"/>
    <s v="Texas"/>
    <x v="1"/>
    <x v="0"/>
    <n v="0.76180295742027437"/>
    <n v="0.3430776426566885"/>
    <n v="5613"/>
    <n v="4276"/>
    <n v="1403"/>
    <n v="64"/>
    <n v="1467"/>
    <n v="77705"/>
    <s v="Southwest: AZ, NM, OK, and TX"/>
    <x v="1"/>
    <x v="2"/>
    <n v="-94.072199999999995"/>
    <n v="30.0427"/>
    <n v="6.8000000000000005E-2"/>
    <n v="4108"/>
    <n v="124100680"/>
    <n v="95880968"/>
    <m/>
    <n v="838046"/>
    <n v="24132636"/>
    <n v="71469920"/>
    <n v="7151269"/>
    <n v="91673400"/>
    <n v="136712752"/>
    <n v="90314624"/>
    <x v="3789"/>
    <n v="76836328"/>
    <n v="3406543"/>
    <n v="1994182"/>
    <n v="5400725"/>
    <n v="37422432"/>
    <n v="10240407"/>
    <n v="233088112"/>
    <n v="89726128"/>
    <n v="25850868"/>
    <n v="102509760"/>
    <n v="112895240"/>
    <n v="332487072"/>
    <n v="233088112"/>
    <n v="492"/>
    <n v="0.29599999999999999"/>
    <m/>
    <n v="0.39533800000000002"/>
    <n v="0.65396699999999996"/>
    <n v="0.16875799999999999"/>
    <n v="35526"/>
  </r>
  <r>
    <x v="27"/>
    <x v="135"/>
    <s v="Lamar University"/>
    <s v="Texas"/>
    <x v="1"/>
    <x v="0"/>
    <n v="0.8165289256198347"/>
    <n v="0.32546108861898337"/>
    <n v="5445"/>
    <n v="4446"/>
    <n v="1366"/>
    <n v="81"/>
    <n v="1447"/>
    <n v="77705"/>
    <s v="Southwest: AZ, NM, OK, and TX"/>
    <x v="1"/>
    <x v="2"/>
    <n v="-94.072199999999995"/>
    <n v="30.0427"/>
    <n v="7.3999999999999996E-2"/>
    <n v="4610"/>
    <n v="114752120"/>
    <n v="86336960"/>
    <m/>
    <n v="993833"/>
    <n v="23337226"/>
    <n v="70931488"/>
    <n v="7895061"/>
    <n v="2225721"/>
    <n v="127376560"/>
    <n v="92118584"/>
    <x v="3790"/>
    <n v="76507032"/>
    <n v="3199066"/>
    <n v="2414593"/>
    <n v="5613659"/>
    <n v="37660736"/>
    <n v="11502174"/>
    <n v="242190848"/>
    <n v="88954664"/>
    <n v="26057180"/>
    <n v="112895240"/>
    <n v="123023776"/>
    <n v="234366736"/>
    <n v="242190848"/>
    <m/>
    <m/>
    <m/>
    <m/>
    <m/>
    <m/>
    <m/>
  </r>
  <r>
    <x v="0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22800524"/>
    <m/>
    <m/>
    <m/>
    <n v="9968005"/>
    <n v="92981608"/>
    <n v="6618525"/>
    <n v="2664931"/>
    <m/>
    <m/>
    <x v="3791"/>
    <n v="66009212"/>
    <n v="8806002"/>
    <n v="2703794"/>
    <n v="11509796"/>
    <n v="15827248"/>
    <n v="3443321"/>
    <n v="172947056"/>
    <n v="79773040"/>
    <n v="20636060"/>
    <m/>
    <m/>
    <m/>
    <m/>
    <m/>
    <m/>
    <m/>
    <m/>
    <m/>
    <m/>
    <m/>
  </r>
  <r>
    <x v="1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32786216"/>
    <m/>
    <m/>
    <m/>
    <n v="10734783"/>
    <n v="98429320"/>
    <n v="7119867"/>
    <n v="2064544"/>
    <m/>
    <m/>
    <x v="3792"/>
    <n v="74302088"/>
    <n v="8863015"/>
    <n v="2970103"/>
    <n v="11833118"/>
    <n v="13434262"/>
    <n v="5685050"/>
    <n v="183753200"/>
    <n v="83470880"/>
    <n v="22792342"/>
    <m/>
    <m/>
    <m/>
    <m/>
    <m/>
    <m/>
    <m/>
    <m/>
    <m/>
    <m/>
    <m/>
  </r>
  <r>
    <x v="2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39501880"/>
    <m/>
    <m/>
    <m/>
    <n v="12920928"/>
    <n v="101643304"/>
    <n v="6333650"/>
    <n v="2447565"/>
    <m/>
    <m/>
    <x v="3793"/>
    <n v="80086280"/>
    <n v="8730749"/>
    <n v="3089466"/>
    <n v="11820215"/>
    <n v="14919745"/>
    <n v="5811611"/>
    <n v="197911328"/>
    <n v="87791712"/>
    <n v="21644274"/>
    <m/>
    <m/>
    <m/>
    <m/>
    <m/>
    <m/>
    <m/>
    <m/>
    <m/>
    <m/>
    <m/>
  </r>
  <r>
    <x v="3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42494864"/>
    <m/>
    <m/>
    <m/>
    <n v="12116567"/>
    <n v="98805216"/>
    <n v="6271406"/>
    <n v="2544459"/>
    <m/>
    <m/>
    <x v="3794"/>
    <n v="80442584"/>
    <n v="9293038"/>
    <n v="3333401"/>
    <n v="12626439"/>
    <n v="15449299"/>
    <n v="5939746"/>
    <n v="198919280"/>
    <n v="89212256"/>
    <n v="22385538"/>
    <m/>
    <m/>
    <m/>
    <m/>
    <m/>
    <m/>
    <m/>
    <m/>
    <m/>
    <m/>
    <m/>
  </r>
  <r>
    <x v="4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44022880"/>
    <m/>
    <m/>
    <m/>
    <n v="12741265"/>
    <n v="96858168"/>
    <n v="7460109"/>
    <n v="2897873"/>
    <m/>
    <m/>
    <x v="3795"/>
    <n v="79141552"/>
    <n v="12190490"/>
    <n v="3145136"/>
    <n v="15335626"/>
    <n v="15794997"/>
    <n v="6111941"/>
    <n v="203698688"/>
    <n v="86228376"/>
    <n v="22568464"/>
    <m/>
    <m/>
    <m/>
    <m/>
    <m/>
    <m/>
    <m/>
    <m/>
    <m/>
    <m/>
    <m/>
  </r>
  <r>
    <x v="5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47992356"/>
    <m/>
    <m/>
    <m/>
    <n v="12603264"/>
    <n v="109265280"/>
    <n v="8395329"/>
    <n v="2857778"/>
    <m/>
    <m/>
    <x v="3796"/>
    <n v="80786752"/>
    <n v="13915111"/>
    <n v="2467802"/>
    <n v="16382913"/>
    <n v="18081932"/>
    <n v="6761418"/>
    <n v="211002192"/>
    <n v="95400752"/>
    <n v="21060492"/>
    <m/>
    <m/>
    <m/>
    <m/>
    <m/>
    <m/>
    <m/>
    <m/>
    <m/>
    <m/>
    <m/>
  </r>
  <r>
    <x v="6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54046032"/>
    <m/>
    <m/>
    <m/>
    <n v="12898871"/>
    <n v="108543768"/>
    <n v="8844538"/>
    <n v="3836174"/>
    <m/>
    <m/>
    <x v="3797"/>
    <n v="83420512"/>
    <n v="13633870"/>
    <n v="2710703"/>
    <n v="16344573"/>
    <n v="18800730"/>
    <n v="7238291"/>
    <n v="217043984"/>
    <n v="99509168"/>
    <n v="23241732"/>
    <n v="20416000"/>
    <n v="27881000"/>
    <m/>
    <m/>
    <n v="726"/>
    <n v="0.34799999999999998"/>
    <m/>
    <m/>
    <m/>
    <m/>
    <m/>
  </r>
  <r>
    <x v="7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55813744"/>
    <m/>
    <m/>
    <m/>
    <n v="13117037"/>
    <n v="115470552"/>
    <n v="9542417"/>
    <n v="4568405"/>
    <m/>
    <m/>
    <x v="3798"/>
    <n v="88666960"/>
    <n v="11014620"/>
    <n v="2641919"/>
    <n v="13656539"/>
    <n v="23992768"/>
    <n v="7531504"/>
    <n v="232442592"/>
    <n v="105160496"/>
    <n v="22464368"/>
    <n v="27881000"/>
    <n v="29740004"/>
    <m/>
    <m/>
    <n v="653"/>
    <n v="0.36399999999999999"/>
    <m/>
    <n v="0.32008399999999998"/>
    <n v="0.570828"/>
    <n v="0.105936"/>
    <n v="28759"/>
  </r>
  <r>
    <x v="8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63968888"/>
    <m/>
    <m/>
    <m/>
    <n v="15752718"/>
    <n v="117470232"/>
    <n v="10385644"/>
    <n v="4058811"/>
    <m/>
    <m/>
    <x v="3799"/>
    <n v="92867376"/>
    <n v="12891033"/>
    <n v="2896610"/>
    <n v="15787643"/>
    <n v="25173132"/>
    <n v="10361067"/>
    <n v="245743872"/>
    <n v="102581016"/>
    <n v="23808144"/>
    <n v="29740004"/>
    <n v="38372396"/>
    <m/>
    <m/>
    <n v="730"/>
    <n v="0.39"/>
    <m/>
    <n v="0.30919200000000002"/>
    <n v="0.58000600000000002"/>
    <n v="0.10430200000000001"/>
    <n v="30826"/>
  </r>
  <r>
    <x v="9"/>
    <x v="136"/>
    <s v="UNIVERSITY OF NORTH TEXAS"/>
    <s v="Texas"/>
    <x v="0"/>
    <x v="0"/>
    <s v=""/>
    <s v=""/>
    <m/>
    <m/>
    <m/>
    <m/>
    <m/>
    <n v="762033737"/>
    <s v="Southwest: AZ, NM, OK, and TX"/>
    <x v="0"/>
    <x v="0"/>
    <m/>
    <m/>
    <m/>
    <m/>
    <n v="84762048"/>
    <m/>
    <m/>
    <m/>
    <n v="17962636"/>
    <n v="132977504"/>
    <n v="12187895"/>
    <n v="6125860"/>
    <m/>
    <m/>
    <x v="3800"/>
    <n v="99574880"/>
    <n v="13454631"/>
    <n v="4223439"/>
    <n v="17678070"/>
    <n v="29719296"/>
    <n v="11911189"/>
    <n v="266650176"/>
    <n v="110390552"/>
    <n v="25743986"/>
    <n v="38372396"/>
    <n v="46369164"/>
    <m/>
    <m/>
    <n v="722"/>
    <n v="0.36199999999999999"/>
    <m/>
    <n v="0.29441299999999998"/>
    <n v="0.57377299999999998"/>
    <n v="9.8725300000000002E-2"/>
    <n v="33199.5"/>
  </r>
  <r>
    <x v="10"/>
    <x v="136"/>
    <s v="UNIVERSITY OF NORTH TEXAS"/>
    <s v="Texas"/>
    <x v="0"/>
    <x v="0"/>
    <s v=""/>
    <s v=""/>
    <m/>
    <m/>
    <m/>
    <m/>
    <m/>
    <n v="762031277"/>
    <s v="Southwest: AZ, NM, OK, and TX"/>
    <x v="0"/>
    <x v="0"/>
    <m/>
    <m/>
    <m/>
    <m/>
    <n v="87227696"/>
    <m/>
    <m/>
    <m/>
    <n v="21354696"/>
    <n v="128515600"/>
    <n v="18571432"/>
    <n v="10276347"/>
    <m/>
    <m/>
    <x v="3801"/>
    <n v="109393680"/>
    <n v="16206375"/>
    <n v="4268701"/>
    <n v="20475076"/>
    <n v="32457000"/>
    <n v="12924915"/>
    <n v="307283680"/>
    <n v="122603264"/>
    <n v="27416062"/>
    <n v="46369164"/>
    <n v="41611284"/>
    <m/>
    <m/>
    <n v="786"/>
    <n v="0.36799999999999999"/>
    <m/>
    <n v="0.28383599999999998"/>
    <n v="0.57193300000000002"/>
    <n v="9.8588099999999998E-2"/>
    <n v="35484"/>
  </r>
  <r>
    <x v="11"/>
    <x v="136"/>
    <s v="UNIVERSITY OF NORTH TEXAS"/>
    <s v="Texas"/>
    <x v="1"/>
    <x v="0"/>
    <n v="0.73038784988075811"/>
    <n v="0.54631379962192816"/>
    <n v="7967"/>
    <n v="5819"/>
    <n v="2995"/>
    <n v="184"/>
    <n v="3179"/>
    <n v="762031277"/>
    <s v="Southwest: AZ, NM, OK, and TX"/>
    <x v="0"/>
    <x v="0"/>
    <m/>
    <m/>
    <m/>
    <m/>
    <n v="110445616"/>
    <n v="96983928"/>
    <m/>
    <n v="3654441"/>
    <n v="26877812"/>
    <n v="128982544"/>
    <n v="5496110"/>
    <n v="23420776"/>
    <n v="170495776"/>
    <n v="132365032"/>
    <x v="3802"/>
    <n v="139337696"/>
    <n v="18092428"/>
    <n v="6433891"/>
    <n v="24526320"/>
    <n v="33447314"/>
    <n v="32248996"/>
    <n v="324818560"/>
    <n v="145649936"/>
    <n v="32160506"/>
    <m/>
    <m/>
    <n v="339927392"/>
    <n v="324818560"/>
    <n v="871"/>
    <n v="0.38400000000000001"/>
    <m/>
    <n v="0.28561799999999998"/>
    <n v="0.57179800000000003"/>
    <n v="9.9404000000000006E-2"/>
    <n v="37788"/>
  </r>
  <r>
    <x v="12"/>
    <x v="136"/>
    <s v="UNIVERSITY OF NORTH TEXAS"/>
    <s v="Texas"/>
    <x v="1"/>
    <x v="0"/>
    <n v="0.69164493821562179"/>
    <n v="0.52253728896902152"/>
    <n v="8821"/>
    <n v="6101"/>
    <n v="3101"/>
    <n v="87"/>
    <n v="3188"/>
    <s v="76203-1277"/>
    <s v="Southwest: AZ, NM, OK, and TX"/>
    <x v="0"/>
    <x v="0"/>
    <m/>
    <m/>
    <m/>
    <m/>
    <n v="118304504"/>
    <n v="103551264"/>
    <m/>
    <n v="4129201"/>
    <n v="30012302"/>
    <n v="127739840"/>
    <n v="4202660"/>
    <n v="14770689"/>
    <n v="186509040"/>
    <n v="124241296"/>
    <x v="3803"/>
    <n v="146517712"/>
    <n v="16758106"/>
    <n v="6863403"/>
    <n v="23621508"/>
    <n v="33682772"/>
    <n v="33934636"/>
    <n v="328331648"/>
    <n v="150239936"/>
    <n v="30501744"/>
    <n v="36708544"/>
    <n v="45628148"/>
    <n v="332815616"/>
    <n v="328331648"/>
    <n v="889"/>
    <n v="0.38800000000000001"/>
    <m/>
    <n v="0.28612500000000002"/>
    <n v="0.56980200000000003"/>
    <n v="9.5445799999999997E-2"/>
    <n v="38269"/>
  </r>
  <r>
    <x v="13"/>
    <x v="136"/>
    <s v="UNIVERSITY OF NORTH TEXAS"/>
    <s v="Texas"/>
    <x v="1"/>
    <x v="0"/>
    <n v="0.70618298426696058"/>
    <n v="0.51383567475521497"/>
    <n v="9979"/>
    <n v="7047"/>
    <n v="3532"/>
    <n v="89"/>
    <n v="3621"/>
    <s v="76203-1277"/>
    <s v="Southwest: AZ, NM, OK, and TX"/>
    <x v="0"/>
    <x v="0"/>
    <m/>
    <m/>
    <m/>
    <m/>
    <n v="107537008"/>
    <n v="89465840"/>
    <m/>
    <n v="8536096"/>
    <n v="31419352"/>
    <n v="130518600"/>
    <n v="10802364"/>
    <n v="63728404"/>
    <n v="227877456"/>
    <n v="129544728"/>
    <x v="3804"/>
    <n v="149954512"/>
    <n v="17208778"/>
    <n v="6365298"/>
    <n v="23574076"/>
    <n v="31995466"/>
    <n v="41869064"/>
    <n v="339440096"/>
    <n v="158767104"/>
    <n v="36806332"/>
    <n v="45628148"/>
    <n v="46543088"/>
    <n v="379438208"/>
    <n v="339440096"/>
    <n v="970"/>
    <n v="0.39600000000000002"/>
    <m/>
    <n v="0.28232499999999999"/>
    <n v="0.57103000000000004"/>
    <n v="9.4905799999999998E-2"/>
    <n v="38930"/>
  </r>
  <r>
    <x v="14"/>
    <x v="136"/>
    <s v="UNIVERSITY OF NORTH TEXAS"/>
    <s v="Texas"/>
    <x v="1"/>
    <x v="0"/>
    <n v="0.72119586809694081"/>
    <n v="0.46068034705963368"/>
    <n v="10068"/>
    <n v="7261"/>
    <n v="3205"/>
    <n v="140"/>
    <n v="3345"/>
    <s v="76203-1277"/>
    <s v="Southwest: AZ, NM, OK, and TX"/>
    <x v="1"/>
    <x v="0"/>
    <m/>
    <m/>
    <m/>
    <m/>
    <n v="169184880"/>
    <n v="149918720"/>
    <m/>
    <n v="1593127"/>
    <n v="36936160"/>
    <n v="124933456"/>
    <n v="7198243"/>
    <n v="19628008"/>
    <n v="247662176"/>
    <n v="128778488"/>
    <x v="3805"/>
    <n v="153980560"/>
    <n v="14921871"/>
    <n v="7588398"/>
    <n v="22510268"/>
    <n v="37484788"/>
    <n v="47796544"/>
    <n v="364641024"/>
    <n v="166213616"/>
    <n v="39784876"/>
    <n v="46543088"/>
    <n v="62447520"/>
    <n v="401248768"/>
    <n v="364641024"/>
    <n v="1166"/>
    <n v="0.434"/>
    <m/>
    <n v="0.29658699999999999"/>
    <n v="0.57643599999999995"/>
    <n v="9.7567699999999993E-2"/>
    <n v="39015"/>
  </r>
  <r>
    <x v="15"/>
    <x v="136"/>
    <s v="University of North Texas"/>
    <s v="Texas"/>
    <x v="1"/>
    <x v="0"/>
    <n v="0.69438042900194996"/>
    <n v="0.46272657646157772"/>
    <n v="11282"/>
    <n v="7834"/>
    <n v="3484"/>
    <n v="141"/>
    <n v="3625"/>
    <s v="76203-1277"/>
    <s v="Southwest: AZ, NM, OK, and TX"/>
    <x v="1"/>
    <x v="1"/>
    <m/>
    <m/>
    <m/>
    <m/>
    <n v="183455024"/>
    <n v="158721696"/>
    <m/>
    <n v="4559139"/>
    <n v="37417704"/>
    <n v="133080000"/>
    <n v="9255256"/>
    <n v="22806228"/>
    <n v="265431520"/>
    <n v="137337872"/>
    <x v="3806"/>
    <n v="155718992"/>
    <n v="13467612"/>
    <n v="7396979"/>
    <n v="20864592"/>
    <n v="43132404"/>
    <n v="48677016"/>
    <n v="380301728"/>
    <n v="170139840"/>
    <n v="42149704"/>
    <n v="62447520"/>
    <n v="69467216"/>
    <n v="424012448"/>
    <n v="380301728"/>
    <n v="1279"/>
    <n v="0.45"/>
    <m/>
    <n v="0.30282500000000001"/>
    <n v="0.58270500000000003"/>
    <n v="0.1"/>
    <n v="39466"/>
  </r>
  <r>
    <x v="16"/>
    <x v="136"/>
    <s v="University of North Texas"/>
    <s v="Texas"/>
    <x v="1"/>
    <x v="0"/>
    <n v="0.65634349478450715"/>
    <n v="0.47825551312061104"/>
    <n v="12367"/>
    <n v="8117"/>
    <n v="3790"/>
    <n v="92"/>
    <n v="3882"/>
    <s v="76203-1277"/>
    <s v="Southwest: AZ, NM, OK, and TX"/>
    <x v="1"/>
    <x v="1"/>
    <m/>
    <m/>
    <m/>
    <m/>
    <n v="199024448"/>
    <n v="173739056"/>
    <m/>
    <n v="5514942"/>
    <n v="37767328"/>
    <n v="135002928"/>
    <n v="5280481"/>
    <n v="25865240"/>
    <n v="283916736"/>
    <n v="142265456"/>
    <x v="3807"/>
    <n v="156761936"/>
    <n v="13587439"/>
    <n v="8427919"/>
    <n v="22015358"/>
    <n v="46337320"/>
    <n v="52034316"/>
    <n v="389777216"/>
    <n v="175579984"/>
    <n v="41119676"/>
    <n v="69467216"/>
    <n v="92474128"/>
    <n v="444302048"/>
    <n v="389777216"/>
    <n v="1243"/>
    <n v="0.443"/>
    <n v="5625"/>
    <n v="0.29720299999999999"/>
    <n v="0.57863699999999996"/>
    <n v="9.90124E-2"/>
    <n v="39969"/>
  </r>
  <r>
    <x v="17"/>
    <x v="136"/>
    <s v="University of North Texas"/>
    <s v="Texas"/>
    <x v="1"/>
    <x v="0"/>
    <n v="0.65383062888512145"/>
    <n v="0.46005679713544884"/>
    <n v="12387"/>
    <n v="8099"/>
    <n v="3651"/>
    <n v="75"/>
    <n v="3726"/>
    <s v="76203-1277"/>
    <s v="Southwest: AZ, NM, OK, and TX"/>
    <x v="1"/>
    <x v="1"/>
    <m/>
    <m/>
    <m/>
    <m/>
    <n v="215986256"/>
    <n v="188669296"/>
    <m/>
    <n v="4595926"/>
    <n v="40685288"/>
    <n v="148080640"/>
    <n v="7586137"/>
    <n v="21013946"/>
    <n v="287333440"/>
    <n v="169763328"/>
    <x v="3808"/>
    <n v="173116048"/>
    <n v="15074628"/>
    <n v="6964178"/>
    <n v="22038806"/>
    <n v="53417136"/>
    <n v="54451064"/>
    <n v="431777408"/>
    <n v="193357744"/>
    <n v="47608636"/>
    <n v="92474128"/>
    <n v="87833248"/>
    <n v="487424064"/>
    <n v="431777408"/>
    <n v="1323"/>
    <n v="0.45400000000000001"/>
    <n v="5925"/>
    <n v="0.30092000000000002"/>
    <n v="0.56790600000000002"/>
    <n v="9.4881599999999996E-2"/>
    <n v="40212"/>
  </r>
  <r>
    <x v="18"/>
    <x v="136"/>
    <s v="University of North Texas"/>
    <s v="Texas"/>
    <x v="1"/>
    <x v="0"/>
    <n v="0.63961977186311791"/>
    <n v="0.44620140292474142"/>
    <n v="13150"/>
    <n v="8411"/>
    <n v="3636"/>
    <n v="117"/>
    <n v="3753"/>
    <s v="76203-1277"/>
    <s v="Southwest: AZ, NM, OK, and TX"/>
    <x v="1"/>
    <x v="1"/>
    <m/>
    <m/>
    <m/>
    <m/>
    <n v="234127008"/>
    <n v="196655392"/>
    <m/>
    <n v="4044883"/>
    <n v="49991472"/>
    <n v="159322832"/>
    <n v="7241629"/>
    <n v="22322880"/>
    <n v="309187392"/>
    <n v="173259872"/>
    <x v="3809"/>
    <n v="196063552"/>
    <n v="19651674"/>
    <n v="7069504.5"/>
    <n v="26721178"/>
    <n v="58182056"/>
    <n v="57170556"/>
    <n v="476020320"/>
    <n v="214857232"/>
    <n v="51594120"/>
    <n v="87833248"/>
    <n v="90499104"/>
    <n v="511992896"/>
    <n v="476020320"/>
    <n v="1572"/>
    <n v="0.47299999999999998"/>
    <n v="6219"/>
    <n v="0.30912899999999999"/>
    <n v="0.56509600000000004"/>
    <n v="0.10027899999999999"/>
    <n v="41572.5"/>
  </r>
  <r>
    <x v="19"/>
    <x v="136"/>
    <s v="University of North Texas"/>
    <s v="Texas"/>
    <x v="1"/>
    <x v="0"/>
    <n v="0.63797252192812237"/>
    <n v="0.43216936366954617"/>
    <n v="12883"/>
    <n v="8219"/>
    <n v="3437"/>
    <n v="115"/>
    <n v="3552"/>
    <s v="76203-1277"/>
    <s v="Southwest: AZ, NM, OK, and TX"/>
    <x v="1"/>
    <x v="1"/>
    <n v="-97.150700000000001"/>
    <n v="33.211599999999997"/>
    <m/>
    <m/>
    <n v="261545952"/>
    <n v="213108080"/>
    <m/>
    <n v="3810532"/>
    <n v="73422848"/>
    <n v="152541888"/>
    <n v="7668856"/>
    <n v="2886519"/>
    <n v="331762944"/>
    <n v="186728912"/>
    <x v="3810"/>
    <n v="203433056"/>
    <n v="21259724"/>
    <n v="6886890"/>
    <n v="28146614"/>
    <n v="67252464"/>
    <n v="61481352"/>
    <n v="537279488"/>
    <n v="240436448"/>
    <n v="58428212"/>
    <n v="90499104"/>
    <n v="99249896"/>
    <n v="549131264"/>
    <n v="537279488"/>
    <n v="1555"/>
    <n v="0.48399999999999999"/>
    <n v="6535"/>
    <n v="0.317799"/>
    <n v="0.56055999999999995"/>
    <n v="0.102062"/>
    <n v="40957"/>
  </r>
  <r>
    <x v="20"/>
    <x v="136"/>
    <s v="University of North Texas"/>
    <s v="Texas"/>
    <x v="1"/>
    <x v="0"/>
    <n v="0.64307865802086273"/>
    <n v="0.42262165716790884"/>
    <n v="14188"/>
    <n v="9124"/>
    <n v="3755"/>
    <n v="101"/>
    <n v="3856"/>
    <s v="76203-1277"/>
    <s v="Southwest: AZ, NM, OK, and TX"/>
    <x v="1"/>
    <x v="1"/>
    <n v="-97.131"/>
    <n v="33.2166"/>
    <m/>
    <m/>
    <n v="270641088"/>
    <n v="212470208"/>
    <m/>
    <n v="4633448"/>
    <n v="84218024"/>
    <n v="163575056"/>
    <n v="5668919"/>
    <n v="1967815"/>
    <n v="336548736"/>
    <n v="202368432"/>
    <x v="3811"/>
    <n v="249115136"/>
    <n v="20459234"/>
    <n v="7165580"/>
    <n v="27624814"/>
    <n v="56079552"/>
    <n v="53343556"/>
    <n v="545658752"/>
    <n v="249545216"/>
    <n v="61510644"/>
    <n v="99249896"/>
    <n v="102358344"/>
    <n v="569500608"/>
    <n v="545658752"/>
    <n v="1759"/>
    <n v="0.495"/>
    <n v="6716"/>
    <n v="0.311029"/>
    <n v="0.55157699999999998"/>
    <n v="9.5876699999999995E-2"/>
    <n v="38715.5"/>
  </r>
  <r>
    <x v="21"/>
    <x v="136"/>
    <s v="University of North Texas"/>
    <s v="Texas"/>
    <x v="1"/>
    <x v="0"/>
    <n v="0.64985183189655171"/>
    <n v="0.43735102083117422"/>
    <n v="14848"/>
    <n v="9649"/>
    <n v="4122"/>
    <n v="98"/>
    <n v="4220"/>
    <s v="76203-1277"/>
    <s v="Southwest: AZ, NM, OK, and TX"/>
    <x v="1"/>
    <x v="1"/>
    <n v="-97.151200000000003"/>
    <n v="33.210999999999999"/>
    <n v="0.10299999999999999"/>
    <n v="6435"/>
    <n v="286144256"/>
    <n v="223917520"/>
    <m/>
    <n v="7270847"/>
    <n v="71701152"/>
    <n v="151633120"/>
    <n v="11294086"/>
    <n v="10109114"/>
    <n v="360941664"/>
    <n v="184700224"/>
    <x v="3812"/>
    <n v="262457632"/>
    <n v="23759542"/>
    <n v="7708612"/>
    <n v="31468154"/>
    <n v="55657208"/>
    <n v="57423056"/>
    <n v="572352320"/>
    <n v="243766544"/>
    <n v="59083172"/>
    <n v="102358344"/>
    <n v="113118376"/>
    <n v="581694272"/>
    <n v="572352320"/>
    <n v="1738"/>
    <n v="0.48299999999999998"/>
    <n v="6892"/>
    <n v="0.29918"/>
    <n v="0.55577799999999999"/>
    <n v="8.9712700000000006E-2"/>
    <n v="36467"/>
  </r>
  <r>
    <x v="22"/>
    <x v="136"/>
    <s v="University of North Texas"/>
    <s v="Texas"/>
    <x v="1"/>
    <x v="0"/>
    <n v="0.64194865810968493"/>
    <n v="0.42615650277197126"/>
    <n v="17140"/>
    <n v="11003"/>
    <n v="4612"/>
    <n v="77"/>
    <n v="4689"/>
    <s v="76203-1277"/>
    <s v="Southwest: AZ, NM, OK, and TX"/>
    <x v="1"/>
    <x v="1"/>
    <n v="-97.151200000000003"/>
    <n v="33.210999999999999"/>
    <n v="0.11799999999999999"/>
    <n v="6856"/>
    <n v="306562368"/>
    <n v="232556928"/>
    <m/>
    <n v="7429947"/>
    <n v="74426312"/>
    <n v="148846224"/>
    <n v="9695580"/>
    <n v="6768437"/>
    <n v="369434112"/>
    <n v="186733328"/>
    <x v="3813"/>
    <n v="240311760"/>
    <n v="26927700"/>
    <n v="10101641"/>
    <n v="37029340"/>
    <n v="66219664"/>
    <n v="67612912"/>
    <n v="587823232"/>
    <n v="252825920"/>
    <n v="66248196"/>
    <n v="113118376"/>
    <n v="124016880"/>
    <n v="585327488"/>
    <n v="587823232"/>
    <n v="1745"/>
    <n v="0.499"/>
    <n v="7150"/>
    <n v="0.28704400000000002"/>
    <n v="0.55466899999999997"/>
    <n v="8.2535300000000006E-2"/>
    <n v="35877.5"/>
  </r>
  <r>
    <x v="23"/>
    <x v="136"/>
    <s v="University of North Texas"/>
    <s v="Texas"/>
    <x v="1"/>
    <x v="0"/>
    <n v="0.59686321656921149"/>
    <n v="0.42272477568210948"/>
    <n v="18299"/>
    <n v="10922"/>
    <n v="4536"/>
    <n v="81"/>
    <n v="4617"/>
    <s v="76203-1277"/>
    <s v="Southwest: AZ, NM, OK, and TX"/>
    <x v="1"/>
    <x v="1"/>
    <n v="-97.151200000000003"/>
    <n v="33.210999999999999"/>
    <n v="0.1"/>
    <n v="7808"/>
    <n v="325769184"/>
    <n v="245588352"/>
    <m/>
    <n v="5612148"/>
    <n v="72223936"/>
    <n v="161707680"/>
    <n v="11061079"/>
    <n v="5556228"/>
    <n v="396291168"/>
    <n v="206676368"/>
    <x v="3814"/>
    <n v="254612592"/>
    <n v="27536296"/>
    <n v="7323168"/>
    <n v="34859464"/>
    <n v="72871360"/>
    <n v="68646408"/>
    <n v="599077696"/>
    <n v="244709744"/>
    <n v="67206064"/>
    <n v="124016880"/>
    <n v="145656176"/>
    <n v="631866048"/>
    <n v="599077696"/>
    <n v="1728"/>
    <n v="0.502"/>
    <n v="7355"/>
    <n v="0.27586899999999998"/>
    <n v="0.55147699999999999"/>
    <n v="7.5308100000000003E-2"/>
    <n v="37164"/>
  </r>
  <r>
    <x v="24"/>
    <x v="136"/>
    <s v="University of North Texas"/>
    <s v="Texas"/>
    <x v="1"/>
    <x v="0"/>
    <n v="0.65384158650991564"/>
    <n v="0.40410461314929169"/>
    <n v="16842"/>
    <n v="11012"/>
    <n v="4337"/>
    <n v="113"/>
    <n v="4450"/>
    <s v="76203-1277"/>
    <s v="Southwest: AZ, NM, OK, and TX"/>
    <x v="1"/>
    <x v="1"/>
    <n v="-97.151200000000003"/>
    <n v="33.210999999999999"/>
    <n v="7.5999999999999998E-2"/>
    <n v="8571"/>
    <n v="353600928"/>
    <n v="260908544"/>
    <m/>
    <n v="4469032"/>
    <n v="70755064"/>
    <n v="163531552"/>
    <n v="10168775"/>
    <n v="3218305"/>
    <n v="406869536"/>
    <n v="178989456"/>
    <x v="3815"/>
    <n v="253932000"/>
    <n v="26721192"/>
    <n v="6722734"/>
    <n v="33443926"/>
    <n v="64022952"/>
    <n v="67317768"/>
    <n v="601611584"/>
    <n v="240260944"/>
    <n v="74461776"/>
    <n v="145656176"/>
    <n v="131749712"/>
    <n v="614754688"/>
    <n v="601611584"/>
    <n v="1686"/>
    <n v="0.51800000000000002"/>
    <n v="7717"/>
    <n v="0.26586399999999999"/>
    <n v="0.54640599999999995"/>
    <n v="7.0431800000000003E-2"/>
    <n v="38240"/>
  </r>
  <r>
    <x v="25"/>
    <x v="136"/>
    <s v="University of North Texas"/>
    <s v="Texas"/>
    <x v="1"/>
    <x v="0"/>
    <n v="0.70147049775426074"/>
    <n v="0.41417419524603105"/>
    <n v="16253"/>
    <n v="11401"/>
    <n v="4615"/>
    <n v="107"/>
    <n v="4722"/>
    <s v="76203-1277"/>
    <s v="Southwest: AZ, NM, OK, and TX"/>
    <x v="1"/>
    <x v="1"/>
    <n v="-97.151200000000003"/>
    <n v="33.210999999999999"/>
    <n v="7.9000000000000001E-2"/>
    <n v="8740"/>
    <n v="383438208"/>
    <n v="296909664"/>
    <m/>
    <n v="5317638"/>
    <n v="69059936"/>
    <n v="166410848"/>
    <n v="9671853"/>
    <n v="4986292"/>
    <n v="440630784"/>
    <n v="201755888"/>
    <x v="3816"/>
    <n v="186136192"/>
    <n v="18249330"/>
    <n v="10851111"/>
    <n v="29100440"/>
    <n v="62604952"/>
    <n v="55461256"/>
    <n v="640090752"/>
    <n v="263535920"/>
    <n v="66273508"/>
    <n v="131749712"/>
    <n v="133459072"/>
    <n v="670815872"/>
    <n v="640090752"/>
    <n v="1826"/>
    <n v="0.51700000000000002"/>
    <n v="8199"/>
    <n v="0.24038100000000001"/>
    <n v="0.54291800000000001"/>
    <n v="6.5327700000000002E-2"/>
    <n v="39753"/>
  </r>
  <r>
    <x v="26"/>
    <x v="136"/>
    <s v="University of North Texas"/>
    <s v="Texas"/>
    <x v="1"/>
    <x v="0"/>
    <n v="0.71793652680375608"/>
    <n v="0.40223509933774837"/>
    <n v="16826"/>
    <n v="12080"/>
    <n v="4763"/>
    <n v="96"/>
    <n v="4859"/>
    <s v="76203-5017"/>
    <s v="Southwest: AZ, NM, OK, and TX"/>
    <x v="1"/>
    <x v="1"/>
    <n v="-97.148399999999995"/>
    <n v="33.211199999999998"/>
    <n v="6.7000000000000004E-2"/>
    <n v="8562"/>
    <n v="403358016"/>
    <n v="310373440"/>
    <m/>
    <n v="4981316"/>
    <n v="72034944"/>
    <n v="166632656"/>
    <n v="17052172"/>
    <n v="8784462"/>
    <n v="459653120"/>
    <n v="217415008"/>
    <x v="3817"/>
    <n v="200868192"/>
    <n v="22676750"/>
    <n v="10024371"/>
    <n v="32701120"/>
    <n v="59315860"/>
    <n v="75682656"/>
    <n v="688086336"/>
    <n v="269573696"/>
    <n v="68350104"/>
    <n v="133459072"/>
    <n v="152995312"/>
    <n v="723005184"/>
    <n v="688086336"/>
    <n v="2121"/>
    <n v="0.54300000000000004"/>
    <n v="8679"/>
    <n v="0.21506700000000001"/>
    <n v="0.54853200000000002"/>
    <n v="5.8332700000000001E-2"/>
    <n v="40028"/>
  </r>
  <r>
    <x v="27"/>
    <x v="136"/>
    <s v="University of North Texas"/>
    <s v="Texas"/>
    <x v="1"/>
    <x v="0"/>
    <n v="0.72407506702412872"/>
    <n v="0.36966824644549762"/>
    <n v="18650"/>
    <n v="13504"/>
    <n v="4890"/>
    <n v="102"/>
    <n v="4992"/>
    <s v="76203-1277"/>
    <s v="Southwest: AZ, NM, OK, and TX"/>
    <x v="1"/>
    <x v="1"/>
    <n v="-97.148399999999995"/>
    <n v="33.211199999999998"/>
    <n v="7.0999999999999994E-2"/>
    <n v="8609"/>
    <n v="417740448"/>
    <n v="315478592"/>
    <m/>
    <n v="4266239"/>
    <n v="82473472"/>
    <n v="165690800"/>
    <n v="15289104"/>
    <n v="453746304"/>
    <n v="473776992"/>
    <n v="221116128"/>
    <x v="3818"/>
    <n v="204844768"/>
    <n v="27257904"/>
    <n v="10398680"/>
    <n v="37656584"/>
    <n v="61047064"/>
    <n v="78911832"/>
    <n v="740930048"/>
    <n v="286112256"/>
    <n v="74038688"/>
    <n v="152995312"/>
    <n v="181631456"/>
    <n v="1186247424"/>
    <n v="740930048"/>
    <m/>
    <m/>
    <n v="9406"/>
    <m/>
    <m/>
    <m/>
    <m/>
  </r>
  <r>
    <x v="0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6973269"/>
    <m/>
    <m/>
    <n v="268143"/>
    <n v="13084760"/>
    <n v="19564908"/>
    <n v="832326"/>
    <n v="1116436"/>
    <m/>
    <m/>
    <x v="3819"/>
    <n v="13254014"/>
    <n v="3235133"/>
    <n v="3229404"/>
    <n v="6464537"/>
    <n v="2327599"/>
    <n v="1798521"/>
    <n v="57222184"/>
    <n v="22738824"/>
    <n v="9047079"/>
    <m/>
    <m/>
    <m/>
    <m/>
    <m/>
    <m/>
    <m/>
    <m/>
    <m/>
    <m/>
    <m/>
  </r>
  <r>
    <x v="1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8583773"/>
    <m/>
    <m/>
    <n v="2209"/>
    <n v="16277598"/>
    <n v="19687576"/>
    <n v="1524962"/>
    <n v="1330011"/>
    <m/>
    <m/>
    <x v="3820"/>
    <n v="17688100"/>
    <n v="5503728"/>
    <n v="3916834"/>
    <n v="9420562"/>
    <n v="2961202"/>
    <n v="2717823"/>
    <n v="65521056"/>
    <n v="24735500"/>
    <n v="7033082"/>
    <m/>
    <m/>
    <m/>
    <m/>
    <m/>
    <m/>
    <m/>
    <m/>
    <m/>
    <m/>
    <m/>
  </r>
  <r>
    <x v="2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0126309"/>
    <m/>
    <m/>
    <n v="219558"/>
    <n v="16560792"/>
    <n v="20903410"/>
    <n v="1281487"/>
    <n v="1579803"/>
    <m/>
    <m/>
    <x v="3821"/>
    <n v="16904798"/>
    <n v="6023802"/>
    <n v="3578055"/>
    <n v="9601857"/>
    <n v="3877699"/>
    <n v="3103618"/>
    <n v="71621024"/>
    <n v="26448428"/>
    <n v="7251092"/>
    <m/>
    <m/>
    <m/>
    <m/>
    <m/>
    <m/>
    <m/>
    <m/>
    <m/>
    <m/>
    <m/>
  </r>
  <r>
    <x v="3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1011200"/>
    <m/>
    <m/>
    <n v="503956"/>
    <n v="18079670"/>
    <n v="22124892"/>
    <n v="1479413"/>
    <n v="1425325"/>
    <m/>
    <m/>
    <x v="3822"/>
    <n v="19123504"/>
    <n v="5755700"/>
    <n v="3882793"/>
    <n v="9638493"/>
    <n v="4195433"/>
    <n v="3046292"/>
    <n v="73318528"/>
    <n v="27079494"/>
    <n v="8061008"/>
    <m/>
    <m/>
    <m/>
    <m/>
    <m/>
    <m/>
    <m/>
    <m/>
    <m/>
    <m/>
    <m/>
  </r>
  <r>
    <x v="4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1966199"/>
    <m/>
    <m/>
    <n v="228802"/>
    <n v="18588584"/>
    <n v="21865270"/>
    <n v="1381628"/>
    <n v="1354915"/>
    <m/>
    <m/>
    <x v="3823"/>
    <n v="18966660"/>
    <n v="6123111"/>
    <n v="4164338"/>
    <n v="10287449"/>
    <n v="3386497"/>
    <n v="2798830"/>
    <n v="72611312"/>
    <n v="27884532"/>
    <n v="7857302"/>
    <m/>
    <m/>
    <m/>
    <m/>
    <m/>
    <m/>
    <m/>
    <m/>
    <m/>
    <m/>
    <m/>
  </r>
  <r>
    <x v="5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3125449"/>
    <m/>
    <m/>
    <n v="2954"/>
    <n v="20733460"/>
    <n v="29759044"/>
    <n v="1454729"/>
    <n v="1231218"/>
    <m/>
    <m/>
    <x v="3824"/>
    <n v="18813868"/>
    <n v="8029819"/>
    <n v="3966613"/>
    <n v="11996432"/>
    <n v="3182911"/>
    <n v="3256944"/>
    <n v="80037080"/>
    <n v="30565328"/>
    <n v="6973635"/>
    <m/>
    <m/>
    <m/>
    <m/>
    <m/>
    <m/>
    <m/>
    <m/>
    <m/>
    <m/>
    <m/>
  </r>
  <r>
    <x v="6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5006058"/>
    <m/>
    <m/>
    <n v="10267"/>
    <n v="20681872"/>
    <n v="28946936"/>
    <n v="1962897"/>
    <n v="1463633"/>
    <m/>
    <m/>
    <x v="3825"/>
    <n v="19938892"/>
    <n v="8001399"/>
    <n v="3854470"/>
    <n v="11855869"/>
    <n v="3099370"/>
    <n v="3495110"/>
    <n v="80278264"/>
    <n v="32137580"/>
    <n v="5661921"/>
    <m/>
    <m/>
    <m/>
    <m/>
    <n v="301"/>
    <n v="0.27"/>
    <m/>
    <m/>
    <m/>
    <m/>
    <m/>
  </r>
  <r>
    <x v="7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5766964"/>
    <m/>
    <m/>
    <n v="152954"/>
    <n v="21699068"/>
    <n v="31490400"/>
    <n v="1295069"/>
    <n v="2025329"/>
    <m/>
    <m/>
    <x v="3826"/>
    <n v="19613220"/>
    <n v="7442250"/>
    <n v="4596534"/>
    <n v="12038784"/>
    <n v="3171593"/>
    <n v="3960935"/>
    <n v="82621704"/>
    <n v="32999516"/>
    <n v="5709970"/>
    <n v="13118569"/>
    <n v="15325403"/>
    <m/>
    <m/>
    <n v="342"/>
    <n v="0.28599999999999998"/>
    <m/>
    <n v="0.153584"/>
    <n v="0.52370099999999997"/>
    <n v="3.1475200000000002E-2"/>
    <n v="19074"/>
  </r>
  <r>
    <x v="8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6066616"/>
    <m/>
    <m/>
    <n v="113408"/>
    <n v="23634684"/>
    <n v="32435788"/>
    <n v="1125950"/>
    <n v="2506829"/>
    <m/>
    <m/>
    <x v="3827"/>
    <n v="22084022"/>
    <n v="7776652"/>
    <n v="4743628"/>
    <n v="12520280"/>
    <n v="3640505"/>
    <n v="3811475"/>
    <n v="90688008"/>
    <n v="33807532"/>
    <n v="8915058"/>
    <n v="15325403"/>
    <n v="20570286"/>
    <m/>
    <m/>
    <n v="390"/>
    <n v="0.32300000000000001"/>
    <m/>
    <n v="0.14948600000000001"/>
    <n v="0.53559999999999997"/>
    <n v="3.1172499999999999E-2"/>
    <n v="18983"/>
  </r>
  <r>
    <x v="9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6537390"/>
    <m/>
    <m/>
    <n v="35472"/>
    <n v="23958712"/>
    <n v="38833060"/>
    <n v="1475227"/>
    <n v="2754565"/>
    <m/>
    <m/>
    <x v="3828"/>
    <n v="22281408"/>
    <n v="7288511"/>
    <n v="5623740"/>
    <n v="12912251"/>
    <n v="4605501"/>
    <n v="4859964"/>
    <n v="97338864"/>
    <n v="36489912"/>
    <n v="7404714"/>
    <n v="20570286"/>
    <n v="27108580"/>
    <m/>
    <m/>
    <n v="308"/>
    <n v="0.28699999999999998"/>
    <m/>
    <n v="0.14943699999999999"/>
    <n v="0.51336099999999996"/>
    <n v="3.79747E-2"/>
    <n v="20739.5"/>
  </r>
  <r>
    <x v="10"/>
    <x v="137"/>
    <s v="PRAIRIE VIEW A &amp; M UNIVERSITY"/>
    <s v="Texas"/>
    <x v="0"/>
    <x v="0"/>
    <s v=""/>
    <s v=""/>
    <m/>
    <m/>
    <m/>
    <m/>
    <m/>
    <n v="77446"/>
    <s v="Southwest: AZ, NM, OK, and TX"/>
    <x v="0"/>
    <x v="0"/>
    <m/>
    <m/>
    <m/>
    <m/>
    <n v="17936672"/>
    <m/>
    <m/>
    <n v="1766"/>
    <n v="25276360"/>
    <n v="42419776"/>
    <n v="1667951"/>
    <n v="2119923"/>
    <m/>
    <m/>
    <x v="3829"/>
    <n v="25043504"/>
    <n v="8107521"/>
    <n v="5887424"/>
    <n v="13994945"/>
    <n v="5500021"/>
    <n v="5745253"/>
    <n v="102038832"/>
    <n v="40654360"/>
    <n v="8024609"/>
    <n v="27108580"/>
    <n v="24303332"/>
    <m/>
    <m/>
    <n v="340"/>
    <n v="0.30499999999999999"/>
    <m/>
    <n v="0.14188999999999999"/>
    <n v="0.52827599999999997"/>
    <n v="3.9620700000000002E-2"/>
    <n v="22463"/>
  </r>
  <r>
    <x v="11"/>
    <x v="137"/>
    <s v="PRAIRIE VIEW A &amp; M UNIVERSITY"/>
    <s v="Texas"/>
    <x v="1"/>
    <x v="0"/>
    <n v="0.96733551096593562"/>
    <n v="0.68933912204534487"/>
    <n v="2143"/>
    <n v="2073"/>
    <n v="1421"/>
    <n v="8"/>
    <n v="1429"/>
    <n v="77446"/>
    <s v="Southwest: AZ, NM, OK, and TX"/>
    <x v="0"/>
    <x v="0"/>
    <m/>
    <m/>
    <m/>
    <m/>
    <n v="21160168"/>
    <n v="13907644"/>
    <m/>
    <n v="461200"/>
    <n v="27758160"/>
    <n v="52543088"/>
    <n v="736715"/>
    <n v="7054016"/>
    <n v="53754368"/>
    <n v="53754368"/>
    <x v="3830"/>
    <n v="31437560"/>
    <n v="9725880"/>
    <n v="7370122.5"/>
    <n v="17096002"/>
    <n v="8359615"/>
    <n v="7186097"/>
    <n v="99871232"/>
    <n v="45986132"/>
    <n v="11219703"/>
    <m/>
    <m/>
    <n v="111742600"/>
    <n v="99871232"/>
    <n v="392"/>
    <n v="0.33600000000000002"/>
    <m/>
    <n v="0.122707"/>
    <n v="0.55218199999999995"/>
    <n v="3.0360499999999999E-2"/>
    <n v="24118.5"/>
  </r>
  <r>
    <x v="12"/>
    <x v="137"/>
    <s v="PRAIRIE VIEW A &amp; M UNIVERSITY"/>
    <s v="Texas"/>
    <x v="1"/>
    <x v="0"/>
    <n v="0.97742663656884876"/>
    <n v="1"/>
    <n v="2658"/>
    <n v="2598"/>
    <n v="2595"/>
    <n v="3"/>
    <n v="2598"/>
    <n v="77446"/>
    <s v="Southwest: AZ, NM, OK, and TX"/>
    <x v="0"/>
    <x v="0"/>
    <m/>
    <m/>
    <m/>
    <m/>
    <n v="26426428"/>
    <n v="16061924"/>
    <m/>
    <n v="456560"/>
    <n v="28836226"/>
    <n v="54321592"/>
    <n v="593787"/>
    <n v="4196540"/>
    <n v="62782176"/>
    <n v="49794860"/>
    <x v="3831"/>
    <n v="35005936"/>
    <n v="10088447"/>
    <n v="7997703.5"/>
    <n v="18086150"/>
    <n v="11777214"/>
    <n v="7487377"/>
    <n v="114213080"/>
    <n v="50076896"/>
    <n v="12783789"/>
    <n v="23071918"/>
    <n v="27101564"/>
    <n v="114463712"/>
    <n v="114213080"/>
    <n v="439"/>
    <n v="0.371"/>
    <n v="1996"/>
    <n v="0.107122"/>
    <n v="0.55044499999999996"/>
    <n v="2.4629100000000001E-2"/>
    <n v="26051"/>
  </r>
  <r>
    <x v="13"/>
    <x v="137"/>
    <s v="PRAIRIE VIEW A &amp; M UNIVERSITY"/>
    <s v="Texas"/>
    <x v="1"/>
    <x v="0"/>
    <n v="0.97940007228044812"/>
    <n v="0.61845018450184497"/>
    <n v="2767"/>
    <n v="2710"/>
    <n v="1676"/>
    <m/>
    <n v="1676"/>
    <n v="77446"/>
    <s v="Southwest: AZ, NM, OK, and TX"/>
    <x v="0"/>
    <x v="0"/>
    <m/>
    <m/>
    <m/>
    <m/>
    <n v="29072760"/>
    <n v="19012468"/>
    <m/>
    <m/>
    <n v="29203096"/>
    <n v="55331296"/>
    <n v="1165094"/>
    <n v="4466428"/>
    <n v="64166936"/>
    <n v="41593380"/>
    <x v="3832"/>
    <n v="36498308"/>
    <n v="9740830"/>
    <n v="7089799"/>
    <n v="16830628"/>
    <n v="14407137"/>
    <n v="8329972.5"/>
    <n v="121024856"/>
    <n v="52643076"/>
    <n v="13879084"/>
    <n v="27101564"/>
    <n v="33939088"/>
    <n v="121024856"/>
    <n v="121024856"/>
    <n v="545"/>
    <n v="0.45500000000000002"/>
    <n v="6461"/>
    <n v="0.10881"/>
    <n v="0.545153"/>
    <n v="3.03783E-2"/>
    <n v="27166"/>
  </r>
  <r>
    <x v="14"/>
    <x v="137"/>
    <s v="PRAIRIE VIEW A &amp; M UNIVERSITY"/>
    <s v="Texas"/>
    <x v="1"/>
    <x v="0"/>
    <n v="0.60586787033237588"/>
    <n v="0.49746020995597695"/>
    <n v="4874"/>
    <n v="2953"/>
    <n v="1464"/>
    <n v="5"/>
    <n v="1469"/>
    <n v="77446"/>
    <s v="Southwest: AZ, NM, OK, and TX"/>
    <x v="1"/>
    <x v="0"/>
    <m/>
    <m/>
    <m/>
    <m/>
    <n v="35759520"/>
    <n v="24298952"/>
    <m/>
    <n v="466794"/>
    <n v="31549910"/>
    <n v="55505092"/>
    <n v="328364"/>
    <n v="31301802"/>
    <n v="73992264"/>
    <n v="47867724"/>
    <x v="3833"/>
    <n v="37235452"/>
    <n v="10544652"/>
    <n v="8931131"/>
    <n v="19475784"/>
    <n v="16205558"/>
    <n v="8971336"/>
    <n v="134845360"/>
    <n v="57009928"/>
    <n v="11911609"/>
    <n v="33939088"/>
    <n v="40438384"/>
    <n v="154889488"/>
    <n v="134845360"/>
    <n v="303"/>
    <n v="0.313"/>
    <m/>
    <n v="0.11416"/>
    <n v="0.54750200000000004"/>
    <n v="3.4170300000000001E-2"/>
    <n v="27063"/>
  </r>
  <r>
    <x v="15"/>
    <x v="137"/>
    <s v="Prairie View A &amp; M University"/>
    <s v="Texas"/>
    <x v="1"/>
    <x v="0"/>
    <n v="0.98002140563681772"/>
    <n v="0.53804149981798322"/>
    <n v="2803"/>
    <n v="2747"/>
    <n v="1473"/>
    <n v="5"/>
    <n v="1478"/>
    <n v="77446"/>
    <s v="Southwest: AZ, NM, OK, and TX"/>
    <x v="1"/>
    <x v="3"/>
    <m/>
    <m/>
    <m/>
    <m/>
    <n v="39286416"/>
    <n v="26334380"/>
    <m/>
    <n v="604705"/>
    <n v="35399512"/>
    <n v="68448272"/>
    <n v="4691479"/>
    <n v="26319976"/>
    <n v="80824704"/>
    <n v="69607504"/>
    <x v="3834"/>
    <n v="43846172"/>
    <n v="10976557"/>
    <n v="8129728.5"/>
    <n v="19106286"/>
    <n v="14358208"/>
    <n v="9166472"/>
    <n v="151769792"/>
    <n v="57369672"/>
    <n v="14190131"/>
    <n v="40438384"/>
    <n v="46066712"/>
    <n v="173080384"/>
    <n v="151769792"/>
    <n v="463"/>
    <n v="0.376"/>
    <m/>
    <n v="0.12539600000000001"/>
    <n v="0.56961700000000004"/>
    <n v="3.60334E-2"/>
    <n v="27054"/>
  </r>
  <r>
    <x v="16"/>
    <x v="137"/>
    <s v="Prairie View A &amp; M University"/>
    <s v="Texas"/>
    <x v="1"/>
    <x v="0"/>
    <n v="0.87639850825785826"/>
    <n v="0.66930091185410334"/>
    <n v="1877"/>
    <n v="1645"/>
    <n v="1094"/>
    <n v="7"/>
    <n v="1101"/>
    <n v="77446"/>
    <s v="Southwest: AZ, NM, OK, and TX"/>
    <x v="1"/>
    <x v="3"/>
    <m/>
    <m/>
    <m/>
    <m/>
    <n v="45431196"/>
    <n v="31987280"/>
    <m/>
    <n v="939080"/>
    <n v="33480506"/>
    <n v="67229440"/>
    <n v="214314"/>
    <n v="122765568"/>
    <n v="85782776"/>
    <n v="68200848"/>
    <x v="3835"/>
    <n v="42566296"/>
    <n v="9590492"/>
    <n v="7622866"/>
    <n v="17213358"/>
    <n v="16374458"/>
    <n v="10129808"/>
    <n v="153728592"/>
    <n v="58480432"/>
    <n v="13348527"/>
    <n v="46066712"/>
    <n v="55677704"/>
    <n v="270536448"/>
    <n v="153728592"/>
    <n v="520"/>
    <n v="0.377"/>
    <n v="6342"/>
    <n v="0.14886099999999999"/>
    <n v="0.58967000000000003"/>
    <n v="4.4273300000000002E-2"/>
    <n v="27275"/>
  </r>
  <r>
    <x v="17"/>
    <x v="137"/>
    <s v="Prairie View A &amp; M University"/>
    <s v="Texas"/>
    <x v="1"/>
    <x v="0"/>
    <n v="0.51801601423487542"/>
    <n v="0.5285530270502361"/>
    <n v="4496"/>
    <n v="2329"/>
    <n v="1230"/>
    <n v="1"/>
    <n v="1231"/>
    <n v="77446"/>
    <s v="Southwest: AZ, NM, OK, and TX"/>
    <x v="1"/>
    <x v="3"/>
    <m/>
    <m/>
    <m/>
    <m/>
    <n v="49758024"/>
    <n v="35477080"/>
    <m/>
    <n v="659648"/>
    <n v="32087122"/>
    <n v="71896472"/>
    <n v="964276"/>
    <n v="17671022"/>
    <n v="70917056"/>
    <n v="88129488"/>
    <x v="3836"/>
    <n v="49061312"/>
    <n v="9691614"/>
    <n v="8367587"/>
    <n v="18059200"/>
    <n v="15845630"/>
    <n v="11104030"/>
    <n v="172439696"/>
    <n v="60686256"/>
    <n v="21293192"/>
    <n v="55677704"/>
    <n v="52037532"/>
    <n v="172839792"/>
    <n v="172439696"/>
    <n v="527"/>
    <n v="0.36799999999999999"/>
    <n v="6477"/>
    <n v="0.15138399999999999"/>
    <n v="0.58016100000000004"/>
    <n v="4.5847800000000001E-2"/>
    <n v="27166"/>
  </r>
  <r>
    <x v="18"/>
    <x v="137"/>
    <s v="Prairie View A &amp; M University"/>
    <s v="Texas"/>
    <x v="1"/>
    <x v="0"/>
    <n v="0.4043058145448381"/>
    <n v="0.55429769392033545"/>
    <n v="5899"/>
    <n v="2385"/>
    <n v="1320"/>
    <n v="2"/>
    <n v="1322"/>
    <n v="77446"/>
    <s v="Southwest: AZ, NM, OK, and TX"/>
    <x v="1"/>
    <x v="3"/>
    <m/>
    <m/>
    <m/>
    <m/>
    <n v="51660640"/>
    <n v="32660956"/>
    <m/>
    <n v="594808"/>
    <n v="37554712"/>
    <n v="68695096"/>
    <n v="720138"/>
    <n v="18737608"/>
    <n v="69706984"/>
    <n v="80171744"/>
    <x v="3837"/>
    <n v="50883604"/>
    <n v="10263719"/>
    <n v="9259032"/>
    <n v="19522752"/>
    <n v="17628284"/>
    <n v="11022345"/>
    <n v="180428256"/>
    <n v="62765280"/>
    <n v="18887540"/>
    <n v="52037532"/>
    <n v="45849328"/>
    <n v="164810768"/>
    <n v="180428256"/>
    <n v="500"/>
    <n v="0.32200000000000001"/>
    <n v="6610"/>
    <n v="0.15154799999999999"/>
    <n v="0.58564000000000005"/>
    <n v="3.9188800000000003E-2"/>
    <n v="27761"/>
  </r>
  <r>
    <x v="19"/>
    <x v="137"/>
    <s v="Prairie View A &amp; M University"/>
    <s v="Texas"/>
    <x v="1"/>
    <x v="0"/>
    <n v="0.4082943143812709"/>
    <n v="0.53735255570117957"/>
    <n v="7475"/>
    <n v="3052"/>
    <n v="1636"/>
    <n v="4"/>
    <n v="1640"/>
    <n v="77446"/>
    <s v="Southwest: AZ, NM, OK, and TX"/>
    <x v="1"/>
    <x v="3"/>
    <n v="-95.991100000000003"/>
    <n v="30.092600000000001"/>
    <m/>
    <m/>
    <n v="57295476"/>
    <n v="35908144"/>
    <m/>
    <n v="809318"/>
    <n v="42584652"/>
    <n v="68583688"/>
    <n v="1131210"/>
    <n v="25530680"/>
    <n v="73907968"/>
    <n v="98310600"/>
    <x v="3838"/>
    <n v="53982052"/>
    <n v="10920477"/>
    <n v="10037880"/>
    <n v="20958356"/>
    <n v="18909648"/>
    <n v="11801099"/>
    <n v="186491248"/>
    <n v="64431428"/>
    <n v="21790236"/>
    <n v="45849328"/>
    <n v="47419436"/>
    <n v="192033680"/>
    <n v="186491248"/>
    <n v="498"/>
    <n v="0.317"/>
    <n v="6800"/>
    <n v="0.15573100000000001"/>
    <n v="0.59075800000000001"/>
    <n v="3.9315799999999998E-2"/>
    <n v="28369"/>
  </r>
  <r>
    <x v="20"/>
    <x v="137"/>
    <s v="Prairie View A &amp; M University"/>
    <s v="Texas"/>
    <x v="1"/>
    <x v="0"/>
    <n v="0.41571050308914387"/>
    <n v="0.52411282984531393"/>
    <n v="7931"/>
    <n v="3297"/>
    <n v="1725"/>
    <n v="3"/>
    <n v="1728"/>
    <n v="77446"/>
    <s v="Southwest: AZ, NM, OK, and TX"/>
    <x v="1"/>
    <x v="3"/>
    <n v="-95.991100000000003"/>
    <n v="30.092600000000001"/>
    <m/>
    <m/>
    <n v="59449356"/>
    <n v="35395796"/>
    <m/>
    <n v="585716"/>
    <n v="47730304"/>
    <n v="68749576"/>
    <n v="1070287"/>
    <n v="21219380"/>
    <n v="74490544"/>
    <n v="105065816"/>
    <x v="3839"/>
    <n v="47290424"/>
    <n v="11768593"/>
    <n v="9934129"/>
    <n v="21702722"/>
    <n v="22096494"/>
    <n v="10735305"/>
    <n v="180525488"/>
    <n v="65155564"/>
    <n v="14665025"/>
    <n v="47419436"/>
    <n v="54144180"/>
    <n v="196784752"/>
    <n v="180525488"/>
    <n v="394"/>
    <n v="0.34100000000000003"/>
    <m/>
    <n v="0.15551999999999999"/>
    <n v="0.593449"/>
    <n v="3.6875900000000003E-2"/>
    <n v="27971"/>
  </r>
  <r>
    <x v="21"/>
    <x v="137"/>
    <s v="Prairie View A &amp; M University"/>
    <s v="Texas"/>
    <x v="1"/>
    <x v="0"/>
    <n v="0.39694900789417537"/>
    <n v="0.47997850040311746"/>
    <n v="9374"/>
    <n v="3721"/>
    <n v="1786"/>
    <n v="0"/>
    <n v="1786"/>
    <n v="77446"/>
    <s v="Southwest: AZ, NM, OK, and TX"/>
    <x v="1"/>
    <x v="3"/>
    <n v="-95.992099999999994"/>
    <n v="30.0946"/>
    <n v="0.187"/>
    <n v="2580"/>
    <n v="66144620"/>
    <n v="42521036"/>
    <m/>
    <n v="308884"/>
    <n v="45999960"/>
    <n v="59375040"/>
    <n v="1099474"/>
    <n v="30906748"/>
    <n v="80480328"/>
    <n v="96841672"/>
    <x v="3840"/>
    <n v="44135076"/>
    <n v="11590656"/>
    <n v="9760538"/>
    <n v="21351194"/>
    <n v="22165020"/>
    <n v="11685510"/>
    <n v="178197792"/>
    <n v="64346552"/>
    <n v="15360249"/>
    <n v="54144180"/>
    <n v="55432288"/>
    <n v="198874000"/>
    <n v="178197792"/>
    <n v="445"/>
    <n v="0.36099999999999999"/>
    <m/>
    <n v="0.14766499999999999"/>
    <n v="0.61217900000000003"/>
    <n v="3.11355E-2"/>
    <n v="27214"/>
  </r>
  <r>
    <x v="22"/>
    <x v="137"/>
    <s v="Prairie View A &amp; M University"/>
    <s v="Texas"/>
    <x v="1"/>
    <x v="0"/>
    <n v="0.39182924473633379"/>
    <n v="0.40226768548188319"/>
    <n v="10354"/>
    <n v="4057"/>
    <n v="1630"/>
    <n v="2"/>
    <n v="1632"/>
    <n v="77446"/>
    <s v="Southwest: AZ, NM, OK, and TX"/>
    <x v="1"/>
    <x v="3"/>
    <n v="-95.992099999999994"/>
    <n v="30.0946"/>
    <n v="0.23499999999999999"/>
    <n v="2556"/>
    <n v="67559456"/>
    <n v="38614892"/>
    <m/>
    <n v="535091"/>
    <n v="44853176"/>
    <n v="57419112"/>
    <n v="1993678"/>
    <n v="43738096"/>
    <n v="76874240"/>
    <n v="108120760"/>
    <x v="3841"/>
    <n v="44080084"/>
    <n v="11615114"/>
    <n v="9453505"/>
    <n v="21068620"/>
    <n v="27612752"/>
    <n v="12759369"/>
    <n v="182836160"/>
    <n v="68007168"/>
    <n v="15946693"/>
    <n v="55432288"/>
    <n v="60242272"/>
    <n v="206797392"/>
    <n v="182836160"/>
    <n v="508"/>
    <n v="0.36499999999999999"/>
    <m/>
    <n v="0.14740800000000001"/>
    <n v="0.61222100000000002"/>
    <n v="3.6614399999999998E-2"/>
    <n v="26974"/>
  </r>
  <r>
    <x v="23"/>
    <x v="137"/>
    <s v="Prairie View A &amp; M University"/>
    <s v="Texas"/>
    <x v="1"/>
    <x v="0"/>
    <n v="0.42318786638131572"/>
    <n v="0.32189973614775724"/>
    <n v="10747"/>
    <n v="4548"/>
    <n v="1462"/>
    <n v="2"/>
    <n v="1464"/>
    <n v="77446"/>
    <s v="Southwest: AZ, NM, OK, and TX"/>
    <x v="1"/>
    <x v="3"/>
    <n v="-95.992099999999994"/>
    <n v="30.0946"/>
    <n v="0.245"/>
    <n v="2843"/>
    <n v="70486832"/>
    <n v="39655260"/>
    <m/>
    <n v="615207"/>
    <n v="43376832"/>
    <n v="58965300"/>
    <n v="3834263"/>
    <n v="42430512"/>
    <n v="83134040"/>
    <n v="111458528"/>
    <x v="3842"/>
    <n v="49639776"/>
    <n v="13397261"/>
    <n v="10128037"/>
    <n v="23525298"/>
    <n v="26265372"/>
    <n v="13635479"/>
    <n v="191074800"/>
    <n v="69674640"/>
    <n v="16682274"/>
    <n v="60242272"/>
    <n v="71142360"/>
    <n v="229217088"/>
    <n v="191074800"/>
    <n v="488"/>
    <n v="0.378"/>
    <m/>
    <n v="0.157328"/>
    <n v="0.588696"/>
    <n v="4.7222899999999998E-2"/>
    <n v="27597"/>
  </r>
  <r>
    <x v="24"/>
    <x v="137"/>
    <s v="Prairie View A &amp; M University"/>
    <s v="Texas"/>
    <x v="1"/>
    <x v="0"/>
    <n v="0.39126903553299491"/>
    <n v="0.37675142708873899"/>
    <n v="9850"/>
    <n v="3854"/>
    <n v="1336"/>
    <n v="116"/>
    <n v="1452"/>
    <n v="77446"/>
    <s v="Southwest: AZ, NM, OK, and TX"/>
    <x v="1"/>
    <x v="3"/>
    <n v="-95.992099999999994"/>
    <n v="30.0946"/>
    <n v="0.19700000000000001"/>
    <n v="2916"/>
    <n v="78778920"/>
    <n v="45103696"/>
    <m/>
    <n v="645058"/>
    <n v="43651408"/>
    <n v="62357896"/>
    <n v="3004827"/>
    <n v="77672160"/>
    <n v="88027928"/>
    <n v="85806304"/>
    <x v="3843"/>
    <n v="53800720"/>
    <n v="14642326"/>
    <n v="10259696"/>
    <n v="24902022"/>
    <n v="25838842"/>
    <n v="14395338"/>
    <n v="212815232"/>
    <n v="71712840"/>
    <n v="18878354"/>
    <n v="71142360"/>
    <n v="70295576"/>
    <n v="241613856"/>
    <n v="212815232"/>
    <n v="558"/>
    <n v="0.34100000000000003"/>
    <m/>
    <n v="0.16514400000000001"/>
    <n v="0.59038500000000005"/>
    <n v="4.6634599999999998E-2"/>
    <n v="27539"/>
  </r>
  <r>
    <x v="25"/>
    <x v="137"/>
    <s v="Prairie View A &amp; M University"/>
    <s v="Texas"/>
    <x v="1"/>
    <x v="0"/>
    <n v="0.85948292875468724"/>
    <n v="0.37359357060849596"/>
    <n v="5067"/>
    <n v="4355"/>
    <n v="1608"/>
    <n v="19"/>
    <n v="1627"/>
    <n v="77446"/>
    <s v="Southwest: AZ, NM, OK, and TX"/>
    <x v="1"/>
    <x v="3"/>
    <n v="-95.992099999999994"/>
    <n v="30.0946"/>
    <n v="0.153"/>
    <n v="2921"/>
    <n v="79641256"/>
    <n v="41608640"/>
    <m/>
    <n v="509177"/>
    <n v="48228080"/>
    <n v="68203000"/>
    <n v="2467171"/>
    <n v="78413712"/>
    <n v="88091272"/>
    <n v="100530320"/>
    <x v="3844"/>
    <n v="56557932"/>
    <n v="15788666"/>
    <n v="11447088"/>
    <n v="27235754"/>
    <n v="25504318"/>
    <n v="16876876"/>
    <n v="215577328"/>
    <n v="75204640"/>
    <n v="20065852"/>
    <n v="70295576"/>
    <n v="71156576"/>
    <n v="261704352"/>
    <n v="215577328"/>
    <n v="545"/>
    <n v="0.315"/>
    <m/>
    <n v="0.14994099999999999"/>
    <n v="0.60211499999999996"/>
    <n v="4.0658E-2"/>
    <n v="28401"/>
  </r>
  <r>
    <x v="26"/>
    <x v="137"/>
    <s v="Prairie View A &amp; M University"/>
    <s v="Texas"/>
    <x v="1"/>
    <x v="0"/>
    <n v="0.8547703180212014"/>
    <n v="0.39189747829681687"/>
    <n v="5660"/>
    <n v="4838"/>
    <n v="1892"/>
    <n v="4"/>
    <n v="1896"/>
    <n v="77446"/>
    <s v="Southwest: AZ, NM, OK, and TX"/>
    <x v="1"/>
    <x v="3"/>
    <n v="-95.989500000000007"/>
    <n v="30.092400000000001"/>
    <n v="0.115"/>
    <n v="2817"/>
    <n v="85932912"/>
    <n v="40237880"/>
    <m/>
    <n v="517178"/>
    <n v="47354448"/>
    <n v="69569080"/>
    <n v="2223815"/>
    <n v="99016144"/>
    <n v="91310840"/>
    <n v="111834808"/>
    <x v="3845"/>
    <n v="61197548"/>
    <n v="18185828"/>
    <n v="10661062"/>
    <n v="28846890"/>
    <n v="26252908"/>
    <n v="20153496"/>
    <n v="231081280"/>
    <n v="79367912"/>
    <n v="22020356"/>
    <n v="71156576"/>
    <n v="76611712"/>
    <n v="295260000"/>
    <n v="231081280"/>
    <n v="582"/>
    <n v="0.34799999999999998"/>
    <m/>
    <n v="0.125726"/>
    <n v="0.61004000000000003"/>
    <n v="3.3232600000000001E-2"/>
    <n v="28812"/>
  </r>
  <r>
    <x v="27"/>
    <x v="137"/>
    <s v="Prairie View A &amp; M University"/>
    <s v="Texas"/>
    <x v="1"/>
    <x v="0"/>
    <n v="0.78931796947991284"/>
    <n v="0.40540540540540543"/>
    <n v="6422"/>
    <n v="5069"/>
    <n v="2047"/>
    <n v="8"/>
    <n v="2055"/>
    <n v="77446"/>
    <s v="Southwest: AZ, NM, OK, and TX"/>
    <x v="1"/>
    <x v="3"/>
    <n v="-95.989500000000007"/>
    <n v="30.092400000000001"/>
    <n v="0.124"/>
    <n v="2854"/>
    <n v="90661536"/>
    <n v="46337984"/>
    <m/>
    <n v="964374"/>
    <n v="53126768"/>
    <n v="70026296"/>
    <n v="1795812"/>
    <n v="88726176"/>
    <n v="98772040"/>
    <n v="135902576"/>
    <x v="3846"/>
    <n v="64091416"/>
    <n v="22823772"/>
    <n v="10979017"/>
    <n v="33802788"/>
    <n v="26251640"/>
    <n v="22149258"/>
    <n v="245321968"/>
    <n v="83421632"/>
    <n v="22369428"/>
    <n v="76611712"/>
    <n v="82808528"/>
    <n v="289999456"/>
    <n v="245321968"/>
    <m/>
    <m/>
    <m/>
    <m/>
    <m/>
    <m/>
    <m/>
  </r>
  <r>
    <x v="0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14691391"/>
    <m/>
    <m/>
    <n v="77371"/>
    <n v="4024961"/>
    <n v="35571740"/>
    <n v="966329"/>
    <n v="1852470"/>
    <m/>
    <m/>
    <x v="3847"/>
    <n v="24310338"/>
    <n v="1116347"/>
    <n v="903871"/>
    <n v="2020218"/>
    <n v="5190427"/>
    <n v="1402074"/>
    <n v="69016552"/>
    <n v="27603744"/>
    <n v="6993647"/>
    <m/>
    <m/>
    <m/>
    <m/>
    <m/>
    <m/>
    <m/>
    <m/>
    <m/>
    <m/>
    <m/>
  </r>
  <r>
    <x v="1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16472159"/>
    <m/>
    <m/>
    <n v="245873"/>
    <n v="4166097"/>
    <n v="37398420"/>
    <n v="959547"/>
    <n v="1596467"/>
    <m/>
    <m/>
    <x v="3848"/>
    <n v="24992280"/>
    <n v="950029"/>
    <n v="1755400"/>
    <n v="2705429"/>
    <n v="5034668"/>
    <n v="1542632"/>
    <n v="67711664"/>
    <n v="30040440"/>
    <n v="6977191"/>
    <m/>
    <m/>
    <m/>
    <m/>
    <m/>
    <m/>
    <m/>
    <m/>
    <m/>
    <m/>
    <m/>
  </r>
  <r>
    <x v="2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18693552"/>
    <m/>
    <m/>
    <n v="169010"/>
    <n v="4796669"/>
    <n v="38021448"/>
    <n v="1119162"/>
    <n v="1291703"/>
    <m/>
    <m/>
    <x v="3849"/>
    <n v="26674768"/>
    <n v="1442172"/>
    <n v="1755716"/>
    <n v="3197888"/>
    <n v="5635799"/>
    <n v="1621287"/>
    <n v="71127840"/>
    <n v="28729412"/>
    <n v="7300275"/>
    <m/>
    <m/>
    <m/>
    <m/>
    <m/>
    <m/>
    <m/>
    <m/>
    <m/>
    <m/>
    <m/>
  </r>
  <r>
    <x v="3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19649968"/>
    <m/>
    <m/>
    <n v="373098"/>
    <n v="5838134"/>
    <n v="41086272"/>
    <n v="1152161"/>
    <n v="1427541"/>
    <m/>
    <m/>
    <x v="3850"/>
    <n v="28000848"/>
    <n v="2352035"/>
    <n v="3495657"/>
    <n v="5847692"/>
    <n v="6214314"/>
    <n v="3580745"/>
    <n v="76959200"/>
    <n v="33363872"/>
    <n v="8734357"/>
    <m/>
    <m/>
    <m/>
    <m/>
    <m/>
    <m/>
    <m/>
    <m/>
    <m/>
    <m/>
    <m/>
  </r>
  <r>
    <x v="4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20372916"/>
    <m/>
    <m/>
    <n v="261338"/>
    <n v="8224181"/>
    <n v="39860512"/>
    <n v="1188044"/>
    <n v="1730318"/>
    <m/>
    <m/>
    <x v="3851"/>
    <n v="28879684"/>
    <n v="4836463"/>
    <n v="3835580"/>
    <n v="8672043"/>
    <n v="6569183"/>
    <n v="3674548"/>
    <n v="86272800"/>
    <n v="34909380"/>
    <n v="9282788"/>
    <m/>
    <m/>
    <m/>
    <m/>
    <m/>
    <m/>
    <m/>
    <m/>
    <m/>
    <m/>
    <m/>
  </r>
  <r>
    <x v="5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21470968"/>
    <m/>
    <m/>
    <n v="80385"/>
    <n v="7707198"/>
    <n v="40099488"/>
    <n v="613414"/>
    <n v="4433037"/>
    <m/>
    <m/>
    <x v="3852"/>
    <n v="29602076"/>
    <n v="4620341"/>
    <n v="3766620"/>
    <n v="8386961"/>
    <n v="6549643"/>
    <n v="3817210"/>
    <n v="89775800"/>
    <n v="37953304"/>
    <n v="6338317"/>
    <m/>
    <m/>
    <m/>
    <m/>
    <m/>
    <m/>
    <m/>
    <m/>
    <m/>
    <m/>
    <m/>
  </r>
  <r>
    <x v="6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23322356"/>
    <m/>
    <m/>
    <n v="228072"/>
    <n v="8693093"/>
    <n v="38932020"/>
    <n v="1494635"/>
    <n v="4182424"/>
    <m/>
    <m/>
    <x v="3853"/>
    <n v="30279538"/>
    <n v="4340480"/>
    <n v="5058302"/>
    <n v="9398782"/>
    <n v="6900382"/>
    <n v="4114918"/>
    <n v="93312888"/>
    <n v="38755084"/>
    <n v="8081669"/>
    <n v="17530128"/>
    <n v="19618900"/>
    <m/>
    <m/>
    <n v="537"/>
    <n v="0.32600000000000001"/>
    <m/>
    <m/>
    <m/>
    <m/>
    <m/>
  </r>
  <r>
    <x v="7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23941780"/>
    <m/>
    <m/>
    <n v="465446"/>
    <n v="7228942"/>
    <n v="44407728"/>
    <n v="1445800"/>
    <n v="5860098"/>
    <m/>
    <m/>
    <x v="3854"/>
    <n v="31362018"/>
    <n v="1992413"/>
    <n v="6183558"/>
    <n v="8175971"/>
    <n v="7137665"/>
    <n v="4432353"/>
    <n v="94622856"/>
    <n v="39244164"/>
    <n v="15573918"/>
    <n v="19618900"/>
    <n v="21539320"/>
    <m/>
    <m/>
    <n v="574"/>
    <n v="0.39200000000000002"/>
    <m/>
    <n v="0.26092500000000002"/>
    <n v="0.60797299999999999"/>
    <n v="0.113979"/>
    <n v="26000"/>
  </r>
  <r>
    <x v="8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26091042"/>
    <m/>
    <m/>
    <n v="1722"/>
    <n v="9341995"/>
    <n v="43579728"/>
    <n v="969534"/>
    <n v="7566199"/>
    <m/>
    <m/>
    <x v="3855"/>
    <n v="31656540"/>
    <n v="2532458"/>
    <n v="6742471"/>
    <n v="9274929"/>
    <n v="7679496"/>
    <n v="5021350"/>
    <n v="99991296"/>
    <n v="41259492"/>
    <n v="8310052"/>
    <n v="21539320"/>
    <n v="19164440"/>
    <m/>
    <m/>
    <n v="555"/>
    <n v="0.35099999999999998"/>
    <m/>
    <n v="0.24626100000000001"/>
    <n v="0.59876200000000002"/>
    <n v="0.104435"/>
    <n v="27026.5"/>
  </r>
  <r>
    <x v="9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29808108"/>
    <m/>
    <m/>
    <n v="94886"/>
    <n v="8653398"/>
    <n v="51516804"/>
    <n v="1221444"/>
    <n v="7804535"/>
    <m/>
    <m/>
    <x v="3856"/>
    <n v="33616824"/>
    <n v="2374099"/>
    <n v="6406438"/>
    <n v="8780537"/>
    <n v="8772379"/>
    <n v="5700975"/>
    <n v="109410880"/>
    <n v="4447574"/>
    <n v="49053448"/>
    <n v="19164440"/>
    <n v="22804990"/>
    <m/>
    <m/>
    <n v="548"/>
    <n v="0.34399999999999997"/>
    <m/>
    <n v="0.24618100000000001"/>
    <n v="0.60430799999999996"/>
    <n v="0.101928"/>
    <n v="28730"/>
  </r>
  <r>
    <x v="10"/>
    <x v="138"/>
    <s v="SAM HOUSTON STATE UNIVERSITY"/>
    <s v="Texas"/>
    <x v="0"/>
    <x v="0"/>
    <s v=""/>
    <s v=""/>
    <m/>
    <m/>
    <m/>
    <m/>
    <m/>
    <n v="77341"/>
    <s v="Southwest: AZ, NM, OK, and TX"/>
    <x v="0"/>
    <x v="0"/>
    <m/>
    <m/>
    <m/>
    <m/>
    <n v="33263890"/>
    <m/>
    <m/>
    <n v="171468"/>
    <n v="9656006"/>
    <n v="51607352"/>
    <n v="1919747"/>
    <n v="8571481"/>
    <m/>
    <m/>
    <x v="3857"/>
    <n v="34563500"/>
    <n v="1844545"/>
    <n v="6819686"/>
    <n v="8664231"/>
    <n v="9579334"/>
    <n v="3908104"/>
    <n v="114504488"/>
    <n v="47140336"/>
    <n v="9056052"/>
    <n v="22804990"/>
    <n v="22126612"/>
    <m/>
    <m/>
    <n v="661"/>
    <n v="0.39500000000000002"/>
    <m/>
    <n v="0.24229200000000001"/>
    <n v="0.61895999999999995"/>
    <n v="0.100092"/>
    <n v="30868"/>
  </r>
  <r>
    <x v="11"/>
    <x v="138"/>
    <s v="SAM HOUSTON STATE UNIVERSITY"/>
    <s v="Texas"/>
    <x v="1"/>
    <x v="0"/>
    <n v="0.86491079014443495"/>
    <n v="0.43541257367387032"/>
    <n v="4708"/>
    <n v="4072"/>
    <n v="1717"/>
    <n v="56"/>
    <n v="1773"/>
    <n v="77341"/>
    <s v="Southwest: AZ, NM, OK, and TX"/>
    <x v="0"/>
    <x v="0"/>
    <m/>
    <m/>
    <m/>
    <m/>
    <n v="37451456"/>
    <m/>
    <m/>
    <n v="180567"/>
    <n v="11335196"/>
    <n v="57970268"/>
    <n v="2253844"/>
    <n v="9084340"/>
    <m/>
    <m/>
    <x v="3858"/>
    <n v="38163272"/>
    <n v="2396151"/>
    <n v="7079183"/>
    <n v="9475334"/>
    <n v="12013559"/>
    <n v="6855539"/>
    <n v="126617248"/>
    <n v="52640944"/>
    <n v="11172130"/>
    <n v="22126612"/>
    <n v="20264040"/>
    <m/>
    <m/>
    <n v="616"/>
    <n v="0.34399999999999997"/>
    <m/>
    <n v="0.25233"/>
    <n v="0.60394499999999995"/>
    <n v="0.10969"/>
    <n v="32828"/>
  </r>
  <r>
    <x v="12"/>
    <x v="138"/>
    <s v="SAM HOUSTON STATE UNIVERSITY"/>
    <s v="Texas"/>
    <x v="1"/>
    <x v="0"/>
    <n v="0.69724770642201839"/>
    <n v="0.41534260178748761"/>
    <n v="5777"/>
    <n v="4028"/>
    <n v="1606"/>
    <n v="67"/>
    <n v="1673"/>
    <n v="77341"/>
    <s v="Southwest: AZ, NM, OK, and TX"/>
    <x v="0"/>
    <x v="0"/>
    <m/>
    <m/>
    <m/>
    <m/>
    <n v="46165876"/>
    <m/>
    <m/>
    <n v="105020"/>
    <n v="11638722"/>
    <n v="59413144"/>
    <n v="2019914"/>
    <n v="10603107"/>
    <m/>
    <m/>
    <x v="3859"/>
    <n v="40236588"/>
    <n v="2454633"/>
    <n v="7698087"/>
    <n v="10152720"/>
    <n v="14158733"/>
    <n v="7505609"/>
    <n v="143575712"/>
    <n v="56318216"/>
    <n v="11790220"/>
    <n v="20264040"/>
    <n v="21055404"/>
    <m/>
    <m/>
    <n v="560"/>
    <n v="0.34599999999999997"/>
    <m/>
    <n v="0.26197799999999999"/>
    <n v="0.60142700000000004"/>
    <n v="0.111315"/>
    <n v="35308"/>
  </r>
  <r>
    <x v="13"/>
    <x v="138"/>
    <s v="SAM HOUSTON STATE UNIVERSITY"/>
    <s v="Texas"/>
    <x v="1"/>
    <x v="0"/>
    <n v="0.75549980702431496"/>
    <n v="0.46794380587484036"/>
    <n v="5182"/>
    <n v="3915"/>
    <n v="1773"/>
    <n v="59"/>
    <n v="1832"/>
    <n v="77341"/>
    <s v="Southwest: AZ, NM, OK, and TX"/>
    <x v="0"/>
    <x v="0"/>
    <m/>
    <m/>
    <m/>
    <m/>
    <n v="52707212"/>
    <n v="46162384"/>
    <m/>
    <n v="812289"/>
    <n v="14045496"/>
    <n v="56600976"/>
    <n v="2054732"/>
    <n v="25837098"/>
    <n v="93950392"/>
    <n v="55272724"/>
    <x v="3860"/>
    <n v="42929460"/>
    <n v="2951442.25"/>
    <n v="9919289"/>
    <n v="12870731"/>
    <n v="15570636"/>
    <n v="8056441.5"/>
    <n v="130395832"/>
    <n v="59348904"/>
    <n v="13904263"/>
    <n v="21055456"/>
    <n v="23139748"/>
    <n v="162811248"/>
    <n v="130395832"/>
    <n v="606"/>
    <n v="0.40100000000000002"/>
    <m/>
    <n v="0.25452799999999998"/>
    <n v="0.60471699999999995"/>
    <n v="0.101698"/>
    <n v="36827"/>
  </r>
  <r>
    <x v="14"/>
    <x v="138"/>
    <s v="SAM HOUSTON STATE UNIVERSITY"/>
    <s v="Texas"/>
    <x v="1"/>
    <x v="0"/>
    <n v="0.78742408002858166"/>
    <n v="0.48638838475499091"/>
    <n v="5598"/>
    <n v="4408"/>
    <n v="2083"/>
    <n v="61"/>
    <n v="2144"/>
    <n v="77341"/>
    <s v="Southwest: AZ, NM, OK, and TX"/>
    <x v="1"/>
    <x v="0"/>
    <m/>
    <m/>
    <m/>
    <m/>
    <n v="64858928"/>
    <n v="51748112"/>
    <m/>
    <n v="1685835"/>
    <n v="17432916"/>
    <n v="51832780"/>
    <n v="2427268"/>
    <n v="13856939"/>
    <n v="105470184"/>
    <n v="52485684"/>
    <x v="3861"/>
    <n v="45295340"/>
    <n v="3173534.25"/>
    <n v="12094216"/>
    <n v="15267750"/>
    <n v="18345502"/>
    <n v="9052478"/>
    <n v="150662368"/>
    <n v="65946848"/>
    <n v="15715354"/>
    <n v="23139748"/>
    <n v="26311896"/>
    <n v="164215568"/>
    <n v="150662368"/>
    <n v="617"/>
    <n v="0.38700000000000001"/>
    <m/>
    <n v="0.24496200000000001"/>
    <n v="0.59624699999999997"/>
    <n v="9.5204999999999998E-2"/>
    <n v="37881"/>
  </r>
  <r>
    <x v="15"/>
    <x v="138"/>
    <s v="Sam Houston State University"/>
    <s v="Texas"/>
    <x v="1"/>
    <x v="0"/>
    <n v="0.74805771365149831"/>
    <n v="0.46969054684188216"/>
    <n v="6307"/>
    <n v="4718"/>
    <n v="2157"/>
    <n v="59"/>
    <n v="2216"/>
    <n v="77341"/>
    <s v="Southwest: AZ, NM, OK, and TX"/>
    <x v="1"/>
    <x v="2"/>
    <m/>
    <m/>
    <m/>
    <m/>
    <n v="74946416"/>
    <n v="62343164"/>
    <m/>
    <n v="481737"/>
    <n v="18610904"/>
    <n v="56149592"/>
    <n v="6139349"/>
    <n v="30632964"/>
    <n v="121562776"/>
    <n v="62460704"/>
    <x v="3862"/>
    <n v="51398920"/>
    <n v="3560784.5"/>
    <n v="16944754"/>
    <n v="20505538"/>
    <n v="23580288"/>
    <n v="14472563"/>
    <n v="169574208"/>
    <n v="73474488"/>
    <n v="17652528"/>
    <n v="26311896"/>
    <n v="32090060"/>
    <n v="205594816"/>
    <n v="169574208"/>
    <n v="747"/>
    <n v="0.46400000000000002"/>
    <m/>
    <n v="0.23003399999999999"/>
    <n v="0.58804500000000004"/>
    <n v="8.6181800000000003E-2"/>
    <n v="37683"/>
  </r>
  <r>
    <x v="16"/>
    <x v="138"/>
    <s v="Sam Houston State University"/>
    <s v="Texas"/>
    <x v="1"/>
    <x v="0"/>
    <n v="0.62198872373141978"/>
    <n v="0.45817882159044088"/>
    <n v="7804"/>
    <n v="4854"/>
    <n v="2166"/>
    <n v="58"/>
    <n v="2224"/>
    <n v="77341"/>
    <s v="Southwest: AZ, NM, OK, and TX"/>
    <x v="1"/>
    <x v="2"/>
    <m/>
    <m/>
    <m/>
    <m/>
    <n v="81752552"/>
    <n v="67736704"/>
    <m/>
    <n v="749581"/>
    <n v="18386608"/>
    <n v="57079084"/>
    <n v="8261060"/>
    <n v="15509039"/>
    <n v="128830560"/>
    <n v="66675096"/>
    <x v="3863"/>
    <n v="57474976"/>
    <n v="3874272.75"/>
    <n v="17665600"/>
    <n v="21539872"/>
    <n v="26232204"/>
    <n v="14650270"/>
    <n v="187175104"/>
    <n v="80111768"/>
    <n v="19648904"/>
    <n v="32090060"/>
    <n v="37819080"/>
    <n v="202116528"/>
    <n v="187175104"/>
    <n v="775"/>
    <n v="0.437"/>
    <m/>
    <n v="0.229963"/>
    <n v="0.58232499999999998"/>
    <n v="8.2728599999999999E-2"/>
    <n v="37538"/>
  </r>
  <r>
    <x v="17"/>
    <x v="138"/>
    <s v="Sam Houston State University"/>
    <s v="Texas"/>
    <x v="1"/>
    <x v="0"/>
    <n v="0.61701288456481729"/>
    <n v="0.47048796079266991"/>
    <n v="7606"/>
    <n v="4693"/>
    <n v="2167"/>
    <n v="41"/>
    <n v="2208"/>
    <n v="77341"/>
    <s v="Southwest: AZ, NM, OK, and TX"/>
    <x v="1"/>
    <x v="2"/>
    <m/>
    <m/>
    <m/>
    <m/>
    <n v="88636232"/>
    <n v="72297024"/>
    <m/>
    <n v="494588"/>
    <n v="20149070"/>
    <n v="63064896"/>
    <n v="6808897"/>
    <n v="65787044"/>
    <n v="123487160"/>
    <n v="82174256"/>
    <x v="3864"/>
    <n v="60149948"/>
    <n v="5228343"/>
    <n v="18265810"/>
    <n v="23494152"/>
    <n v="27799632"/>
    <n v="16426663"/>
    <n v="202127840"/>
    <n v="85819360"/>
    <n v="20822226"/>
    <n v="37819080"/>
    <n v="41877580"/>
    <n v="265577728"/>
    <n v="202127840"/>
    <n v="700"/>
    <n v="0.436"/>
    <m/>
    <n v="0.23196"/>
    <n v="0.583812"/>
    <n v="8.2375500000000004E-2"/>
    <n v="39832.5"/>
  </r>
  <r>
    <x v="18"/>
    <x v="138"/>
    <s v="Sam Houston State University"/>
    <s v="Texas"/>
    <x v="1"/>
    <x v="0"/>
    <n v="0.53219533275713049"/>
    <n v="0.43503857084855868"/>
    <n v="9256"/>
    <n v="4926"/>
    <n v="2090"/>
    <n v="53"/>
    <n v="2143"/>
    <n v="77340"/>
    <s v="Southwest: AZ, NM, OK, and TX"/>
    <x v="1"/>
    <x v="2"/>
    <m/>
    <m/>
    <m/>
    <m/>
    <n v="95401960"/>
    <n v="78148080"/>
    <m/>
    <n v="446724"/>
    <n v="23517830"/>
    <n v="66751548"/>
    <n v="4128631"/>
    <n v="18950136"/>
    <n v="140776784"/>
    <n v="78345192"/>
    <x v="3865"/>
    <n v="64089400"/>
    <n v="9876988"/>
    <n v="17280136"/>
    <n v="27157124"/>
    <n v="30546664"/>
    <n v="16571121"/>
    <n v="222329552"/>
    <n v="90659000"/>
    <n v="21855282"/>
    <n v="41877580"/>
    <n v="43082084"/>
    <n v="232511824"/>
    <n v="222329552"/>
    <n v="801"/>
    <n v="0.45100000000000001"/>
    <m/>
    <n v="0.22358"/>
    <n v="0.58718899999999996"/>
    <n v="8.2159999999999997E-2"/>
    <n v="42755"/>
  </r>
  <r>
    <x v="19"/>
    <x v="138"/>
    <s v="Sam Houston State University"/>
    <s v="Texas"/>
    <x v="1"/>
    <x v="0"/>
    <n v="0.57220470856529615"/>
    <n v="0.25436642832024381"/>
    <n v="14909"/>
    <n v="8531"/>
    <n v="2122"/>
    <n v="48"/>
    <n v="2170"/>
    <n v="77340"/>
    <s v="Southwest: AZ, NM, OK, and TX"/>
    <x v="1"/>
    <x v="2"/>
    <n v="-95.549199999999999"/>
    <n v="30.714700000000001"/>
    <m/>
    <m/>
    <n v="104912128"/>
    <n v="81138032"/>
    <m/>
    <n v="514058"/>
    <n v="40178608"/>
    <n v="67492016"/>
    <n v="7162893"/>
    <n v="38900164"/>
    <n v="148989424"/>
    <n v="97547072"/>
    <x v="3866"/>
    <n v="73455712"/>
    <n v="7706805"/>
    <n v="17009292"/>
    <n v="24716096"/>
    <n v="36461308"/>
    <n v="20041066"/>
    <n v="237466704"/>
    <n v="98281808"/>
    <n v="24875716"/>
    <n v="43082084"/>
    <n v="48270972"/>
    <n v="274938272"/>
    <n v="237466704"/>
    <n v="1028"/>
    <n v="0.49399999999999999"/>
    <m/>
    <n v="0.228044"/>
    <n v="0.58819200000000005"/>
    <n v="7.9409599999999997E-2"/>
    <n v="40603"/>
  </r>
  <r>
    <x v="20"/>
    <x v="138"/>
    <s v="Sam Houston State University"/>
    <s v="Texas"/>
    <x v="1"/>
    <x v="0"/>
    <n v="0.4726099092812282"/>
    <n v="0.4169435215946844"/>
    <n v="11464"/>
    <n v="5418"/>
    <n v="2211"/>
    <n v="48"/>
    <n v="2259"/>
    <n v="77340"/>
    <s v="Southwest: AZ, NM, OK, and TX"/>
    <x v="1"/>
    <x v="2"/>
    <n v="-95.549300000000002"/>
    <n v="30.716000000000001"/>
    <m/>
    <m/>
    <n v="118645672"/>
    <n v="89257968"/>
    <m/>
    <n v="1973273"/>
    <n v="38465296"/>
    <n v="64496392"/>
    <n v="1478601"/>
    <n v="52352800"/>
    <n v="160074416"/>
    <n v="86674480"/>
    <x v="3867"/>
    <n v="73027128"/>
    <n v="6235722"/>
    <n v="16824664"/>
    <n v="23060386"/>
    <n v="33138476"/>
    <n v="21601882"/>
    <n v="255088736"/>
    <n v="105240560"/>
    <n v="21722992"/>
    <n v="48270972"/>
    <n v="53188392"/>
    <n v="284142016"/>
    <n v="255088736"/>
    <n v="1086"/>
    <n v="0.503"/>
    <m/>
    <n v="0.23963899999999999"/>
    <n v="0.594584"/>
    <n v="7.9606099999999999E-2"/>
    <n v="37603"/>
  </r>
  <r>
    <x v="21"/>
    <x v="138"/>
    <s v="Sam Houston State University"/>
    <s v="Texas"/>
    <x v="1"/>
    <x v="0"/>
    <n v="0.86540905092366338"/>
    <n v="0.2336796927942173"/>
    <n v="10231"/>
    <n v="8854"/>
    <n v="2012"/>
    <n v="57"/>
    <n v="2069"/>
    <n v="77340"/>
    <s v="Southwest: AZ, NM, OK, and TX"/>
    <x v="1"/>
    <x v="2"/>
    <n v="-95.551900000000003"/>
    <n v="30.724699999999999"/>
    <n v="0.108"/>
    <n v="3245"/>
    <n v="137001168"/>
    <n v="104914408"/>
    <m/>
    <n v="395856"/>
    <n v="32561862"/>
    <n v="58041716"/>
    <n v="10871059"/>
    <n v="20244224"/>
    <n v="168515584"/>
    <n v="91127336"/>
    <x v="3868"/>
    <n v="76768760"/>
    <n v="5818454"/>
    <n v="13670353"/>
    <n v="19488808"/>
    <n v="36819436"/>
    <n v="21727600"/>
    <n v="250686000"/>
    <n v="105653024"/>
    <n v="26721002"/>
    <n v="53188392"/>
    <n v="60957220"/>
    <n v="272536032"/>
    <n v="250686000"/>
    <n v="1049"/>
    <n v="0.48399999999999999"/>
    <m/>
    <n v="0.24826999999999999"/>
    <n v="0.60059700000000005"/>
    <n v="8.4384799999999996E-2"/>
    <n v="36705"/>
  </r>
  <r>
    <x v="22"/>
    <x v="138"/>
    <s v="Sam Houston State University"/>
    <s v="Texas"/>
    <x v="1"/>
    <x v="0"/>
    <n v="0.64991948470209338"/>
    <n v="0.39857945160224645"/>
    <n v="9315"/>
    <n v="6054"/>
    <n v="2351"/>
    <n v="62"/>
    <n v="2413"/>
    <n v="77340"/>
    <s v="Southwest: AZ, NM, OK, and TX"/>
    <x v="1"/>
    <x v="2"/>
    <n v="-95.551900000000003"/>
    <n v="30.724699999999999"/>
    <n v="0.122"/>
    <n v="3381"/>
    <n v="157489312"/>
    <n v="115947832"/>
    <m/>
    <n v="2017751"/>
    <n v="33616372"/>
    <n v="61216452"/>
    <n v="3350082"/>
    <n v="17874876"/>
    <n v="183690528"/>
    <n v="89764224"/>
    <x v="3869"/>
    <n v="78751072"/>
    <n v="5278698"/>
    <n v="13178556"/>
    <n v="18457254"/>
    <n v="46865456"/>
    <n v="20940922"/>
    <n v="280854368"/>
    <n v="112775304"/>
    <n v="28706574"/>
    <n v="60957220"/>
    <n v="74233312"/>
    <n v="297521952"/>
    <n v="280854368"/>
    <n v="1120"/>
    <n v="0.50600000000000001"/>
    <m/>
    <n v="0.242983"/>
    <n v="0.60772199999999998"/>
    <n v="8.2883100000000001E-2"/>
    <n v="36576"/>
  </r>
  <r>
    <x v="23"/>
    <x v="138"/>
    <s v="Sam Houston State University"/>
    <s v="Texas"/>
    <x v="1"/>
    <x v="0"/>
    <n v="0.64991948470209338"/>
    <n v="0.39857945160224645"/>
    <n v="9315"/>
    <n v="6054"/>
    <n v="2351"/>
    <n v="62"/>
    <n v="2413"/>
    <n v="77340"/>
    <s v="Southwest: AZ, NM, OK, and TX"/>
    <x v="1"/>
    <x v="2"/>
    <n v="-95.551900000000003"/>
    <n v="30.724699999999999"/>
    <n v="0.105"/>
    <n v="3633"/>
    <n v="160841840"/>
    <n v="120718384"/>
    <m/>
    <n v="267179"/>
    <n v="34245344"/>
    <n v="66650632"/>
    <n v="4405610"/>
    <n v="30360580"/>
    <n v="187560448"/>
    <n v="99613528"/>
    <x v="3870"/>
    <n v="98349440"/>
    <n v="4631132"/>
    <n v="13974811"/>
    <n v="18605944"/>
    <n v="40216844"/>
    <n v="24913180"/>
    <n v="295005664"/>
    <n v="118906920"/>
    <n v="28800900"/>
    <n v="74233312"/>
    <n v="91330768"/>
    <n v="314670784"/>
    <n v="295005664"/>
    <n v="1109"/>
    <n v="0.53100000000000003"/>
    <m/>
    <n v="0.22805300000000001"/>
    <n v="0.62492199999999998"/>
    <n v="7.9649300000000006E-2"/>
    <n v="36698"/>
  </r>
  <r>
    <x v="24"/>
    <x v="138"/>
    <s v="Sam Houston State University"/>
    <s v="Texas"/>
    <x v="1"/>
    <x v="0"/>
    <n v="0.73667574931880109"/>
    <n v="0.37609113774226954"/>
    <n v="9175"/>
    <n v="6759"/>
    <n v="2448"/>
    <n v="94"/>
    <n v="2542"/>
    <n v="77340"/>
    <s v="Southwest: AZ, NM, OK, and TX"/>
    <x v="1"/>
    <x v="2"/>
    <n v="-95.551900000000003"/>
    <n v="30.724699999999999"/>
    <n v="8.5999999999999993E-2"/>
    <n v="3817"/>
    <n v="180384048"/>
    <n v="130180160"/>
    <m/>
    <n v="1311938"/>
    <n v="36228148"/>
    <n v="69444448"/>
    <n v="5624331"/>
    <n v="94025648"/>
    <n v="198628480"/>
    <n v="96623248"/>
    <x v="3871"/>
    <n v="104562624"/>
    <n v="4772854"/>
    <n v="12927645"/>
    <n v="17700500"/>
    <n v="39127792"/>
    <n v="27501086"/>
    <n v="313957312"/>
    <n v="126734752"/>
    <n v="30575128"/>
    <n v="91330768"/>
    <n v="94439904"/>
    <n v="396067776"/>
    <n v="313957312"/>
    <n v="1045"/>
    <n v="0.49199999999999999"/>
    <m/>
    <n v="0.222388"/>
    <n v="0.63576600000000005"/>
    <n v="7.8431399999999998E-2"/>
    <n v="37509"/>
  </r>
  <r>
    <x v="25"/>
    <x v="138"/>
    <s v="Sam Houston State University"/>
    <s v="Texas"/>
    <x v="1"/>
    <x v="0"/>
    <n v="0.72711534299935077"/>
    <n v="0.39241071428571428"/>
    <n v="9242"/>
    <n v="6720"/>
    <n v="2514"/>
    <n v="123"/>
    <n v="2637"/>
    <n v="77340"/>
    <s v="Southwest: AZ, NM, OK, and TX"/>
    <x v="1"/>
    <x v="1"/>
    <n v="-95.551900000000003"/>
    <n v="30.724699999999999"/>
    <n v="0.08"/>
    <n v="4136"/>
    <n v="194070480"/>
    <n v="137368704"/>
    <m/>
    <n v="2342654"/>
    <n v="36051252"/>
    <n v="83428752"/>
    <n v="8220397"/>
    <n v="17565908"/>
    <n v="214460864"/>
    <n v="115372360"/>
    <x v="3872"/>
    <n v="108362856"/>
    <n v="5146286"/>
    <n v="12478128"/>
    <n v="17624414"/>
    <n v="45443488"/>
    <n v="28309436"/>
    <n v="323148928"/>
    <n v="140044800"/>
    <n v="35586496"/>
    <n v="94439904"/>
    <n v="100304952"/>
    <n v="347525920"/>
    <n v="323148928"/>
    <n v="1119"/>
    <n v="0.50600000000000001"/>
    <m/>
    <n v="0.20665700000000001"/>
    <n v="0.64970899999999998"/>
    <n v="7.3525699999999999E-2"/>
    <n v="38327"/>
  </r>
  <r>
    <x v="26"/>
    <x v="138"/>
    <s v="Sam Houston State University"/>
    <s v="Texas"/>
    <x v="1"/>
    <x v="0"/>
    <n v="0.71949665498566417"/>
    <n v="0.30529112242638917"/>
    <n v="12556"/>
    <n v="9034"/>
    <n v="2667"/>
    <n v="91"/>
    <n v="2758"/>
    <n v="77340"/>
    <s v="Southwest: AZ, NM, OK, and TX"/>
    <x v="1"/>
    <x v="1"/>
    <n v="-95.546199999999999"/>
    <n v="30.714700000000001"/>
    <n v="5.8000000000000003E-2"/>
    <n v="4608"/>
    <n v="203215520"/>
    <n v="152149152"/>
    <m/>
    <n v="2518699"/>
    <n v="38126996"/>
    <n v="86153456"/>
    <n v="9821360"/>
    <n v="98216096"/>
    <n v="220714000"/>
    <n v="127201208"/>
    <x v="3873"/>
    <n v="116613320"/>
    <n v="5642640"/>
    <n v="13183702"/>
    <n v="18826342"/>
    <n v="49086788"/>
    <n v="31148110"/>
    <n v="347503520"/>
    <n v="139622080"/>
    <n v="35532724"/>
    <n v="100304952"/>
    <n v="108024088"/>
    <n v="448077696"/>
    <n v="347503520"/>
    <n v="1028"/>
    <n v="0.51300000000000001"/>
    <m/>
    <n v="0.202761"/>
    <n v="0.66141399999999995"/>
    <n v="6.9410100000000002E-2"/>
    <n v="37602"/>
  </r>
  <r>
    <x v="27"/>
    <x v="138"/>
    <s v="Sam Houston State University"/>
    <s v="Texas"/>
    <x v="1"/>
    <x v="0"/>
    <n v="0.74392312040700959"/>
    <n v="0.3118758141554494"/>
    <n v="12383"/>
    <n v="9212"/>
    <n v="2780"/>
    <n v="93"/>
    <n v="2873"/>
    <n v="77340"/>
    <s v="Southwest: AZ, NM, OK, and TX"/>
    <x v="1"/>
    <x v="1"/>
    <n v="-95.546199999999999"/>
    <n v="30.714700000000001"/>
    <n v="6.3E-2"/>
    <n v="4602"/>
    <n v="214009568"/>
    <n v="157307280"/>
    <m/>
    <n v="2414514"/>
    <n v="42962304"/>
    <n v="90634472"/>
    <n v="7378352"/>
    <n v="74438464"/>
    <n v="231401184"/>
    <n v="147643904"/>
    <x v="3874"/>
    <n v="119027792"/>
    <n v="8089259"/>
    <n v="13867166"/>
    <n v="21956424"/>
    <n v="52840084"/>
    <n v="31876008"/>
    <n v="363707104"/>
    <n v="144319872"/>
    <n v="39133952"/>
    <n v="108024088"/>
    <n v="125827280"/>
    <n v="442233760"/>
    <n v="363707104"/>
    <m/>
    <m/>
    <m/>
    <m/>
    <m/>
    <m/>
    <m/>
  </r>
  <r>
    <x v="0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83901000"/>
    <m/>
    <m/>
    <n v="110000"/>
    <n v="9170000"/>
    <n v="110000"/>
    <n v="8724000"/>
    <n v="9796000"/>
    <m/>
    <m/>
    <x v="3875"/>
    <n v="45513000"/>
    <n v="7598000"/>
    <n v="4203000"/>
    <n v="11801000"/>
    <n v="18481000"/>
    <n v="7843000"/>
    <n v="150722000"/>
    <n v="63056000"/>
    <n v="14801000"/>
    <m/>
    <m/>
    <m/>
    <m/>
    <m/>
    <m/>
    <m/>
    <m/>
    <m/>
    <m/>
    <m/>
  </r>
  <r>
    <x v="1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88830000"/>
    <m/>
    <m/>
    <n v="12000"/>
    <n v="8238000"/>
    <n v="465000"/>
    <n v="8733000"/>
    <n v="10219000"/>
    <m/>
    <m/>
    <x v="3876"/>
    <n v="48569000"/>
    <n v="6378000"/>
    <n v="4978000"/>
    <n v="11356000"/>
    <n v="19553000"/>
    <n v="7722000"/>
    <n v="159447008"/>
    <n v="65881000"/>
    <n v="16759000"/>
    <m/>
    <m/>
    <m/>
    <m/>
    <m/>
    <m/>
    <m/>
    <m/>
    <m/>
    <m/>
    <m/>
  </r>
  <r>
    <x v="2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96600000"/>
    <m/>
    <m/>
    <m/>
    <n v="8087000"/>
    <n v="429000"/>
    <n v="8869000"/>
    <n v="12030000"/>
    <m/>
    <m/>
    <x v="3877"/>
    <n v="50248000"/>
    <n v="6067000"/>
    <n v="4859000"/>
    <n v="10926000"/>
    <n v="20782000"/>
    <n v="7939000"/>
    <n v="165979008"/>
    <n v="67794000"/>
    <n v="15713000"/>
    <m/>
    <m/>
    <m/>
    <m/>
    <m/>
    <m/>
    <m/>
    <m/>
    <m/>
    <m/>
    <m/>
  </r>
  <r>
    <x v="3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02450000"/>
    <m/>
    <m/>
    <m/>
    <n v="8377000"/>
    <n v="758000"/>
    <n v="9212000"/>
    <n v="10102000"/>
    <m/>
    <m/>
    <x v="3878"/>
    <n v="52925000"/>
    <n v="6716000"/>
    <n v="5857000"/>
    <n v="12573000"/>
    <n v="20614000"/>
    <n v="9100000"/>
    <n v="173968992"/>
    <n v="69007000"/>
    <n v="18324000"/>
    <m/>
    <m/>
    <m/>
    <m/>
    <m/>
    <m/>
    <m/>
    <m/>
    <m/>
    <m/>
    <m/>
  </r>
  <r>
    <x v="4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07921000"/>
    <m/>
    <m/>
    <m/>
    <n v="7627000"/>
    <n v="667000"/>
    <n v="11053000"/>
    <n v="11277000"/>
    <m/>
    <m/>
    <x v="3879"/>
    <n v="54318000"/>
    <n v="6294000"/>
    <n v="6288000"/>
    <n v="12582000"/>
    <n v="21917000"/>
    <n v="9454000"/>
    <n v="180395008"/>
    <n v="72031000"/>
    <n v="17023000"/>
    <m/>
    <m/>
    <m/>
    <m/>
    <m/>
    <m/>
    <m/>
    <m/>
    <m/>
    <m/>
    <m/>
  </r>
  <r>
    <x v="5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15316000"/>
    <m/>
    <m/>
    <m/>
    <n v="7671000"/>
    <n v="394000"/>
    <n v="12564000"/>
    <n v="12450000"/>
    <m/>
    <m/>
    <x v="3880"/>
    <n v="56599000"/>
    <n v="7519000"/>
    <n v="6620000"/>
    <n v="14139000"/>
    <n v="22998000"/>
    <n v="9541000"/>
    <n v="186298000"/>
    <n v="76503000"/>
    <n v="15856000"/>
    <m/>
    <m/>
    <m/>
    <m/>
    <m/>
    <m/>
    <m/>
    <m/>
    <m/>
    <m/>
    <m/>
  </r>
  <r>
    <x v="6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31776000"/>
    <n v="96509000"/>
    <m/>
    <m/>
    <n v="7194000"/>
    <n v="472000"/>
    <n v="39676000"/>
    <m/>
    <m/>
    <m/>
    <x v="3881"/>
    <n v="67584000"/>
    <n v="7805000"/>
    <n v="6296000"/>
    <n v="14101000"/>
    <n v="29564000"/>
    <n v="12461000"/>
    <n v="181058000"/>
    <m/>
    <m/>
    <m/>
    <m/>
    <n v="279712000"/>
    <n v="181058000"/>
    <n v="855"/>
    <n v="0.69599999999999995"/>
    <m/>
    <m/>
    <m/>
    <m/>
    <m/>
  </r>
  <r>
    <x v="7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08569000"/>
    <n v="108569000"/>
    <m/>
    <m/>
    <n v="6280000"/>
    <n v="485000"/>
    <n v="85525000"/>
    <n v="11906000"/>
    <m/>
    <m/>
    <x v="3882"/>
    <n v="75718000"/>
    <n v="7257000"/>
    <n v="6690000"/>
    <n v="13947000"/>
    <n v="34373000"/>
    <n v="13383000"/>
    <n v="200242000"/>
    <n v="90293000"/>
    <n v="20394000"/>
    <m/>
    <m/>
    <n v="365335008"/>
    <n v="200242000"/>
    <n v="853"/>
    <n v="0.69899999999999995"/>
    <m/>
    <n v="0.119254"/>
    <n v="0.58094599999999996"/>
    <n v="3.2644899999999998E-2"/>
    <n v="38757"/>
  </r>
  <r>
    <x v="8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16762000"/>
    <n v="116753000"/>
    <m/>
    <n v="9000"/>
    <n v="9455000"/>
    <n v="495000"/>
    <n v="64552000"/>
    <n v="13094000"/>
    <m/>
    <m/>
    <x v="3883"/>
    <n v="78650000"/>
    <n v="7697000"/>
    <n v="7825000"/>
    <n v="15522000"/>
    <n v="35287000"/>
    <n v="17530000"/>
    <n v="225030000"/>
    <n v="101757000"/>
    <n v="22265000"/>
    <m/>
    <m/>
    <n v="279887008"/>
    <n v="225030000"/>
    <n v="825"/>
    <n v="0.71099999999999997"/>
    <m/>
    <n v="0.125419"/>
    <n v="0.57478200000000002"/>
    <n v="3.3534500000000002E-2"/>
    <n v="38221"/>
  </r>
  <r>
    <x v="9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71734000"/>
    <n v="125302000"/>
    <m/>
    <n v="13000"/>
    <n v="8485000"/>
    <n v="940000"/>
    <n v="76092000"/>
    <n v="12822000"/>
    <m/>
    <m/>
    <x v="3884"/>
    <n v="87950000"/>
    <n v="8017000"/>
    <n v="9058000"/>
    <n v="17075000"/>
    <n v="39387000"/>
    <n v="17829000"/>
    <n v="248688992"/>
    <n v="110811000"/>
    <n v="22205000"/>
    <m/>
    <m/>
    <n v="324736992"/>
    <n v="248688992"/>
    <n v="829"/>
    <n v="0.71199999999999997"/>
    <m/>
    <n v="0.13750799999999999"/>
    <n v="0.54809600000000003"/>
    <n v="4.00258E-2"/>
    <n v="41080"/>
  </r>
  <r>
    <x v="10"/>
    <x v="139"/>
    <s v="SOUTHERN METHODIST UNIVERSITY"/>
    <s v="Texas"/>
    <x v="0"/>
    <x v="0"/>
    <s v=""/>
    <s v=""/>
    <m/>
    <m/>
    <m/>
    <m/>
    <m/>
    <n v="752750221"/>
    <s v="Southwest: AZ, NM, OK, and TX"/>
    <x v="0"/>
    <x v="0"/>
    <m/>
    <m/>
    <m/>
    <m/>
    <n v="180535008"/>
    <n v="131249000"/>
    <m/>
    <m/>
    <n v="7823000"/>
    <n v="922000"/>
    <n v="51601000"/>
    <n v="13744000"/>
    <m/>
    <m/>
    <x v="3885"/>
    <n v="92538000"/>
    <n v="8553000"/>
    <n v="10135000"/>
    <n v="18688000"/>
    <n v="45039000"/>
    <n v="19134000"/>
    <n v="253316992"/>
    <n v="117397000"/>
    <n v="27633000"/>
    <m/>
    <m/>
    <n v="292865984"/>
    <n v="253316992"/>
    <n v="895"/>
    <n v="0.72899999999999998"/>
    <m/>
    <n v="0.13714299999999999"/>
    <n v="0.55428599999999995"/>
    <n v="4.1269800000000002E-2"/>
    <n v="43349"/>
  </r>
  <r>
    <x v="11"/>
    <x v="139"/>
    <s v="SOUTHERN METHODIST UNIVERSITY"/>
    <s v="Texas"/>
    <x v="1"/>
    <x v="0"/>
    <n v="0.74859075535512964"/>
    <n v="0.33960843373493976"/>
    <n v="5322"/>
    <n v="3984"/>
    <n v="1352"/>
    <n v="1"/>
    <n v="1353"/>
    <n v="752750221"/>
    <s v="Southwest: AZ, NM, OK, and TX"/>
    <x v="0"/>
    <x v="0"/>
    <m/>
    <m/>
    <m/>
    <m/>
    <n v="191415008"/>
    <n v="137767008"/>
    <m/>
    <m/>
    <n v="8952000"/>
    <n v="1738000"/>
    <n v="45293000"/>
    <n v="14373000"/>
    <m/>
    <m/>
    <x v="3886"/>
    <n v="91568000"/>
    <n v="8471000"/>
    <n v="9886000"/>
    <n v="18357000"/>
    <n v="43796000"/>
    <n v="21394000"/>
    <n v="254144992"/>
    <n v="122091000"/>
    <n v="28715000"/>
    <m/>
    <m/>
    <n v="241548992"/>
    <n v="254144992"/>
    <n v="855"/>
    <n v="0.70299999999999996"/>
    <m/>
    <n v="0.152423"/>
    <n v="0.54783199999999999"/>
    <n v="4.6556100000000003E-2"/>
    <n v="43443"/>
  </r>
  <r>
    <x v="12"/>
    <x v="139"/>
    <s v="SOUTHERN METHODIST UNIVERSITY"/>
    <s v="Texas"/>
    <x v="1"/>
    <x v="0"/>
    <n v="0.66151845228418138"/>
    <n v="0.33914966822315062"/>
    <n v="6151"/>
    <n v="4069"/>
    <n v="1380"/>
    <n v="0"/>
    <n v="1380"/>
    <s v="75275-0221"/>
    <s v="Southwest: AZ, NM, OK, and TX"/>
    <x v="0"/>
    <x v="0"/>
    <m/>
    <m/>
    <m/>
    <m/>
    <n v="208052992"/>
    <n v="147208000"/>
    <m/>
    <n v="9000"/>
    <n v="9456000"/>
    <n v="2286000"/>
    <n v="36505000"/>
    <n v="16387000"/>
    <m/>
    <m/>
    <x v="3887"/>
    <n v="91755000"/>
    <n v="8316000"/>
    <n v="9590000"/>
    <n v="17906000"/>
    <n v="46152000"/>
    <n v="23866000"/>
    <n v="265404992"/>
    <n v="127146000"/>
    <n v="28187000"/>
    <n v="831116032"/>
    <n v="807550976"/>
    <n v="237092992"/>
    <n v="265404992"/>
    <n v="894"/>
    <n v="0.71699999999999997"/>
    <m/>
    <n v="0.17292399999999999"/>
    <n v="0.55347000000000002"/>
    <n v="5.5745200000000002E-2"/>
    <n v="46186"/>
  </r>
  <r>
    <x v="13"/>
    <x v="139"/>
    <s v="SOUTHERN METHODIST UNIVERSITY"/>
    <s v="Texas"/>
    <x v="1"/>
    <x v="0"/>
    <n v="0.64707750952986021"/>
    <n v="0.33946980854197351"/>
    <n v="6296"/>
    <n v="4074"/>
    <n v="1383"/>
    <m/>
    <n v="1383"/>
    <s v="75275-0221"/>
    <s v="Southwest: AZ, NM, OK, and TX"/>
    <x v="0"/>
    <x v="0"/>
    <m/>
    <m/>
    <m/>
    <m/>
    <n v="223248992"/>
    <n v="157936992"/>
    <m/>
    <m/>
    <n v="11373000"/>
    <n v="2628000"/>
    <n v="45715000"/>
    <n v="20374000"/>
    <m/>
    <m/>
    <x v="3888"/>
    <n v="98541000"/>
    <n v="9759000"/>
    <n v="9234000"/>
    <n v="18993000"/>
    <n v="51099000"/>
    <n v="23374000"/>
    <n v="281996000"/>
    <n v="135156992"/>
    <n v="32399000"/>
    <n v="807550976"/>
    <n v="908902976"/>
    <n v="391084000"/>
    <n v="281996000"/>
    <n v="931"/>
    <n v="0.71299999999999997"/>
    <m/>
    <n v="0.17702799999999999"/>
    <n v="0.55795600000000001"/>
    <n v="5.5848299999999997E-2"/>
    <n v="48817.5"/>
  </r>
  <r>
    <x v="14"/>
    <x v="139"/>
    <s v="SOUTHERN METHODIST UNIVERSITY"/>
    <s v="Texas"/>
    <x v="1"/>
    <x v="0"/>
    <n v="0.64283493938451974"/>
    <n v="0.31745647969052226"/>
    <n v="6434"/>
    <n v="4136"/>
    <n v="1313"/>
    <m/>
    <n v="1313"/>
    <s v="75275-0221"/>
    <s v="Southwest: AZ, NM, OK, and TX"/>
    <x v="1"/>
    <x v="0"/>
    <m/>
    <m/>
    <m/>
    <m/>
    <n v="234202000"/>
    <n v="164280000"/>
    <m/>
    <m/>
    <n v="13803000"/>
    <n v="2181000"/>
    <n v="43346000"/>
    <n v="22295000"/>
    <m/>
    <m/>
    <x v="3889"/>
    <n v="101344000"/>
    <n v="11533000"/>
    <n v="10116000"/>
    <n v="21649000"/>
    <n v="51899000"/>
    <n v="24211000"/>
    <n v="299859008"/>
    <n v="141572000"/>
    <n v="34376000"/>
    <n v="908902976"/>
    <n v="1008505024"/>
    <n v="386851008"/>
    <n v="299859008"/>
    <n v="951"/>
    <n v="0.71499999999999997"/>
    <m/>
    <n v="0.18901100000000001"/>
    <n v="0.554396"/>
    <n v="5.8241800000000003E-2"/>
    <n v="48071.5"/>
  </r>
  <r>
    <x v="15"/>
    <x v="139"/>
    <s v="Southern Methodist University"/>
    <s v="Texas"/>
    <x v="1"/>
    <x v="0"/>
    <n v="0.58418111477289014"/>
    <n v="0.34388030414520482"/>
    <n v="6979"/>
    <n v="4077"/>
    <n v="1398"/>
    <n v="4"/>
    <n v="1402"/>
    <s v="75275-0221"/>
    <s v="Southwest: AZ, NM, OK, and TX"/>
    <x v="1"/>
    <x v="2"/>
    <m/>
    <m/>
    <m/>
    <m/>
    <n v="250624000"/>
    <n v="176768992"/>
    <m/>
    <m/>
    <n v="15500000"/>
    <n v="1638000"/>
    <n v="66134000"/>
    <n v="21583000"/>
    <m/>
    <m/>
    <x v="3890"/>
    <n v="103436000"/>
    <n v="12694000"/>
    <n v="8404000"/>
    <n v="21098000"/>
    <n v="56169000"/>
    <n v="26468000"/>
    <n v="315856992"/>
    <n v="148060992"/>
    <n v="35287000"/>
    <n v="1008505024"/>
    <n v="1127671040"/>
    <n v="400302016"/>
    <n v="315856992"/>
    <n v="947"/>
    <n v="0.74199999999999999"/>
    <m/>
    <n v="0.201405"/>
    <n v="0.55620599999999998"/>
    <n v="6.5573800000000002E-2"/>
    <n v="48762"/>
  </r>
  <r>
    <x v="16"/>
    <x v="139"/>
    <s v="Southern Methodist University"/>
    <s v="Texas"/>
    <x v="1"/>
    <x v="0"/>
    <n v="0.53687238493723854"/>
    <n v="0.33390160740379932"/>
    <n v="7648"/>
    <n v="4106"/>
    <n v="1371"/>
    <n v="0"/>
    <n v="1371"/>
    <s v="75275-0221"/>
    <s v="Southwest: AZ, NM, OK, and TX"/>
    <x v="1"/>
    <x v="2"/>
    <m/>
    <m/>
    <m/>
    <m/>
    <n v="267020992"/>
    <n v="189766000"/>
    <m/>
    <n v="1000"/>
    <n v="16732000"/>
    <n v="673000"/>
    <n v="70721000"/>
    <n v="18278000"/>
    <m/>
    <m/>
    <x v="3891"/>
    <n v="107271000"/>
    <n v="14368000"/>
    <n v="9879000"/>
    <n v="24247000"/>
    <n v="58985000"/>
    <n v="27233000"/>
    <n v="346440992"/>
    <n v="157766000"/>
    <n v="37386000"/>
    <n v="1127671040"/>
    <n v="1329273984"/>
    <n v="498846016"/>
    <n v="346440992"/>
    <n v="962"/>
    <n v="0.71099999999999997"/>
    <m/>
    <n v="0.20335800000000001"/>
    <n v="0.53669199999999995"/>
    <n v="6.4054700000000006E-2"/>
    <n v="48785.5"/>
  </r>
  <r>
    <x v="17"/>
    <x v="139"/>
    <s v="Southern Methodist University"/>
    <s v="Texas"/>
    <x v="1"/>
    <x v="0"/>
    <n v="0.50090876045074517"/>
    <n v="0.3166424770198355"/>
    <n v="8253"/>
    <n v="4134"/>
    <n v="1306"/>
    <n v="3"/>
    <n v="1309"/>
    <s v="75275-0221"/>
    <s v="Southwest: AZ, NM, OK, and TX"/>
    <x v="1"/>
    <x v="2"/>
    <m/>
    <m/>
    <m/>
    <m/>
    <n v="285465984"/>
    <n v="198138000"/>
    <m/>
    <n v="168000"/>
    <n v="16882000"/>
    <n v="6392000"/>
    <n v="111767000"/>
    <n v="12113000"/>
    <m/>
    <m/>
    <x v="3892"/>
    <n v="115441000"/>
    <n v="14104000"/>
    <n v="11336000"/>
    <n v="25440000"/>
    <n v="62760000"/>
    <n v="29232000"/>
    <n v="367195008"/>
    <n v="172134000"/>
    <n v="41887000"/>
    <n v="1329273984"/>
    <n v="1401273984"/>
    <n v="474740992"/>
    <n v="367195008"/>
    <n v="1028"/>
    <n v="0.745"/>
    <m/>
    <n v="0.20143"/>
    <n v="0.52501600000000004"/>
    <n v="6.4977300000000002E-2"/>
    <n v="52105"/>
  </r>
  <r>
    <x v="18"/>
    <x v="139"/>
    <s v="Southern Methodist University"/>
    <s v="Texas"/>
    <x v="1"/>
    <x v="0"/>
    <n v="0.49733978234582832"/>
    <n v="0.3398978847556528"/>
    <n v="8270"/>
    <n v="4113"/>
    <n v="1397"/>
    <n v="1"/>
    <n v="1398"/>
    <s v="75275-0221"/>
    <s v="Southwest: AZ, NM, OK, and TX"/>
    <x v="1"/>
    <x v="2"/>
    <m/>
    <m/>
    <m/>
    <m/>
    <n v="307720992"/>
    <n v="209954000"/>
    <m/>
    <n v="102000"/>
    <n v="14941000"/>
    <n v="6005000"/>
    <n v="105078000"/>
    <n v="10067000"/>
    <m/>
    <m/>
    <x v="3893"/>
    <n v="139134000"/>
    <n v="16614000"/>
    <n v="6911000"/>
    <n v="23525000"/>
    <n v="52433000"/>
    <n v="35084000"/>
    <n v="406928992"/>
    <n v="184676000"/>
    <n v="48494000"/>
    <n v="1401273984"/>
    <n v="1032262016"/>
    <n v="236319008"/>
    <n v="406928992"/>
    <n v="1061"/>
    <n v="0.76700000000000002"/>
    <m/>
    <n v="0.23500599999999999"/>
    <n v="0.53182399999999996"/>
    <n v="7.3439400000000002E-2"/>
    <n v="55404"/>
  </r>
  <r>
    <x v="19"/>
    <x v="139"/>
    <s v="Southern Methodist University"/>
    <s v="Texas"/>
    <x v="1"/>
    <x v="0"/>
    <n v="0.52961383558398478"/>
    <n v="0.29724893759785281"/>
    <n v="8442"/>
    <n v="4471"/>
    <n v="1325"/>
    <n v="4"/>
    <n v="1329"/>
    <s v="75275-0221"/>
    <s v="Southwest: AZ, NM, OK, and TX"/>
    <x v="1"/>
    <x v="2"/>
    <n v="-96.785700000000006"/>
    <n v="32.844299999999997"/>
    <m/>
    <m/>
    <n v="324171008"/>
    <n v="216458000"/>
    <m/>
    <n v="109000"/>
    <n v="17170000"/>
    <n v="5241000"/>
    <n v="58333000"/>
    <n v="19796000"/>
    <m/>
    <m/>
    <x v="3894"/>
    <n v="138475008"/>
    <n v="16507000"/>
    <n v="11363000"/>
    <n v="27870000"/>
    <n v="50192000"/>
    <n v="34476000"/>
    <n v="394227008"/>
    <n v="192839008"/>
    <n v="50211000"/>
    <n v="1032262016"/>
    <n v="1069398976"/>
    <n v="442339008"/>
    <n v="394227008"/>
    <n v="977"/>
    <n v="0.74399999999999999"/>
    <m/>
    <n v="0.19880600000000001"/>
    <n v="0.55283599999999999"/>
    <n v="5.7910400000000001E-2"/>
    <n v="56799"/>
  </r>
  <r>
    <x v="20"/>
    <x v="139"/>
    <s v="Southern Methodist University"/>
    <s v="Texas"/>
    <x v="1"/>
    <x v="0"/>
    <n v="0.53858839050131924"/>
    <n v="0.30189834660134723"/>
    <n v="9096"/>
    <n v="4899"/>
    <n v="1476"/>
    <n v="3"/>
    <n v="1479"/>
    <s v="75275-0221"/>
    <s v="Southwest: AZ, NM, OK, and TX"/>
    <x v="1"/>
    <x v="2"/>
    <n v="-96.785700000000006"/>
    <n v="32.844299999999997"/>
    <m/>
    <m/>
    <n v="344008000"/>
    <n v="223910000"/>
    <m/>
    <n v="130000"/>
    <n v="22264000"/>
    <n v="6759000"/>
    <n v="65355000"/>
    <n v="17840000"/>
    <m/>
    <m/>
    <x v="3895"/>
    <n v="144294000"/>
    <n v="22530000"/>
    <n v="10414000"/>
    <n v="32944000"/>
    <n v="51020000"/>
    <n v="39291000"/>
    <n v="462313984"/>
    <n v="199730000"/>
    <n v="53160000"/>
    <n v="1069398976"/>
    <n v="1190708992"/>
    <n v="518385984"/>
    <n v="462313984"/>
    <n v="1055"/>
    <n v="0.753"/>
    <m/>
    <n v="0.120097"/>
    <n v="0.571515"/>
    <n v="3.31925E-2"/>
    <n v="59740"/>
  </r>
  <r>
    <x v="21"/>
    <x v="139"/>
    <s v="Southern Methodist University"/>
    <s v="Texas"/>
    <x v="1"/>
    <x v="0"/>
    <n v="0.54565680015476881"/>
    <n v="0.24499202269101222"/>
    <n v="10338"/>
    <n v="5641"/>
    <n v="1382"/>
    <n v="0"/>
    <n v="1382"/>
    <s v="75275-0221"/>
    <s v="Southwest: AZ, NM, OK, and TX"/>
    <x v="1"/>
    <x v="2"/>
    <n v="-96.784899999999993"/>
    <n v="32.845300000000002"/>
    <n v="5.8999999999999997E-2"/>
    <n v="1589"/>
    <n v="362408992"/>
    <n v="236667008"/>
    <m/>
    <n v="102000"/>
    <n v="20116000"/>
    <n v="5505000"/>
    <n v="100214000"/>
    <n v="19365000"/>
    <m/>
    <m/>
    <x v="3896"/>
    <n v="153220000"/>
    <n v="22011000"/>
    <n v="10347000"/>
    <n v="32358000"/>
    <n v="52593000"/>
    <n v="40879000"/>
    <n v="434001984"/>
    <n v="205430000"/>
    <n v="63095000"/>
    <n v="1190708992"/>
    <n v="1162414976"/>
    <n v="471782016"/>
    <n v="434001984"/>
    <n v="1089"/>
    <n v="0.79500000000000004"/>
    <m/>
    <n v="0.11013199999999999"/>
    <n v="0.53115199999999996"/>
    <n v="3.3354300000000003E-2"/>
    <n v="60521"/>
  </r>
  <r>
    <x v="22"/>
    <x v="139"/>
    <s v="Southern Methodist University"/>
    <s v="Texas"/>
    <x v="1"/>
    <x v="0"/>
    <n v="0.53766604261388962"/>
    <n v="0.23644503399104627"/>
    <n v="11217"/>
    <n v="6031"/>
    <n v="1425"/>
    <n v="1"/>
    <n v="1426"/>
    <s v="75275-0221"/>
    <s v="Southwest: AZ, NM, OK, and TX"/>
    <x v="1"/>
    <x v="2"/>
    <n v="-96.784899999999993"/>
    <n v="32.845300000000002"/>
    <n v="6.8000000000000005E-2"/>
    <n v="1544"/>
    <n v="383308000"/>
    <n v="248747008"/>
    <m/>
    <n v="253000"/>
    <n v="18166000"/>
    <n v="6217000"/>
    <n v="111682000"/>
    <n v="21791000"/>
    <m/>
    <m/>
    <x v="3897"/>
    <n v="157732992"/>
    <n v="21846000"/>
    <n v="9761000"/>
    <n v="31607000"/>
    <n v="55245000"/>
    <n v="43567000"/>
    <n v="454382016"/>
    <n v="216562000"/>
    <n v="51786000"/>
    <n v="1162414976"/>
    <n v="1268078976"/>
    <n v="563276992"/>
    <n v="454382016"/>
    <n v="1032"/>
    <n v="0.79"/>
    <m/>
    <n v="9.7203700000000004E-2"/>
    <n v="0.48868200000000001"/>
    <n v="3.2623199999999998E-2"/>
    <n v="61632"/>
  </r>
  <r>
    <x v="23"/>
    <x v="139"/>
    <s v="Southern Methodist University"/>
    <s v="Texas"/>
    <x v="1"/>
    <x v="0"/>
    <n v="0.50703642384105962"/>
    <n v="0.23363265306122449"/>
    <n v="12080"/>
    <n v="6125"/>
    <n v="1428"/>
    <n v="3"/>
    <n v="1431"/>
    <s v="75275-0221"/>
    <s v="Southwest: AZ, NM, OK, and TX"/>
    <x v="1"/>
    <x v="2"/>
    <n v="-96.784899999999993"/>
    <n v="32.845300000000002"/>
    <n v="0.04"/>
    <n v="1669"/>
    <n v="402380992"/>
    <n v="259695008"/>
    <m/>
    <n v="107000"/>
    <n v="25166000"/>
    <n v="6584000"/>
    <n v="113906000"/>
    <n v="23624000"/>
    <m/>
    <m/>
    <x v="3898"/>
    <n v="162048000"/>
    <n v="23406000"/>
    <n v="9801000"/>
    <n v="33207000"/>
    <n v="59878000"/>
    <n v="46213000"/>
    <n v="473697984"/>
    <n v="228987008"/>
    <n v="58591000"/>
    <n v="1268078976"/>
    <n v="1425145984"/>
    <n v="571913984"/>
    <n v="473697984"/>
    <n v="1076"/>
    <n v="0.77"/>
    <m/>
    <n v="0.10679"/>
    <n v="0.524061"/>
    <n v="2.9004599999999998E-2"/>
    <n v="63426"/>
  </r>
  <r>
    <x v="24"/>
    <x v="139"/>
    <s v="Southern Methodist University"/>
    <s v="Texas"/>
    <x v="1"/>
    <x v="0"/>
    <n v="0.52399086062452405"/>
    <n v="0.2356266149870801"/>
    <n v="11817"/>
    <n v="6192"/>
    <n v="1455"/>
    <n v="4"/>
    <n v="1459"/>
    <s v="75275-0221"/>
    <s v="Southwest: AZ, NM, OK, and TX"/>
    <x v="1"/>
    <x v="2"/>
    <n v="-96.784899999999993"/>
    <n v="32.845300000000002"/>
    <n v="3.3000000000000002E-2"/>
    <n v="1624"/>
    <n v="429679008"/>
    <n v="279774016"/>
    <m/>
    <n v="81000"/>
    <n v="19937000"/>
    <n v="6236000"/>
    <n v="122368000"/>
    <n v="25698000"/>
    <m/>
    <m/>
    <x v="3899"/>
    <n v="168508000"/>
    <n v="26993000"/>
    <n v="11184000"/>
    <n v="38177000"/>
    <n v="61408000"/>
    <n v="46535000"/>
    <n v="507032992"/>
    <n v="236390000"/>
    <n v="64382000"/>
    <n v="1425145984"/>
    <n v="1505296000"/>
    <n v="589027968"/>
    <n v="507032992"/>
    <n v="1046"/>
    <n v="0.78900000000000003"/>
    <m/>
    <n v="0.117978"/>
    <n v="0.53300599999999998"/>
    <n v="3.2303400000000003E-2"/>
    <n v="63683.5"/>
  </r>
  <r>
    <x v="25"/>
    <x v="139"/>
    <s v="Southern Methodist University"/>
    <s v="Texas"/>
    <x v="1"/>
    <x v="0"/>
    <n v="0.4895320197044335"/>
    <n v="0.21603773584905661"/>
    <n v="12992"/>
    <n v="6360"/>
    <n v="1370"/>
    <n v="4"/>
    <n v="1374"/>
    <s v="75275-0221"/>
    <s v="Southwest: AZ, NM, OK, and TX"/>
    <x v="1"/>
    <x v="2"/>
    <n v="-96.784899999999993"/>
    <n v="32.845300000000002"/>
    <n v="2.8000000000000001E-2"/>
    <n v="1627"/>
    <n v="453064000"/>
    <n v="297718016"/>
    <m/>
    <n v="255000"/>
    <n v="22321000"/>
    <n v="5533000"/>
    <n v="116170000"/>
    <n v="23721000"/>
    <m/>
    <m/>
    <x v="3900"/>
    <n v="174364000"/>
    <n v="28389000"/>
    <n v="11541000"/>
    <n v="39930000"/>
    <n v="62710000"/>
    <n v="42067000"/>
    <n v="509908000"/>
    <n v="236534000"/>
    <n v="61704000"/>
    <n v="1505296000"/>
    <n v="1383981056"/>
    <n v="620924992"/>
    <n v="509908000"/>
    <n v="1163"/>
    <n v="0.78800000000000003"/>
    <m/>
    <n v="0.104237"/>
    <n v="0.51440699999999995"/>
    <n v="3.0508500000000001E-2"/>
    <n v="64134"/>
  </r>
  <r>
    <x v="26"/>
    <x v="139"/>
    <s v="Southern Methodist University"/>
    <s v="Texas"/>
    <x v="1"/>
    <x v="0"/>
    <n v="0.4892075471698113"/>
    <n v="0.23480407281703178"/>
    <n v="13250"/>
    <n v="6482"/>
    <n v="1521"/>
    <n v="1"/>
    <n v="1522"/>
    <s v="75275-0221"/>
    <s v="Southwest: AZ, NM, OK, and TX"/>
    <x v="1"/>
    <x v="2"/>
    <n v="-96.784899999999993"/>
    <n v="32.845300000000002"/>
    <n v="2.7E-2"/>
    <n v="1590"/>
    <n v="477959008"/>
    <n v="309535008"/>
    <m/>
    <n v="1229000"/>
    <n v="18645000"/>
    <n v="6338000"/>
    <n v="83126000"/>
    <n v="22173000"/>
    <m/>
    <m/>
    <x v="3901"/>
    <n v="186248000"/>
    <n v="27302000"/>
    <n v="11325000"/>
    <n v="38627000"/>
    <n v="64623000"/>
    <n v="47765000"/>
    <n v="524367008"/>
    <n v="239406000"/>
    <n v="63111000"/>
    <n v="1383981056"/>
    <n v="1505303040"/>
    <n v="580636992"/>
    <n v="524367008"/>
    <n v="1113"/>
    <n v="0.80500000000000005"/>
    <m/>
    <n v="8.3560400000000007E-2"/>
    <n v="0.50953700000000002"/>
    <n v="2.54314E-2"/>
    <n v="67697"/>
  </r>
  <r>
    <x v="27"/>
    <x v="139"/>
    <s v="Southern Methodist University"/>
    <s v="Texas"/>
    <x v="1"/>
    <x v="0"/>
    <n v="0.48765996343692869"/>
    <n v="0.22227428928459855"/>
    <n v="13128"/>
    <n v="6402"/>
    <n v="1421"/>
    <n v="2"/>
    <n v="1423"/>
    <s v="75275-0221"/>
    <s v="Southwest: AZ, NM, OK, and TX"/>
    <x v="1"/>
    <x v="2"/>
    <n v="-96.784899999999993"/>
    <n v="32.845300000000002"/>
    <n v="2.5000000000000001E-2"/>
    <n v="1558"/>
    <n v="495385984"/>
    <n v="318494016"/>
    <m/>
    <n v="783000"/>
    <n v="18141000"/>
    <n v="5287000"/>
    <n v="101461000"/>
    <n v="30625000"/>
    <m/>
    <m/>
    <x v="3902"/>
    <n v="199194000"/>
    <n v="25960000"/>
    <n v="13233000"/>
    <n v="39193000"/>
    <n v="70305000"/>
    <n v="50702000"/>
    <n v="560828032"/>
    <n v="252146000"/>
    <n v="66856000"/>
    <n v="1505303040"/>
    <n v="1619232000"/>
    <n v="652203008"/>
    <n v="560828032"/>
    <m/>
    <m/>
    <m/>
    <m/>
    <m/>
    <m/>
    <m/>
  </r>
  <r>
    <x v="0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10807805"/>
    <m/>
    <m/>
    <m/>
    <n v="4386474"/>
    <n v="36025632"/>
    <n v="1061753"/>
    <n v="938360"/>
    <m/>
    <m/>
    <x v="3903"/>
    <n v="28028988"/>
    <n v="990466"/>
    <n v="1586214"/>
    <n v="2576680"/>
    <n v="4297482"/>
    <n v="3164708"/>
    <n v="81893184"/>
    <n v="29798384"/>
    <n v="7476317"/>
    <m/>
    <m/>
    <m/>
    <m/>
    <m/>
    <m/>
    <m/>
    <m/>
    <m/>
    <m/>
    <m/>
  </r>
  <r>
    <x v="1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12704804"/>
    <m/>
    <m/>
    <m/>
    <n v="4680286"/>
    <n v="37179536"/>
    <n v="1342568"/>
    <n v="827425"/>
    <m/>
    <m/>
    <x v="3904"/>
    <n v="29667404"/>
    <n v="1473753"/>
    <n v="1848120"/>
    <n v="3321873"/>
    <n v="4269255"/>
    <n v="3002136"/>
    <n v="85616848"/>
    <n v="31382800"/>
    <n v="8020849"/>
    <m/>
    <m/>
    <m/>
    <m/>
    <m/>
    <m/>
    <m/>
    <m/>
    <m/>
    <m/>
    <m/>
  </r>
  <r>
    <x v="2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16487103"/>
    <m/>
    <m/>
    <m/>
    <n v="6113089"/>
    <n v="39245004"/>
    <n v="2433263"/>
    <n v="982898"/>
    <m/>
    <m/>
    <x v="3905"/>
    <n v="32946504"/>
    <n v="2667269"/>
    <n v="2316234"/>
    <n v="4983503"/>
    <n v="4372010"/>
    <n v="2008338"/>
    <n v="92487120"/>
    <n v="33730756"/>
    <n v="9100622"/>
    <m/>
    <m/>
    <m/>
    <m/>
    <m/>
    <m/>
    <n v="3424"/>
    <m/>
    <m/>
    <m/>
    <m/>
  </r>
  <r>
    <x v="3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20376642"/>
    <m/>
    <m/>
    <m/>
    <n v="6067383"/>
    <n v="41256224"/>
    <n v="2855840"/>
    <n v="270364"/>
    <m/>
    <m/>
    <x v="3906"/>
    <n v="38067332"/>
    <n v="2668227"/>
    <n v="2029791"/>
    <n v="4698018"/>
    <n v="4571048"/>
    <n v="2429692"/>
    <n v="95976248"/>
    <n v="35235064"/>
    <n v="11105733"/>
    <m/>
    <m/>
    <m/>
    <m/>
    <m/>
    <m/>
    <n v="3602"/>
    <m/>
    <m/>
    <m/>
    <m/>
  </r>
  <r>
    <x v="4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18328144"/>
    <m/>
    <m/>
    <m/>
    <n v="6622273"/>
    <n v="41945524"/>
    <n v="1946926"/>
    <n v="649600"/>
    <m/>
    <m/>
    <x v="3907"/>
    <n v="33891056"/>
    <n v="2042520"/>
    <n v="3556219"/>
    <n v="5598739"/>
    <n v="5108692"/>
    <n v="2597837"/>
    <n v="98017168"/>
    <n v="35570904"/>
    <n v="6919688"/>
    <m/>
    <m/>
    <m/>
    <m/>
    <m/>
    <m/>
    <n v="3768"/>
    <m/>
    <m/>
    <m/>
    <m/>
  </r>
  <r>
    <x v="5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16745898"/>
    <m/>
    <m/>
    <m/>
    <n v="7998876"/>
    <n v="46063676"/>
    <n v="1718491"/>
    <n v="217131"/>
    <m/>
    <m/>
    <x v="3908"/>
    <n v="33330604"/>
    <n v="2653662"/>
    <n v="3449514"/>
    <n v="6103176"/>
    <n v="5425909"/>
    <n v="3088099"/>
    <n v="99049080"/>
    <n v="37289112"/>
    <n v="8726994"/>
    <m/>
    <m/>
    <m/>
    <m/>
    <m/>
    <m/>
    <n v="3808"/>
    <m/>
    <m/>
    <m/>
    <m/>
  </r>
  <r>
    <x v="6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24293450"/>
    <m/>
    <m/>
    <m/>
    <n v="8668110"/>
    <n v="43372716"/>
    <n v="1561305"/>
    <n v="1279431"/>
    <m/>
    <m/>
    <x v="3909"/>
    <n v="35208748"/>
    <n v="3529668"/>
    <n v="3194437"/>
    <n v="6724105"/>
    <n v="4960144"/>
    <n v="3397692"/>
    <n v="103833624"/>
    <n v="39229580"/>
    <n v="8313986"/>
    <n v="7889550"/>
    <m/>
    <m/>
    <m/>
    <n v="781"/>
    <n v="0.38200000000000001"/>
    <n v="3808"/>
    <m/>
    <m/>
    <m/>
    <m/>
  </r>
  <r>
    <x v="7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27619730"/>
    <m/>
    <m/>
    <m/>
    <n v="8232801"/>
    <n v="47463324"/>
    <n v="2826282"/>
    <n v="2582890"/>
    <m/>
    <m/>
    <x v="3910"/>
    <n v="37328764"/>
    <n v="2686686"/>
    <n v="2221354"/>
    <n v="4908040"/>
    <n v="5311349"/>
    <n v="3765668"/>
    <n v="109577552"/>
    <n v="41804652"/>
    <n v="9840593"/>
    <n v="8749791"/>
    <n v="9213051"/>
    <m/>
    <m/>
    <n v="810"/>
    <n v="0.371"/>
    <n v="3998"/>
    <n v="0.22833999999999999"/>
    <n v="0.59859600000000002"/>
    <n v="0.105506"/>
    <n v="31711"/>
  </r>
  <r>
    <x v="8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28479652"/>
    <m/>
    <m/>
    <m/>
    <n v="8612403"/>
    <n v="48300004"/>
    <n v="3312675"/>
    <n v="1487530"/>
    <m/>
    <m/>
    <x v="3911"/>
    <n v="38900272"/>
    <n v="2486635"/>
    <n v="2225627"/>
    <n v="4712262"/>
    <n v="5723519"/>
    <n v="3834728"/>
    <n v="119774976"/>
    <n v="43210432"/>
    <n v="10147148"/>
    <n v="9213051"/>
    <n v="10901125"/>
    <m/>
    <m/>
    <n v="794"/>
    <n v="0.35299999999999998"/>
    <n v="4118"/>
    <n v="0.222775"/>
    <n v="0.60589099999999996"/>
    <n v="0.100602"/>
    <n v="31824"/>
  </r>
  <r>
    <x v="9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27249114"/>
    <m/>
    <m/>
    <m/>
    <n v="9054773"/>
    <n v="55393860"/>
    <n v="3417155"/>
    <n v="2336149"/>
    <m/>
    <m/>
    <x v="3912"/>
    <n v="42649688"/>
    <n v="2895559"/>
    <n v="2114841"/>
    <n v="5010400"/>
    <n v="5942339"/>
    <n v="3951638"/>
    <n v="121068520"/>
    <n v="46183664"/>
    <n v="11047012"/>
    <n v="10901125"/>
    <n v="11704699"/>
    <m/>
    <m/>
    <n v="729"/>
    <n v="0.36299999999999999"/>
    <n v="4168"/>
    <n v="0.23383000000000001"/>
    <n v="0.60233999999999999"/>
    <n v="0.110638"/>
    <n v="31691.5"/>
  </r>
  <r>
    <x v="10"/>
    <x v="140"/>
    <s v="STEPHEN F AUSTIN STATE UNIVERSITY"/>
    <s v="Texas"/>
    <x v="0"/>
    <x v="0"/>
    <s v=""/>
    <s v=""/>
    <m/>
    <m/>
    <m/>
    <m/>
    <m/>
    <n v="75962"/>
    <s v="Southwest: AZ, NM, OK, and TX"/>
    <x v="0"/>
    <x v="0"/>
    <m/>
    <m/>
    <m/>
    <m/>
    <n v="29032526"/>
    <m/>
    <m/>
    <m/>
    <n v="10247100"/>
    <n v="55653508"/>
    <n v="3634075"/>
    <n v="2778572"/>
    <m/>
    <m/>
    <x v="3913"/>
    <n v="43677000"/>
    <n v="3015022"/>
    <n v="2222851"/>
    <n v="5237873"/>
    <n v="5619396"/>
    <n v="3890988"/>
    <n v="124909656"/>
    <n v="48542384"/>
    <n v="11061139"/>
    <n v="11704699"/>
    <n v="11139280"/>
    <m/>
    <m/>
    <n v="625"/>
    <n v="0.36499999999999999"/>
    <n v="4448"/>
    <n v="0.22844700000000001"/>
    <n v="0.60238899999999995"/>
    <n v="0.108795"/>
    <n v="32400"/>
  </r>
  <r>
    <x v="11"/>
    <x v="140"/>
    <s v="STEPHEN F AUSTIN STATE UNIVERSITY"/>
    <s v="Texas"/>
    <x v="1"/>
    <x v="0"/>
    <n v="0.6741502962270034"/>
    <n v="0.33317915510329943"/>
    <n v="9621"/>
    <n v="6486"/>
    <n v="2133"/>
    <n v="28"/>
    <n v="2161"/>
    <n v="75962"/>
    <s v="Southwest: AZ, NM, OK, and TX"/>
    <x v="0"/>
    <x v="0"/>
    <m/>
    <m/>
    <m/>
    <m/>
    <n v="34423816"/>
    <n v="27826576"/>
    <m/>
    <n v="2847181"/>
    <n v="12493087"/>
    <n v="56734056"/>
    <n v="2199187"/>
    <n v="1982362"/>
    <n v="71277776"/>
    <n v="57060268"/>
    <x v="3914"/>
    <n v="50784932"/>
    <n v="4062914.5"/>
    <n v="2967591.75"/>
    <n v="7030506"/>
    <n v="7153566"/>
    <n v="5008057"/>
    <n v="128089816"/>
    <n v="53728408"/>
    <n v="14858170"/>
    <m/>
    <m/>
    <n v="136454800"/>
    <n v="128089816"/>
    <n v="775"/>
    <n v="0.38600000000000001"/>
    <m/>
    <n v="0.23466200000000001"/>
    <n v="0.62196899999999999"/>
    <n v="0.111111"/>
    <n v="31584"/>
  </r>
  <r>
    <x v="12"/>
    <x v="140"/>
    <s v="STEPHEN F AUSTIN STATE UNIVERSITY"/>
    <s v="Texas"/>
    <x v="1"/>
    <x v="0"/>
    <n v="0.76490747087045918"/>
    <n v="0.45766129032258063"/>
    <n v="5836"/>
    <n v="4464"/>
    <n v="2017"/>
    <n v="26"/>
    <n v="2043"/>
    <n v="75962"/>
    <s v="Southwest: AZ, NM, OK, and TX"/>
    <x v="0"/>
    <x v="0"/>
    <m/>
    <m/>
    <m/>
    <m/>
    <n v="34768444"/>
    <n v="28863776"/>
    <m/>
    <n v="2604834"/>
    <n v="13770552"/>
    <n v="57072772"/>
    <n v="1884933"/>
    <n v="5487037"/>
    <n v="78182496"/>
    <n v="51285544"/>
    <x v="3915"/>
    <n v="54316548"/>
    <n v="4787351"/>
    <n v="3148827.5"/>
    <n v="7936178.5"/>
    <n v="7519554.5"/>
    <n v="5870035.5"/>
    <n v="134207608"/>
    <n v="56953048"/>
    <n v="15414281"/>
    <n v="10633964"/>
    <n v="11434067"/>
    <n v="137439920"/>
    <n v="134207608"/>
    <n v="836"/>
    <n v="0.35399999999999998"/>
    <m/>
    <n v="0.243424"/>
    <n v="0.61858000000000002"/>
    <n v="0.11482299999999999"/>
    <n v="32634.5"/>
  </r>
  <r>
    <x v="13"/>
    <x v="140"/>
    <s v="STEPHEN F AUSTIN STATE UNIVERSITY"/>
    <s v="Texas"/>
    <x v="1"/>
    <x v="0"/>
    <n v="0.73008695652173916"/>
    <n v="0.41781800857551216"/>
    <n v="5750"/>
    <n v="4198"/>
    <n v="1736"/>
    <n v="18"/>
    <n v="1754"/>
    <n v="75962"/>
    <s v="Southwest: AZ, NM, OK, and TX"/>
    <x v="0"/>
    <x v="0"/>
    <m/>
    <m/>
    <m/>
    <m/>
    <n v="40894540"/>
    <n v="31734674"/>
    <m/>
    <n v="2006086"/>
    <n v="14608845"/>
    <n v="53230688"/>
    <n v="1948462"/>
    <n v="3992526"/>
    <n v="81065584"/>
    <n v="49665440"/>
    <x v="3916"/>
    <n v="50587060"/>
    <n v="4161726.25"/>
    <n v="1871113.38"/>
    <n v="6032839.5"/>
    <n v="9245981"/>
    <n v="5900689.5"/>
    <n v="132385120"/>
    <n v="56002968"/>
    <n v="14345110"/>
    <n v="11434067"/>
    <n v="12132162"/>
    <n v="138021152"/>
    <n v="132385120"/>
    <n v="814"/>
    <n v="0.34699999999999998"/>
    <m/>
    <n v="0.25696400000000003"/>
    <n v="0.60224599999999995"/>
    <n v="0.11487799999999999"/>
    <n v="35184"/>
  </r>
  <r>
    <x v="14"/>
    <x v="140"/>
    <s v="STEPHEN F AUSTIN STATE UNIVERSITY"/>
    <s v="Texas"/>
    <x v="1"/>
    <x v="0"/>
    <n v="0.74578579942107948"/>
    <n v="0.38447488584474887"/>
    <n v="5873"/>
    <n v="4380"/>
    <n v="1666"/>
    <n v="18"/>
    <n v="1684"/>
    <n v="75962"/>
    <s v="Southwest: AZ, NM, OK, and TX"/>
    <x v="1"/>
    <x v="0"/>
    <m/>
    <m/>
    <m/>
    <m/>
    <n v="42749952"/>
    <n v="35020168"/>
    <m/>
    <n v="1193479"/>
    <n v="14794443"/>
    <n v="52805084"/>
    <n v="2399512"/>
    <n v="4292602"/>
    <n v="81766920"/>
    <n v="51094108"/>
    <x v="3917"/>
    <n v="51680032"/>
    <n v="4755263.5"/>
    <n v="1869054.5"/>
    <n v="6624318"/>
    <n v="10443703"/>
    <n v="16032597"/>
    <n v="132558080"/>
    <n v="59567788"/>
    <n v="14808577"/>
    <n v="12132162"/>
    <n v="12728142"/>
    <n v="140178928"/>
    <n v="132558080"/>
    <n v="791"/>
    <n v="0.35099999999999998"/>
    <n v="5012"/>
    <n v="0.256992"/>
    <n v="0.60030799999999995"/>
    <n v="0.110328"/>
    <n v="36457"/>
  </r>
  <r>
    <x v="15"/>
    <x v="140"/>
    <s v="Stephen F Austin State University"/>
    <s v="Texas"/>
    <x v="1"/>
    <x v="0"/>
    <n v="0.74131570857669848"/>
    <n v="0.40140991084387312"/>
    <n v="6506"/>
    <n v="4823"/>
    <n v="1912"/>
    <n v="24"/>
    <n v="1936"/>
    <n v="75962"/>
    <s v="Southwest: AZ, NM, OK, and TX"/>
    <x v="1"/>
    <x v="2"/>
    <m/>
    <m/>
    <m/>
    <m/>
    <n v="49156040"/>
    <n v="39576984"/>
    <m/>
    <n v="889272"/>
    <n v="19077598"/>
    <n v="55514536"/>
    <n v="2298280"/>
    <n v="5093515"/>
    <n v="93185968"/>
    <n v="55395736"/>
    <x v="3918"/>
    <n v="57369536"/>
    <n v="7257396"/>
    <n v="2267717.75"/>
    <n v="9525114"/>
    <n v="10949458"/>
    <n v="8033416"/>
    <n v="147781952"/>
    <n v="62734760"/>
    <n v="15901068"/>
    <n v="12728142"/>
    <n v="13301120"/>
    <n v="153816960"/>
    <n v="147781952"/>
    <n v="854"/>
    <n v="0.38600000000000001"/>
    <n v="5459"/>
    <n v="0.236898"/>
    <n v="0.59763299999999997"/>
    <n v="0.102282"/>
    <n v="36212"/>
  </r>
  <r>
    <x v="16"/>
    <x v="140"/>
    <s v="Stephen F Austin State University"/>
    <s v="Texas"/>
    <x v="1"/>
    <x v="0"/>
    <n v="0.71232876712328763"/>
    <n v="0.41135531135531134"/>
    <n v="7665"/>
    <n v="5460"/>
    <n v="2200"/>
    <n v="46"/>
    <n v="2246"/>
    <n v="75962"/>
    <s v="Southwest: AZ, NM, OK, and TX"/>
    <x v="1"/>
    <x v="2"/>
    <m/>
    <m/>
    <m/>
    <m/>
    <n v="54683312"/>
    <n v="44067188"/>
    <m/>
    <n v="919267"/>
    <n v="18754384"/>
    <n v="55454704"/>
    <n v="2247463"/>
    <n v="5437638"/>
    <n v="102595824"/>
    <n v="55621732"/>
    <x v="3919"/>
    <n v="63598572"/>
    <n v="7570461.5"/>
    <n v="1694773.38"/>
    <n v="9265235"/>
    <n v="12093079"/>
    <n v="9852222"/>
    <n v="165056080"/>
    <n v="64915300"/>
    <n v="16785452"/>
    <n v="13301120"/>
    <n v="14153262"/>
    <n v="165532256"/>
    <n v="165056080"/>
    <n v="849"/>
    <n v="0.38700000000000001"/>
    <n v="6544"/>
    <n v="0.216756"/>
    <n v="0.61055099999999995"/>
    <n v="9.0100799999999995E-2"/>
    <n v="35837"/>
  </r>
  <r>
    <x v="17"/>
    <x v="140"/>
    <s v="Stephen F Austin State University"/>
    <s v="Texas"/>
    <x v="1"/>
    <x v="0"/>
    <n v="0.72753385309807139"/>
    <n v="0.41022748636961837"/>
    <n v="7311"/>
    <n v="5319"/>
    <n v="2163"/>
    <n v="19"/>
    <n v="2182"/>
    <n v="75962"/>
    <s v="Southwest: AZ, NM, OK, and TX"/>
    <x v="1"/>
    <x v="2"/>
    <m/>
    <m/>
    <m/>
    <m/>
    <n v="67638616"/>
    <n v="55574264"/>
    <m/>
    <n v="898193"/>
    <n v="20753076"/>
    <n v="59662788"/>
    <n v="2467782"/>
    <n v="199603"/>
    <n v="104785520"/>
    <n v="70004896"/>
    <x v="3920"/>
    <n v="63886272"/>
    <n v="8539621"/>
    <n v="1403285"/>
    <n v="9942906"/>
    <n v="13426065"/>
    <n v="11153523"/>
    <n v="177039216"/>
    <n v="69110440"/>
    <n v="17643430"/>
    <n v="14153262"/>
    <n v="13785453"/>
    <n v="182325232"/>
    <n v="177039216"/>
    <n v="780"/>
    <n v="0.38900000000000001"/>
    <n v="6885"/>
    <n v="0.205985"/>
    <n v="0.609653"/>
    <n v="8.7258699999999995E-2"/>
    <n v="36631"/>
  </r>
  <r>
    <x v="18"/>
    <x v="140"/>
    <s v="Stephen F Austin State University"/>
    <s v="Texas"/>
    <x v="1"/>
    <x v="0"/>
    <n v="0.72432778489116523"/>
    <n v="0.41612161923280894"/>
    <n v="7810"/>
    <n v="5657"/>
    <n v="2310"/>
    <n v="44"/>
    <n v="2354"/>
    <n v="75962"/>
    <s v="Southwest: AZ, NM, OK, and TX"/>
    <x v="1"/>
    <x v="2"/>
    <m/>
    <m/>
    <m/>
    <m/>
    <n v="72641848"/>
    <n v="58613736"/>
    <m/>
    <n v="1311330"/>
    <n v="24024524"/>
    <n v="62644048"/>
    <n v="2884361"/>
    <n v="268879"/>
    <n v="113334864"/>
    <n v="71729952"/>
    <x v="3921"/>
    <n v="67598968"/>
    <n v="9283511"/>
    <n v="3646922"/>
    <n v="12930433"/>
    <n v="15637274"/>
    <n v="20250760"/>
    <n v="186147104"/>
    <n v="77341376"/>
    <n v="19593498"/>
    <n v="13785453"/>
    <n v="13191877"/>
    <n v="193658096"/>
    <n v="186147104"/>
    <n v="808"/>
    <n v="0.439"/>
    <n v="7022"/>
    <n v="0.19689200000000001"/>
    <n v="0.61592800000000003"/>
    <n v="8.8645600000000005E-2"/>
    <n v="38595"/>
  </r>
  <r>
    <x v="19"/>
    <x v="140"/>
    <s v="Stephen F Austin State University"/>
    <s v="Texas"/>
    <x v="1"/>
    <x v="0"/>
    <n v="0.72667410714285718"/>
    <n v="0.36799262786054371"/>
    <n v="8960"/>
    <n v="6511"/>
    <n v="2363"/>
    <n v="33"/>
    <n v="2396"/>
    <n v="75962"/>
    <s v="Southwest: AZ, NM, OK, and TX"/>
    <x v="1"/>
    <x v="2"/>
    <n v="-94.652600000000007"/>
    <n v="31.619199999999999"/>
    <m/>
    <m/>
    <n v="81409936"/>
    <n v="58618856"/>
    <m/>
    <n v="872116"/>
    <n v="33281344"/>
    <n v="65223940"/>
    <n v="2689355"/>
    <n v="2422811"/>
    <n v="115203712"/>
    <n v="82022480"/>
    <x v="3922"/>
    <n v="72876352"/>
    <n v="10379148"/>
    <n v="4203874"/>
    <n v="14583022"/>
    <n v="16532932"/>
    <n v="21871618"/>
    <n v="198398048"/>
    <n v="82128544"/>
    <n v="21140962"/>
    <n v="13191877"/>
    <n v="13617102"/>
    <n v="205180608"/>
    <n v="198398048"/>
    <n v="775"/>
    <n v="0.44600000000000001"/>
    <n v="7377"/>
    <n v="0.19370200000000001"/>
    <n v="0.62715600000000005"/>
    <n v="8.2449800000000004E-2"/>
    <n v="40000"/>
  </r>
  <r>
    <x v="20"/>
    <x v="140"/>
    <s v="Stephen F Austin State University"/>
    <s v="Texas"/>
    <x v="1"/>
    <x v="0"/>
    <n v="0.49590680100755669"/>
    <n v="0.37698412698412698"/>
    <n v="12704"/>
    <n v="6300"/>
    <n v="2333"/>
    <n v="42"/>
    <n v="2375"/>
    <n v="75961"/>
    <s v="Southwest: AZ, NM, OK, and TX"/>
    <x v="1"/>
    <x v="2"/>
    <n v="-94.585499999999996"/>
    <n v="31.585599999999999"/>
    <m/>
    <m/>
    <n v="79611976"/>
    <n v="61418108"/>
    <m/>
    <n v="1314273"/>
    <n v="31690280"/>
    <n v="63722568"/>
    <n v="2621980"/>
    <n v="269343"/>
    <n v="120637928"/>
    <n v="80001112"/>
    <x v="3923"/>
    <n v="72316144"/>
    <n v="7044717"/>
    <n v="3803675"/>
    <n v="10848392"/>
    <n v="16680533"/>
    <n v="21936712"/>
    <n v="207823264"/>
    <n v="82062384"/>
    <n v="22132264"/>
    <n v="13617102"/>
    <n v="14613718"/>
    <n v="209615072"/>
    <n v="207823264"/>
    <n v="866"/>
    <n v="0.44"/>
    <n v="7670"/>
    <n v="0.20172399999999999"/>
    <n v="0.63432599999999995"/>
    <n v="8.0877699999999997E-2"/>
    <n v="38788"/>
  </r>
  <r>
    <x v="21"/>
    <x v="140"/>
    <s v="Stephen F Austin State University"/>
    <s v="Texas"/>
    <x v="1"/>
    <x v="0"/>
    <n v="0.62715261958997726"/>
    <n v="0.36873456341711464"/>
    <n v="10975"/>
    <n v="6883"/>
    <n v="2486"/>
    <n v="52"/>
    <n v="2538"/>
    <n v="75961"/>
    <s v="Southwest: AZ, NM, OK, and TX"/>
    <x v="1"/>
    <x v="2"/>
    <n v="-94.585499999999996"/>
    <n v="31.585599999999999"/>
    <n v="0.14399999999999999"/>
    <n v="2610"/>
    <n v="84462176"/>
    <n v="64139740"/>
    <m/>
    <n v="1058183"/>
    <n v="29044152"/>
    <n v="59066240"/>
    <n v="2915278"/>
    <n v="115129"/>
    <n v="121341560"/>
    <n v="75879560"/>
    <x v="3924"/>
    <n v="73237800"/>
    <n v="6471416"/>
    <n v="4131741"/>
    <n v="10603157"/>
    <n v="17658340"/>
    <n v="22760282"/>
    <n v="203367360"/>
    <n v="81291464"/>
    <n v="22147580"/>
    <n v="14613718"/>
    <n v="50245916"/>
    <n v="205832208"/>
    <n v="203367360"/>
    <n v="1004"/>
    <n v="0.436"/>
    <n v="8186"/>
    <n v="0.19430800000000001"/>
    <n v="0.65217400000000003"/>
    <n v="7.4308299999999994E-2"/>
    <n v="37043"/>
  </r>
  <r>
    <x v="22"/>
    <x v="140"/>
    <s v="Stephen F Austin State University"/>
    <s v="Texas"/>
    <x v="1"/>
    <x v="0"/>
    <n v="0.55788458165234167"/>
    <n v="0.37289734318503381"/>
    <n v="11402"/>
    <n v="6361"/>
    <n v="2354"/>
    <n v="18"/>
    <n v="2372"/>
    <n v="75961"/>
    <s v="Southwest: AZ, NM, OK, and TX"/>
    <x v="1"/>
    <x v="2"/>
    <n v="-94.585499999999996"/>
    <n v="31.585599999999999"/>
    <n v="0.17199999999999999"/>
    <n v="2899"/>
    <n v="90632456"/>
    <n v="68185944"/>
    <m/>
    <n v="941403"/>
    <n v="27333764"/>
    <n v="59302760"/>
    <n v="2792995"/>
    <n v="101010"/>
    <n v="124622808"/>
    <n v="74119240"/>
    <x v="3925"/>
    <n v="75423896"/>
    <n v="5035913"/>
    <n v="4432321"/>
    <n v="9468234"/>
    <n v="16898552"/>
    <n v="24010308"/>
    <n v="205384064"/>
    <n v="82372768"/>
    <n v="23396428"/>
    <n v="50245916"/>
    <n v="59287456"/>
    <n v="207570576"/>
    <n v="205384064"/>
    <n v="979"/>
    <n v="0.432"/>
    <n v="8476"/>
    <n v="0.18950800000000001"/>
    <n v="0.64858800000000005"/>
    <n v="7.5060500000000002E-2"/>
    <n v="38333"/>
  </r>
  <r>
    <x v="23"/>
    <x v="140"/>
    <s v="Stephen F Austin State University"/>
    <s v="Texas"/>
    <x v="1"/>
    <x v="0"/>
    <n v="0.56874286216287451"/>
    <n v="0.3480074142724745"/>
    <n v="11383"/>
    <n v="6474"/>
    <n v="2227"/>
    <n v="26"/>
    <n v="2253"/>
    <n v="75961"/>
    <s v="Southwest: AZ, NM, OK, and TX"/>
    <x v="1"/>
    <x v="2"/>
    <n v="-94.585499999999996"/>
    <n v="31.585599999999999"/>
    <n v="0.129"/>
    <n v="3269"/>
    <n v="94666184"/>
    <n v="75798000"/>
    <m/>
    <n v="822869"/>
    <n v="26757212"/>
    <n v="63229292"/>
    <n v="3352858"/>
    <n v="601312"/>
    <n v="127389728"/>
    <n v="84377856"/>
    <x v="3926"/>
    <n v="76634120"/>
    <n v="4513528"/>
    <n v="3690218"/>
    <n v="8203746"/>
    <n v="17621944"/>
    <n v="26346678"/>
    <n v="211691328"/>
    <n v="85757072"/>
    <n v="25616128"/>
    <n v="59287456"/>
    <n v="71037968"/>
    <n v="221134576"/>
    <n v="211691328"/>
    <n v="1084"/>
    <n v="0.437"/>
    <n v="8609"/>
    <n v="0.18590300000000001"/>
    <n v="0.64088100000000003"/>
    <n v="7.5770900000000002E-2"/>
    <n v="40748"/>
  </r>
  <r>
    <x v="24"/>
    <x v="140"/>
    <s v="Stephen F Austin State University"/>
    <s v="Texas"/>
    <x v="1"/>
    <x v="0"/>
    <n v="0.58508136581695047"/>
    <n v="0.35627009646302249"/>
    <n v="10631"/>
    <n v="6220"/>
    <n v="2178"/>
    <n v="38"/>
    <n v="2216"/>
    <n v="75961"/>
    <s v="Southwest: AZ, NM, OK, and TX"/>
    <x v="1"/>
    <x v="2"/>
    <n v="-94.585499999999996"/>
    <n v="31.585599999999999"/>
    <n v="0.111"/>
    <n v="3397"/>
    <n v="98903520"/>
    <n v="80405088"/>
    <m/>
    <n v="902560"/>
    <n v="25317076"/>
    <n v="62351636"/>
    <n v="4411244"/>
    <n v="698782"/>
    <n v="135242000"/>
    <n v="75640296"/>
    <x v="3927"/>
    <n v="76316040"/>
    <n v="5418857"/>
    <n v="3875596"/>
    <n v="9294453"/>
    <n v="18397968"/>
    <n v="25575664"/>
    <n v="216382656"/>
    <n v="87571008"/>
    <n v="25638320"/>
    <n v="71037968"/>
    <n v="74316288"/>
    <n v="220407920"/>
    <n v="216382656"/>
    <n v="1054"/>
    <n v="0.41299999999999998"/>
    <n v="8868"/>
    <n v="0.17117299999999999"/>
    <n v="0.63844900000000004"/>
    <n v="6.4516100000000007E-2"/>
    <n v="42014"/>
  </r>
  <r>
    <x v="25"/>
    <x v="140"/>
    <s v="Stephen F Austin State University"/>
    <s v="Texas"/>
    <x v="1"/>
    <x v="0"/>
    <n v="0.61570901423299951"/>
    <n v="0.32562785388127852"/>
    <n v="11382"/>
    <n v="7008"/>
    <n v="2248"/>
    <n v="34"/>
    <n v="2282"/>
    <n v="75961"/>
    <s v="Southwest: AZ, NM, OK, and TX"/>
    <x v="1"/>
    <x v="2"/>
    <n v="-94.585499999999996"/>
    <n v="31.585599999999999"/>
    <n v="0.114"/>
    <n v="3410"/>
    <n v="105192624"/>
    <n v="83798424"/>
    <m/>
    <n v="1018450"/>
    <n v="25451638"/>
    <n v="63523904"/>
    <n v="4568993"/>
    <n v="1081136"/>
    <n v="138915776"/>
    <n v="80312920"/>
    <x v="3928"/>
    <n v="79203664"/>
    <n v="5047492"/>
    <n v="3414525"/>
    <n v="8462017"/>
    <n v="18967106"/>
    <n v="26419820"/>
    <n v="225238320"/>
    <n v="89915408"/>
    <n v="32967202"/>
    <n v="74316288"/>
    <n v="77264032"/>
    <n v="229559200"/>
    <n v="225238320"/>
    <n v="1007"/>
    <n v="0.442"/>
    <n v="8868"/>
    <n v="0.16711500000000001"/>
    <n v="0.64694600000000002"/>
    <n v="6.3580499999999998E-2"/>
    <n v="43550"/>
  </r>
  <r>
    <x v="26"/>
    <x v="140"/>
    <s v="Stephen F Austin State University"/>
    <s v="Texas"/>
    <x v="1"/>
    <x v="0"/>
    <n v="0.62449481637673521"/>
    <n v="0.33356781091727633"/>
    <n v="11382"/>
    <n v="7108"/>
    <n v="2342"/>
    <n v="29"/>
    <n v="2371"/>
    <n v="75961"/>
    <s v="Southwest: AZ, NM, OK, and TX"/>
    <x v="1"/>
    <x v="2"/>
    <n v="-94.649100000000004"/>
    <n v="31.621099999999998"/>
    <n v="8.8999999999999996E-2"/>
    <n v="3418"/>
    <n v="107106056"/>
    <n v="84964144"/>
    <m/>
    <n v="1201260"/>
    <n v="25408720"/>
    <n v="63726020"/>
    <n v="5078071"/>
    <n v="4816829"/>
    <n v="138685200"/>
    <n v="86031832"/>
    <x v="3929"/>
    <n v="80205280"/>
    <n v="3595667"/>
    <n v="3405251"/>
    <n v="7000918"/>
    <n v="19625666"/>
    <n v="27025962"/>
    <n v="221485296"/>
    <n v="91415136"/>
    <n v="30981808"/>
    <n v="77264032"/>
    <n v="81730904"/>
    <n v="241862816"/>
    <n v="221485296"/>
    <n v="1121"/>
    <n v="0.438"/>
    <n v="8868"/>
    <n v="0.16277700000000001"/>
    <n v="0.65644800000000003"/>
    <n v="6.1115500000000003E-2"/>
    <n v="44426.5"/>
  </r>
  <r>
    <x v="27"/>
    <x v="140"/>
    <s v="Stephen F Austin State University"/>
    <s v="Texas"/>
    <x v="1"/>
    <x v="0"/>
    <n v="0.65427308004692719"/>
    <n v="0.32275862068965516"/>
    <n v="11081"/>
    <n v="7250"/>
    <n v="2320"/>
    <n v="20"/>
    <n v="2340"/>
    <n v="75961"/>
    <s v="Southwest: AZ, NM, OK, and TX"/>
    <x v="1"/>
    <x v="2"/>
    <n v="-94.649100000000004"/>
    <n v="31.621099999999998"/>
    <n v="0.09"/>
    <n v="3519"/>
    <n v="106751792"/>
    <n v="83100488"/>
    <m/>
    <n v="1324842"/>
    <n v="25467366"/>
    <n v="64219320"/>
    <n v="5001723"/>
    <n v="1535374"/>
    <n v="136843888"/>
    <n v="86029528"/>
    <x v="3930"/>
    <n v="71534160"/>
    <n v="3309749"/>
    <n v="1989392"/>
    <n v="5299141"/>
    <n v="20611544"/>
    <n v="24852932"/>
    <n v="212044112"/>
    <n v="92890456"/>
    <n v="21466774"/>
    <n v="81730904"/>
    <n v="83380896"/>
    <n v="235826336"/>
    <n v="212044112"/>
    <m/>
    <m/>
    <n v="8868"/>
    <m/>
    <m/>
    <m/>
    <m/>
  </r>
  <r>
    <x v="0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21765550"/>
    <m/>
    <m/>
    <m/>
    <n v="11518116"/>
    <n v="64576436"/>
    <n v="2711842"/>
    <n v="3618520"/>
    <m/>
    <m/>
    <x v="3931"/>
    <n v="43120748"/>
    <n v="1989695"/>
    <n v="4791365"/>
    <n v="6781060"/>
    <n v="7323434"/>
    <n v="2883168"/>
    <n v="130468336"/>
    <n v="42000000"/>
    <n v="8273807"/>
    <m/>
    <m/>
    <m/>
    <m/>
    <m/>
    <m/>
    <m/>
    <m/>
    <m/>
    <m/>
    <m/>
  </r>
  <r>
    <x v="1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25588674"/>
    <m/>
    <m/>
    <m/>
    <n v="15360905"/>
    <n v="66501808"/>
    <n v="2623125"/>
    <n v="2983231"/>
    <m/>
    <m/>
    <x v="3932"/>
    <n v="45854528"/>
    <n v="2807455"/>
    <n v="6532094"/>
    <n v="9339549"/>
    <n v="7197293"/>
    <n v="3360901"/>
    <n v="141567888"/>
    <n v="44657432"/>
    <n v="8678766"/>
    <m/>
    <m/>
    <m/>
    <m/>
    <m/>
    <m/>
    <m/>
    <m/>
    <m/>
    <m/>
    <m/>
  </r>
  <r>
    <x v="2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30731048"/>
    <m/>
    <m/>
    <m/>
    <n v="15655786"/>
    <n v="67439816"/>
    <n v="3043607"/>
    <n v="4641276"/>
    <m/>
    <m/>
    <x v="3933"/>
    <n v="50451688"/>
    <n v="3103183"/>
    <n v="7849455"/>
    <n v="10952638"/>
    <n v="8113887"/>
    <n v="3587064"/>
    <n v="151307808"/>
    <n v="48491672"/>
    <n v="10099406"/>
    <m/>
    <m/>
    <m/>
    <m/>
    <m/>
    <m/>
    <m/>
    <m/>
    <m/>
    <m/>
    <m/>
  </r>
  <r>
    <x v="3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33190944"/>
    <m/>
    <m/>
    <m/>
    <n v="14528932"/>
    <n v="69346256"/>
    <n v="3246620"/>
    <n v="4427992"/>
    <m/>
    <m/>
    <x v="3934"/>
    <n v="53260412"/>
    <n v="3771971"/>
    <n v="6318468"/>
    <n v="10090439"/>
    <n v="7906546"/>
    <n v="3600188"/>
    <n v="153231216"/>
    <n v="49833136"/>
    <n v="15854678"/>
    <m/>
    <m/>
    <m/>
    <m/>
    <m/>
    <m/>
    <m/>
    <m/>
    <m/>
    <m/>
    <m/>
  </r>
  <r>
    <x v="4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37748576"/>
    <m/>
    <m/>
    <m/>
    <n v="14580720"/>
    <n v="67390160"/>
    <n v="2441563"/>
    <n v="3739823"/>
    <m/>
    <m/>
    <x v="3935"/>
    <n v="54818964"/>
    <n v="3932922"/>
    <n v="5540022"/>
    <n v="9472944"/>
    <n v="8728042"/>
    <n v="3932362"/>
    <n v="160430320"/>
    <n v="51361436"/>
    <n v="15900492"/>
    <m/>
    <m/>
    <m/>
    <m/>
    <m/>
    <m/>
    <m/>
    <m/>
    <m/>
    <m/>
    <m/>
  </r>
  <r>
    <x v="5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41914220"/>
    <m/>
    <m/>
    <m/>
    <n v="11746532"/>
    <n v="70641984"/>
    <n v="2360173"/>
    <n v="4647513"/>
    <m/>
    <m/>
    <x v="3936"/>
    <n v="58063276"/>
    <n v="4632567"/>
    <n v="4135415"/>
    <n v="8767982"/>
    <n v="8824541"/>
    <n v="4104096"/>
    <n v="164208432"/>
    <n v="55454816"/>
    <n v="14969115"/>
    <m/>
    <m/>
    <m/>
    <m/>
    <m/>
    <m/>
    <m/>
    <m/>
    <m/>
    <m/>
    <m/>
  </r>
  <r>
    <x v="6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51800868"/>
    <m/>
    <m/>
    <m/>
    <n v="12409045"/>
    <n v="70707152"/>
    <n v="2871650"/>
    <n v="3395136"/>
    <m/>
    <m/>
    <x v="3937"/>
    <n v="59612576"/>
    <n v="3296053"/>
    <n v="5049011"/>
    <n v="8345064"/>
    <n v="10463939"/>
    <n v="4543074"/>
    <n v="172908368"/>
    <n v="59539048"/>
    <n v="14670848"/>
    <n v="18226240"/>
    <n v="20231736"/>
    <m/>
    <m/>
    <n v="922"/>
    <n v="0.316"/>
    <m/>
    <m/>
    <m/>
    <m/>
    <m/>
  </r>
  <r>
    <x v="7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55224164"/>
    <m/>
    <m/>
    <m/>
    <n v="13580772"/>
    <n v="80852440"/>
    <n v="2999351"/>
    <n v="6004450"/>
    <m/>
    <m/>
    <x v="3938"/>
    <n v="65194304"/>
    <n v="5631831"/>
    <n v="3835457"/>
    <n v="9467288"/>
    <n v="9311965"/>
    <n v="5031667"/>
    <n v="184818448"/>
    <n v="73937248"/>
    <n v="14879253"/>
    <n v="20060994"/>
    <n v="21978106"/>
    <m/>
    <m/>
    <n v="849"/>
    <n v="0.36799999999999999"/>
    <m/>
    <n v="0.31486500000000001"/>
    <n v="0.58660100000000004"/>
    <n v="9.4272099999999998E-2"/>
    <n v="28235.5"/>
  </r>
  <r>
    <x v="8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61759912"/>
    <m/>
    <m/>
    <m/>
    <n v="15767579"/>
    <n v="81579408"/>
    <n v="3895814"/>
    <n v="4480479"/>
    <m/>
    <m/>
    <x v="3939"/>
    <n v="67199584"/>
    <n v="5661303"/>
    <n v="4487082"/>
    <n v="10148385"/>
    <n v="11642162"/>
    <n v="4699968"/>
    <n v="196082912"/>
    <n v="72576352"/>
    <n v="15201535"/>
    <n v="21978106"/>
    <n v="24670224"/>
    <m/>
    <m/>
    <n v="887"/>
    <n v="0.38900000000000001"/>
    <m/>
    <n v="0.28889199999999998"/>
    <n v="0.58354099999999998"/>
    <n v="8.5563200000000006E-2"/>
    <n v="32150"/>
  </r>
  <r>
    <x v="9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68138208"/>
    <m/>
    <m/>
    <m/>
    <n v="17684090"/>
    <n v="92893248"/>
    <n v="4788221"/>
    <n v="4977548"/>
    <m/>
    <m/>
    <x v="3940"/>
    <n v="72482024"/>
    <n v="9127900"/>
    <n v="4846641"/>
    <n v="13974541"/>
    <n v="13272388"/>
    <n v="5141538"/>
    <n v="215742096"/>
    <n v="78584144"/>
    <n v="16826290"/>
    <n v="24670224"/>
    <n v="26996512"/>
    <m/>
    <m/>
    <n v="1009"/>
    <n v="0.41499999999999998"/>
    <m/>
    <n v="0.28142699999999998"/>
    <n v="0.56444799999999995"/>
    <n v="8.1194699999999995E-2"/>
    <n v="33838"/>
  </r>
  <r>
    <x v="10"/>
    <x v="141"/>
    <s v="SOUTHWEST TEXAS STATE UNIVERSITY"/>
    <s v="Texas"/>
    <x v="0"/>
    <x v="0"/>
    <s v=""/>
    <s v=""/>
    <m/>
    <m/>
    <m/>
    <m/>
    <m/>
    <n v="78666"/>
    <s v="Southwest: AZ, NM, OK, and TX"/>
    <x v="0"/>
    <x v="0"/>
    <m/>
    <m/>
    <m/>
    <m/>
    <n v="75097168"/>
    <m/>
    <m/>
    <m/>
    <n v="21416030"/>
    <n v="97040288"/>
    <n v="7615232"/>
    <n v="4917912"/>
    <m/>
    <m/>
    <x v="3941"/>
    <n v="78360928"/>
    <n v="10426871"/>
    <n v="5493273"/>
    <n v="15920144"/>
    <n v="14121514"/>
    <n v="5959041"/>
    <n v="237370080"/>
    <n v="83723888"/>
    <n v="16826290"/>
    <n v="26996512"/>
    <n v="26745688"/>
    <m/>
    <m/>
    <n v="1002"/>
    <n v="0.41299999999999998"/>
    <m/>
    <n v="0.288213"/>
    <n v="0.56040599999999996"/>
    <n v="8.90402E-2"/>
    <n v="35964"/>
  </r>
  <r>
    <x v="11"/>
    <x v="141"/>
    <s v="SOUTHWEST TEXAS STATE UNIVERSITY"/>
    <s v="Texas"/>
    <x v="1"/>
    <x v="0"/>
    <n v="0.57729313662604231"/>
    <n v="0.46796296296296297"/>
    <n v="9354"/>
    <n v="5400"/>
    <n v="2434"/>
    <n v="93"/>
    <n v="2527"/>
    <n v="78666"/>
    <s v="Southwest: AZ, NM, OK, and TX"/>
    <x v="0"/>
    <x v="0"/>
    <m/>
    <m/>
    <m/>
    <m/>
    <n v="82630952"/>
    <n v="71812208"/>
    <m/>
    <n v="7653966"/>
    <n v="22464976"/>
    <n v="115099544"/>
    <n v="6944178"/>
    <n v="10016900"/>
    <n v="155108224"/>
    <n v="108554616"/>
    <x v="3942"/>
    <n v="97211848"/>
    <n v="12151728"/>
    <n v="8127371.5"/>
    <n v="20279100"/>
    <n v="16037143"/>
    <n v="7702653"/>
    <n v="243934784"/>
    <n v="106981744"/>
    <n v="27508828"/>
    <m/>
    <m/>
    <n v="265383936"/>
    <n v="243934784"/>
    <n v="1088"/>
    <n v="0.45400000000000001"/>
    <m/>
    <n v="0.279613"/>
    <n v="0.56179599999999996"/>
    <n v="8.4679400000000002E-2"/>
    <n v="38001.5"/>
  </r>
  <r>
    <x v="12"/>
    <x v="141"/>
    <s v="SOUTHWEST TEXAS STATE UNIVERSITY"/>
    <s v="Texas"/>
    <x v="1"/>
    <x v="0"/>
    <n v="0.56480669977602493"/>
    <n v="0.46603448275862069"/>
    <n v="10269"/>
    <n v="5800"/>
    <n v="2620"/>
    <n v="83"/>
    <n v="2703"/>
    <n v="78666"/>
    <s v="Southwest: AZ, NM, OK, and TX"/>
    <x v="0"/>
    <x v="0"/>
    <m/>
    <m/>
    <m/>
    <m/>
    <n v="75607504"/>
    <n v="63748352"/>
    <m/>
    <n v="4197334"/>
    <n v="25979138"/>
    <n v="108748744"/>
    <n v="17476812"/>
    <n v="40821564"/>
    <n v="169327120"/>
    <n v="115157648"/>
    <x v="3943"/>
    <n v="107358216"/>
    <n v="11282749"/>
    <n v="9992186"/>
    <n v="21274936"/>
    <n v="19885200"/>
    <n v="9342542"/>
    <n v="279646144"/>
    <n v="114843112"/>
    <n v="29635650"/>
    <n v="21258336"/>
    <n v="20736176"/>
    <n v="334239616"/>
    <n v="279646144"/>
    <n v="1082"/>
    <n v="0.46400000000000002"/>
    <m/>
    <n v="0.283441"/>
    <n v="0.56341200000000002"/>
    <n v="8.32735E-2"/>
    <n v="37976.5"/>
  </r>
  <r>
    <x v="13"/>
    <x v="141"/>
    <s v="TEXAS STATE UNIVERSITY-SAN MARCOS"/>
    <s v="Texas"/>
    <x v="1"/>
    <x v="0"/>
    <n v="0.56039362535922665"/>
    <n v="0.44693084693084695"/>
    <n v="11483"/>
    <n v="6435"/>
    <n v="2788"/>
    <n v="88"/>
    <n v="2876"/>
    <n v="78666"/>
    <s v="Southwest: AZ, NM, OK, and TX"/>
    <x v="0"/>
    <x v="0"/>
    <m/>
    <m/>
    <m/>
    <m/>
    <n v="109591248"/>
    <n v="94051384"/>
    <m/>
    <n v="2157934"/>
    <n v="27720254"/>
    <n v="110736688"/>
    <n v="7911522"/>
    <n v="38100296"/>
    <n v="184935536"/>
    <n v="109365368"/>
    <x v="3944"/>
    <n v="100573200"/>
    <n v="8825613"/>
    <n v="14969880"/>
    <n v="23795492"/>
    <n v="23555934"/>
    <n v="8309551.5"/>
    <n v="281844480"/>
    <n v="120493680"/>
    <n v="29112618"/>
    <n v="20736176"/>
    <n v="37579688"/>
    <n v="321604256"/>
    <n v="281844480"/>
    <n v="1257"/>
    <n v="0.48499999999999999"/>
    <m/>
    <n v="0.28386099999999997"/>
    <n v="0.56954199999999999"/>
    <n v="8.3086699999999999E-2"/>
    <n v="38104.5"/>
  </r>
  <r>
    <x v="14"/>
    <x v="141"/>
    <s v="TEXAS STATE UNIVERSITY-SAN MARCOS"/>
    <s v="Texas"/>
    <x v="1"/>
    <x v="0"/>
    <n v="0.57714234812043474"/>
    <n v="0.43278283685753977"/>
    <n v="11226"/>
    <n v="6479"/>
    <n v="2733"/>
    <n v="71"/>
    <n v="2804"/>
    <n v="78666"/>
    <s v="Southwest: AZ, NM, OK, and TX"/>
    <x v="1"/>
    <x v="0"/>
    <m/>
    <m/>
    <m/>
    <m/>
    <n v="127945664"/>
    <n v="111805160"/>
    <m/>
    <n v="4568272"/>
    <n v="32463118"/>
    <n v="113348688"/>
    <n v="5429332"/>
    <n v="10272853"/>
    <n v="207476800"/>
    <n v="111607712"/>
    <x v="3945"/>
    <n v="107899416"/>
    <n v="10257739"/>
    <n v="17247440"/>
    <n v="27505180"/>
    <n v="27691218"/>
    <n v="7864178.5"/>
    <n v="299589760"/>
    <n v="128558912"/>
    <n v="30624700"/>
    <n v="16868084"/>
    <n v="19135484"/>
    <n v="319886560"/>
    <n v="299589760"/>
    <n v="1276"/>
    <n v="0.52100000000000002"/>
    <m/>
    <n v="0.272206"/>
    <n v="0.56964999999999999"/>
    <n v="7.6371999999999995E-2"/>
    <n v="38664"/>
  </r>
  <r>
    <x v="15"/>
    <x v="141"/>
    <s v="Texas State University-San Marcos"/>
    <s v="Texas"/>
    <x v="1"/>
    <x v="0"/>
    <n v="0.76421800947867302"/>
    <n v="0.43354474982381958"/>
    <n v="9284"/>
    <n v="7095"/>
    <n v="2995"/>
    <n v="81"/>
    <n v="3076"/>
    <n v="78666"/>
    <s v="Southwest: AZ, NM, OK, and TX"/>
    <x v="1"/>
    <x v="1"/>
    <m/>
    <m/>
    <m/>
    <m/>
    <n v="137583600"/>
    <n v="119329224"/>
    <m/>
    <n v="3610010"/>
    <n v="33213712"/>
    <n v="116059776"/>
    <n v="4735603"/>
    <n v="10638416"/>
    <n v="218464432"/>
    <n v="119193584"/>
    <x v="3946"/>
    <n v="111965760"/>
    <n v="9979890"/>
    <n v="18137224"/>
    <n v="28117114"/>
    <n v="29000156"/>
    <n v="8581373"/>
    <n v="308573504"/>
    <n v="138307040"/>
    <n v="31424752"/>
    <n v="19135484"/>
    <n v="21833080"/>
    <n v="395884864"/>
    <n v="308573504"/>
    <n v="1335"/>
    <n v="0.52700000000000002"/>
    <m/>
    <n v="0.26925500000000002"/>
    <n v="0.56411299999999998"/>
    <n v="7.5207999999999997E-2"/>
    <n v="38816"/>
  </r>
  <r>
    <x v="16"/>
    <x v="141"/>
    <s v="Texas State University-San Marcos"/>
    <s v="Texas"/>
    <x v="1"/>
    <x v="0"/>
    <n v="0.72729079705823896"/>
    <n v="0.41418420333424433"/>
    <n v="10062"/>
    <n v="7318"/>
    <n v="2968"/>
    <n v="63"/>
    <n v="3031"/>
    <n v="78666"/>
    <s v="Southwest: AZ, NM, OK, and TX"/>
    <x v="1"/>
    <x v="1"/>
    <m/>
    <m/>
    <m/>
    <m/>
    <n v="154854768"/>
    <n v="136913840"/>
    <m/>
    <n v="3677113"/>
    <n v="33169824"/>
    <n v="122954800"/>
    <n v="10369663"/>
    <n v="31341924"/>
    <n v="254421664"/>
    <n v="142327456"/>
    <x v="3947"/>
    <n v="133498256"/>
    <n v="11460649"/>
    <n v="21492660"/>
    <n v="32953308"/>
    <n v="35118828"/>
    <n v="11263380"/>
    <n v="367634784"/>
    <n v="148222608"/>
    <n v="32728348"/>
    <n v="21833080"/>
    <n v="95286192"/>
    <n v="403633536"/>
    <n v="367634784"/>
    <n v="1352"/>
    <n v="0.54800000000000004"/>
    <m/>
    <n v="0.26196399999999997"/>
    <n v="0.56193400000000004"/>
    <n v="7.4420500000000001E-2"/>
    <n v="39439"/>
  </r>
  <r>
    <x v="17"/>
    <x v="141"/>
    <s v="Texas State University-San Marcos"/>
    <s v="Texas"/>
    <x v="1"/>
    <x v="0"/>
    <n v="0.70935688655810103"/>
    <n v="0.39844357976653699"/>
    <n v="10869"/>
    <n v="7710"/>
    <n v="3014"/>
    <n v="58"/>
    <n v="3072"/>
    <n v="78666"/>
    <s v="Southwest: AZ, NM, OK, and TX"/>
    <x v="1"/>
    <x v="1"/>
    <m/>
    <m/>
    <m/>
    <m/>
    <n v="172357232"/>
    <n v="147540880"/>
    <m/>
    <n v="4247065"/>
    <n v="37811432"/>
    <n v="145171392"/>
    <n v="11957801"/>
    <n v="146290800"/>
    <n v="252040096"/>
    <n v="165703216"/>
    <x v="3948"/>
    <n v="129375976"/>
    <n v="20140532"/>
    <n v="15259170"/>
    <n v="35399704"/>
    <n v="39796848"/>
    <n v="11007037"/>
    <n v="376312160"/>
    <n v="158881232"/>
    <n v="35527316"/>
    <n v="95286192"/>
    <n v="95117856"/>
    <n v="563415296"/>
    <n v="376312160"/>
    <n v="1452"/>
    <n v="0.54300000000000004"/>
    <m/>
    <n v="0.26256600000000002"/>
    <n v="0.56095300000000003"/>
    <n v="7.3237099999999999E-2"/>
    <n v="41606.5"/>
  </r>
  <r>
    <x v="18"/>
    <x v="141"/>
    <s v="Texas State University-San Marcos"/>
    <s v="Texas"/>
    <x v="1"/>
    <x v="0"/>
    <n v="0.7436526002451409"/>
    <n v="0.39298328231692958"/>
    <n v="11422"/>
    <n v="8494"/>
    <n v="3264"/>
    <n v="74"/>
    <n v="3338"/>
    <n v="78666"/>
    <s v="Southwest: AZ, NM, OK, and TX"/>
    <x v="1"/>
    <x v="1"/>
    <m/>
    <m/>
    <m/>
    <m/>
    <n v="189209296"/>
    <n v="158748304"/>
    <m/>
    <n v="5183983"/>
    <n v="46678116"/>
    <n v="150884944"/>
    <n v="19576794"/>
    <n v="42630456"/>
    <n v="279776064"/>
    <n v="175639888"/>
    <x v="3949"/>
    <n v="144320688"/>
    <n v="24130612"/>
    <n v="16010574"/>
    <n v="40141184"/>
    <n v="43298108"/>
    <n v="11493606"/>
    <n v="430605312"/>
    <n v="173674400"/>
    <n v="42730608"/>
    <n v="95117856"/>
    <n v="86914224"/>
    <n v="496928096"/>
    <n v="430605312"/>
    <n v="1572"/>
    <n v="0.55800000000000005"/>
    <m/>
    <n v="0.26124799999999998"/>
    <n v="0.56792600000000004"/>
    <n v="7.2671399999999997E-2"/>
    <n v="43414.5"/>
  </r>
  <r>
    <x v="19"/>
    <x v="141"/>
    <s v="Texas State University-San Marcos"/>
    <s v="Texas"/>
    <x v="1"/>
    <x v="0"/>
    <n v="0.75673677292145913"/>
    <n v="0.39811095429377918"/>
    <n v="12172"/>
    <n v="9211"/>
    <n v="3612"/>
    <n v="55"/>
    <n v="3667"/>
    <n v="78666"/>
    <s v="Southwest: AZ, NM, OK, and TX"/>
    <x v="1"/>
    <x v="1"/>
    <n v="-97.935699999999997"/>
    <n v="29.887799999999999"/>
    <m/>
    <m/>
    <n v="211296704"/>
    <n v="170531712"/>
    <m/>
    <n v="4540012"/>
    <n v="59507952"/>
    <n v="150526256"/>
    <n v="1324498"/>
    <n v="53705144"/>
    <n v="289466976"/>
    <n v="184937360"/>
    <x v="3950"/>
    <n v="154572784"/>
    <n v="32005658"/>
    <n v="15383635"/>
    <n v="47389292"/>
    <n v="44615448"/>
    <n v="19164520"/>
    <n v="463135264"/>
    <n v="186208288"/>
    <n v="43412080"/>
    <n v="86914224"/>
    <n v="96484928"/>
    <n v="520860672"/>
    <n v="463135264"/>
    <n v="1542"/>
    <n v="0.55400000000000005"/>
    <m/>
    <n v="0.25678699999999999"/>
    <n v="0.572075"/>
    <n v="6.8842899999999999E-2"/>
    <n v="43843.5"/>
  </r>
  <r>
    <x v="20"/>
    <x v="141"/>
    <s v="Texas State University-San Marcos"/>
    <s v="Texas"/>
    <x v="1"/>
    <x v="0"/>
    <n v="0.75531515288107576"/>
    <n v="0.40859359458921823"/>
    <n v="13311"/>
    <n v="10054"/>
    <n v="4048"/>
    <n v="60"/>
    <n v="4108"/>
    <n v="78666"/>
    <s v="Southwest: AZ, NM, OK, and TX"/>
    <x v="1"/>
    <x v="1"/>
    <n v="-97.935699999999997"/>
    <n v="29.887799999999999"/>
    <m/>
    <m/>
    <n v="237355504"/>
    <n v="177080912"/>
    <m/>
    <n v="2709936"/>
    <n v="70409160"/>
    <n v="162271120"/>
    <n v="8591989"/>
    <n v="72708464"/>
    <n v="309380928"/>
    <n v="195688528"/>
    <x v="3951"/>
    <n v="166647280"/>
    <n v="35926220"/>
    <n v="8773599"/>
    <n v="44699820"/>
    <n v="47689040"/>
    <n v="28770068"/>
    <n v="476107488"/>
    <n v="192569184"/>
    <n v="43662508"/>
    <n v="96484928"/>
    <n v="111408440"/>
    <n v="571708480"/>
    <n v="476107488"/>
    <n v="1695"/>
    <n v="0.55500000000000005"/>
    <m/>
    <n v="0.24002100000000001"/>
    <n v="0.57750599999999996"/>
    <n v="6.1074400000000001E-2"/>
    <n v="42559"/>
  </r>
  <r>
    <x v="21"/>
    <x v="141"/>
    <s v="Texas State University-San Marcos"/>
    <s v="Texas"/>
    <x v="1"/>
    <x v="0"/>
    <n v="0.77496975399919343"/>
    <n v="0.40372940156114484"/>
    <n v="14878"/>
    <n v="11530"/>
    <n v="4551"/>
    <n v="104"/>
    <n v="4655"/>
    <n v="78666"/>
    <s v="Southwest: AZ, NM, OK, and TX"/>
    <x v="1"/>
    <x v="1"/>
    <n v="-97.936400000000006"/>
    <n v="29.889199999999999"/>
    <n v="5.8000000000000003E-2"/>
    <n v="5701"/>
    <n v="266055520"/>
    <n v="195177840"/>
    <m/>
    <n v="5208548"/>
    <n v="65465704"/>
    <n v="155862992"/>
    <n v="9256442"/>
    <n v="16720959"/>
    <n v="329597856"/>
    <n v="177444240"/>
    <x v="3952"/>
    <n v="174787840"/>
    <n v="40687968"/>
    <n v="6985640"/>
    <n v="47673608"/>
    <n v="54962620"/>
    <n v="31077952"/>
    <n v="501250144"/>
    <n v="200272096"/>
    <n v="49693684"/>
    <n v="111408440"/>
    <n v="120735208"/>
    <n v="520411008"/>
    <n v="501250144"/>
    <n v="1634"/>
    <n v="0.54900000000000004"/>
    <m/>
    <n v="0.237312"/>
    <n v="0.58082999999999996"/>
    <n v="6.0741799999999999E-2"/>
    <n v="40405"/>
  </r>
  <r>
    <x v="22"/>
    <x v="141"/>
    <s v="Texas State University-San Marcos"/>
    <s v="Texas"/>
    <x v="1"/>
    <x v="0"/>
    <n v="0.66125935880207332"/>
    <n v="0.61707069240818702"/>
    <n v="10418"/>
    <n v="6889"/>
    <n v="4189"/>
    <n v="62"/>
    <n v="4251"/>
    <n v="78666"/>
    <s v="Southwest: AZ, NM, OK, and TX"/>
    <x v="1"/>
    <x v="1"/>
    <n v="-97.936400000000006"/>
    <n v="29.889199999999999"/>
    <n v="9.8000000000000004E-2"/>
    <n v="6112"/>
    <n v="281236736"/>
    <n v="199727424"/>
    <m/>
    <n v="5682433"/>
    <n v="66405952"/>
    <n v="150004688"/>
    <n v="7023593"/>
    <n v="69208728"/>
    <n v="327928256"/>
    <n v="183838080"/>
    <x v="3953"/>
    <n v="189367248"/>
    <n v="41523040"/>
    <n v="5272155"/>
    <n v="46795196"/>
    <n v="58265064"/>
    <n v="33152516"/>
    <n v="514961984"/>
    <n v="209983248"/>
    <n v="54049232"/>
    <n v="120735208"/>
    <n v="139485776"/>
    <n v="576432576"/>
    <n v="514961984"/>
    <n v="1857"/>
    <n v="0.57399999999999995"/>
    <m/>
    <n v="0.22669"/>
    <n v="0.572021"/>
    <n v="5.80612E-2"/>
    <n v="40072"/>
  </r>
  <r>
    <x v="23"/>
    <x v="141"/>
    <s v="Texas State University"/>
    <s v="Texas"/>
    <x v="1"/>
    <x v="0"/>
    <n v="0.75077881619937692"/>
    <n v="0.36437161544412405"/>
    <n v="18939"/>
    <n v="14219"/>
    <n v="5135"/>
    <n v="46"/>
    <n v="5181"/>
    <n v="78666"/>
    <s v="Southwest: AZ, NM, OK, and TX"/>
    <x v="1"/>
    <x v="1"/>
    <n v="-97.936400000000006"/>
    <n v="29.889199999999999"/>
    <n v="9.5000000000000001E-2"/>
    <n v="6484"/>
    <n v="300596032"/>
    <n v="223485488"/>
    <m/>
    <n v="5979317"/>
    <n v="65924648"/>
    <n v="181773136"/>
    <n v="8973650"/>
    <n v="64695276"/>
    <n v="376782880"/>
    <n v="202507200"/>
    <x v="3954"/>
    <n v="201053312"/>
    <n v="38897352"/>
    <n v="7178900"/>
    <n v="46076252"/>
    <n v="58615044"/>
    <n v="34719556"/>
    <n v="564061376"/>
    <n v="218822448"/>
    <n v="59615744"/>
    <n v="139485776"/>
    <n v="161626016"/>
    <n v="637175616"/>
    <n v="564061376"/>
    <n v="1898"/>
    <n v="0.55100000000000005"/>
    <m/>
    <n v="0.199875"/>
    <n v="0.57672599999999996"/>
    <n v="5.0020799999999997E-2"/>
    <n v="41497.5"/>
  </r>
  <r>
    <x v="24"/>
    <x v="141"/>
    <s v="Texas State University"/>
    <s v="Texas"/>
    <x v="1"/>
    <x v="0"/>
    <n v="0.7289958181719437"/>
    <n v="0.41406541011696341"/>
    <n v="18413"/>
    <n v="13423"/>
    <n v="5234"/>
    <n v="324"/>
    <n v="5558"/>
    <n v="78666"/>
    <s v="Southwest: AZ, NM, OK, and TX"/>
    <x v="1"/>
    <x v="1"/>
    <n v="-97.936400000000006"/>
    <n v="29.889199999999999"/>
    <n v="8.2000000000000003E-2"/>
    <n v="7299"/>
    <n v="321494944"/>
    <n v="244597216"/>
    <m/>
    <n v="7825427"/>
    <n v="76198552"/>
    <n v="174919792"/>
    <n v="13151692"/>
    <n v="28240192"/>
    <n v="382244512"/>
    <n v="230186864"/>
    <x v="3955"/>
    <n v="219176272"/>
    <n v="48577276"/>
    <n v="4561650"/>
    <n v="53138928"/>
    <n v="55904928"/>
    <n v="35929196"/>
    <n v="614520704"/>
    <n v="232495344"/>
    <n v="62279464"/>
    <n v="161626016"/>
    <n v="167116848"/>
    <n v="639785344"/>
    <n v="614520704"/>
    <n v="2015"/>
    <n v="0.53"/>
    <m/>
    <n v="0.19558600000000001"/>
    <n v="0.58471499999999998"/>
    <n v="4.3825000000000003E-2"/>
    <n v="43083"/>
  </r>
  <r>
    <x v="25"/>
    <x v="141"/>
    <s v="Texas State University"/>
    <s v="Texas"/>
    <x v="1"/>
    <x v="0"/>
    <n v="0.70841581768142536"/>
    <n v="0.39422028353326061"/>
    <n v="20711"/>
    <n v="14672"/>
    <n v="5536"/>
    <n v="248"/>
    <n v="5784"/>
    <n v="78666"/>
    <s v="Southwest: AZ, NM, OK, and TX"/>
    <x v="1"/>
    <x v="1"/>
    <n v="-97.936400000000006"/>
    <n v="29.889199999999999"/>
    <n v="6.2E-2"/>
    <n v="8068"/>
    <n v="348603968"/>
    <n v="261692880"/>
    <m/>
    <n v="6286592"/>
    <n v="80317216"/>
    <n v="197976960"/>
    <n v="6765910"/>
    <n v="5375471"/>
    <n v="407888288"/>
    <n v="248169344"/>
    <x v="3956"/>
    <n v="226257856"/>
    <n v="59336584"/>
    <n v="4434000"/>
    <n v="63770584"/>
    <n v="63639224"/>
    <n v="40273980"/>
    <n v="636337280"/>
    <n v="262128464"/>
    <n v="70473256"/>
    <n v="167116848"/>
    <n v="164749488"/>
    <n v="670825152"/>
    <n v="636337280"/>
    <n v="2182"/>
    <n v="0.54100000000000004"/>
    <m/>
    <n v="0.17952599999999999"/>
    <n v="0.59180999999999995"/>
    <n v="3.7504099999999999E-2"/>
    <n v="43593"/>
  </r>
  <r>
    <x v="26"/>
    <x v="141"/>
    <s v="Texas State University"/>
    <s v="Texas"/>
    <x v="1"/>
    <x v="0"/>
    <n v="0.71129025153076952"/>
    <n v="0.35876633430358579"/>
    <n v="22701"/>
    <n v="16147"/>
    <n v="5573"/>
    <n v="220"/>
    <n v="5793"/>
    <n v="78666"/>
    <s v="Southwest: AZ, NM, OK, and TX"/>
    <x v="1"/>
    <x v="1"/>
    <n v="-97.936400000000006"/>
    <n v="29.889199999999999"/>
    <n v="4.4999999999999998E-2"/>
    <n v="7663"/>
    <n v="364839424"/>
    <n v="274040160"/>
    <m/>
    <n v="5543902"/>
    <n v="87663368"/>
    <n v="208985664"/>
    <n v="6530652"/>
    <n v="257183712"/>
    <n v="424053440"/>
    <n v="267510672"/>
    <x v="3957"/>
    <n v="237792160"/>
    <n v="65078104"/>
    <n v="4962055"/>
    <n v="70040160"/>
    <n v="61859260"/>
    <n v="41666672"/>
    <n v="677082176"/>
    <n v="268766304"/>
    <n v="77237584"/>
    <n v="164749488"/>
    <n v="186676448"/>
    <n v="946251776"/>
    <n v="677082176"/>
    <n v="2439"/>
    <n v="0.53900000000000003"/>
    <m/>
    <n v="0.16506799999999999"/>
    <n v="0.60084800000000005"/>
    <n v="3.7531299999999997E-2"/>
    <n v="42889"/>
  </r>
  <r>
    <x v="27"/>
    <x v="141"/>
    <s v="Texas State University"/>
    <s v="Texas"/>
    <x v="1"/>
    <x v="0"/>
    <n v="0.72978539358240313"/>
    <n v="0.33154597279449116"/>
    <n v="24277"/>
    <n v="17717"/>
    <n v="5661"/>
    <n v="213"/>
    <n v="5874"/>
    <n v="78666"/>
    <s v="Southwest: AZ, NM, OK, and TX"/>
    <x v="1"/>
    <x v="1"/>
    <n v="-97.942999999999998"/>
    <n v="29.8889"/>
    <n v="5.6000000000000001E-2"/>
    <n v="8060"/>
    <n v="378416576"/>
    <n v="274549792"/>
    <m/>
    <n v="5705403"/>
    <n v="97095616"/>
    <n v="214824928"/>
    <n v="9425005"/>
    <n v="7645030"/>
    <n v="430459520"/>
    <n v="288735808"/>
    <x v="3958"/>
    <n v="252044416"/>
    <n v="71225768"/>
    <n v="4238800"/>
    <n v="75464568"/>
    <n v="66291264"/>
    <n v="41957640"/>
    <n v="696832768"/>
    <n v="280765184"/>
    <n v="82587376"/>
    <n v="186676448"/>
    <n v="204939248"/>
    <n v="724029952"/>
    <n v="696832768"/>
    <m/>
    <m/>
    <m/>
    <m/>
    <m/>
    <m/>
    <m/>
  </r>
  <r>
    <x v="0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7444294"/>
    <m/>
    <m/>
    <n v="949769"/>
    <n v="4124214"/>
    <n v="15924454"/>
    <n v="296859"/>
    <n v="1061173"/>
    <m/>
    <m/>
    <x v="3959"/>
    <n v="11875346"/>
    <n v="1221945"/>
    <n v="753361"/>
    <n v="1975306"/>
    <n v="2584528"/>
    <n v="844481"/>
    <n v="34591336"/>
    <n v="14417621"/>
    <n v="4464164"/>
    <m/>
    <m/>
    <m/>
    <m/>
    <m/>
    <m/>
    <m/>
    <m/>
    <m/>
    <m/>
    <m/>
  </r>
  <r>
    <x v="1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8275236"/>
    <m/>
    <m/>
    <n v="1177793"/>
    <n v="4227967"/>
    <n v="19248876"/>
    <n v="397154"/>
    <n v="813782"/>
    <m/>
    <m/>
    <x v="3960"/>
    <n v="13655792"/>
    <n v="1362312"/>
    <n v="767016"/>
    <n v="2129328"/>
    <n v="3697413"/>
    <n v="898199"/>
    <n v="37391180"/>
    <n v="15389699"/>
    <n v="4682534"/>
    <m/>
    <m/>
    <m/>
    <m/>
    <m/>
    <m/>
    <m/>
    <m/>
    <m/>
    <m/>
    <m/>
  </r>
  <r>
    <x v="2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9509073"/>
    <m/>
    <m/>
    <n v="1297211"/>
    <n v="5058169"/>
    <n v="19652760"/>
    <n v="305559"/>
    <n v="337350"/>
    <m/>
    <m/>
    <x v="3961"/>
    <n v="15468254"/>
    <n v="2406762"/>
    <n v="742488"/>
    <n v="3149250"/>
    <n v="3684446"/>
    <n v="1116425"/>
    <n v="41897392"/>
    <n v="16804000"/>
    <n v="6009457"/>
    <m/>
    <m/>
    <m/>
    <m/>
    <m/>
    <m/>
    <m/>
    <m/>
    <m/>
    <m/>
    <m/>
  </r>
  <r>
    <x v="3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0039181"/>
    <m/>
    <m/>
    <n v="718449"/>
    <n v="4919947"/>
    <n v="19666896"/>
    <n v="382039"/>
    <n v="296081"/>
    <m/>
    <m/>
    <x v="3962"/>
    <n v="16084088"/>
    <n v="2360260"/>
    <n v="819172"/>
    <n v="3179432"/>
    <n v="3625376"/>
    <n v="1324182"/>
    <n v="43647676"/>
    <n v="17633178"/>
    <n v="5803961"/>
    <m/>
    <m/>
    <m/>
    <m/>
    <m/>
    <m/>
    <m/>
    <m/>
    <m/>
    <m/>
    <m/>
  </r>
  <r>
    <x v="4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0893311"/>
    <m/>
    <m/>
    <n v="188000"/>
    <n v="4512618"/>
    <n v="18685624"/>
    <n v="601352"/>
    <n v="770248"/>
    <m/>
    <m/>
    <x v="3963"/>
    <n v="16260233"/>
    <n v="2287825"/>
    <n v="969462"/>
    <n v="3257287"/>
    <n v="2955628"/>
    <n v="1622286"/>
    <n v="41781676"/>
    <n v="17722116"/>
    <n v="5991335"/>
    <m/>
    <m/>
    <m/>
    <m/>
    <m/>
    <m/>
    <m/>
    <m/>
    <m/>
    <m/>
    <m/>
  </r>
  <r>
    <x v="5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2917804"/>
    <m/>
    <m/>
    <n v="136099"/>
    <n v="4569048"/>
    <n v="20192276"/>
    <n v="891371"/>
    <n v="780908"/>
    <m/>
    <m/>
    <x v="3964"/>
    <n v="16753383"/>
    <n v="2480705"/>
    <n v="946574"/>
    <n v="3427279"/>
    <n v="3502764"/>
    <n v="1824956"/>
    <n v="43688228"/>
    <n v="19175776"/>
    <n v="5392272"/>
    <m/>
    <m/>
    <m/>
    <m/>
    <m/>
    <m/>
    <m/>
    <m/>
    <m/>
    <m/>
    <m/>
  </r>
  <r>
    <x v="6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4658974"/>
    <m/>
    <m/>
    <n v="167851"/>
    <n v="6041787"/>
    <n v="19207210"/>
    <n v="688554"/>
    <n v="777910"/>
    <m/>
    <m/>
    <x v="3965"/>
    <n v="16898842"/>
    <n v="2587483"/>
    <n v="898489"/>
    <n v="3485972"/>
    <n v="4461519"/>
    <n v="1789518"/>
    <n v="45852404"/>
    <n v="20328926"/>
    <n v="5374578"/>
    <n v="7069260"/>
    <n v="8728134"/>
    <m/>
    <m/>
    <n v="251"/>
    <n v="0.27200000000000002"/>
    <m/>
    <m/>
    <m/>
    <m/>
    <m/>
  </r>
  <r>
    <x v="7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5193116"/>
    <m/>
    <m/>
    <n v="216418"/>
    <n v="5549433"/>
    <n v="22257504"/>
    <n v="843960"/>
    <n v="1551773"/>
    <m/>
    <m/>
    <x v="3966"/>
    <n v="17801950"/>
    <n v="3414779"/>
    <n v="1642050"/>
    <n v="5056829"/>
    <n v="4623465"/>
    <n v="2407843"/>
    <n v="52001336"/>
    <n v="22758812"/>
    <n v="5839953"/>
    <n v="8728134"/>
    <n v="8678100"/>
    <m/>
    <m/>
    <n v="257"/>
    <n v="0.27300000000000002"/>
    <m/>
    <n v="0.30430800000000002"/>
    <n v="0.53786800000000001"/>
    <n v="0.16961499999999999"/>
    <n v="29186"/>
  </r>
  <r>
    <x v="8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5616565"/>
    <m/>
    <m/>
    <n v="146581"/>
    <n v="5450809"/>
    <n v="22889340"/>
    <n v="5637943"/>
    <n v="2399828"/>
    <m/>
    <m/>
    <x v="3967"/>
    <n v="18502488"/>
    <n v="3329675"/>
    <n v="2000322"/>
    <n v="5329997"/>
    <n v="4340305"/>
    <n v="2416953"/>
    <n v="53278516"/>
    <n v="24081888"/>
    <n v="6159891"/>
    <n v="8678100"/>
    <n v="12492447"/>
    <m/>
    <m/>
    <n v="292"/>
    <n v="0.316"/>
    <m/>
    <n v="0.33558199999999999"/>
    <n v="0.56365900000000002"/>
    <n v="0.192664"/>
    <n v="29482.5"/>
  </r>
  <r>
    <x v="9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19377282"/>
    <m/>
    <m/>
    <n v="71436"/>
    <n v="6265380"/>
    <n v="30559700"/>
    <n v="1891842"/>
    <n v="4383548"/>
    <m/>
    <m/>
    <x v="3968"/>
    <n v="22058400"/>
    <n v="3383718"/>
    <n v="1332988"/>
    <n v="4716706"/>
    <n v="4986698"/>
    <n v="2844969"/>
    <n v="66696152"/>
    <n v="28229840"/>
    <n v="7169845"/>
    <n v="12492447"/>
    <n v="16510114"/>
    <m/>
    <m/>
    <n v="292"/>
    <n v="0.30399999999999999"/>
    <m/>
    <n v="0.40481299999999998"/>
    <n v="0.59518700000000002"/>
    <n v="0.25"/>
    <n v="28662.5"/>
  </r>
  <r>
    <x v="10"/>
    <x v="142"/>
    <s v="TARLETON STATE UNIVERSITY"/>
    <s v="Texas"/>
    <x v="0"/>
    <x v="0"/>
    <s v=""/>
    <s v=""/>
    <m/>
    <m/>
    <m/>
    <m/>
    <m/>
    <n v="76402"/>
    <s v="Southwest: AZ, NM, OK, and TX"/>
    <x v="0"/>
    <x v="0"/>
    <m/>
    <m/>
    <m/>
    <m/>
    <n v="20411220"/>
    <m/>
    <m/>
    <n v="176435"/>
    <n v="10623140"/>
    <n v="31257768"/>
    <n v="901352"/>
    <n v="1001411"/>
    <m/>
    <m/>
    <x v="3969"/>
    <n v="25590228"/>
    <n v="5878959"/>
    <n v="1350605"/>
    <n v="7229564"/>
    <n v="6088392"/>
    <n v="3168237"/>
    <n v="74596928"/>
    <n v="31347564"/>
    <n v="7813479"/>
    <n v="16510114"/>
    <n v="15018911"/>
    <m/>
    <m/>
    <n v="399"/>
    <n v="0.39100000000000001"/>
    <n v="3802"/>
    <n v="0.40161599999999997"/>
    <n v="0.59127600000000002"/>
    <n v="0.249111"/>
    <n v="29645"/>
  </r>
  <r>
    <x v="11"/>
    <x v="142"/>
    <s v="TARLETON STATE UNIVERSITY"/>
    <s v="Texas"/>
    <x v="1"/>
    <x v="0"/>
    <n v="0.68399339933993397"/>
    <n v="0.68094089264173707"/>
    <n v="2424"/>
    <n v="1658"/>
    <n v="1112"/>
    <n v="17"/>
    <n v="1129"/>
    <n v="764020000"/>
    <s v="Southwest: AZ, NM, OK, and TX"/>
    <x v="0"/>
    <x v="0"/>
    <m/>
    <m/>
    <m/>
    <m/>
    <n v="21838914"/>
    <n v="18299100"/>
    <m/>
    <n v="876603"/>
    <n v="12072856"/>
    <n v="36290012"/>
    <n v="710165"/>
    <n v="30315192"/>
    <n v="41538988"/>
    <n v="37613796"/>
    <x v="3970"/>
    <n v="32064710"/>
    <n v="8095950"/>
    <n v="1532920.25"/>
    <n v="9628870"/>
    <n v="6752486.5"/>
    <n v="4540228.5"/>
    <n v="81138440"/>
    <n v="35378500"/>
    <n v="8752012"/>
    <m/>
    <m/>
    <n v="109042568"/>
    <n v="81138440"/>
    <n v="352"/>
    <n v="0.38300000000000001"/>
    <m/>
    <n v="0.36146400000000001"/>
    <n v="0.58015700000000003"/>
    <n v="0.20598900000000001"/>
    <n v="31651"/>
  </r>
  <r>
    <x v="12"/>
    <x v="142"/>
    <s v="TARLETON STATE UNIVERSITY"/>
    <s v="Texas"/>
    <x v="1"/>
    <x v="0"/>
    <n v="0.85307125307125309"/>
    <n v="0.66877880184331795"/>
    <n v="2035"/>
    <n v="1736"/>
    <n v="1124"/>
    <n v="37"/>
    <n v="1161"/>
    <s v="76402-0000"/>
    <s v="Southwest: AZ, NM, OK, and TX"/>
    <x v="0"/>
    <x v="0"/>
    <m/>
    <m/>
    <m/>
    <m/>
    <n v="24968436"/>
    <n v="20681176"/>
    <m/>
    <n v="691336"/>
    <n v="13376413"/>
    <n v="36314488"/>
    <n v="816424"/>
    <n v="8089666"/>
    <n v="47361968"/>
    <n v="39023664"/>
    <x v="3971"/>
    <n v="33345962"/>
    <n v="7622269"/>
    <n v="1442355.63"/>
    <n v="9064625"/>
    <n v="6584804.5"/>
    <n v="4542505.5"/>
    <n v="83993664"/>
    <n v="35977584"/>
    <n v="9884555"/>
    <n v="14866433"/>
    <n v="16055529"/>
    <n v="88732016"/>
    <n v="83993664"/>
    <n v="257"/>
    <n v="0.432"/>
    <m/>
    <n v="0.37457200000000002"/>
    <n v="0.59065000000000001"/>
    <n v="0.208096"/>
    <n v="31881.5"/>
  </r>
  <r>
    <x v="13"/>
    <x v="142"/>
    <s v="TARLETON STATE UNIVERSITY"/>
    <s v="Texas"/>
    <x v="1"/>
    <x v="0"/>
    <n v="0.77914614121510672"/>
    <n v="0.69230769230769229"/>
    <n v="2436"/>
    <n v="1898"/>
    <n v="1236"/>
    <n v="78"/>
    <n v="1314"/>
    <s v="76402-0000"/>
    <s v="Southwest: AZ, NM, OK, and TX"/>
    <x v="0"/>
    <x v="0"/>
    <m/>
    <m/>
    <m/>
    <m/>
    <n v="27840968"/>
    <n v="23110920"/>
    <m/>
    <n v="784359"/>
    <n v="14757753"/>
    <n v="35896760"/>
    <n v="942688"/>
    <n v="8321553"/>
    <n v="52582352"/>
    <n v="37149228"/>
    <x v="3972"/>
    <n v="34756504"/>
    <n v="8991234"/>
    <n v="2120186.75"/>
    <n v="11111421"/>
    <n v="6482829"/>
    <n v="4322013.5"/>
    <n v="86677792"/>
    <n v="36639380"/>
    <n v="9072735"/>
    <n v="16055529"/>
    <n v="17578044"/>
    <n v="96756712"/>
    <n v="86677792"/>
    <n v="251"/>
    <n v="0.41499999999999998"/>
    <m/>
    <n v="0.364985"/>
    <n v="0.60156500000000002"/>
    <n v="0.204208"/>
    <n v="32380"/>
  </r>
  <r>
    <x v="14"/>
    <x v="142"/>
    <s v="TARLETON STATE UNIVERSITY"/>
    <s v="Texas"/>
    <x v="1"/>
    <x v="0"/>
    <n v="0.86101083032490977"/>
    <n v="0.64675052410901468"/>
    <n v="2216"/>
    <n v="1908"/>
    <n v="1161"/>
    <n v="73"/>
    <n v="1234"/>
    <s v="76402-0000"/>
    <s v="Southwest: AZ, NM, OK, and TX"/>
    <x v="1"/>
    <x v="0"/>
    <m/>
    <m/>
    <m/>
    <m/>
    <n v="31992080"/>
    <n v="27463612"/>
    <m/>
    <n v="711927"/>
    <n v="14795952"/>
    <n v="36416792"/>
    <n v="1003092"/>
    <n v="16530960"/>
    <n v="58108112"/>
    <n v="39966560"/>
    <x v="3973"/>
    <n v="36911724"/>
    <n v="10452433"/>
    <n v="3051756.25"/>
    <n v="13504189"/>
    <n v="7354891"/>
    <n v="4873457"/>
    <n v="91914896"/>
    <n v="39866396"/>
    <n v="9166402"/>
    <n v="17578044"/>
    <n v="20408900"/>
    <n v="107249136"/>
    <n v="91914896"/>
    <n v="264"/>
    <n v="0.45100000000000001"/>
    <m/>
    <n v="0.34429199999999999"/>
    <n v="0.59679099999999996"/>
    <n v="0.19147800000000001"/>
    <n v="33535"/>
  </r>
  <r>
    <x v="15"/>
    <x v="142"/>
    <s v="Tarleton State University"/>
    <s v="Texas"/>
    <x v="1"/>
    <x v="0"/>
    <n v="0.79367201426024958"/>
    <n v="0.65749578888265015"/>
    <n v="2244"/>
    <n v="1781"/>
    <n v="1150"/>
    <n v="21"/>
    <n v="1171"/>
    <s v="76402-0000"/>
    <s v="Southwest: AZ, NM, OK, and TX"/>
    <x v="1"/>
    <x v="3"/>
    <m/>
    <m/>
    <m/>
    <m/>
    <n v="35174992"/>
    <n v="29924444"/>
    <m/>
    <n v="811639"/>
    <n v="14053099"/>
    <n v="40951016"/>
    <n v="564391"/>
    <n v="12054420"/>
    <n v="60570560"/>
    <n v="41973240"/>
    <x v="3974"/>
    <n v="41077688"/>
    <n v="10650309"/>
    <n v="2978360.5"/>
    <n v="13628670"/>
    <n v="8494597"/>
    <n v="5505916"/>
    <n v="100277432"/>
    <n v="43369060"/>
    <n v="10527067"/>
    <n v="20408900"/>
    <n v="22607640"/>
    <n v="109555616"/>
    <n v="100277432"/>
    <n v="218"/>
    <n v="0.45900000000000002"/>
    <m/>
    <n v="0.34316600000000003"/>
    <n v="0.595997"/>
    <n v="0.17671799999999999"/>
    <n v="34235"/>
  </r>
  <r>
    <x v="16"/>
    <x v="142"/>
    <s v="Tarleton State University"/>
    <s v="Texas"/>
    <x v="1"/>
    <x v="0"/>
    <n v="0.57336139506915218"/>
    <n v="0.63712637650760362"/>
    <n v="3326"/>
    <n v="1907"/>
    <n v="1196"/>
    <n v="19"/>
    <n v="1215"/>
    <s v="76402-0000"/>
    <s v="Southwest: AZ, NM, OK, and TX"/>
    <x v="1"/>
    <x v="3"/>
    <m/>
    <m/>
    <m/>
    <m/>
    <n v="38994788"/>
    <n v="33786608"/>
    <m/>
    <n v="1742620"/>
    <n v="13696494"/>
    <n v="42362004"/>
    <n v="607660"/>
    <n v="25758032"/>
    <n v="65795584"/>
    <n v="45852860"/>
    <x v="3975"/>
    <n v="44142832"/>
    <n v="9952746"/>
    <n v="2943169"/>
    <n v="12895915"/>
    <n v="9070864"/>
    <n v="5327306"/>
    <n v="109010888"/>
    <n v="45770860"/>
    <n v="11005075"/>
    <n v="22607640"/>
    <n v="26254494"/>
    <n v="129454760"/>
    <n v="109010888"/>
    <n v="286"/>
    <n v="0.36499999999999999"/>
    <m/>
    <n v="0.35400300000000001"/>
    <n v="0.60596499999999998"/>
    <n v="0.17425399999999999"/>
    <n v="33997"/>
  </r>
  <r>
    <x v="17"/>
    <x v="142"/>
    <s v="Tarleton State University"/>
    <s v="Texas"/>
    <x v="1"/>
    <x v="0"/>
    <n v="0.66170895304753574"/>
    <n v="0.56324371970030851"/>
    <n v="3429"/>
    <n v="2269"/>
    <n v="1258"/>
    <n v="20"/>
    <n v="1278"/>
    <s v="76401-0000"/>
    <s v="Southwest: AZ, NM, OK, and TX"/>
    <x v="1"/>
    <x v="3"/>
    <m/>
    <m/>
    <m/>
    <m/>
    <n v="43985824"/>
    <n v="37029792"/>
    <m/>
    <n v="649506"/>
    <n v="14953714"/>
    <n v="51185584"/>
    <n v="966732"/>
    <n v="24686594"/>
    <n v="61396136"/>
    <n v="54394220"/>
    <x v="3976"/>
    <n v="50347592"/>
    <n v="10833738"/>
    <n v="2701310"/>
    <n v="13535048"/>
    <n v="9765351"/>
    <n v="6333918"/>
    <n v="118275544"/>
    <n v="47787684"/>
    <n v="17705108"/>
    <n v="26254494"/>
    <n v="25152084"/>
    <n v="136735808"/>
    <n v="118275544"/>
    <n v="381"/>
    <n v="0.39100000000000001"/>
    <m/>
    <n v="0.37823800000000002"/>
    <n v="0.61165800000000004"/>
    <n v="0.194301"/>
    <n v="35017"/>
  </r>
  <r>
    <x v="18"/>
    <x v="142"/>
    <s v="Tarleton State University"/>
    <s v="Texas"/>
    <x v="1"/>
    <x v="0"/>
    <n v="0.54414668547249645"/>
    <n v="0.63037843442198027"/>
    <n v="3545"/>
    <n v="1929"/>
    <n v="1190"/>
    <n v="26"/>
    <n v="1216"/>
    <s v="76401-0000"/>
    <s v="Southwest: AZ, NM, OK, and TX"/>
    <x v="1"/>
    <x v="3"/>
    <m/>
    <m/>
    <m/>
    <m/>
    <n v="48903000"/>
    <n v="39655272"/>
    <m/>
    <n v="703355"/>
    <n v="20691434"/>
    <n v="53202660"/>
    <n v="1683154"/>
    <n v="4278801"/>
    <n v="69364744"/>
    <n v="56560064"/>
    <x v="3977"/>
    <n v="51206992"/>
    <n v="11155145"/>
    <n v="2869453.5"/>
    <n v="14024598"/>
    <n v="12679005"/>
    <n v="7185684.5"/>
    <n v="133205160"/>
    <n v="52161736"/>
    <n v="16726317"/>
    <n v="25152084"/>
    <n v="22676550"/>
    <n v="126439960"/>
    <n v="133205160"/>
    <n v="498"/>
    <n v="0.39"/>
    <m/>
    <n v="0.38903100000000002"/>
    <n v="0.61004000000000003"/>
    <n v="0.19916300000000001"/>
    <n v="37261"/>
  </r>
  <r>
    <x v="19"/>
    <x v="142"/>
    <s v="Tarleton State University"/>
    <s v="Texas"/>
    <x v="1"/>
    <x v="0"/>
    <n v="0.51995012468827928"/>
    <n v="0.62110311750599523"/>
    <n v="4010"/>
    <n v="2085"/>
    <n v="1234"/>
    <n v="61"/>
    <n v="1295"/>
    <s v="76401-0000"/>
    <s v="Southwest: AZ, NM, OK, and TX"/>
    <x v="1"/>
    <x v="2"/>
    <n v="-98.213399999999993"/>
    <n v="32.215000000000003"/>
    <m/>
    <m/>
    <n v="55255068"/>
    <n v="43527312"/>
    <m/>
    <n v="910349"/>
    <n v="27425214"/>
    <n v="57439664"/>
    <n v="1475783"/>
    <n v="985133"/>
    <n v="73359352"/>
    <n v="76462400"/>
    <x v="3978"/>
    <n v="54825032"/>
    <n v="11147687"/>
    <n v="2553662"/>
    <n v="13701349"/>
    <n v="12436365"/>
    <n v="9947253"/>
    <n v="142869440"/>
    <n v="54627628"/>
    <n v="18528838"/>
    <n v="22676550"/>
    <n v="23635308"/>
    <n v="151920784"/>
    <n v="142869440"/>
    <n v="442"/>
    <n v="0.375"/>
    <m/>
    <n v="0.41249200000000003"/>
    <n v="0.60176099999999999"/>
    <n v="0.20897099999999999"/>
    <n v="37350"/>
  </r>
  <r>
    <x v="20"/>
    <x v="142"/>
    <s v="Tarleton State University"/>
    <s v="Texas"/>
    <x v="1"/>
    <x v="0"/>
    <n v="0.5570336824228701"/>
    <n v="0.62601626016260159"/>
    <n v="3533"/>
    <n v="1968"/>
    <n v="1207"/>
    <n v="25"/>
    <n v="1232"/>
    <s v="76401-0000"/>
    <s v="Southwest: AZ, NM, OK, and TX"/>
    <x v="1"/>
    <x v="2"/>
    <n v="-98.213300000000004"/>
    <n v="32.215000000000003"/>
    <m/>
    <m/>
    <n v="61613872"/>
    <n v="47568592"/>
    <m/>
    <n v="360445"/>
    <n v="28664670"/>
    <n v="57086472"/>
    <n v="1297965"/>
    <n v="62377240"/>
    <n v="79932656"/>
    <n v="79764872"/>
    <x v="3979"/>
    <n v="55900744"/>
    <n v="10625252"/>
    <n v="3284888"/>
    <n v="13910140"/>
    <n v="12632646"/>
    <n v="9470613"/>
    <n v="160323264"/>
    <n v="56961280"/>
    <n v="14016907"/>
    <n v="23635308"/>
    <n v="26409330"/>
    <n v="221251440"/>
    <n v="160323264"/>
    <n v="466"/>
    <n v="0.39200000000000002"/>
    <m/>
    <n v="0.42942200000000003"/>
    <n v="0.61916599999999999"/>
    <n v="0.21701599999999999"/>
    <n v="35930"/>
  </r>
  <r>
    <x v="21"/>
    <x v="142"/>
    <s v="Tarleton State University"/>
    <s v="Texas"/>
    <x v="1"/>
    <x v="0"/>
    <n v="0.62819893771125057"/>
    <n v="0.52344350499615677"/>
    <n v="4142"/>
    <n v="2602"/>
    <n v="1341"/>
    <n v="21"/>
    <n v="1362"/>
    <s v="76401-0000"/>
    <s v="Southwest: AZ, NM, OK, and TX"/>
    <x v="1"/>
    <x v="2"/>
    <n v="-98.220100000000002"/>
    <n v="32.215699999999998"/>
    <n v="0.113"/>
    <n v="2193"/>
    <n v="69585896"/>
    <n v="54830384"/>
    <m/>
    <n v="425244"/>
    <n v="30459984"/>
    <n v="57022336"/>
    <n v="7579934"/>
    <n v="54333728"/>
    <n v="94598448"/>
    <n v="81860488"/>
    <x v="3980"/>
    <n v="59717392"/>
    <n v="9713428"/>
    <n v="4158173"/>
    <n v="13871601"/>
    <n v="13703476"/>
    <n v="10021396"/>
    <n v="174405536"/>
    <n v="60599360"/>
    <n v="14079053"/>
    <n v="26409330"/>
    <n v="26986562"/>
    <n v="231439360"/>
    <n v="174405536"/>
    <n v="489"/>
    <n v="0.38900000000000001"/>
    <m/>
    <n v="0.43829600000000002"/>
    <n v="0.63809199999999999"/>
    <n v="0.21388599999999999"/>
    <n v="35508"/>
  </r>
  <r>
    <x v="22"/>
    <x v="142"/>
    <s v="Tarleton State University"/>
    <s v="Texas"/>
    <x v="1"/>
    <x v="0"/>
    <n v="0.62053838484546364"/>
    <n v="0.49100257069408743"/>
    <n v="5015"/>
    <n v="3112"/>
    <n v="1473"/>
    <n v="55"/>
    <n v="1528"/>
    <s v="76401-0000"/>
    <s v="Southwest: AZ, NM, OK, and TX"/>
    <x v="1"/>
    <x v="2"/>
    <n v="-98.220100000000002"/>
    <n v="32.215699999999998"/>
    <n v="0.11799999999999999"/>
    <n v="2133"/>
    <n v="66001924"/>
    <n v="51789664"/>
    <m/>
    <n v="1766509"/>
    <n v="24399728"/>
    <n v="44748504"/>
    <n v="996494"/>
    <n v="15823250"/>
    <n v="91533880"/>
    <n v="60193184"/>
    <x v="3981"/>
    <n v="53866540"/>
    <n v="9059320"/>
    <n v="4416652"/>
    <n v="13475972"/>
    <n v="9837875"/>
    <n v="7672208"/>
    <n v="143714272"/>
    <n v="53409520"/>
    <n v="12477236"/>
    <n v="26194028"/>
    <n v="33781680"/>
    <n v="172914768"/>
    <n v="143714272"/>
    <n v="516"/>
    <n v="0.434"/>
    <m/>
    <n v="0.43948399999999999"/>
    <n v="0.63863599999999998"/>
    <n v="0.20591000000000001"/>
    <n v="35456"/>
  </r>
  <r>
    <x v="23"/>
    <x v="142"/>
    <s v="Tarleton State University"/>
    <s v="Texas"/>
    <x v="1"/>
    <x v="0"/>
    <n v="0.5682146874497831"/>
    <n v="0.45729638009049772"/>
    <n v="6223"/>
    <n v="3536"/>
    <n v="1546"/>
    <n v="71"/>
    <n v="1617"/>
    <s v="76401-0000"/>
    <s v="Southwest: AZ, NM, OK, and TX"/>
    <x v="1"/>
    <x v="2"/>
    <n v="-98.220100000000002"/>
    <n v="32.215699999999998"/>
    <n v="9.0999999999999998E-2"/>
    <n v="2454"/>
    <n v="74108720"/>
    <n v="57999720"/>
    <m/>
    <n v="415900"/>
    <n v="23332062"/>
    <n v="50275572"/>
    <n v="1057548"/>
    <n v="27724322"/>
    <n v="97815208"/>
    <n v="76847200"/>
    <x v="3982"/>
    <n v="65961920"/>
    <n v="10838113"/>
    <n v="3194978"/>
    <n v="14033091"/>
    <n v="12353748"/>
    <n v="9346017"/>
    <n v="169742624"/>
    <n v="59226800"/>
    <n v="16198598"/>
    <n v="33781680"/>
    <n v="40394800"/>
    <n v="193804080"/>
    <n v="169742624"/>
    <n v="569"/>
    <n v="0.44700000000000001"/>
    <m/>
    <n v="0.43289800000000001"/>
    <n v="0.64147900000000002"/>
    <n v="0.19789200000000001"/>
    <n v="36080"/>
  </r>
  <r>
    <x v="24"/>
    <x v="142"/>
    <s v="Tarleton State University"/>
    <s v="Texas"/>
    <x v="1"/>
    <x v="0"/>
    <n v="0.52538838494421858"/>
    <n v="0.41099424488985908"/>
    <n v="9591"/>
    <n v="5039"/>
    <n v="1964"/>
    <n v="107"/>
    <n v="2071"/>
    <s v="76401-0000"/>
    <s v="Southwest: AZ, NM, OK, and TX"/>
    <x v="1"/>
    <x v="2"/>
    <n v="-98.220100000000002"/>
    <n v="32.215699999999998"/>
    <n v="7.5999999999999998E-2"/>
    <n v="2665"/>
    <n v="83022000"/>
    <n v="65177768"/>
    <m/>
    <n v="556413"/>
    <n v="27060400"/>
    <n v="50685840"/>
    <n v="1442789"/>
    <n v="13418344"/>
    <n v="106838712"/>
    <n v="69557472"/>
    <x v="3983"/>
    <n v="72167568"/>
    <n v="10436997"/>
    <n v="2540838"/>
    <n v="12977835"/>
    <n v="13427128"/>
    <n v="10084564"/>
    <n v="189215968"/>
    <n v="64510964"/>
    <n v="17651846"/>
    <n v="40394800"/>
    <n v="40700064"/>
    <n v="190915648"/>
    <n v="189215968"/>
    <n v="531"/>
    <n v="0.44"/>
    <m/>
    <n v="0.378465"/>
    <n v="0.64251800000000003"/>
    <n v="0.163884"/>
    <n v="39008"/>
  </r>
  <r>
    <x v="25"/>
    <x v="142"/>
    <s v="Tarleton State University"/>
    <s v="Texas"/>
    <x v="1"/>
    <x v="0"/>
    <n v="0.49666666666666665"/>
    <n v="0.42455076856462437"/>
    <n v="9300"/>
    <n v="4619"/>
    <n v="1788"/>
    <n v="173"/>
    <n v="1961"/>
    <s v="76401-0000"/>
    <s v="Southwest: AZ, NM, OK, and TX"/>
    <x v="1"/>
    <x v="2"/>
    <n v="-98.220100000000002"/>
    <n v="32.215699999999998"/>
    <n v="8.6999999999999994E-2"/>
    <n v="3148"/>
    <n v="89989840"/>
    <n v="72525904"/>
    <m/>
    <n v="1128129"/>
    <n v="24629868"/>
    <n v="56031220"/>
    <n v="1502655"/>
    <n v="8298219"/>
    <n v="114957112"/>
    <n v="72900536"/>
    <x v="3984"/>
    <n v="75595184"/>
    <n v="10114435"/>
    <n v="2717853"/>
    <n v="12832288"/>
    <n v="14708078"/>
    <n v="12468937"/>
    <n v="197429200"/>
    <n v="70836776"/>
    <n v="20354686"/>
    <n v="40700064"/>
    <n v="41977828"/>
    <n v="195641248"/>
    <n v="197429200"/>
    <n v="617"/>
    <n v="0.43"/>
    <m/>
    <n v="0.31979099999999999"/>
    <n v="0.64699899999999999"/>
    <n v="0.12323000000000001"/>
    <n v="41188"/>
  </r>
  <r>
    <x v="26"/>
    <x v="142"/>
    <s v="Tarleton State University"/>
    <s v="Texas"/>
    <x v="1"/>
    <x v="0"/>
    <n v="0.50391317958885529"/>
    <n v="0.44895423483122798"/>
    <n v="9583"/>
    <n v="4829"/>
    <n v="2043"/>
    <n v="125"/>
    <n v="2168"/>
    <s v="76401-0000"/>
    <s v="Southwest: AZ, NM, OK, and TX"/>
    <x v="1"/>
    <x v="2"/>
    <n v="-98.2149"/>
    <n v="32.215000000000003"/>
    <n v="6.6000000000000003E-2"/>
    <n v="3304"/>
    <n v="97727280"/>
    <n v="68467320"/>
    <m/>
    <n v="595671"/>
    <n v="27694434"/>
    <n v="56826380"/>
    <n v="3652323"/>
    <n v="27819042"/>
    <n v="111464656"/>
    <n v="86170864"/>
    <x v="3985"/>
    <n v="79225880"/>
    <n v="11224667"/>
    <n v="2761974"/>
    <n v="13986641"/>
    <n v="16230657"/>
    <n v="14165940"/>
    <n v="207815712"/>
    <n v="75301448"/>
    <n v="22306948"/>
    <n v="41977828"/>
    <n v="42750656"/>
    <n v="224060288"/>
    <n v="207815712"/>
    <n v="704"/>
    <n v="0.46300000000000002"/>
    <m/>
    <n v="0.322685"/>
    <n v="0.64638899999999999"/>
    <n v="0.121325"/>
    <n v="40809"/>
  </r>
  <r>
    <x v="27"/>
    <x v="142"/>
    <s v="Tarleton State University"/>
    <s v="Texas"/>
    <x v="1"/>
    <x v="0"/>
    <n v="0.50379177979589929"/>
    <n v="0.35290838134175806"/>
    <n v="10681"/>
    <n v="5381"/>
    <n v="1743"/>
    <n v="156"/>
    <n v="1899"/>
    <s v="76401-0000"/>
    <s v="Southwest: AZ, NM, OK, and TX"/>
    <x v="1"/>
    <x v="2"/>
    <n v="-98.2149"/>
    <n v="32.215000000000003"/>
    <n v="8.4000000000000005E-2"/>
    <n v="3531"/>
    <n v="100298800"/>
    <n v="73216032"/>
    <m/>
    <n v="837829"/>
    <n v="28481856"/>
    <n v="65499724"/>
    <n v="1883358"/>
    <n v="25558980"/>
    <n v="116384808"/>
    <n v="91487552"/>
    <x v="3986"/>
    <n v="76226584"/>
    <n v="12621436"/>
    <n v="2790777"/>
    <n v="15412213"/>
    <n v="16636656"/>
    <n v="14404240"/>
    <n v="215134112"/>
    <n v="76401832"/>
    <n v="22946120"/>
    <n v="42750656"/>
    <n v="43748028"/>
    <n v="230041824"/>
    <n v="215134112"/>
    <m/>
    <m/>
    <m/>
    <m/>
    <m/>
    <m/>
    <m/>
  </r>
  <r>
    <x v="0"/>
    <x v="143"/>
    <s v="TEXAS A&amp;M UNIVERSITY"/>
    <s v="Texas"/>
    <x v="0"/>
    <x v="0"/>
    <s v=""/>
    <s v=""/>
    <m/>
    <m/>
    <m/>
    <m/>
    <m/>
    <n v="77843"/>
    <s v="Southwest: AZ, NM, OK, and TX"/>
    <x v="0"/>
    <x v="0"/>
    <m/>
    <m/>
    <m/>
    <m/>
    <n v="97418816"/>
    <m/>
    <m/>
    <n v="565412"/>
    <n v="78179000"/>
    <n v="342022880"/>
    <n v="61821856"/>
    <n v="30971118"/>
    <m/>
    <m/>
    <x v="3987"/>
    <n v="188939040"/>
    <n v="159548752"/>
    <n v="68374456"/>
    <n v="227923200"/>
    <n v="19150918"/>
    <n v="6814971"/>
    <n v="741236544"/>
    <n v="337845696"/>
    <n v="69969680"/>
    <m/>
    <m/>
    <m/>
    <m/>
    <m/>
    <m/>
    <m/>
    <m/>
    <m/>
    <m/>
    <m/>
  </r>
  <r>
    <x v="1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08010552"/>
    <m/>
    <m/>
    <n v="626907"/>
    <n v="100024648"/>
    <n v="376713952"/>
    <n v="60632920"/>
    <n v="31206984"/>
    <m/>
    <m/>
    <x v="3988"/>
    <n v="232802528"/>
    <n v="182236400"/>
    <n v="68368648"/>
    <n v="250605056"/>
    <n v="26839592"/>
    <n v="9259220"/>
    <n v="763395584"/>
    <n v="347531168"/>
    <n v="74918544"/>
    <m/>
    <m/>
    <m/>
    <m/>
    <m/>
    <m/>
    <m/>
    <m/>
    <m/>
    <m/>
    <m/>
  </r>
  <r>
    <x v="2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22556224"/>
    <m/>
    <m/>
    <n v="288849"/>
    <n v="100420304"/>
    <n v="371930496"/>
    <n v="66523288"/>
    <n v="31376112"/>
    <m/>
    <m/>
    <x v="3989"/>
    <n v="243941280"/>
    <n v="187717232"/>
    <n v="80231992"/>
    <n v="267949216"/>
    <n v="26056570"/>
    <n v="10003080"/>
    <n v="801734912"/>
    <n v="379857600"/>
    <n v="48483540"/>
    <m/>
    <m/>
    <m/>
    <m/>
    <m/>
    <m/>
    <m/>
    <m/>
    <m/>
    <m/>
    <m/>
  </r>
  <r>
    <x v="3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08902496"/>
    <m/>
    <m/>
    <n v="458197"/>
    <n v="106500824"/>
    <n v="386414912"/>
    <n v="76202808"/>
    <n v="21285254"/>
    <m/>
    <m/>
    <x v="3990"/>
    <n v="250706480"/>
    <n v="192965904"/>
    <n v="80327480"/>
    <n v="273293376"/>
    <n v="26265924"/>
    <n v="13697536"/>
    <n v="836968384"/>
    <n v="379689536"/>
    <n v="60149352"/>
    <m/>
    <m/>
    <m/>
    <m/>
    <m/>
    <m/>
    <m/>
    <m/>
    <m/>
    <m/>
    <m/>
  </r>
  <r>
    <x v="4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19838192"/>
    <m/>
    <m/>
    <n v="1066397"/>
    <n v="115626208"/>
    <n v="376239328"/>
    <n v="67227672"/>
    <n v="22291800"/>
    <m/>
    <m/>
    <x v="3991"/>
    <n v="311037728"/>
    <n v="202912480"/>
    <n v="28710190"/>
    <n v="231622672"/>
    <n v="29525398"/>
    <n v="11285891"/>
    <n v="871462976"/>
    <n v="386537536"/>
    <n v="75597088"/>
    <m/>
    <m/>
    <m/>
    <m/>
    <m/>
    <m/>
    <m/>
    <m/>
    <m/>
    <m/>
    <m/>
  </r>
  <r>
    <x v="5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50182608"/>
    <m/>
    <m/>
    <n v="551601"/>
    <n v="123639256"/>
    <n v="391891072"/>
    <n v="66201200"/>
    <n v="21194068"/>
    <m/>
    <m/>
    <x v="3992"/>
    <n v="317282176"/>
    <n v="208413840"/>
    <n v="35644768"/>
    <n v="244058608"/>
    <n v="32628500"/>
    <n v="13651073"/>
    <n v="911347520"/>
    <n v="408793440"/>
    <n v="71524000"/>
    <m/>
    <m/>
    <m/>
    <m/>
    <m/>
    <m/>
    <m/>
    <m/>
    <m/>
    <m/>
    <m/>
  </r>
  <r>
    <x v="6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57261616"/>
    <m/>
    <m/>
    <n v="24971634"/>
    <n v="124937784"/>
    <n v="400628864"/>
    <n v="67161576"/>
    <n v="25671250"/>
    <m/>
    <m/>
    <x v="3993"/>
    <n v="320256736"/>
    <n v="205936928"/>
    <n v="36425592"/>
    <n v="242362528"/>
    <n v="34807760"/>
    <n v="13651578"/>
    <n v="965338752"/>
    <n v="419534816"/>
    <n v="94168056"/>
    <n v="177202432"/>
    <n v="215602800"/>
    <m/>
    <m/>
    <n v="4147"/>
    <n v="0.68700000000000006"/>
    <m/>
    <m/>
    <m/>
    <m/>
    <m/>
  </r>
  <r>
    <x v="7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91731600"/>
    <m/>
    <m/>
    <n v="5202528"/>
    <n v="125807016"/>
    <n v="434924608"/>
    <n v="73108608"/>
    <n v="36407568"/>
    <m/>
    <m/>
    <x v="3994"/>
    <n v="343850656"/>
    <n v="225093424"/>
    <n v="40063688"/>
    <n v="265157120"/>
    <n v="42283032"/>
    <n v="15795967"/>
    <n v="1025992320"/>
    <n v="445623616"/>
    <n v="97406520"/>
    <n v="215602800"/>
    <n v="219826352"/>
    <m/>
    <m/>
    <n v="4222"/>
    <n v="0.70699999999999996"/>
    <m/>
    <n v="0.149232"/>
    <n v="0.480493"/>
    <n v="6.0716899999999997E-2"/>
    <n v="41461.5"/>
  </r>
  <r>
    <x v="8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189850320"/>
    <m/>
    <m/>
    <n v="1114732"/>
    <n v="146071840"/>
    <n v="414266176"/>
    <n v="85187096"/>
    <n v="71675152"/>
    <m/>
    <m/>
    <x v="3995"/>
    <n v="360160544"/>
    <n v="247256400"/>
    <n v="39166864"/>
    <n v="286423264"/>
    <n v="42545716"/>
    <n v="22584672"/>
    <n v="1084891904"/>
    <n v="475394976"/>
    <n v="115476600"/>
    <n v="219826352"/>
    <n v="271379776"/>
    <m/>
    <m/>
    <n v="4513"/>
    <n v="0.71199999999999997"/>
    <m/>
    <n v="0.14529600000000001"/>
    <n v="0.48335499999999998"/>
    <n v="5.3049800000000001E-2"/>
    <n v="43387.5"/>
  </r>
  <r>
    <x v="9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200151616"/>
    <m/>
    <m/>
    <n v="1340073"/>
    <n v="152881792"/>
    <n v="449397120"/>
    <n v="89334968"/>
    <n v="94367800"/>
    <m/>
    <m/>
    <x v="3996"/>
    <n v="362205696"/>
    <n v="308521056"/>
    <n v="46832352"/>
    <n v="355353408"/>
    <n v="47960968"/>
    <n v="26410928"/>
    <n v="1202553472"/>
    <n v="491353568"/>
    <n v="123473560"/>
    <n v="261082384"/>
    <n v="314973952"/>
    <m/>
    <m/>
    <n v="4137"/>
    <n v="0.69"/>
    <m/>
    <n v="0.137354"/>
    <n v="0.49193199999999998"/>
    <n v="4.8204900000000002E-2"/>
    <n v="46926"/>
  </r>
  <r>
    <x v="10"/>
    <x v="143"/>
    <s v="TEXAS A &amp; M UNIVERSITY"/>
    <s v="Texas"/>
    <x v="0"/>
    <x v="0"/>
    <s v=""/>
    <s v=""/>
    <m/>
    <m/>
    <m/>
    <m/>
    <m/>
    <n v="77843"/>
    <s v="Southwest: AZ, NM, OK, and TX"/>
    <x v="0"/>
    <x v="0"/>
    <m/>
    <m/>
    <m/>
    <m/>
    <n v="212135408"/>
    <m/>
    <m/>
    <n v="1781122"/>
    <n v="153812576"/>
    <n v="445446688"/>
    <n v="107976824"/>
    <n v="26370442"/>
    <m/>
    <m/>
    <x v="3997"/>
    <n v="382113600"/>
    <n v="259652608"/>
    <n v="44642896"/>
    <n v="304295488"/>
    <n v="53542216"/>
    <n v="28939942"/>
    <n v="1159092736"/>
    <n v="512952352"/>
    <n v="126938888"/>
    <n v="314973952"/>
    <n v="283728768"/>
    <m/>
    <m/>
    <n v="4434"/>
    <n v="0.74099999999999999"/>
    <m/>
    <n v="0.13277900000000001"/>
    <n v="0.50334500000000004"/>
    <n v="4.8753299999999999E-2"/>
    <n v="50622"/>
  </r>
  <r>
    <x v="11"/>
    <x v="143"/>
    <s v="TEXAS A &amp; M UNIVERSITY"/>
    <s v="Texas"/>
    <x v="1"/>
    <x v="0"/>
    <n v="0.69288411965709484"/>
    <n v="0.58487627617234816"/>
    <n v="16681"/>
    <n v="11558"/>
    <n v="6368"/>
    <n v="392"/>
    <n v="6760"/>
    <n v="77843"/>
    <s v="Southwest: AZ, NM, OK, and TX"/>
    <x v="0"/>
    <x v="0"/>
    <m/>
    <m/>
    <m/>
    <m/>
    <n v="226774192"/>
    <n v="219308256"/>
    <m/>
    <n v="35007416"/>
    <n v="200904432"/>
    <n v="529843936"/>
    <n v="47028544"/>
    <n v="189457088"/>
    <n v="688063424"/>
    <n v="543920832"/>
    <x v="3998"/>
    <n v="460502848"/>
    <n v="301979168"/>
    <n v="55483740"/>
    <n v="357462912"/>
    <n v="57325900"/>
    <n v="35669540"/>
    <n v="1383198336"/>
    <n v="607722752"/>
    <n v="155060784"/>
    <m/>
    <m/>
    <n v="1375154176"/>
    <n v="1383198336"/>
    <n v="4738"/>
    <n v="0.749"/>
    <m/>
    <n v="0.12639800000000001"/>
    <n v="0.497975"/>
    <n v="4.5121500000000002E-2"/>
    <n v="53118.5"/>
  </r>
  <r>
    <x v="12"/>
    <x v="143"/>
    <s v="TEXAS A &amp; M UNIVERSITY"/>
    <s v="Texas"/>
    <x v="1"/>
    <x v="0"/>
    <n v="0.68138162462392959"/>
    <n v="0.59004839942260334"/>
    <n v="17284"/>
    <n v="11777"/>
    <n v="6590"/>
    <n v="359"/>
    <n v="6949"/>
    <n v="77843"/>
    <s v="Southwest: AZ, NM, OK, and TX"/>
    <x v="0"/>
    <x v="0"/>
    <m/>
    <m/>
    <m/>
    <m/>
    <n v="246338592"/>
    <n v="226364528"/>
    <m/>
    <n v="42242840"/>
    <n v="241918272"/>
    <n v="538526080"/>
    <n v="51401588"/>
    <n v="200455456"/>
    <n v="769915520"/>
    <n v="601733376"/>
    <x v="3999"/>
    <n v="488444832"/>
    <n v="325653824"/>
    <n v="75018240"/>
    <n v="400672064"/>
    <n v="66298640"/>
    <n v="39627288"/>
    <n v="1430614912"/>
    <n v="615247616"/>
    <n v="163131840"/>
    <n v="249351008"/>
    <n v="268338080"/>
    <n v="1506217728"/>
    <n v="1430614912"/>
    <n v="4639"/>
    <n v="0.752"/>
    <m/>
    <n v="0.11965000000000001"/>
    <n v="0.50521000000000005"/>
    <n v="4.5682899999999999E-2"/>
    <n v="55301.5"/>
  </r>
  <r>
    <x v="13"/>
    <x v="143"/>
    <s v="TEXAS A &amp; M UNIVERSITY"/>
    <s v="Texas"/>
    <x v="1"/>
    <x v="0"/>
    <n v="0.67472463768115942"/>
    <n v="0.57350287825414559"/>
    <n v="17250"/>
    <n v="11639"/>
    <n v="6342"/>
    <n v="333"/>
    <n v="6675"/>
    <n v="77843"/>
    <s v="Southwest: AZ, NM, OK, and TX"/>
    <x v="0"/>
    <x v="0"/>
    <m/>
    <m/>
    <m/>
    <m/>
    <n v="245232128"/>
    <n v="217446496"/>
    <m/>
    <n v="58076216"/>
    <n v="301324768"/>
    <n v="526629376"/>
    <n v="45517456"/>
    <n v="240310048"/>
    <n v="821094400"/>
    <n v="536421696"/>
    <x v="4000"/>
    <n v="363762208"/>
    <n v="331857248"/>
    <n v="246183264"/>
    <n v="578040512"/>
    <n v="77386992"/>
    <n v="38558652"/>
    <n v="1418058496"/>
    <n v="637767168"/>
    <n v="152692528"/>
    <n v="268338080"/>
    <n v="288509088"/>
    <n v="1550585600"/>
    <n v="1418058496"/>
    <n v="5545"/>
    <n v="0.75700000000000001"/>
    <m/>
    <n v="0.122086"/>
    <n v="0.51028099999999998"/>
    <n v="4.7916300000000002E-2"/>
    <n v="55229.5"/>
  </r>
  <r>
    <x v="14"/>
    <x v="143"/>
    <s v="TEXAS A &amp; M UNIVERSITY"/>
    <s v="Texas"/>
    <x v="1"/>
    <x v="0"/>
    <n v="0.71727083814361581"/>
    <n v="0.56880733944954132"/>
    <n v="17324"/>
    <n v="12426"/>
    <n v="6676"/>
    <n v="392"/>
    <n v="7068"/>
    <n v="77843"/>
    <s v="Southwest: AZ, NM, OK, and TX"/>
    <x v="1"/>
    <x v="0"/>
    <m/>
    <m/>
    <m/>
    <m/>
    <n v="286365440"/>
    <n v="228656512"/>
    <m/>
    <n v="74664392"/>
    <n v="401652064"/>
    <n v="535505728"/>
    <n v="54480148"/>
    <n v="295770560"/>
    <n v="855216256"/>
    <n v="578461568"/>
    <x v="4001"/>
    <n v="384523360"/>
    <n v="361660448"/>
    <n v="344321216"/>
    <n v="705981696"/>
    <n v="91555680"/>
    <n v="44538904"/>
    <n v="1561220096"/>
    <n v="670795968"/>
    <n v="151940192"/>
    <n v="288509088"/>
    <n v="345364064"/>
    <n v="1638936192"/>
    <n v="1561220096"/>
    <n v="5149"/>
    <n v="0.77300000000000002"/>
    <m/>
    <n v="0.111594"/>
    <n v="0.50471500000000002"/>
    <n v="4.0310699999999998E-2"/>
    <n v="55415.5"/>
  </r>
  <r>
    <x v="15"/>
    <x v="143"/>
    <s v="Texas A &amp; M University"/>
    <s v="Texas"/>
    <x v="1"/>
    <x v="0"/>
    <n v="0.70051923399028526"/>
    <n v="0.56419861321431419"/>
    <n v="17911"/>
    <n v="12547"/>
    <n v="6721"/>
    <n v="358"/>
    <n v="7079"/>
    <n v="77843"/>
    <s v="Southwest: AZ, NM, OK, and TX"/>
    <x v="1"/>
    <x v="1"/>
    <m/>
    <m/>
    <m/>
    <m/>
    <n v="326070624"/>
    <n v="258019520"/>
    <m/>
    <n v="84721984"/>
    <n v="307649376"/>
    <n v="578621376"/>
    <n v="60100368"/>
    <n v="190756320"/>
    <n v="919824448"/>
    <n v="577467456"/>
    <x v="4002"/>
    <n v="431227392"/>
    <n v="386111008"/>
    <n v="244319856"/>
    <n v="630430848"/>
    <n v="99628616"/>
    <n v="52186076"/>
    <n v="1557884416"/>
    <n v="707135232"/>
    <n v="167781520"/>
    <n v="345364064"/>
    <n v="370208640"/>
    <n v="1639359488"/>
    <n v="1557884416"/>
    <n v="5047"/>
    <n v="0.76600000000000001"/>
    <m/>
    <n v="9.7724000000000005E-2"/>
    <n v="0.50316099999999997"/>
    <n v="3.2243500000000001E-2"/>
    <n v="56428"/>
  </r>
  <r>
    <x v="16"/>
    <x v="143"/>
    <s v="Texas A &amp; M University"/>
    <s v="Texas"/>
    <x v="1"/>
    <x v="0"/>
    <n v="0.73489817052122886"/>
    <n v="0.61053702833881318"/>
    <n v="17382"/>
    <n v="12774"/>
    <n v="7471"/>
    <n v="328"/>
    <n v="7799"/>
    <n v="77843"/>
    <s v="Southwest: AZ, NM, OK, and TX"/>
    <x v="1"/>
    <x v="1"/>
    <m/>
    <m/>
    <m/>
    <m/>
    <n v="356913184"/>
    <n v="289321120"/>
    <m/>
    <n v="102382608"/>
    <n v="296304640"/>
    <n v="602221120"/>
    <n v="50113648"/>
    <n v="222420096"/>
    <n v="964694976"/>
    <n v="636076864"/>
    <x v="4003"/>
    <n v="482010080"/>
    <n v="396109728"/>
    <n v="209119088"/>
    <n v="605228800"/>
    <n v="100257104"/>
    <n v="56459136"/>
    <n v="1621981696"/>
    <n v="748316224"/>
    <n v="177163888"/>
    <n v="370208640"/>
    <n v="413511712"/>
    <n v="1770612096"/>
    <n v="1621981696"/>
    <n v="4872"/>
    <n v="0.77700000000000002"/>
    <m/>
    <n v="9.9693799999999999E-2"/>
    <n v="0.49504700000000001"/>
    <n v="3.24208E-2"/>
    <n v="58336.5"/>
  </r>
  <r>
    <x v="17"/>
    <x v="143"/>
    <s v="Texas A &amp; M University"/>
    <s v="Texas"/>
    <x v="1"/>
    <x v="0"/>
    <n v="0.72052401746724892"/>
    <n v="0.5968957871396896"/>
    <n v="18778"/>
    <n v="13530"/>
    <n v="7592"/>
    <n v="484"/>
    <n v="8076"/>
    <n v="77843"/>
    <s v="Southwest: AZ, NM, OK, and TX"/>
    <x v="1"/>
    <x v="1"/>
    <m/>
    <m/>
    <m/>
    <m/>
    <n v="388111296"/>
    <n v="318918784"/>
    <m/>
    <n v="143038224"/>
    <n v="284695584"/>
    <n v="703185920"/>
    <n v="67608584"/>
    <n v="224626032"/>
    <n v="1053559808"/>
    <n v="612820416"/>
    <x v="4004"/>
    <n v="563491328"/>
    <n v="448683264"/>
    <n v="239742992"/>
    <n v="688426240"/>
    <n v="116086512"/>
    <n v="61079396"/>
    <n v="1917767424"/>
    <n v="802842112"/>
    <n v="276045632"/>
    <n v="413511712"/>
    <n v="380551424"/>
    <n v="1839071104"/>
    <n v="1917767424"/>
    <n v="5156"/>
    <n v="0.78300000000000003"/>
    <m/>
    <n v="0.10390000000000001"/>
    <n v="0.49262800000000001"/>
    <n v="3.4196999999999998E-2"/>
    <n v="61592"/>
  </r>
  <r>
    <x v="18"/>
    <x v="143"/>
    <s v="Texas A &amp; M University"/>
    <s v="Texas"/>
    <x v="1"/>
    <x v="0"/>
    <n v="0.70091444439124817"/>
    <n v="0.55266393442622952"/>
    <n v="20887"/>
    <n v="14640"/>
    <n v="7466"/>
    <n v="625"/>
    <n v="8091"/>
    <n v="77843"/>
    <s v="Southwest: AZ, NM, OK, and TX"/>
    <x v="1"/>
    <x v="1"/>
    <m/>
    <m/>
    <m/>
    <m/>
    <n v="430616960"/>
    <n v="342303744"/>
    <m/>
    <n v="212618288"/>
    <n v="320834144"/>
    <n v="718993664"/>
    <n v="96771256"/>
    <n v="363151360"/>
    <n v="1134713216"/>
    <n v="540484224"/>
    <x v="4005"/>
    <n v="600081024"/>
    <n v="473725216"/>
    <n v="234295280"/>
    <n v="708020480"/>
    <n v="108999536"/>
    <n v="62636236"/>
    <n v="1992292352"/>
    <n v="868168448"/>
    <n v="251314304"/>
    <n v="380551424"/>
    <n v="321924544"/>
    <n v="1977820544"/>
    <n v="1992292352"/>
    <n v="5094"/>
    <n v="0.79700000000000004"/>
    <n v="8000"/>
    <n v="9.7223400000000001E-2"/>
    <n v="0.49193999999999999"/>
    <n v="3.0466699999999999E-2"/>
    <n v="63999"/>
  </r>
  <r>
    <x v="19"/>
    <x v="143"/>
    <s v="Texas A &amp; M University"/>
    <s v="Texas"/>
    <x v="1"/>
    <x v="0"/>
    <n v="0.66911924768165787"/>
    <n v="0.52729520463270219"/>
    <n v="22969"/>
    <n v="15369"/>
    <n v="7459"/>
    <n v="645"/>
    <n v="8104"/>
    <n v="77843"/>
    <s v="Southwest: AZ, NM, OK, and TX"/>
    <x v="1"/>
    <x v="1"/>
    <n v="-96.339299999999994"/>
    <n v="30.616800000000001"/>
    <m/>
    <m/>
    <n v="452805632"/>
    <n v="352744896"/>
    <m/>
    <n v="205563824"/>
    <n v="355153792"/>
    <n v="721740416"/>
    <n v="80273008"/>
    <n v="344829536"/>
    <n v="1175774464"/>
    <n v="698512512"/>
    <x v="4006"/>
    <n v="658864704"/>
    <n v="506454528"/>
    <n v="220300912"/>
    <n v="726755456"/>
    <n v="127098624"/>
    <n v="63297884"/>
    <n v="2042499200"/>
    <n v="899530368"/>
    <n v="279677248"/>
    <n v="321924544"/>
    <n v="330542432"/>
    <n v="2193709568"/>
    <n v="2042499200"/>
    <n v="5308"/>
    <n v="0.79900000000000004"/>
    <n v="8039"/>
    <n v="8.6812600000000004E-2"/>
    <n v="0.494145"/>
    <n v="2.6003399999999999E-2"/>
    <n v="61737"/>
  </r>
  <r>
    <x v="20"/>
    <x v="143"/>
    <s v="Texas A &amp; M University-College Station"/>
    <s v="Texas"/>
    <x v="1"/>
    <x v="0"/>
    <n v="0.68641159818135022"/>
    <n v="0.51090420546147597"/>
    <n v="23314"/>
    <n v="16003"/>
    <n v="7447"/>
    <n v="729"/>
    <n v="8176"/>
    <s v="77843-1244"/>
    <s v="Southwest: AZ, NM, OK, and TX"/>
    <x v="1"/>
    <x v="1"/>
    <n v="-96.339200000000005"/>
    <n v="30.616800000000001"/>
    <m/>
    <m/>
    <n v="490670976"/>
    <n v="376045568"/>
    <m/>
    <n v="197388176"/>
    <n v="335175936"/>
    <n v="698763392"/>
    <n v="124059384"/>
    <n v="372620416"/>
    <n v="1225950592"/>
    <n v="804308224"/>
    <x v="4007"/>
    <n v="614580800"/>
    <n v="502438272"/>
    <n v="206710928"/>
    <n v="709149184"/>
    <n v="118841400"/>
    <n v="66779712"/>
    <n v="1995047040"/>
    <n v="900459712"/>
    <n v="199219440"/>
    <n v="5222044160"/>
    <n v="6362369024"/>
    <n v="2339580672"/>
    <n v="1995047040"/>
    <n v="5417"/>
    <n v="0.80700000000000005"/>
    <n v="8008"/>
    <n v="8.9289900000000005E-2"/>
    <n v="0.49381700000000001"/>
    <n v="2.5900300000000001E-2"/>
    <n v="59822"/>
  </r>
  <r>
    <x v="21"/>
    <x v="143"/>
    <s v="Texas A &amp; M University-College Station"/>
    <s v="Texas"/>
    <x v="1"/>
    <x v="0"/>
    <n v="0.634397845325125"/>
    <n v="0.50060650169820475"/>
    <n v="25990"/>
    <n v="16488"/>
    <n v="7591"/>
    <n v="663"/>
    <n v="8254"/>
    <s v="77843-1244"/>
    <s v="Southwest: AZ, NM, OK, and TX"/>
    <x v="1"/>
    <x v="1"/>
    <n v="-96.306700000000006"/>
    <n v="30.596299999999999"/>
    <n v="0.05"/>
    <n v="5798"/>
    <n v="512550944"/>
    <n v="409810048"/>
    <m/>
    <n v="199016080"/>
    <n v="314887552"/>
    <n v="679949312"/>
    <n v="77683944"/>
    <n v="573776256"/>
    <n v="1250527232"/>
    <n v="657980160"/>
    <x v="4008"/>
    <n v="591495296"/>
    <n v="537871296"/>
    <n v="202447024"/>
    <n v="740318336"/>
    <n v="134223392"/>
    <n v="71972120"/>
    <n v="2004061952"/>
    <n v="876717568"/>
    <n v="187491264"/>
    <n v="6362369024"/>
    <n v="7032203776"/>
    <n v="2423872256"/>
    <n v="2004061952"/>
    <n v="5948"/>
    <n v="0.79600000000000004"/>
    <n v="8200"/>
    <n v="9.35338E-2"/>
    <n v="0.49399500000000002"/>
    <n v="2.5530899999999999E-2"/>
    <n v="60000"/>
  </r>
  <r>
    <x v="22"/>
    <x v="143"/>
    <s v="Texas A &amp; M University-College Station"/>
    <s v="Texas"/>
    <x v="1"/>
    <x v="0"/>
    <n v="0.66880634691669671"/>
    <n v="0.43907041949746578"/>
    <n v="27730"/>
    <n v="18546"/>
    <n v="7178"/>
    <n v="965"/>
    <n v="8143"/>
    <s v="77843-1244"/>
    <s v="Southwest: AZ, NM, OK, and TX"/>
    <x v="1"/>
    <x v="1"/>
    <n v="-96.306700000000006"/>
    <n v="30.596299999999999"/>
    <n v="5.8999999999999997E-2"/>
    <n v="5917"/>
    <n v="543162752"/>
    <n v="423158368"/>
    <m/>
    <n v="221866672"/>
    <n v="325823872"/>
    <n v="699428992"/>
    <n v="82607336"/>
    <n v="498148800"/>
    <n v="1300641664"/>
    <n v="722439616"/>
    <x v="4009"/>
    <n v="625972864"/>
    <n v="576780928"/>
    <n v="202775328"/>
    <n v="779556224"/>
    <n v="169825712"/>
    <n v="84355936"/>
    <n v="2147278336"/>
    <n v="908018240"/>
    <n v="192270720"/>
    <n v="7032203776"/>
    <n v="8072054784"/>
    <n v="2446435840"/>
    <n v="2147278336"/>
    <n v="6346"/>
    <n v="0.79100000000000004"/>
    <n v="8400"/>
    <n v="9.1277399999999995E-2"/>
    <n v="0.50508399999999998"/>
    <n v="2.4547200000000002E-2"/>
    <n v="58184.5"/>
  </r>
  <r>
    <x v="23"/>
    <x v="143"/>
    <s v="Texas A &amp; M University-College Station"/>
    <s v="Texas"/>
    <x v="1"/>
    <x v="0"/>
    <n v="0.6946506515436327"/>
    <n v="0.46970600376095034"/>
    <n v="31387"/>
    <n v="21803"/>
    <n v="9018"/>
    <n v="1223"/>
    <n v="10241"/>
    <s v="77843-1244"/>
    <s v="Southwest: AZ, NM, OK, and TX"/>
    <x v="1"/>
    <x v="1"/>
    <n v="-96.340299999999999"/>
    <n v="30.613199999999999"/>
    <n v="4.8000000000000001E-2"/>
    <n v="7834"/>
    <n v="637341120"/>
    <n v="496890464"/>
    <m/>
    <n v="245682320"/>
    <n v="379176288"/>
    <n v="933750912"/>
    <n v="650889920"/>
    <n v="392497856"/>
    <n v="1536323968"/>
    <n v="1640744960"/>
    <x v="4010"/>
    <n v="780388416"/>
    <n v="689193216"/>
    <n v="224525488"/>
    <n v="913718720"/>
    <n v="228062032"/>
    <n v="84415248"/>
    <n v="2545468416"/>
    <n v="1065172224"/>
    <n v="249192864"/>
    <n v="8238773760"/>
    <n v="10521034752"/>
    <n v="3528496384"/>
    <n v="2545468416"/>
    <n v="6377"/>
    <n v="0.79300000000000004"/>
    <n v="8450"/>
    <n v="8.8025000000000006E-2"/>
    <n v="0.51236199999999998"/>
    <n v="2.4203200000000001E-2"/>
    <n v="56280"/>
  </r>
  <r>
    <x v="24"/>
    <x v="143"/>
    <s v="Texas A &amp; M University-College Station"/>
    <s v="Texas"/>
    <x v="1"/>
    <x v="0"/>
    <n v="0.71025163094128607"/>
    <n v="0.47390981061103093"/>
    <n v="32190"/>
    <n v="22863"/>
    <n v="9488"/>
    <n v="1347"/>
    <n v="10835"/>
    <s v="77843-1244"/>
    <s v="Southwest: AZ, NM, OK, and TX"/>
    <x v="1"/>
    <x v="1"/>
    <n v="-96.340299999999999"/>
    <n v="30.613199999999999"/>
    <n v="4.2000000000000003E-2"/>
    <n v="8546"/>
    <n v="707550400"/>
    <n v="568219968"/>
    <m/>
    <n v="265147776"/>
    <n v="405722976"/>
    <n v="964472384"/>
    <n v="97624304"/>
    <n v="638811648"/>
    <n v="1705104768"/>
    <n v="864578496"/>
    <x v="4011"/>
    <n v="847603328"/>
    <n v="712395200"/>
    <n v="241409168"/>
    <n v="953804352"/>
    <n v="254752736"/>
    <n v="87197200"/>
    <n v="2807502592"/>
    <n v="1132553216"/>
    <n v="267844112"/>
    <n v="10521034752"/>
    <n v="9754202112"/>
    <n v="3106852096"/>
    <n v="2807502592"/>
    <n v="6258"/>
    <n v="0.78900000000000003"/>
    <n v="9522"/>
    <n v="7.9640600000000006E-2"/>
    <n v="0.50677300000000003"/>
    <n v="2.1714000000000001E-2"/>
    <n v="58054"/>
  </r>
  <r>
    <x v="25"/>
    <x v="143"/>
    <s v="Texas A &amp; M University-College Station"/>
    <s v="Texas"/>
    <x v="1"/>
    <x v="0"/>
    <n v="0.66642579712763073"/>
    <n v="0.46616065781151172"/>
    <n v="33213"/>
    <n v="22134"/>
    <n v="9028"/>
    <n v="1290"/>
    <n v="10318"/>
    <s v="77843-1248"/>
    <s v="Southwest: AZ, NM, OK, and TX"/>
    <x v="1"/>
    <x v="1"/>
    <n v="-96.340299999999999"/>
    <n v="30.613199999999999"/>
    <n v="4.1000000000000002E-2"/>
    <n v="8593"/>
    <n v="730869952"/>
    <n v="587601984"/>
    <m/>
    <n v="276864672"/>
    <n v="375804768"/>
    <n v="1049339520"/>
    <n v="152431104"/>
    <n v="740649536"/>
    <n v="1723996544"/>
    <n v="1042917248"/>
    <x v="4012"/>
    <n v="869772160"/>
    <n v="745169280"/>
    <n v="251228176"/>
    <n v="996397440"/>
    <n v="301091520"/>
    <n v="99426752"/>
    <n v="3038834176"/>
    <n v="1191849856"/>
    <n v="294116768"/>
    <n v="9754202112"/>
    <n v="9858672640"/>
    <n v="3448016384"/>
    <n v="3038834176"/>
    <n v="6444"/>
    <n v="0.80200000000000005"/>
    <n v="10338"/>
    <n v="7.13834E-2"/>
    <n v="0.50873900000000005"/>
    <n v="1.8460000000000001E-2"/>
    <n v="58542"/>
  </r>
  <r>
    <x v="26"/>
    <x v="143"/>
    <s v="Texas A &amp; M University-College Station"/>
    <s v="Texas"/>
    <x v="1"/>
    <x v="0"/>
    <n v="0.67167912593444512"/>
    <n v="0.43414237404220712"/>
    <n v="34780"/>
    <n v="23361"/>
    <n v="8952"/>
    <n v="1190"/>
    <n v="10142"/>
    <s v="77843-1248"/>
    <s v="Southwest: AZ, NM, OK, and TX"/>
    <x v="1"/>
    <x v="1"/>
    <n v="-96.336500000000001"/>
    <n v="30.6187"/>
    <n v="2.3E-2"/>
    <n v="7529"/>
    <n v="779975168"/>
    <n v="625925184"/>
    <m/>
    <n v="249264448"/>
    <n v="444389344"/>
    <n v="970332480"/>
    <n v="101841936"/>
    <n v="753935936"/>
    <n v="1734935808"/>
    <n v="1129528704"/>
    <x v="4013"/>
    <n v="931813184"/>
    <n v="746300544"/>
    <n v="248042064"/>
    <n v="994342592"/>
    <n v="287232032"/>
    <n v="99491240"/>
    <n v="3119088384"/>
    <n v="1263322368"/>
    <n v="318981408"/>
    <n v="9858672640"/>
    <n v="10808501248"/>
    <n v="3491298048"/>
    <n v="3119088384"/>
    <n v="6728"/>
    <n v="0.82099999999999995"/>
    <n v="10368"/>
    <n v="6.7047999999999996E-2"/>
    <n v="0.51167799999999997"/>
    <n v="1.7159199999999999E-2"/>
    <n v="58904"/>
  </r>
  <r>
    <x v="27"/>
    <x v="143"/>
    <s v="Texas A &amp; M University-College Station"/>
    <s v="Texas"/>
    <x v="1"/>
    <x v="0"/>
    <n v="0.70539147508794897"/>
    <n v="0.44997293744684141"/>
    <n v="36669"/>
    <n v="25866"/>
    <n v="10099"/>
    <n v="1540"/>
    <n v="11639"/>
    <s v="77843-1248"/>
    <s v="Southwest: AZ, NM, OK, and TX"/>
    <x v="1"/>
    <x v="1"/>
    <n v="-96.336500000000001"/>
    <n v="30.6187"/>
    <n v="2.1000000000000001E-2"/>
    <n v="7851"/>
    <n v="827237248"/>
    <n v="667220480"/>
    <m/>
    <n v="251840832"/>
    <n v="421256992"/>
    <n v="1052318080"/>
    <n v="154506064"/>
    <n v="632631040"/>
    <n v="1837151232"/>
    <n v="1183271936"/>
    <x v="4014"/>
    <n v="926898560"/>
    <n v="762679936"/>
    <n v="266994352"/>
    <n v="1029674304"/>
    <n v="305925792"/>
    <n v="103196688"/>
    <n v="3202523648"/>
    <n v="1275665408"/>
    <n v="318669408"/>
    <n v="10812432384"/>
    <n v="12688651264"/>
    <n v="3555016192"/>
    <n v="3202523648"/>
    <m/>
    <m/>
    <n v="10368"/>
    <m/>
    <m/>
    <m/>
    <m/>
  </r>
  <r>
    <x v="0"/>
    <x v="144"/>
    <s v="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26820800"/>
    <m/>
    <m/>
    <n v="715900"/>
    <n v="10372413"/>
    <n v="71630816"/>
    <n v="4166543"/>
    <n v="2217103"/>
    <m/>
    <m/>
    <x v="4015"/>
    <n v="51188256"/>
    <n v="11301025"/>
    <n v="4967028"/>
    <n v="16268053"/>
    <n v="8242561"/>
    <n v="4102443"/>
    <n v="139673248"/>
    <n v="63962196"/>
    <n v="14194083"/>
    <m/>
    <m/>
    <m/>
    <m/>
    <m/>
    <m/>
    <m/>
    <m/>
    <m/>
    <m/>
    <m/>
  </r>
  <r>
    <x v="1"/>
    <x v="144"/>
    <s v="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30194092"/>
    <m/>
    <m/>
    <n v="681447"/>
    <n v="12121221"/>
    <n v="77992416"/>
    <n v="4090273"/>
    <n v="2239685"/>
    <m/>
    <m/>
    <x v="4016"/>
    <n v="52342668"/>
    <n v="11446910"/>
    <n v="5495114"/>
    <n v="16942024"/>
    <n v="9474957"/>
    <n v="4273234"/>
    <n v="144962864"/>
    <n v="66995500"/>
    <n v="15293030"/>
    <m/>
    <m/>
    <m/>
    <m/>
    <m/>
    <m/>
    <m/>
    <m/>
    <m/>
    <m/>
    <m/>
  </r>
  <r>
    <x v="2"/>
    <x v="144"/>
    <s v="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33875232"/>
    <m/>
    <m/>
    <n v="177583"/>
    <n v="11408991"/>
    <n v="76513000"/>
    <n v="4484152"/>
    <n v="2293964"/>
    <m/>
    <m/>
    <x v="4017"/>
    <n v="54781272"/>
    <n v="11561194"/>
    <n v="5900267"/>
    <n v="17461460"/>
    <n v="9969369"/>
    <n v="3885214"/>
    <n v="153453600"/>
    <n v="69772368"/>
    <n v="15496987"/>
    <m/>
    <m/>
    <m/>
    <m/>
    <m/>
    <m/>
    <m/>
    <m/>
    <m/>
    <m/>
    <m/>
  </r>
  <r>
    <x v="3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37008976"/>
    <m/>
    <m/>
    <n v="62648"/>
    <n v="13859321"/>
    <n v="83295760"/>
    <n v="5745089"/>
    <n v="1653190"/>
    <m/>
    <m/>
    <x v="4018"/>
    <n v="61023836"/>
    <n v="11635676"/>
    <n v="5845907"/>
    <n v="17481584"/>
    <n v="10252976"/>
    <n v="3754196"/>
    <n v="160968192"/>
    <n v="71343832"/>
    <n v="18120128"/>
    <m/>
    <m/>
    <m/>
    <m/>
    <m/>
    <m/>
    <m/>
    <m/>
    <m/>
    <m/>
    <m/>
  </r>
  <r>
    <x v="4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41051676"/>
    <m/>
    <m/>
    <n v="150778"/>
    <n v="16404627"/>
    <n v="80376744"/>
    <n v="5911825"/>
    <n v="1818625"/>
    <m/>
    <m/>
    <x v="4019"/>
    <n v="62264352"/>
    <n v="14061449"/>
    <n v="6526267"/>
    <n v="20587716"/>
    <n v="10578101"/>
    <n v="3976041"/>
    <n v="167190496"/>
    <n v="73330256"/>
    <n v="19073180"/>
    <m/>
    <m/>
    <m/>
    <m/>
    <m/>
    <m/>
    <m/>
    <m/>
    <m/>
    <m/>
    <m/>
  </r>
  <r>
    <x v="5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46401264"/>
    <m/>
    <m/>
    <n v="32536"/>
    <n v="23773996"/>
    <n v="84787112"/>
    <n v="6004293"/>
    <n v="1670385"/>
    <m/>
    <m/>
    <x v="4020"/>
    <n v="62928224"/>
    <n v="22428988"/>
    <n v="6031613"/>
    <n v="28460600"/>
    <n v="11517353"/>
    <n v="4079317"/>
    <n v="181349440"/>
    <n v="80608336"/>
    <n v="17105336"/>
    <m/>
    <m/>
    <m/>
    <m/>
    <m/>
    <m/>
    <m/>
    <m/>
    <m/>
    <m/>
    <m/>
  </r>
  <r>
    <x v="6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51335144"/>
    <m/>
    <m/>
    <n v="55446"/>
    <n v="29553372"/>
    <n v="78531808"/>
    <n v="5571617"/>
    <n v="3003789"/>
    <m/>
    <m/>
    <x v="4021"/>
    <n v="61153520"/>
    <n v="24462956"/>
    <n v="5112120"/>
    <n v="29575076"/>
    <n v="11601281"/>
    <n v="4007461"/>
    <n v="182310528"/>
    <n v="83734832"/>
    <n v="16995082"/>
    <n v="17351688"/>
    <n v="23200440"/>
    <m/>
    <m/>
    <n v="455"/>
    <n v="0.28299999999999997"/>
    <m/>
    <m/>
    <m/>
    <m/>
    <m/>
  </r>
  <r>
    <x v="7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55705288"/>
    <m/>
    <m/>
    <n v="71858"/>
    <n v="23274564"/>
    <n v="79395248"/>
    <n v="5181732"/>
    <n v="7795932"/>
    <m/>
    <m/>
    <x v="4022"/>
    <n v="63008784"/>
    <n v="17472144"/>
    <n v="7775205"/>
    <n v="25247348"/>
    <n v="13799875"/>
    <n v="7308428"/>
    <n v="190205600"/>
    <n v="87149496"/>
    <n v="17650310"/>
    <n v="23200440"/>
    <n v="24833800"/>
    <m/>
    <m/>
    <n v="409"/>
    <n v="0.26900000000000002"/>
    <m/>
    <n v="0.50212800000000002"/>
    <n v="0.57267599999999996"/>
    <n v="0.19417699999999999"/>
    <n v="21262"/>
  </r>
  <r>
    <x v="8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63046148"/>
    <m/>
    <m/>
    <n v="117993"/>
    <n v="19201112"/>
    <n v="81221216"/>
    <n v="4673056"/>
    <n v="3916945"/>
    <m/>
    <m/>
    <x v="4023"/>
    <n v="66937672"/>
    <n v="11878783"/>
    <n v="9064513"/>
    <n v="20943296"/>
    <n v="15306851"/>
    <n v="7811066"/>
    <n v="188911488"/>
    <n v="90590976"/>
    <n v="18464692"/>
    <n v="24833800"/>
    <n v="29822124"/>
    <m/>
    <m/>
    <n v="364"/>
    <n v="0.27700000000000002"/>
    <m/>
    <n v="0.47745199999999999"/>
    <n v="0.57832899999999998"/>
    <n v="0.19769200000000001"/>
    <n v="23002"/>
  </r>
  <r>
    <x v="9"/>
    <x v="144"/>
    <s v="THE UNIVERSITY OF TEXAS AT ARLINGTON"/>
    <s v="Texas"/>
    <x v="0"/>
    <x v="0"/>
    <s v=""/>
    <s v=""/>
    <m/>
    <m/>
    <m/>
    <m/>
    <m/>
    <n v="76019"/>
    <s v="Southwest: AZ, NM, OK, and TX"/>
    <x v="0"/>
    <x v="0"/>
    <m/>
    <m/>
    <m/>
    <m/>
    <n v="67511792"/>
    <m/>
    <m/>
    <n v="263665"/>
    <n v="19364408"/>
    <n v="91972016"/>
    <n v="5446247"/>
    <n v="4773075"/>
    <m/>
    <m/>
    <x v="4024"/>
    <n v="69849280"/>
    <n v="12682484"/>
    <n v="9509427"/>
    <n v="22191912"/>
    <n v="17551736"/>
    <n v="8636602"/>
    <n v="201126752"/>
    <n v="97811728"/>
    <n v="20254084"/>
    <n v="29822124"/>
    <n v="35213976"/>
    <m/>
    <m/>
    <n v="437"/>
    <n v="0.307"/>
    <m/>
    <n v="0.45055800000000001"/>
    <n v="0.58618700000000001"/>
    <n v="0.189111"/>
    <n v="24426.5"/>
  </r>
  <r>
    <x v="10"/>
    <x v="144"/>
    <s v="THE UNIVERSITY OF TEXAS AT ARLINGTON"/>
    <s v="Texas"/>
    <x v="0"/>
    <x v="0"/>
    <s v=""/>
    <s v=""/>
    <m/>
    <m/>
    <m/>
    <m/>
    <m/>
    <n v="76013"/>
    <s v="Southwest: AZ, NM, OK, and TX"/>
    <x v="0"/>
    <x v="0"/>
    <m/>
    <m/>
    <m/>
    <m/>
    <n v="77766104"/>
    <m/>
    <m/>
    <n v="210934"/>
    <n v="20291044"/>
    <n v="91709736"/>
    <n v="7844571"/>
    <n v="6164743"/>
    <m/>
    <m/>
    <x v="4025"/>
    <n v="72601384"/>
    <n v="16593925"/>
    <n v="6696358"/>
    <n v="23290284"/>
    <n v="20986728"/>
    <n v="11119019"/>
    <n v="222908480"/>
    <n v="102860432"/>
    <n v="20660098"/>
    <n v="35213976"/>
    <n v="31366436"/>
    <m/>
    <m/>
    <n v="388"/>
    <n v="0.312"/>
    <m/>
    <n v="0.43630799999999997"/>
    <n v="0.58545599999999998"/>
    <n v="0.185085"/>
    <n v="26506"/>
  </r>
  <r>
    <x v="11"/>
    <x v="144"/>
    <s v="THE UNIVERSITY OF TEXAS AT ARLINGTON"/>
    <s v="Texas"/>
    <x v="1"/>
    <x v="0"/>
    <n v="0.85260511882998169"/>
    <n v="0.52666845349772184"/>
    <n v="4376"/>
    <n v="3731"/>
    <n v="1842"/>
    <n v="123"/>
    <n v="1965"/>
    <n v="76019"/>
    <s v="Southwest: AZ, NM, OK, and TX"/>
    <x v="0"/>
    <x v="0"/>
    <m/>
    <m/>
    <m/>
    <m/>
    <n v="87487544"/>
    <n v="76061504"/>
    <m/>
    <n v="3787220"/>
    <n v="23192556"/>
    <n v="110985992"/>
    <n v="1895707"/>
    <n v="36286920"/>
    <n v="132465792"/>
    <n v="106914896"/>
    <x v="4026"/>
    <n v="90341768"/>
    <n v="20181194"/>
    <n v="11516708"/>
    <n v="31697902"/>
    <n v="23719142"/>
    <n v="12729170"/>
    <n v="227300320"/>
    <n v="113138584"/>
    <n v="28023296"/>
    <m/>
    <m/>
    <n v="262547232"/>
    <n v="227300320"/>
    <n v="440"/>
    <n v="0.36399999999999999"/>
    <m/>
    <n v="0.42105999999999999"/>
    <n v="0.58812200000000003"/>
    <n v="0.17357800000000001"/>
    <n v="28628"/>
  </r>
  <r>
    <x v="12"/>
    <x v="144"/>
    <s v="THE UNIVERSITY OF TEXAS AT ARLINGTON"/>
    <s v="Texas"/>
    <x v="1"/>
    <x v="0"/>
    <n v="0.85100548446069468"/>
    <n v="0.48066595059076261"/>
    <n v="4376"/>
    <n v="3724"/>
    <n v="1671"/>
    <n v="119"/>
    <n v="1790"/>
    <n v="76019"/>
    <s v="Southwest: AZ, NM, OK, and TX"/>
    <x v="0"/>
    <x v="0"/>
    <m/>
    <m/>
    <m/>
    <m/>
    <n v="99073080"/>
    <n v="81829608"/>
    <m/>
    <n v="2282433"/>
    <n v="28090432"/>
    <n v="106236408"/>
    <n v="1334117"/>
    <n v="54660744"/>
    <n v="146476560"/>
    <n v="101793424"/>
    <x v="4027"/>
    <n v="97208744"/>
    <n v="21887980"/>
    <n v="11528225"/>
    <n v="33416204"/>
    <n v="23172886"/>
    <n v="15560846"/>
    <n v="235752368"/>
    <n v="121951008"/>
    <n v="31109840"/>
    <n v="28859478"/>
    <n v="34734604"/>
    <n v="294646336"/>
    <n v="235752368"/>
    <n v="465"/>
    <n v="0.36599999999999999"/>
    <m/>
    <n v="0.40494200000000002"/>
    <n v="0.58648500000000003"/>
    <n v="0.15809400000000001"/>
    <n v="29720.5"/>
  </r>
  <r>
    <x v="13"/>
    <x v="144"/>
    <s v="THE UNIVERSITY OF TEXAS AT ARLINGTON"/>
    <s v="Texas"/>
    <x v="1"/>
    <x v="0"/>
    <n v="0.7718988830099941"/>
    <n v="0.50672759583650673"/>
    <n v="5103"/>
    <n v="3939"/>
    <n v="1893"/>
    <n v="103"/>
    <n v="1996"/>
    <n v="76019"/>
    <s v="Southwest: AZ, NM, OK, and TX"/>
    <x v="0"/>
    <x v="0"/>
    <m/>
    <m/>
    <m/>
    <m/>
    <n v="116339016"/>
    <n v="97306048"/>
    <m/>
    <n v="3817446"/>
    <n v="31093620"/>
    <n v="107189384"/>
    <n v="1898447"/>
    <n v="61031788"/>
    <n v="168044352"/>
    <n v="105820088"/>
    <x v="4028"/>
    <n v="103261704"/>
    <n v="19608400"/>
    <n v="9742942"/>
    <n v="29351342"/>
    <n v="24629434"/>
    <n v="19155370"/>
    <n v="245138384"/>
    <n v="127013432"/>
    <n v="28071360"/>
    <n v="34734604"/>
    <n v="38512076"/>
    <n v="324777728"/>
    <n v="245138384"/>
    <n v="466"/>
    <n v="0.376"/>
    <m/>
    <n v="0.39446599999999998"/>
    <n v="0.57718800000000003"/>
    <n v="0.15640899999999999"/>
    <n v="30650"/>
  </r>
  <r>
    <x v="14"/>
    <x v="144"/>
    <s v="THE UNIVERSITY OF TEXAS AT ARLINGTON"/>
    <s v="Texas"/>
    <x v="1"/>
    <x v="0"/>
    <n v="0.72042420917900896"/>
    <n v="0.46700507614213199"/>
    <n v="5469"/>
    <n v="3940"/>
    <n v="1723"/>
    <n v="117"/>
    <n v="1840"/>
    <n v="76013"/>
    <s v="Southwest: AZ, NM, OK, and TX"/>
    <x v="1"/>
    <x v="0"/>
    <m/>
    <m/>
    <m/>
    <m/>
    <n v="132835808"/>
    <n v="110406272"/>
    <m/>
    <n v="5521371"/>
    <n v="39911496"/>
    <n v="107861152"/>
    <n v="3155133"/>
    <n v="22135138"/>
    <n v="198928336"/>
    <n v="108447400"/>
    <x v="4029"/>
    <n v="112923528"/>
    <n v="27353506"/>
    <n v="12409141"/>
    <n v="39762648"/>
    <n v="27858778"/>
    <n v="23014216"/>
    <n v="280671424"/>
    <n v="140222240"/>
    <n v="30161040"/>
    <n v="38512076"/>
    <n v="45635384"/>
    <n v="316699136"/>
    <n v="280671424"/>
    <n v="554"/>
    <n v="0.39500000000000002"/>
    <m/>
    <n v="0.39487499999999998"/>
    <n v="0.57796800000000004"/>
    <n v="0.15265000000000001"/>
    <n v="30202.5"/>
  </r>
  <r>
    <x v="15"/>
    <x v="144"/>
    <s v="The University of Texas at Arlington"/>
    <s v="Texas"/>
    <x v="1"/>
    <x v="0"/>
    <n v="0.79102025917138163"/>
    <n v="0.42754960775265344"/>
    <n v="5479"/>
    <n v="4334"/>
    <n v="1800"/>
    <n v="53"/>
    <n v="1853"/>
    <n v="76013"/>
    <s v="Southwest: AZ, NM, OK, and TX"/>
    <x v="1"/>
    <x v="1"/>
    <m/>
    <m/>
    <m/>
    <m/>
    <n v="137903248"/>
    <n v="115288056"/>
    <m/>
    <n v="2147500"/>
    <n v="41889464"/>
    <n v="110923960"/>
    <n v="2278181"/>
    <n v="22407768"/>
    <n v="206759520"/>
    <n v="116815312"/>
    <x v="4030"/>
    <n v="117990536"/>
    <n v="31449636"/>
    <n v="14484677"/>
    <n v="45934312"/>
    <n v="34040700"/>
    <n v="23799284"/>
    <n v="303739008"/>
    <n v="147614976"/>
    <n v="33057344"/>
    <n v="45635384"/>
    <n v="50750116"/>
    <n v="330030720"/>
    <n v="303739008"/>
    <n v="662"/>
    <n v="0.41699999999999998"/>
    <m/>
    <n v="0.40400999999999998"/>
    <n v="0.58703099999999997"/>
    <n v="0.14846400000000001"/>
    <n v="28849.5"/>
  </r>
  <r>
    <x v="16"/>
    <x v="144"/>
    <s v="The University of Texas at Arlington"/>
    <s v="Texas"/>
    <x v="1"/>
    <x v="0"/>
    <n v="0.68883060783708727"/>
    <n v="0.47301231802911536"/>
    <n v="6482"/>
    <n v="4465"/>
    <n v="2023"/>
    <n v="89"/>
    <n v="2112"/>
    <n v="76013"/>
    <s v="Southwest: AZ, NM, OK, and TX"/>
    <x v="1"/>
    <x v="1"/>
    <m/>
    <m/>
    <m/>
    <m/>
    <n v="155114832"/>
    <n v="127453848"/>
    <m/>
    <n v="4790311"/>
    <n v="44446996"/>
    <n v="112536512"/>
    <n v="1887387"/>
    <n v="51192080"/>
    <n v="232532544"/>
    <n v="127626568"/>
    <x v="4031"/>
    <n v="136848368"/>
    <n v="36863844"/>
    <n v="12167236"/>
    <n v="49031080"/>
    <n v="31802736"/>
    <n v="25513000"/>
    <n v="324675808"/>
    <n v="161853008"/>
    <n v="35603472"/>
    <n v="50750116"/>
    <n v="57646256"/>
    <n v="387206176"/>
    <n v="324675808"/>
    <n v="954"/>
    <n v="0.51900000000000002"/>
    <m/>
    <n v="0.41142499999999999"/>
    <n v="0.58019600000000005"/>
    <n v="0.149728"/>
    <n v="28978.5"/>
  </r>
  <r>
    <x v="17"/>
    <x v="144"/>
    <s v="The University of Texas at Arlington"/>
    <s v="Texas"/>
    <x v="1"/>
    <x v="0"/>
    <n v="0.55691404817214818"/>
    <n v="0.49264544456641052"/>
    <n v="8179"/>
    <n v="4555"/>
    <n v="2058"/>
    <n v="186"/>
    <n v="2244"/>
    <n v="76013"/>
    <s v="Southwest: AZ, NM, OK, and TX"/>
    <x v="1"/>
    <x v="1"/>
    <m/>
    <m/>
    <m/>
    <m/>
    <n v="166385456"/>
    <n v="134043536"/>
    <m/>
    <n v="8035460"/>
    <n v="46873520"/>
    <n v="127155400"/>
    <n v="2174964"/>
    <n v="54752208"/>
    <n v="224696208"/>
    <n v="170807456"/>
    <x v="4032"/>
    <n v="125538312"/>
    <n v="67433248"/>
    <n v="12348712"/>
    <n v="79781960"/>
    <n v="33935984"/>
    <n v="27924330"/>
    <n v="354947904"/>
    <n v="173334816"/>
    <n v="38776320"/>
    <n v="57646256"/>
    <n v="60955480"/>
    <n v="429994368"/>
    <n v="354947904"/>
    <n v="771"/>
    <n v="0.36299999999999999"/>
    <m/>
    <n v="0.41517399999999999"/>
    <n v="0.56474500000000005"/>
    <n v="0.15043999999999999"/>
    <n v="29833"/>
  </r>
  <r>
    <x v="18"/>
    <x v="144"/>
    <s v="The University of Texas at Arlington"/>
    <s v="Texas"/>
    <x v="1"/>
    <x v="0"/>
    <n v="0.55691404817214818"/>
    <n v="0.49264544456641052"/>
    <n v="8179"/>
    <n v="4555"/>
    <n v="2058"/>
    <n v="186"/>
    <n v="2244"/>
    <n v="76013"/>
    <s v="Southwest: AZ, NM, OK, and TX"/>
    <x v="1"/>
    <x v="1"/>
    <m/>
    <m/>
    <m/>
    <m/>
    <n v="189162256"/>
    <n v="142756800"/>
    <m/>
    <n v="9005863"/>
    <n v="57012708"/>
    <n v="132672192"/>
    <n v="1979742"/>
    <n v="103736408"/>
    <n v="248927152"/>
    <n v="118262128"/>
    <x v="4033"/>
    <n v="149104208"/>
    <n v="50477416"/>
    <n v="11924598"/>
    <n v="62402016"/>
    <n v="35803784"/>
    <n v="29295058"/>
    <n v="368102176"/>
    <n v="187816560"/>
    <n v="41593096"/>
    <n v="60955480"/>
    <n v="53464752"/>
    <n v="448962624"/>
    <n v="368102176"/>
    <n v="879"/>
    <n v="0.36199999999999999"/>
    <m/>
    <n v="0.42507699999999998"/>
    <n v="0.56914500000000001"/>
    <n v="0.15995799999999999"/>
    <n v="31669.5"/>
  </r>
  <r>
    <x v="19"/>
    <x v="144"/>
    <s v="The University of Texas at Arlington"/>
    <s v="Texas"/>
    <x v="1"/>
    <x v="0"/>
    <n v="0.76179287908910176"/>
    <n v="0.5456702253855279"/>
    <n v="5533"/>
    <n v="4215"/>
    <n v="2209"/>
    <n v="91"/>
    <n v="2300"/>
    <n v="76013"/>
    <s v="Southwest: AZ, NM, OK, and TX"/>
    <x v="1"/>
    <x v="1"/>
    <n v="-97.116399999999999"/>
    <n v="32.730699999999999"/>
    <m/>
    <m/>
    <n v="221027968"/>
    <n v="157474432"/>
    <m/>
    <n v="7412430"/>
    <n v="83571096"/>
    <n v="136929392"/>
    <n v="3174373"/>
    <n v="13783026"/>
    <n v="277494400"/>
    <n v="170916096"/>
    <x v="4034"/>
    <n v="167983728"/>
    <n v="55557304"/>
    <n v="12142990"/>
    <n v="67700296"/>
    <n v="38119764"/>
    <n v="31126452"/>
    <n v="410327904"/>
    <n v="210642112"/>
    <n v="48484904"/>
    <n v="53464752"/>
    <n v="68206360"/>
    <n v="459515232"/>
    <n v="410327904"/>
    <n v="796"/>
    <n v="0.39600000000000002"/>
    <m/>
    <n v="0.44104300000000002"/>
    <n v="0.58602200000000004"/>
    <n v="0.171796"/>
    <n v="33558"/>
  </r>
  <r>
    <x v="20"/>
    <x v="144"/>
    <s v="The University of Texas at Arlington"/>
    <s v="Texas"/>
    <x v="1"/>
    <x v="0"/>
    <n v="0.74617221519876387"/>
    <n v="0.49491716867469882"/>
    <n v="7119"/>
    <n v="5312"/>
    <n v="2435"/>
    <n v="194"/>
    <n v="2629"/>
    <n v="76013"/>
    <s v="Southwest: AZ, NM, OK, and TX"/>
    <x v="1"/>
    <x v="1"/>
    <n v="-97.115099999999998"/>
    <n v="32.728400000000001"/>
    <m/>
    <m/>
    <n v="266550720"/>
    <n v="188969952"/>
    <m/>
    <n v="6228378"/>
    <n v="91748648"/>
    <n v="129273184"/>
    <n v="3590143"/>
    <n v="58415264"/>
    <n v="308536128"/>
    <n v="186310352"/>
    <x v="4035"/>
    <n v="180564672"/>
    <n v="61475928"/>
    <n v="11303310"/>
    <n v="72779240"/>
    <n v="35125696"/>
    <n v="29692168"/>
    <n v="445219872"/>
    <n v="215527008"/>
    <n v="51825704"/>
    <n v="68206360"/>
    <n v="80510304"/>
    <n v="555980352"/>
    <n v="445219872"/>
    <n v="836"/>
    <n v="0.40300000000000002"/>
    <m/>
    <n v="0.47531600000000002"/>
    <n v="0.61200200000000005"/>
    <n v="0.194354"/>
    <n v="33793"/>
  </r>
  <r>
    <x v="21"/>
    <x v="144"/>
    <s v="The University of Texas at Arlington"/>
    <s v="Texas"/>
    <x v="1"/>
    <x v="0"/>
    <n v="0.69036649214659684"/>
    <n v="0.39071742757470046"/>
    <n v="9550"/>
    <n v="6593"/>
    <n v="2353"/>
    <n v="223"/>
    <n v="2576"/>
    <n v="76013"/>
    <s v="Southwest: AZ, NM, OK, and TX"/>
    <x v="1"/>
    <x v="1"/>
    <n v="-97.115099999999998"/>
    <n v="32.728400000000001"/>
    <n v="9.5000000000000001E-2"/>
    <n v="5032"/>
    <n v="292561280"/>
    <n v="208020224"/>
    <m/>
    <n v="7246059"/>
    <n v="89167416"/>
    <n v="140152000"/>
    <n v="3723750"/>
    <n v="30665788"/>
    <n v="340337216"/>
    <n v="154269680"/>
    <x v="4036"/>
    <n v="177881808"/>
    <n v="66776680"/>
    <n v="13364012"/>
    <n v="80140688"/>
    <n v="37830512"/>
    <n v="62282180"/>
    <n v="462784320"/>
    <n v="215982512"/>
    <n v="53239704"/>
    <n v="80510304"/>
    <n v="89292896"/>
    <n v="524830624"/>
    <n v="462784320"/>
    <n v="792"/>
    <n v="0.40100000000000002"/>
    <m/>
    <n v="0.50242799999999999"/>
    <n v="0.62801799999999997"/>
    <n v="0.217255"/>
    <n v="34053"/>
  </r>
  <r>
    <x v="22"/>
    <x v="144"/>
    <s v="The University of Texas at Arlington"/>
    <s v="Texas"/>
    <x v="1"/>
    <x v="0"/>
    <n v="0.69036649214659684"/>
    <n v="0.39071742757470046"/>
    <n v="9550"/>
    <n v="6593"/>
    <n v="2353"/>
    <n v="223"/>
    <n v="2576"/>
    <n v="76013"/>
    <s v="Southwest: AZ, NM, OK, and TX"/>
    <x v="1"/>
    <x v="1"/>
    <n v="-97.115099999999998"/>
    <n v="32.728400000000001"/>
    <n v="0.11"/>
    <n v="5302"/>
    <n v="297382496"/>
    <n v="193215072"/>
    <m/>
    <n v="4295039"/>
    <n v="113838680"/>
    <n v="138676496"/>
    <n v="11775103"/>
    <n v="17008204"/>
    <n v="329787776"/>
    <n v="210565040"/>
    <x v="4037"/>
    <n v="186299760"/>
    <n v="70085008"/>
    <n v="16076983"/>
    <n v="86161992"/>
    <n v="37896048"/>
    <n v="62565980"/>
    <n v="529325728"/>
    <n v="220768480"/>
    <n v="56540104"/>
    <n v="89292896"/>
    <n v="101786656"/>
    <n v="558501568"/>
    <n v="529325728"/>
    <n v="847"/>
    <n v="0.40400000000000003"/>
    <m/>
    <n v="0.51484200000000002"/>
    <n v="0.63502899999999995"/>
    <n v="0.22187799999999999"/>
    <n v="34714"/>
  </r>
  <r>
    <x v="23"/>
    <x v="144"/>
    <s v="The University of Texas at Arlington"/>
    <s v="Texas"/>
    <x v="1"/>
    <x v="0"/>
    <n v="0.59977525985579172"/>
    <n v="0.42357533177205309"/>
    <n v="10679"/>
    <n v="6405"/>
    <n v="2624"/>
    <n v="89"/>
    <n v="2713"/>
    <n v="76013"/>
    <s v="Southwest: AZ, NM, OK, and TX"/>
    <x v="1"/>
    <x v="1"/>
    <n v="-97.115099999999998"/>
    <n v="32.728400000000001"/>
    <n v="7.2999999999999995E-2"/>
    <n v="6334"/>
    <n v="310167648"/>
    <n v="222047152"/>
    <m/>
    <n v="8114000"/>
    <n v="81696904"/>
    <n v="145076288"/>
    <n v="9274437"/>
    <n v="17307148"/>
    <n v="356582336"/>
    <n v="209892688"/>
    <x v="4038"/>
    <n v="190027536"/>
    <n v="69639520"/>
    <n v="16429251"/>
    <n v="86068768"/>
    <n v="40898816"/>
    <n v="72132768"/>
    <n v="546203392"/>
    <n v="228473312"/>
    <n v="58158288"/>
    <n v="101786656"/>
    <n v="119887352"/>
    <n v="580200128"/>
    <n v="546203392"/>
    <n v="944"/>
    <n v="0.41899999999999998"/>
    <m/>
    <n v="0.52959000000000001"/>
    <n v="0.64904600000000001"/>
    <n v="0.225245"/>
    <n v="35657.5"/>
  </r>
  <r>
    <x v="24"/>
    <x v="144"/>
    <s v="The University of Texas at Arlington"/>
    <s v="Texas"/>
    <x v="1"/>
    <x v="0"/>
    <n v="0.61395802830649093"/>
    <n v="0.43147853736089031"/>
    <n v="10245"/>
    <n v="6290"/>
    <n v="2660"/>
    <n v="54"/>
    <n v="2714"/>
    <n v="76013"/>
    <s v="Southwest: AZ, NM, OK, and TX"/>
    <x v="1"/>
    <x v="1"/>
    <n v="-97.115099999999998"/>
    <n v="32.728400000000001"/>
    <n v="6.8000000000000005E-2"/>
    <n v="8290"/>
    <n v="331888960"/>
    <n v="239492912"/>
    <m/>
    <n v="5813544"/>
    <n v="91143952"/>
    <n v="144349280"/>
    <n v="6051625"/>
    <n v="19855778"/>
    <n v="378573120"/>
    <n v="167501232"/>
    <x v="4039"/>
    <n v="198175072"/>
    <n v="73486512"/>
    <n v="15677288"/>
    <n v="89163800"/>
    <n v="44727160"/>
    <n v="76225904"/>
    <n v="562729856"/>
    <n v="239638112"/>
    <n v="61419964"/>
    <n v="119887352"/>
    <n v="126125840"/>
    <n v="560941824"/>
    <n v="562729856"/>
    <n v="1128"/>
    <n v="0.46300000000000002"/>
    <m/>
    <n v="0.54313500000000003"/>
    <n v="0.65761099999999995"/>
    <n v="0.23347999999999999"/>
    <n v="36490.5"/>
  </r>
  <r>
    <x v="25"/>
    <x v="144"/>
    <s v="The University of Texas at Arlington"/>
    <s v="Texas"/>
    <x v="1"/>
    <x v="0"/>
    <n v="0.66363552008907856"/>
    <n v="0.39373601789709173"/>
    <n v="10777"/>
    <n v="7152"/>
    <n v="2704"/>
    <n v="112"/>
    <n v="2816"/>
    <n v="76013"/>
    <s v="Southwest: AZ, NM, OK, and TX"/>
    <x v="1"/>
    <x v="1"/>
    <n v="-97.115099999999998"/>
    <n v="32.728400000000001"/>
    <n v="6.2E-2"/>
    <n v="8848"/>
    <n v="372213184"/>
    <n v="279761856"/>
    <m/>
    <n v="6493762"/>
    <n v="94831520"/>
    <n v="162141216"/>
    <n v="4207624"/>
    <n v="153589392"/>
    <n v="429762208"/>
    <n v="207551856"/>
    <x v="4040"/>
    <n v="219683136"/>
    <n v="84799112"/>
    <n v="8902054"/>
    <n v="93701168"/>
    <n v="45774128"/>
    <n v="77602736"/>
    <n v="667531648"/>
    <n v="255326688"/>
    <n v="70167560"/>
    <n v="126125840"/>
    <n v="129039032"/>
    <n v="783952960"/>
    <n v="667531648"/>
    <n v="1240"/>
    <n v="0.48"/>
    <m/>
    <n v="0.54861499999999996"/>
    <n v="0.658887"/>
    <n v="0.2334"/>
    <n v="36628"/>
  </r>
  <r>
    <x v="26"/>
    <x v="144"/>
    <s v="The University of Texas at Arlington"/>
    <s v="Texas"/>
    <x v="1"/>
    <x v="0"/>
    <n v="0.69820035037426342"/>
    <n v="0.34819799270072993"/>
    <n v="12558"/>
    <n v="8768"/>
    <n v="2892"/>
    <n v="161"/>
    <n v="3053"/>
    <n v="76013"/>
    <s v="Southwest: AZ, NM, OK, and TX"/>
    <x v="1"/>
    <x v="1"/>
    <n v="-97.115099999999998"/>
    <n v="32.728400000000001"/>
    <n v="6.0999999999999999E-2"/>
    <n v="9173"/>
    <n v="399963328"/>
    <n v="303375552"/>
    <m/>
    <n v="6164729"/>
    <n v="101742904"/>
    <n v="157840160"/>
    <n v="4083428"/>
    <n v="115696704"/>
    <n v="458437216"/>
    <n v="237481088"/>
    <x v="4041"/>
    <n v="217389264"/>
    <n v="91678016"/>
    <n v="9395994"/>
    <n v="101074008"/>
    <n v="50051228"/>
    <n v="87472544"/>
    <n v="662250816"/>
    <n v="251888112"/>
    <n v="67295544"/>
    <n v="129039032"/>
    <n v="145126208"/>
    <n v="803354880"/>
    <n v="662250816"/>
    <n v="1200"/>
    <n v="0.5"/>
    <m/>
    <n v="0.54718100000000003"/>
    <n v="0.66419899999999998"/>
    <n v="0.22856599999999999"/>
    <n v="36453.5"/>
  </r>
  <r>
    <x v="27"/>
    <x v="144"/>
    <s v="The University of Texas at Arlington"/>
    <s v="Texas"/>
    <x v="1"/>
    <x v="0"/>
    <n v="0.71223546582340058"/>
    <n v="0.38422131147540983"/>
    <n v="12333"/>
    <n v="8784"/>
    <n v="3163"/>
    <n v="212"/>
    <n v="3375"/>
    <n v="76013"/>
    <s v="Southwest: AZ, NM, OK, and TX"/>
    <x v="1"/>
    <x v="1"/>
    <n v="-97.113"/>
    <n v="32.729700000000001"/>
    <n v="6.0999999999999999E-2"/>
    <n v="9674"/>
    <n v="425993216"/>
    <n v="315662592"/>
    <m/>
    <n v="3997189"/>
    <n v="107234648"/>
    <n v="154144896"/>
    <n v="4628256"/>
    <n v="105214816"/>
    <n v="466670336"/>
    <n v="217702064"/>
    <x v="4042"/>
    <n v="226847552"/>
    <n v="98680576"/>
    <n v="10029631"/>
    <n v="108710208"/>
    <n v="55040064"/>
    <n v="93582512"/>
    <n v="696190848"/>
    <n v="265620096"/>
    <n v="70421792"/>
    <n v="145126208"/>
    <n v="159731856"/>
    <n v="790751424"/>
    <n v="696190848"/>
    <m/>
    <m/>
    <m/>
    <m/>
    <m/>
    <m/>
    <m/>
  </r>
  <r>
    <x v="0"/>
    <x v="145"/>
    <s v="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80080600"/>
    <m/>
    <m/>
    <n v="417334"/>
    <n v="135637008"/>
    <n v="246025296"/>
    <n v="40086140"/>
    <n v="23225764"/>
    <m/>
    <m/>
    <x v="4043"/>
    <n v="216353072"/>
    <n v="184050560"/>
    <n v="17320626"/>
    <n v="201371184"/>
    <n v="50771692"/>
    <n v="14874477"/>
    <n v="756078912"/>
    <n v="325604864"/>
    <n v="94593608"/>
    <m/>
    <m/>
    <m/>
    <m/>
    <m/>
    <m/>
    <m/>
    <m/>
    <m/>
    <m/>
    <m/>
  </r>
  <r>
    <x v="1"/>
    <x v="145"/>
    <s v="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90381320"/>
    <m/>
    <m/>
    <n v="529226"/>
    <n v="149173840"/>
    <n v="260610784"/>
    <n v="41934700"/>
    <n v="20724516"/>
    <m/>
    <m/>
    <x v="4044"/>
    <n v="221952560"/>
    <n v="183279488"/>
    <n v="25434288"/>
    <n v="208713776"/>
    <n v="55585932"/>
    <n v="16817740"/>
    <n v="784635392"/>
    <n v="346706848"/>
    <n v="99006416"/>
    <m/>
    <m/>
    <m/>
    <m/>
    <m/>
    <m/>
    <m/>
    <m/>
    <m/>
    <m/>
    <m/>
  </r>
  <r>
    <x v="2"/>
    <x v="145"/>
    <s v="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110222344"/>
    <m/>
    <m/>
    <n v="455199"/>
    <n v="169608400"/>
    <n v="261029536"/>
    <n v="51405516"/>
    <n v="13517890"/>
    <m/>
    <m/>
    <x v="4045"/>
    <n v="237778112"/>
    <n v="202317184"/>
    <n v="24889020"/>
    <n v="227206208"/>
    <n v="58251448"/>
    <n v="19985252"/>
    <n v="849761792"/>
    <n v="371006912"/>
    <n v="114873408"/>
    <m/>
    <m/>
    <m/>
    <m/>
    <m/>
    <m/>
    <m/>
    <m/>
    <m/>
    <m/>
    <m/>
  </r>
  <r>
    <x v="3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124755392"/>
    <m/>
    <m/>
    <n v="521233"/>
    <n v="178071664"/>
    <n v="284565216"/>
    <n v="55571456"/>
    <n v="13170128"/>
    <m/>
    <m/>
    <x v="4046"/>
    <n v="250440304"/>
    <n v="203766368"/>
    <n v="27657732"/>
    <n v="231424096"/>
    <n v="56687912"/>
    <n v="21974390"/>
    <n v="863870912"/>
    <n v="385013088"/>
    <n v="122453008"/>
    <m/>
    <m/>
    <m/>
    <m/>
    <m/>
    <m/>
    <m/>
    <m/>
    <m/>
    <m/>
    <m/>
  </r>
  <r>
    <x v="4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132294080"/>
    <m/>
    <m/>
    <n v="421589"/>
    <n v="172692704"/>
    <n v="264775136"/>
    <n v="55243012"/>
    <n v="14703866"/>
    <m/>
    <m/>
    <x v="4047"/>
    <n v="257363520"/>
    <n v="198178736"/>
    <n v="29621816"/>
    <n v="227800544"/>
    <n v="58176828"/>
    <n v="22069884"/>
    <n v="876497408"/>
    <n v="392345280"/>
    <n v="120269168"/>
    <m/>
    <m/>
    <m/>
    <m/>
    <m/>
    <m/>
    <m/>
    <m/>
    <m/>
    <m/>
    <m/>
  </r>
  <r>
    <x v="5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165481504"/>
    <m/>
    <m/>
    <n v="895353"/>
    <n v="183370464"/>
    <n v="274541504"/>
    <n v="58741260"/>
    <n v="9629560"/>
    <m/>
    <m/>
    <x v="4048"/>
    <n v="275335040"/>
    <n v="210683856"/>
    <n v="33350102"/>
    <n v="244033952"/>
    <n v="56299788"/>
    <n v="26024232"/>
    <n v="934576384"/>
    <n v="420940160"/>
    <n v="107991704"/>
    <m/>
    <m/>
    <m/>
    <m/>
    <m/>
    <m/>
    <m/>
    <m/>
    <m/>
    <m/>
    <m/>
  </r>
  <r>
    <x v="6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189323024"/>
    <m/>
    <m/>
    <n v="1110002"/>
    <n v="186432672"/>
    <n v="262058512"/>
    <n v="63710080"/>
    <n v="12748216"/>
    <m/>
    <m/>
    <x v="4049"/>
    <n v="279221408"/>
    <n v="225736016"/>
    <n v="34424856"/>
    <n v="260160864"/>
    <n v="62778632"/>
    <n v="28223816"/>
    <n v="984178944"/>
    <n v="446313280"/>
    <n v="110291568"/>
    <n v="4359737856"/>
    <n v="5266253312"/>
    <m/>
    <m/>
    <n v="3781"/>
    <n v="0.64600000000000002"/>
    <m/>
    <m/>
    <m/>
    <m/>
    <m/>
  </r>
  <r>
    <x v="7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214925456"/>
    <m/>
    <m/>
    <n v="1391897"/>
    <n v="179256016"/>
    <n v="289343904"/>
    <n v="46757328"/>
    <n v="17726924"/>
    <m/>
    <m/>
    <x v="4050"/>
    <n v="288002112"/>
    <n v="214689872"/>
    <n v="33723540"/>
    <n v="248413408"/>
    <n v="69587208"/>
    <n v="31356792"/>
    <n v="1016463616"/>
    <n v="469753696"/>
    <n v="116199400"/>
    <n v="5266253312"/>
    <n v="5735937536"/>
    <m/>
    <m/>
    <n v="3746"/>
    <n v="0.66500000000000004"/>
    <m/>
    <n v="0.231734"/>
    <n v="0.53897399999999995"/>
    <n v="7.1285799999999996E-2"/>
    <n v="36742.5"/>
  </r>
  <r>
    <x v="8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220778480"/>
    <m/>
    <m/>
    <n v="1455786"/>
    <n v="185851408"/>
    <n v="275379488"/>
    <n v="63284288"/>
    <n v="14312619"/>
    <m/>
    <m/>
    <x v="4051"/>
    <n v="305625408"/>
    <n v="221142272"/>
    <n v="35524776"/>
    <n v="256667040"/>
    <n v="71868384"/>
    <n v="32873982"/>
    <n v="1065003200"/>
    <n v="493385344"/>
    <n v="124167104"/>
    <n v="5735937536"/>
    <n v="6808357376"/>
    <m/>
    <m/>
    <n v="3807"/>
    <n v="0.64800000000000002"/>
    <m/>
    <n v="0.20949799999999999"/>
    <n v="0.54297099999999998"/>
    <n v="6.9237199999999999E-2"/>
    <n v="37482.5"/>
  </r>
  <r>
    <x v="9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231741408"/>
    <m/>
    <m/>
    <n v="2143248"/>
    <n v="205449904"/>
    <n v="313532128"/>
    <n v="44593200"/>
    <n v="13704594"/>
    <m/>
    <m/>
    <x v="4052"/>
    <n v="306493184"/>
    <n v="241138144"/>
    <n v="40725044"/>
    <n v="281863200"/>
    <n v="93688968"/>
    <n v="34941700"/>
    <n v="1202578048"/>
    <n v="529636512"/>
    <n v="135188064"/>
    <n v="6808357376"/>
    <n v="7935059968"/>
    <m/>
    <m/>
    <n v="4091"/>
    <n v="0.68700000000000006"/>
    <m/>
    <n v="0.18768499999999999"/>
    <n v="0.53631300000000004"/>
    <n v="6.2462999999999998E-2"/>
    <n v="39812.5"/>
  </r>
  <r>
    <x v="10"/>
    <x v="145"/>
    <s v="THE UNIVERSITY OF TEXAS AT AUSTIN"/>
    <s v="Texas"/>
    <x v="0"/>
    <x v="0"/>
    <s v=""/>
    <s v=""/>
    <m/>
    <m/>
    <m/>
    <m/>
    <m/>
    <n v="78712"/>
    <s v="Southwest: AZ, NM, OK, and TX"/>
    <x v="0"/>
    <x v="0"/>
    <m/>
    <m/>
    <m/>
    <m/>
    <n v="259988928"/>
    <m/>
    <m/>
    <n v="1869982"/>
    <n v="224247952"/>
    <n v="305287296"/>
    <n v="148889200"/>
    <n v="32651968"/>
    <m/>
    <m/>
    <x v="4053"/>
    <n v="331227936"/>
    <n v="263419200"/>
    <n v="43543640"/>
    <n v="306962848"/>
    <n v="101135376"/>
    <n v="40950412"/>
    <n v="1283460992"/>
    <n v="574747904"/>
    <n v="136058752"/>
    <n v="7935059968"/>
    <n v="3929230080"/>
    <m/>
    <m/>
    <n v="4362"/>
    <n v="0.70199999999999996"/>
    <m/>
    <n v="0.15093999999999999"/>
    <n v="0.53703500000000004"/>
    <n v="4.7748100000000002E-2"/>
    <n v="40624"/>
  </r>
  <r>
    <x v="11"/>
    <x v="145"/>
    <s v="THE UNIVERSITY OF TEXAS AT AUSTIN"/>
    <s v="Texas"/>
    <x v="1"/>
    <x v="0"/>
    <n v="0.6359644936527632"/>
    <n v="0.55057781779978987"/>
    <n v="20954"/>
    <n v="13326"/>
    <n v="7208"/>
    <n v="129"/>
    <n v="7337"/>
    <n v="78712"/>
    <s v="Southwest: AZ, NM, OK, and TX"/>
    <x v="0"/>
    <x v="0"/>
    <m/>
    <m/>
    <m/>
    <m/>
    <n v="289204800"/>
    <n v="237247344"/>
    <m/>
    <n v="48172420"/>
    <n v="263276768"/>
    <n v="384099936"/>
    <n v="78534496"/>
    <n v="344515072"/>
    <n v="773503872"/>
    <n v="285086432"/>
    <x v="4054"/>
    <n v="409217568"/>
    <n v="338706688"/>
    <n v="37468956"/>
    <n v="376175648"/>
    <n v="125768424"/>
    <n v="49766224"/>
    <n v="1379835776"/>
    <n v="640606912"/>
    <n v="149389184"/>
    <m/>
    <m/>
    <n v="1373432448"/>
    <n v="1379835776"/>
    <n v="4488"/>
    <n v="0.71499999999999997"/>
    <m/>
    <n v="0.125635"/>
    <n v="0.537157"/>
    <n v="3.6941399999999999E-2"/>
    <n v="43104"/>
  </r>
  <r>
    <x v="12"/>
    <x v="145"/>
    <s v="THE UNIVERSITY OF TEXAS AT AUSTIN"/>
    <s v="Texas"/>
    <x v="1"/>
    <x v="0"/>
    <n v="0.60749391288664445"/>
    <n v="0.58895568915608998"/>
    <n v="22178"/>
    <n v="13473"/>
    <n v="7845"/>
    <n v="90"/>
    <n v="7935"/>
    <n v="78712"/>
    <s v="Southwest: AZ, NM, OK, and TX"/>
    <x v="0"/>
    <x v="0"/>
    <m/>
    <m/>
    <m/>
    <m/>
    <n v="306241696"/>
    <n v="258935904"/>
    <m/>
    <n v="53792248"/>
    <n v="274621056"/>
    <n v="381105248"/>
    <n v="73550688"/>
    <n v="361768672"/>
    <n v="831865856"/>
    <n v="523272864"/>
    <x v="4055"/>
    <n v="483901376"/>
    <n v="352468832"/>
    <n v="38417256"/>
    <n v="390886080"/>
    <n v="105950408"/>
    <n v="42171112"/>
    <n v="1409858944"/>
    <n v="692437248"/>
    <n v="163135840"/>
    <n v="1370737408"/>
    <n v="1661421568"/>
    <n v="1819143936"/>
    <n v="1409858944"/>
    <n v="4897"/>
    <n v="0.70499999999999996"/>
    <m/>
    <n v="0.123678"/>
    <n v="0.53420299999999998"/>
    <n v="3.3938599999999999E-2"/>
    <n v="46191.5"/>
  </r>
  <r>
    <x v="13"/>
    <x v="145"/>
    <s v="THE UNIVERSITY OF TEXAS AT AUSTIN"/>
    <s v="Texas"/>
    <x v="1"/>
    <x v="0"/>
    <n v="0.46918716097720137"/>
    <n v="0.56884561891515995"/>
    <n v="24519"/>
    <n v="11504"/>
    <n v="6485"/>
    <n v="59"/>
    <n v="6544"/>
    <n v="78712"/>
    <s v="Southwest: AZ, NM, OK, and TX"/>
    <x v="0"/>
    <x v="0"/>
    <m/>
    <m/>
    <m/>
    <m/>
    <n v="335856992"/>
    <n v="276936512"/>
    <m/>
    <n v="56861456"/>
    <n v="287970656"/>
    <n v="383330432"/>
    <n v="60116904"/>
    <n v="336076480"/>
    <n v="882647040"/>
    <n v="623881856"/>
    <x v="4056"/>
    <n v="475633024"/>
    <n v="357225696"/>
    <n v="49008100"/>
    <n v="406233792"/>
    <n v="111994232"/>
    <n v="42997356"/>
    <n v="1502213120"/>
    <n v="684498496"/>
    <n v="153956064"/>
    <n v="1661421568"/>
    <n v="1975373952"/>
    <n v="1866653824"/>
    <n v="1502213120"/>
    <n v="4900"/>
    <n v="0.74299999999999999"/>
    <m/>
    <n v="0.14625099999999999"/>
    <n v="0.539798"/>
    <n v="3.5720599999999998E-2"/>
    <n v="45599.5"/>
  </r>
  <r>
    <x v="14"/>
    <x v="145"/>
    <s v="THE UNIVERSITY OF TEXAS AT AUSTIN"/>
    <s v="Texas"/>
    <x v="1"/>
    <x v="0"/>
    <n v="0.51234353268428368"/>
    <n v="0.57609433322022396"/>
    <n v="23008"/>
    <n v="11788"/>
    <n v="6750"/>
    <n v="41"/>
    <n v="6791"/>
    <n v="78712"/>
    <s v="Southwest: AZ, NM, OK, and TX"/>
    <x v="1"/>
    <x v="0"/>
    <m/>
    <m/>
    <m/>
    <m/>
    <n v="383659872"/>
    <n v="309746880"/>
    <m/>
    <n v="63934416"/>
    <n v="347324608"/>
    <n v="392444832"/>
    <n v="77369384"/>
    <n v="279696960"/>
    <n v="966650688"/>
    <n v="765670080"/>
    <x v="4057"/>
    <n v="515002624"/>
    <n v="400438304"/>
    <n v="54838760"/>
    <n v="455277056"/>
    <n v="118673200"/>
    <n v="46224892"/>
    <n v="1545502592"/>
    <n v="730655168"/>
    <n v="165526048"/>
    <n v="1964466560"/>
    <n v="2264337152"/>
    <n v="1973170944"/>
    <n v="1545502592"/>
    <n v="5202"/>
    <n v="0.751"/>
    <m/>
    <n v="0.136355"/>
    <n v="0.54315500000000005"/>
    <n v="3.3998199999999999E-2"/>
    <n v="47060.5"/>
  </r>
  <r>
    <x v="15"/>
    <x v="145"/>
    <s v="The University of Texas at Austin"/>
    <s v="Texas"/>
    <x v="1"/>
    <x v="0"/>
    <n v="0.51021943573667716"/>
    <n v="0.56000655361677731"/>
    <n v="23925"/>
    <n v="12207"/>
    <n v="6791"/>
    <n v="45"/>
    <n v="6836"/>
    <n v="78712"/>
    <s v="Southwest: AZ, NM, OK, and TX"/>
    <x v="1"/>
    <x v="1"/>
    <m/>
    <m/>
    <m/>
    <m/>
    <n v="417010624"/>
    <n v="336021632"/>
    <m/>
    <n v="63130876"/>
    <n v="371174144"/>
    <n v="410432032"/>
    <n v="88037576"/>
    <n v="487297440"/>
    <n v="1029213120"/>
    <n v="703605440"/>
    <x v="4058"/>
    <n v="570479232"/>
    <n v="405481504"/>
    <n v="55792244"/>
    <n v="461273760"/>
    <n v="126334736"/>
    <n v="51381636"/>
    <n v="1738108288"/>
    <n v="780836800"/>
    <n v="182671312"/>
    <n v="2264337152"/>
    <n v="2473962752"/>
    <n v="2207602432"/>
    <n v="1738108288"/>
    <n v="5815"/>
    <n v="0.77"/>
    <n v="7638"/>
    <n v="0.107804"/>
    <n v="0.54362699999999997"/>
    <n v="3.1357999999999997E-2"/>
    <n v="49144"/>
  </r>
  <r>
    <x v="16"/>
    <x v="145"/>
    <s v="The University of Texas at Austin"/>
    <s v="Texas"/>
    <x v="1"/>
    <x v="0"/>
    <n v="0.48716822258832143"/>
    <n v="0.55737581723904717"/>
    <n v="27315"/>
    <n v="13307"/>
    <n v="7369"/>
    <n v="48"/>
    <n v="7417"/>
    <n v="78712"/>
    <s v="Southwest: AZ, NM, OK, and TX"/>
    <x v="1"/>
    <x v="1"/>
    <m/>
    <m/>
    <m/>
    <m/>
    <n v="464364704"/>
    <n v="371898144"/>
    <m/>
    <n v="68979608"/>
    <n v="348542848"/>
    <n v="419379648"/>
    <n v="95688352"/>
    <n v="603936768"/>
    <n v="1136134528"/>
    <n v="935968384"/>
    <x v="4059"/>
    <n v="597701632"/>
    <n v="445510144"/>
    <n v="68281160"/>
    <n v="513791296"/>
    <n v="148564304"/>
    <n v="54590220"/>
    <n v="1807343360"/>
    <n v="832688000"/>
    <n v="201453056"/>
    <n v="2473962752"/>
    <n v="2836488704"/>
    <n v="2603166976"/>
    <n v="1807343360"/>
    <n v="5582"/>
    <n v="0.77500000000000002"/>
    <n v="8176"/>
    <n v="0.11083899999999999"/>
    <n v="0.54692700000000005"/>
    <n v="3.1955900000000002E-2"/>
    <n v="47779"/>
  </r>
  <r>
    <x v="17"/>
    <x v="145"/>
    <s v="The University of Texas at Austin"/>
    <s v="Texas"/>
    <x v="1"/>
    <x v="0"/>
    <n v="0.50666372948562621"/>
    <n v="0.54188405797101447"/>
    <n v="27237"/>
    <n v="13800"/>
    <n v="7419"/>
    <n v="59"/>
    <n v="7478"/>
    <n v="78712"/>
    <s v="Southwest: AZ, NM, OK, and TX"/>
    <x v="1"/>
    <x v="1"/>
    <m/>
    <m/>
    <m/>
    <m/>
    <n v="478606336"/>
    <n v="380767456"/>
    <m/>
    <n v="81434904"/>
    <n v="395021408"/>
    <n v="456682432"/>
    <n v="109449992"/>
    <n v="602330304"/>
    <n v="1217232128"/>
    <n v="443957888"/>
    <x v="4060"/>
    <n v="626901184"/>
    <n v="469141504"/>
    <n v="77279816"/>
    <n v="546421312"/>
    <n v="155355424"/>
    <n v="59537336"/>
    <n v="2006191872"/>
    <n v="876101504"/>
    <n v="210566496"/>
    <n v="2836488704"/>
    <n v="2772785920"/>
    <n v="2222357760"/>
    <n v="2006191872"/>
    <n v="6100"/>
    <n v="0.77800000000000002"/>
    <n v="8576"/>
    <n v="0.104092"/>
    <n v="0.53740500000000002"/>
    <n v="2.77174E-2"/>
    <n v="49296"/>
  </r>
  <r>
    <x v="18"/>
    <x v="145"/>
    <s v="The University of Texas at Austin"/>
    <s v="Texas"/>
    <x v="1"/>
    <x v="0"/>
    <n v="0.43534117487542795"/>
    <n v="0.5230865062680059"/>
    <n v="29501"/>
    <n v="12843"/>
    <n v="6679"/>
    <n v="39"/>
    <n v="6718"/>
    <n v="78712"/>
    <s v="Southwest: AZ, NM, OK, and TX"/>
    <x v="1"/>
    <x v="1"/>
    <m/>
    <m/>
    <m/>
    <m/>
    <n v="508288032"/>
    <n v="403159968"/>
    <m/>
    <n v="91350208"/>
    <n v="391726592"/>
    <n v="476597184"/>
    <n v="101434128"/>
    <n v="751363456"/>
    <n v="1297102720"/>
    <n v="-6633468"/>
    <x v="4061"/>
    <n v="679859328"/>
    <n v="499264256"/>
    <n v="88387024"/>
    <n v="587651264"/>
    <n v="173925216"/>
    <n v="64582612"/>
    <n v="2126069376"/>
    <n v="941170560"/>
    <n v="218899584"/>
    <n v="2772785920"/>
    <n v="2383865856"/>
    <n v="1938286336"/>
    <n v="2126069376"/>
    <n v="5225"/>
    <n v="0.80700000000000005"/>
    <n v="9246"/>
    <n v="0.10215399999999999"/>
    <n v="0.53534700000000002"/>
    <n v="2.5650200000000001E-2"/>
    <n v="50798"/>
  </r>
  <r>
    <x v="19"/>
    <x v="145"/>
    <s v="The University of Texas at Austin"/>
    <s v="Texas"/>
    <x v="1"/>
    <x v="0"/>
    <n v="0.45319176072954531"/>
    <n v="0.50960388376838106"/>
    <n v="31362"/>
    <n v="14213"/>
    <n v="7199"/>
    <n v="44"/>
    <n v="7243"/>
    <n v="78712"/>
    <s v="Southwest: AZ, NM, OK, and TX"/>
    <x v="1"/>
    <x v="1"/>
    <n v="-97.730900000000005"/>
    <n v="30.286799999999999"/>
    <m/>
    <m/>
    <n v="553528768"/>
    <n v="433159296"/>
    <m/>
    <n v="93495752"/>
    <n v="457339296"/>
    <n v="487605152"/>
    <n v="68890408"/>
    <n v="461281024"/>
    <n v="1383752960"/>
    <n v="852759808"/>
    <x v="4062"/>
    <n v="726463040"/>
    <n v="493102688"/>
    <n v="85588064"/>
    <n v="578690752"/>
    <n v="175249888"/>
    <n v="60893920"/>
    <n v="2239482112"/>
    <n v="975178752"/>
    <n v="226711296"/>
    <n v="2383865856"/>
    <n v="2589413376"/>
    <n v="2874206720"/>
    <n v="2239482112"/>
    <n v="5410"/>
    <n v="0.80300000000000005"/>
    <n v="9602"/>
    <n v="0.102879"/>
    <n v="0.53853600000000001"/>
    <n v="2.5719800000000001E-2"/>
    <n v="51305.5"/>
  </r>
  <r>
    <x v="20"/>
    <x v="145"/>
    <s v="The University of Texas at Austin"/>
    <s v="Texas"/>
    <x v="1"/>
    <x v="0"/>
    <n v="0.47008574559989685"/>
    <n v="0.49886854556675581"/>
    <n v="31022"/>
    <n v="14583"/>
    <n v="7233"/>
    <n v="42"/>
    <n v="7275"/>
    <n v="78712"/>
    <s v="Southwest: AZ, NM, OK, and TX"/>
    <x v="1"/>
    <x v="1"/>
    <n v="-97.730900000000005"/>
    <n v="30.286799999999999"/>
    <m/>
    <m/>
    <n v="589099264"/>
    <n v="458288544"/>
    <m/>
    <n v="104269680"/>
    <n v="460213184"/>
    <n v="482823648"/>
    <n v="117653368"/>
    <n v="259590464"/>
    <n v="1492296192"/>
    <n v="941794112"/>
    <x v="4063"/>
    <n v="677243392"/>
    <n v="482660864"/>
    <n v="89586376"/>
    <n v="572247232"/>
    <n v="184038880"/>
    <n v="58953616"/>
    <n v="2316721152"/>
    <n v="1001928512"/>
    <n v="248584112"/>
    <n v="2589413376"/>
    <n v="2852959488"/>
    <n v="2864185344"/>
    <n v="2316721152"/>
    <n v="5487"/>
    <n v="0.80900000000000005"/>
    <n v="10112"/>
    <n v="0.103682"/>
    <n v="0.53888100000000005"/>
    <n v="2.3609000000000002E-2"/>
    <n v="50029"/>
  </r>
  <r>
    <x v="21"/>
    <x v="145"/>
    <s v="The University of Texas at Austin"/>
    <s v="Texas"/>
    <x v="1"/>
    <x v="0"/>
    <n v="0.46555586240756086"/>
    <n v="0.47119694173477461"/>
    <n v="32589"/>
    <n v="15172"/>
    <n v="7075"/>
    <n v="74"/>
    <n v="7149"/>
    <n v="78712"/>
    <s v="Southwest: AZ, NM, OK, and TX"/>
    <x v="1"/>
    <x v="1"/>
    <n v="-97.737300000000005"/>
    <n v="30.284700000000001"/>
    <n v="4.7E-2"/>
    <n v="7200"/>
    <n v="599057728"/>
    <n v="470200640"/>
    <m/>
    <n v="105158088"/>
    <n v="445865152"/>
    <n v="463999968"/>
    <n v="127694864"/>
    <n v="328486528"/>
    <n v="1491431552"/>
    <n v="577723840"/>
    <x v="4064"/>
    <n v="772431040"/>
    <n v="549382784"/>
    <n v="106323248"/>
    <n v="655706048"/>
    <n v="222393072"/>
    <n v="67338400"/>
    <n v="2381044736"/>
    <n v="953768768"/>
    <n v="244243504"/>
    <n v="2852959488"/>
    <n v="2861389568"/>
    <n v="2513749504"/>
    <n v="2381044736"/>
    <n v="5797"/>
    <n v="0.78700000000000003"/>
    <n v="10422"/>
    <n v="0.109874"/>
    <n v="0.54226300000000005"/>
    <n v="2.2779799999999999E-2"/>
    <n v="48583"/>
  </r>
  <r>
    <x v="22"/>
    <x v="145"/>
    <s v="The University of Texas at Austin"/>
    <s v="Texas"/>
    <x v="1"/>
    <x v="0"/>
    <n v="0.46747198780728738"/>
    <n v="0.48855883595966915"/>
    <n v="35431"/>
    <n v="16563"/>
    <n v="8036"/>
    <n v="56"/>
    <n v="8092"/>
    <n v="78712"/>
    <s v="Southwest: AZ, NM, OK, and TX"/>
    <x v="1"/>
    <x v="1"/>
    <n v="-97.737300000000005"/>
    <n v="30.284700000000001"/>
    <n v="5.5E-2"/>
    <n v="7396"/>
    <n v="633906944"/>
    <n v="495148736"/>
    <m/>
    <n v="115245872"/>
    <n v="484329664"/>
    <n v="473663744"/>
    <n v="117557136"/>
    <n v="276840576"/>
    <n v="1582935424"/>
    <n v="809388096"/>
    <x v="4065"/>
    <n v="799100864"/>
    <n v="551666048"/>
    <n v="120746328"/>
    <n v="672412352"/>
    <n v="225194336"/>
    <n v="70416400"/>
    <n v="2566677248"/>
    <n v="998009024"/>
    <n v="259523408"/>
    <n v="2861389568"/>
    <n v="3012894720"/>
    <n v="2799524096"/>
    <n v="2566677248"/>
    <n v="5894"/>
    <n v="0.79400000000000004"/>
    <n v="10946"/>
    <n v="0.104908"/>
    <n v="0.54147900000000004"/>
    <n v="2.2381600000000001E-2"/>
    <n v="48999"/>
  </r>
  <r>
    <x v="23"/>
    <x v="145"/>
    <s v="The University of Texas at Austin"/>
    <s v="Texas"/>
    <x v="1"/>
    <x v="0"/>
    <n v="0.40185005634024268"/>
    <n v="0.47270948809911967"/>
    <n v="38161"/>
    <n v="15335"/>
    <n v="7118"/>
    <n v="131"/>
    <n v="7249"/>
    <n v="78712"/>
    <s v="Southwest: AZ, NM, OK, and TX"/>
    <x v="1"/>
    <x v="1"/>
    <n v="-97.737300000000005"/>
    <n v="30.284700000000001"/>
    <n v="4.7E-2"/>
    <n v="7721"/>
    <n v="634828160"/>
    <n v="479746016"/>
    <m/>
    <n v="123772864"/>
    <n v="425604064"/>
    <n v="503280224"/>
    <n v="130624008"/>
    <n v="474053664"/>
    <n v="1592688000"/>
    <n v="1055458816"/>
    <x v="4066"/>
    <n v="790500544"/>
    <n v="513093408"/>
    <n v="136052896"/>
    <n v="649146304"/>
    <n v="247151488"/>
    <n v="68700568"/>
    <n v="2506217728"/>
    <n v="1005837184"/>
    <n v="277377376"/>
    <n v="3012894720"/>
    <n v="3376824064"/>
    <n v="3520675072"/>
    <n v="2506217728"/>
    <n v="5386"/>
    <n v="0.80600000000000005"/>
    <n v="11362"/>
    <n v="9.3642799999999998E-2"/>
    <n v="0.54479900000000003"/>
    <n v="2.1542200000000001E-2"/>
    <n v="50021"/>
  </r>
  <r>
    <x v="24"/>
    <x v="145"/>
    <s v="The University of Texas at Austin"/>
    <s v="Texas"/>
    <x v="1"/>
    <x v="0"/>
    <n v="0.396570839241975"/>
    <n v="0.47363630453156491"/>
    <n v="38785"/>
    <n v="15381"/>
    <n v="7036"/>
    <n v="249"/>
    <n v="7285"/>
    <n v="78712"/>
    <s v="Southwest: AZ, NM, OK, and TX"/>
    <x v="1"/>
    <x v="1"/>
    <n v="-97.739400000000003"/>
    <n v="30.2866"/>
    <n v="3.5999999999999997E-2"/>
    <n v="8261"/>
    <n v="629901440"/>
    <n v="471983232"/>
    <m/>
    <n v="122902552"/>
    <n v="438935904"/>
    <n v="505862656"/>
    <n v="126787368"/>
    <n v="528807264"/>
    <n v="1623950848"/>
    <n v="520378816"/>
    <x v="4067"/>
    <n v="791084928"/>
    <n v="521222944"/>
    <n v="144123312"/>
    <n v="665346240"/>
    <n v="291648960"/>
    <n v="65416144"/>
    <n v="2559511808"/>
    <n v="1027962304"/>
    <n v="283193888"/>
    <n v="3376824064"/>
    <n v="3341835776"/>
    <n v="2763545600"/>
    <n v="2559511808"/>
    <n v="5733"/>
    <n v="0.79600000000000004"/>
    <n v="11456"/>
    <n v="8.4040100000000006E-2"/>
    <n v="0.54298400000000002"/>
    <n v="1.9178899999999999E-2"/>
    <n v="52806.5"/>
  </r>
  <r>
    <x v="25"/>
    <x v="145"/>
    <s v="The University of Texas at Austin"/>
    <s v="Texas"/>
    <x v="1"/>
    <x v="0"/>
    <n v="0.39236176637101339"/>
    <n v="0.46552035110924067"/>
    <n v="42392"/>
    <n v="16633"/>
    <n v="7566"/>
    <n v="177"/>
    <n v="7743"/>
    <n v="78712"/>
    <s v="Southwest: AZ, NM, OK, and TX"/>
    <x v="1"/>
    <x v="1"/>
    <n v="-97.739199999999997"/>
    <n v="30.2866"/>
    <n v="3.3000000000000002E-2"/>
    <n v="8197"/>
    <n v="634805504"/>
    <n v="475047264"/>
    <m/>
    <n v="157539504"/>
    <n v="454103744"/>
    <n v="575448320"/>
    <n v="153399520"/>
    <n v="808674496"/>
    <n v="1611127168"/>
    <n v="767427904"/>
    <x v="4068"/>
    <n v="816502080"/>
    <n v="536018208"/>
    <n v="140322752"/>
    <n v="676340992"/>
    <n v="358555200"/>
    <n v="68557680"/>
    <n v="2663948544"/>
    <n v="1125267200"/>
    <n v="318120768"/>
    <n v="3341835776"/>
    <n v="3374451200"/>
    <n v="3219605760"/>
    <n v="2663948544"/>
    <n v="5874"/>
    <n v="0.81200000000000006"/>
    <n v="11456"/>
    <n v="7.2801199999999996E-2"/>
    <n v="0.54550100000000001"/>
    <n v="1.576E-2"/>
    <n v="53368"/>
  </r>
  <r>
    <x v="26"/>
    <x v="145"/>
    <s v="The University of Texas at Austin"/>
    <s v="Texas"/>
    <x v="1"/>
    <x v="0"/>
    <n v="0.40373808170739406"/>
    <n v="0.45454071525388384"/>
    <n v="47511"/>
    <n v="19182"/>
    <n v="8570"/>
    <n v="149"/>
    <n v="8719"/>
    <n v="78712"/>
    <s v="Southwest: AZ, NM, OK, and TX"/>
    <x v="1"/>
    <x v="1"/>
    <n v="-97.7393"/>
    <n v="30.286100000000001"/>
    <n v="2.4E-2"/>
    <n v="8233"/>
    <n v="630529280"/>
    <n v="464717216"/>
    <m/>
    <n v="155054608"/>
    <n v="495212960"/>
    <n v="560445120"/>
    <n v="156332000"/>
    <n v="704738304"/>
    <n v="1669582976"/>
    <n v="1186540288"/>
    <x v="4069"/>
    <n v="835393536"/>
    <n v="562734784"/>
    <n v="141704416"/>
    <n v="704439168"/>
    <n v="405299968"/>
    <n v="67574440"/>
    <n v="2809041920"/>
    <n v="1173744896"/>
    <n v="345189472"/>
    <n v="3374451200"/>
    <n v="3678479616"/>
    <n v="3560660224"/>
    <n v="2809041920"/>
    <n v="5861"/>
    <n v="0.82899999999999996"/>
    <n v="10070"/>
    <n v="6.34126E-2"/>
    <n v="0.56060500000000002"/>
    <n v="1.37854E-2"/>
    <n v="53018"/>
  </r>
  <r>
    <x v="27"/>
    <x v="145"/>
    <s v="The University of Texas at Austin"/>
    <s v="Texas"/>
    <x v="1"/>
    <x v="0"/>
    <n v="0.36486195207022909"/>
    <n v="0.45010741138560689"/>
    <n v="51033"/>
    <n v="18620"/>
    <n v="8238"/>
    <n v="143"/>
    <n v="8381"/>
    <n v="78712"/>
    <s v="Southwest: AZ, NM, OK, and TX"/>
    <x v="1"/>
    <x v="1"/>
    <n v="-97.738299999999995"/>
    <n v="30.282800000000002"/>
    <n v="2.5999999999999999E-2"/>
    <n v="8035"/>
    <n v="678935488"/>
    <n v="509026272"/>
    <m/>
    <n v="155866960"/>
    <n v="509365824"/>
    <n v="575707648"/>
    <n v="160556384"/>
    <n v="542171392"/>
    <n v="1756207232"/>
    <n v="1123152256"/>
    <x v="4070"/>
    <n v="874821632"/>
    <n v="597489600"/>
    <n v="148881472"/>
    <n v="746371072"/>
    <n v="375996128"/>
    <n v="68144448"/>
    <n v="2993761024"/>
    <n v="1242840320"/>
    <n v="350672224"/>
    <n v="3678479616"/>
    <n v="4039906816"/>
    <n v="3643902720"/>
    <n v="2993761024"/>
    <m/>
    <m/>
    <n v="10070"/>
    <m/>
    <m/>
    <m/>
    <m/>
  </r>
  <r>
    <x v="0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40498672"/>
    <m/>
    <m/>
    <m/>
    <n v="5415355"/>
    <m/>
    <n v="5018355"/>
    <n v="2731184"/>
    <m/>
    <m/>
    <x v="4071"/>
    <n v="27659176"/>
    <n v="5090479"/>
    <m/>
    <n v="5090479"/>
    <n v="5395301"/>
    <n v="4069859"/>
    <n v="108819640"/>
    <n v="33562404"/>
    <n v="9694260"/>
    <m/>
    <m/>
    <m/>
    <m/>
    <m/>
    <m/>
    <m/>
    <m/>
    <m/>
    <m/>
    <m/>
  </r>
  <r>
    <x v="1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44224960"/>
    <m/>
    <m/>
    <m/>
    <n v="6436356"/>
    <n v="6374"/>
    <n v="6109515"/>
    <n v="2930291"/>
    <m/>
    <m/>
    <x v="4072"/>
    <n v="29156990"/>
    <n v="5552191"/>
    <m/>
    <n v="5552191"/>
    <n v="5759877"/>
    <n v="4497453"/>
    <n v="104157072"/>
    <n v="36713592"/>
    <n v="11703265"/>
    <m/>
    <m/>
    <m/>
    <m/>
    <m/>
    <m/>
    <m/>
    <m/>
    <m/>
    <m/>
    <m/>
  </r>
  <r>
    <x v="2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48862400"/>
    <m/>
    <m/>
    <m/>
    <n v="6908022"/>
    <n v="46853"/>
    <n v="4649412"/>
    <n v="3045794"/>
    <m/>
    <m/>
    <x v="4073"/>
    <n v="31250422"/>
    <n v="5420604"/>
    <m/>
    <n v="5420604"/>
    <n v="5942557"/>
    <n v="4760965"/>
    <n v="108942000"/>
    <n v="39488364"/>
    <n v="10383696"/>
    <m/>
    <m/>
    <m/>
    <m/>
    <m/>
    <m/>
    <m/>
    <m/>
    <m/>
    <m/>
    <m/>
  </r>
  <r>
    <x v="3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51269864"/>
    <m/>
    <m/>
    <m/>
    <n v="6828168"/>
    <n v="28757"/>
    <n v="4514803"/>
    <n v="2107073"/>
    <m/>
    <m/>
    <x v="4074"/>
    <n v="33146274"/>
    <n v="5554703"/>
    <m/>
    <n v="5554703"/>
    <n v="6388748"/>
    <n v="5045281"/>
    <n v="109690656"/>
    <n v="41885368"/>
    <n v="10452943"/>
    <m/>
    <m/>
    <m/>
    <m/>
    <m/>
    <m/>
    <m/>
    <m/>
    <m/>
    <m/>
    <m/>
  </r>
  <r>
    <x v="4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53320000"/>
    <m/>
    <m/>
    <m/>
    <n v="6442000"/>
    <n v="25000"/>
    <n v="4960000"/>
    <n v="2286000"/>
    <m/>
    <m/>
    <x v="4075"/>
    <n v="34394000"/>
    <n v="5292000"/>
    <m/>
    <n v="5292000"/>
    <n v="6900000"/>
    <n v="5051000"/>
    <n v="113214000"/>
    <n v="40252000"/>
    <n v="11871000"/>
    <m/>
    <m/>
    <m/>
    <m/>
    <m/>
    <m/>
    <m/>
    <m/>
    <m/>
    <m/>
    <m/>
  </r>
  <r>
    <x v="5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62362000"/>
    <m/>
    <m/>
    <m/>
    <n v="5081000"/>
    <m/>
    <n v="17778000"/>
    <n v="3157000"/>
    <m/>
    <m/>
    <x v="4076"/>
    <n v="35874000"/>
    <n v="5026000"/>
    <m/>
    <n v="5026000"/>
    <n v="7261000"/>
    <n v="5439000"/>
    <n v="127096000"/>
    <n v="45235000"/>
    <n v="5386000"/>
    <m/>
    <m/>
    <m/>
    <m/>
    <m/>
    <m/>
    <m/>
    <m/>
    <m/>
    <m/>
    <m/>
  </r>
  <r>
    <x v="6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64646000"/>
    <n v="64646000"/>
    <m/>
    <m/>
    <n v="5484000"/>
    <m/>
    <n v="4366000"/>
    <m/>
    <m/>
    <m/>
    <x v="4077"/>
    <n v="43881000"/>
    <n v="5415000"/>
    <m/>
    <n v="5415000"/>
    <n v="8142000"/>
    <n v="13423000"/>
    <n v="129262000"/>
    <m/>
    <m/>
    <m/>
    <m/>
    <n v="131165000"/>
    <n v="129262000"/>
    <n v="760"/>
    <n v="0.627"/>
    <m/>
    <m/>
    <m/>
    <m/>
    <m/>
  </r>
  <r>
    <x v="7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71884000"/>
    <n v="71884000"/>
    <m/>
    <m/>
    <n v="4840000"/>
    <m/>
    <n v="5896000"/>
    <n v="4214000"/>
    <m/>
    <m/>
    <x v="4078"/>
    <n v="48267000"/>
    <n v="5282000"/>
    <m/>
    <n v="5282000"/>
    <n v="9091000"/>
    <n v="16676000"/>
    <n v="138155008"/>
    <n v="52552000"/>
    <n v="12598000"/>
    <m/>
    <m/>
    <n v="141212992"/>
    <n v="138155008"/>
    <n v="794"/>
    <n v="0.63"/>
    <m/>
    <n v="0.1424"/>
    <n v="0.61599999999999999"/>
    <n v="5.33333E-2"/>
    <n v="46488"/>
  </r>
  <r>
    <x v="8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77060000"/>
    <n v="77060000"/>
    <m/>
    <m/>
    <n v="6464000"/>
    <m/>
    <n v="4772000"/>
    <n v="3870000"/>
    <m/>
    <m/>
    <x v="4079"/>
    <n v="52637000"/>
    <n v="5123000"/>
    <m/>
    <n v="5123000"/>
    <n v="11317000"/>
    <n v="16028000"/>
    <n v="149108000"/>
    <n v="58489000"/>
    <n v="15181000"/>
    <m/>
    <m/>
    <n v="150132000"/>
    <n v="149108000"/>
    <n v="750"/>
    <n v="0.63100000000000001"/>
    <m/>
    <n v="0.14571600000000001"/>
    <n v="0.61467400000000005"/>
    <n v="6.2596200000000005E-2"/>
    <n v="49848"/>
  </r>
  <r>
    <x v="9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83951000"/>
    <n v="83951000"/>
    <m/>
    <m/>
    <n v="6431000"/>
    <m/>
    <n v="6023000"/>
    <n v="3611000"/>
    <m/>
    <m/>
    <x v="4080"/>
    <n v="56554000"/>
    <n v="4654000"/>
    <m/>
    <n v="4654000"/>
    <n v="15517000"/>
    <n v="18742000"/>
    <n v="167248992"/>
    <n v="60999000"/>
    <n v="15908000"/>
    <m/>
    <m/>
    <n v="169208992"/>
    <n v="167248992"/>
    <n v="735"/>
    <n v="0.63"/>
    <m/>
    <n v="0.137213"/>
    <n v="0.60170800000000002"/>
    <n v="6.08649E-2"/>
    <n v="55094"/>
  </r>
  <r>
    <x v="10"/>
    <x v="146"/>
    <s v="TEXAS CHRISTIAN UNIVERSITY"/>
    <s v="Texas"/>
    <x v="0"/>
    <x v="0"/>
    <s v=""/>
    <s v=""/>
    <m/>
    <m/>
    <m/>
    <m/>
    <m/>
    <n v="76129"/>
    <s v="Southwest: AZ, NM, OK, and TX"/>
    <x v="0"/>
    <x v="0"/>
    <m/>
    <m/>
    <m/>
    <m/>
    <n v="92852000"/>
    <n v="92852000"/>
    <m/>
    <m/>
    <n v="7081000"/>
    <m/>
    <n v="7667000"/>
    <n v="5356000"/>
    <m/>
    <m/>
    <x v="4081"/>
    <n v="63128000"/>
    <n v="5289000"/>
    <m/>
    <n v="5289000"/>
    <n v="17186000"/>
    <n v="20221000"/>
    <n v="183956992"/>
    <n v="65879000"/>
    <n v="15662000"/>
    <m/>
    <m/>
    <n v="185855008"/>
    <n v="183956992"/>
    <n v="846"/>
    <n v="0.63800000000000001"/>
    <m/>
    <n v="0.12640199999999999"/>
    <n v="0.59021400000000002"/>
    <n v="5.4026499999999998E-2"/>
    <n v="57437.5"/>
  </r>
  <r>
    <x v="11"/>
    <x v="146"/>
    <s v="TEXAS CHRISTIAN UNIVERSITY"/>
    <s v="Texas"/>
    <x v="1"/>
    <x v="0"/>
    <n v="0.71916867055994504"/>
    <n v="0.36159541437783616"/>
    <n v="5822"/>
    <n v="4187"/>
    <n v="1514"/>
    <n v="0"/>
    <n v="1514"/>
    <n v="76129"/>
    <s v="Southwest: AZ, NM, OK, and TX"/>
    <x v="0"/>
    <x v="0"/>
    <m/>
    <m/>
    <m/>
    <m/>
    <n v="106501000"/>
    <n v="106501000"/>
    <m/>
    <m/>
    <n v="6773000"/>
    <m/>
    <n v="6280000"/>
    <n v="4155000"/>
    <m/>
    <m/>
    <x v="4082"/>
    <n v="65501000"/>
    <n v="4935000"/>
    <m/>
    <n v="4935000"/>
    <n v="17604000"/>
    <n v="10958000"/>
    <n v="203199008"/>
    <n v="77119000"/>
    <n v="15777000"/>
    <m/>
    <m/>
    <n v="207115008"/>
    <n v="203199008"/>
    <n v="791"/>
    <n v="0.63900000000000001"/>
    <m/>
    <n v="0.136764"/>
    <n v="0.59851600000000005"/>
    <n v="5.6096399999999998E-2"/>
    <n v="56476"/>
  </r>
  <r>
    <x v="12"/>
    <x v="146"/>
    <s v="TEXAS CHRISTIAN UNIVERSITY"/>
    <s v="Texas"/>
    <x v="1"/>
    <x v="0"/>
    <n v="0.71370376405409808"/>
    <n v="0.33127853881278541"/>
    <n v="6137"/>
    <n v="4380"/>
    <n v="1451"/>
    <n v="0"/>
    <n v="1451"/>
    <n v="76129"/>
    <s v="Southwest: AZ, NM, OK, and TX"/>
    <x v="0"/>
    <x v="0"/>
    <m/>
    <m/>
    <m/>
    <m/>
    <n v="119757000"/>
    <n v="119757000"/>
    <m/>
    <m/>
    <n v="7101000"/>
    <m/>
    <n v="6579000"/>
    <n v="4965000"/>
    <m/>
    <m/>
    <x v="4083"/>
    <n v="72055000"/>
    <n v="5161000"/>
    <m/>
    <n v="5161000"/>
    <n v="18252000"/>
    <n v="12288000"/>
    <n v="217208000"/>
    <n v="82024000"/>
    <n v="24176000"/>
    <n v="872902016"/>
    <n v="803072000"/>
    <n v="223715008"/>
    <n v="217208000"/>
    <n v="954"/>
    <n v="0.65200000000000002"/>
    <m/>
    <n v="0.14067299999999999"/>
    <n v="0.62603799999999998"/>
    <n v="5.8104000000000003E-2"/>
    <n v="55968"/>
  </r>
  <r>
    <x v="13"/>
    <x v="146"/>
    <s v="TEXAS CHRISTIAN UNIVERSITY"/>
    <s v="Texas"/>
    <x v="1"/>
    <x v="0"/>
    <n v="0.6494643323752286"/>
    <n v="0.32106216053108028"/>
    <n v="7654"/>
    <n v="4971"/>
    <n v="1592"/>
    <n v="4"/>
    <n v="1596"/>
    <n v="76129"/>
    <s v="Southwest: AZ, NM, OK, and TX"/>
    <x v="0"/>
    <x v="0"/>
    <m/>
    <m/>
    <m/>
    <m/>
    <n v="135150000"/>
    <n v="135150000"/>
    <m/>
    <m/>
    <n v="7291000"/>
    <m/>
    <n v="7160000"/>
    <n v="4881000"/>
    <m/>
    <m/>
    <x v="4084"/>
    <n v="76879000"/>
    <n v="5501000"/>
    <m/>
    <n v="5501000"/>
    <n v="18257000"/>
    <n v="13498000"/>
    <n v="236450000"/>
    <n v="85625000"/>
    <n v="25963000"/>
    <n v="803072000"/>
    <n v="899452032"/>
    <n v="243984000"/>
    <n v="236450000"/>
    <n v="933"/>
    <n v="0.66800000000000004"/>
    <m/>
    <n v="0.14657300000000001"/>
    <n v="0.64905000000000002"/>
    <n v="5.8216299999999999E-2"/>
    <n v="57376.5"/>
  </r>
  <r>
    <x v="14"/>
    <x v="146"/>
    <s v="TEXAS CHRISTIAN UNIVERSITY"/>
    <s v="Texas"/>
    <x v="1"/>
    <x v="0"/>
    <n v="0.6494643323752286"/>
    <n v="0.32106216053108028"/>
    <n v="7654"/>
    <n v="4971"/>
    <n v="1592"/>
    <n v="4"/>
    <n v="1596"/>
    <n v="76129"/>
    <s v="Southwest: AZ, NM, OK, and TX"/>
    <x v="1"/>
    <x v="0"/>
    <m/>
    <m/>
    <m/>
    <m/>
    <n v="157371008"/>
    <n v="116959000"/>
    <m/>
    <m/>
    <n v="7805000"/>
    <m/>
    <n v="19315000"/>
    <n v="7458000"/>
    <m/>
    <m/>
    <x v="4085"/>
    <n v="84224000"/>
    <n v="6052000"/>
    <m/>
    <n v="6052000"/>
    <n v="21648000"/>
    <n v="15212000"/>
    <n v="216059008"/>
    <n v="90558000"/>
    <n v="29731000"/>
    <n v="899452032"/>
    <n v="1055302976"/>
    <n v="299964992"/>
    <n v="216059008"/>
    <n v="988"/>
    <n v="0.69199999999999995"/>
    <m/>
    <n v="0.154781"/>
    <n v="0.636548"/>
    <n v="5.91572E-2"/>
    <n v="59873.5"/>
  </r>
  <r>
    <x v="15"/>
    <x v="146"/>
    <s v="Texas Christian University"/>
    <s v="Texas"/>
    <x v="1"/>
    <x v="0"/>
    <n v="0.67087676272225627"/>
    <n v="0.29171997806616706"/>
    <n v="8155"/>
    <n v="5471"/>
    <n v="1591"/>
    <n v="5"/>
    <n v="1596"/>
    <n v="76129"/>
    <s v="Southwest: AZ, NM, OK, and TX"/>
    <x v="1"/>
    <x v="3"/>
    <m/>
    <m/>
    <m/>
    <m/>
    <n v="174461152"/>
    <n v="129011000"/>
    <m/>
    <m/>
    <n v="6685000"/>
    <m/>
    <n v="33087000"/>
    <n v="5247000"/>
    <m/>
    <m/>
    <x v="4086"/>
    <n v="90725000"/>
    <n v="5966000"/>
    <m/>
    <n v="5966000"/>
    <n v="27328000"/>
    <n v="17624000"/>
    <n v="233566000"/>
    <n v="96330000"/>
    <n v="34110000"/>
    <n v="1055302976"/>
    <n v="1197453056"/>
    <n v="368992992"/>
    <n v="233566000"/>
    <n v="1017"/>
    <n v="0.68100000000000005"/>
    <m/>
    <n v="0.13125300000000001"/>
    <n v="0.62462600000000001"/>
    <n v="5.0876400000000002E-2"/>
    <n v="63800"/>
  </r>
  <r>
    <x v="16"/>
    <x v="146"/>
    <s v="Texas Christian University"/>
    <s v="Texas"/>
    <x v="1"/>
    <x v="0"/>
    <n v="0.62717529099919322"/>
    <n v="0.30356486585814041"/>
    <n v="8677"/>
    <n v="5442"/>
    <n v="1649"/>
    <n v="3"/>
    <n v="1652"/>
    <n v="76129"/>
    <s v="Southwest: AZ, NM, OK, and TX"/>
    <x v="1"/>
    <x v="3"/>
    <m/>
    <m/>
    <m/>
    <m/>
    <n v="188390144"/>
    <n v="138112992"/>
    <m/>
    <m/>
    <n v="6292000"/>
    <m/>
    <n v="45733000"/>
    <n v="4290000"/>
    <m/>
    <m/>
    <x v="4087"/>
    <n v="95399000"/>
    <n v="5872000"/>
    <m/>
    <n v="5872000"/>
    <n v="24527000"/>
    <n v="17966000"/>
    <n v="236736992"/>
    <n v="101147016"/>
    <n v="33434394"/>
    <n v="1117208960"/>
    <n v="1316402048"/>
    <n v="435415008"/>
    <n v="236736992"/>
    <n v="1049"/>
    <n v="0.69299999999999995"/>
    <m/>
    <n v="0.121339"/>
    <n v="0.62854500000000002"/>
    <n v="4.8814499999999997E-2"/>
    <n v="67594"/>
  </r>
  <r>
    <x v="17"/>
    <x v="146"/>
    <s v="Texas Christian University"/>
    <s v="Texas"/>
    <x v="1"/>
    <x v="0"/>
    <n v="0.4888963660834455"/>
    <n v="0.28286304198210599"/>
    <n v="11888"/>
    <n v="5812"/>
    <n v="1644"/>
    <n v="0"/>
    <n v="1644"/>
    <n v="76129"/>
    <s v="Southwest: AZ, NM, OK, and TX"/>
    <x v="1"/>
    <x v="3"/>
    <m/>
    <m/>
    <m/>
    <m/>
    <n v="208498688"/>
    <n v="146266000"/>
    <m/>
    <m/>
    <n v="10953000"/>
    <m/>
    <n v="40326000"/>
    <n v="8586000"/>
    <m/>
    <m/>
    <x v="4088"/>
    <n v="98634000"/>
    <n v="5243000"/>
    <m/>
    <n v="5243000"/>
    <n v="24390000"/>
    <n v="23153000"/>
    <n v="265458000"/>
    <n v="109556528"/>
    <n v="33447776"/>
    <n v="1316402048"/>
    <n v="1380621056"/>
    <n v="349854016"/>
    <n v="265458000"/>
    <n v="1004"/>
    <n v="0.69199999999999995"/>
    <m/>
    <n v="0.13867599999999999"/>
    <n v="0.62188100000000002"/>
    <n v="5.1823399999999999E-2"/>
    <n v="69507"/>
  </r>
  <r>
    <x v="18"/>
    <x v="146"/>
    <s v="Texas Christian University"/>
    <s v="Texas"/>
    <x v="1"/>
    <x v="0"/>
    <n v="0.50417622011136587"/>
    <n v="0.2647393210979373"/>
    <n v="12212"/>
    <n v="6157"/>
    <n v="1630"/>
    <n v="0"/>
    <n v="1630"/>
    <n v="76129"/>
    <s v="Southwest: AZ, NM, OK, and TX"/>
    <x v="1"/>
    <x v="3"/>
    <m/>
    <m/>
    <m/>
    <m/>
    <n v="223861824"/>
    <n v="151078000"/>
    <m/>
    <m/>
    <n v="11311000"/>
    <m/>
    <n v="36751000"/>
    <n v="11003000"/>
    <m/>
    <m/>
    <x v="4089"/>
    <n v="107714000"/>
    <n v="6481000"/>
    <m/>
    <n v="6481000"/>
    <n v="25560000"/>
    <n v="27434000"/>
    <n v="274071008"/>
    <n v="118821872"/>
    <n v="35901016"/>
    <n v="1248921984"/>
    <n v="945329024"/>
    <n v="-8076000"/>
    <n v="274071008"/>
    <n v="1178"/>
    <n v="0.73699999999999999"/>
    <m/>
    <n v="0.13270999999999999"/>
    <n v="0.62570099999999995"/>
    <n v="4.9065400000000002E-2"/>
    <n v="72000"/>
  </r>
  <r>
    <x v="19"/>
    <x v="146"/>
    <s v="Texas Christian University"/>
    <s v="Texas"/>
    <x v="1"/>
    <x v="0"/>
    <n v="0.59233536942515275"/>
    <n v="0.25723972312473514"/>
    <n v="11951"/>
    <n v="7079"/>
    <n v="1816"/>
    <n v="5"/>
    <n v="1821"/>
    <n v="76129"/>
    <s v="Southwest: AZ, NM, OK, and TX"/>
    <x v="1"/>
    <x v="3"/>
    <n v="-97.360500000000002"/>
    <n v="32.711199999999998"/>
    <m/>
    <m/>
    <n v="241167824"/>
    <n v="159170000"/>
    <m/>
    <m/>
    <n v="10918000"/>
    <n v="584000"/>
    <n v="28683000"/>
    <n v="9194000"/>
    <m/>
    <m/>
    <x v="4090"/>
    <n v="113978000"/>
    <n v="7127000"/>
    <m/>
    <n v="7127000"/>
    <n v="26089000"/>
    <n v="28953000"/>
    <n v="291416992"/>
    <n v="126886040"/>
    <n v="40228728"/>
    <n v="945329024"/>
    <n v="1038161024"/>
    <n v="387681984"/>
    <n v="291416992"/>
    <n v="1185"/>
    <n v="0.73799999999999999"/>
    <m/>
    <n v="0.13820399999999999"/>
    <n v="0.63380300000000001"/>
    <n v="5.28169E-2"/>
    <n v="69094.5"/>
  </r>
  <r>
    <x v="20"/>
    <x v="146"/>
    <s v="Texas Christian University"/>
    <s v="Texas"/>
    <x v="1"/>
    <x v="0"/>
    <n v="0.52736954206602771"/>
    <n v="0.24596122778675283"/>
    <n v="14085"/>
    <n v="7428"/>
    <n v="1826"/>
    <n v="1"/>
    <n v="1827"/>
    <n v="76129"/>
    <s v="Southwest: AZ, NM, OK, and TX"/>
    <x v="1"/>
    <x v="3"/>
    <n v="-97.360500000000002"/>
    <n v="32.7117"/>
    <m/>
    <m/>
    <n v="264734864"/>
    <n v="179518000"/>
    <m/>
    <m/>
    <n v="11346000"/>
    <n v="671000"/>
    <n v="129347000"/>
    <n v="9494000"/>
    <m/>
    <m/>
    <x v="4091"/>
    <n v="123596000"/>
    <n v="7742000"/>
    <m/>
    <n v="7742000"/>
    <n v="26656000"/>
    <n v="30941000"/>
    <n v="315536992"/>
    <n v="135074528"/>
    <n v="44441516"/>
    <n v="1038161024"/>
    <n v="1191900032"/>
    <n v="574979008"/>
    <n v="315536992"/>
    <n v="1189"/>
    <n v="0.73899999999999999"/>
    <m/>
    <n v="0.13686000000000001"/>
    <n v="0.62720399999999998"/>
    <n v="4.8698600000000002E-2"/>
    <n v="69968"/>
  </r>
  <r>
    <x v="21"/>
    <x v="146"/>
    <s v="Texas Christian University"/>
    <s v="Texas"/>
    <x v="1"/>
    <x v="0"/>
    <n v="0.37657798643714135"/>
    <n v="0.25945421803573904"/>
    <n v="19170"/>
    <n v="7219"/>
    <n v="1870"/>
    <n v="3"/>
    <n v="1873"/>
    <n v="76129"/>
    <s v="Southwest: AZ, NM, OK, and TX"/>
    <x v="1"/>
    <x v="3"/>
    <n v="-97.361500000000007"/>
    <n v="32.709600000000002"/>
    <n v="6.0999999999999999E-2"/>
    <n v="1315"/>
    <n v="295513696"/>
    <n v="204031008"/>
    <m/>
    <m/>
    <n v="6291401"/>
    <n v="4972592"/>
    <n v="46479000"/>
    <n v="12029007"/>
    <m/>
    <m/>
    <x v="4092"/>
    <n v="128780000"/>
    <n v="10200000"/>
    <m/>
    <n v="10200000"/>
    <n v="27447000"/>
    <n v="31709000"/>
    <n v="336876000"/>
    <n v="143449088"/>
    <n v="46986392"/>
    <n v="1191900032"/>
    <n v="1110867968"/>
    <n v="285568992"/>
    <n v="336876000"/>
    <n v="1244"/>
    <n v="0.752"/>
    <m/>
    <n v="0.14441200000000001"/>
    <n v="0.61490199999999995"/>
    <n v="5.6508999999999997E-2"/>
    <n v="74014"/>
  </r>
  <r>
    <x v="22"/>
    <x v="146"/>
    <s v="Texas Christian University"/>
    <s v="Texas"/>
    <x v="1"/>
    <x v="0"/>
    <n v="0.40863718644944402"/>
    <n v="0.23465384128591318"/>
    <n v="19335"/>
    <n v="7901"/>
    <n v="1850"/>
    <n v="4"/>
    <n v="1854"/>
    <n v="76129"/>
    <s v="Southwest: AZ, NM, OK, and TX"/>
    <x v="1"/>
    <x v="3"/>
    <n v="-97.361500000000007"/>
    <n v="32.709600000000002"/>
    <n v="5.7000000000000002E-2"/>
    <n v="1331"/>
    <n v="324020992"/>
    <n v="224315008"/>
    <m/>
    <m/>
    <n v="7562187"/>
    <n v="5592149"/>
    <n v="57681000"/>
    <n v="12288664"/>
    <m/>
    <m/>
    <x v="4093"/>
    <n v="134988000"/>
    <n v="10964000"/>
    <m/>
    <n v="10964000"/>
    <n v="28968000"/>
    <n v="31878000"/>
    <n v="352752000"/>
    <n v="153708544"/>
    <n v="51962104"/>
    <n v="1110867968"/>
    <n v="1256029952"/>
    <n v="561689984"/>
    <n v="352752000"/>
    <n v="1248"/>
    <n v="0.76"/>
    <m/>
    <n v="0.15084500000000001"/>
    <n v="0.60814900000000005"/>
    <n v="6.2418700000000001E-2"/>
    <n v="75572"/>
  </r>
  <r>
    <x v="23"/>
    <x v="146"/>
    <s v="Texas Christian University"/>
    <s v="Texas"/>
    <x v="1"/>
    <x v="0"/>
    <n v="0.4738828095520457"/>
    <n v="0.22022523034922079"/>
    <n v="18551"/>
    <n v="8791"/>
    <n v="1935"/>
    <n v="1"/>
    <n v="1936"/>
    <n v="76129"/>
    <s v="Southwest: AZ, NM, OK, and TX"/>
    <x v="1"/>
    <x v="3"/>
    <n v="-97.361500000000007"/>
    <n v="32.709600000000002"/>
    <n v="4.2999999999999997E-2"/>
    <n v="1346"/>
    <n v="349288000"/>
    <n v="238494000"/>
    <m/>
    <m/>
    <n v="7099474"/>
    <n v="4388388"/>
    <n v="77007000"/>
    <n v="9769138"/>
    <m/>
    <m/>
    <x v="4094"/>
    <n v="141640000"/>
    <n v="10593000"/>
    <m/>
    <n v="10593000"/>
    <n v="29961000"/>
    <n v="32993000"/>
    <n v="371905984"/>
    <n v="162457888"/>
    <n v="50121024"/>
    <n v="1256029952"/>
    <n v="1393240960"/>
    <n v="591496000"/>
    <n v="371905984"/>
    <n v="1229"/>
    <n v="0.755"/>
    <m/>
    <n v="0.13820399999999999"/>
    <n v="0.61609999999999998"/>
    <n v="5.4909300000000001E-2"/>
    <n v="83228"/>
  </r>
  <r>
    <x v="24"/>
    <x v="146"/>
    <s v="Texas Christian University"/>
    <s v="Texas"/>
    <x v="1"/>
    <x v="0"/>
    <n v="0.48869575430148571"/>
    <n v="0.22722903148281662"/>
    <n v="17029"/>
    <n v="8322"/>
    <n v="1888"/>
    <n v="3"/>
    <n v="1891"/>
    <n v="76129"/>
    <s v="Southwest: AZ, NM, OK, and TX"/>
    <x v="1"/>
    <x v="2"/>
    <n v="-97.361500000000007"/>
    <n v="32.709600000000002"/>
    <n v="3.2000000000000001E-2"/>
    <n v="1439"/>
    <n v="371675168"/>
    <n v="245670000"/>
    <m/>
    <m/>
    <n v="6084724"/>
    <n v="4793859"/>
    <n v="78832000"/>
    <n v="11557417"/>
    <m/>
    <m/>
    <x v="4095"/>
    <n v="152140992"/>
    <n v="10920000"/>
    <m/>
    <n v="10920000"/>
    <n v="31565000"/>
    <n v="35532000"/>
    <n v="401251008"/>
    <n v="172559664"/>
    <n v="53769264"/>
    <n v="1393240960"/>
    <n v="1486002944"/>
    <n v="549692992"/>
    <n v="401251008"/>
    <n v="1374"/>
    <n v="0.75600000000000001"/>
    <m/>
    <n v="0.13949"/>
    <n v="0.62049100000000001"/>
    <n v="5.1466999999999999E-2"/>
    <n v="81178"/>
  </r>
  <r>
    <x v="25"/>
    <x v="146"/>
    <s v="Texas Christian University"/>
    <s v="Texas"/>
    <x v="1"/>
    <x v="0"/>
    <n v="0.43282852955544698"/>
    <n v="0.26059694005517936"/>
    <n v="18423"/>
    <n v="7974"/>
    <n v="2075"/>
    <n v="3"/>
    <n v="2078"/>
    <n v="76129"/>
    <s v="Southwest: AZ, NM, OK, and TX"/>
    <x v="1"/>
    <x v="2"/>
    <n v="-97.361500000000007"/>
    <n v="32.709600000000002"/>
    <n v="3.5999999999999997E-2"/>
    <n v="1366"/>
    <n v="404330464"/>
    <n v="261646000"/>
    <m/>
    <m/>
    <n v="5078528"/>
    <n v="4989059"/>
    <n v="71960000"/>
    <n v="12476413"/>
    <m/>
    <m/>
    <x v="4096"/>
    <n v="161204992"/>
    <n v="10231000"/>
    <m/>
    <n v="10231000"/>
    <n v="35481000"/>
    <n v="37543000"/>
    <n v="439216992"/>
    <n v="183325568"/>
    <n v="58024760"/>
    <n v="1486002944"/>
    <n v="1407057024"/>
    <n v="411761984"/>
    <n v="439216992"/>
    <n v="1406"/>
    <n v="0.77100000000000002"/>
    <m/>
    <n v="0.133627"/>
    <n v="0.61086600000000002"/>
    <n v="4.6010799999999998E-2"/>
    <n v="75629"/>
  </r>
  <r>
    <x v="26"/>
    <x v="146"/>
    <s v="Texas Christian University"/>
    <s v="Texas"/>
    <x v="1"/>
    <x v="0"/>
    <n v="0.37582615661926699"/>
    <n v="0.25153210764721556"/>
    <n v="19972"/>
    <n v="7506"/>
    <n v="1887"/>
    <n v="1"/>
    <n v="1888"/>
    <n v="76129"/>
    <s v="Southwest: AZ, NM, OK, and TX"/>
    <x v="1"/>
    <x v="2"/>
    <n v="-97.361500000000007"/>
    <n v="32.709600000000002"/>
    <n v="3.6999999999999998E-2"/>
    <n v="1423"/>
    <n v="420428192"/>
    <n v="266292000"/>
    <m/>
    <m/>
    <n v="6027157"/>
    <n v="5361192"/>
    <n v="72964000"/>
    <n v="11599651"/>
    <m/>
    <m/>
    <x v="4097"/>
    <n v="170763008"/>
    <n v="10617000"/>
    <m/>
    <n v="10617000"/>
    <n v="37733000"/>
    <n v="40086000"/>
    <n v="472481984"/>
    <n v="196865728"/>
    <n v="64453420"/>
    <n v="1407057024"/>
    <n v="1471789056"/>
    <n v="595478976"/>
    <n v="472481984"/>
    <n v="1545"/>
    <n v="0.82599999999999996"/>
    <m/>
    <n v="0.134904"/>
    <n v="0.60278399999999999"/>
    <n v="5.0321200000000003E-2"/>
    <n v="73000"/>
  </r>
  <r>
    <x v="27"/>
    <x v="146"/>
    <s v="Texas Christian University"/>
    <s v="Texas"/>
    <x v="1"/>
    <x v="0"/>
    <n v="0.41084093211752787"/>
    <n v="0.24106041923551172"/>
    <n v="19740"/>
    <n v="8110"/>
    <n v="1949"/>
    <n v="6"/>
    <n v="1955"/>
    <n v="76129"/>
    <s v="Southwest: AZ, NM, OK, and TX"/>
    <x v="1"/>
    <x v="2"/>
    <n v="-97.361500000000007"/>
    <n v="32.709600000000002"/>
    <n v="3.6999999999999998E-2"/>
    <n v="1435"/>
    <n v="448366176"/>
    <n v="283216000"/>
    <m/>
    <m/>
    <n v="4768807"/>
    <n v="4513863"/>
    <n v="78290000"/>
    <n v="15123330"/>
    <m/>
    <m/>
    <x v="4098"/>
    <n v="187378000"/>
    <n v="9527000"/>
    <m/>
    <n v="9527000"/>
    <n v="39842000"/>
    <n v="41175000"/>
    <n v="499615008"/>
    <n v="211576512"/>
    <n v="70543568"/>
    <n v="1471789056"/>
    <n v="1595949056"/>
    <n v="683996992"/>
    <n v="499615008"/>
    <m/>
    <m/>
    <m/>
    <m/>
    <m/>
    <m/>
    <m/>
  </r>
  <r>
    <x v="0"/>
    <x v="147"/>
    <s v="UNIVERSITY OF TEXAS SAN ANTONIO"/>
    <s v="Texas"/>
    <x v="0"/>
    <x v="0"/>
    <s v=""/>
    <s v=""/>
    <m/>
    <m/>
    <m/>
    <m/>
    <m/>
    <n v="78285"/>
    <s v="Southwest: AZ, NM, OK, and TX"/>
    <x v="0"/>
    <x v="0"/>
    <m/>
    <m/>
    <m/>
    <m/>
    <n v="15157815"/>
    <m/>
    <m/>
    <n v="398058"/>
    <n v="9493283"/>
    <n v="35059496"/>
    <n v="2120234"/>
    <n v="1433206"/>
    <m/>
    <m/>
    <x v="4099"/>
    <n v="26380986"/>
    <n v="4497848"/>
    <n v="11791"/>
    <n v="4509639"/>
    <n v="6576934"/>
    <n v="1547500"/>
    <n v="74233376"/>
    <n v="32527432"/>
    <n v="7592477"/>
    <m/>
    <m/>
    <m/>
    <m/>
    <m/>
    <m/>
    <m/>
    <m/>
    <m/>
    <m/>
    <m/>
  </r>
  <r>
    <x v="1"/>
    <x v="147"/>
    <s v="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18861864"/>
    <m/>
    <m/>
    <n v="142813"/>
    <n v="11498626"/>
    <n v="38948796"/>
    <n v="1881500"/>
    <n v="1562384"/>
    <m/>
    <m/>
    <x v="4100"/>
    <n v="29670116"/>
    <n v="5014626"/>
    <n v="41651"/>
    <n v="5056277"/>
    <n v="6638682"/>
    <n v="1793209"/>
    <n v="78453728"/>
    <n v="34949132"/>
    <n v="8837293"/>
    <m/>
    <m/>
    <m/>
    <m/>
    <m/>
    <m/>
    <m/>
    <m/>
    <m/>
    <m/>
    <m/>
  </r>
  <r>
    <x v="2"/>
    <x v="147"/>
    <s v="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23836960"/>
    <m/>
    <m/>
    <n v="278266"/>
    <n v="11808605"/>
    <n v="39568376"/>
    <n v="2066967"/>
    <n v="1585052"/>
    <m/>
    <m/>
    <x v="4101"/>
    <n v="33740672"/>
    <n v="3198959"/>
    <n v="1927413"/>
    <n v="5126372"/>
    <n v="7233909"/>
    <n v="2190164"/>
    <n v="88407536"/>
    <n v="38512268"/>
    <n v="9819003"/>
    <m/>
    <m/>
    <m/>
    <m/>
    <m/>
    <m/>
    <m/>
    <m/>
    <m/>
    <m/>
    <m/>
  </r>
  <r>
    <x v="3"/>
    <x v="147"/>
    <s v="THE 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28627190"/>
    <m/>
    <m/>
    <n v="211493"/>
    <n v="12277931"/>
    <n v="48812388"/>
    <n v="1897206"/>
    <n v="2086321"/>
    <m/>
    <m/>
    <x v="4102"/>
    <n v="39027816"/>
    <n v="3682636"/>
    <n v="6605705"/>
    <n v="10288341"/>
    <n v="4399454"/>
    <n v="4041947"/>
    <n v="99426720"/>
    <n v="43852692"/>
    <n v="11619477"/>
    <m/>
    <m/>
    <m/>
    <m/>
    <m/>
    <m/>
    <m/>
    <m/>
    <m/>
    <m/>
    <m/>
  </r>
  <r>
    <x v="4"/>
    <x v="147"/>
    <s v="THE 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30545912"/>
    <m/>
    <m/>
    <n v="199258"/>
    <n v="13519548"/>
    <n v="47438744"/>
    <n v="1693632"/>
    <n v="2453741"/>
    <m/>
    <m/>
    <x v="4103"/>
    <n v="39524744"/>
    <n v="3884988"/>
    <n v="7549524"/>
    <n v="11434512"/>
    <n v="4837896"/>
    <n v="6115669"/>
    <n v="102407240"/>
    <n v="46897592"/>
    <n v="11762731"/>
    <m/>
    <m/>
    <m/>
    <m/>
    <m/>
    <m/>
    <m/>
    <m/>
    <m/>
    <m/>
    <m/>
  </r>
  <r>
    <x v="5"/>
    <x v="147"/>
    <s v="THE 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36221772"/>
    <m/>
    <m/>
    <n v="209006"/>
    <n v="14814648"/>
    <n v="50030080"/>
    <n v="1685199"/>
    <n v="2830022"/>
    <m/>
    <m/>
    <x v="4104"/>
    <n v="40515764"/>
    <n v="4853078"/>
    <n v="7631224"/>
    <n v="12484302"/>
    <n v="5242714"/>
    <n v="6986306"/>
    <n v="108384032"/>
    <n v="50516768"/>
    <n v="10855275"/>
    <m/>
    <m/>
    <m/>
    <m/>
    <m/>
    <m/>
    <n v="7383"/>
    <m/>
    <m/>
    <m/>
    <m/>
  </r>
  <r>
    <x v="6"/>
    <x v="147"/>
    <s v="THE 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40993960"/>
    <m/>
    <m/>
    <n v="283833"/>
    <n v="16272227"/>
    <n v="49832312"/>
    <n v="1866530"/>
    <n v="2814846"/>
    <m/>
    <m/>
    <x v="4105"/>
    <n v="43037616"/>
    <n v="4920627"/>
    <n v="8574590"/>
    <n v="13495217"/>
    <n v="5676906"/>
    <n v="7778329"/>
    <n v="115094032"/>
    <n v="54891228"/>
    <n v="13034588"/>
    <n v="14045445"/>
    <n v="17115932"/>
    <m/>
    <m/>
    <n v="360"/>
    <n v="0.24299999999999999"/>
    <m/>
    <m/>
    <m/>
    <m/>
    <m/>
  </r>
  <r>
    <x v="7"/>
    <x v="147"/>
    <s v="THE UNIVERSITY OF TEXAS AT SAN ANTONIO"/>
    <s v="Texas"/>
    <x v="0"/>
    <x v="0"/>
    <s v=""/>
    <s v=""/>
    <m/>
    <m/>
    <m/>
    <m/>
    <m/>
    <n v="782490616"/>
    <s v="Southwest: AZ, NM, OK, and TX"/>
    <x v="0"/>
    <x v="0"/>
    <m/>
    <m/>
    <m/>
    <m/>
    <n v="45769784"/>
    <m/>
    <m/>
    <n v="239254"/>
    <n v="20504154"/>
    <n v="60169220"/>
    <n v="3160549"/>
    <n v="4168993"/>
    <m/>
    <m/>
    <x v="4106"/>
    <n v="45911120"/>
    <n v="6611254"/>
    <n v="10368907"/>
    <n v="16980160"/>
    <n v="7455251"/>
    <n v="8316480"/>
    <n v="132399800"/>
    <n v="61566376"/>
    <n v="14382955"/>
    <n v="17115932"/>
    <n v="17099744"/>
    <m/>
    <m/>
    <n v="419"/>
    <n v="0.26900000000000002"/>
    <m/>
    <n v="0.41257899999999997"/>
    <n v="0.57238100000000003"/>
    <n v="0.17125299999999999"/>
    <n v="21268"/>
  </r>
  <r>
    <x v="8"/>
    <x v="147"/>
    <s v="THE UNIVERSITY OF TEXAS AT SAN ANTONIO"/>
    <s v="Texas"/>
    <x v="0"/>
    <x v="0"/>
    <s v=""/>
    <s v=""/>
    <m/>
    <m/>
    <m/>
    <m/>
    <m/>
    <n v="782490617"/>
    <s v="Southwest: AZ, NM, OK, and TX"/>
    <x v="0"/>
    <x v="0"/>
    <m/>
    <m/>
    <m/>
    <m/>
    <n v="48679868"/>
    <m/>
    <m/>
    <n v="179111"/>
    <n v="24227842"/>
    <n v="61759280"/>
    <n v="2694214"/>
    <n v="3910084"/>
    <m/>
    <m/>
    <x v="4107"/>
    <n v="48440592"/>
    <n v="7178878"/>
    <n v="11569684"/>
    <n v="18748562"/>
    <n v="8379416"/>
    <n v="9000121"/>
    <n v="143284704"/>
    <n v="64877584"/>
    <n v="15422842"/>
    <n v="17099744"/>
    <n v="20675172"/>
    <m/>
    <m/>
    <n v="388"/>
    <n v="0.24399999999999999"/>
    <m/>
    <n v="0.407887"/>
    <n v="0.59457800000000005"/>
    <n v="0.166051"/>
    <n v="22014.5"/>
  </r>
  <r>
    <x v="9"/>
    <x v="147"/>
    <s v="THE UNIVERSITY OF TEXAS AT SAN ANTONIO"/>
    <s v="Texas"/>
    <x v="0"/>
    <x v="0"/>
    <s v=""/>
    <s v=""/>
    <m/>
    <m/>
    <m/>
    <m/>
    <m/>
    <n v="782490617"/>
    <s v="Southwest: AZ, NM, OK, and TX"/>
    <x v="0"/>
    <x v="0"/>
    <m/>
    <m/>
    <m/>
    <m/>
    <n v="52999040"/>
    <m/>
    <m/>
    <n v="231002"/>
    <n v="27901696"/>
    <n v="76983616"/>
    <n v="2803986"/>
    <n v="5177178"/>
    <m/>
    <m/>
    <x v="4108"/>
    <n v="55190920"/>
    <n v="9617055"/>
    <n v="12662396"/>
    <n v="22279452"/>
    <n v="10219971"/>
    <n v="9808356"/>
    <n v="175789184"/>
    <n v="72537800"/>
    <n v="16855528"/>
    <n v="20675172"/>
    <n v="24378664"/>
    <m/>
    <m/>
    <n v="332"/>
    <n v="0.23200000000000001"/>
    <m/>
    <n v="0.40831400000000001"/>
    <n v="0.59085200000000004"/>
    <n v="0.165161"/>
    <n v="22408"/>
  </r>
  <r>
    <x v="10"/>
    <x v="147"/>
    <s v="THE UNIVERSITY OF TEXAS AT SAN ANTONIO"/>
    <s v="Texas"/>
    <x v="0"/>
    <x v="0"/>
    <s v=""/>
    <s v=""/>
    <m/>
    <m/>
    <m/>
    <m/>
    <m/>
    <n v="782490617"/>
    <s v="Southwest: AZ, NM, OK, and TX"/>
    <x v="0"/>
    <x v="0"/>
    <m/>
    <m/>
    <m/>
    <m/>
    <n v="59211848"/>
    <m/>
    <m/>
    <n v="226825"/>
    <n v="27693392"/>
    <n v="75890560"/>
    <n v="2853093"/>
    <n v="6009866"/>
    <m/>
    <m/>
    <x v="4109"/>
    <n v="59702376"/>
    <n v="10454134"/>
    <n v="12361022"/>
    <n v="22815156"/>
    <n v="11628962"/>
    <n v="12892844"/>
    <n v="177361616"/>
    <n v="79655128"/>
    <n v="17938710"/>
    <n v="24378664"/>
    <n v="23070512"/>
    <m/>
    <m/>
    <n v="406"/>
    <n v="0.26600000000000001"/>
    <n v="5994"/>
    <n v="0.40191900000000003"/>
    <n v="0.58029399999999998"/>
    <n v="0.16749800000000001"/>
    <n v="23568"/>
  </r>
  <r>
    <x v="11"/>
    <x v="147"/>
    <s v="THE UNIVERSITY OF TEXAS AT SAN ANTONIO"/>
    <s v="Texas"/>
    <x v="1"/>
    <x v="0"/>
    <n v="0.99352953454393655"/>
    <n v="0.54327731092436971"/>
    <n v="4791"/>
    <n v="4760"/>
    <n v="2453"/>
    <n v="133"/>
    <n v="2586"/>
    <n v="782491130"/>
    <s v="Southwest: AZ, NM, OK, and TX"/>
    <x v="0"/>
    <x v="0"/>
    <m/>
    <m/>
    <m/>
    <m/>
    <n v="67681488"/>
    <n v="51246588"/>
    <m/>
    <n v="2090075"/>
    <n v="32836916"/>
    <n v="89654248"/>
    <n v="3801242"/>
    <n v="105148792"/>
    <n v="103025616"/>
    <n v="87671688"/>
    <x v="4110"/>
    <n v="71509248"/>
    <n v="11163491"/>
    <n v="17024102"/>
    <n v="28187592"/>
    <n v="15112476"/>
    <n v="15841592"/>
    <n v="213011328"/>
    <n v="85463504"/>
    <n v="20491984"/>
    <m/>
    <m/>
    <n v="295543328"/>
    <n v="213011328"/>
    <n v="434"/>
    <n v="0.25800000000000001"/>
    <n v="6113"/>
    <n v="0.38880599999999998"/>
    <n v="0.57926100000000003"/>
    <n v="0.16390099999999999"/>
    <n v="25602"/>
  </r>
  <r>
    <x v="12"/>
    <x v="147"/>
    <s v="THE UNIVERSITY OF TEXAS AT SAN ANTONIO"/>
    <s v="Texas"/>
    <x v="1"/>
    <x v="0"/>
    <n v="0.92933371791173924"/>
    <n v="0.39819987585350713"/>
    <n v="6934"/>
    <n v="6444"/>
    <n v="2441"/>
    <n v="125"/>
    <n v="2566"/>
    <s v="78249-1130"/>
    <s v="Southwest: AZ, NM, OK, and TX"/>
    <x v="0"/>
    <x v="0"/>
    <m/>
    <m/>
    <m/>
    <m/>
    <n v="82642784"/>
    <n v="62419180"/>
    <m/>
    <n v="1856983"/>
    <n v="43175288"/>
    <n v="89975368"/>
    <n v="4584347"/>
    <n v="39050924"/>
    <n v="127554880"/>
    <n v="88266248"/>
    <x v="4111"/>
    <n v="81487528"/>
    <n v="13533003"/>
    <n v="19800028"/>
    <n v="33333032"/>
    <n v="17773094"/>
    <n v="17364014"/>
    <n v="220969664"/>
    <n v="99737504"/>
    <n v="24706046"/>
    <n v="21799720"/>
    <n v="25147520"/>
    <n v="254319872"/>
    <n v="220969664"/>
    <n v="482"/>
    <n v="0.27600000000000002"/>
    <n v="6300"/>
    <n v="0.36899399999999999"/>
    <n v="0.58066099999999998"/>
    <n v="0.151334"/>
    <n v="26923"/>
  </r>
  <r>
    <x v="13"/>
    <x v="147"/>
    <s v="THE UNIVERSITY OF TEXAS AT SAN ANTONIO"/>
    <s v="Texas"/>
    <x v="1"/>
    <x v="0"/>
    <n v="0.99457126948775054"/>
    <n v="0.46214135759272218"/>
    <n v="7184"/>
    <n v="7145"/>
    <n v="3207"/>
    <n v="95"/>
    <n v="3302"/>
    <s v="78249-1130"/>
    <s v="Southwest: AZ, NM, OK, and TX"/>
    <x v="0"/>
    <x v="0"/>
    <m/>
    <m/>
    <m/>
    <m/>
    <n v="111988072"/>
    <n v="88247880"/>
    <m/>
    <n v="1922142"/>
    <n v="47498524"/>
    <n v="89559704"/>
    <n v="2420809"/>
    <n v="47027292"/>
    <n v="156475728"/>
    <n v="89294608"/>
    <x v="4112"/>
    <n v="89640400"/>
    <n v="15053278"/>
    <n v="17842442"/>
    <n v="32895720"/>
    <n v="18049098"/>
    <n v="18964788"/>
    <n v="240725296"/>
    <n v="109299288"/>
    <n v="24705932"/>
    <n v="25147520"/>
    <n v="30217960"/>
    <n v="293452160"/>
    <n v="240725296"/>
    <n v="601"/>
    <n v="0.29099999999999998"/>
    <n v="6393"/>
    <n v="0.33759099999999997"/>
    <n v="0.56329799999999997"/>
    <n v="0.13223499999999999"/>
    <n v="28064"/>
  </r>
  <r>
    <x v="14"/>
    <x v="147"/>
    <s v="THE UNIVERSITY OF TEXAS AT SAN ANTONIO"/>
    <s v="Texas"/>
    <x v="1"/>
    <x v="0"/>
    <n v="0.99312748039879972"/>
    <n v="0.44619883040935671"/>
    <n v="10331"/>
    <n v="10260"/>
    <n v="4281"/>
    <n v="297"/>
    <n v="4578"/>
    <s v="78249-1130"/>
    <s v="Southwest: AZ, NM, OK, and TX"/>
    <x v="1"/>
    <x v="0"/>
    <m/>
    <m/>
    <m/>
    <m/>
    <n v="141401744"/>
    <n v="110952088"/>
    <m/>
    <n v="2045483"/>
    <n v="54099960"/>
    <n v="91861616"/>
    <n v="3716024"/>
    <n v="81945352"/>
    <n v="196940464"/>
    <n v="95897928"/>
    <x v="4113"/>
    <n v="105955088"/>
    <n v="22175176"/>
    <n v="18399270"/>
    <n v="40574448"/>
    <n v="22472024"/>
    <n v="23299264"/>
    <n v="285612416"/>
    <n v="125472504"/>
    <n v="28683732"/>
    <n v="30217960"/>
    <n v="36386116"/>
    <n v="372798848"/>
    <n v="285612416"/>
    <n v="502"/>
    <n v="0.30199999999999999"/>
    <n v="7277"/>
    <n v="0.31164500000000001"/>
    <n v="0.55338900000000002"/>
    <n v="0.120216"/>
    <n v="29120"/>
  </r>
  <r>
    <x v="15"/>
    <x v="147"/>
    <s v="The University of Texas at San Antonio"/>
    <s v="Texas"/>
    <x v="1"/>
    <x v="0"/>
    <n v="0.99312748039879972"/>
    <n v="0.43089668615984406"/>
    <n v="10331"/>
    <n v="10260"/>
    <n v="4246"/>
    <n v="175"/>
    <n v="4421"/>
    <s v="78249-1130"/>
    <s v="Southwest: AZ, NM, OK, and TX"/>
    <x v="1"/>
    <x v="1"/>
    <m/>
    <m/>
    <m/>
    <m/>
    <n v="155069872"/>
    <n v="118624584"/>
    <m/>
    <n v="1837581"/>
    <n v="60454600"/>
    <n v="109911280"/>
    <n v="3538913"/>
    <n v="51565376"/>
    <n v="215371936"/>
    <n v="110754552"/>
    <x v="4114"/>
    <n v="109946832"/>
    <n v="28934564"/>
    <n v="18613946"/>
    <n v="47548512"/>
    <n v="26019822"/>
    <n v="26904352"/>
    <n v="311409888"/>
    <n v="140301312"/>
    <n v="33895104"/>
    <n v="36386116"/>
    <n v="44430064"/>
    <n v="380138880"/>
    <n v="311409888"/>
    <n v="489"/>
    <n v="0.28299999999999997"/>
    <m/>
    <n v="0.30276599999999998"/>
    <n v="0.55280700000000005"/>
    <n v="0.115948"/>
    <n v="30355"/>
  </r>
  <r>
    <x v="16"/>
    <x v="147"/>
    <s v="The University of Texas at San Antonio"/>
    <s v="Texas"/>
    <x v="1"/>
    <x v="0"/>
    <n v="0.99376640419947504"/>
    <n v="0.48993067018818093"/>
    <n v="9144"/>
    <n v="9087"/>
    <n v="4359"/>
    <n v="93"/>
    <n v="4452"/>
    <s v="78249-1130"/>
    <s v="Southwest: AZ, NM, OK, and TX"/>
    <x v="1"/>
    <x v="1"/>
    <m/>
    <m/>
    <m/>
    <m/>
    <n v="174823088"/>
    <n v="143464528"/>
    <m/>
    <n v="3108709"/>
    <n v="60071536"/>
    <n v="110763912"/>
    <n v="3803390"/>
    <n v="102294736"/>
    <n v="240538176"/>
    <n v="125122288"/>
    <x v="4115"/>
    <n v="119982632"/>
    <n v="30559132"/>
    <n v="18290960"/>
    <n v="48850092"/>
    <n v="31193560"/>
    <n v="29737354"/>
    <n v="336807008"/>
    <n v="148150064"/>
    <n v="36200592"/>
    <n v="44430064"/>
    <n v="53765352"/>
    <n v="462957184"/>
    <n v="336807008"/>
    <n v="568"/>
    <n v="0.29699999999999999"/>
    <m/>
    <n v="0.28543600000000002"/>
    <n v="0.55085200000000001"/>
    <n v="0.10569199999999999"/>
    <n v="31795"/>
  </r>
  <r>
    <x v="17"/>
    <x v="147"/>
    <s v="The University of Texas at San Antonio"/>
    <s v="Texas"/>
    <x v="1"/>
    <x v="0"/>
    <n v="0.90820995962314943"/>
    <n v="0.47233748271092668"/>
    <n v="11145"/>
    <n v="10122"/>
    <n v="4695"/>
    <n v="86"/>
    <n v="4781"/>
    <s v="78249-1644"/>
    <s v="Southwest: AZ, NM, OK, and TX"/>
    <x v="1"/>
    <x v="1"/>
    <m/>
    <m/>
    <m/>
    <m/>
    <n v="183319632"/>
    <n v="148092192"/>
    <m/>
    <n v="3654768"/>
    <n v="64492972"/>
    <n v="129879160"/>
    <n v="5766984"/>
    <n v="117649784"/>
    <n v="230209216"/>
    <n v="145924976"/>
    <x v="4116"/>
    <n v="130298136"/>
    <n v="32658114"/>
    <n v="20185430"/>
    <n v="52843544"/>
    <n v="35064596"/>
    <n v="35211332"/>
    <n v="378651360"/>
    <n v="158756816"/>
    <n v="39394456"/>
    <n v="53765352"/>
    <n v="54084216"/>
    <n v="488059584"/>
    <n v="378651360"/>
    <n v="855"/>
    <n v="0.28499999999999998"/>
    <m/>
    <n v="0.26968700000000001"/>
    <n v="0.54298500000000005"/>
    <n v="9.7231799999999993E-2"/>
    <n v="32738"/>
  </r>
  <r>
    <x v="18"/>
    <x v="147"/>
    <s v="The University of Texas at San Antonio"/>
    <s v="Texas"/>
    <x v="1"/>
    <x v="0"/>
    <n v="0.9299112453106414"/>
    <n v="0.48489619206927087"/>
    <n v="10929"/>
    <n v="10163"/>
    <n v="4836"/>
    <n v="92"/>
    <n v="4928"/>
    <s v="78249-1644"/>
    <s v="Southwest: AZ, NM, OK, and TX"/>
    <x v="1"/>
    <x v="1"/>
    <m/>
    <m/>
    <m/>
    <m/>
    <n v="200035616"/>
    <n v="161500896"/>
    <m/>
    <n v="3966631"/>
    <n v="74055448"/>
    <n v="135027216"/>
    <n v="6473511"/>
    <n v="58726144"/>
    <n v="259686784"/>
    <n v="126983912"/>
    <x v="4117"/>
    <n v="130928552"/>
    <n v="43582800"/>
    <n v="23280322"/>
    <n v="66863120"/>
    <n v="42680920"/>
    <n v="29772176"/>
    <n v="422876992"/>
    <n v="177958656"/>
    <n v="43275248"/>
    <n v="54084216"/>
    <n v="46665080"/>
    <n v="435832448"/>
    <n v="422876992"/>
    <n v="1051"/>
    <n v="0.25700000000000001"/>
    <m/>
    <n v="0.25854700000000003"/>
    <n v="0.53288500000000005"/>
    <n v="8.6518300000000006E-2"/>
    <n v="34253"/>
  </r>
  <r>
    <x v="19"/>
    <x v="147"/>
    <s v="The University of Texas at San Antonio"/>
    <s v="Texas"/>
    <x v="1"/>
    <x v="0"/>
    <n v="0.88000321491721589"/>
    <n v="0.44369348798977076"/>
    <n v="12442"/>
    <n v="10949"/>
    <n v="4764"/>
    <n v="94"/>
    <n v="4858"/>
    <s v="78249-1644"/>
    <s v="Southwest: AZ, NM, OK, and TX"/>
    <x v="1"/>
    <x v="1"/>
    <n v="-98.6173"/>
    <n v="29.5852"/>
    <m/>
    <m/>
    <n v="219173920"/>
    <n v="170490704"/>
    <m/>
    <n v="3535655"/>
    <n v="95925144"/>
    <n v="140644832"/>
    <n v="8759234"/>
    <n v="16663242"/>
    <n v="270691840"/>
    <n v="207137504"/>
    <x v="4118"/>
    <n v="150716992"/>
    <n v="46744512"/>
    <n v="20486420"/>
    <n v="67230928"/>
    <n v="51583600"/>
    <n v="29039128"/>
    <n v="461956544"/>
    <n v="191947344"/>
    <n v="47419476"/>
    <n v="46665080"/>
    <n v="60305084"/>
    <n v="502630272"/>
    <n v="461956544"/>
    <n v="1117"/>
    <n v="0.26600000000000001"/>
    <m/>
    <n v="0.25904500000000003"/>
    <n v="0.523706"/>
    <n v="8.31929E-2"/>
    <n v="35164"/>
  </r>
  <r>
    <x v="20"/>
    <x v="147"/>
    <s v="The University of Texas at San Antonio"/>
    <s v="Texas"/>
    <x v="1"/>
    <x v="0"/>
    <n v="0.8693404485950138"/>
    <n v="0.46834835986955686"/>
    <n v="11993"/>
    <n v="10426"/>
    <n v="4761"/>
    <n v="122"/>
    <n v="4883"/>
    <s v="78249-1644"/>
    <s v="Southwest: AZ, NM, OK, and TX"/>
    <x v="1"/>
    <x v="1"/>
    <n v="-98.6173"/>
    <n v="29.5852"/>
    <m/>
    <m/>
    <n v="240264864"/>
    <n v="174346944"/>
    <m/>
    <n v="4394094"/>
    <n v="108000656"/>
    <n v="140842640"/>
    <n v="6555541"/>
    <n v="64622684"/>
    <n v="291624192"/>
    <n v="212672368"/>
    <x v="4119"/>
    <n v="154832480"/>
    <n v="55004352"/>
    <n v="22155818"/>
    <n v="77160168"/>
    <n v="50906944"/>
    <n v="29911914"/>
    <n v="525627776"/>
    <n v="200969360"/>
    <n v="50870224"/>
    <n v="60305084"/>
    <n v="81760096"/>
    <n v="582240128"/>
    <n v="525627776"/>
    <n v="1184"/>
    <n v="0.27200000000000002"/>
    <m/>
    <n v="0.24845999999999999"/>
    <n v="0.50878100000000004"/>
    <n v="8.1198199999999998E-2"/>
    <n v="34555"/>
  </r>
  <r>
    <x v="21"/>
    <x v="147"/>
    <s v="The University of Texas at San Antonio"/>
    <s v="Texas"/>
    <x v="1"/>
    <x v="0"/>
    <n v="0.8324794286601459"/>
    <n v="0.47528907124207387"/>
    <n v="12882"/>
    <n v="10724"/>
    <n v="4924"/>
    <n v="173"/>
    <n v="5097"/>
    <s v="78249-1644"/>
    <s v="Southwest: AZ, NM, OK, and TX"/>
    <x v="1"/>
    <x v="1"/>
    <n v="-98.621399999999994"/>
    <n v="29.5824"/>
    <n v="0.111"/>
    <n v="6296"/>
    <n v="248961648"/>
    <n v="193684752"/>
    <m/>
    <n v="5476142"/>
    <n v="100154784"/>
    <n v="132898688"/>
    <n v="12267526"/>
    <n v="54043392"/>
    <n v="309058176"/>
    <n v="188195936"/>
    <x v="4120"/>
    <n v="159911136"/>
    <n v="51131344"/>
    <n v="21350760"/>
    <n v="72482104"/>
    <n v="60620680"/>
    <n v="30398922"/>
    <n v="495497216"/>
    <n v="203498272"/>
    <n v="50971540"/>
    <n v="81760096"/>
    <n v="89521184"/>
    <n v="554045056"/>
    <n v="495497216"/>
    <n v="1327"/>
    <n v="0.28299999999999997"/>
    <m/>
    <n v="0.22191900000000001"/>
    <n v="0.50855300000000003"/>
    <n v="7.1525900000000003E-2"/>
    <n v="34472"/>
  </r>
  <r>
    <x v="22"/>
    <x v="147"/>
    <s v="The University of Texas at San Antonio"/>
    <s v="Texas"/>
    <x v="1"/>
    <x v="0"/>
    <n v="0.78156996587030714"/>
    <n v="0.43441048034934499"/>
    <n v="14650"/>
    <n v="11450"/>
    <n v="4874"/>
    <n v="100"/>
    <n v="4974"/>
    <s v="78249-1644"/>
    <s v="Southwest: AZ, NM, OK, and TX"/>
    <x v="1"/>
    <x v="1"/>
    <n v="-98.621399999999994"/>
    <n v="29.5824"/>
    <n v="0.11"/>
    <n v="6605"/>
    <n v="265968752"/>
    <n v="181436832"/>
    <m/>
    <n v="5427635"/>
    <n v="112321880"/>
    <n v="140125488"/>
    <n v="8068152"/>
    <n v="27881004"/>
    <n v="298985088"/>
    <n v="213084608"/>
    <x v="4121"/>
    <n v="161629968"/>
    <n v="52302488"/>
    <n v="22013604"/>
    <n v="74316096"/>
    <n v="66143072"/>
    <n v="31915786"/>
    <n v="510387936"/>
    <n v="207652816"/>
    <n v="53119128"/>
    <n v="89521184"/>
    <n v="100825152"/>
    <n v="558088256"/>
    <n v="510387936"/>
    <n v="1450"/>
    <n v="0.3"/>
    <m/>
    <n v="0.21792700000000001"/>
    <n v="0.51292400000000005"/>
    <n v="6.5844600000000003E-2"/>
    <n v="35000"/>
  </r>
  <r>
    <x v="23"/>
    <x v="147"/>
    <s v="The University of Texas at San Antonio"/>
    <s v="Texas"/>
    <x v="1"/>
    <x v="0"/>
    <n v="0.73265962333486445"/>
    <n v="0.40241827138378861"/>
    <n v="15239"/>
    <n v="11165"/>
    <n v="4465"/>
    <n v="28"/>
    <n v="4493"/>
    <s v="78249-1644"/>
    <s v="Southwest: AZ, NM, OK, and TX"/>
    <x v="1"/>
    <x v="1"/>
    <n v="-98.621399999999994"/>
    <n v="29.5824"/>
    <n v="0.11"/>
    <n v="6798"/>
    <n v="254228448"/>
    <n v="185230816"/>
    <m/>
    <n v="1275176"/>
    <n v="89000168"/>
    <n v="146470448"/>
    <n v="9925550"/>
    <n v="19797708"/>
    <n v="305871744"/>
    <n v="221043600"/>
    <x v="4122"/>
    <n v="166186080"/>
    <n v="45874444"/>
    <n v="21333968"/>
    <n v="67208416"/>
    <n v="67311872"/>
    <n v="31793624"/>
    <n v="502587488"/>
    <n v="210909344"/>
    <n v="53644704"/>
    <n v="100825152"/>
    <n v="113909432"/>
    <n v="548765568"/>
    <n v="502587488"/>
    <n v="1480"/>
    <n v="0.311"/>
    <m/>
    <n v="0.22089700000000001"/>
    <n v="0.52484299999999995"/>
    <n v="6.3946199999999995E-2"/>
    <n v="35093"/>
  </r>
  <r>
    <x v="24"/>
    <x v="147"/>
    <s v="The University of Texas at San Antonio"/>
    <s v="Texas"/>
    <x v="1"/>
    <x v="0"/>
    <n v="0.75912408759124084"/>
    <n v="0.44610091743119268"/>
    <n v="14933"/>
    <n v="11336"/>
    <n v="4978"/>
    <n v="79"/>
    <n v="5057"/>
    <s v="78249-1644"/>
    <s v="Southwest: AZ, NM, OK, and TX"/>
    <x v="1"/>
    <x v="1"/>
    <n v="-98.621399999999994"/>
    <n v="29.5824"/>
    <n v="8.5999999999999993E-2"/>
    <n v="7607"/>
    <n v="268752256"/>
    <n v="192590016"/>
    <m/>
    <n v="8913856"/>
    <n v="83760624"/>
    <n v="155867712"/>
    <n v="10355261"/>
    <n v="12497675"/>
    <n v="318523360"/>
    <n v="179531536"/>
    <x v="4123"/>
    <n v="173637536"/>
    <n v="50900604"/>
    <n v="21419676"/>
    <n v="72320280"/>
    <n v="67849040"/>
    <n v="33583252"/>
    <n v="527008032"/>
    <n v="214568464"/>
    <n v="53509420"/>
    <n v="113909432"/>
    <n v="121961616"/>
    <n v="515329504"/>
    <n v="527008032"/>
    <n v="1433"/>
    <n v="0.314"/>
    <m/>
    <n v="0.19583100000000001"/>
    <n v="0.53747199999999995"/>
    <n v="5.8004399999999998E-2"/>
    <n v="35872"/>
  </r>
  <r>
    <x v="25"/>
    <x v="147"/>
    <s v="The University of Texas at San Antonio"/>
    <s v="Texas"/>
    <x v="1"/>
    <x v="0"/>
    <n v="0.77951101489876484"/>
    <n v="0.40635465163767048"/>
    <n v="15706"/>
    <n v="12243"/>
    <n v="4897"/>
    <n v="78"/>
    <n v="4975"/>
    <s v="78249-1644"/>
    <s v="Southwest: AZ, NM, OK, and TX"/>
    <x v="1"/>
    <x v="1"/>
    <n v="-98.621399999999994"/>
    <n v="29.5824"/>
    <n v="7.1999999999999995E-2"/>
    <n v="7606"/>
    <n v="254672832"/>
    <n v="185345072"/>
    <m/>
    <n v="4023007"/>
    <n v="85787936"/>
    <n v="147073856"/>
    <n v="3287176"/>
    <n v="21572144"/>
    <n v="307955424"/>
    <n v="187590080"/>
    <x v="4124"/>
    <n v="174195616"/>
    <n v="56760600"/>
    <n v="19551600"/>
    <n v="76312200"/>
    <n v="69796840"/>
    <n v="35085240"/>
    <n v="549625600"/>
    <n v="239030656"/>
    <n v="64415040"/>
    <n v="121961616"/>
    <n v="133899240"/>
    <n v="518960032"/>
    <n v="549625600"/>
    <n v="1673"/>
    <n v="0.34799999999999998"/>
    <m/>
    <n v="0.16895499999999999"/>
    <n v="0.542489"/>
    <n v="5.1352500000000002E-2"/>
    <n v="36810"/>
  </r>
  <r>
    <x v="26"/>
    <x v="147"/>
    <s v="The University of Texas at San Antonio"/>
    <s v="Texas"/>
    <x v="1"/>
    <x v="0"/>
    <n v="0.76406451612903226"/>
    <n v="0.36966984716710294"/>
    <n v="15500"/>
    <n v="11843"/>
    <n v="4306"/>
    <n v="72"/>
    <n v="4378"/>
    <s v="78249-1644"/>
    <s v="Southwest: AZ, NM, OK, and TX"/>
    <x v="1"/>
    <x v="1"/>
    <n v="-98.621399999999994"/>
    <n v="29.5824"/>
    <n v="5.8000000000000003E-2"/>
    <n v="7506"/>
    <n v="270305536"/>
    <n v="190520272"/>
    <m/>
    <n v="6156550"/>
    <n v="92265800"/>
    <n v="155373776"/>
    <n v="10025936"/>
    <n v="102283728"/>
    <n v="324965568"/>
    <n v="222695344"/>
    <x v="4125"/>
    <n v="174910752"/>
    <n v="66987964"/>
    <n v="22968900"/>
    <n v="89956864"/>
    <n v="69679800"/>
    <n v="35059128"/>
    <n v="615153408"/>
    <n v="243122144"/>
    <n v="66804640"/>
    <n v="133899240"/>
    <n v="152554544"/>
    <n v="649708608"/>
    <n v="615153408"/>
    <n v="1795"/>
    <n v="0.36699999999999999"/>
    <m/>
    <n v="0.173458"/>
    <n v="0.54167399999999999"/>
    <n v="5.1305799999999999E-2"/>
    <n v="36359.5"/>
  </r>
  <r>
    <x v="27"/>
    <x v="147"/>
    <s v="The University of Texas at San Antonio"/>
    <s v="Texas"/>
    <x v="1"/>
    <x v="0"/>
    <n v="0.79459087209666313"/>
    <n v="0.3963126378821305"/>
    <n v="15973"/>
    <n v="12692"/>
    <n v="4948"/>
    <n v="82"/>
    <n v="5030"/>
    <s v="78249-1644"/>
    <s v="Southwest: AZ, NM, OK, and TX"/>
    <x v="1"/>
    <x v="1"/>
    <n v="-98.621399999999994"/>
    <n v="29.5824"/>
    <n v="6.6000000000000003E-2"/>
    <n v="7396"/>
    <n v="296806784"/>
    <n v="204831296"/>
    <m/>
    <n v="8424124"/>
    <n v="102295112"/>
    <n v="163681472"/>
    <n v="6676378"/>
    <n v="26692844"/>
    <n v="343250112"/>
    <n v="231367056"/>
    <x v="4126"/>
    <n v="179513872"/>
    <n v="66910416"/>
    <n v="18588916"/>
    <n v="85499328"/>
    <n v="71517624"/>
    <n v="35254128"/>
    <n v="572471296"/>
    <n v="247957952"/>
    <n v="68258912"/>
    <n v="152554544"/>
    <n v="164031600"/>
    <n v="589836352"/>
    <n v="572471296"/>
    <m/>
    <m/>
    <m/>
    <m/>
    <m/>
    <m/>
    <m/>
  </r>
  <r>
    <x v="0"/>
    <x v="148"/>
    <s v="TEXAS TECH UNIVERSITY"/>
    <s v="Texas"/>
    <x v="0"/>
    <x v="0"/>
    <s v=""/>
    <s v=""/>
    <m/>
    <m/>
    <m/>
    <m/>
    <m/>
    <n v="79409"/>
    <s v="Southwest: AZ, NM, OK, and TX"/>
    <x v="0"/>
    <x v="0"/>
    <m/>
    <m/>
    <m/>
    <m/>
    <n v="40001100"/>
    <m/>
    <m/>
    <n v="183327"/>
    <n v="16230500"/>
    <n v="105770008"/>
    <n v="8197042"/>
    <n v="23282716"/>
    <m/>
    <m/>
    <x v="4127"/>
    <n v="70258976"/>
    <n v="20521580"/>
    <n v="3284455"/>
    <n v="23806036"/>
    <n v="19743752"/>
    <n v="8981151"/>
    <n v="247860864"/>
    <n v="85680600"/>
    <n v="24704944"/>
    <m/>
    <m/>
    <m/>
    <m/>
    <m/>
    <m/>
    <m/>
    <m/>
    <m/>
    <m/>
    <m/>
  </r>
  <r>
    <x v="1"/>
    <x v="148"/>
    <s v="TEXAS TECH UNIVERSITY"/>
    <s v="Texas"/>
    <x v="0"/>
    <x v="0"/>
    <s v=""/>
    <s v=""/>
    <m/>
    <m/>
    <m/>
    <m/>
    <m/>
    <n v="79409"/>
    <s v="Southwest: AZ, NM, OK, and TX"/>
    <x v="0"/>
    <x v="0"/>
    <m/>
    <m/>
    <m/>
    <m/>
    <n v="44719324"/>
    <m/>
    <m/>
    <n v="232951"/>
    <n v="18808596"/>
    <n v="112879528"/>
    <n v="8745497"/>
    <n v="8663037"/>
    <m/>
    <m/>
    <x v="4128"/>
    <n v="73196632"/>
    <n v="20563992"/>
    <n v="4048182"/>
    <n v="24612174"/>
    <n v="18936634"/>
    <n v="10028734"/>
    <n v="217802784"/>
    <n v="85436104"/>
    <n v="26767886"/>
    <m/>
    <m/>
    <m/>
    <m/>
    <m/>
    <m/>
    <m/>
    <m/>
    <m/>
    <m/>
    <m/>
  </r>
  <r>
    <x v="2"/>
    <x v="148"/>
    <s v="TEXAS TECH UNIVERSITY"/>
    <s v="Texas"/>
    <x v="0"/>
    <x v="0"/>
    <s v=""/>
    <s v=""/>
    <m/>
    <m/>
    <m/>
    <m/>
    <m/>
    <n v="79409"/>
    <s v="Southwest: AZ, NM, OK, and TX"/>
    <x v="0"/>
    <x v="0"/>
    <m/>
    <m/>
    <m/>
    <m/>
    <n v="51960808"/>
    <m/>
    <m/>
    <n v="413407"/>
    <n v="19296544"/>
    <n v="116596768"/>
    <n v="10608327"/>
    <n v="9017772"/>
    <m/>
    <m/>
    <x v="4129"/>
    <n v="77811832"/>
    <n v="20931990"/>
    <n v="4220841"/>
    <n v="25152832"/>
    <n v="20334246"/>
    <n v="10488287"/>
    <n v="232356240"/>
    <n v="87950640"/>
    <n v="28651280"/>
    <m/>
    <m/>
    <m/>
    <m/>
    <m/>
    <m/>
    <n v="3565"/>
    <m/>
    <m/>
    <m/>
    <m/>
  </r>
  <r>
    <x v="3"/>
    <x v="148"/>
    <s v="TEXAS TECH UNIVERSITY"/>
    <s v="Texas"/>
    <x v="0"/>
    <x v="0"/>
    <s v=""/>
    <s v=""/>
    <m/>
    <m/>
    <m/>
    <m/>
    <m/>
    <n v="79409"/>
    <s v="Southwest: AZ, NM, OK, and TX"/>
    <x v="0"/>
    <x v="0"/>
    <m/>
    <m/>
    <m/>
    <m/>
    <n v="55740284"/>
    <m/>
    <m/>
    <n v="323327"/>
    <n v="19445544"/>
    <n v="121093760"/>
    <n v="10568358"/>
    <n v="9891399"/>
    <m/>
    <m/>
    <x v="4130"/>
    <n v="81646192"/>
    <n v="21917200"/>
    <n v="4762930"/>
    <n v="26680130"/>
    <n v="20757176"/>
    <n v="10960054"/>
    <n v="243668016"/>
    <n v="90579664"/>
    <n v="31438788"/>
    <m/>
    <m/>
    <m/>
    <m/>
    <m/>
    <m/>
    <m/>
    <m/>
    <m/>
    <m/>
    <m/>
  </r>
  <r>
    <x v="4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61887192"/>
    <m/>
    <m/>
    <n v="552471"/>
    <n v="19491238"/>
    <n v="112847576"/>
    <n v="10634142"/>
    <n v="11485277"/>
    <m/>
    <m/>
    <x v="4131"/>
    <n v="83123648"/>
    <n v="22544540"/>
    <n v="4890419"/>
    <n v="27434960"/>
    <n v="22078452"/>
    <n v="11319487"/>
    <n v="261920416"/>
    <n v="93060608"/>
    <n v="32054868"/>
    <m/>
    <m/>
    <m/>
    <m/>
    <m/>
    <m/>
    <m/>
    <m/>
    <m/>
    <m/>
    <m/>
  </r>
  <r>
    <x v="5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71984960"/>
    <m/>
    <m/>
    <n v="396919"/>
    <n v="22458664"/>
    <n v="126980272"/>
    <n v="13854042"/>
    <n v="12396132"/>
    <m/>
    <m/>
    <x v="4132"/>
    <n v="86254320"/>
    <n v="24656332"/>
    <n v="5588824"/>
    <n v="30245156"/>
    <n v="23677134"/>
    <n v="11570804"/>
    <n v="283191744"/>
    <n v="100767752"/>
    <n v="29773708"/>
    <m/>
    <m/>
    <m/>
    <m/>
    <m/>
    <m/>
    <m/>
    <m/>
    <m/>
    <m/>
    <m/>
  </r>
  <r>
    <x v="6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83144992"/>
    <m/>
    <m/>
    <n v="460087"/>
    <n v="21364986"/>
    <n v="125003328"/>
    <n v="14389551"/>
    <n v="14046491"/>
    <m/>
    <m/>
    <x v="4133"/>
    <n v="93841856"/>
    <n v="27420136"/>
    <n v="4837526"/>
    <n v="32257662"/>
    <n v="26174940"/>
    <n v="12338630"/>
    <n v="296283392"/>
    <n v="109685920"/>
    <n v="30912382"/>
    <n v="103374168"/>
    <n v="123505320"/>
    <m/>
    <m/>
    <n v="1236"/>
    <n v="0.436"/>
    <m/>
    <m/>
    <m/>
    <m/>
    <m/>
  </r>
  <r>
    <x v="7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88381648"/>
    <m/>
    <m/>
    <n v="347337"/>
    <n v="25685780"/>
    <n v="137811408"/>
    <n v="14917855"/>
    <n v="17420044"/>
    <m/>
    <m/>
    <x v="4134"/>
    <n v="101961008"/>
    <n v="31165912"/>
    <n v="7281275"/>
    <n v="38447188"/>
    <n v="29168470"/>
    <n v="13314343"/>
    <n v="322356512"/>
    <n v="122254472"/>
    <n v="45746552"/>
    <n v="123505320"/>
    <n v="131489264"/>
    <m/>
    <m/>
    <n v="1376"/>
    <n v="0.48699999999999999"/>
    <m/>
    <n v="0.217947"/>
    <n v="0.47775899999999999"/>
    <n v="9.3427700000000002E-2"/>
    <n v="33830"/>
  </r>
  <r>
    <x v="8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91119640"/>
    <m/>
    <m/>
    <n v="1007773"/>
    <n v="29313400"/>
    <n v="136895840"/>
    <n v="19417152"/>
    <n v="14477351"/>
    <m/>
    <m/>
    <x v="4135"/>
    <n v="107253840"/>
    <n v="34530612"/>
    <n v="6777130"/>
    <n v="41307744"/>
    <n v="33089314"/>
    <n v="14458746"/>
    <n v="355114272"/>
    <n v="131913248"/>
    <n v="49127944"/>
    <n v="131489264"/>
    <n v="160120960"/>
    <m/>
    <m/>
    <n v="1424"/>
    <n v="0.46300000000000002"/>
    <m/>
    <n v="0.22060399999999999"/>
    <n v="0.472329"/>
    <n v="9.2135499999999995E-2"/>
    <n v="35440"/>
  </r>
  <r>
    <x v="9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94617568"/>
    <m/>
    <m/>
    <n v="1298185"/>
    <n v="30412838"/>
    <n v="154767504"/>
    <n v="20395452"/>
    <n v="16531364"/>
    <m/>
    <m/>
    <x v="4136"/>
    <n v="115161656"/>
    <n v="38862896"/>
    <n v="6960356"/>
    <n v="45823252"/>
    <n v="34773264"/>
    <n v="16121694"/>
    <n v="392938176"/>
    <n v="144377600"/>
    <n v="39599900"/>
    <n v="160120960"/>
    <n v="168901344"/>
    <m/>
    <m/>
    <n v="1567"/>
    <n v="0.47699999999999998"/>
    <m/>
    <n v="0.20729500000000001"/>
    <n v="0.47613299999999997"/>
    <n v="8.4509200000000007E-2"/>
    <n v="37740"/>
  </r>
  <r>
    <x v="10"/>
    <x v="148"/>
    <s v="TEXAS TECH UNIVERSITY"/>
    <s v="Texas"/>
    <x v="0"/>
    <x v="0"/>
    <s v=""/>
    <s v=""/>
    <m/>
    <m/>
    <m/>
    <m/>
    <m/>
    <n v="794092013"/>
    <s v="Southwest: AZ, NM, OK, and TX"/>
    <x v="0"/>
    <x v="0"/>
    <m/>
    <m/>
    <m/>
    <m/>
    <n v="107591560"/>
    <m/>
    <m/>
    <n v="701394"/>
    <n v="32558452"/>
    <n v="160576480"/>
    <n v="20290870"/>
    <n v="15659045"/>
    <m/>
    <m/>
    <x v="4137"/>
    <n v="123423536"/>
    <n v="37544900"/>
    <n v="7704305"/>
    <n v="45249204"/>
    <n v="39846512"/>
    <n v="17504588"/>
    <n v="413913504"/>
    <n v="152886400"/>
    <n v="41282316"/>
    <n v="168901344"/>
    <n v="206736016"/>
    <m/>
    <m/>
    <n v="1755"/>
    <n v="0.50700000000000001"/>
    <m/>
    <n v="0.182504"/>
    <n v="0.48141400000000001"/>
    <n v="7.7697000000000002E-2"/>
    <n v="41758"/>
  </r>
  <r>
    <x v="11"/>
    <x v="148"/>
    <s v="TEXAS TECH UNIVERSITY"/>
    <s v="Texas"/>
    <x v="1"/>
    <x v="0"/>
    <n v="0.73592604930046635"/>
    <n v="0.47482177209460225"/>
    <n v="12008"/>
    <n v="8837"/>
    <n v="4033"/>
    <n v="163"/>
    <n v="4196"/>
    <n v="794095005"/>
    <s v="Southwest: AZ, NM, OK, and TX"/>
    <x v="0"/>
    <x v="0"/>
    <m/>
    <m/>
    <m/>
    <m/>
    <n v="108318496"/>
    <n v="103456720"/>
    <m/>
    <n v="9420715"/>
    <n v="38142708"/>
    <n v="158955024"/>
    <n v="18823184"/>
    <n v="62172612"/>
    <n v="261613536"/>
    <n v="173902304"/>
    <x v="4138"/>
    <n v="158001408"/>
    <n v="48447796"/>
    <n v="14252105"/>
    <n v="62699900"/>
    <n v="45460208"/>
    <n v="22096148"/>
    <n v="449581824"/>
    <n v="157362288"/>
    <n v="47078488"/>
    <m/>
    <m/>
    <n v="477353760"/>
    <n v="449581824"/>
    <n v="1879"/>
    <n v="0.51700000000000002"/>
    <m/>
    <n v="0.16150600000000001"/>
    <n v="0.478607"/>
    <n v="6.9253499999999996E-2"/>
    <n v="46663"/>
  </r>
  <r>
    <x v="12"/>
    <x v="148"/>
    <s v="TEXAS TECH UNIVERSITY"/>
    <s v="Texas"/>
    <x v="1"/>
    <x v="0"/>
    <n v="0.68994733226471261"/>
    <n v="0.50127226463104324"/>
    <n v="13101"/>
    <n v="9039"/>
    <n v="4283"/>
    <n v="248"/>
    <n v="4531"/>
    <s v="79409-5005"/>
    <s v="Southwest: AZ, NM, OK, and TX"/>
    <x v="0"/>
    <x v="0"/>
    <m/>
    <m/>
    <m/>
    <m/>
    <n v="130195152"/>
    <n v="119441456"/>
    <m/>
    <n v="11472072"/>
    <n v="43748636"/>
    <n v="155129952"/>
    <n v="37204848"/>
    <n v="50135240"/>
    <n v="257499504"/>
    <n v="217465328"/>
    <x v="4139"/>
    <n v="163197680"/>
    <n v="53935692"/>
    <n v="10049029"/>
    <n v="63984720"/>
    <n v="51189168"/>
    <n v="24742610"/>
    <n v="445647744"/>
    <n v="178792960"/>
    <n v="51151036"/>
    <n v="173296128"/>
    <n v="206100224"/>
    <n v="502336384"/>
    <n v="445647744"/>
    <n v="1730"/>
    <n v="0.53700000000000003"/>
    <m/>
    <n v="0.151616"/>
    <n v="0.46642"/>
    <n v="6.1553099999999999E-2"/>
    <n v="49740"/>
  </r>
  <r>
    <x v="13"/>
    <x v="148"/>
    <s v="TEXAS TECH UNIVERSITY"/>
    <s v="Texas"/>
    <x v="1"/>
    <x v="0"/>
    <n v="0.67299163940385309"/>
    <n v="0.48017716322782761"/>
    <n v="13755"/>
    <n v="9257"/>
    <n v="4326"/>
    <n v="119"/>
    <n v="4445"/>
    <s v="79409-5005"/>
    <s v="Southwest: AZ, NM, OK, and TX"/>
    <x v="0"/>
    <x v="0"/>
    <m/>
    <m/>
    <m/>
    <m/>
    <n v="160785568"/>
    <n v="152194896"/>
    <m/>
    <n v="9926037"/>
    <n v="41406292"/>
    <n v="155858736"/>
    <n v="13147583"/>
    <n v="21855116"/>
    <n v="289135168"/>
    <n v="183307184"/>
    <x v="4140"/>
    <n v="169807008"/>
    <n v="44607304"/>
    <n v="10137343"/>
    <n v="54744648"/>
    <n v="48483752"/>
    <n v="26086420"/>
    <n v="450873152"/>
    <n v="185022144"/>
    <n v="47972044"/>
    <n v="206100224"/>
    <n v="114144280"/>
    <n v="493710880"/>
    <n v="450873152"/>
    <n v="1713"/>
    <n v="0.54400000000000004"/>
    <m/>
    <n v="0.148144"/>
    <n v="0.46720600000000001"/>
    <n v="5.7162400000000002E-2"/>
    <n v="51533.5"/>
  </r>
  <r>
    <x v="14"/>
    <x v="148"/>
    <s v="TEXAS TECH UNIVERSITY"/>
    <s v="Texas"/>
    <x v="1"/>
    <x v="0"/>
    <n v="0.67094498236133004"/>
    <n v="0.44188387962859382"/>
    <n v="13323"/>
    <n v="8939"/>
    <n v="3779"/>
    <n v="171"/>
    <n v="3950"/>
    <s v="79409-5005"/>
    <s v="Southwest: AZ, NM, OK, and TX"/>
    <x v="1"/>
    <x v="0"/>
    <m/>
    <m/>
    <m/>
    <m/>
    <n v="189384432"/>
    <n v="173360160"/>
    <m/>
    <n v="10708653"/>
    <n v="42231392"/>
    <n v="155850768"/>
    <n v="1752451"/>
    <n v="46416460"/>
    <n v="314319328"/>
    <n v="187829968"/>
    <x v="4141"/>
    <n v="180438384"/>
    <n v="48643480"/>
    <n v="10409338"/>
    <n v="59052816"/>
    <n v="51547228"/>
    <n v="29533480"/>
    <n v="474989312"/>
    <n v="198779856"/>
    <n v="46311032"/>
    <n v="240100480"/>
    <n v="288175072"/>
    <n v="531575360"/>
    <n v="474989312"/>
    <n v="1865"/>
    <n v="0.54800000000000004"/>
    <m/>
    <n v="0.14685999999999999"/>
    <n v="0.47221600000000002"/>
    <n v="5.3350500000000002E-2"/>
    <n v="53067"/>
  </r>
  <r>
    <x v="15"/>
    <x v="148"/>
    <s v="Texas Tech University"/>
    <s v="Texas"/>
    <x v="1"/>
    <x v="0"/>
    <n v="0.70944925693395855"/>
    <n v="0.42332250476083788"/>
    <n v="12583"/>
    <n v="8927"/>
    <n v="3743"/>
    <n v="36"/>
    <n v="3779"/>
    <s v="79409-5005"/>
    <s v="Southwest: AZ, NM, OK, and TX"/>
    <x v="1"/>
    <x v="1"/>
    <m/>
    <m/>
    <m/>
    <m/>
    <n v="195486112"/>
    <n v="176775104"/>
    <m/>
    <n v="10506124"/>
    <n v="47649244"/>
    <n v="173220784"/>
    <n v="2495568"/>
    <n v="28688372"/>
    <n v="329395616"/>
    <n v="198498256"/>
    <x v="4142"/>
    <n v="194004736"/>
    <n v="51643960"/>
    <n v="10212524"/>
    <n v="61856484"/>
    <n v="51749272"/>
    <n v="31041282"/>
    <n v="520995840"/>
    <n v="218751024"/>
    <n v="51024236"/>
    <n v="288175072"/>
    <n v="327470464"/>
    <n v="551121216"/>
    <n v="520995840"/>
    <n v="2227"/>
    <n v="0.55700000000000005"/>
    <m/>
    <n v="0.14743700000000001"/>
    <n v="0.47388000000000002"/>
    <n v="5.29834E-2"/>
    <n v="54603.5"/>
  </r>
  <r>
    <x v="16"/>
    <x v="148"/>
    <s v="Texas Tech University"/>
    <s v="Texas"/>
    <x v="1"/>
    <x v="0"/>
    <n v="0.7017886885364617"/>
    <n v="0.40429264265813641"/>
    <n v="13809"/>
    <n v="9691"/>
    <n v="3862"/>
    <n v="56"/>
    <n v="3918"/>
    <s v="79409-5005"/>
    <s v="Southwest: AZ, NM, OK, and TX"/>
    <x v="1"/>
    <x v="1"/>
    <m/>
    <m/>
    <m/>
    <m/>
    <n v="203633728"/>
    <n v="183434848"/>
    <m/>
    <n v="9508297"/>
    <n v="45854720"/>
    <n v="171848032"/>
    <n v="24938084"/>
    <n v="48280688"/>
    <n v="331798656"/>
    <n v="238162448"/>
    <x v="4143"/>
    <n v="201470192"/>
    <n v="53179832"/>
    <n v="11210361"/>
    <n v="64390192"/>
    <n v="60531664"/>
    <n v="33776284"/>
    <n v="536049024"/>
    <n v="227055440"/>
    <n v="54513032"/>
    <n v="327470464"/>
    <n v="394769216"/>
    <n v="589396928"/>
    <n v="536049024"/>
    <n v="2290"/>
    <n v="0.56200000000000006"/>
    <m/>
    <n v="0.15548300000000001"/>
    <n v="0.46826699999999999"/>
    <n v="5.6067499999999999E-2"/>
    <n v="55311"/>
  </r>
  <r>
    <x v="17"/>
    <x v="148"/>
    <s v="Texas Tech University"/>
    <s v="Texas"/>
    <x v="1"/>
    <x v="0"/>
    <n v="0.89950673020650451"/>
    <n v="0.41788270285342505"/>
    <n v="11961"/>
    <n v="10759"/>
    <n v="4439"/>
    <n v="57"/>
    <n v="4496"/>
    <s v="79409-5005"/>
    <s v="Southwest: AZ, NM, OK, and TX"/>
    <x v="1"/>
    <x v="1"/>
    <m/>
    <m/>
    <m/>
    <m/>
    <n v="213737136"/>
    <n v="189267568"/>
    <m/>
    <n v="10167124"/>
    <n v="45258588"/>
    <n v="198410128"/>
    <n v="7780201"/>
    <n v="35759032"/>
    <n v="343973792"/>
    <n v="229680384"/>
    <x v="4144"/>
    <n v="206857984"/>
    <n v="50460200"/>
    <n v="11475267"/>
    <n v="61935468"/>
    <n v="62340912"/>
    <n v="36721764"/>
    <n v="574924352"/>
    <n v="242097296"/>
    <n v="57409024"/>
    <n v="414841824"/>
    <n v="415054368"/>
    <n v="603775552"/>
    <n v="574924352"/>
    <n v="2462"/>
    <n v="0.57499999999999996"/>
    <m/>
    <n v="0.17351900000000001"/>
    <n v="0.45912900000000001"/>
    <n v="5.6901599999999997E-2"/>
    <n v="53848"/>
  </r>
  <r>
    <x v="18"/>
    <x v="148"/>
    <s v="Texas Tech University"/>
    <s v="Texas"/>
    <x v="1"/>
    <x v="0"/>
    <n v="0.72124140494331912"/>
    <n v="0.37662114575281286"/>
    <n v="16143"/>
    <n v="11643"/>
    <n v="4338"/>
    <n v="47"/>
    <n v="4385"/>
    <s v="79409-5005"/>
    <s v="Southwest: AZ, NM, OK, and TX"/>
    <x v="1"/>
    <x v="1"/>
    <m/>
    <m/>
    <m/>
    <m/>
    <n v="219439344"/>
    <n v="192692128"/>
    <m/>
    <n v="7857175"/>
    <n v="53967312"/>
    <n v="191794576"/>
    <n v="20557684"/>
    <n v="18082568"/>
    <n v="349195360"/>
    <n v="224695936"/>
    <x v="4145"/>
    <n v="209846272"/>
    <n v="84273616"/>
    <n v="14524943"/>
    <n v="98798560"/>
    <n v="58788280"/>
    <n v="36790352"/>
    <n v="619281344"/>
    <n v="260916800"/>
    <n v="61198112"/>
    <n v="415054368"/>
    <n v="388508352"/>
    <n v="612159936"/>
    <n v="619281344"/>
    <n v="2597"/>
    <n v="0.60199999999999998"/>
    <m/>
    <n v="0.17671300000000001"/>
    <n v="0.46573799999999999"/>
    <n v="5.7604500000000003E-2"/>
    <n v="53544"/>
  </r>
  <r>
    <x v="19"/>
    <x v="148"/>
    <s v="Texas Tech University"/>
    <s v="Texas"/>
    <x v="1"/>
    <x v="0"/>
    <n v="0.67838801280889371"/>
    <n v="0.40835411471321698"/>
    <n v="16551"/>
    <n v="11228"/>
    <n v="4513"/>
    <n v="72"/>
    <n v="4585"/>
    <s v="79409-5005"/>
    <s v="Southwest: AZ, NM, OK, and TX"/>
    <x v="1"/>
    <x v="1"/>
    <n v="-101.871"/>
    <n v="33.584400000000002"/>
    <m/>
    <m/>
    <n v="253291040"/>
    <n v="216185680"/>
    <m/>
    <n v="6615505"/>
    <n v="72308064"/>
    <n v="195349408"/>
    <n v="9098657"/>
    <n v="53931624"/>
    <n v="394365504"/>
    <n v="230436704"/>
    <x v="4146"/>
    <n v="191147376"/>
    <n v="124902336"/>
    <n v="16382643"/>
    <n v="141284976"/>
    <n v="58786336"/>
    <n v="39767568"/>
    <n v="641957632"/>
    <n v="277436608"/>
    <n v="65201896"/>
    <n v="388508352"/>
    <n v="434150720"/>
    <n v="752674752"/>
    <n v="641957632"/>
    <n v="2398"/>
    <n v="0.626"/>
    <m/>
    <n v="0.18010599999999999"/>
    <n v="0.47231099999999998"/>
    <n v="6.3450999999999994E-2"/>
    <n v="52695"/>
  </r>
  <r>
    <x v="20"/>
    <x v="148"/>
    <s v="Texas Tech University"/>
    <s v="Texas"/>
    <x v="1"/>
    <x v="0"/>
    <n v="0.71686341672273535"/>
    <n v="0.41450511945392493"/>
    <n v="16349"/>
    <n v="11720"/>
    <n v="4759"/>
    <n v="99"/>
    <n v="4858"/>
    <s v="79409-5005"/>
    <s v="Southwest: AZ, NM, OK, and TX"/>
    <x v="1"/>
    <x v="1"/>
    <n v="-101.871"/>
    <n v="33.584400000000002"/>
    <m/>
    <m/>
    <n v="287626656"/>
    <n v="240730176"/>
    <m/>
    <n v="10715106"/>
    <n v="73772976"/>
    <n v="201854432"/>
    <n v="10732568"/>
    <n v="48571348"/>
    <n v="428810688"/>
    <n v="233909248"/>
    <x v="4147"/>
    <n v="190241520"/>
    <n v="136842080"/>
    <n v="13541198"/>
    <n v="150383280"/>
    <n v="73412416"/>
    <n v="38369908"/>
    <n v="650051072"/>
    <n v="282737088"/>
    <n v="66899920"/>
    <n v="434150720"/>
    <n v="474854752"/>
    <n v="780256256"/>
    <n v="650051072"/>
    <n v="2299"/>
    <n v="0.61399999999999999"/>
    <m/>
    <n v="0.181593"/>
    <n v="0.47305700000000001"/>
    <n v="6.3423900000000005E-2"/>
    <n v="49936"/>
  </r>
  <r>
    <x v="21"/>
    <x v="148"/>
    <s v="Texas Tech University"/>
    <s v="Texas"/>
    <x v="1"/>
    <x v="0"/>
    <n v="0.66281518583869314"/>
    <n v="0.38334048948046373"/>
    <n v="17569"/>
    <n v="11645"/>
    <n v="4413"/>
    <n v="51"/>
    <n v="4464"/>
    <s v="79409-5005"/>
    <s v="Southwest: AZ, NM, OK, and TX"/>
    <x v="1"/>
    <x v="1"/>
    <n v="-101.877"/>
    <n v="33.580300000000001"/>
    <n v="7.4999999999999997E-2"/>
    <n v="4887"/>
    <n v="310632096"/>
    <n v="251768832"/>
    <m/>
    <n v="9779437"/>
    <n v="69625264"/>
    <n v="186087232"/>
    <n v="39018048"/>
    <n v="49270884"/>
    <n v="438269664"/>
    <n v="256875312"/>
    <x v="4148"/>
    <n v="201656224"/>
    <n v="136938672"/>
    <n v="14384112"/>
    <n v="151322784"/>
    <n v="78310408"/>
    <n v="40543708"/>
    <n v="683288256"/>
    <n v="288852352"/>
    <n v="67307576"/>
    <n v="474854752"/>
    <n v="490246080"/>
    <n v="776376320"/>
    <n v="683288256"/>
    <n v="2399"/>
    <n v="0.621"/>
    <m/>
    <n v="0.188393"/>
    <n v="0.47846300000000003"/>
    <n v="6.1062199999999997E-2"/>
    <n v="48096"/>
  </r>
  <r>
    <x v="22"/>
    <x v="148"/>
    <s v="Texas Tech University"/>
    <s v="Texas"/>
    <x v="1"/>
    <x v="0"/>
    <n v="0.6430909191767904"/>
    <n v="0.39334080910894503"/>
    <n v="18027"/>
    <n v="11593"/>
    <n v="4494"/>
    <n v="66"/>
    <n v="4560"/>
    <s v="79409-5005"/>
    <s v="Southwest: AZ, NM, OK, and TX"/>
    <x v="1"/>
    <x v="1"/>
    <n v="-101.877"/>
    <n v="33.580300000000001"/>
    <n v="8.8999999999999996E-2"/>
    <n v="4704"/>
    <n v="315073760"/>
    <n v="266099136"/>
    <m/>
    <n v="7519121"/>
    <n v="64821480"/>
    <n v="186497472"/>
    <n v="51188668"/>
    <n v="35828236"/>
    <n v="460770880"/>
    <n v="264688848"/>
    <x v="4149"/>
    <n v="205267648"/>
    <n v="150960160"/>
    <n v="15056719"/>
    <n v="166016880"/>
    <n v="82871912"/>
    <n v="43088544"/>
    <n v="720882688"/>
    <n v="302204384"/>
    <n v="72176704"/>
    <n v="490246080"/>
    <n v="546229440"/>
    <n v="781947456"/>
    <n v="720882688"/>
    <n v="2621"/>
    <n v="0.59"/>
    <m/>
    <n v="0.19301099999999999"/>
    <n v="0.478269"/>
    <n v="5.8658399999999999E-2"/>
    <n v="49380"/>
  </r>
  <r>
    <x v="23"/>
    <x v="148"/>
    <s v="Texas Tech University"/>
    <s v="Texas"/>
    <x v="1"/>
    <x v="0"/>
    <n v="0.66296296296296298"/>
    <n v="0.37650483909040838"/>
    <n v="19170"/>
    <n v="12709"/>
    <n v="4725"/>
    <n v="60"/>
    <n v="4785"/>
    <s v="79409-5005"/>
    <s v="Southwest: AZ, NM, OK, and TX"/>
    <x v="1"/>
    <x v="1"/>
    <n v="-101.877"/>
    <n v="33.580300000000001"/>
    <n v="7.5999999999999998E-2"/>
    <n v="5268"/>
    <n v="324366560"/>
    <n v="268043584"/>
    <m/>
    <n v="10048735"/>
    <n v="73326352"/>
    <n v="219035760"/>
    <n v="34985472"/>
    <n v="38560680"/>
    <n v="487619168"/>
    <n v="304083296"/>
    <x v="4150"/>
    <n v="214804032"/>
    <n v="162233664"/>
    <n v="14556700"/>
    <n v="176790368"/>
    <n v="95202656"/>
    <n v="44642484"/>
    <n v="758509952"/>
    <n v="321679712"/>
    <n v="79184296"/>
    <n v="546229440"/>
    <n v="674271488"/>
    <n v="853174784"/>
    <n v="758509952"/>
    <n v="2563"/>
    <n v="0.59099999999999997"/>
    <m/>
    <n v="0.173901"/>
    <n v="0.470638"/>
    <n v="5.3144200000000003E-2"/>
    <n v="51848"/>
  </r>
  <r>
    <x v="24"/>
    <x v="148"/>
    <s v="Texas Tech University"/>
    <s v="Texas"/>
    <x v="1"/>
    <x v="0"/>
    <n v="0.66127188771544831"/>
    <n v="0.38848174778761063"/>
    <n v="21873"/>
    <n v="14464"/>
    <n v="5519"/>
    <n v="100"/>
    <n v="5619"/>
    <s v="79409-5005"/>
    <s v="Southwest: AZ, NM, OK, and TX"/>
    <x v="1"/>
    <x v="1"/>
    <n v="-101.877"/>
    <n v="33.580300000000001"/>
    <n v="0.06"/>
    <n v="5743"/>
    <n v="354997344"/>
    <n v="294038528"/>
    <m/>
    <n v="9034432"/>
    <n v="74433864"/>
    <n v="210406240"/>
    <n v="15436524"/>
    <n v="483466272"/>
    <n v="519180064"/>
    <n v="257678784"/>
    <x v="4151"/>
    <n v="223806784"/>
    <n v="167390768"/>
    <n v="15277078"/>
    <n v="182667840"/>
    <n v="101214624"/>
    <n v="46287144"/>
    <n v="821509696"/>
    <n v="336803136"/>
    <n v="84435536"/>
    <n v="674271488"/>
    <n v="661234880"/>
    <n v="1281754368"/>
    <n v="821509696"/>
    <n v="2705"/>
    <n v="0.59899999999999998"/>
    <m/>
    <n v="0.16428999999999999"/>
    <n v="0.47344900000000001"/>
    <n v="4.8902099999999997E-2"/>
    <n v="53362"/>
  </r>
  <r>
    <x v="25"/>
    <x v="148"/>
    <s v="Texas Tech University"/>
    <s v="Texas"/>
    <x v="1"/>
    <x v="0"/>
    <n v="0.63059539330725767"/>
    <n v="0.3556168159889731"/>
    <n v="23010"/>
    <n v="14510"/>
    <n v="5079"/>
    <n v="81"/>
    <n v="5160"/>
    <s v="79409-5005"/>
    <s v="Southwest: AZ, NM, OK, and TX"/>
    <x v="1"/>
    <x v="1"/>
    <n v="-101.877"/>
    <n v="33.580300000000001"/>
    <n v="5.3999999999999999E-2"/>
    <n v="6077"/>
    <n v="374626336"/>
    <n v="307381696"/>
    <m/>
    <n v="13933657"/>
    <n v="74247736"/>
    <n v="255705664"/>
    <n v="11032601"/>
    <n v="119694480"/>
    <n v="571715136"/>
    <n v="280349632"/>
    <x v="4152"/>
    <n v="235010768"/>
    <n v="173724336"/>
    <n v="15539636"/>
    <n v="189263968"/>
    <n v="102875664"/>
    <n v="47169324"/>
    <n v="864447360"/>
    <n v="356601696"/>
    <n v="90525968"/>
    <n v="661234880"/>
    <n v="674556992"/>
    <n v="992772032"/>
    <n v="864447360"/>
    <n v="2857"/>
    <n v="0.6"/>
    <m/>
    <n v="0.162497"/>
    <n v="0.47977799999999998"/>
    <n v="4.9591999999999997E-2"/>
    <n v="53830"/>
  </r>
  <r>
    <x v="26"/>
    <x v="148"/>
    <s v="Texas Tech University"/>
    <s v="Texas"/>
    <x v="1"/>
    <x v="0"/>
    <n v="0.62597057183304017"/>
    <n v="0.32634320175438597"/>
    <n v="23311"/>
    <n v="14592"/>
    <n v="4690"/>
    <n v="72"/>
    <n v="4762"/>
    <s v="79409-5005"/>
    <s v="Southwest: AZ, NM, OK, and TX"/>
    <x v="1"/>
    <x v="1"/>
    <n v="-101.875"/>
    <n v="33.583399999999997"/>
    <n v="6.2E-2"/>
    <n v="6209"/>
    <n v="379876320"/>
    <n v="311199168"/>
    <m/>
    <n v="14742626"/>
    <n v="78128416"/>
    <n v="233124096"/>
    <n v="11752539"/>
    <n v="143397872"/>
    <n v="557679680"/>
    <n v="305502848"/>
    <x v="4153"/>
    <n v="241647504"/>
    <n v="194491520"/>
    <n v="15981479"/>
    <n v="210472992"/>
    <n v="102639216"/>
    <n v="50897584"/>
    <n v="898877312"/>
    <n v="374914304"/>
    <n v="98158720"/>
    <n v="653862464"/>
    <n v="729244160"/>
    <n v="1057498496"/>
    <n v="898877312"/>
    <n v="2612"/>
    <n v="0.59299999999999997"/>
    <m/>
    <n v="0.163934"/>
    <n v="0.49675200000000003"/>
    <n v="5.4026200000000003E-2"/>
    <n v="51321"/>
  </r>
  <r>
    <x v="27"/>
    <x v="148"/>
    <s v="Texas Tech University"/>
    <s v="Texas"/>
    <x v="1"/>
    <x v="0"/>
    <n v="0.69179196255008535"/>
    <n v="0.33736667048973507"/>
    <n v="25207"/>
    <n v="17438"/>
    <n v="5784"/>
    <n v="99"/>
    <n v="5883"/>
    <s v="79409-5005"/>
    <s v="Southwest: AZ, NM, OK, and TX"/>
    <x v="1"/>
    <x v="1"/>
    <n v="-101.875"/>
    <n v="33.583399999999997"/>
    <n v="6.4000000000000001E-2"/>
    <n v="6594"/>
    <n v="393224800"/>
    <n v="319086240"/>
    <m/>
    <n v="14611807"/>
    <n v="79758160"/>
    <n v="224118288"/>
    <n v="28836396"/>
    <n v="64417148"/>
    <n v="561439744"/>
    <n v="308843840"/>
    <x v="4154"/>
    <n v="246541088"/>
    <n v="189587008"/>
    <n v="15782458"/>
    <n v="205369472"/>
    <n v="107336320"/>
    <n v="52629284"/>
    <n v="930889216"/>
    <n v="375575520"/>
    <n v="97204160"/>
    <n v="717191744"/>
    <n v="733670784"/>
    <n v="997278528"/>
    <n v="930889216"/>
    <m/>
    <m/>
    <m/>
    <m/>
    <m/>
    <m/>
    <m/>
  </r>
  <r>
    <x v="0"/>
    <x v="149"/>
    <s v="COLLEGE OF WILLIAM AND MARY"/>
    <s v="Virginia"/>
    <x v="0"/>
    <x v="0"/>
    <s v=""/>
    <s v=""/>
    <m/>
    <m/>
    <m/>
    <m/>
    <m/>
    <m/>
    <m/>
    <x v="0"/>
    <x v="0"/>
    <m/>
    <m/>
    <m/>
    <m/>
    <n v="28108054"/>
    <m/>
    <m/>
    <n v="148059"/>
    <n v="5444780"/>
    <n v="35140044"/>
    <n v="4813359"/>
    <n v="445488"/>
    <m/>
    <m/>
    <x v="4155"/>
    <n v="36531572"/>
    <n v="8883282"/>
    <n v="8052"/>
    <n v="8891334"/>
    <n v="10280310"/>
    <n v="3657564"/>
    <n v="109714728"/>
    <n v="43969388"/>
    <n v="11951499"/>
    <m/>
    <m/>
    <m/>
    <m/>
    <m/>
    <m/>
    <m/>
    <m/>
    <m/>
    <m/>
    <m/>
  </r>
  <r>
    <x v="1"/>
    <x v="149"/>
    <s v="COLLEGE OF WILLIAM AND MARY"/>
    <s v="Virginia"/>
    <x v="0"/>
    <x v="0"/>
    <s v=""/>
    <s v=""/>
    <m/>
    <m/>
    <m/>
    <m/>
    <m/>
    <m/>
    <m/>
    <x v="0"/>
    <x v="0"/>
    <m/>
    <m/>
    <m/>
    <m/>
    <n v="31870800"/>
    <m/>
    <m/>
    <n v="128001"/>
    <n v="6185014"/>
    <n v="31180324"/>
    <n v="5021890"/>
    <n v="2000774"/>
    <m/>
    <m/>
    <x v="4156"/>
    <n v="37916840"/>
    <n v="8315652"/>
    <n v="8010"/>
    <n v="8323662"/>
    <n v="10176572"/>
    <n v="3323932"/>
    <n v="112189872"/>
    <n v="44231972"/>
    <n v="11873454"/>
    <m/>
    <m/>
    <m/>
    <m/>
    <m/>
    <m/>
    <m/>
    <m/>
    <m/>
    <m/>
    <m/>
  </r>
  <r>
    <x v="2"/>
    <x v="149"/>
    <s v="COLLEGE OF WILLIAM AND MARY"/>
    <s v="Virginia"/>
    <x v="0"/>
    <x v="0"/>
    <s v=""/>
    <s v=""/>
    <m/>
    <m/>
    <m/>
    <m/>
    <m/>
    <m/>
    <m/>
    <x v="0"/>
    <x v="0"/>
    <m/>
    <m/>
    <m/>
    <m/>
    <n v="34590884"/>
    <m/>
    <m/>
    <n v="152558"/>
    <n v="6685599"/>
    <n v="32134810"/>
    <n v="5064411"/>
    <n v="629205"/>
    <m/>
    <m/>
    <x v="4157"/>
    <n v="39026296"/>
    <n v="9449856"/>
    <n v="8350"/>
    <n v="9458206"/>
    <n v="11229124"/>
    <n v="3491982"/>
    <n v="116818608"/>
    <n v="45668952"/>
    <n v="10239022"/>
    <m/>
    <m/>
    <m/>
    <m/>
    <m/>
    <m/>
    <m/>
    <m/>
    <m/>
    <m/>
    <m/>
  </r>
  <r>
    <x v="3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37299496"/>
    <m/>
    <m/>
    <n v="130161"/>
    <n v="6912989"/>
    <n v="32495140"/>
    <n v="5025954"/>
    <n v="1146656"/>
    <m/>
    <m/>
    <x v="4158"/>
    <n v="39096684"/>
    <n v="10187093"/>
    <n v="8613"/>
    <n v="10195706"/>
    <n v="13480549"/>
    <n v="3841072"/>
    <n v="129416200"/>
    <n v="47680064"/>
    <n v="16218360"/>
    <m/>
    <m/>
    <m/>
    <m/>
    <m/>
    <m/>
    <m/>
    <m/>
    <m/>
    <m/>
    <m/>
  </r>
  <r>
    <x v="4"/>
    <x v="149"/>
    <s v="COLLEGE OF WILLIAM AND MARY"/>
    <s v="Virginia"/>
    <x v="0"/>
    <x v="0"/>
    <s v=""/>
    <s v=""/>
    <m/>
    <m/>
    <m/>
    <m/>
    <m/>
    <m/>
    <m/>
    <x v="0"/>
    <x v="0"/>
    <m/>
    <m/>
    <m/>
    <m/>
    <n v="40302332"/>
    <m/>
    <m/>
    <n v="120067"/>
    <n v="7590833"/>
    <n v="34553108"/>
    <n v="7897607"/>
    <n v="1301686"/>
    <m/>
    <m/>
    <x v="4159"/>
    <n v="42334604"/>
    <n v="9780763"/>
    <n v="7972"/>
    <n v="9788735"/>
    <n v="13796273"/>
    <n v="3942338"/>
    <n v="131320968"/>
    <n v="49770112"/>
    <n v="11404948"/>
    <m/>
    <m/>
    <m/>
    <m/>
    <m/>
    <m/>
    <m/>
    <m/>
    <m/>
    <m/>
    <m/>
  </r>
  <r>
    <x v="5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42127244"/>
    <m/>
    <m/>
    <n v="116779"/>
    <n v="8852747"/>
    <n v="34055532"/>
    <n v="7366516"/>
    <n v="3146197"/>
    <m/>
    <m/>
    <x v="4160"/>
    <n v="44575068"/>
    <n v="10937809"/>
    <n v="8560"/>
    <n v="10946369"/>
    <n v="14255467"/>
    <n v="3246759"/>
    <n v="134172472"/>
    <n v="50731864"/>
    <n v="11379324"/>
    <m/>
    <m/>
    <m/>
    <m/>
    <m/>
    <m/>
    <m/>
    <m/>
    <m/>
    <m/>
    <m/>
  </r>
  <r>
    <x v="6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49006120"/>
    <m/>
    <m/>
    <n v="431506"/>
    <n v="7443424"/>
    <n v="35501316"/>
    <n v="8471256"/>
    <n v="1943843"/>
    <m/>
    <m/>
    <x v="4161"/>
    <n v="47780256"/>
    <n v="9386018"/>
    <n v="8030"/>
    <n v="9394048"/>
    <n v="14089384"/>
    <n v="3288489"/>
    <n v="145445904"/>
    <n v="51874032"/>
    <n v="11439999"/>
    <n v="31501684"/>
    <n v="36097168"/>
    <m/>
    <m/>
    <n v="1091"/>
    <n v="0.89300000000000002"/>
    <m/>
    <m/>
    <m/>
    <m/>
    <m/>
  </r>
  <r>
    <x v="7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48237928"/>
    <m/>
    <m/>
    <n v="74994"/>
    <n v="8266127"/>
    <n v="39423296"/>
    <n v="11158042"/>
    <n v="1873800"/>
    <m/>
    <m/>
    <x v="4162"/>
    <n v="51455376"/>
    <n v="10495052"/>
    <n v="8819"/>
    <n v="10503871"/>
    <n v="14628091"/>
    <n v="3541438"/>
    <n v="152532560"/>
    <n v="57299600"/>
    <n v="13287290"/>
    <n v="36097168"/>
    <n v="40766588"/>
    <m/>
    <m/>
    <n v="1071"/>
    <n v="0.89100000000000001"/>
    <m/>
    <n v="6.4516100000000007E-2"/>
    <n v="0.577573"/>
    <n v="2.3041499999999999E-2"/>
    <n v="60792.5"/>
  </r>
  <r>
    <x v="8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51986024"/>
    <m/>
    <m/>
    <n v="286121"/>
    <n v="7772644"/>
    <n v="41614672"/>
    <n v="15520162"/>
    <n v="1505237"/>
    <m/>
    <m/>
    <x v="4163"/>
    <n v="54354044"/>
    <n v="10207702"/>
    <n v="7624"/>
    <n v="10215326"/>
    <n v="15190960"/>
    <n v="3775734"/>
    <n v="163614656"/>
    <n v="61270612"/>
    <n v="14297841"/>
    <n v="40766588"/>
    <n v="43322880"/>
    <m/>
    <m/>
    <n v="1059"/>
    <n v="0.88200000000000001"/>
    <m/>
    <n v="5.6775199999999998E-2"/>
    <n v="0.56169599999999997"/>
    <n v="2.4224099999999998E-2"/>
    <n v="63000"/>
  </r>
  <r>
    <x v="9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51640840"/>
    <m/>
    <m/>
    <n v="163825"/>
    <n v="9555927"/>
    <n v="49708768"/>
    <n v="17146804"/>
    <n v="1839960"/>
    <m/>
    <m/>
    <x v="4164"/>
    <n v="58227924"/>
    <n v="12868929"/>
    <n v="6780"/>
    <n v="12875709"/>
    <n v="18460766"/>
    <n v="4107442"/>
    <n v="180201520"/>
    <n v="66508852"/>
    <n v="15616842"/>
    <n v="43322880"/>
    <n v="42112768"/>
    <m/>
    <m/>
    <n v="1105"/>
    <n v="0.89"/>
    <m/>
    <n v="6.14035E-2"/>
    <n v="0.55183400000000005"/>
    <n v="2.3126000000000001E-2"/>
    <n v="66476"/>
  </r>
  <r>
    <x v="10"/>
    <x v="149"/>
    <s v="COLLEGE OF WILLIAM AND MARY"/>
    <s v="Virginia"/>
    <x v="0"/>
    <x v="0"/>
    <s v=""/>
    <s v=""/>
    <m/>
    <m/>
    <m/>
    <m/>
    <m/>
    <n v="231878795"/>
    <s v="Southeast: AL, AR, FL, GA, KY, LA, MS, NC, SC, TN, VA, and WV"/>
    <x v="0"/>
    <x v="0"/>
    <m/>
    <m/>
    <m/>
    <m/>
    <n v="53829900"/>
    <m/>
    <m/>
    <n v="234224"/>
    <n v="11161064"/>
    <n v="55039092"/>
    <n v="17441180"/>
    <n v="1654823"/>
    <m/>
    <m/>
    <x v="4165"/>
    <n v="62458036"/>
    <n v="14974459"/>
    <n v="6571"/>
    <n v="14981030"/>
    <n v="16476738"/>
    <n v="4674648"/>
    <n v="187277072"/>
    <n v="71560480"/>
    <n v="17698560"/>
    <n v="42112768"/>
    <n v="35660168"/>
    <m/>
    <m/>
    <n v="1220"/>
    <n v="0.89100000000000001"/>
    <m/>
    <n v="5.3166499999999998E-2"/>
    <n v="0.57935899999999996"/>
    <n v="2.1110199999999999E-2"/>
    <n v="72418"/>
  </r>
  <r>
    <x v="11"/>
    <x v="149"/>
    <s v="COLLEGE OF WILLIAM AND MARY"/>
    <s v="Virginia"/>
    <x v="1"/>
    <x v="0"/>
    <n v="0.37421602787456448"/>
    <n v="0.42178770949720673"/>
    <n v="8610"/>
    <n v="3222"/>
    <n v="1359"/>
    <n v="0"/>
    <n v="1359"/>
    <n v="231878795"/>
    <s v="Southeast: AL, AR, FL, GA, KY, LA, MS, NC, SC, TN, VA, and WV"/>
    <x v="0"/>
    <x v="0"/>
    <m/>
    <m/>
    <m/>
    <m/>
    <n v="63093340"/>
    <n v="55857948"/>
    <m/>
    <n v="2365661"/>
    <n v="13641665"/>
    <n v="54289548"/>
    <n v="15007325"/>
    <n v="111511"/>
    <n v="124904704"/>
    <n v="65869184"/>
    <x v="4166"/>
    <n v="68526000"/>
    <n v="17350220"/>
    <n v="22070.07"/>
    <n v="17372290"/>
    <n v="14785228"/>
    <n v="5564158"/>
    <n v="205025488"/>
    <n v="78933072"/>
    <n v="19092964"/>
    <m/>
    <m/>
    <n v="202183504"/>
    <n v="205025488"/>
    <n v="1203"/>
    <n v="0.90600000000000003"/>
    <m/>
    <n v="4.41176E-2"/>
    <n v="0.58088200000000001"/>
    <n v="1.54412E-2"/>
    <n v="75900.5"/>
  </r>
  <r>
    <x v="12"/>
    <x v="149"/>
    <s v="COLLEGE OF WILLIAM AND MARY"/>
    <s v="Virginia"/>
    <x v="1"/>
    <x v="0"/>
    <n v="0.3464169563754626"/>
    <n v="0.42829394626092587"/>
    <n v="8917"/>
    <n v="3089"/>
    <n v="1323"/>
    <n v="0"/>
    <n v="1323"/>
    <s v="23187-8795"/>
    <s v="Southeast: AL, AR, FL, GA, KY, LA, MS, NC, SC, TN, VA, and WV"/>
    <x v="0"/>
    <x v="0"/>
    <m/>
    <m/>
    <m/>
    <m/>
    <n v="61191128"/>
    <n v="54274648"/>
    <m/>
    <n v="1896842"/>
    <n v="15976127"/>
    <n v="46158152"/>
    <n v="19832044"/>
    <n v="1408278"/>
    <n v="119720568"/>
    <n v="65482104"/>
    <x v="4167"/>
    <n v="70385776"/>
    <n v="20658112"/>
    <n v="12040.22"/>
    <n v="20670152"/>
    <n v="18551764"/>
    <n v="6053359.5"/>
    <n v="188475072"/>
    <n v="80157776"/>
    <n v="18978154"/>
    <m/>
    <m/>
    <n v="190904864"/>
    <n v="188475072"/>
    <n v="1196"/>
    <n v="0.90100000000000002"/>
    <m/>
    <n v="5.5473399999999999E-2"/>
    <n v="0.55029600000000001"/>
    <n v="1.1094700000000001E-2"/>
    <n v="75553"/>
  </r>
  <r>
    <x v="13"/>
    <x v="149"/>
    <s v="COLLEGE OF WILLIAM AND MARY"/>
    <s v="Virginia"/>
    <x v="1"/>
    <x v="0"/>
    <n v="0.34327329987205984"/>
    <n v="0.38016055045871561"/>
    <n v="10161"/>
    <n v="3488"/>
    <n v="1325"/>
    <n v="1"/>
    <n v="1326"/>
    <s v="23187-8795"/>
    <s v="Southeast: AL, AR, FL, GA, KY, LA, MS, NC, SC, TN, VA, and WV"/>
    <x v="0"/>
    <x v="0"/>
    <m/>
    <m/>
    <m/>
    <m/>
    <n v="73013168"/>
    <n v="64967984"/>
    <m/>
    <n v="4409084"/>
    <n v="18642078"/>
    <n v="44544716"/>
    <n v="9430487"/>
    <n v="8796872"/>
    <n v="140550912"/>
    <n v="60244972"/>
    <x v="4168"/>
    <n v="75359064"/>
    <n v="21731688"/>
    <n v="16693.61"/>
    <n v="21748382"/>
    <n v="19706962"/>
    <n v="6640380"/>
    <n v="203234352"/>
    <n v="83746008"/>
    <n v="20769312"/>
    <n v="32927176"/>
    <n v="38435604"/>
    <n v="214272304"/>
    <n v="203234352"/>
    <n v="1154"/>
    <n v="0.89500000000000002"/>
    <m/>
    <n v="8.1884100000000001E-2"/>
    <n v="0.53695700000000002"/>
    <n v="1.5942000000000001E-2"/>
    <n v="74354.5"/>
  </r>
  <r>
    <x v="14"/>
    <x v="149"/>
    <s v="COLLEGE OF WILLIAM AND MARY"/>
    <s v="Virginia"/>
    <x v="1"/>
    <x v="0"/>
    <n v="0.35061419945867167"/>
    <n v="0.39815914489311166"/>
    <n v="9606"/>
    <n v="3368"/>
    <n v="1341"/>
    <n v="0"/>
    <n v="1341"/>
    <m/>
    <m/>
    <x v="0"/>
    <x v="0"/>
    <m/>
    <m/>
    <m/>
    <m/>
    <n v="73335544"/>
    <n v="63730732"/>
    <m/>
    <n v="5742051"/>
    <n v="17700912"/>
    <n v="49589996"/>
    <n v="18143762"/>
    <n v="7492638"/>
    <n v="143217552"/>
    <n v="63752292"/>
    <x v="4169"/>
    <n v="75384008"/>
    <n v="24544448"/>
    <n v="18691.48"/>
    <n v="24563140"/>
    <n v="21232232"/>
    <n v="6068887"/>
    <n v="216063904"/>
    <n v="90956632"/>
    <n v="24631074"/>
    <n v="38435604"/>
    <n v="40622160"/>
    <n v="221711312"/>
    <n v="216063904"/>
    <n v="1179"/>
    <n v="0.90800000000000003"/>
    <m/>
    <n v="8.6647699999999994E-2"/>
    <n v="0.54332400000000003"/>
    <n v="1.7045500000000002E-2"/>
    <n v="74395"/>
  </r>
  <r>
    <x v="15"/>
    <x v="149"/>
    <s v="College of William and Mary"/>
    <s v="Virginia"/>
    <x v="1"/>
    <x v="0"/>
    <n v="0.31027332704995286"/>
    <n v="0.40917375455650062"/>
    <n v="10610"/>
    <n v="3292"/>
    <n v="1343"/>
    <n v="4"/>
    <n v="1347"/>
    <s v="23187-8795"/>
    <s v="Southeast: AL, AR, FL, GA, KY, LA, MS, NC, SC, TN, VA, and WV"/>
    <x v="1"/>
    <x v="3"/>
    <m/>
    <m/>
    <m/>
    <m/>
    <n v="79156344"/>
    <n v="69403784"/>
    <m/>
    <n v="4084077"/>
    <n v="19764384"/>
    <n v="53216276"/>
    <n v="12950616"/>
    <n v="7969556"/>
    <n v="151586144"/>
    <n v="68324160"/>
    <x v="4170"/>
    <n v="82857608"/>
    <n v="23601628"/>
    <n v="11907.18"/>
    <n v="23613536"/>
    <n v="23083990"/>
    <n v="7215206"/>
    <n v="230570976"/>
    <n v="92214832"/>
    <n v="28585104"/>
    <n v="40622160"/>
    <n v="44228356"/>
    <n v="247047152"/>
    <n v="230570976"/>
    <n v="1227"/>
    <n v="0.91100000000000003"/>
    <m/>
    <n v="8.8669899999999996E-2"/>
    <n v="0.55524300000000004"/>
    <n v="2.2519399999999998E-2"/>
    <n v="78516"/>
  </r>
  <r>
    <x v="16"/>
    <x v="149"/>
    <s v="College of William and Mary"/>
    <s v="Virginia"/>
    <x v="1"/>
    <x v="0"/>
    <n v="0.323447118074986"/>
    <n v="0.38927335640138411"/>
    <n v="10722"/>
    <n v="3468"/>
    <n v="1350"/>
    <n v="0"/>
    <n v="1350"/>
    <m/>
    <m/>
    <x v="0"/>
    <x v="0"/>
    <m/>
    <m/>
    <m/>
    <m/>
    <n v="87437648"/>
    <n v="76442720"/>
    <m/>
    <n v="4703138"/>
    <n v="18386628"/>
    <n v="56385348"/>
    <n v="18564800"/>
    <n v="5604718"/>
    <n v="161037536"/>
    <n v="79460520"/>
    <x v="4171"/>
    <n v="86496544"/>
    <n v="22117116"/>
    <n v="19499.689999999999"/>
    <n v="22136616"/>
    <n v="22932756"/>
    <n v="7431295.5"/>
    <n v="230891232"/>
    <n v="112015216"/>
    <n v="23546112"/>
    <n v="491652256"/>
    <n v="585903936"/>
    <n v="304140640"/>
    <n v="230891232"/>
    <n v="1242"/>
    <n v="0.91500000000000004"/>
    <m/>
    <n v="8.3453200000000005E-2"/>
    <n v="0.55035999999999996"/>
    <n v="2.44604E-2"/>
    <n v="81198"/>
  </r>
  <r>
    <x v="17"/>
    <x v="149"/>
    <s v="College of William and Mary"/>
    <s v="Virginia"/>
    <x v="1"/>
    <x v="0"/>
    <n v="0.33674221485166761"/>
    <n v="0.36798905608755128"/>
    <n v="10854"/>
    <n v="3655"/>
    <n v="1345"/>
    <n v="0"/>
    <n v="1345"/>
    <s v="23187-8795"/>
    <s v="Southeast: AL, AR, FL, GA, KY, LA, MS, NC, SC, TN, VA, and WV"/>
    <x v="1"/>
    <x v="3"/>
    <m/>
    <m/>
    <m/>
    <m/>
    <n v="92896456"/>
    <n v="80065784"/>
    <m/>
    <n v="2186570"/>
    <n v="17825914"/>
    <n v="55780016"/>
    <n v="24128808"/>
    <n v="11147738"/>
    <n v="166359168"/>
    <n v="90550008"/>
    <x v="4172"/>
    <n v="108907072"/>
    <n v="25517916"/>
    <n v="49088.46"/>
    <n v="25567004"/>
    <n v="29912534"/>
    <n v="9390877"/>
    <n v="296580160"/>
    <n v="115723912"/>
    <n v="37763800"/>
    <n v="582812032"/>
    <n v="573651200"/>
    <n v="303983360"/>
    <n v="296580160"/>
    <n v="1197"/>
    <n v="0.91100000000000003"/>
    <m/>
    <n v="8.8625300000000004E-2"/>
    <n v="0.56036300000000006"/>
    <n v="2.5819999999999999E-2"/>
    <n v="83545"/>
  </r>
  <r>
    <x v="18"/>
    <x v="149"/>
    <s v="College of William and Mary"/>
    <s v="Virginia"/>
    <x v="1"/>
    <x v="0"/>
    <n v="0.34083877621175662"/>
    <n v="0.34972264246091778"/>
    <n v="11636"/>
    <n v="3966"/>
    <n v="1386"/>
    <n v="1"/>
    <n v="1387"/>
    <s v="23187-8795"/>
    <s v="Southeast: AL, AR, FL, GA, KY, LA, MS, NC, SC, TN, VA, and WV"/>
    <x v="1"/>
    <x v="3"/>
    <m/>
    <m/>
    <m/>
    <m/>
    <n v="111375216"/>
    <n v="96440192"/>
    <m/>
    <n v="3495554"/>
    <n v="19913928"/>
    <n v="53676588"/>
    <n v="26369578"/>
    <n v="6249059"/>
    <n v="191136736"/>
    <n v="77946232"/>
    <x v="4173"/>
    <n v="104972616"/>
    <n v="26062568"/>
    <n v="26344.67"/>
    <n v="26088912"/>
    <n v="27455478"/>
    <n v="10560461"/>
    <n v="294539136"/>
    <n v="110179576"/>
    <n v="33254774"/>
    <n v="573651200"/>
    <n v="489250944"/>
    <n v="304521376"/>
    <n v="294539136"/>
    <n v="1202"/>
    <n v="0.91100000000000003"/>
    <m/>
    <n v="8.9801199999999998E-2"/>
    <n v="0.58563200000000004"/>
    <n v="2.82232E-2"/>
    <n v="86154"/>
  </r>
  <r>
    <x v="19"/>
    <x v="149"/>
    <s v="College of William and Mary"/>
    <s v="Virginia"/>
    <x v="1"/>
    <x v="0"/>
    <n v="0.33509496284062756"/>
    <n v="0.3437654016757023"/>
    <n v="12110"/>
    <n v="4058"/>
    <n v="1391"/>
    <n v="4"/>
    <n v="1395"/>
    <s v="23187-8795"/>
    <s v="Southeast: AL, AR, FL, GA, KY, LA, MS, NC, SC, TN, VA, and WV"/>
    <x v="1"/>
    <x v="3"/>
    <n v="-76.711200000000005"/>
    <n v="37.271900000000002"/>
    <m/>
    <m/>
    <n v="123851344"/>
    <n v="105676888"/>
    <m/>
    <n v="4725112"/>
    <n v="20383948"/>
    <n v="47412608"/>
    <n v="15875980"/>
    <n v="7299712"/>
    <n v="203396304"/>
    <n v="69089832"/>
    <x v="4174"/>
    <n v="93167632"/>
    <n v="24971726"/>
    <n v="313654"/>
    <n v="25285380"/>
    <n v="27198760"/>
    <n v="10134740"/>
    <n v="272716800"/>
    <n v="111470304"/>
    <n v="36451012"/>
    <n v="489250944"/>
    <n v="533179520"/>
    <n v="323703680"/>
    <n v="272716800"/>
    <n v="1198"/>
    <n v="0.89700000000000002"/>
    <m/>
    <n v="8.0444699999999994E-2"/>
    <n v="0.55984299999999998"/>
    <n v="2.5506899999999999E-2"/>
    <n v="88011"/>
  </r>
  <r>
    <x v="20"/>
    <x v="149"/>
    <s v="College of William and Mary"/>
    <s v="Virginia"/>
    <x v="1"/>
    <x v="0"/>
    <n v="0.31730078966259873"/>
    <n v="0.35143288084464552"/>
    <n v="12537"/>
    <n v="3978"/>
    <n v="1397"/>
    <n v="1"/>
    <n v="1398"/>
    <s v="23187-8795"/>
    <s v="Southeast: AL, AR, FL, GA, KY, LA, MS, NC, SC, TN, VA, and WV"/>
    <x v="1"/>
    <x v="3"/>
    <n v="-76.711200000000005"/>
    <n v="37.271900000000002"/>
    <m/>
    <m/>
    <n v="142655808"/>
    <n v="120615232"/>
    <m/>
    <n v="5713193"/>
    <n v="37047336"/>
    <n v="69468288"/>
    <n v="16658442"/>
    <n v="13538348"/>
    <n v="234941984"/>
    <n v="102756464"/>
    <x v="4175"/>
    <n v="99811264"/>
    <n v="56872392"/>
    <n v="330314"/>
    <n v="57202704"/>
    <n v="34733172"/>
    <n v="11726934"/>
    <n v="328611200"/>
    <n v="130264768"/>
    <n v="48475464"/>
    <n v="539546560"/>
    <n v="624726336"/>
    <n v="375534816"/>
    <n v="328611200"/>
    <n v="1215"/>
    <n v="0.90700000000000003"/>
    <m/>
    <n v="8.1955899999999998E-2"/>
    <n v="0.54614300000000005"/>
    <n v="2.47934E-2"/>
    <n v="88816"/>
  </r>
  <r>
    <x v="21"/>
    <x v="149"/>
    <s v="College of William and Mary"/>
    <s v="Virginia"/>
    <x v="1"/>
    <x v="0"/>
    <n v="0.3464327485380117"/>
    <n v="0.33423362592842676"/>
    <n v="12825"/>
    <n v="4443"/>
    <n v="1485"/>
    <n v="0"/>
    <n v="1485"/>
    <s v="23187-8795"/>
    <s v="Southeast: AL, AR, FL, GA, KY, LA, MS, NC, SC, TN, VA, and WV"/>
    <x v="1"/>
    <x v="3"/>
    <n v="-76.730999999999995"/>
    <n v="37.3095"/>
    <n v="0.01"/>
    <n v="1016"/>
    <n v="158581296"/>
    <n v="135757120"/>
    <m/>
    <n v="4373070"/>
    <n v="39267708"/>
    <n v="63787800"/>
    <n v="17177812"/>
    <n v="18364182"/>
    <n v="260959024"/>
    <n v="90165752"/>
    <x v="4176"/>
    <n v="102826368"/>
    <n v="55046368"/>
    <n v="295274"/>
    <n v="55341640"/>
    <n v="37110352"/>
    <n v="15808688"/>
    <n v="348690560"/>
    <n v="141602784"/>
    <n v="42583672"/>
    <n v="624726336"/>
    <n v="644233344"/>
    <n v="370177504"/>
    <n v="348690560"/>
    <n v="1205"/>
    <n v="0.89900000000000002"/>
    <m/>
    <n v="7.7770099999999995E-2"/>
    <n v="0.55264999999999997"/>
    <n v="2.3399900000000001E-2"/>
    <n v="89703"/>
  </r>
  <r>
    <x v="22"/>
    <x v="149"/>
    <s v="College of William and Mary"/>
    <s v="Virginia"/>
    <x v="1"/>
    <x v="0"/>
    <n v="0.32166910688140554"/>
    <n v="0.33386436049157941"/>
    <n v="13660"/>
    <n v="4394"/>
    <n v="1465"/>
    <n v="2"/>
    <n v="1467"/>
    <s v="23187-8795"/>
    <s v="Southeast: AL, AR, FL, GA, KY, LA, MS, NC, SC, TN, VA, and WV"/>
    <x v="1"/>
    <x v="3"/>
    <n v="-76.730999999999995"/>
    <n v="37.3095"/>
    <n v="1.0999999999999999E-2"/>
    <n v="1140"/>
    <n v="163049088"/>
    <n v="138577696"/>
    <m/>
    <n v="5218238"/>
    <n v="38143612"/>
    <n v="68721448"/>
    <n v="23177388"/>
    <n v="10454112"/>
    <n v="268201184"/>
    <n v="98138072"/>
    <x v="4177"/>
    <n v="109434448"/>
    <n v="56732376"/>
    <n v="311662"/>
    <n v="57044040"/>
    <n v="38810176"/>
    <n v="15359594"/>
    <n v="365846720"/>
    <n v="149682800"/>
    <n v="47218912"/>
    <n v="644233344"/>
    <n v="697723712"/>
    <n v="390338464"/>
    <n v="365846720"/>
    <n v="1206"/>
    <n v="0.89900000000000002"/>
    <m/>
    <n v="8.5521899999999998E-2"/>
    <n v="0.54478099999999996"/>
    <n v="2.4915799999999998E-2"/>
    <n v="87924"/>
  </r>
  <r>
    <x v="23"/>
    <x v="149"/>
    <s v="College of William and Mary"/>
    <s v="Virginia"/>
    <x v="1"/>
    <x v="0"/>
    <n v="0.332123024348569"/>
    <n v="0.31704180064308679"/>
    <n v="14046"/>
    <n v="4665"/>
    <n v="1479"/>
    <n v="0"/>
    <n v="1479"/>
    <s v="23187-8795"/>
    <s v="Southeast: AL, AR, FL, GA, KY, LA, MS, NC, SC, TN, VA, and WV"/>
    <x v="1"/>
    <x v="3"/>
    <n v="-76.709400000000002"/>
    <n v="37.271900000000002"/>
    <n v="8.9999999999999993E-3"/>
    <n v="1119"/>
    <n v="170431488"/>
    <n v="145385280"/>
    <m/>
    <n v="5016735"/>
    <n v="39396612"/>
    <n v="71252616"/>
    <n v="28053008"/>
    <n v="9361315"/>
    <n v="278014816"/>
    <n v="108417904"/>
    <x v="4178"/>
    <n v="112360984"/>
    <n v="58603044"/>
    <n v="312314"/>
    <n v="58915360"/>
    <n v="40842348"/>
    <n v="14861384"/>
    <n v="389617664"/>
    <n v="152284832"/>
    <n v="51824544"/>
    <n v="697723712"/>
    <n v="797592256"/>
    <n v="409642208"/>
    <n v="389617664"/>
    <n v="1249"/>
    <n v="0.90400000000000003"/>
    <m/>
    <n v="9.5528500000000002E-2"/>
    <n v="0.56436299999999995"/>
    <n v="2.37127E-2"/>
    <n v="86486"/>
  </r>
  <r>
    <x v="24"/>
    <x v="149"/>
    <s v="College of William and Mary"/>
    <s v="Virginia"/>
    <x v="1"/>
    <x v="0"/>
    <n v="0.33019516217702033"/>
    <n v="0.31446409989594171"/>
    <n v="14552"/>
    <n v="4805"/>
    <n v="1511"/>
    <m/>
    <n v="1511"/>
    <s v="23187-8795"/>
    <s v="Southeast: AL, AR, FL, GA, KY, LA, MS, NC, SC, TN, VA, and WV"/>
    <x v="1"/>
    <x v="3"/>
    <n v="-76.709400000000002"/>
    <n v="37.271900000000002"/>
    <n v="6.0000000000000001E-3"/>
    <n v="1196"/>
    <n v="183068192"/>
    <n v="155975200"/>
    <m/>
    <n v="6587024"/>
    <n v="39131680"/>
    <n v="72274784"/>
    <n v="30443672"/>
    <n v="9118993"/>
    <n v="297168544"/>
    <n v="99789104"/>
    <x v="4179"/>
    <n v="116176520"/>
    <n v="61448600"/>
    <n v="311422"/>
    <n v="61760024"/>
    <n v="40236544"/>
    <n v="15384865"/>
    <n v="407940000"/>
    <n v="159725968"/>
    <n v="57726968"/>
    <n v="797592256"/>
    <n v="811216960"/>
    <n v="442217728"/>
    <n v="407940000"/>
    <n v="1248"/>
    <n v="0.90200000000000002"/>
    <m/>
    <n v="8.0689700000000003E-2"/>
    <n v="0.56896500000000005"/>
    <n v="0.02"/>
    <n v="95445"/>
  </r>
  <r>
    <x v="25"/>
    <x v="149"/>
    <s v="College of William and Mary"/>
    <s v="Virginia"/>
    <x v="1"/>
    <x v="0"/>
    <n v="0.34463616907437133"/>
    <n v="0.2945856782456821"/>
    <n v="14952"/>
    <n v="5153"/>
    <n v="1517"/>
    <n v="1"/>
    <n v="1518"/>
    <s v="23187-8795"/>
    <s v="Southeast: AL, AR, FL, GA, KY, LA, MS, NC, SC, TN, VA, and WV"/>
    <x v="1"/>
    <x v="3"/>
    <n v="-76.709400000000002"/>
    <n v="37.271999999999998"/>
    <n v="8.0000000000000002E-3"/>
    <n v="1168"/>
    <n v="194868400"/>
    <n v="164247488"/>
    <m/>
    <n v="6426065"/>
    <n v="39403008"/>
    <n v="74691064"/>
    <n v="35759040"/>
    <n v="9124799"/>
    <n v="308238112"/>
    <n v="105981088"/>
    <x v="4180"/>
    <n v="125528504"/>
    <n v="62923492"/>
    <n v="281954"/>
    <n v="63205448"/>
    <n v="43353900"/>
    <n v="15774294"/>
    <n v="432617888"/>
    <n v="172724400"/>
    <n v="67979848"/>
    <n v="811216960"/>
    <n v="803697536"/>
    <n v="478735008"/>
    <n v="432617888"/>
    <n v="1277"/>
    <n v="0.91500000000000004"/>
    <m/>
    <n v="5.5640200000000001E-2"/>
    <n v="0.58536600000000005"/>
    <n v="1.90549E-2"/>
    <n v="97419"/>
  </r>
  <r>
    <x v="26"/>
    <x v="149"/>
    <s v="College of William and Mary"/>
    <s v="Virginia"/>
    <x v="1"/>
    <x v="0"/>
    <n v="0.36524822695035464"/>
    <n v="0.28688368551304017"/>
    <n v="14382"/>
    <n v="5253"/>
    <n v="1504"/>
    <n v="3"/>
    <n v="1507"/>
    <s v="23187-8795"/>
    <s v="Southeast: AL, AR, FL, GA, KY, LA, MS, NC, SC, TN, VA, and WV"/>
    <x v="1"/>
    <x v="3"/>
    <n v="-76.708200000000005"/>
    <n v="37.269500000000001"/>
    <n v="0.01"/>
    <n v="1139"/>
    <n v="214743792"/>
    <n v="180090464"/>
    <m/>
    <n v="6816374"/>
    <n v="39059704"/>
    <n v="80076200"/>
    <n v="39431724"/>
    <n v="10237684"/>
    <n v="321941664"/>
    <n v="126525784"/>
    <x v="4181"/>
    <n v="130040528"/>
    <n v="62392464"/>
    <n v="314088"/>
    <n v="62706552"/>
    <n v="43120912"/>
    <n v="17205162"/>
    <n v="450573920"/>
    <n v="179193200"/>
    <n v="65890388"/>
    <n v="803697536"/>
    <n v="874080704"/>
    <n v="490341120"/>
    <n v="450573920"/>
    <n v="1364"/>
    <n v="0.92100000000000004"/>
    <m/>
    <n v="4.17014E-2"/>
    <n v="0.60717299999999996"/>
    <n v="1.25104E-2"/>
    <n v="96498"/>
  </r>
  <r>
    <x v="27"/>
    <x v="149"/>
    <s v="College of William and Mary"/>
    <s v="Virginia"/>
    <x v="1"/>
    <x v="0"/>
    <n v="0.35915823336237518"/>
    <n v="0.28568762828885985"/>
    <n v="14921"/>
    <n v="5359"/>
    <n v="1529"/>
    <n v="2"/>
    <n v="1531"/>
    <s v="23187-8795"/>
    <s v="Southeast: AL, AR, FL, GA, KY, LA, MS, NC, SC, TN, VA, and WV"/>
    <x v="1"/>
    <x v="3"/>
    <n v="-76.708200000000005"/>
    <n v="37.269500000000001"/>
    <n v="1.2999999999999999E-2"/>
    <n v="1186"/>
    <n v="206814336"/>
    <n v="167894720"/>
    <m/>
    <n v="6972366"/>
    <n v="39278856"/>
    <n v="79847776"/>
    <n v="47261224"/>
    <n v="11991278"/>
    <n v="309311936"/>
    <n v="132823944"/>
    <x v="4182"/>
    <n v="142291568"/>
    <n v="65155884"/>
    <n v="356641"/>
    <n v="65512524"/>
    <n v="45882232"/>
    <n v="18648512"/>
    <n v="455130240"/>
    <n v="187261264"/>
    <n v="70986448"/>
    <n v="874080704"/>
    <n v="935543680"/>
    <n v="476357184"/>
    <n v="455130240"/>
    <m/>
    <m/>
    <m/>
    <m/>
    <m/>
    <m/>
    <m/>
  </r>
  <r>
    <x v="0"/>
    <x v="150"/>
    <s v="CHRISTOPHER NEWPORT COLLEGE"/>
    <s v="Virginia"/>
    <x v="0"/>
    <x v="0"/>
    <s v=""/>
    <s v=""/>
    <m/>
    <m/>
    <m/>
    <m/>
    <m/>
    <m/>
    <m/>
    <x v="0"/>
    <x v="0"/>
    <m/>
    <m/>
    <m/>
    <m/>
    <n v="5923026"/>
    <m/>
    <m/>
    <n v="26269"/>
    <n v="1324919"/>
    <n v="10419781"/>
    <n v="162492"/>
    <n v="224095"/>
    <m/>
    <m/>
    <x v="4183"/>
    <n v="8930889"/>
    <n v="347804"/>
    <n v="133804"/>
    <n v="481608"/>
    <n v="2136956"/>
    <n v="1591683"/>
    <n v="21882284"/>
    <n v="10909413"/>
    <n v="2902730"/>
    <m/>
    <m/>
    <m/>
    <m/>
    <m/>
    <m/>
    <m/>
    <m/>
    <m/>
    <m/>
    <m/>
  </r>
  <r>
    <x v="1"/>
    <x v="150"/>
    <s v="CHRISTOPHER NEWPORT COLLEGE"/>
    <s v="Virginia"/>
    <x v="0"/>
    <x v="0"/>
    <s v=""/>
    <s v=""/>
    <m/>
    <m/>
    <m/>
    <m/>
    <m/>
    <m/>
    <m/>
    <x v="0"/>
    <x v="0"/>
    <m/>
    <m/>
    <m/>
    <m/>
    <n v="6573731"/>
    <m/>
    <m/>
    <n v="6500"/>
    <n v="1600029"/>
    <n v="9664313"/>
    <n v="285419"/>
    <n v="181527"/>
    <m/>
    <m/>
    <x v="4184"/>
    <n v="9061800"/>
    <n v="454257"/>
    <n v="26851"/>
    <n v="481108"/>
    <n v="2251971"/>
    <n v="1532024"/>
    <n v="22403876"/>
    <n v="11282842"/>
    <n v="2915750"/>
    <m/>
    <m/>
    <m/>
    <m/>
    <m/>
    <m/>
    <m/>
    <m/>
    <m/>
    <m/>
    <m/>
  </r>
  <r>
    <x v="2"/>
    <x v="150"/>
    <s v="CHRISTOPHER NEWPORT UNIVERSITY"/>
    <s v="Virginia"/>
    <x v="0"/>
    <x v="0"/>
    <s v=""/>
    <s v=""/>
    <m/>
    <m/>
    <m/>
    <m/>
    <m/>
    <m/>
    <m/>
    <x v="0"/>
    <x v="0"/>
    <m/>
    <m/>
    <m/>
    <m/>
    <n v="9013640"/>
    <m/>
    <m/>
    <n v="4976"/>
    <n v="1860542"/>
    <n v="9773444"/>
    <n v="195687"/>
    <n v="149433"/>
    <m/>
    <m/>
    <x v="4185"/>
    <n v="9860961"/>
    <n v="529979"/>
    <n v="23631"/>
    <n v="553610"/>
    <n v="2717223"/>
    <n v="1522078"/>
    <n v="24519808"/>
    <n v="12281143"/>
    <n v="2689130"/>
    <m/>
    <m/>
    <m/>
    <m/>
    <m/>
    <m/>
    <m/>
    <m/>
    <m/>
    <m/>
    <m/>
  </r>
  <r>
    <x v="3"/>
    <x v="150"/>
    <s v="CHRISTOPHER NEWPORT UNIVERSITY"/>
    <s v="Virginia"/>
    <x v="0"/>
    <x v="0"/>
    <s v=""/>
    <s v=""/>
    <m/>
    <m/>
    <m/>
    <m/>
    <m/>
    <n v="23606"/>
    <s v="Southeast: AL, AR, FL, GA, KY, LA, MS, NC, SC, TN, VA, and WV"/>
    <x v="0"/>
    <x v="0"/>
    <m/>
    <m/>
    <m/>
    <m/>
    <n v="10275035"/>
    <m/>
    <m/>
    <n v="193051"/>
    <n v="2144008"/>
    <n v="10571472"/>
    <n v="284713"/>
    <n v="258669"/>
    <m/>
    <m/>
    <x v="4186"/>
    <n v="10779176"/>
    <n v="845487"/>
    <n v="23351"/>
    <n v="868838"/>
    <n v="3309207"/>
    <n v="1767696"/>
    <n v="28123180"/>
    <n v="13774830"/>
    <n v="3070303"/>
    <m/>
    <m/>
    <m/>
    <m/>
    <m/>
    <m/>
    <m/>
    <m/>
    <m/>
    <m/>
    <m/>
  </r>
  <r>
    <x v="4"/>
    <x v="150"/>
    <s v="CHRISTOPHER NEWPORT UNIVERSITY"/>
    <s v="Virginia"/>
    <x v="0"/>
    <x v="0"/>
    <s v=""/>
    <s v=""/>
    <m/>
    <m/>
    <m/>
    <m/>
    <m/>
    <m/>
    <m/>
    <x v="0"/>
    <x v="0"/>
    <m/>
    <m/>
    <m/>
    <m/>
    <n v="10063740"/>
    <m/>
    <m/>
    <n v="198110"/>
    <n v="2385509"/>
    <n v="12275634"/>
    <n v="191841"/>
    <n v="285425"/>
    <m/>
    <m/>
    <x v="4187"/>
    <n v="11429205"/>
    <n v="935536"/>
    <n v="37067"/>
    <n v="972603"/>
    <n v="3237568"/>
    <n v="1738003"/>
    <n v="30061232"/>
    <n v="14776733"/>
    <n v="3260745"/>
    <m/>
    <m/>
    <m/>
    <m/>
    <m/>
    <m/>
    <n v="4750"/>
    <m/>
    <m/>
    <m/>
    <m/>
  </r>
  <r>
    <x v="5"/>
    <x v="150"/>
    <s v="CHRISTOPHER NEWPORT UNIVERSITY"/>
    <s v="Virginia"/>
    <x v="0"/>
    <x v="0"/>
    <s v=""/>
    <s v=""/>
    <m/>
    <m/>
    <m/>
    <m/>
    <m/>
    <n v="23606"/>
    <s v="Southeast: AL, AR, FL, GA, KY, LA, MS, NC, SC, TN, VA, and WV"/>
    <x v="0"/>
    <x v="0"/>
    <m/>
    <m/>
    <m/>
    <m/>
    <n v="9995532"/>
    <m/>
    <m/>
    <n v="43314"/>
    <n v="2664070"/>
    <n v="12976105"/>
    <n v="254157"/>
    <n v="261614"/>
    <m/>
    <m/>
    <x v="4188"/>
    <n v="11267414"/>
    <n v="1219840"/>
    <n v="52668"/>
    <n v="1272508"/>
    <n v="3421164"/>
    <n v="1856775"/>
    <n v="31156056"/>
    <n v="14217366"/>
    <n v="3182021"/>
    <m/>
    <m/>
    <m/>
    <m/>
    <m/>
    <m/>
    <n v="4750"/>
    <m/>
    <m/>
    <m/>
    <m/>
  </r>
  <r>
    <x v="6"/>
    <x v="150"/>
    <s v="CHRISTOPHER NEWPORT UNIVERSITY"/>
    <s v="Virginia"/>
    <x v="0"/>
    <x v="0"/>
    <s v=""/>
    <s v=""/>
    <m/>
    <m/>
    <m/>
    <m/>
    <m/>
    <n v="236062998"/>
    <s v="Southeast: AL, AR, FL, GA, KY, LA, MS, NC, SC, TN, VA, and WV"/>
    <x v="0"/>
    <x v="0"/>
    <m/>
    <m/>
    <m/>
    <m/>
    <n v="10186382"/>
    <m/>
    <m/>
    <n v="42469"/>
    <n v="2808960"/>
    <n v="16078780"/>
    <n v="352224"/>
    <n v="578965"/>
    <m/>
    <m/>
    <x v="4189"/>
    <n v="12679149"/>
    <n v="1296819"/>
    <n v="109174"/>
    <n v="1405993"/>
    <n v="3741419"/>
    <n v="2488297"/>
    <n v="35815848"/>
    <n v="15362800"/>
    <n v="3202601"/>
    <n v="2338883"/>
    <n v="2444477"/>
    <m/>
    <m/>
    <n v="145"/>
    <n v="0.32700000000000001"/>
    <n v="4650"/>
    <m/>
    <m/>
    <m/>
    <m/>
  </r>
  <r>
    <x v="7"/>
    <x v="150"/>
    <s v="CHRISTOPHER NEWPORT UNIVERSITY"/>
    <s v="Virginia"/>
    <x v="0"/>
    <x v="0"/>
    <s v=""/>
    <s v=""/>
    <m/>
    <m/>
    <m/>
    <m/>
    <m/>
    <n v="236062998"/>
    <s v="Southeast: AL, AR, FL, GA, KY, LA, MS, NC, SC, TN, VA, and WV"/>
    <x v="0"/>
    <x v="0"/>
    <m/>
    <m/>
    <m/>
    <m/>
    <n v="10987077"/>
    <m/>
    <m/>
    <n v="106258"/>
    <n v="3374774"/>
    <n v="17712298"/>
    <n v="328896"/>
    <n v="765162"/>
    <m/>
    <m/>
    <x v="4190"/>
    <n v="13555277"/>
    <n v="1335008"/>
    <n v="163444"/>
    <n v="1498452"/>
    <n v="3651545"/>
    <n v="2470927"/>
    <n v="39192660"/>
    <n v="16600497"/>
    <n v="3851572"/>
    <n v="2444477"/>
    <n v="2610849"/>
    <m/>
    <m/>
    <n v="161"/>
    <n v="0.33700000000000002"/>
    <m/>
    <n v="0.41234700000000002"/>
    <n v="0.679674"/>
    <n v="0.21141499999999999"/>
    <n v="29280"/>
  </r>
  <r>
    <x v="8"/>
    <x v="150"/>
    <s v="CHRISTOPHER NEWPORT UNIVERSITY"/>
    <s v="Virginia"/>
    <x v="0"/>
    <x v="0"/>
    <s v=""/>
    <s v=""/>
    <m/>
    <m/>
    <m/>
    <m/>
    <m/>
    <n v="236062998"/>
    <s v="Southeast: AL, AR, FL, GA, KY, LA, MS, NC, SC, TN, VA, and WV"/>
    <x v="0"/>
    <x v="0"/>
    <m/>
    <m/>
    <m/>
    <m/>
    <n v="11451898"/>
    <m/>
    <m/>
    <n v="66090"/>
    <n v="3578498"/>
    <n v="21327680"/>
    <n v="456755"/>
    <n v="831876"/>
    <m/>
    <m/>
    <x v="4191"/>
    <n v="15669916"/>
    <n v="1247051"/>
    <n v="338833"/>
    <n v="1585884"/>
    <n v="3936224"/>
    <n v="2824103"/>
    <n v="44217372"/>
    <n v="19137948"/>
    <n v="4287875"/>
    <n v="2610849"/>
    <n v="2748456"/>
    <m/>
    <m/>
    <n v="121"/>
    <n v="0.28299999999999997"/>
    <m/>
    <n v="0.34854299999999999"/>
    <n v="0.67454599999999998"/>
    <n v="0.16877400000000001"/>
    <n v="31712"/>
  </r>
  <r>
    <x v="9"/>
    <x v="150"/>
    <s v="CHRISTOPHER NEWPORT UNIVERSITY"/>
    <s v="Virginia"/>
    <x v="0"/>
    <x v="0"/>
    <s v=""/>
    <s v=""/>
    <m/>
    <m/>
    <m/>
    <m/>
    <m/>
    <m/>
    <m/>
    <x v="0"/>
    <x v="0"/>
    <m/>
    <m/>
    <m/>
    <m/>
    <n v="9999277"/>
    <m/>
    <m/>
    <n v="60945"/>
    <n v="3720004"/>
    <n v="23351418"/>
    <n v="452545"/>
    <n v="924381"/>
    <m/>
    <m/>
    <x v="4192"/>
    <n v="16276947"/>
    <n v="1541567"/>
    <n v="500043"/>
    <n v="2041610"/>
    <n v="4435067"/>
    <n v="2960463"/>
    <n v="47283852"/>
    <n v="21578104"/>
    <n v="4968281"/>
    <n v="2748456"/>
    <n v="2553119"/>
    <m/>
    <m/>
    <n v="145"/>
    <n v="0.3"/>
    <m/>
    <n v="0.293651"/>
    <n v="0.66402099999999997"/>
    <n v="0.146561"/>
    <n v="36345.5"/>
  </r>
  <r>
    <x v="10"/>
    <x v="150"/>
    <s v="CHRISTOPHER NEWPORT UNIVERSITY"/>
    <s v="Virginia"/>
    <x v="0"/>
    <x v="0"/>
    <s v=""/>
    <s v=""/>
    <m/>
    <m/>
    <m/>
    <m/>
    <m/>
    <n v="236062998"/>
    <s v="Southeast: AL, AR, FL, GA, KY, LA, MS, NC, SC, TN, VA, and WV"/>
    <x v="0"/>
    <x v="0"/>
    <m/>
    <m/>
    <m/>
    <m/>
    <n v="10340275"/>
    <m/>
    <m/>
    <n v="122130"/>
    <n v="4180502"/>
    <n v="25058316"/>
    <n v="505205"/>
    <n v="1205490"/>
    <m/>
    <m/>
    <x v="4193"/>
    <n v="17489364"/>
    <n v="2007645"/>
    <n v="511570"/>
    <n v="2519215"/>
    <n v="4564010"/>
    <n v="3073841"/>
    <n v="52856032"/>
    <n v="23862770"/>
    <n v="5915757"/>
    <n v="2553119"/>
    <n v="2414048"/>
    <m/>
    <m/>
    <n v="184"/>
    <n v="0.34499999999999997"/>
    <m/>
    <n v="0.22595699999999999"/>
    <n v="0.65149999999999997"/>
    <n v="0.11944200000000001"/>
    <n v="43310.5"/>
  </r>
  <r>
    <x v="11"/>
    <x v="150"/>
    <s v="CHRISTOPHER NEWPORT UNIVERSITY"/>
    <s v="Virginia"/>
    <x v="1"/>
    <x v="0"/>
    <n v="0.483554933519944"/>
    <n v="0.50602990834539319"/>
    <n v="4287"/>
    <n v="2073"/>
    <n v="1044"/>
    <n v="5"/>
    <n v="1049"/>
    <n v="236062998"/>
    <s v="Southeast: AL, AR, FL, GA, KY, LA, MS, NC, SC, TN, VA, and WV"/>
    <x v="0"/>
    <x v="0"/>
    <m/>
    <m/>
    <m/>
    <m/>
    <n v="10524596"/>
    <n v="8810904"/>
    <m/>
    <n v="666028"/>
    <n v="4489295"/>
    <n v="24871204"/>
    <n v="309393"/>
    <n v="552295"/>
    <n v="31886376"/>
    <n v="25459624"/>
    <x v="4194"/>
    <n v="19557842"/>
    <n v="2796425.5"/>
    <n v="558696.68999999994"/>
    <n v="3355122.25"/>
    <n v="5496302"/>
    <n v="3647045"/>
    <n v="57327160"/>
    <n v="24762000"/>
    <n v="5914577"/>
    <m/>
    <m/>
    <n v="60414904"/>
    <n v="57327160"/>
    <n v="188"/>
    <n v="0.36399999999999999"/>
    <m/>
    <n v="0.186695"/>
    <n v="0.63036499999999995"/>
    <n v="9.6030000000000004E-2"/>
    <n v="46940"/>
  </r>
  <r>
    <x v="12"/>
    <x v="150"/>
    <s v="CHRISTOPHER NEWPORT UNIVERSITY"/>
    <s v="Virginia"/>
    <x v="1"/>
    <x v="0"/>
    <n v="0.48204826368452031"/>
    <n v="0.48026048026048024"/>
    <n v="5097"/>
    <n v="2457"/>
    <n v="1176"/>
    <n v="4"/>
    <n v="1180"/>
    <s v="23606-2998"/>
    <s v="Southeast: AL, AR, FL, GA, KY, LA, MS, NC, SC, TN, VA, and WV"/>
    <x v="0"/>
    <x v="0"/>
    <m/>
    <m/>
    <m/>
    <m/>
    <n v="12562423"/>
    <n v="10772370"/>
    <m/>
    <n v="705743"/>
    <n v="4589204"/>
    <n v="23130250"/>
    <n v="250019"/>
    <n v="5108674"/>
    <n v="39074500"/>
    <n v="26332770"/>
    <x v="4195"/>
    <n v="19559808"/>
    <n v="3150135.5"/>
    <n v="331120.28000000003"/>
    <n v="3481255.75"/>
    <n v="5241646"/>
    <n v="3372220.5"/>
    <n v="64268224"/>
    <n v="23888836"/>
    <n v="6867353"/>
    <n v="2271149"/>
    <n v="2308597"/>
    <n v="85725592"/>
    <n v="64268224"/>
    <n v="245"/>
    <n v="0.36799999999999999"/>
    <m/>
    <n v="0.13325699999999999"/>
    <n v="0.60310200000000003"/>
    <n v="6.6054000000000002E-2"/>
    <n v="52763"/>
  </r>
  <r>
    <x v="13"/>
    <x v="150"/>
    <s v="CHRISTOPHER NEWPORT UNIVERSITY"/>
    <s v="Virginia"/>
    <x v="1"/>
    <x v="0"/>
    <n v="0.58036272670419009"/>
    <n v="0.43462643678160917"/>
    <n v="4797"/>
    <n v="2784"/>
    <n v="1207"/>
    <n v="3"/>
    <n v="1210"/>
    <s v="23606-2998"/>
    <s v="Southeast: AL, AR, FL, GA, KY, LA, MS, NC, SC, TN, VA, and WV"/>
    <x v="0"/>
    <x v="0"/>
    <m/>
    <m/>
    <m/>
    <m/>
    <n v="13867361"/>
    <n v="13143515"/>
    <m/>
    <n v="1156359"/>
    <n v="4143687"/>
    <n v="23188880"/>
    <n v="279117"/>
    <n v="349325"/>
    <n v="45152308"/>
    <n v="23059628"/>
    <x v="4196"/>
    <n v="20375754"/>
    <n v="2504821.25"/>
    <n v="1112822.8799999999"/>
    <n v="3617644"/>
    <n v="6231449.5"/>
    <n v="3977636.75"/>
    <n v="68052864"/>
    <n v="23860846"/>
    <n v="6857034"/>
    <n v="2308597"/>
    <n v="2666681"/>
    <n v="86808192"/>
    <n v="68052864"/>
    <n v="292"/>
    <n v="0.42099999999999999"/>
    <m/>
    <n v="8.8630799999999996E-2"/>
    <n v="0.56968200000000002"/>
    <n v="4.0953499999999997E-2"/>
    <n v="63534.5"/>
  </r>
  <r>
    <x v="14"/>
    <x v="150"/>
    <s v="CHRISTOPHER NEWPORT UNIVERSITY"/>
    <s v="Virginia"/>
    <x v="1"/>
    <x v="0"/>
    <n v="0.59259969325153372"/>
    <n v="0.3811064380459398"/>
    <n v="5216"/>
    <n v="3091"/>
    <n v="1178"/>
    <n v="0"/>
    <n v="1178"/>
    <m/>
    <m/>
    <x v="0"/>
    <x v="0"/>
    <m/>
    <m/>
    <m/>
    <m/>
    <n v="15435839"/>
    <n v="14722381"/>
    <m/>
    <n v="1173502"/>
    <n v="3637617"/>
    <n v="26672696"/>
    <n v="267450"/>
    <n v="656715"/>
    <n v="50927364"/>
    <n v="27299396"/>
    <x v="4197"/>
    <n v="21975454"/>
    <n v="2484413"/>
    <n v="1568938.75"/>
    <n v="4053351.75"/>
    <n v="7356633"/>
    <n v="4192850"/>
    <n v="73950872"/>
    <n v="27547146"/>
    <n v="7567582.5"/>
    <n v="2666681"/>
    <n v="2996241"/>
    <n v="103212672"/>
    <n v="73950872"/>
    <n v="362"/>
    <n v="0.44800000000000001"/>
    <m/>
    <n v="7.4935399999999999E-2"/>
    <n v="0.544574"/>
    <n v="3.0361800000000001E-2"/>
    <n v="70501"/>
  </r>
  <r>
    <x v="15"/>
    <x v="150"/>
    <s v="Christopher Newport University"/>
    <s v="Virginia"/>
    <x v="1"/>
    <x v="0"/>
    <n v="0.52356708819182129"/>
    <n v="0.39209535759096614"/>
    <n v="6089"/>
    <n v="3188"/>
    <n v="1248"/>
    <n v="2"/>
    <n v="1250"/>
    <n v="23606"/>
    <s v="Southeast: AL, AR, FL, GA, KY, LA, MS, NC, SC, TN, VA, and WV"/>
    <x v="1"/>
    <x v="4"/>
    <m/>
    <m/>
    <m/>
    <m/>
    <n v="17253860"/>
    <n v="16793004"/>
    <m/>
    <n v="930250"/>
    <n v="2378413"/>
    <n v="30099180"/>
    <n v="777984"/>
    <n v="4220718"/>
    <n v="59453592"/>
    <n v="30886224"/>
    <x v="4198"/>
    <n v="25420878"/>
    <n v="1006203.31"/>
    <n v="7662584.5"/>
    <n v="8668788"/>
    <n v="8064662.5"/>
    <n v="4762240.5"/>
    <n v="91179664"/>
    <n v="29578022"/>
    <n v="9475982"/>
    <n v="2996241"/>
    <n v="3100218"/>
    <n v="97850328"/>
    <n v="91179664"/>
    <n v="505"/>
    <n v="0.50600000000000001"/>
    <m/>
    <n v="5.85274E-2"/>
    <n v="0.54751399999999995"/>
    <n v="2.58024E-2"/>
    <n v="74991"/>
  </r>
  <r>
    <x v="16"/>
    <x v="150"/>
    <s v="Christopher Newport University"/>
    <s v="Virginia"/>
    <x v="1"/>
    <x v="0"/>
    <n v="0.51882086167800456"/>
    <n v="0.34207459207459207"/>
    <n v="6615"/>
    <n v="3432"/>
    <n v="1173"/>
    <n v="1"/>
    <n v="1174"/>
    <m/>
    <m/>
    <x v="0"/>
    <x v="0"/>
    <m/>
    <m/>
    <m/>
    <m/>
    <n v="19596964"/>
    <n v="19122360"/>
    <m/>
    <n v="978638"/>
    <n v="2690880"/>
    <n v="31205048"/>
    <n v="817659"/>
    <n v="382701"/>
    <n v="66606632"/>
    <n v="31809948"/>
    <x v="4199"/>
    <n v="27503536"/>
    <n v="1963209.13"/>
    <n v="1115177.25"/>
    <n v="3078386.5"/>
    <n v="7610079"/>
    <n v="5280149.5"/>
    <n v="99476544"/>
    <n v="32385806"/>
    <n v="10687543"/>
    <n v="10798088"/>
    <n v="15390823"/>
    <n v="127034840"/>
    <n v="99476544"/>
    <n v="537"/>
    <n v="0.51500000000000001"/>
    <m/>
    <n v="5.4499400000000003E-2"/>
    <n v="0.55830199999999996"/>
    <n v="2.85171E-2"/>
    <n v="76234.5"/>
  </r>
  <r>
    <x v="17"/>
    <x v="150"/>
    <s v="Christopher Newport University"/>
    <s v="Virginia"/>
    <x v="1"/>
    <x v="0"/>
    <n v="0.5492235790743254"/>
    <n v="0.34092780675267637"/>
    <n v="6633"/>
    <n v="3643"/>
    <n v="1242"/>
    <n v="0"/>
    <n v="1242"/>
    <n v="23606"/>
    <s v="Southeast: AL, AR, FL, GA, KY, LA, MS, NC, SC, TN, VA, and WV"/>
    <x v="1"/>
    <x v="4"/>
    <m/>
    <m/>
    <m/>
    <m/>
    <n v="21827416"/>
    <n v="21130790"/>
    <m/>
    <n v="819728"/>
    <n v="2638665"/>
    <n v="33250000"/>
    <n v="1101906"/>
    <n v="491274"/>
    <n v="71451304"/>
    <n v="35105264"/>
    <x v="4200"/>
    <n v="28885954"/>
    <n v="1922471.75"/>
    <n v="1164762.1299999999"/>
    <n v="3087234"/>
    <n v="9290000"/>
    <n v="5784731.5"/>
    <n v="110534232"/>
    <n v="34614348"/>
    <n v="11740599"/>
    <n v="15390823"/>
    <n v="11933472"/>
    <n v="111925712"/>
    <n v="110534232"/>
    <n v="574"/>
    <n v="0.48799999999999999"/>
    <m/>
    <n v="4.7405500000000003E-2"/>
    <n v="0.59577199999999997"/>
    <n v="2.0499699999999999E-2"/>
    <n v="79095"/>
  </r>
  <r>
    <x v="18"/>
    <x v="150"/>
    <s v="Christopher Newport University"/>
    <s v="Virginia"/>
    <x v="1"/>
    <x v="0"/>
    <n v="0.55533872316699195"/>
    <n v="0.28539156626506024"/>
    <n v="7174"/>
    <n v="3984"/>
    <n v="1137"/>
    <n v="0"/>
    <n v="1137"/>
    <n v="23606"/>
    <s v="Southeast: AL, AR, FL, GA, KY, LA, MS, NC, SC, TN, VA, and WV"/>
    <x v="1"/>
    <x v="4"/>
    <m/>
    <m/>
    <m/>
    <m/>
    <n v="23088752"/>
    <n v="22110392"/>
    <m/>
    <n v="948745"/>
    <n v="3053919"/>
    <n v="33571152"/>
    <n v="778743"/>
    <n v="842742"/>
    <n v="73334560"/>
    <n v="34937828"/>
    <x v="4201"/>
    <n v="34278364"/>
    <n v="2745449.25"/>
    <n v="1149511.8799999999"/>
    <n v="3894961"/>
    <n v="7518032"/>
    <n v="6768406.5"/>
    <n v="108099280"/>
    <n v="35956048"/>
    <n v="11976288"/>
    <n v="11933472"/>
    <n v="10867345"/>
    <n v="113905360"/>
    <n v="108099280"/>
    <n v="700"/>
    <n v="0.58099999999999996"/>
    <m/>
    <n v="4.1438099999999999E-2"/>
    <n v="0.59658699999999998"/>
    <n v="1.40158E-2"/>
    <n v="82594"/>
  </r>
  <r>
    <x v="19"/>
    <x v="150"/>
    <s v="Christopher Newport University"/>
    <s v="Virginia"/>
    <x v="1"/>
    <x v="0"/>
    <n v="0.60434604346043463"/>
    <n v="0.27431026684758025"/>
    <n v="7317"/>
    <n v="4422"/>
    <n v="1213"/>
    <n v="0"/>
    <n v="1213"/>
    <n v="23606"/>
    <s v="Southeast: AL, AR, FL, GA, KY, LA, MS, NC, SC, TN, VA, and WV"/>
    <x v="1"/>
    <x v="4"/>
    <n v="-76.493899999999996"/>
    <n v="37.062199999999997"/>
    <m/>
    <m/>
    <n v="25231238"/>
    <n v="24068718"/>
    <m/>
    <n v="252878"/>
    <n v="6644678"/>
    <n v="27649880"/>
    <n v="3191729"/>
    <n v="1845253"/>
    <n v="75755568"/>
    <n v="35237660"/>
    <x v="4202"/>
    <n v="35884792"/>
    <n v="2527203"/>
    <m/>
    <n v="2527203"/>
    <n v="7845936"/>
    <n v="6279823"/>
    <n v="105490704"/>
    <n v="36260848"/>
    <n v="11865397"/>
    <n v="10867345"/>
    <n v="12483594"/>
    <n v="138740672"/>
    <n v="105490704"/>
    <n v="704"/>
    <n v="0.6"/>
    <m/>
    <n v="5.3929999999999999E-2"/>
    <n v="0.59437799999999996"/>
    <n v="1.6638E-2"/>
    <n v="82976"/>
  </r>
  <r>
    <x v="20"/>
    <x v="150"/>
    <s v="Christopher Newport University"/>
    <s v="Virginia"/>
    <x v="1"/>
    <x v="0"/>
    <n v="0.60250934329951944"/>
    <n v="0.25476295968099244"/>
    <n v="7492"/>
    <n v="4514"/>
    <n v="1150"/>
    <n v="0"/>
    <n v="1150"/>
    <n v="23606"/>
    <s v="Southeast: AL, AR, FL, GA, KY, LA, MS, NC, SC, TN, VA, and WV"/>
    <x v="1"/>
    <x v="4"/>
    <n v="-76.493899999999996"/>
    <n v="37.062199999999997"/>
    <m/>
    <m/>
    <n v="28531712"/>
    <n v="27210380"/>
    <m/>
    <n v="186418"/>
    <n v="7345084"/>
    <n v="28252686"/>
    <n v="672830"/>
    <n v="2030857"/>
    <n v="80522104"/>
    <n v="33821552"/>
    <x v="4203"/>
    <n v="38302544"/>
    <n v="2464132"/>
    <n v="31046"/>
    <n v="2495178"/>
    <n v="7961306"/>
    <n v="7411327"/>
    <n v="113389776"/>
    <n v="37438976"/>
    <n v="14445074"/>
    <n v="12483594"/>
    <n v="16572463"/>
    <n v="150189872"/>
    <n v="113389776"/>
    <n v="787"/>
    <n v="0.63200000000000001"/>
    <m/>
    <n v="6.2636200000000003E-2"/>
    <n v="0.61219999999999997"/>
    <n v="2.2875800000000002E-2"/>
    <n v="84920"/>
  </r>
  <r>
    <x v="21"/>
    <x v="150"/>
    <s v="Christopher Newport University"/>
    <s v="Virginia"/>
    <x v="1"/>
    <x v="0"/>
    <n v="0.58590667936335195"/>
    <n v="0.28859995356396562"/>
    <n v="7351"/>
    <n v="4307"/>
    <n v="1243"/>
    <n v="0"/>
    <n v="1243"/>
    <n v="23606"/>
    <s v="Southeast: AL, AR, FL, GA, KY, LA, MS, NC, SC, TN, VA, and WV"/>
    <x v="1"/>
    <x v="4"/>
    <n v="-76.494900000000001"/>
    <n v="37.063299999999998"/>
    <n v="3.5000000000000003E-2"/>
    <n v="790"/>
    <n v="31916376"/>
    <n v="30636128"/>
    <m/>
    <n v="61648"/>
    <n v="6943968"/>
    <n v="26730922"/>
    <n v="1233422"/>
    <n v="2502620"/>
    <n v="85857568"/>
    <n v="33048576"/>
    <x v="4204"/>
    <n v="38313692"/>
    <n v="1777550"/>
    <n v="5240"/>
    <n v="1782790"/>
    <n v="10124225"/>
    <n v="7905484"/>
    <n v="119280304"/>
    <n v="39754004"/>
    <n v="13017801"/>
    <n v="16572463"/>
    <n v="16327363"/>
    <n v="166494176"/>
    <n v="119280304"/>
    <n v="790"/>
    <n v="0.67400000000000004"/>
    <m/>
    <n v="5.3150700000000002E-2"/>
    <n v="0.61808200000000002"/>
    <n v="2.0821900000000001E-2"/>
    <n v="87529"/>
  </r>
  <r>
    <x v="22"/>
    <x v="150"/>
    <s v="Christopher Newport University"/>
    <s v="Virginia"/>
    <x v="1"/>
    <x v="0"/>
    <n v="0.64587908066168931"/>
    <n v="0.3118766999093382"/>
    <n v="6831"/>
    <n v="4412"/>
    <n v="1376"/>
    <n v="0"/>
    <n v="1376"/>
    <s v="23606-3072"/>
    <s v="Southeast: AL, AR, FL, GA, KY, LA, MS, NC, SC, TN, VA, and WV"/>
    <x v="1"/>
    <x v="3"/>
    <n v="-76.486999999999995"/>
    <n v="37.061500000000002"/>
    <n v="0.04"/>
    <n v="875"/>
    <n v="35233192"/>
    <n v="33845696"/>
    <m/>
    <n v="262586"/>
    <n v="4783904"/>
    <n v="28431776"/>
    <n v="1937913"/>
    <n v="2790560"/>
    <n v="94193920"/>
    <n v="34857032"/>
    <x v="4205"/>
    <n v="44269424"/>
    <n v="1768604"/>
    <m/>
    <n v="1768604"/>
    <n v="9744361"/>
    <n v="7981859"/>
    <n v="129633632"/>
    <n v="40847948"/>
    <n v="14775670"/>
    <n v="16327363"/>
    <n v="19295992"/>
    <n v="163233776"/>
    <n v="129633632"/>
    <n v="813"/>
    <n v="0.65500000000000003"/>
    <m/>
    <n v="4.9626499999999997E-2"/>
    <n v="0.59124900000000002"/>
    <n v="1.38741E-2"/>
    <n v="87407"/>
  </r>
  <r>
    <x v="23"/>
    <x v="150"/>
    <s v="Christopher Newport University"/>
    <s v="Virginia"/>
    <x v="1"/>
    <x v="0"/>
    <n v="0.59022234891676173"/>
    <n v="0.30813813088625935"/>
    <n v="7016"/>
    <n v="4141"/>
    <n v="1276"/>
    <n v="0"/>
    <n v="1276"/>
    <s v="23606-3072"/>
    <s v="Southeast: AL, AR, FL, GA, KY, LA, MS, NC, SC, TN, VA, and WV"/>
    <x v="1"/>
    <x v="3"/>
    <n v="-76.486999999999995"/>
    <n v="37.061500000000002"/>
    <n v="2.7E-2"/>
    <n v="848"/>
    <n v="37138732"/>
    <n v="36190416"/>
    <m/>
    <n v="266949"/>
    <n v="4813395"/>
    <n v="30813064"/>
    <n v="1734715"/>
    <n v="2453253"/>
    <n v="101346472"/>
    <n v="36272656"/>
    <x v="4206"/>
    <n v="43902956"/>
    <n v="2226433"/>
    <m/>
    <n v="2226433"/>
    <n v="10620625"/>
    <n v="8033960"/>
    <n v="138972064"/>
    <n v="44271336"/>
    <n v="15254432"/>
    <n v="19295992"/>
    <n v="22206610"/>
    <n v="157918784"/>
    <n v="138972064"/>
    <n v="766"/>
    <n v="0.67500000000000004"/>
    <m/>
    <n v="5.0243099999999999E-2"/>
    <n v="0.58130700000000002"/>
    <n v="1.13452E-2"/>
    <n v="89334"/>
  </r>
  <r>
    <x v="24"/>
    <x v="150"/>
    <s v="Christopher Newport University"/>
    <s v="Virginia"/>
    <x v="1"/>
    <x v="0"/>
    <n v="0.55878360032582131"/>
    <n v="0.29834791059280857"/>
    <n v="7366"/>
    <n v="4116"/>
    <n v="1228"/>
    <m/>
    <n v="1228"/>
    <s v="23606-3072"/>
    <s v="Southeast: AL, AR, FL, GA, KY, LA, MS, NC, SC, TN, VA, and WV"/>
    <x v="1"/>
    <x v="3"/>
    <n v="-76.486999999999995"/>
    <n v="37.061500000000002"/>
    <n v="3.2000000000000001E-2"/>
    <n v="890"/>
    <n v="39682516"/>
    <n v="36909320"/>
    <m/>
    <n v="34234"/>
    <n v="4928762"/>
    <n v="30650184"/>
    <n v="1837748"/>
    <n v="3738009"/>
    <n v="108257512"/>
    <n v="36119368"/>
    <x v="4207"/>
    <n v="47351004"/>
    <n v="2455567"/>
    <m/>
    <n v="2455567"/>
    <n v="11129216"/>
    <n v="9017364"/>
    <n v="146521008"/>
    <n v="47340580"/>
    <n v="17131944"/>
    <n v="22206610"/>
    <n v="25050252"/>
    <n v="168840928"/>
    <n v="146521008"/>
    <n v="848"/>
    <n v="0.7"/>
    <m/>
    <n v="4.8848999999999997E-2"/>
    <n v="0.59404800000000002"/>
    <n v="1.0668199999999999E-2"/>
    <n v="95000"/>
  </r>
  <r>
    <x v="25"/>
    <x v="150"/>
    <s v="Christopher Newport University"/>
    <s v="Virginia"/>
    <x v="1"/>
    <x v="0"/>
    <n v="0.60100461580233511"/>
    <n v="0.27648520442737745"/>
    <n v="7366"/>
    <n v="4427"/>
    <n v="1224"/>
    <n v="0"/>
    <n v="1224"/>
    <s v="23606-3072"/>
    <s v="Southeast: AL, AR, FL, GA, KY, LA, MS, NC, SC, TN, VA, and WV"/>
    <x v="1"/>
    <x v="3"/>
    <n v="-76.488399999999999"/>
    <n v="37.059899999999999"/>
    <n v="2.1999999999999999E-2"/>
    <n v="932"/>
    <n v="43747952"/>
    <n v="38652928"/>
    <m/>
    <n v="135512"/>
    <n v="4799143"/>
    <n v="32079796"/>
    <n v="1906836"/>
    <n v="4215070"/>
    <n v="113695432"/>
    <n v="37534896"/>
    <x v="4208"/>
    <n v="44534544"/>
    <n v="2382767"/>
    <m/>
    <n v="2382767"/>
    <n v="11765291"/>
    <n v="8861054"/>
    <n v="154596048"/>
    <n v="50338544"/>
    <n v="18112730"/>
    <n v="25050252"/>
    <n v="24101388"/>
    <n v="157690656"/>
    <n v="154596048"/>
    <n v="860"/>
    <n v="0.748"/>
    <m/>
    <n v="3.5903499999999998E-2"/>
    <n v="0.58799299999999999"/>
    <n v="7.65156E-3"/>
    <n v="97000"/>
  </r>
  <r>
    <x v="26"/>
    <x v="150"/>
    <s v="Christopher Newport University"/>
    <s v="Virginia"/>
    <x v="1"/>
    <x v="0"/>
    <n v="0.62161444503451935"/>
    <n v="0.26228107646304999"/>
    <n v="7532"/>
    <n v="4682"/>
    <n v="1228"/>
    <n v="0"/>
    <n v="1228"/>
    <s v="23606-3072"/>
    <s v="Southeast: AL, AR, FL, GA, KY, LA, MS, NC, SC, TN, VA, and WV"/>
    <x v="1"/>
    <x v="3"/>
    <n v="-76.494399999999999"/>
    <n v="37.0625"/>
    <n v="3.1E-2"/>
    <n v="971"/>
    <n v="44179148"/>
    <n v="38512480"/>
    <m/>
    <n v="78177"/>
    <n v="4450301"/>
    <n v="33503904"/>
    <n v="1986353"/>
    <n v="5418502"/>
    <n v="114605776"/>
    <n v="39809892"/>
    <x v="4209"/>
    <n v="44552108"/>
    <n v="2168526"/>
    <m/>
    <n v="2168526"/>
    <n v="11462068"/>
    <n v="9204178"/>
    <n v="152306816"/>
    <n v="50586736"/>
    <n v="20313708"/>
    <n v="24101388"/>
    <n v="28634830"/>
    <n v="167045056"/>
    <n v="152306816"/>
    <n v="925"/>
    <n v="0.745"/>
    <m/>
    <n v="2.0502599999999999E-2"/>
    <n v="0.59523800000000004"/>
    <s v="Suppressed data"/>
    <n v="97520.5"/>
  </r>
  <r>
    <x v="27"/>
    <x v="150"/>
    <s v="Christopher Newport University"/>
    <s v="Virginia"/>
    <x v="1"/>
    <x v="0"/>
    <n v="0.7239493379389752"/>
    <n v="0.2570576540755467"/>
    <n v="6948"/>
    <n v="5030"/>
    <n v="1293"/>
    <n v="0"/>
    <n v="1293"/>
    <s v="23606-3072"/>
    <s v="Southeast: AL, AR, FL, GA, KY, LA, MS, NC, SC, TN, VA, and WV"/>
    <x v="1"/>
    <x v="3"/>
    <n v="-76.494399999999999"/>
    <n v="37.0625"/>
    <n v="2.4E-2"/>
    <n v="1000"/>
    <n v="46148060"/>
    <n v="40490216"/>
    <m/>
    <n v="64982"/>
    <n v="4393087"/>
    <n v="34652268"/>
    <n v="2132513"/>
    <n v="4101769"/>
    <n v="116013816"/>
    <n v="40074280"/>
    <x v="4210"/>
    <n v="46633884"/>
    <n v="1974993"/>
    <m/>
    <n v="1974993"/>
    <n v="11606311"/>
    <n v="9475779"/>
    <n v="157978800"/>
    <n v="53460852"/>
    <n v="19779624"/>
    <n v="28634830"/>
    <n v="35434128"/>
    <n v="181921824"/>
    <n v="157978800"/>
    <m/>
    <m/>
    <m/>
    <m/>
    <m/>
    <m/>
    <m/>
  </r>
  <r>
    <x v="0"/>
    <x v="151"/>
    <s v="GEORGE MASON UNIVERSITY"/>
    <s v="Virginia"/>
    <x v="0"/>
    <x v="0"/>
    <s v=""/>
    <s v=""/>
    <m/>
    <m/>
    <m/>
    <m/>
    <m/>
    <m/>
    <m/>
    <x v="0"/>
    <x v="0"/>
    <m/>
    <m/>
    <m/>
    <m/>
    <n v="36901864"/>
    <m/>
    <m/>
    <n v="512216"/>
    <n v="9500541"/>
    <n v="61726944"/>
    <n v="14444853"/>
    <n v="1132075"/>
    <m/>
    <m/>
    <x v="4211"/>
    <n v="58405320"/>
    <n v="9561919"/>
    <n v="2916415"/>
    <n v="12478334"/>
    <n v="12145964"/>
    <n v="4133984"/>
    <n v="155425008"/>
    <n v="73347024"/>
    <n v="18092622"/>
    <m/>
    <m/>
    <m/>
    <m/>
    <m/>
    <m/>
    <m/>
    <m/>
    <m/>
    <m/>
    <m/>
  </r>
  <r>
    <x v="1"/>
    <x v="151"/>
    <s v="GEORGE MASON UNIVERSITY"/>
    <s v="Virginia"/>
    <x v="0"/>
    <x v="0"/>
    <s v=""/>
    <s v=""/>
    <m/>
    <m/>
    <m/>
    <m/>
    <m/>
    <m/>
    <m/>
    <x v="0"/>
    <x v="0"/>
    <m/>
    <m/>
    <m/>
    <m/>
    <n v="44004736"/>
    <m/>
    <m/>
    <n v="585699"/>
    <n v="12688127"/>
    <n v="56405828"/>
    <n v="14527334"/>
    <n v="1298080"/>
    <m/>
    <m/>
    <x v="4212"/>
    <n v="60709132"/>
    <n v="11441348"/>
    <n v="1502509"/>
    <n v="12943857"/>
    <n v="11814132"/>
    <n v="4696245"/>
    <n v="161135136"/>
    <n v="76504064"/>
    <n v="18093320"/>
    <m/>
    <m/>
    <m/>
    <m/>
    <m/>
    <m/>
    <m/>
    <m/>
    <m/>
    <m/>
    <m/>
  </r>
  <r>
    <x v="2"/>
    <x v="151"/>
    <s v="GEORGE MASON UNIVERSITY"/>
    <s v="Virginia"/>
    <x v="0"/>
    <x v="0"/>
    <s v=""/>
    <s v=""/>
    <m/>
    <m/>
    <m/>
    <m/>
    <m/>
    <m/>
    <m/>
    <x v="0"/>
    <x v="0"/>
    <m/>
    <m/>
    <m/>
    <m/>
    <n v="50166052"/>
    <m/>
    <m/>
    <n v="529928"/>
    <n v="15623494"/>
    <n v="56496752"/>
    <n v="11627435"/>
    <n v="2253257"/>
    <m/>
    <m/>
    <x v="4213"/>
    <n v="60698168"/>
    <n v="13430486"/>
    <n v="2086488"/>
    <n v="15516974"/>
    <n v="13110074"/>
    <n v="4801393"/>
    <n v="169915216"/>
    <n v="80808328"/>
    <n v="15030388"/>
    <m/>
    <m/>
    <m/>
    <m/>
    <m/>
    <m/>
    <m/>
    <m/>
    <m/>
    <m/>
    <m/>
  </r>
  <r>
    <x v="3"/>
    <x v="151"/>
    <s v="GEORGE MASON UNIVERSITY"/>
    <s v="Virginia"/>
    <x v="0"/>
    <x v="0"/>
    <s v=""/>
    <s v=""/>
    <m/>
    <m/>
    <m/>
    <m/>
    <m/>
    <n v="22030"/>
    <s v="Southeast: AL, AR, FL, GA, KY, LA, MS, NC, SC, TN, VA, and WV"/>
    <x v="0"/>
    <x v="0"/>
    <m/>
    <m/>
    <m/>
    <m/>
    <n v="62524708"/>
    <m/>
    <m/>
    <n v="665589"/>
    <n v="16101000"/>
    <n v="58394524"/>
    <n v="15321536"/>
    <n v="1743993"/>
    <m/>
    <m/>
    <x v="4214"/>
    <n v="67146368"/>
    <n v="15620047"/>
    <n v="2138458"/>
    <n v="17758504"/>
    <n v="13670647"/>
    <n v="5658697"/>
    <n v="189448688"/>
    <n v="91267456"/>
    <n v="15162064"/>
    <m/>
    <m/>
    <m/>
    <m/>
    <m/>
    <m/>
    <m/>
    <m/>
    <m/>
    <m/>
    <m/>
  </r>
  <r>
    <x v="4"/>
    <x v="151"/>
    <s v="GEORGE MASON UNIVERSITY"/>
    <s v="Virginia"/>
    <x v="0"/>
    <x v="0"/>
    <s v=""/>
    <s v=""/>
    <m/>
    <m/>
    <m/>
    <m/>
    <m/>
    <m/>
    <m/>
    <x v="0"/>
    <x v="0"/>
    <m/>
    <m/>
    <m/>
    <m/>
    <n v="85438352"/>
    <m/>
    <m/>
    <n v="700359"/>
    <n v="16963900"/>
    <n v="59852152"/>
    <n v="18246324"/>
    <n v="2311103"/>
    <m/>
    <m/>
    <x v="4215"/>
    <n v="70440192"/>
    <n v="18651434"/>
    <n v="2729089"/>
    <n v="21380524"/>
    <n v="16865228"/>
    <n v="5861454"/>
    <n v="205015952"/>
    <n v="96517304"/>
    <n v="18229552"/>
    <m/>
    <m/>
    <m/>
    <m/>
    <m/>
    <m/>
    <m/>
    <m/>
    <m/>
    <m/>
    <m/>
  </r>
  <r>
    <x v="5"/>
    <x v="151"/>
    <s v="GEORGE MASON UNIVERSITY"/>
    <s v="Virginia"/>
    <x v="0"/>
    <x v="0"/>
    <s v=""/>
    <s v=""/>
    <m/>
    <m/>
    <m/>
    <m/>
    <m/>
    <n v="22030"/>
    <s v="Southeast: AL, AR, FL, GA, KY, LA, MS, NC, SC, TN, VA, and WV"/>
    <x v="0"/>
    <x v="0"/>
    <m/>
    <m/>
    <m/>
    <m/>
    <n v="70812976"/>
    <m/>
    <m/>
    <n v="828757"/>
    <n v="17824396"/>
    <n v="64476604"/>
    <n v="12862069"/>
    <n v="2120977"/>
    <m/>
    <m/>
    <x v="4216"/>
    <n v="78704040"/>
    <n v="17772886"/>
    <n v="2756662"/>
    <n v="20529548"/>
    <n v="14954653"/>
    <n v="6582418"/>
    <n v="214360448"/>
    <n v="100208592"/>
    <n v="18824740"/>
    <m/>
    <m/>
    <m/>
    <m/>
    <m/>
    <m/>
    <m/>
    <m/>
    <m/>
    <m/>
    <m/>
  </r>
  <r>
    <x v="6"/>
    <x v="151"/>
    <s v="GEORGE MASON UNIVERSITY"/>
    <s v="Virginia"/>
    <x v="0"/>
    <x v="0"/>
    <s v=""/>
    <s v=""/>
    <m/>
    <m/>
    <m/>
    <m/>
    <m/>
    <n v="220304444"/>
    <s v="Southeast: AL, AR, FL, GA, KY, LA, MS, NC, SC, TN, VA, and WV"/>
    <x v="0"/>
    <x v="0"/>
    <m/>
    <m/>
    <m/>
    <m/>
    <n v="72756704"/>
    <m/>
    <m/>
    <n v="1066790"/>
    <n v="58382660"/>
    <n v="70215032"/>
    <n v="12498335"/>
    <n v="2682275"/>
    <m/>
    <m/>
    <x v="4217"/>
    <n v="87432080"/>
    <n v="17695522"/>
    <n v="2499270"/>
    <n v="20194792"/>
    <n v="19394108"/>
    <n v="7563218"/>
    <n v="234163408"/>
    <n v="111382024"/>
    <n v="18279196"/>
    <n v="17887412"/>
    <n v="22149880"/>
    <m/>
    <m/>
    <n v="814"/>
    <n v="0.48499999999999999"/>
    <m/>
    <m/>
    <m/>
    <m/>
    <m/>
  </r>
  <r>
    <x v="7"/>
    <x v="151"/>
    <s v="GEORGE MASON UNIVERSITY"/>
    <s v="Virginia"/>
    <x v="0"/>
    <x v="0"/>
    <s v=""/>
    <s v=""/>
    <m/>
    <m/>
    <m/>
    <m/>
    <m/>
    <m/>
    <m/>
    <x v="0"/>
    <x v="0"/>
    <m/>
    <m/>
    <m/>
    <m/>
    <n v="75159008"/>
    <m/>
    <m/>
    <n v="1342585"/>
    <n v="19809496"/>
    <n v="78842784"/>
    <n v="11620636"/>
    <n v="3988147"/>
    <m/>
    <m/>
    <x v="4218"/>
    <n v="93315224"/>
    <n v="19638612"/>
    <n v="1871194"/>
    <n v="21509806"/>
    <n v="19362160"/>
    <n v="8089586"/>
    <n v="244590240"/>
    <n v="117199848"/>
    <n v="20318200"/>
    <n v="22149880"/>
    <n v="27128436"/>
    <m/>
    <m/>
    <n v="900"/>
    <n v="0.52"/>
    <m/>
    <n v="0.34728900000000001"/>
    <n v="0.57561200000000001"/>
    <n v="0.114619"/>
    <n v="31620"/>
  </r>
  <r>
    <x v="8"/>
    <x v="151"/>
    <s v="GEORGE MASON UNIVERSITY"/>
    <s v="Virginia"/>
    <x v="0"/>
    <x v="0"/>
    <s v=""/>
    <s v=""/>
    <m/>
    <m/>
    <m/>
    <m/>
    <m/>
    <m/>
    <m/>
    <x v="0"/>
    <x v="0"/>
    <m/>
    <m/>
    <m/>
    <m/>
    <n v="77133080"/>
    <m/>
    <m/>
    <n v="1198745"/>
    <n v="23708670"/>
    <n v="88370640"/>
    <n v="15108538"/>
    <n v="4217669"/>
    <m/>
    <m/>
    <x v="4219"/>
    <n v="99716232"/>
    <n v="23489392"/>
    <n v="2987673"/>
    <n v="26477064"/>
    <n v="19969260"/>
    <n v="9048190"/>
    <n v="264999968"/>
    <n v="126890896"/>
    <n v="20899544"/>
    <n v="27089296"/>
    <n v="32177804"/>
    <m/>
    <m/>
    <n v="811"/>
    <n v="0.48599999999999999"/>
    <m/>
    <n v="0.33191900000000002"/>
    <n v="0.59079700000000002"/>
    <n v="0.10297099999999999"/>
    <n v="31823"/>
  </r>
  <r>
    <x v="9"/>
    <x v="151"/>
    <s v="GEORGE MASON UNIVERSITY"/>
    <s v="Virginia"/>
    <x v="0"/>
    <x v="0"/>
    <s v=""/>
    <s v=""/>
    <m/>
    <m/>
    <m/>
    <m/>
    <m/>
    <m/>
    <m/>
    <x v="0"/>
    <x v="0"/>
    <m/>
    <m/>
    <m/>
    <m/>
    <n v="73212616"/>
    <m/>
    <m/>
    <n v="536172"/>
    <n v="26440732"/>
    <n v="109186536"/>
    <n v="17790756"/>
    <n v="4027412"/>
    <m/>
    <m/>
    <x v="4220"/>
    <n v="108696624"/>
    <n v="27513380"/>
    <n v="3325785"/>
    <n v="30839164"/>
    <n v="22796420"/>
    <n v="9894080"/>
    <n v="293636512"/>
    <n v="139199056"/>
    <n v="24712604"/>
    <n v="32177804"/>
    <n v="33501212"/>
    <m/>
    <m/>
    <n v="832"/>
    <n v="0.48099999999999998"/>
    <m/>
    <n v="0.323467"/>
    <n v="0.59433599999999998"/>
    <n v="0.10072399999999999"/>
    <n v="32810.5"/>
  </r>
  <r>
    <x v="10"/>
    <x v="151"/>
    <s v="GEORGE MASON UNIVERSITY"/>
    <s v="Virginia"/>
    <x v="0"/>
    <x v="0"/>
    <s v=""/>
    <s v=""/>
    <m/>
    <m/>
    <m/>
    <m/>
    <m/>
    <m/>
    <m/>
    <x v="0"/>
    <x v="0"/>
    <m/>
    <m/>
    <m/>
    <m/>
    <n v="74216592"/>
    <m/>
    <m/>
    <n v="653439"/>
    <n v="33347040"/>
    <n v="121147104"/>
    <n v="17307664"/>
    <n v="3352128"/>
    <m/>
    <m/>
    <x v="4221"/>
    <n v="119636128"/>
    <n v="30875488"/>
    <n v="3910204"/>
    <n v="34785692"/>
    <n v="24055316"/>
    <n v="10510950"/>
    <n v="321520192"/>
    <n v="152774736"/>
    <n v="28246280"/>
    <n v="33501212"/>
    <n v="33933132"/>
    <m/>
    <m/>
    <n v="876"/>
    <n v="0.47299999999999998"/>
    <m/>
    <n v="0.32991399999999999"/>
    <n v="0.59417299999999995"/>
    <n v="0.105458"/>
    <n v="35583"/>
  </r>
  <r>
    <x v="11"/>
    <x v="151"/>
    <s v="GEORGE MASON UNIVERSITY"/>
    <s v="Virginia"/>
    <x v="1"/>
    <x v="0"/>
    <n v="0.68085368862570939"/>
    <n v="0.38883855770973003"/>
    <n v="8106"/>
    <n v="5519"/>
    <n v="2074"/>
    <n v="72"/>
    <n v="2146"/>
    <n v="220304444"/>
    <s v="Southeast: AL, AR, FL, GA, KY, LA, MS, NC, SC, TN, VA, and WV"/>
    <x v="0"/>
    <x v="0"/>
    <m/>
    <m/>
    <m/>
    <m/>
    <n v="90021712"/>
    <n v="76997016"/>
    <m/>
    <n v="19596524"/>
    <n v="42116960"/>
    <n v="142675664"/>
    <m/>
    <n v="6235816"/>
    <n v="208745456"/>
    <n v="121048176"/>
    <x v="4222"/>
    <n v="140078944"/>
    <n v="40457936"/>
    <n v="5935132"/>
    <n v="46393068"/>
    <n v="23132184"/>
    <n v="12379235"/>
    <n v="318056416"/>
    <n v="170795488"/>
    <n v="33855660"/>
    <m/>
    <m/>
    <n v="351928832"/>
    <n v="318056416"/>
    <n v="928"/>
    <n v="0.495"/>
    <m/>
    <n v="0.32135200000000003"/>
    <n v="0.59015399999999996"/>
    <n v="0.11174099999999999"/>
    <n v="37442"/>
  </r>
  <r>
    <x v="12"/>
    <x v="151"/>
    <s v="GEORGE MASON UNIVERSITY"/>
    <s v="Virginia"/>
    <x v="1"/>
    <x v="0"/>
    <n v="0.65890070119882382"/>
    <n v="0.3819086852042568"/>
    <n v="8842"/>
    <n v="5826"/>
    <n v="2163"/>
    <n v="62"/>
    <n v="2225"/>
    <s v="22030-4444"/>
    <s v="Southeast: AL, AR, FL, GA, KY, LA, MS, NC, SC, TN, VA, and WV"/>
    <x v="0"/>
    <x v="0"/>
    <m/>
    <m/>
    <m/>
    <m/>
    <n v="103195456"/>
    <n v="92457296"/>
    <m/>
    <n v="26083588"/>
    <n v="50420228"/>
    <n v="132791008"/>
    <m/>
    <n v="4374035"/>
    <n v="235781376"/>
    <n v="105495728"/>
    <x v="4223"/>
    <n v="152551264"/>
    <n v="50972924"/>
    <n v="7075175"/>
    <n v="58048100"/>
    <n v="25037774"/>
    <n v="13488508"/>
    <n v="337297536"/>
    <n v="182704416"/>
    <n v="34438560"/>
    <m/>
    <m/>
    <n v="373870784"/>
    <n v="337297536"/>
    <n v="938"/>
    <n v="0.48599999999999999"/>
    <m/>
    <n v="0.317992"/>
    <n v="0.59068699999999996"/>
    <n v="0.109259"/>
    <n v="36739"/>
  </r>
  <r>
    <x v="13"/>
    <x v="151"/>
    <s v="GEORGE MASON UNIVERSITY"/>
    <s v="Virginia"/>
    <x v="1"/>
    <x v="0"/>
    <n v="0.66124078624078619"/>
    <n v="0.34850596067502709"/>
    <n v="9768"/>
    <n v="6459"/>
    <n v="2192"/>
    <n v="59"/>
    <n v="2251"/>
    <s v="22030-4444"/>
    <s v="Southeast: AL, AR, FL, GA, KY, LA, MS, NC, SC, TN, VA, and WV"/>
    <x v="0"/>
    <x v="0"/>
    <m/>
    <m/>
    <m/>
    <m/>
    <n v="124742664"/>
    <n v="111611856"/>
    <m/>
    <n v="19991432"/>
    <n v="56235104"/>
    <n v="130295256"/>
    <m/>
    <n v="4125059"/>
    <n v="268453760"/>
    <n v="100249120"/>
    <x v="4224"/>
    <n v="159686848"/>
    <n v="49370136"/>
    <n v="10222439"/>
    <n v="59592576"/>
    <n v="28006724"/>
    <n v="14553158"/>
    <n v="360376288"/>
    <n v="185766064"/>
    <n v="40032976"/>
    <n v="34493352"/>
    <n v="39756236"/>
    <n v="390888416"/>
    <n v="360376288"/>
    <n v="1067"/>
    <n v="0.52800000000000002"/>
    <m/>
    <n v="0.318527"/>
    <n v="0.58324299999999996"/>
    <n v="0.102925"/>
    <n v="37947.5"/>
  </r>
  <r>
    <x v="14"/>
    <x v="151"/>
    <s v="GEORGE MASON UNIVERSITY"/>
    <s v="Virginia"/>
    <x v="1"/>
    <x v="0"/>
    <n v="0.68584728137070416"/>
    <n v="0.32664259927797834"/>
    <n v="10097"/>
    <n v="6925"/>
    <n v="2209"/>
    <n v="53"/>
    <n v="2262"/>
    <m/>
    <m/>
    <x v="0"/>
    <x v="0"/>
    <m/>
    <m/>
    <m/>
    <m/>
    <n v="137980064"/>
    <n v="122183424"/>
    <m/>
    <n v="21021568"/>
    <n v="55465668"/>
    <n v="143083744"/>
    <m/>
    <n v="3467744"/>
    <n v="285327328"/>
    <n v="113253992"/>
    <x v="4225"/>
    <n v="177839296"/>
    <n v="51165316"/>
    <n v="11182849"/>
    <n v="62348164"/>
    <n v="29440386"/>
    <n v="17359476"/>
    <n v="392890944"/>
    <n v="202390592"/>
    <n v="46465044"/>
    <n v="39756236"/>
    <n v="40812720"/>
    <n v="426001952"/>
    <n v="392890944"/>
    <n v="1073"/>
    <n v="0.52900000000000003"/>
    <m/>
    <n v="0.30541699999999999"/>
    <n v="0.57430499999999995"/>
    <n v="0.104241"/>
    <n v="40863.5"/>
  </r>
  <r>
    <x v="15"/>
    <x v="151"/>
    <s v="George Mason University"/>
    <s v="Virginia"/>
    <x v="1"/>
    <x v="0"/>
    <n v="0.68815331010452963"/>
    <n v="0.35696202531645571"/>
    <n v="10332"/>
    <n v="7110"/>
    <n v="2463"/>
    <n v="75"/>
    <n v="2538"/>
    <s v="22030-4444"/>
    <s v="Southeast: AL, AR, FL, GA, KY, LA, MS, NC, SC, TN, VA, and WV"/>
    <x v="1"/>
    <x v="1"/>
    <m/>
    <m/>
    <m/>
    <m/>
    <n v="156259088"/>
    <n v="138803616"/>
    <m/>
    <n v="20566844"/>
    <n v="58577128"/>
    <n v="159168176"/>
    <m/>
    <n v="5421889"/>
    <n v="311246464"/>
    <n v="129738016"/>
    <x v="4226"/>
    <n v="198027456"/>
    <n v="51549332"/>
    <n v="12812321"/>
    <n v="64361652"/>
    <n v="32716426"/>
    <n v="18998530"/>
    <n v="434969152"/>
    <n v="224757936"/>
    <n v="52695652"/>
    <n v="40812720"/>
    <n v="46785608"/>
    <n v="457163040"/>
    <n v="434969152"/>
    <n v="1167"/>
    <n v="0.55700000000000005"/>
    <m/>
    <n v="0.29675000000000001"/>
    <n v="0.57648500000000003"/>
    <n v="9.6477800000000002E-2"/>
    <n v="42207"/>
  </r>
  <r>
    <x v="16"/>
    <x v="151"/>
    <s v="George Mason University"/>
    <s v="Virginia"/>
    <x v="1"/>
    <x v="0"/>
    <n v="0.60963440079833076"/>
    <n v="0.36235119047619047"/>
    <n v="11023"/>
    <n v="6720"/>
    <n v="2396"/>
    <n v="39"/>
    <n v="2435"/>
    <m/>
    <m/>
    <x v="0"/>
    <x v="0"/>
    <m/>
    <m/>
    <m/>
    <m/>
    <n v="173515936"/>
    <n v="154080992"/>
    <m/>
    <n v="19307628"/>
    <n v="62094608"/>
    <n v="218925696"/>
    <m/>
    <n v="4839504"/>
    <n v="335336608"/>
    <n v="194297408"/>
    <x v="4227"/>
    <n v="228478928"/>
    <n v="52375456"/>
    <n v="13488080"/>
    <n v="65863536"/>
    <n v="36118540"/>
    <n v="22177974"/>
    <n v="487516288"/>
    <n v="247334304"/>
    <n v="62913996"/>
    <n v="46785608"/>
    <n v="54955028"/>
    <n v="550882432"/>
    <n v="487516288"/>
    <n v="1205"/>
    <n v="0.58299999999999996"/>
    <m/>
    <n v="0.29222999999999999"/>
    <n v="0.57516900000000004"/>
    <n v="9.3074299999999999E-2"/>
    <n v="43825.5"/>
  </r>
  <r>
    <x v="17"/>
    <x v="151"/>
    <s v="George Mason University"/>
    <s v="Virginia"/>
    <x v="1"/>
    <x v="0"/>
    <n v="0.5505419155054192"/>
    <n v="0.29851345922057049"/>
    <n v="13563"/>
    <n v="7467"/>
    <n v="2190"/>
    <n v="39"/>
    <n v="2229"/>
    <s v="22030-4444"/>
    <s v="Southeast: AL, AR, FL, GA, KY, LA, MS, NC, SC, TN, VA, and WV"/>
    <x v="1"/>
    <x v="1"/>
    <m/>
    <m/>
    <m/>
    <m/>
    <n v="188541168"/>
    <n v="166106016"/>
    <m/>
    <n v="19401572"/>
    <n v="73044184"/>
    <n v="206176864"/>
    <m/>
    <n v="5819764"/>
    <n v="358725536"/>
    <n v="190966128"/>
    <x v="4228"/>
    <n v="233188400"/>
    <n v="59176576"/>
    <n v="14284277"/>
    <n v="73460856"/>
    <n v="49366892"/>
    <n v="21909588"/>
    <n v="541427328"/>
    <n v="267739920"/>
    <n v="69066160"/>
    <n v="54955028"/>
    <n v="53327184"/>
    <n v="572778304"/>
    <n v="541427328"/>
    <n v="1317"/>
    <n v="0.60899999999999999"/>
    <m/>
    <n v="0.307168"/>
    <n v="0.57484900000000005"/>
    <n v="9.7209000000000004E-2"/>
    <n v="45573.5"/>
  </r>
  <r>
    <x v="18"/>
    <x v="151"/>
    <s v="George Mason University"/>
    <s v="Virginia"/>
    <x v="1"/>
    <x v="0"/>
    <n v="0.62674804913853044"/>
    <n v="0.31422583826429978"/>
    <n v="12943"/>
    <n v="8112"/>
    <n v="2494"/>
    <n v="55"/>
    <n v="2549"/>
    <s v="22030-4444"/>
    <s v="Southeast: AL, AR, FL, GA, KY, LA, MS, NC, SC, TN, VA, and WV"/>
    <x v="1"/>
    <x v="1"/>
    <m/>
    <m/>
    <m/>
    <m/>
    <n v="209826016"/>
    <n v="183204080"/>
    <m/>
    <n v="20387572"/>
    <n v="85482256"/>
    <n v="176297104"/>
    <m/>
    <n v="5523304"/>
    <n v="398848928"/>
    <n v="157495168"/>
    <x v="4229"/>
    <n v="237144048"/>
    <n v="66197984"/>
    <n v="21337968"/>
    <n v="87535952"/>
    <n v="51075936"/>
    <n v="22893490"/>
    <n v="562545024"/>
    <n v="280717216"/>
    <n v="69985984"/>
    <n v="53327184"/>
    <n v="41872584"/>
    <n v="605762560"/>
    <n v="562545024"/>
    <n v="1394"/>
    <n v="0.63600000000000001"/>
    <m/>
    <n v="0.30783300000000002"/>
    <n v="0.57136799999999999"/>
    <n v="9.7735900000000001E-2"/>
    <n v="48608"/>
  </r>
  <r>
    <x v="19"/>
    <x v="151"/>
    <s v="George Mason University"/>
    <s v="Virginia"/>
    <x v="1"/>
    <x v="0"/>
    <n v="0.63290125254879115"/>
    <n v="0.30560349787136115"/>
    <n v="13732"/>
    <n v="8691"/>
    <n v="2628"/>
    <n v="28"/>
    <n v="2656"/>
    <s v="22030-4444"/>
    <s v="Southeast: AL, AR, FL, GA, KY, LA, MS, NC, SC, TN, VA, and WV"/>
    <x v="1"/>
    <x v="1"/>
    <n v="-77.3108"/>
    <n v="38.835000000000001"/>
    <m/>
    <m/>
    <n v="237670640"/>
    <n v="204894752"/>
    <m/>
    <n v="17617432"/>
    <n v="94118712"/>
    <n v="155373648"/>
    <n v="497432"/>
    <n v="12085569"/>
    <n v="435330208"/>
    <n v="150311952"/>
    <x v="4230"/>
    <n v="250539168"/>
    <n v="73000192"/>
    <n v="19772752"/>
    <n v="92772944"/>
    <n v="51365984"/>
    <n v="23936704"/>
    <n v="588521344"/>
    <n v="294650336"/>
    <n v="69763112"/>
    <n v="41872584"/>
    <n v="44983452"/>
    <n v="659817472"/>
    <n v="588521344"/>
    <n v="1402"/>
    <n v="0.63400000000000001"/>
    <m/>
    <n v="0.30045300000000003"/>
    <n v="0.55805800000000005"/>
    <n v="9.4498399999999996E-2"/>
    <n v="49431"/>
  </r>
  <r>
    <x v="20"/>
    <x v="151"/>
    <s v="George Mason University"/>
    <s v="Virginia"/>
    <x v="1"/>
    <x v="0"/>
    <n v="0.51662893957861744"/>
    <n v="0.29255139871924501"/>
    <n v="17229"/>
    <n v="8901"/>
    <n v="2580"/>
    <n v="24"/>
    <n v="2604"/>
    <s v="22030-4444"/>
    <s v="Southeast: AL, AR, FL, GA, KY, LA, MS, NC, SC, TN, VA, and WV"/>
    <x v="1"/>
    <x v="1"/>
    <n v="-77.3108"/>
    <n v="38.835099999999997"/>
    <m/>
    <m/>
    <n v="287507680"/>
    <n v="250270960"/>
    <m/>
    <n v="18350228"/>
    <n v="104757008"/>
    <n v="124642208"/>
    <n v="1482920"/>
    <n v="27458420"/>
    <n v="486810016"/>
    <n v="152280896"/>
    <x v="4231"/>
    <n v="284861120"/>
    <n v="74990456"/>
    <n v="21894268"/>
    <n v="96884720"/>
    <n v="60024324"/>
    <n v="27073618"/>
    <n v="650839488"/>
    <n v="307829792"/>
    <n v="72694672"/>
    <n v="44983452"/>
    <n v="51608372"/>
    <n v="672639680"/>
    <n v="650839488"/>
    <n v="1582"/>
    <n v="0.64500000000000002"/>
    <m/>
    <n v="0.30651899999999999"/>
    <n v="0.55251499999999998"/>
    <n v="9.6078700000000003E-2"/>
    <n v="48345"/>
  </r>
  <r>
    <x v="21"/>
    <x v="151"/>
    <s v="George Mason University"/>
    <s v="Virginia"/>
    <x v="1"/>
    <x v="0"/>
    <n v="0.52786642352404833"/>
    <n v="0.28770376767785816"/>
    <n v="17548"/>
    <n v="9263"/>
    <n v="2645"/>
    <n v="20"/>
    <n v="2665"/>
    <s v="22030-4444"/>
    <s v="Southeast: AL, AR, FL, GA, KY, LA, MS, NC, SC, TN, VA, and WV"/>
    <x v="1"/>
    <x v="1"/>
    <n v="-77.307900000000004"/>
    <n v="38.8309"/>
    <n v="2.5999999999999999E-2"/>
    <n v="4035"/>
    <n v="311729152"/>
    <n v="270868480"/>
    <m/>
    <n v="20384934"/>
    <n v="108768056"/>
    <n v="144274944"/>
    <n v="2124403"/>
    <n v="8596340"/>
    <n v="526079232"/>
    <n v="150497024"/>
    <x v="4232"/>
    <n v="304863040"/>
    <n v="80714640"/>
    <n v="24081804"/>
    <n v="104796448"/>
    <n v="64229464"/>
    <n v="28105168"/>
    <n v="694430848"/>
    <n v="328268832"/>
    <n v="76793944"/>
    <n v="51608372"/>
    <n v="51846324"/>
    <n v="718814656"/>
    <n v="694430848"/>
    <n v="1576"/>
    <n v="0.65900000000000003"/>
    <m/>
    <n v="0.30658000000000002"/>
    <n v="0.55369599999999997"/>
    <n v="9.7628999999999994E-2"/>
    <n v="45969"/>
  </r>
  <r>
    <x v="22"/>
    <x v="151"/>
    <s v="George Mason University"/>
    <s v="Virginia"/>
    <x v="1"/>
    <x v="0"/>
    <n v="0.6574848670339386"/>
    <n v="0.27868004551567188"/>
    <n v="14703"/>
    <n v="9667"/>
    <n v="2681"/>
    <n v="13"/>
    <n v="2694"/>
    <s v="22030-4444"/>
    <s v="Southeast: AL, AR, FL, GA, KY, LA, MS, NC, SC, TN, VA, and WV"/>
    <x v="1"/>
    <x v="1"/>
    <n v="-77.307900000000004"/>
    <n v="38.8309"/>
    <n v="2.7E-2"/>
    <n v="4501"/>
    <n v="331317216"/>
    <n v="287178560"/>
    <m/>
    <n v="21774002"/>
    <n v="108475736"/>
    <n v="161271392"/>
    <n v="2610056"/>
    <n v="9204825"/>
    <n v="562731008"/>
    <n v="166049792"/>
    <x v="4233"/>
    <n v="322311296"/>
    <n v="84302232"/>
    <n v="23819600"/>
    <n v="108121832"/>
    <n v="68635184"/>
    <n v="30747672"/>
    <n v="739216896"/>
    <n v="344625952"/>
    <n v="86489200"/>
    <n v="51846324"/>
    <n v="59260528"/>
    <n v="779985600"/>
    <n v="739216896"/>
    <n v="1450"/>
    <n v="0.66700000000000004"/>
    <m/>
    <n v="0.30337399999999998"/>
    <n v="0.55400300000000002"/>
    <n v="9.7809699999999999E-2"/>
    <n v="45120"/>
  </r>
  <r>
    <x v="23"/>
    <x v="151"/>
    <s v="George Mason University"/>
    <s v="Virginia"/>
    <x v="1"/>
    <x v="0"/>
    <n v="0.62028358567652009"/>
    <n v="0.23332041844246415"/>
    <n v="20805"/>
    <n v="12905"/>
    <n v="2992"/>
    <n v="19"/>
    <n v="3011"/>
    <s v="22030-4444"/>
    <s v="Southeast: AL, AR, FL, GA, KY, LA, MS, NC, SC, TN, VA, and WV"/>
    <x v="1"/>
    <x v="1"/>
    <n v="-77.307900000000004"/>
    <n v="38.8309"/>
    <n v="1.7999999999999999E-2"/>
    <n v="5121"/>
    <n v="351134784"/>
    <n v="302303264"/>
    <m/>
    <n v="22501812"/>
    <n v="104776800"/>
    <n v="189419056"/>
    <n v="3148941"/>
    <n v="9163220"/>
    <n v="588202560"/>
    <n v="189669968"/>
    <x v="4234"/>
    <n v="340215872"/>
    <n v="87301432"/>
    <n v="21516116"/>
    <n v="108817552"/>
    <n v="70899984"/>
    <n v="31978736"/>
    <n v="767008704"/>
    <n v="350841120"/>
    <n v="95844064"/>
    <n v="59260528"/>
    <n v="69554336"/>
    <n v="810999424"/>
    <n v="767008704"/>
    <n v="1656"/>
    <n v="0.66900000000000004"/>
    <m/>
    <n v="0.29330200000000001"/>
    <n v="0.55826900000000002"/>
    <n v="9.2353299999999999E-2"/>
    <n v="47180"/>
  </r>
  <r>
    <x v="24"/>
    <x v="151"/>
    <s v="George Mason University"/>
    <s v="Virginia"/>
    <x v="1"/>
    <x v="0"/>
    <n v="0.66647434759453217"/>
    <n v="0.20510088566291537"/>
    <n v="22532"/>
    <n v="15017"/>
    <n v="3046"/>
    <n v="34"/>
    <n v="3080"/>
    <s v="22030-4444"/>
    <s v="Southeast: AL, AR, FL, GA, KY, LA, MS, NC, SC, TN, VA, and WV"/>
    <x v="1"/>
    <x v="1"/>
    <n v="-77.307900000000004"/>
    <n v="38.8309"/>
    <n v="1.6E-2"/>
    <n v="5513"/>
    <n v="363088448"/>
    <n v="310502016"/>
    <m/>
    <n v="26412368"/>
    <n v="106053672"/>
    <n v="169860592"/>
    <n v="2714525"/>
    <n v="742385"/>
    <n v="611282816"/>
    <n v="169648128"/>
    <x v="4235"/>
    <n v="341425792"/>
    <n v="88334400"/>
    <n v="20970872"/>
    <n v="109305272"/>
    <n v="71415896"/>
    <n v="32863560"/>
    <n v="778880576"/>
    <n v="354479872"/>
    <n v="97892112"/>
    <n v="69554336"/>
    <n v="72245120"/>
    <n v="840250496"/>
    <n v="778880576"/>
    <n v="1818"/>
    <n v="0.69199999999999995"/>
    <m/>
    <n v="0.27825100000000003"/>
    <n v="0.55406699999999998"/>
    <n v="8.4338700000000003E-2"/>
    <n v="48137"/>
  </r>
  <r>
    <x v="25"/>
    <x v="151"/>
    <s v="George Mason University"/>
    <s v="Virginia"/>
    <x v="1"/>
    <x v="0"/>
    <n v="0.79728235108231948"/>
    <n v="0.21013343902761264"/>
    <n v="18987"/>
    <n v="15138"/>
    <n v="3154"/>
    <n v="27"/>
    <n v="3181"/>
    <s v="22030-4444"/>
    <s v="Southeast: AL, AR, FL, GA, KY, LA, MS, NC, SC, TN, VA, and WV"/>
    <x v="1"/>
    <x v="1"/>
    <n v="-77.307900000000004"/>
    <n v="38.8309"/>
    <n v="2.1000000000000001E-2"/>
    <n v="5965"/>
    <n v="384827808"/>
    <n v="324929664"/>
    <m/>
    <n v="28227620"/>
    <n v="106460072"/>
    <n v="178690400"/>
    <n v="1852146"/>
    <n v="745867"/>
    <n v="637716672"/>
    <n v="180068592"/>
    <x v="4236"/>
    <n v="348168704"/>
    <n v="84873328"/>
    <n v="22054936"/>
    <n v="106928264"/>
    <n v="73219448"/>
    <n v="33935768"/>
    <n v="787511808"/>
    <n v="362544416"/>
    <n v="106388768"/>
    <n v="72245120"/>
    <n v="71566376"/>
    <n v="883933184"/>
    <n v="787511808"/>
    <n v="1801"/>
    <n v="0.69899999999999995"/>
    <m/>
    <n v="0.25845899999999999"/>
    <n v="0.554755"/>
    <n v="7.75034E-2"/>
    <n v="46067"/>
  </r>
  <r>
    <x v="26"/>
    <x v="151"/>
    <s v="George Mason University"/>
    <s v="Virginia"/>
    <x v="1"/>
    <x v="0"/>
    <n v="0.80987908412657572"/>
    <n v="0.25524142312579418"/>
    <n v="15548"/>
    <n v="12592"/>
    <n v="3175"/>
    <n v="39"/>
    <n v="3214"/>
    <s v="22030-4444"/>
    <s v="Southeast: AL, AR, FL, GA, KY, LA, MS, NC, SC, TN, VA, and WV"/>
    <x v="1"/>
    <x v="1"/>
    <n v="-77.307900000000004"/>
    <n v="38.8309"/>
    <n v="0.02"/>
    <n v="6032"/>
    <n v="408496672"/>
    <n v="341058848"/>
    <m/>
    <n v="29545264"/>
    <n v="107710208"/>
    <n v="192296976"/>
    <n v="1704572"/>
    <n v="1353812"/>
    <n v="663922624"/>
    <n v="196943296"/>
    <x v="4237"/>
    <n v="355611968"/>
    <n v="82670440"/>
    <n v="22265192"/>
    <n v="104935632"/>
    <n v="75857576"/>
    <n v="35659072"/>
    <n v="800066816"/>
    <n v="370147680"/>
    <n v="110755632"/>
    <n v="71566376"/>
    <n v="77692440"/>
    <n v="925328640"/>
    <n v="800066816"/>
    <n v="1872"/>
    <n v="0.70899999999999996"/>
    <m/>
    <n v="0.24240999999999999"/>
    <n v="0.55720199999999998"/>
    <n v="6.67962E-2"/>
    <n v="44254"/>
  </r>
  <r>
    <x v="27"/>
    <x v="151"/>
    <s v="George Mason University"/>
    <s v="Virginia"/>
    <x v="1"/>
    <x v="0"/>
    <n v="0.81324698573158527"/>
    <n v="0.22588372394147352"/>
    <n v="18993"/>
    <n v="15446"/>
    <n v="3442"/>
    <n v="47"/>
    <n v="3489"/>
    <s v="22030-4444"/>
    <s v="Southeast: AL, AR, FL, GA, KY, LA, MS, NC, SC, TN, VA, and WV"/>
    <x v="1"/>
    <x v="1"/>
    <n v="-77.307400000000001"/>
    <n v="38.83"/>
    <n v="2.3E-2"/>
    <n v="5772"/>
    <n v="448764352"/>
    <n v="372756928"/>
    <m/>
    <n v="29603764"/>
    <n v="126553320"/>
    <n v="194548064"/>
    <n v="1762607"/>
    <n v="716752"/>
    <n v="719001536"/>
    <n v="205444160"/>
    <x v="4238"/>
    <n v="377076384"/>
    <n v="95565128"/>
    <n v="24776386"/>
    <n v="120341512"/>
    <n v="81116696"/>
    <n v="37651308"/>
    <n v="859444672"/>
    <n v="393168256"/>
    <n v="113225464"/>
    <n v="77692440"/>
    <n v="84946432"/>
    <n v="958918528"/>
    <n v="859444672"/>
    <m/>
    <m/>
    <m/>
    <m/>
    <m/>
    <m/>
    <m/>
  </r>
  <r>
    <x v="0"/>
    <x v="152"/>
    <s v="HAMPTON UNIVERSITY"/>
    <s v="Virginia"/>
    <x v="0"/>
    <x v="0"/>
    <s v=""/>
    <s v=""/>
    <m/>
    <m/>
    <m/>
    <m/>
    <m/>
    <m/>
    <m/>
    <x v="0"/>
    <x v="0"/>
    <m/>
    <m/>
    <m/>
    <m/>
    <n v="30575376"/>
    <m/>
    <m/>
    <m/>
    <n v="13135811"/>
    <m/>
    <n v="4002293"/>
    <n v="1028968"/>
    <m/>
    <m/>
    <x v="4239"/>
    <n v="15761011"/>
    <n v="4898784"/>
    <n v="1811872"/>
    <n v="6710656"/>
    <n v="2975399"/>
    <n v="3738710"/>
    <n v="63896324"/>
    <n v="24703806"/>
    <n v="3305817"/>
    <m/>
    <m/>
    <m/>
    <m/>
    <m/>
    <m/>
    <m/>
    <m/>
    <m/>
    <m/>
    <m/>
  </r>
  <r>
    <x v="1"/>
    <x v="152"/>
    <s v="HAMPTON UNIVERSITY"/>
    <s v="Virginia"/>
    <x v="0"/>
    <x v="0"/>
    <s v=""/>
    <s v=""/>
    <m/>
    <m/>
    <m/>
    <m/>
    <m/>
    <m/>
    <m/>
    <x v="0"/>
    <x v="0"/>
    <m/>
    <m/>
    <m/>
    <m/>
    <n v="31698626"/>
    <m/>
    <m/>
    <m/>
    <n v="13486883"/>
    <m/>
    <n v="5202997"/>
    <n v="1252622"/>
    <m/>
    <m/>
    <x v="4240"/>
    <n v="17730820"/>
    <n v="4853979"/>
    <n v="1991251"/>
    <n v="6845230"/>
    <n v="3256582"/>
    <n v="3961470"/>
    <n v="67720200"/>
    <n v="25451600"/>
    <n v="4007692"/>
    <m/>
    <m/>
    <m/>
    <m/>
    <m/>
    <m/>
    <m/>
    <m/>
    <m/>
    <m/>
    <m/>
  </r>
  <r>
    <x v="2"/>
    <x v="152"/>
    <s v="HAMPTON UNIVERSITY"/>
    <s v="Virginia"/>
    <x v="0"/>
    <x v="0"/>
    <s v=""/>
    <s v=""/>
    <m/>
    <m/>
    <m/>
    <m/>
    <m/>
    <m/>
    <m/>
    <x v="0"/>
    <x v="0"/>
    <m/>
    <m/>
    <m/>
    <m/>
    <n v="33041180"/>
    <m/>
    <m/>
    <m/>
    <n v="13382332"/>
    <m/>
    <n v="4964632"/>
    <n v="685255"/>
    <m/>
    <m/>
    <x v="4241"/>
    <n v="17454492"/>
    <n v="5274206"/>
    <n v="2777897"/>
    <n v="8052103"/>
    <n v="2711295"/>
    <n v="4285720"/>
    <n v="68026400"/>
    <n v="27865402"/>
    <n v="4237103"/>
    <m/>
    <m/>
    <m/>
    <m/>
    <m/>
    <m/>
    <m/>
    <m/>
    <m/>
    <m/>
    <m/>
  </r>
  <r>
    <x v="3"/>
    <x v="152"/>
    <s v="HAMPTON UNIVERSITY"/>
    <s v="Virginia"/>
    <x v="0"/>
    <x v="0"/>
    <s v=""/>
    <s v=""/>
    <m/>
    <m/>
    <m/>
    <m/>
    <m/>
    <n v="23668"/>
    <s v="Southeast: AL, AR, FL, GA, KY, LA, MS, NC, SC, TN, VA, and WV"/>
    <x v="0"/>
    <x v="0"/>
    <m/>
    <m/>
    <m/>
    <m/>
    <n v="36304456"/>
    <m/>
    <m/>
    <m/>
    <n v="15412802"/>
    <m/>
    <n v="8761337"/>
    <n v="675491"/>
    <m/>
    <m/>
    <x v="4242"/>
    <n v="19695222"/>
    <n v="6867085"/>
    <n v="3234337"/>
    <n v="10101422"/>
    <n v="3694836"/>
    <n v="5585884"/>
    <n v="77230448"/>
    <n v="29562816"/>
    <n v="2170266"/>
    <m/>
    <m/>
    <m/>
    <m/>
    <m/>
    <m/>
    <m/>
    <m/>
    <m/>
    <m/>
    <m/>
  </r>
  <r>
    <x v="4"/>
    <x v="152"/>
    <s v="HAMPTON UNIVERSITY"/>
    <s v="Virginia"/>
    <x v="0"/>
    <x v="0"/>
    <s v=""/>
    <s v=""/>
    <m/>
    <m/>
    <m/>
    <m/>
    <m/>
    <m/>
    <m/>
    <x v="0"/>
    <x v="0"/>
    <m/>
    <m/>
    <m/>
    <m/>
    <n v="38220544"/>
    <m/>
    <m/>
    <m/>
    <n v="21815856"/>
    <m/>
    <n v="10148639"/>
    <n v="544095"/>
    <m/>
    <m/>
    <x v="4243"/>
    <n v="21441396"/>
    <n v="7880422"/>
    <n v="4410056"/>
    <n v="12290478"/>
    <n v="4820400"/>
    <n v="6159011"/>
    <n v="86873592"/>
    <n v="30132636"/>
    <n v="5225083"/>
    <m/>
    <m/>
    <m/>
    <m/>
    <m/>
    <m/>
    <m/>
    <m/>
    <m/>
    <m/>
    <m/>
  </r>
  <r>
    <x v="5"/>
    <x v="152"/>
    <s v="HAMPTON UNIVERSITY"/>
    <s v="Virginia"/>
    <x v="0"/>
    <x v="0"/>
    <s v=""/>
    <s v=""/>
    <m/>
    <m/>
    <m/>
    <m/>
    <m/>
    <n v="23668"/>
    <s v="Southeast: AL, AR, FL, GA, KY, LA, MS, NC, SC, TN, VA, and WV"/>
    <x v="0"/>
    <x v="0"/>
    <m/>
    <m/>
    <m/>
    <m/>
    <n v="39719872"/>
    <m/>
    <m/>
    <m/>
    <n v="17407416"/>
    <m/>
    <n v="15543802"/>
    <n v="1174402"/>
    <m/>
    <m/>
    <x v="4244"/>
    <n v="26734356"/>
    <n v="8152833"/>
    <n v="3635722"/>
    <n v="11788555"/>
    <n v="4495213"/>
    <n v="7092974"/>
    <n v="90927288"/>
    <n v="31343472"/>
    <n v="4779597"/>
    <m/>
    <m/>
    <m/>
    <m/>
    <m/>
    <m/>
    <m/>
    <m/>
    <m/>
    <m/>
    <m/>
  </r>
  <r>
    <x v="6"/>
    <x v="152"/>
    <s v="HAMPTON UNIVERSITY"/>
    <s v="Virginia"/>
    <x v="0"/>
    <x v="0"/>
    <s v=""/>
    <s v=""/>
    <m/>
    <m/>
    <m/>
    <m/>
    <m/>
    <n v="23668"/>
    <s v="Southeast: AL, AR, FL, GA, KY, LA, MS, NC, SC, TN, VA, and WV"/>
    <x v="0"/>
    <x v="0"/>
    <m/>
    <m/>
    <m/>
    <m/>
    <n v="36883152"/>
    <n v="30722834"/>
    <m/>
    <m/>
    <n v="22680174"/>
    <m/>
    <n v="13540260"/>
    <m/>
    <m/>
    <m/>
    <x v="4245"/>
    <n v="23925158"/>
    <n v="7503069"/>
    <n v="3379513"/>
    <n v="10882582"/>
    <n v="2376609"/>
    <m/>
    <n v="77056480"/>
    <m/>
    <m/>
    <m/>
    <m/>
    <n v="104934280"/>
    <n v="77056480"/>
    <n v="697"/>
    <n v="0.58699999999999997"/>
    <m/>
    <m/>
    <m/>
    <m/>
    <m/>
  </r>
  <r>
    <x v="7"/>
    <x v="152"/>
    <s v="HAMPTON UNIVERSITY"/>
    <s v="Virginia"/>
    <x v="0"/>
    <x v="0"/>
    <s v=""/>
    <s v=""/>
    <m/>
    <m/>
    <m/>
    <m/>
    <m/>
    <m/>
    <m/>
    <x v="0"/>
    <x v="0"/>
    <m/>
    <m/>
    <m/>
    <m/>
    <n v="60601180"/>
    <n v="60601180"/>
    <m/>
    <m/>
    <n v="1670751"/>
    <m/>
    <n v="11792549"/>
    <n v="2652809"/>
    <m/>
    <m/>
    <x v="4246"/>
    <n v="60603872"/>
    <n v="3826191"/>
    <m/>
    <n v="3826191"/>
    <n v="1340651"/>
    <n v="1163796"/>
    <n v="82616088"/>
    <n v="8460229"/>
    <n v="1850293"/>
    <m/>
    <m/>
    <n v="108417040"/>
    <n v="82616088"/>
    <n v="596"/>
    <n v="0.52300000000000002"/>
    <m/>
    <n v="0.134936"/>
    <n v="0.62365099999999996"/>
    <n v="3.9744799999999997E-2"/>
    <n v="35548.5"/>
  </r>
  <r>
    <x v="8"/>
    <x v="152"/>
    <s v="HAMPTON UNIVERSITY"/>
    <s v="Virginia"/>
    <x v="0"/>
    <x v="0"/>
    <s v=""/>
    <s v=""/>
    <m/>
    <m/>
    <m/>
    <m/>
    <m/>
    <m/>
    <m/>
    <x v="0"/>
    <x v="0"/>
    <m/>
    <m/>
    <m/>
    <m/>
    <n v="34086040"/>
    <n v="34086040"/>
    <m/>
    <m/>
    <n v="25577458"/>
    <m/>
    <n v="14895582"/>
    <n v="154858"/>
    <m/>
    <m/>
    <x v="4247"/>
    <n v="37440676"/>
    <n v="8547416"/>
    <n v="3720870"/>
    <n v="12268286"/>
    <n v="6865948"/>
    <n v="8747556"/>
    <n v="92345872"/>
    <n v="37446400"/>
    <n v="6578222"/>
    <m/>
    <m/>
    <n v="110942952"/>
    <n v="92345872"/>
    <n v="673"/>
    <n v="0.47199999999999998"/>
    <m/>
    <n v="0.14260600000000001"/>
    <n v="0.62984200000000001"/>
    <n v="4.53345E-2"/>
    <n v="35354"/>
  </r>
  <r>
    <x v="9"/>
    <x v="152"/>
    <s v="HAMPTON UNIVERSITY"/>
    <s v="Virginia"/>
    <x v="0"/>
    <x v="0"/>
    <s v=""/>
    <s v=""/>
    <m/>
    <m/>
    <m/>
    <m/>
    <m/>
    <m/>
    <m/>
    <x v="0"/>
    <x v="0"/>
    <m/>
    <m/>
    <m/>
    <m/>
    <n v="49821920"/>
    <n v="33668924"/>
    <m/>
    <m/>
    <n v="28276676"/>
    <m/>
    <n v="16544063"/>
    <n v="156334"/>
    <m/>
    <m/>
    <x v="4248"/>
    <n v="40212756"/>
    <n v="6856324"/>
    <n v="4222995"/>
    <n v="11079319"/>
    <n v="6753632"/>
    <n v="9874743"/>
    <n v="98057024"/>
    <n v="40977508"/>
    <n v="3877790"/>
    <m/>
    <m/>
    <n v="115179072"/>
    <n v="98057024"/>
    <n v="648"/>
    <n v="0.53800000000000003"/>
    <m/>
    <n v="0.13733000000000001"/>
    <n v="0.63392899999999996"/>
    <n v="4.5918399999999998E-2"/>
    <n v="35812"/>
  </r>
  <r>
    <x v="10"/>
    <x v="152"/>
    <s v="HAMPTON UNIVERSITY"/>
    <s v="Virginia"/>
    <x v="0"/>
    <x v="0"/>
    <s v=""/>
    <s v=""/>
    <m/>
    <m/>
    <m/>
    <m/>
    <m/>
    <m/>
    <m/>
    <x v="0"/>
    <x v="0"/>
    <m/>
    <m/>
    <m/>
    <m/>
    <n v="53316188"/>
    <n v="35716492"/>
    <m/>
    <m/>
    <n v="28602976"/>
    <m/>
    <n v="22451756"/>
    <n v="-3830224"/>
    <m/>
    <m/>
    <x v="4249"/>
    <n v="34730600"/>
    <n v="7370751"/>
    <n v="4046687"/>
    <n v="11417438"/>
    <n v="8178374"/>
    <n v="9965246"/>
    <n v="99698160"/>
    <n v="42990560"/>
    <n v="2984556"/>
    <m/>
    <m/>
    <n v="105389096"/>
    <n v="99698160"/>
    <n v="671"/>
    <n v="0.52800000000000002"/>
    <m/>
    <n v="0.12144099999999999"/>
    <n v="0.627224"/>
    <n v="4.1814900000000002E-2"/>
    <n v="37909"/>
  </r>
  <r>
    <x v="11"/>
    <x v="152"/>
    <s v="HAMPTON UNIVERSITY"/>
    <s v="Virginia"/>
    <x v="1"/>
    <x v="0"/>
    <n v="0.57003823427181088"/>
    <n v="0.35121951219512193"/>
    <n v="5754"/>
    <n v="3280"/>
    <n v="1143"/>
    <n v="9"/>
    <n v="1152"/>
    <n v="236680099"/>
    <s v="Southeast: AL, AR, FL, GA, KY, LA, MS, NC, SC, TN, VA, and WV"/>
    <x v="0"/>
    <x v="0"/>
    <m/>
    <m/>
    <m/>
    <m/>
    <n v="55168584"/>
    <n v="35155752"/>
    <m/>
    <m/>
    <n v="35123040"/>
    <m/>
    <n v="19666970"/>
    <n v="-3131478"/>
    <m/>
    <m/>
    <x v="4250"/>
    <n v="39201932"/>
    <n v="9804958"/>
    <n v="3892949"/>
    <n v="13697907"/>
    <n v="7109458"/>
    <n v="9937534"/>
    <n v="108493728"/>
    <n v="44665856"/>
    <n v="2643675"/>
    <m/>
    <m/>
    <n v="109657456"/>
    <n v="108493728"/>
    <n v="546"/>
    <n v="0.59499999999999997"/>
    <m/>
    <n v="0.13619400000000001"/>
    <n v="0.634795"/>
    <n v="5.1305999999999997E-2"/>
    <n v="40237.5"/>
  </r>
  <r>
    <x v="12"/>
    <x v="152"/>
    <s v="HAMPTON UNIVERSITY"/>
    <s v="Virginia"/>
    <x v="1"/>
    <x v="0"/>
    <n v="0.6153441011235955"/>
    <n v="0.32097004279600572"/>
    <n v="5696"/>
    <n v="3505"/>
    <n v="1111"/>
    <n v="14"/>
    <n v="1125"/>
    <s v="23668-0099"/>
    <s v="Southeast: AL, AR, FL, GA, KY, LA, MS, NC, SC, TN, VA, and WV"/>
    <x v="0"/>
    <x v="0"/>
    <m/>
    <m/>
    <m/>
    <m/>
    <n v="56947852"/>
    <n v="37703632"/>
    <m/>
    <m/>
    <n v="33918516"/>
    <m/>
    <n v="15402938"/>
    <n v="244484"/>
    <m/>
    <m/>
    <x v="4251"/>
    <n v="39769964"/>
    <n v="12406259"/>
    <n v="4389672"/>
    <n v="16795932"/>
    <n v="8416761"/>
    <n v="11932919"/>
    <n v="110367312"/>
    <n v="45916476"/>
    <n v="4451018"/>
    <m/>
    <m/>
    <n v="116098496"/>
    <n v="110367312"/>
    <n v="662"/>
    <n v="0.54400000000000004"/>
    <m/>
    <n v="0.14197799999999999"/>
    <n v="0.64221499999999998"/>
    <n v="5.4898200000000001E-2"/>
    <n v="41768"/>
  </r>
  <r>
    <x v="13"/>
    <x v="152"/>
    <s v="HAMPTON UNIVERSITY"/>
    <s v="Virginia"/>
    <x v="1"/>
    <x v="0"/>
    <n v="0.59513164431197219"/>
    <n v="0.28631051752921538"/>
    <n v="8052"/>
    <n v="4792"/>
    <n v="1333"/>
    <n v="39"/>
    <n v="1372"/>
    <s v="23668-0099"/>
    <s v="Southeast: AL, AR, FL, GA, KY, LA, MS, NC, SC, TN, VA, and WV"/>
    <x v="0"/>
    <x v="0"/>
    <m/>
    <m/>
    <m/>
    <m/>
    <n v="63833992"/>
    <n v="42080852"/>
    <m/>
    <m/>
    <n v="61970496"/>
    <m/>
    <n v="16874248"/>
    <n v="121573"/>
    <m/>
    <m/>
    <x v="4252"/>
    <n v="44769568"/>
    <n v="27289288"/>
    <n v="9283212"/>
    <n v="36572500"/>
    <n v="7332849"/>
    <n v="11032182"/>
    <n v="148401744"/>
    <n v="50011376"/>
    <n v="7142528"/>
    <n v="139280992"/>
    <n v="158593472"/>
    <n v="171005104"/>
    <n v="148401744"/>
    <n v="619"/>
    <n v="0.53700000000000003"/>
    <m/>
    <n v="0.16394800000000001"/>
    <n v="0.65212099999999995"/>
    <n v="5.99511E-2"/>
    <n v="41708"/>
  </r>
  <r>
    <x v="14"/>
    <x v="152"/>
    <s v="HAMPTON UNIVERSITY"/>
    <s v="Virginia"/>
    <x v="1"/>
    <x v="0"/>
    <n v="0.53937224669603523"/>
    <n v="0.22698655776756849"/>
    <n v="10896"/>
    <n v="5877"/>
    <n v="1328"/>
    <n v="6"/>
    <n v="1334"/>
    <m/>
    <m/>
    <x v="0"/>
    <x v="0"/>
    <m/>
    <m/>
    <m/>
    <m/>
    <n v="69377640"/>
    <n v="45600712"/>
    <m/>
    <m/>
    <n v="69255640"/>
    <m/>
    <n v="16272856"/>
    <n v="101539"/>
    <m/>
    <m/>
    <x v="4253"/>
    <n v="45187400"/>
    <n v="39099500"/>
    <n v="7559154"/>
    <n v="46658656"/>
    <n v="8786417"/>
    <n v="11711839"/>
    <n v="153591120"/>
    <n v="48737920"/>
    <n v="9893798"/>
    <n v="185833760"/>
    <n v="199030896"/>
    <n v="177800624"/>
    <n v="153591120"/>
    <n v="615"/>
    <n v="0.51700000000000002"/>
    <m/>
    <n v="0.19175300000000001"/>
    <n v="0.66700999999999999"/>
    <n v="7.4226799999999996E-2"/>
    <n v="41643.5"/>
  </r>
  <r>
    <x v="15"/>
    <x v="152"/>
    <s v="Hampton University"/>
    <s v="Virginia"/>
    <x v="1"/>
    <x v="0"/>
    <n v="0.54050150978075362"/>
    <n v="0.28904542142336653"/>
    <n v="7617"/>
    <n v="4117"/>
    <n v="1184"/>
    <n v="6"/>
    <n v="1190"/>
    <s v="23668-0099"/>
    <s v="Southeast: AL, AR, FL, GA, KY, LA, MS, NC, SC, TN, VA, and WV"/>
    <x v="1"/>
    <x v="3"/>
    <m/>
    <m/>
    <m/>
    <m/>
    <n v="73031776"/>
    <n v="51432432"/>
    <m/>
    <m/>
    <n v="49790848"/>
    <m/>
    <n v="16379321"/>
    <n v="128750"/>
    <m/>
    <m/>
    <x v="4254"/>
    <n v="43172188"/>
    <n v="26459776"/>
    <n v="6090241"/>
    <n v="32550016"/>
    <n v="10911393"/>
    <n v="11647435"/>
    <n v="148330000"/>
    <n v="49288200"/>
    <n v="10104081"/>
    <n v="199030896"/>
    <n v="217529104"/>
    <n v="171985840"/>
    <n v="148330000"/>
    <n v="448"/>
    <n v="0.54100000000000004"/>
    <m/>
    <n v="0.165573"/>
    <n v="0.66615199999999997"/>
    <n v="6.3682000000000002E-2"/>
    <n v="43519"/>
  </r>
  <r>
    <x v="16"/>
    <x v="152"/>
    <s v="Hampton University"/>
    <s v="Virginia"/>
    <x v="1"/>
    <x v="0"/>
    <n v="0.51277915632754345"/>
    <n v="0.2656665860150012"/>
    <n v="8060"/>
    <n v="4133"/>
    <n v="1085"/>
    <n v="13"/>
    <n v="1098"/>
    <m/>
    <m/>
    <x v="0"/>
    <x v="0"/>
    <m/>
    <m/>
    <m/>
    <m/>
    <n v="74406000"/>
    <n v="53678516"/>
    <m/>
    <m/>
    <n v="41675688"/>
    <m/>
    <n v="21868956"/>
    <n v="80949"/>
    <m/>
    <m/>
    <x v="4255"/>
    <n v="44500076"/>
    <n v="25182292"/>
    <n v="3462378"/>
    <n v="28644670"/>
    <n v="8902625"/>
    <n v="12746696"/>
    <n v="140994240"/>
    <n v="61752336"/>
    <n v="12659229"/>
    <n v="217529104"/>
    <n v="256990912"/>
    <n v="189142528"/>
    <n v="140994240"/>
    <n v="645"/>
    <n v="0.54200000000000004"/>
    <m/>
    <n v="0.12779299999999999"/>
    <n v="0.65951700000000002"/>
    <n v="4.4682800000000002E-2"/>
    <n v="46000"/>
  </r>
  <r>
    <x v="17"/>
    <x v="152"/>
    <s v="Hampton University"/>
    <s v="Virginia"/>
    <x v="1"/>
    <x v="0"/>
    <n v="0.48593086022740323"/>
    <n v="0.2803119829827464"/>
    <n v="8707"/>
    <n v="4231"/>
    <n v="1145"/>
    <n v="41"/>
    <n v="1186"/>
    <s v="23668-0099"/>
    <s v="Southeast: AL, AR, FL, GA, KY, LA, MS, NC, SC, TN, VA, and WV"/>
    <x v="1"/>
    <x v="3"/>
    <m/>
    <m/>
    <m/>
    <m/>
    <n v="76424480"/>
    <n v="55482608"/>
    <m/>
    <m/>
    <n v="38187616"/>
    <m/>
    <n v="14676822"/>
    <n v="-1651876"/>
    <m/>
    <m/>
    <x v="4256"/>
    <n v="38947484"/>
    <n v="21965704"/>
    <n v="3828364"/>
    <n v="25794068"/>
    <n v="9476639"/>
    <n v="13677551"/>
    <n v="137423072"/>
    <n v="50688900"/>
    <n v="10391223"/>
    <n v="256990912"/>
    <n v="236270032"/>
    <n v="122986808"/>
    <n v="137423072"/>
    <n v="519"/>
    <n v="0.51"/>
    <n v="7084"/>
    <n v="0.120909"/>
    <n v="0.658636"/>
    <n v="4.3636399999999999E-2"/>
    <n v="46600.5"/>
  </r>
  <r>
    <x v="18"/>
    <x v="152"/>
    <s v="Hampton University"/>
    <s v="Virginia"/>
    <x v="1"/>
    <x v="0"/>
    <n v="0.4464935064935065"/>
    <n v="0.34467713787085513"/>
    <n v="7700"/>
    <n v="3438"/>
    <n v="1151"/>
    <n v="34"/>
    <n v="1185"/>
    <s v="23668-0099"/>
    <s v="Southeast: AL, AR, FL, GA, KY, LA, MS, NC, SC, TN, VA, and WV"/>
    <x v="1"/>
    <x v="3"/>
    <m/>
    <m/>
    <m/>
    <m/>
    <n v="99903744"/>
    <n v="77917632"/>
    <m/>
    <m/>
    <n v="29501346"/>
    <m/>
    <n v="14944561"/>
    <n v="727380"/>
    <m/>
    <m/>
    <x v="4257"/>
    <n v="39960380"/>
    <n v="12601848"/>
    <n v="3326467"/>
    <n v="15928315"/>
    <n v="9332631"/>
    <n v="14397234"/>
    <n v="148545792"/>
    <n v="57991168"/>
    <n v="10233958"/>
    <n v="236270032"/>
    <n v="193534112"/>
    <n v="112186448"/>
    <n v="148545792"/>
    <n v="721"/>
    <n v="0.52300000000000002"/>
    <m/>
    <n v="0.117328"/>
    <n v="0.66430100000000003"/>
    <n v="3.84134E-2"/>
    <n v="52818"/>
  </r>
  <r>
    <x v="19"/>
    <x v="152"/>
    <s v="Hampton University"/>
    <s v="Virginia"/>
    <x v="0"/>
    <x v="0"/>
    <s v=""/>
    <s v=""/>
    <m/>
    <m/>
    <m/>
    <m/>
    <m/>
    <s v="23668-0099"/>
    <s v="Southeast: AL, AR, FL, GA, KY, LA, MS, NC, SC, TN, VA, and WV"/>
    <x v="1"/>
    <x v="3"/>
    <n v="-76.334900000000005"/>
    <n v="37.021500000000003"/>
    <m/>
    <m/>
    <n v="80157272"/>
    <n v="55353980"/>
    <m/>
    <m/>
    <n v="39133432"/>
    <m/>
    <n v="13823516"/>
    <n v="-2195106"/>
    <m/>
    <m/>
    <x v="4258"/>
    <n v="38655184"/>
    <n v="20905712"/>
    <n v="3763327"/>
    <n v="24669040"/>
    <n v="8734880"/>
    <n v="14934023"/>
    <n v="141874368"/>
    <n v="53262092"/>
    <n v="8087269"/>
    <n v="193534112"/>
    <n v="217702288"/>
    <n v="167575936"/>
    <n v="141874368"/>
    <n v="724"/>
    <n v="0.53800000000000003"/>
    <m/>
    <n v="0.144482"/>
    <n v="0.66091"/>
    <n v="4.8862700000000002E-2"/>
    <n v="51892.5"/>
  </r>
  <r>
    <x v="20"/>
    <x v="152"/>
    <s v="Hampton University"/>
    <s v="Virginia"/>
    <x v="1"/>
    <x v="0"/>
    <n v="0.36903143970281782"/>
    <n v="0.25435796710041736"/>
    <n v="11037"/>
    <n v="4073"/>
    <n v="1020"/>
    <n v="16"/>
    <n v="1036"/>
    <s v="23668-0099"/>
    <s v="Southeast: AL, AR, FL, GA, KY, LA, MS, NC, SC, TN, VA, and WV"/>
    <x v="1"/>
    <x v="3"/>
    <n v="-76.334900000000005"/>
    <n v="37.021500000000003"/>
    <m/>
    <m/>
    <n v="81655088"/>
    <n v="55832260"/>
    <m/>
    <m/>
    <n v="31352048"/>
    <m/>
    <n v="18364936"/>
    <n v="4939563"/>
    <m/>
    <m/>
    <x v="4259"/>
    <n v="41520352"/>
    <n v="13196483"/>
    <n v="3577653"/>
    <n v="16774136"/>
    <n v="9629686"/>
    <n v="13002237"/>
    <n v="140182912"/>
    <n v="50507640"/>
    <n v="10707620"/>
    <n v="217702288"/>
    <n v="240013664"/>
    <n v="184011824"/>
    <n v="140182912"/>
    <n v="603"/>
    <n v="0.54900000000000004"/>
    <m/>
    <n v="0.167577"/>
    <n v="0.64480899999999997"/>
    <n v="5.6466299999999997E-2"/>
    <n v="47322.5"/>
  </r>
  <r>
    <x v="21"/>
    <x v="152"/>
    <s v="Hampton University"/>
    <s v="Virginia"/>
    <x v="0"/>
    <x v="0"/>
    <n v="0.37061216766013816"/>
    <n v="0.2351289251978555"/>
    <n v="10569"/>
    <n v="3917"/>
    <n v="871"/>
    <n v="50"/>
    <n v="921"/>
    <s v="23668-0099"/>
    <s v="Southeast: AL, AR, FL, GA, KY, LA, MS, NC, SC, TN, VA, and WV"/>
    <x v="1"/>
    <x v="3"/>
    <n v="-76.337599999999995"/>
    <n v="37.022100000000002"/>
    <n v="0.13"/>
    <n v="1348"/>
    <n v="81607912"/>
    <n v="56480324"/>
    <m/>
    <m/>
    <n v="32911946"/>
    <m/>
    <n v="33902112"/>
    <m/>
    <m/>
    <m/>
    <x v="4260"/>
    <n v="42547504"/>
    <n v="13295891"/>
    <n v="3455449"/>
    <n v="16751340"/>
    <n v="10245839"/>
    <n v="14049720"/>
    <n v="161282784"/>
    <n v="51468216"/>
    <n v="11775928"/>
    <n v="240013664"/>
    <n v="232550768"/>
    <n v="170775216"/>
    <n v="161282784"/>
    <n v="648"/>
    <n v="0.59"/>
    <m/>
    <n v="0.170989"/>
    <n v="0.65273800000000004"/>
    <n v="5.6676299999999999E-2"/>
    <n v="46991.5"/>
  </r>
  <r>
    <x v="22"/>
    <x v="152"/>
    <s v="Hampton University"/>
    <s v="Virginia"/>
    <x v="0"/>
    <x v="0"/>
    <n v="0.36440736399365647"/>
    <n v="0.16367076631977295"/>
    <n v="14503"/>
    <n v="5285"/>
    <n v="861"/>
    <n v="4"/>
    <n v="865"/>
    <s v="23668-0099"/>
    <s v="Southeast: AL, AR, FL, GA, KY, LA, MS, NC, SC, TN, VA, and WV"/>
    <x v="1"/>
    <x v="4"/>
    <n v="-76.337599999999995"/>
    <n v="37.022100000000002"/>
    <n v="0.13300000000000001"/>
    <n v="1217"/>
    <n v="74766704"/>
    <n v="53456424"/>
    <m/>
    <m/>
    <n v="36407648"/>
    <m/>
    <n v="21731742"/>
    <n v="120205"/>
    <m/>
    <m/>
    <x v="4261"/>
    <n v="42088520"/>
    <n v="12847626"/>
    <n v="3346487"/>
    <n v="16194113"/>
    <n v="11174063"/>
    <n v="14490210"/>
    <n v="163762144"/>
    <n v="48564104"/>
    <n v="7571799"/>
    <n v="232550768"/>
    <n v="256561760"/>
    <n v="183767120"/>
    <n v="163762144"/>
    <n v="796"/>
    <n v="0.67500000000000004"/>
    <m/>
    <n v="0.154506"/>
    <n v="0.670601"/>
    <n v="5.04292E-2"/>
    <n v="48320.5"/>
  </r>
  <r>
    <x v="23"/>
    <x v="152"/>
    <s v="Hampton University"/>
    <s v="Virginia"/>
    <x v="1"/>
    <x v="0"/>
    <n v="0.36050074982069508"/>
    <n v="0.18158799059504432"/>
    <n v="15337"/>
    <n v="5529"/>
    <n v="996"/>
    <n v="8"/>
    <n v="1004"/>
    <s v="23668-0099"/>
    <s v="Southeast: AL, AR, FL, GA, KY, LA, MS, NC, SC, TN, VA, and WV"/>
    <x v="1"/>
    <x v="4"/>
    <n v="-76.337599999999995"/>
    <n v="37.022100000000002"/>
    <n v="9.7000000000000003E-2"/>
    <n v="1296"/>
    <n v="75589064"/>
    <n v="53383392"/>
    <m/>
    <m/>
    <n v="27795594"/>
    <m/>
    <n v="18823452"/>
    <n v="132543"/>
    <m/>
    <m/>
    <x v="4262"/>
    <n v="40230780"/>
    <n v="13584776"/>
    <n v="3519294"/>
    <n v="17104070"/>
    <n v="10965098"/>
    <n v="13740120"/>
    <n v="151265872"/>
    <n v="50379668"/>
    <n v="5783667"/>
    <n v="256561760"/>
    <n v="288401632"/>
    <n v="191747888"/>
    <n v="151265872"/>
    <n v="791"/>
    <n v="0.66500000000000004"/>
    <m/>
    <n v="0.12980800000000001"/>
    <n v="0.68803400000000003"/>
    <n v="3.7393200000000001E-2"/>
    <n v="50130"/>
  </r>
  <r>
    <x v="24"/>
    <x v="152"/>
    <s v="Hampton University"/>
    <s v="Virginia"/>
    <x v="0"/>
    <x v="0"/>
    <n v="0.29060750783135625"/>
    <n v="0.15585792542852095"/>
    <n v="19473"/>
    <n v="5659"/>
    <n v="835"/>
    <n v="47"/>
    <n v="882"/>
    <s v="23668-0099"/>
    <s v="Southeast: AL, AR, FL, GA, KY, LA, MS, NC, SC, TN, VA, and WV"/>
    <x v="1"/>
    <x v="4"/>
    <n v="-76.337599999999995"/>
    <n v="37.022100000000002"/>
    <n v="8.5999999999999993E-2"/>
    <n v="1357"/>
    <n v="76619168"/>
    <n v="56802168"/>
    <m/>
    <m/>
    <n v="29088128"/>
    <m/>
    <n v="16323506"/>
    <n v="131130"/>
    <m/>
    <m/>
    <x v="4263"/>
    <n v="39264272"/>
    <n v="15434980"/>
    <n v="3175491"/>
    <n v="18610472"/>
    <n v="11099782"/>
    <n v="13862974"/>
    <n v="159801104"/>
    <n v="47857160"/>
    <n v="6812985"/>
    <n v="288401632"/>
    <n v="263237072"/>
    <n v="160249120"/>
    <n v="159801104"/>
    <n v="660"/>
    <n v="0.64900000000000002"/>
    <m/>
    <n v="0.12077300000000001"/>
    <n v="0.68276999999999999"/>
    <n v="3.43532E-2"/>
    <n v="50609"/>
  </r>
  <r>
    <x v="25"/>
    <x v="152"/>
    <s v="Hampton University"/>
    <s v="Virginia"/>
    <x v="0"/>
    <x v="0"/>
    <n v="0.69048547475141353"/>
    <n v="0.13186502894253846"/>
    <n v="10258"/>
    <n v="7083"/>
    <n v="930"/>
    <n v="4"/>
    <n v="934"/>
    <s v="23668-0099"/>
    <s v="Southeast: AL, AR, FL, GA, KY, LA, MS, NC, SC, TN, VA, and WV"/>
    <x v="1"/>
    <x v="4"/>
    <n v="-76.331100000000006"/>
    <n v="37.0199"/>
    <n v="7.0000000000000007E-2"/>
    <n v="1381"/>
    <n v="87506360"/>
    <n v="67521880"/>
    <m/>
    <m/>
    <n v="30834224"/>
    <m/>
    <n v="15711787"/>
    <n v="123587"/>
    <m/>
    <m/>
    <x v="4264"/>
    <n v="39078904"/>
    <n v="16939096"/>
    <n v="3505963"/>
    <n v="20445060"/>
    <n v="14360339"/>
    <n v="14718328"/>
    <n v="161432768"/>
    <n v="48390128"/>
    <n v="8726083"/>
    <n v="263237072"/>
    <n v="253813936"/>
    <n v="158913632"/>
    <n v="161432768"/>
    <n v="537"/>
    <n v="0.54900000000000004"/>
    <m/>
    <n v="0.105382"/>
    <n v="0.67195499999999997"/>
    <n v="2.4362600000000002E-2"/>
    <n v="49533"/>
  </r>
  <r>
    <x v="26"/>
    <x v="152"/>
    <s v="Hampton University"/>
    <s v="Virginia"/>
    <x v="1"/>
    <x v="0"/>
    <n v="0.64818629646215853"/>
    <n v="0.17755976233245821"/>
    <n v="11165"/>
    <n v="7237"/>
    <n v="1268"/>
    <n v="17"/>
    <n v="1285"/>
    <s v="23668-0099"/>
    <s v="Southeast: AL, AR, FL, GA, KY, LA, MS, NC, SC, TN, VA, and WV"/>
    <x v="1"/>
    <x v="4"/>
    <n v="-76.339200000000005"/>
    <n v="37.0199"/>
    <n v="8.1000000000000003E-2"/>
    <n v="1247"/>
    <n v="100715240"/>
    <n v="77331088"/>
    <m/>
    <m/>
    <n v="32879416"/>
    <m/>
    <n v="20067024"/>
    <n v="101499"/>
    <m/>
    <m/>
    <x v="4265"/>
    <n v="46610000"/>
    <n v="18325202"/>
    <n v="3882913"/>
    <n v="22208116"/>
    <n v="17427208"/>
    <n v="15176546"/>
    <n v="184308176"/>
    <n v="49370232"/>
    <n v="7931151"/>
    <n v="253813936"/>
    <n v="279093056"/>
    <n v="222286432"/>
    <n v="184308176"/>
    <n v="520"/>
    <n v="0.55600000000000005"/>
    <m/>
    <n v="8.4648500000000002E-2"/>
    <n v="0.69153500000000001"/>
    <n v="1.6260199999999999E-2"/>
    <n v="52556"/>
  </r>
  <r>
    <x v="27"/>
    <x v="152"/>
    <s v="Hampton University"/>
    <s v="Virginia"/>
    <x v="1"/>
    <x v="0"/>
    <n v="0.36199505358615003"/>
    <n v="0.23183785014803007"/>
    <n v="12130"/>
    <n v="4391"/>
    <n v="1015"/>
    <n v="3"/>
    <n v="1018"/>
    <s v="23668-0099"/>
    <s v="Southeast: AL, AR, FL, GA, KY, LA, MS, NC, SC, TN, VA, and WV"/>
    <x v="1"/>
    <x v="4"/>
    <n v="-76.339200000000005"/>
    <n v="37.0199"/>
    <n v="7.1999999999999995E-2"/>
    <n v="1262"/>
    <n v="104018784"/>
    <n v="80643432"/>
    <m/>
    <m/>
    <n v="31892684"/>
    <m/>
    <n v="21345832"/>
    <n v="134305"/>
    <m/>
    <m/>
    <x v="4266"/>
    <n v="48056404"/>
    <n v="16262887"/>
    <n v="3903373"/>
    <n v="20166260"/>
    <n v="18769066"/>
    <n v="15832097"/>
    <n v="183385888"/>
    <n v="48318872"/>
    <n v="8715611"/>
    <n v="279093056"/>
    <n v="285344768"/>
    <n v="218412704"/>
    <n v="183385888"/>
    <m/>
    <m/>
    <m/>
    <m/>
    <m/>
    <m/>
    <m/>
  </r>
  <r>
    <x v="0"/>
    <x v="153"/>
    <s v="JAMES MADISON UNIVERSITY"/>
    <s v="Virginia"/>
    <x v="0"/>
    <x v="0"/>
    <s v=""/>
    <s v=""/>
    <m/>
    <m/>
    <m/>
    <m/>
    <m/>
    <m/>
    <m/>
    <x v="0"/>
    <x v="0"/>
    <m/>
    <m/>
    <m/>
    <m/>
    <n v="24578002"/>
    <m/>
    <m/>
    <m/>
    <n v="2604988"/>
    <n v="33595080"/>
    <n v="976280"/>
    <n v="146069"/>
    <m/>
    <m/>
    <x v="4267"/>
    <n v="35689008"/>
    <n v="694746"/>
    <n v="1288745"/>
    <n v="1983491"/>
    <n v="6592105"/>
    <n v="3018562"/>
    <n v="106543768"/>
    <n v="40477704"/>
    <n v="10642414"/>
    <m/>
    <m/>
    <m/>
    <m/>
    <m/>
    <m/>
    <m/>
    <m/>
    <m/>
    <m/>
    <m/>
  </r>
  <r>
    <x v="1"/>
    <x v="153"/>
    <s v="JAMES MADISON UNIVERSITY"/>
    <s v="Virginia"/>
    <x v="0"/>
    <x v="0"/>
    <s v=""/>
    <s v=""/>
    <m/>
    <m/>
    <m/>
    <m/>
    <m/>
    <m/>
    <m/>
    <x v="0"/>
    <x v="0"/>
    <m/>
    <m/>
    <m/>
    <m/>
    <n v="27177372"/>
    <m/>
    <m/>
    <m/>
    <n v="3088466"/>
    <n v="32034838"/>
    <n v="1184356"/>
    <n v="186593"/>
    <m/>
    <m/>
    <x v="4268"/>
    <n v="36627128"/>
    <n v="818436"/>
    <n v="1325336"/>
    <n v="2143772"/>
    <n v="7676356"/>
    <n v="2990937"/>
    <n v="113465744"/>
    <n v="40039648"/>
    <n v="10740836"/>
    <m/>
    <m/>
    <m/>
    <m/>
    <m/>
    <m/>
    <m/>
    <m/>
    <m/>
    <m/>
    <m/>
  </r>
  <r>
    <x v="2"/>
    <x v="153"/>
    <s v="JAMES MADISON UNIVERSITY"/>
    <s v="Virginia"/>
    <x v="0"/>
    <x v="0"/>
    <s v=""/>
    <s v=""/>
    <m/>
    <m/>
    <m/>
    <m/>
    <m/>
    <m/>
    <m/>
    <x v="0"/>
    <x v="0"/>
    <m/>
    <m/>
    <m/>
    <m/>
    <n v="30120840"/>
    <m/>
    <m/>
    <m/>
    <n v="3448437"/>
    <n v="31406792"/>
    <n v="964125"/>
    <n v="107866"/>
    <m/>
    <m/>
    <x v="4269"/>
    <n v="37464244"/>
    <n v="933760"/>
    <n v="1331062"/>
    <n v="2264822"/>
    <n v="7792015"/>
    <n v="3025267"/>
    <n v="115769440"/>
    <n v="40120120"/>
    <n v="9493931"/>
    <m/>
    <m/>
    <m/>
    <m/>
    <m/>
    <m/>
    <m/>
    <m/>
    <m/>
    <m/>
    <m/>
  </r>
  <r>
    <x v="3"/>
    <x v="153"/>
    <s v="JAMES MADISON UNIVERSITY"/>
    <s v="Virginia"/>
    <x v="0"/>
    <x v="0"/>
    <s v=""/>
    <s v=""/>
    <m/>
    <m/>
    <m/>
    <m/>
    <m/>
    <m/>
    <m/>
    <x v="0"/>
    <x v="0"/>
    <m/>
    <m/>
    <m/>
    <m/>
    <n v="32835300"/>
    <m/>
    <m/>
    <m/>
    <n v="3180448"/>
    <n v="32874238"/>
    <n v="1423284"/>
    <n v="85576"/>
    <m/>
    <m/>
    <x v="4270"/>
    <n v="39507304"/>
    <n v="981350"/>
    <n v="1293102"/>
    <n v="2274452"/>
    <n v="9053277"/>
    <n v="3284451"/>
    <n v="125303264"/>
    <n v="41588812"/>
    <n v="10302124"/>
    <m/>
    <m/>
    <m/>
    <m/>
    <m/>
    <m/>
    <m/>
    <m/>
    <m/>
    <m/>
    <m/>
  </r>
  <r>
    <x v="4"/>
    <x v="153"/>
    <s v="JAMES MADISON UNIVERSITY"/>
    <s v="Virginia"/>
    <x v="0"/>
    <x v="0"/>
    <s v=""/>
    <s v=""/>
    <m/>
    <m/>
    <m/>
    <m/>
    <m/>
    <m/>
    <m/>
    <x v="0"/>
    <x v="0"/>
    <m/>
    <m/>
    <m/>
    <m/>
    <n v="35466920"/>
    <m/>
    <m/>
    <m/>
    <n v="3523698"/>
    <n v="35574056"/>
    <n v="1558355"/>
    <n v="132016"/>
    <m/>
    <m/>
    <x v="4271"/>
    <n v="42638668"/>
    <n v="816191"/>
    <n v="1551205"/>
    <n v="2367396"/>
    <n v="9792376"/>
    <n v="3584584"/>
    <n v="134780096"/>
    <n v="46046544"/>
    <n v="11037808"/>
    <m/>
    <m/>
    <m/>
    <m/>
    <m/>
    <m/>
    <m/>
    <m/>
    <m/>
    <m/>
    <m/>
  </r>
  <r>
    <x v="5"/>
    <x v="153"/>
    <s v="JAMES MADISON UNIVERSITY"/>
    <s v="Virginia"/>
    <x v="0"/>
    <x v="0"/>
    <s v=""/>
    <s v=""/>
    <m/>
    <m/>
    <m/>
    <m/>
    <m/>
    <n v="22807"/>
    <s v="Southeast: AL, AR, FL, GA, KY, LA, MS, NC, SC, TN, VA, and WV"/>
    <x v="0"/>
    <x v="0"/>
    <m/>
    <m/>
    <m/>
    <m/>
    <n v="38898060"/>
    <m/>
    <m/>
    <m/>
    <n v="3374317"/>
    <n v="37428908"/>
    <n v="1805821"/>
    <n v="188043"/>
    <m/>
    <m/>
    <x v="4272"/>
    <n v="44234180"/>
    <n v="778450"/>
    <n v="1895655"/>
    <n v="2674105"/>
    <n v="11619373"/>
    <n v="3867192"/>
    <n v="141892208"/>
    <n v="49712272"/>
    <n v="10901643"/>
    <m/>
    <m/>
    <m/>
    <m/>
    <m/>
    <m/>
    <m/>
    <m/>
    <m/>
    <m/>
    <m/>
  </r>
  <r>
    <x v="6"/>
    <x v="153"/>
    <s v="JAMES MADISON UNIVERSITY"/>
    <s v="Virginia"/>
    <x v="0"/>
    <x v="0"/>
    <s v=""/>
    <s v=""/>
    <m/>
    <m/>
    <m/>
    <m/>
    <m/>
    <n v="22807"/>
    <s v="Southeast: AL, AR, FL, GA, KY, LA, MS, NC, SC, TN, VA, and WV"/>
    <x v="0"/>
    <x v="0"/>
    <m/>
    <m/>
    <m/>
    <m/>
    <n v="42816900"/>
    <m/>
    <m/>
    <m/>
    <n v="4057449"/>
    <n v="42345300"/>
    <n v="2164511"/>
    <n v="229858"/>
    <m/>
    <m/>
    <x v="4273"/>
    <n v="53884136"/>
    <n v="1027977"/>
    <n v="2586620"/>
    <n v="3614597"/>
    <n v="15812012"/>
    <n v="4628188"/>
    <n v="165470304"/>
    <n v="55155168"/>
    <n v="12895983"/>
    <n v="232998"/>
    <n v="272694"/>
    <m/>
    <m/>
    <n v="1725"/>
    <n v="0.81299999999999994"/>
    <m/>
    <m/>
    <m/>
    <m/>
    <m/>
  </r>
  <r>
    <x v="7"/>
    <x v="153"/>
    <s v="JAMES MADISON UNIVERSITY"/>
    <s v="Virginia"/>
    <x v="0"/>
    <x v="0"/>
    <s v=""/>
    <s v=""/>
    <m/>
    <m/>
    <m/>
    <m/>
    <m/>
    <m/>
    <m/>
    <x v="0"/>
    <x v="0"/>
    <m/>
    <m/>
    <m/>
    <m/>
    <n v="48092224"/>
    <m/>
    <m/>
    <m/>
    <n v="4820884"/>
    <n v="46252240"/>
    <n v="3765253"/>
    <n v="171791"/>
    <m/>
    <m/>
    <x v="4274"/>
    <n v="52134440"/>
    <n v="1568045"/>
    <n v="3769039"/>
    <n v="5337084"/>
    <n v="15343190"/>
    <n v="4964410"/>
    <n v="173244992"/>
    <n v="59709456"/>
    <n v="14393393"/>
    <n v="227455"/>
    <n v="259718"/>
    <m/>
    <m/>
    <n v="1627"/>
    <n v="0.79800000000000004"/>
    <m/>
    <n v="8.0523800000000006E-2"/>
    <n v="0.59459499999999998"/>
    <n v="2.34048E-2"/>
    <n v="59110"/>
  </r>
  <r>
    <x v="8"/>
    <x v="153"/>
    <s v="JAMES MADISON UNIVERSITY"/>
    <s v="Virginia"/>
    <x v="0"/>
    <x v="0"/>
    <s v=""/>
    <s v=""/>
    <m/>
    <m/>
    <m/>
    <m/>
    <m/>
    <m/>
    <m/>
    <x v="0"/>
    <x v="0"/>
    <m/>
    <m/>
    <m/>
    <m/>
    <n v="52074624"/>
    <m/>
    <m/>
    <m/>
    <n v="6916391"/>
    <n v="56024600"/>
    <n v="2723709"/>
    <n v="493950"/>
    <m/>
    <m/>
    <x v="4275"/>
    <n v="59344404"/>
    <n v="2051440"/>
    <n v="3382042"/>
    <n v="5433482"/>
    <n v="18789412"/>
    <n v="4965217"/>
    <n v="199754640"/>
    <n v="65124520"/>
    <n v="15132805"/>
    <n v="259718"/>
    <n v="272597"/>
    <m/>
    <m/>
    <n v="1634"/>
    <n v="0.78600000000000003"/>
    <m/>
    <n v="6.9606199999999993E-2"/>
    <n v="0.59428700000000001"/>
    <n v="1.91348E-2"/>
    <n v="60730.5"/>
  </r>
  <r>
    <x v="9"/>
    <x v="153"/>
    <s v="JAMES MADISON UNIVERSITY"/>
    <s v="Virginia"/>
    <x v="0"/>
    <x v="0"/>
    <s v=""/>
    <s v=""/>
    <m/>
    <m/>
    <m/>
    <m/>
    <m/>
    <m/>
    <m/>
    <x v="0"/>
    <x v="0"/>
    <m/>
    <m/>
    <m/>
    <m/>
    <n v="50501848"/>
    <m/>
    <m/>
    <m/>
    <n v="7390021"/>
    <n v="65556872"/>
    <n v="2280773"/>
    <n v="852335"/>
    <m/>
    <m/>
    <x v="4276"/>
    <n v="64136908"/>
    <n v="1121056"/>
    <n v="6568963"/>
    <n v="7690019"/>
    <n v="18891152"/>
    <n v="5657846"/>
    <n v="202572224"/>
    <n v="72715608"/>
    <n v="18203108"/>
    <n v="272597"/>
    <n v="245416"/>
    <m/>
    <m/>
    <n v="1824"/>
    <n v="0.79700000000000004"/>
    <m/>
    <n v="6.8890099999999996E-2"/>
    <n v="0.59212699999999996"/>
    <n v="1.8862799999999999E-2"/>
    <n v="63190"/>
  </r>
  <r>
    <x v="10"/>
    <x v="153"/>
    <s v="JAMES MADISON UNIVERSITY"/>
    <s v="Virginia"/>
    <x v="0"/>
    <x v="0"/>
    <s v=""/>
    <s v=""/>
    <m/>
    <m/>
    <m/>
    <m/>
    <m/>
    <m/>
    <m/>
    <x v="0"/>
    <x v="0"/>
    <m/>
    <m/>
    <m/>
    <m/>
    <n v="51903840"/>
    <m/>
    <m/>
    <m/>
    <n v="9045944"/>
    <n v="74480832"/>
    <n v="2726519"/>
    <n v="1058045"/>
    <m/>
    <m/>
    <x v="4277"/>
    <n v="68099288"/>
    <n v="1448874"/>
    <n v="7958410"/>
    <n v="9407284"/>
    <n v="19704456"/>
    <n v="6091983"/>
    <n v="223976736"/>
    <n v="76256944"/>
    <n v="21587512"/>
    <n v="245416"/>
    <n v="276249"/>
    <m/>
    <m/>
    <n v="2024"/>
    <n v="0.79800000000000004"/>
    <m/>
    <n v="6.7182099999999995E-2"/>
    <n v="0.59610799999999997"/>
    <n v="2.0261299999999999E-2"/>
    <n v="65674"/>
  </r>
  <r>
    <x v="11"/>
    <x v="153"/>
    <s v="JAMES MADISON UNIVERSITY"/>
    <s v="Virginia"/>
    <x v="1"/>
    <x v="0"/>
    <n v="0.64186252118175791"/>
    <n v="0.37029384756657485"/>
    <n v="13573"/>
    <n v="8712"/>
    <n v="3223"/>
    <n v="3"/>
    <n v="3226"/>
    <n v="22807"/>
    <s v="Southeast: AL, AR, FL, GA, KY, LA, MS, NC, SC, TN, VA, and WV"/>
    <x v="0"/>
    <x v="0"/>
    <m/>
    <m/>
    <m/>
    <m/>
    <n v="55380576"/>
    <n v="52061520"/>
    <m/>
    <n v="2256857"/>
    <n v="11366430"/>
    <n v="77691128"/>
    <n v="465053"/>
    <n v="792227"/>
    <n v="153891136"/>
    <n v="70386056"/>
    <x v="4278"/>
    <n v="80660488"/>
    <n v="3355437.75"/>
    <n v="10317767"/>
    <n v="13673205"/>
    <n v="21179492"/>
    <n v="7526204"/>
    <n v="216003632"/>
    <n v="89269784"/>
    <n v="22803660"/>
    <m/>
    <m/>
    <n v="230235584"/>
    <n v="216003632"/>
    <n v="2550"/>
    <n v="0.78300000000000003"/>
    <m/>
    <n v="6.3128100000000006E-2"/>
    <n v="0.60087599999999997"/>
    <n v="1.9324899999999999E-2"/>
    <n v="69209"/>
  </r>
  <r>
    <x v="12"/>
    <x v="153"/>
    <s v="JAMES MADISON UNIVERSITY"/>
    <s v="Virginia"/>
    <x v="1"/>
    <x v="0"/>
    <n v="0.64333286098908882"/>
    <n v="0.35781938325991192"/>
    <n v="14114"/>
    <n v="9080"/>
    <n v="3244"/>
    <n v="5"/>
    <n v="3249"/>
    <n v="22807"/>
    <s v="Southeast: AL, AR, FL, GA, KY, LA, MS, NC, SC, TN, VA, and WV"/>
    <x v="0"/>
    <x v="0"/>
    <m/>
    <m/>
    <m/>
    <m/>
    <n v="63004872"/>
    <n v="59152968"/>
    <m/>
    <n v="2593115"/>
    <n v="13657335"/>
    <n v="72332480"/>
    <n v="582470"/>
    <n v="849889"/>
    <n v="169218208"/>
    <n v="64304224"/>
    <x v="4279"/>
    <n v="84777960"/>
    <n v="5281496.5"/>
    <n v="11878137"/>
    <n v="17159634"/>
    <n v="20318180"/>
    <n v="7968994.5"/>
    <n v="224545296"/>
    <n v="93733272"/>
    <n v="24437536"/>
    <n v="261442"/>
    <n v="259507"/>
    <n v="245943360"/>
    <n v="224545296"/>
    <n v="2444"/>
    <n v="0.79900000000000004"/>
    <m/>
    <n v="6.2654199999999993E-2"/>
    <n v="0.61938800000000005"/>
    <n v="1.9240299999999998E-2"/>
    <n v="70976"/>
  </r>
  <r>
    <x v="13"/>
    <x v="153"/>
    <s v="JAMES MADISON UNIVERSITY"/>
    <s v="Virginia"/>
    <x v="1"/>
    <x v="0"/>
    <n v="0.5785536159600998"/>
    <n v="0.36284261715296195"/>
    <n v="15639"/>
    <n v="9048"/>
    <n v="3283"/>
    <n v="0"/>
    <n v="3283"/>
    <n v="22807"/>
    <s v="Southeast: AL, AR, FL, GA, KY, LA, MS, NC, SC, TN, VA, and WV"/>
    <x v="0"/>
    <x v="0"/>
    <m/>
    <m/>
    <m/>
    <m/>
    <n v="78590088"/>
    <n v="73842648"/>
    <m/>
    <n v="3388905"/>
    <n v="15007987"/>
    <n v="68756760"/>
    <n v="533086"/>
    <n v="1346882"/>
    <n v="188371664"/>
    <n v="59898496"/>
    <x v="4280"/>
    <n v="87192808"/>
    <n v="6396104"/>
    <n v="12796968"/>
    <n v="19193072"/>
    <n v="23559536"/>
    <n v="7604358"/>
    <n v="237203936"/>
    <n v="97028320"/>
    <n v="26411372"/>
    <n v="18755328"/>
    <n v="22478014"/>
    <n v="270941600"/>
    <n v="237203936"/>
    <n v="2378"/>
    <n v="0.8"/>
    <m/>
    <n v="5.97723E-2"/>
    <n v="0.62571200000000005"/>
    <n v="1.6129000000000001E-2"/>
    <n v="75373"/>
  </r>
  <r>
    <x v="14"/>
    <x v="153"/>
    <s v="JAMES MADISON UNIVERSITY"/>
    <s v="Virginia"/>
    <x v="1"/>
    <x v="0"/>
    <n v="0.62460148777895852"/>
    <n v="0.36027222458528285"/>
    <n v="15056"/>
    <n v="9404"/>
    <n v="3386"/>
    <n v="2"/>
    <n v="3388"/>
    <m/>
    <m/>
    <x v="0"/>
    <x v="0"/>
    <m/>
    <m/>
    <m/>
    <m/>
    <n v="87190320"/>
    <n v="82010800"/>
    <m/>
    <n v="3336876"/>
    <n v="14749536"/>
    <n v="73691368"/>
    <n v="567539"/>
    <n v="787947"/>
    <n v="198004592"/>
    <n v="65425996"/>
    <x v="4281"/>
    <n v="95428768"/>
    <n v="5870173"/>
    <n v="12087244"/>
    <n v="17957416"/>
    <n v="26315348"/>
    <n v="9218101"/>
    <n v="258159760"/>
    <n v="104983672"/>
    <n v="29449806"/>
    <n v="22478014"/>
    <n v="23729708"/>
    <n v="302355584"/>
    <n v="258159760"/>
    <n v="2424"/>
    <n v="0.79700000000000004"/>
    <m/>
    <n v="5.3719999999999997E-2"/>
    <n v="0.62348499999999996"/>
    <n v="1.37865E-2"/>
    <n v="78744"/>
  </r>
  <r>
    <x v="15"/>
    <x v="153"/>
    <s v="James Madison University"/>
    <s v="Virginia"/>
    <x v="1"/>
    <x v="0"/>
    <n v="0.63091986944647971"/>
    <n v="0.34681165540540543"/>
    <n v="15013"/>
    <n v="9472"/>
    <n v="3281"/>
    <n v="4"/>
    <n v="3285"/>
    <n v="22807"/>
    <s v="Southeast: AL, AR, FL, GA, KY, LA, MS, NC, SC, TN, VA, and WV"/>
    <x v="1"/>
    <x v="2"/>
    <m/>
    <m/>
    <m/>
    <m/>
    <n v="100829136"/>
    <n v="95374088"/>
    <m/>
    <n v="3905622"/>
    <n v="15821067"/>
    <n v="82718432"/>
    <n v="670385"/>
    <n v="871228"/>
    <n v="222850064"/>
    <n v="76101504"/>
    <x v="4282"/>
    <n v="106939784"/>
    <n v="5683751"/>
    <n v="11694314"/>
    <n v="17378064"/>
    <n v="28149320"/>
    <n v="10415218"/>
    <n v="283317024"/>
    <n v="112433560"/>
    <n v="35303708"/>
    <n v="23729708"/>
    <n v="28777716"/>
    <n v="310659872"/>
    <n v="283317024"/>
    <n v="2572"/>
    <n v="0.79800000000000004"/>
    <m/>
    <n v="5.1152599999999999E-2"/>
    <n v="0.630077"/>
    <n v="1.3611399999999999E-2"/>
    <n v="79684"/>
  </r>
  <r>
    <x v="16"/>
    <x v="153"/>
    <s v="James Madison University"/>
    <s v="Virginia"/>
    <x v="1"/>
    <x v="0"/>
    <n v="0.67695875030510133"/>
    <n v="0.34234721471065443"/>
    <n v="16388"/>
    <n v="11094"/>
    <n v="3796"/>
    <n v="2"/>
    <n v="3798"/>
    <m/>
    <m/>
    <x v="0"/>
    <x v="0"/>
    <m/>
    <m/>
    <m/>
    <m/>
    <n v="110909600"/>
    <n v="104849672"/>
    <m/>
    <n v="4940994"/>
    <n v="16749065"/>
    <n v="87619432"/>
    <n v="1138200"/>
    <n v="1007192"/>
    <n v="243526208"/>
    <n v="81427392"/>
    <x v="4283"/>
    <n v="118883616"/>
    <n v="6845376"/>
    <n v="12332754"/>
    <n v="19178130"/>
    <n v="31091736"/>
    <n v="12826585"/>
    <n v="311321504"/>
    <n v="124236328"/>
    <n v="38068276"/>
    <n v="28777716"/>
    <n v="35855864"/>
    <n v="375222432"/>
    <n v="311321504"/>
    <n v="2635"/>
    <n v="0.81200000000000006"/>
    <m/>
    <n v="5.4441900000000001E-2"/>
    <n v="0.62312699999999999"/>
    <n v="1.49821E-2"/>
    <n v="79201"/>
  </r>
  <r>
    <x v="17"/>
    <x v="153"/>
    <s v="James Madison University"/>
    <s v="Virginia"/>
    <x v="1"/>
    <x v="0"/>
    <n v="0.6269068392907402"/>
    <n v="0.33653587141959235"/>
    <n v="17765"/>
    <n v="11137"/>
    <n v="3745"/>
    <n v="3"/>
    <n v="3748"/>
    <n v="22807"/>
    <s v="Southeast: AL, AR, FL, GA, KY, LA, MS, NC, SC, TN, VA, and WV"/>
    <x v="1"/>
    <x v="2"/>
    <m/>
    <m/>
    <m/>
    <m/>
    <n v="123601688"/>
    <n v="116453200"/>
    <m/>
    <n v="4618784"/>
    <n v="16951300"/>
    <n v="94277376"/>
    <n v="1524711"/>
    <n v="1472934"/>
    <n v="257316048"/>
    <n v="95325232"/>
    <x v="4284"/>
    <n v="131614888"/>
    <n v="7007637"/>
    <n v="13633027"/>
    <n v="20640664"/>
    <n v="32665146"/>
    <n v="14821918"/>
    <n v="339705600"/>
    <n v="134229920"/>
    <n v="43137508"/>
    <n v="35855864"/>
    <n v="39218368"/>
    <n v="405677888"/>
    <n v="339705600"/>
    <n v="2704"/>
    <n v="0.82399999999999995"/>
    <m/>
    <n v="5.8061799999999997E-2"/>
    <n v="0.61131999999999997"/>
    <n v="1.9632400000000001E-2"/>
    <n v="82367"/>
  </r>
  <r>
    <x v="18"/>
    <x v="153"/>
    <s v="James Madison University"/>
    <s v="Virginia"/>
    <x v="1"/>
    <x v="0"/>
    <n v="0.6353530950305144"/>
    <n v="0.33164665523156089"/>
    <n v="18352"/>
    <n v="11660"/>
    <n v="3864"/>
    <n v="3"/>
    <n v="3867"/>
    <n v="22807"/>
    <s v="Southeast: AL, AR, FL, GA, KY, LA, MS, NC, SC, TN, VA, and WV"/>
    <x v="1"/>
    <x v="2"/>
    <m/>
    <m/>
    <m/>
    <m/>
    <n v="133370368"/>
    <n v="125405040"/>
    <m/>
    <n v="4092994"/>
    <n v="18772012"/>
    <n v="92731920"/>
    <n v="2268490"/>
    <n v="1857258"/>
    <n v="278879584"/>
    <n v="90649264"/>
    <x v="4285"/>
    <n v="137957904"/>
    <n v="7094672.5"/>
    <n v="14756912"/>
    <n v="21851584"/>
    <n v="34228956"/>
    <n v="15215966"/>
    <n v="357014944"/>
    <n v="142190480"/>
    <n v="45750432"/>
    <n v="39218368"/>
    <n v="40594808"/>
    <n v="416915456"/>
    <n v="357014944"/>
    <n v="2753"/>
    <n v="0.81299999999999994"/>
    <m/>
    <n v="5.2311900000000001E-2"/>
    <n v="0.60893399999999998"/>
    <n v="1.7437299999999999E-2"/>
    <n v="89445.5"/>
  </r>
  <r>
    <x v="19"/>
    <x v="153"/>
    <s v="James Madison University"/>
    <s v="Virginia"/>
    <x v="1"/>
    <x v="0"/>
    <n v="0.65066250974279038"/>
    <n v="0.63192780705957519"/>
    <n v="19245"/>
    <n v="12522"/>
    <n v="3956"/>
    <n v="3957"/>
    <n v="7913"/>
    <n v="22807"/>
    <s v="Southeast: AL, AR, FL, GA, KY, LA, MS, NC, SC, TN, VA, and WV"/>
    <x v="1"/>
    <x v="2"/>
    <n v="-78.874099999999999"/>
    <n v="38.441400000000002"/>
    <m/>
    <m/>
    <n v="144017728"/>
    <n v="134362800"/>
    <m/>
    <n v="5203758"/>
    <n v="27998436"/>
    <n v="81966088"/>
    <n v="1025172"/>
    <n v="1145673"/>
    <n v="296677792"/>
    <n v="84377768"/>
    <x v="4286"/>
    <n v="139967392"/>
    <n v="9206651"/>
    <n v="12559669"/>
    <n v="21766320"/>
    <n v="35270696"/>
    <n v="15583746"/>
    <n v="370856512"/>
    <n v="145214064"/>
    <n v="43938900"/>
    <n v="40594808"/>
    <n v="48799984"/>
    <n v="410113856"/>
    <n v="370856512"/>
    <n v="2706"/>
    <n v="0.82499999999999996"/>
    <m/>
    <n v="4.6367899999999997E-2"/>
    <n v="0.61727200000000004"/>
    <n v="1.39104E-2"/>
    <n v="94640"/>
  </r>
  <r>
    <x v="20"/>
    <x v="153"/>
    <s v="James Madison University"/>
    <s v="Virginia"/>
    <x v="1"/>
    <x v="0"/>
    <n v="0.61403425082287844"/>
    <n v="0.30702299564947172"/>
    <n v="20963"/>
    <n v="12872"/>
    <n v="3950"/>
    <n v="2"/>
    <n v="3952"/>
    <n v="22807"/>
    <s v="Southeast: AL, AR, FL, GA, KY, LA, MS, NC, SC, TN, VA, and WV"/>
    <x v="1"/>
    <x v="2"/>
    <n v="-78.874099999999999"/>
    <n v="38.441400000000002"/>
    <m/>
    <m/>
    <n v="156670784"/>
    <n v="145560256"/>
    <m/>
    <n v="3996861"/>
    <n v="39104740"/>
    <n v="82548184"/>
    <n v="806014"/>
    <n v="939760"/>
    <n v="315811392"/>
    <n v="95051088"/>
    <x v="4287"/>
    <n v="144389024"/>
    <n v="9609293"/>
    <n v="13062729"/>
    <n v="22672022"/>
    <n v="41467200"/>
    <n v="16022038"/>
    <n v="395884224"/>
    <n v="151522464"/>
    <n v="44752768"/>
    <n v="48799984"/>
    <n v="58058540"/>
    <n v="445959200"/>
    <n v="395884224"/>
    <n v="3090"/>
    <n v="0.81399999999999995"/>
    <m/>
    <n v="4.7266500000000003E-2"/>
    <n v="0.61731199999999997"/>
    <n v="1.4806400000000001E-2"/>
    <n v="93709.5"/>
  </r>
  <r>
    <x v="21"/>
    <x v="153"/>
    <s v="James Madison University"/>
    <s v="Virginia"/>
    <x v="1"/>
    <x v="0"/>
    <n v="0.59884793663651503"/>
    <n v="0.30066882092131958"/>
    <n v="22221"/>
    <n v="13307"/>
    <n v="4000"/>
    <n v="1"/>
    <n v="4001"/>
    <n v="22807"/>
    <s v="Southeast: AL, AR, FL, GA, KY, LA, MS, NC, SC, TN, VA, and WV"/>
    <x v="1"/>
    <x v="2"/>
    <n v="-78.871700000000004"/>
    <n v="38.435299999999998"/>
    <n v="2.5999999999999999E-2"/>
    <n v="2425"/>
    <n v="169872544"/>
    <n v="158308768"/>
    <m/>
    <n v="4492879"/>
    <n v="28144240"/>
    <n v="80041856"/>
    <n v="1051653"/>
    <n v="1355110"/>
    <n v="339915968"/>
    <n v="80534128"/>
    <x v="4288"/>
    <n v="154577744"/>
    <n v="11774655"/>
    <n v="14600168"/>
    <n v="26374824"/>
    <n v="41937108"/>
    <n v="17276900"/>
    <n v="418153824"/>
    <n v="148199072"/>
    <n v="56768596"/>
    <n v="58058540"/>
    <n v="59577996"/>
    <n v="459632416"/>
    <n v="418153824"/>
    <n v="2999"/>
    <n v="0.80100000000000005"/>
    <m/>
    <n v="5.1733700000000001E-2"/>
    <n v="0.60597100000000004"/>
    <n v="1.6132000000000001E-2"/>
    <n v="89227"/>
  </r>
  <r>
    <x v="22"/>
    <x v="153"/>
    <s v="James Madison University"/>
    <s v="Virginia"/>
    <x v="1"/>
    <x v="0"/>
    <n v="0.61327128730591973"/>
    <n v="0.29395885013862544"/>
    <n v="22349"/>
    <n v="13706"/>
    <n v="4026"/>
    <n v="3"/>
    <n v="4029"/>
    <n v="22807"/>
    <s v="Southeast: AL, AR, FL, GA, KY, LA, MS, NC, SC, TN, VA, and WV"/>
    <x v="1"/>
    <x v="2"/>
    <n v="-78.871700000000004"/>
    <n v="38.435299999999998"/>
    <n v="2.8000000000000001E-2"/>
    <n v="2459"/>
    <n v="181945840"/>
    <n v="169763872"/>
    <m/>
    <n v="4276281"/>
    <n v="24574458"/>
    <n v="91979328"/>
    <n v="1120688"/>
    <n v="1722679"/>
    <n v="358782816"/>
    <n v="91918544"/>
    <x v="4289"/>
    <n v="159956000"/>
    <n v="7724762"/>
    <n v="15201184"/>
    <n v="22925946"/>
    <n v="44387052"/>
    <n v="18947496"/>
    <n v="436326496"/>
    <n v="162839488"/>
    <n v="50228188"/>
    <n v="59577996"/>
    <n v="66977944"/>
    <n v="512543552"/>
    <n v="436326496"/>
    <n v="3149"/>
    <n v="0.81499999999999995"/>
    <m/>
    <n v="5.3229199999999997E-2"/>
    <n v="0.60237799999999997"/>
    <n v="1.5259E-2"/>
    <n v="91382"/>
  </r>
  <r>
    <x v="23"/>
    <x v="153"/>
    <s v="James Madison University"/>
    <s v="Virginia"/>
    <x v="1"/>
    <x v="0"/>
    <n v="0.63555280819498405"/>
    <n v="0.3004724190634987"/>
    <n v="22648"/>
    <n v="14394"/>
    <n v="4323"/>
    <n v="2"/>
    <n v="4325"/>
    <n v="22807"/>
    <s v="Southeast: AL, AR, FL, GA, KY, LA, MS, NC, SC, TN, VA, and WV"/>
    <x v="1"/>
    <x v="1"/>
    <n v="-78.871700000000004"/>
    <n v="38.435299999999998"/>
    <n v="2.5000000000000001E-2"/>
    <n v="2514"/>
    <n v="191089104"/>
    <n v="177989680"/>
    <m/>
    <n v="6026609"/>
    <n v="24384080"/>
    <n v="96111232"/>
    <n v="847606"/>
    <n v="1453033"/>
    <n v="370631328"/>
    <n v="94940208"/>
    <x v="4290"/>
    <n v="170775392"/>
    <n v="5846697"/>
    <n v="15854100"/>
    <n v="21700796"/>
    <n v="48076436"/>
    <n v="19539100"/>
    <n v="458815840"/>
    <n v="168062656"/>
    <n v="54087376"/>
    <n v="66977944"/>
    <n v="78385616"/>
    <n v="508087296"/>
    <n v="458815840"/>
    <n v="3261"/>
    <n v="0.82399999999999995"/>
    <m/>
    <n v="5.2631600000000001E-2"/>
    <n v="0.60935300000000003"/>
    <n v="1.2802300000000001E-2"/>
    <n v="94483"/>
  </r>
  <r>
    <x v="24"/>
    <x v="153"/>
    <s v="James Madison University"/>
    <s v="Virginia"/>
    <x v="1"/>
    <x v="0"/>
    <n v="0.65733924611973393"/>
    <n v="0.29440733994468055"/>
    <n v="22550"/>
    <n v="14823"/>
    <n v="4358"/>
    <n v="6"/>
    <n v="4364"/>
    <n v="22807"/>
    <s v="Southeast: AL, AR, FL, GA, KY, LA, MS, NC, SC, TN, VA, and WV"/>
    <x v="1"/>
    <x v="1"/>
    <n v="-78.871700000000004"/>
    <n v="38.435299999999998"/>
    <n v="2.3E-2"/>
    <n v="2695"/>
    <n v="204551440"/>
    <n v="190672528"/>
    <m/>
    <n v="5193318"/>
    <n v="23845082"/>
    <n v="95113560"/>
    <n v="7226"/>
    <n v="2201181"/>
    <n v="391549920"/>
    <n v="95213528"/>
    <x v="4291"/>
    <n v="180346512"/>
    <n v="4720486"/>
    <n v="16044436"/>
    <n v="20764922"/>
    <n v="49817704"/>
    <n v="21142920"/>
    <n v="476421920"/>
    <n v="178533200"/>
    <n v="59377344"/>
    <n v="78385616"/>
    <n v="81948280"/>
    <n v="531069536"/>
    <n v="476421920"/>
    <n v="3264"/>
    <n v="0.82699999999999996"/>
    <m/>
    <n v="5.4077699999999999E-2"/>
    <n v="0.61480599999999996"/>
    <n v="1.33007E-2"/>
    <n v="94292.5"/>
  </r>
  <r>
    <x v="25"/>
    <x v="153"/>
    <s v="James Madison University"/>
    <s v="Virginia"/>
    <x v="1"/>
    <x v="0"/>
    <n v="0.72573347637483088"/>
    <n v="0.28330869593161512"/>
    <n v="21439"/>
    <n v="15559"/>
    <n v="4405"/>
    <n v="3"/>
    <n v="4408"/>
    <n v="22807"/>
    <s v="Southeast: AL, AR, FL, GA, KY, LA, MS, NC, SC, TN, VA, and WV"/>
    <x v="1"/>
    <x v="1"/>
    <n v="-78.871700000000004"/>
    <n v="38.435299999999998"/>
    <n v="2.1000000000000001E-2"/>
    <n v="2847"/>
    <n v="220029488"/>
    <n v="202136784"/>
    <m/>
    <n v="4673174"/>
    <n v="24179460"/>
    <n v="98986080"/>
    <n v="47939"/>
    <n v="2101057"/>
    <n v="408978976"/>
    <n v="99466528"/>
    <x v="4292"/>
    <n v="186230016"/>
    <n v="4161519"/>
    <n v="16155634"/>
    <n v="20317152"/>
    <n v="51688152"/>
    <n v="20989364"/>
    <n v="495486784"/>
    <n v="188754656"/>
    <n v="65958496"/>
    <n v="81948280"/>
    <n v="79977144"/>
    <n v="577690688"/>
    <n v="495486784"/>
    <n v="3273"/>
    <n v="0.81899999999999995"/>
    <m/>
    <n v="5.5614400000000001E-2"/>
    <n v="0.61317100000000002"/>
    <n v="1.4654E-2"/>
    <n v="93403.5"/>
  </r>
  <r>
    <x v="26"/>
    <x v="153"/>
    <s v="James Madison University"/>
    <s v="Virginia"/>
    <x v="1"/>
    <x v="0"/>
    <n v="0.72127300037551634"/>
    <n v="0.29317974749446829"/>
    <n v="21304"/>
    <n v="15366"/>
    <n v="4501"/>
    <n v="4"/>
    <n v="4505"/>
    <n v="22807"/>
    <s v="Southeast: AL, AR, FL, GA, KY, LA, MS, NC, SC, TN, VA, and WV"/>
    <x v="1"/>
    <x v="1"/>
    <n v="-78.870500000000007"/>
    <n v="38.436300000000003"/>
    <n v="0.02"/>
    <n v="2819"/>
    <n v="226051904"/>
    <n v="207013760"/>
    <m/>
    <n v="4909152"/>
    <n v="25308338"/>
    <n v="105104304"/>
    <n v="7006"/>
    <n v="4400495"/>
    <n v="419667648"/>
    <n v="108323952"/>
    <x v="4293"/>
    <n v="197103696"/>
    <n v="4515938"/>
    <n v="18932850"/>
    <n v="23448788"/>
    <n v="57024080"/>
    <n v="22717948"/>
    <n v="523580160"/>
    <n v="198190976"/>
    <n v="77498296"/>
    <n v="79977144"/>
    <n v="93160368"/>
    <n v="546641856"/>
    <n v="523580160"/>
    <n v="3324"/>
    <n v="0.82599999999999996"/>
    <m/>
    <n v="5.8214000000000002E-2"/>
    <n v="0.61322500000000002"/>
    <n v="1.5448399999999999E-2"/>
    <n v="92165"/>
  </r>
  <r>
    <x v="27"/>
    <x v="153"/>
    <s v="James Madison University"/>
    <s v="Virginia"/>
    <x v="1"/>
    <x v="0"/>
    <n v="0.75199052132701427"/>
    <n v="0.29425852398058866"/>
    <n v="21100"/>
    <n v="15867"/>
    <n v="4665"/>
    <n v="4"/>
    <n v="4669"/>
    <n v="22807"/>
    <s v="Southeast: AL, AR, FL, GA, KY, LA, MS, NC, SC, TN, VA, and WV"/>
    <x v="1"/>
    <x v="1"/>
    <n v="-78.870500000000007"/>
    <n v="38.436300000000003"/>
    <n v="2.1999999999999999E-2"/>
    <n v="2946"/>
    <n v="239610368"/>
    <n v="218804480"/>
    <m/>
    <n v="5206485"/>
    <n v="25786086"/>
    <n v="107340800"/>
    <n v="5605"/>
    <n v="2478204"/>
    <n v="443104448"/>
    <n v="109183960"/>
    <x v="4294"/>
    <n v="210211952"/>
    <n v="2547815"/>
    <n v="18909356"/>
    <n v="21457172"/>
    <n v="58366300"/>
    <n v="23713092"/>
    <n v="549027712"/>
    <n v="206236272"/>
    <n v="79326848"/>
    <n v="93160368"/>
    <n v="103924456"/>
    <n v="566645696"/>
    <n v="549027712"/>
    <m/>
    <m/>
    <m/>
    <m/>
    <m/>
    <m/>
    <m/>
  </r>
  <r>
    <x v="0"/>
    <x v="154"/>
    <s v="LIBERTY UNIVERSITY"/>
    <s v="Virginia"/>
    <x v="0"/>
    <x v="0"/>
    <s v=""/>
    <s v=""/>
    <m/>
    <m/>
    <m/>
    <m/>
    <m/>
    <m/>
    <m/>
    <x v="0"/>
    <x v="0"/>
    <m/>
    <m/>
    <m/>
    <m/>
    <n v="44809080"/>
    <m/>
    <m/>
    <m/>
    <n v="4366070"/>
    <n v="1303972"/>
    <n v="6922747"/>
    <n v="958604"/>
    <m/>
    <m/>
    <x v="4295"/>
    <n v="12521472"/>
    <m/>
    <m/>
    <m/>
    <n v="834658"/>
    <n v="7206357"/>
    <n v="80682560"/>
    <n v="17013544"/>
    <n v="2608515"/>
    <m/>
    <m/>
    <m/>
    <m/>
    <m/>
    <m/>
    <m/>
    <m/>
    <m/>
    <m/>
    <m/>
  </r>
  <r>
    <x v="1"/>
    <x v="154"/>
    <s v="LIBERTY UNIVERSITY"/>
    <s v="Virginia"/>
    <x v="0"/>
    <x v="0"/>
    <s v=""/>
    <s v=""/>
    <m/>
    <m/>
    <m/>
    <m/>
    <m/>
    <m/>
    <m/>
    <x v="0"/>
    <x v="0"/>
    <m/>
    <m/>
    <m/>
    <m/>
    <n v="36384640"/>
    <m/>
    <m/>
    <m/>
    <n v="4152861"/>
    <n v="1293757"/>
    <n v="9665818"/>
    <n v="809296"/>
    <m/>
    <m/>
    <x v="4296"/>
    <n v="9129107"/>
    <m/>
    <m/>
    <m/>
    <n v="622910"/>
    <n v="5799680"/>
    <n v="67225272"/>
    <n v="17117592"/>
    <n v="1800175"/>
    <m/>
    <m/>
    <m/>
    <m/>
    <m/>
    <m/>
    <m/>
    <m/>
    <m/>
    <m/>
    <m/>
  </r>
  <r>
    <x v="2"/>
    <x v="154"/>
    <s v="LIBERTY UNIVERSITY"/>
    <s v="Virginia"/>
    <x v="0"/>
    <x v="0"/>
    <s v=""/>
    <s v=""/>
    <m/>
    <m/>
    <m/>
    <m/>
    <m/>
    <m/>
    <m/>
    <x v="0"/>
    <x v="0"/>
    <m/>
    <m/>
    <m/>
    <m/>
    <n v="29931260"/>
    <m/>
    <m/>
    <m/>
    <n v="3509700"/>
    <n v="974175"/>
    <n v="7436096"/>
    <n v="5343858"/>
    <m/>
    <m/>
    <x v="4297"/>
    <n v="8520629"/>
    <m/>
    <m/>
    <m/>
    <n v="635041"/>
    <n v="7239014"/>
    <n v="65299792"/>
    <n v="14535413"/>
    <n v="1009437"/>
    <m/>
    <m/>
    <m/>
    <m/>
    <m/>
    <m/>
    <n v="4170"/>
    <m/>
    <m/>
    <m/>
    <m/>
  </r>
  <r>
    <x v="3"/>
    <x v="154"/>
    <s v="LIBERTY UNIVERSITY"/>
    <s v="Virginia"/>
    <x v="0"/>
    <x v="0"/>
    <s v=""/>
    <s v=""/>
    <m/>
    <m/>
    <m/>
    <m/>
    <m/>
    <m/>
    <m/>
    <x v="0"/>
    <x v="0"/>
    <m/>
    <m/>
    <m/>
    <m/>
    <n v="41181436"/>
    <m/>
    <m/>
    <m/>
    <n v="3115713"/>
    <n v="1110350"/>
    <n v="20690308"/>
    <n v="918525"/>
    <m/>
    <m/>
    <x v="4298"/>
    <n v="7845166"/>
    <m/>
    <m/>
    <m/>
    <n v="708884"/>
    <n v="7697038"/>
    <n v="78396808"/>
    <n v="14647857"/>
    <n v="1038445"/>
    <m/>
    <m/>
    <m/>
    <m/>
    <m/>
    <m/>
    <n v="4380"/>
    <m/>
    <m/>
    <m/>
    <m/>
  </r>
  <r>
    <x v="4"/>
    <x v="154"/>
    <s v="LIBERTY UNIVERSITY"/>
    <s v="Virginia"/>
    <x v="0"/>
    <x v="0"/>
    <s v=""/>
    <s v=""/>
    <m/>
    <m/>
    <m/>
    <m/>
    <m/>
    <m/>
    <m/>
    <x v="0"/>
    <x v="0"/>
    <m/>
    <m/>
    <m/>
    <m/>
    <n v="39029272"/>
    <m/>
    <m/>
    <m/>
    <n v="2590367"/>
    <n v="1219800"/>
    <n v="36382136"/>
    <n v="579043"/>
    <m/>
    <m/>
    <x v="4299"/>
    <n v="7745384"/>
    <m/>
    <m/>
    <m/>
    <n v="1400119"/>
    <n v="8322323"/>
    <n v="98461776"/>
    <n v="13892644"/>
    <n v="747620"/>
    <m/>
    <m/>
    <m/>
    <m/>
    <m/>
    <m/>
    <n v="4600"/>
    <m/>
    <m/>
    <m/>
    <m/>
  </r>
  <r>
    <x v="5"/>
    <x v="154"/>
    <s v="LIBERTY UNIVERSITY"/>
    <s v="Virginia"/>
    <x v="0"/>
    <x v="0"/>
    <s v=""/>
    <s v=""/>
    <m/>
    <m/>
    <m/>
    <m/>
    <m/>
    <n v="24506"/>
    <s v="Southeast: AL, AR, FL, GA, KY, LA, MS, NC, SC, TN, VA, and WV"/>
    <x v="0"/>
    <x v="0"/>
    <m/>
    <m/>
    <m/>
    <m/>
    <n v="40799552"/>
    <m/>
    <m/>
    <m/>
    <n v="3133687"/>
    <n v="1457500"/>
    <n v="8247191"/>
    <n v="257769"/>
    <m/>
    <m/>
    <x v="4300"/>
    <n v="9140861"/>
    <m/>
    <n v="161540"/>
    <n v="161540"/>
    <n v="1253768"/>
    <n v="8729264"/>
    <n v="73116168"/>
    <n v="14733434"/>
    <n v="1062945"/>
    <m/>
    <m/>
    <m/>
    <m/>
    <m/>
    <m/>
    <n v="4800"/>
    <m/>
    <m/>
    <m/>
    <m/>
  </r>
  <r>
    <x v="6"/>
    <x v="154"/>
    <s v="LIBERTY UNIVERSITY"/>
    <s v="Virginia"/>
    <x v="0"/>
    <x v="0"/>
    <s v=""/>
    <s v=""/>
    <m/>
    <m/>
    <m/>
    <m/>
    <m/>
    <n v="24502"/>
    <s v="Southeast: AL, AR, FL, GA, KY, LA, MS, NC, SC, TN, VA, and WV"/>
    <x v="0"/>
    <x v="0"/>
    <m/>
    <m/>
    <m/>
    <m/>
    <n v="51458316"/>
    <n v="17252868"/>
    <m/>
    <m/>
    <n v="248091"/>
    <m/>
    <n v="27035928"/>
    <m/>
    <m/>
    <m/>
    <x v="4301"/>
    <n v="12830020"/>
    <m/>
    <n v="541610"/>
    <n v="541610"/>
    <n v="4249948"/>
    <n v="10777747"/>
    <n v="50300360"/>
    <m/>
    <m/>
    <m/>
    <m/>
    <n v="65141408"/>
    <n v="50300360"/>
    <n v="331"/>
    <n v="0.39"/>
    <n v="4800"/>
    <m/>
    <m/>
    <m/>
    <m/>
  </r>
  <r>
    <x v="7"/>
    <x v="154"/>
    <s v="LIBERTY UNIVERSITY"/>
    <s v="Virginia"/>
    <x v="0"/>
    <x v="0"/>
    <s v=""/>
    <s v=""/>
    <m/>
    <m/>
    <m/>
    <m/>
    <m/>
    <m/>
    <m/>
    <x v="0"/>
    <x v="0"/>
    <m/>
    <m/>
    <m/>
    <m/>
    <n v="56830196"/>
    <n v="56830196"/>
    <m/>
    <m/>
    <n v="3577756"/>
    <n v="496542"/>
    <n v="683677"/>
    <n v="736591"/>
    <m/>
    <m/>
    <x v="4302"/>
    <n v="21895540"/>
    <m/>
    <m/>
    <m/>
    <n v="12377093"/>
    <n v="5974894"/>
    <n v="59408452"/>
    <n v="26665718"/>
    <n v="5396682"/>
    <m/>
    <m/>
    <n v="65599520"/>
    <n v="59408452"/>
    <n v="244"/>
    <n v="0.31900000000000001"/>
    <m/>
    <n v="0.259629"/>
    <n v="0.51583500000000004"/>
    <n v="0.152639"/>
    <n v="32343"/>
  </r>
  <r>
    <x v="8"/>
    <x v="154"/>
    <s v="LIBERTY UNIVERSITY"/>
    <s v="Virginia"/>
    <x v="0"/>
    <x v="0"/>
    <s v=""/>
    <s v=""/>
    <m/>
    <m/>
    <m/>
    <m/>
    <m/>
    <m/>
    <m/>
    <x v="0"/>
    <x v="0"/>
    <m/>
    <m/>
    <m/>
    <m/>
    <n v="25972202"/>
    <n v="25972202"/>
    <m/>
    <m/>
    <n v="270931"/>
    <m/>
    <n v="3455810"/>
    <n v="1748261"/>
    <m/>
    <m/>
    <x v="4303"/>
    <n v="15713761"/>
    <m/>
    <n v="464452"/>
    <n v="464452"/>
    <n v="1459617"/>
    <n v="12505620"/>
    <n v="48776968"/>
    <n v="19319196"/>
    <n v="2498575"/>
    <m/>
    <m/>
    <n v="47422048"/>
    <n v="48776968"/>
    <n v="452"/>
    <n v="0.32100000000000001"/>
    <m/>
    <n v="0.3125"/>
    <n v="0.51963400000000004"/>
    <n v="0.18520900000000001"/>
    <n v="30812"/>
  </r>
  <r>
    <x v="9"/>
    <x v="154"/>
    <s v="LIBERTY UNIVERSITY"/>
    <s v="Virginia"/>
    <x v="0"/>
    <x v="0"/>
    <s v=""/>
    <s v=""/>
    <m/>
    <m/>
    <m/>
    <m/>
    <m/>
    <m/>
    <m/>
    <x v="0"/>
    <x v="0"/>
    <m/>
    <m/>
    <m/>
    <m/>
    <n v="44546200"/>
    <n v="25421216"/>
    <m/>
    <m/>
    <n v="275776"/>
    <m/>
    <n v="8020984"/>
    <n v="2538408"/>
    <m/>
    <m/>
    <x v="4304"/>
    <n v="13849892"/>
    <m/>
    <n v="434310"/>
    <n v="434310"/>
    <n v="2115131"/>
    <n v="12704912"/>
    <n v="48362848"/>
    <n v="21545988"/>
    <n v="2147807"/>
    <m/>
    <m/>
    <n v="53359572"/>
    <n v="48362848"/>
    <n v="434"/>
    <n v="0.308"/>
    <n v="4800"/>
    <n v="0.36250399999999999"/>
    <n v="0.52436899999999997"/>
    <n v="0.223408"/>
    <n v="29153"/>
  </r>
  <r>
    <x v="10"/>
    <x v="154"/>
    <s v="LIBERTY UNIVERSITY"/>
    <s v="Virginia"/>
    <x v="0"/>
    <x v="0"/>
    <s v=""/>
    <s v=""/>
    <m/>
    <m/>
    <m/>
    <m/>
    <m/>
    <m/>
    <m/>
    <x v="0"/>
    <x v="0"/>
    <m/>
    <m/>
    <m/>
    <m/>
    <n v="44591704"/>
    <n v="28055784"/>
    <m/>
    <m/>
    <n v="400755"/>
    <m/>
    <n v="16491720"/>
    <n v="2061879"/>
    <m/>
    <m/>
    <x v="4305"/>
    <n v="14985186"/>
    <m/>
    <n v="419790"/>
    <n v="419790"/>
    <n v="2369938"/>
    <n v="13330186"/>
    <n v="51999176"/>
    <n v="21080400"/>
    <n v="4246304"/>
    <m/>
    <m/>
    <n v="64160788"/>
    <n v="51999176"/>
    <n v="441"/>
    <n v="0.379"/>
    <n v="4800"/>
    <n v="0.386878"/>
    <n v="0.52903500000000003"/>
    <n v="0.24698300000000001"/>
    <n v="31242"/>
  </r>
  <r>
    <x v="11"/>
    <x v="154"/>
    <s v="LIBERTY UNIVERSITY"/>
    <s v="Virginia"/>
    <x v="0"/>
    <x v="0"/>
    <e v="#DIV/0!"/>
    <e v="#DIV/0!"/>
    <m/>
    <m/>
    <n v="0"/>
    <n v="0"/>
    <n v="0"/>
    <n v="24502"/>
    <s v="Southeast: AL, AR, FL, GA, KY, LA, MS, NC, SC, TN, VA, and WV"/>
    <x v="0"/>
    <x v="0"/>
    <m/>
    <m/>
    <m/>
    <m/>
    <n v="51582520"/>
    <n v="35867704"/>
    <m/>
    <m/>
    <n v="22933"/>
    <m/>
    <n v="3058422"/>
    <n v="2481152"/>
    <m/>
    <m/>
    <x v="4306"/>
    <n v="16578416"/>
    <m/>
    <n v="452065"/>
    <n v="452065"/>
    <n v="2909414"/>
    <n v="15475957"/>
    <n v="56310952"/>
    <n v="23412592"/>
    <n v="4773052"/>
    <m/>
    <m/>
    <n v="58801332"/>
    <n v="56310952"/>
    <n v="642"/>
    <n v="0.51200000000000001"/>
    <n v="5100"/>
    <n v="0.413443"/>
    <n v="0.53297399999999995"/>
    <n v="0.27679100000000001"/>
    <n v="36230.5"/>
  </r>
  <r>
    <x v="12"/>
    <x v="154"/>
    <s v="LIBERTY UNIVERSITY"/>
    <s v="Virginia"/>
    <x v="1"/>
    <x v="0"/>
    <n v="0.79784688995215314"/>
    <n v="0.37738273720282717"/>
    <n v="5852"/>
    <n v="4669"/>
    <n v="1604"/>
    <n v="158"/>
    <n v="1762"/>
    <n v="24502"/>
    <s v="Southeast: AL, AR, FL, GA, KY, LA, MS, NC, SC, TN, VA, and WV"/>
    <x v="0"/>
    <x v="0"/>
    <m/>
    <m/>
    <m/>
    <m/>
    <n v="75636048"/>
    <n v="46125496"/>
    <m/>
    <n v="77491"/>
    <n v="73221"/>
    <n v="77491"/>
    <n v="1492353"/>
    <n v="2622518"/>
    <m/>
    <m/>
    <x v="4307"/>
    <n v="19023940"/>
    <n v="55829"/>
    <n v="511956"/>
    <n v="567785"/>
    <n v="2659732"/>
    <n v="17576636"/>
    <n v="67481520"/>
    <n v="26693354"/>
    <n v="5586819"/>
    <n v="5736940"/>
    <n v="5957961"/>
    <n v="70036984"/>
    <n v="67481520"/>
    <n v="438"/>
    <n v="0.44"/>
    <n v="5180"/>
    <n v="0.367871"/>
    <n v="0.53875099999999998"/>
    <n v="0.24295"/>
    <n v="38788"/>
  </r>
  <r>
    <x v="13"/>
    <x v="154"/>
    <s v="LIBERTY UNIVERSITY"/>
    <s v="Virginia"/>
    <x v="1"/>
    <x v="0"/>
    <n v="0.94607508532423212"/>
    <n v="0.46777296777296778"/>
    <n v="4395"/>
    <n v="4158"/>
    <n v="1894"/>
    <n v="51"/>
    <n v="1945"/>
    <n v="24502"/>
    <s v="Southeast: AL, AR, FL, GA, KY, LA, MS, NC, SC, TN, VA, and WV"/>
    <x v="0"/>
    <x v="0"/>
    <m/>
    <m/>
    <m/>
    <m/>
    <n v="94567440"/>
    <n v="63316248"/>
    <m/>
    <n v="74268"/>
    <n v="22151"/>
    <n v="96418"/>
    <n v="1840296"/>
    <n v="8620813"/>
    <m/>
    <m/>
    <x v="4308"/>
    <n v="24020812"/>
    <n v="90286"/>
    <n v="519888"/>
    <n v="610174"/>
    <n v="3566225"/>
    <n v="19875784"/>
    <n v="83458608"/>
    <n v="32090332"/>
    <n v="7723790"/>
    <n v="5957961"/>
    <n v="6079845"/>
    <n v="97391016"/>
    <n v="83458608"/>
    <n v="458"/>
    <n v="0.44900000000000001"/>
    <n v="5200"/>
    <n v="0.375"/>
    <n v="0.55350200000000005"/>
    <n v="0.24610899999999999"/>
    <n v="38877"/>
  </r>
  <r>
    <x v="14"/>
    <x v="154"/>
    <s v="LIBERTY UNIVERSITY"/>
    <s v="Virginia"/>
    <x v="1"/>
    <x v="0"/>
    <n v="0.91328875888006689"/>
    <n v="0.47792267215740103"/>
    <n v="4786"/>
    <n v="4371"/>
    <n v="2083"/>
    <n v="6"/>
    <n v="2089"/>
    <m/>
    <m/>
    <x v="0"/>
    <x v="0"/>
    <m/>
    <m/>
    <m/>
    <m/>
    <n v="124988976"/>
    <n v="82804112"/>
    <m/>
    <n v="34250"/>
    <n v="127577"/>
    <n v="39750"/>
    <n v="2063130"/>
    <n v="3746973"/>
    <m/>
    <m/>
    <x v="4309"/>
    <n v="30149772"/>
    <n v="59828"/>
    <n v="577829"/>
    <n v="637657"/>
    <n v="5922708"/>
    <n v="28120712"/>
    <n v="108820432"/>
    <n v="40248384"/>
    <n v="10496712"/>
    <n v="6079844"/>
    <n v="6161097"/>
    <n v="120350528"/>
    <n v="108820432"/>
    <n v="437"/>
    <n v="0.40699999999999997"/>
    <n v="5400"/>
    <n v="0.39899600000000002"/>
    <n v="0.55332499999999996"/>
    <n v="0.26557900000000001"/>
    <n v="39699"/>
  </r>
  <r>
    <x v="15"/>
    <x v="154"/>
    <s v="Liberty University"/>
    <s v="Virginia"/>
    <x v="1"/>
    <x v="0"/>
    <n v="0.37679110711302449"/>
    <n v="0.45173942701227832"/>
    <n v="15563"/>
    <n v="5864"/>
    <n v="2339"/>
    <n v="310"/>
    <n v="2649"/>
    <n v="24502"/>
    <s v="Southeast: AL, AR, FL, GA, KY, LA, MS, NC, SC, TN, VA, and WV"/>
    <x v="1"/>
    <x v="2"/>
    <m/>
    <m/>
    <m/>
    <m/>
    <n v="152049744"/>
    <n v="106181760"/>
    <m/>
    <m/>
    <n v="20765"/>
    <m/>
    <n v="2131889"/>
    <n v="3504737"/>
    <m/>
    <m/>
    <x v="4310"/>
    <n v="37877036"/>
    <n v="87390"/>
    <n v="626333"/>
    <n v="713723"/>
    <n v="8167461"/>
    <n v="35785580"/>
    <n v="141780704"/>
    <n v="51523920"/>
    <n v="13403243"/>
    <n v="6161097"/>
    <n v="6272064"/>
    <n v="147002912"/>
    <n v="141780704"/>
    <n v="606"/>
    <n v="0.498"/>
    <n v="5400"/>
    <n v="0.42756499999999997"/>
    <n v="0.54462299999999997"/>
    <n v="0.28294200000000003"/>
    <n v="40586.5"/>
  </r>
  <r>
    <x v="16"/>
    <x v="154"/>
    <s v="Liberty University"/>
    <s v="Virginia"/>
    <x v="1"/>
    <x v="0"/>
    <n v="0.26766327761502673"/>
    <n v="0.34830194752937388"/>
    <n v="23212"/>
    <n v="6213"/>
    <n v="2033"/>
    <n v="131"/>
    <n v="2164"/>
    <m/>
    <m/>
    <x v="0"/>
    <x v="0"/>
    <m/>
    <m/>
    <m/>
    <m/>
    <n v="207893120"/>
    <n v="140753248"/>
    <m/>
    <m/>
    <n v="743510"/>
    <m/>
    <n v="8781607"/>
    <n v="44999360"/>
    <m/>
    <m/>
    <x v="4311"/>
    <n v="49379660"/>
    <n v="2451"/>
    <n v="5206462"/>
    <n v="5208913"/>
    <n v="8994833"/>
    <n v="41103056"/>
    <n v="183197072"/>
    <n v="70596560"/>
    <n v="12262287"/>
    <n v="6272064"/>
    <n v="6285960"/>
    <n v="231813056"/>
    <n v="183197072"/>
    <n v="573"/>
    <n v="0.50800000000000001"/>
    <n v="5400"/>
    <n v="0.48314400000000002"/>
    <n v="0.54401999999999995"/>
    <n v="0.321129"/>
    <n v="40763"/>
  </r>
  <r>
    <x v="17"/>
    <x v="154"/>
    <s v="Liberty University"/>
    <s v="Virginia"/>
    <x v="1"/>
    <x v="0"/>
    <n v="0.9629588677576294"/>
    <n v="0.33597427948099667"/>
    <n v="9044"/>
    <n v="8709"/>
    <n v="2576"/>
    <n v="350"/>
    <n v="2926"/>
    <n v="24502"/>
    <s v="Southeast: AL, AR, FL, GA, KY, LA, MS, NC, SC, TN, VA, and WV"/>
    <x v="1"/>
    <x v="1"/>
    <m/>
    <m/>
    <m/>
    <m/>
    <n v="266506304"/>
    <n v="179537984"/>
    <m/>
    <m/>
    <n v="597233"/>
    <n v="5544"/>
    <n v="24346552"/>
    <n v="15254298"/>
    <m/>
    <m/>
    <x v="4312"/>
    <n v="64040592"/>
    <n v="1970"/>
    <n v="5890920"/>
    <n v="5892890"/>
    <n v="12232160"/>
    <n v="45493384"/>
    <n v="197603312"/>
    <n v="85518504"/>
    <n v="13555090"/>
    <n v="6285960"/>
    <n v="6317961"/>
    <n v="260983040"/>
    <n v="197603312"/>
    <n v="681"/>
    <n v="0.44500000000000001"/>
    <n v="5400"/>
    <n v="0.54609099999999999"/>
    <n v="0.55654300000000001"/>
    <n v="0.364033"/>
    <n v="39818"/>
  </r>
  <r>
    <x v="18"/>
    <x v="154"/>
    <s v="Liberty University"/>
    <s v="Virginia"/>
    <x v="1"/>
    <x v="0"/>
    <n v="0.96167345219710798"/>
    <n v="0.43489051094890513"/>
    <n v="7123"/>
    <n v="6850"/>
    <n v="2481"/>
    <n v="498"/>
    <n v="2979"/>
    <n v="24502"/>
    <s v="Southeast: AL, AR, FL, GA, KY, LA, MS, NC, SC, TN, VA, and WV"/>
    <x v="1"/>
    <x v="1"/>
    <m/>
    <m/>
    <m/>
    <m/>
    <n v="329082080"/>
    <n v="233426272"/>
    <m/>
    <m/>
    <n v="646260"/>
    <m/>
    <n v="12391285"/>
    <n v="17634780"/>
    <m/>
    <m/>
    <x v="4313"/>
    <n v="70548624"/>
    <n v="1846"/>
    <n v="4123112"/>
    <n v="4124958"/>
    <n v="9993722"/>
    <n v="44804216"/>
    <n v="226884976"/>
    <n v="102309224"/>
    <n v="15013648"/>
    <n v="6317961"/>
    <n v="7432405"/>
    <n v="303154720"/>
    <n v="226884976"/>
    <n v="802"/>
    <n v="0.443"/>
    <n v="5800"/>
    <n v="0.59077199999999996"/>
    <n v="0.56600499999999998"/>
    <n v="0.38464900000000002"/>
    <n v="39288"/>
  </r>
  <r>
    <x v="19"/>
    <x v="154"/>
    <s v="Liberty University"/>
    <s v="Virginia"/>
    <x v="0"/>
    <x v="0"/>
    <s v=""/>
    <s v=""/>
    <m/>
    <m/>
    <m/>
    <m/>
    <m/>
    <n v="24502"/>
    <s v="Southeast: AL, AR, FL, GA, KY, LA, MS, NC, SC, TN, VA, and WV"/>
    <x v="1"/>
    <x v="1"/>
    <n v="-79.173500000000004"/>
    <n v="37.354399999999998"/>
    <m/>
    <m/>
    <n v="434628992"/>
    <n v="327552704"/>
    <m/>
    <m/>
    <n v="1681646"/>
    <m/>
    <n v="8718987"/>
    <n v="21888020"/>
    <m/>
    <m/>
    <x v="4314"/>
    <n v="80629216"/>
    <n v="23849"/>
    <n v="4702000"/>
    <n v="4725849"/>
    <n v="17721348"/>
    <n v="53546644"/>
    <n v="272421696"/>
    <n v="125130152"/>
    <n v="19158470"/>
    <n v="7432405"/>
    <n v="50659152"/>
    <n v="417319968"/>
    <n v="272421696"/>
    <n v="1061"/>
    <n v="0.48799999999999999"/>
    <n v="5996"/>
    <n v="0.67547800000000002"/>
    <n v="0.57998700000000003"/>
    <n v="0.40901700000000002"/>
    <n v="34327"/>
  </r>
  <r>
    <x v="20"/>
    <x v="154"/>
    <s v="Liberty University"/>
    <s v="Virginia"/>
    <x v="0"/>
    <x v="0"/>
    <s v=""/>
    <s v=""/>
    <m/>
    <m/>
    <m/>
    <m/>
    <m/>
    <n v="24502"/>
    <s v="Southeast: AL, AR, FL, GA, KY, LA, MS, NC, SC, TN, VA, and WV"/>
    <x v="1"/>
    <x v="1"/>
    <n v="-79.173500000000004"/>
    <n v="37.354399999999998"/>
    <m/>
    <m/>
    <n v="535484320"/>
    <n v="424449312"/>
    <m/>
    <m/>
    <n v="1577627"/>
    <m/>
    <n v="11616671"/>
    <n v="26254172"/>
    <m/>
    <m/>
    <x v="4315"/>
    <n v="94712432"/>
    <n v="19451"/>
    <n v="4545085"/>
    <n v="4564536"/>
    <n v="22365476"/>
    <n v="64757992"/>
    <n v="323171072"/>
    <n v="141912496"/>
    <n v="30088726"/>
    <n v="50659152"/>
    <n v="54132120"/>
    <n v="525334592"/>
    <n v="323171072"/>
    <n v="911"/>
    <n v="0.47599999999999998"/>
    <n v="6296"/>
    <n v="0.735344"/>
    <n v="0.603653"/>
    <n v="0.41793200000000003"/>
    <n v="29935"/>
  </r>
  <r>
    <x v="21"/>
    <x v="154"/>
    <s v="Liberty University"/>
    <s v="Virginia"/>
    <x v="0"/>
    <x v="0"/>
    <s v=""/>
    <s v=""/>
    <m/>
    <m/>
    <m/>
    <m/>
    <m/>
    <n v="24502"/>
    <s v="Southeast: AL, AR, FL, GA, KY, LA, MS, NC, SC, TN, VA, and WV"/>
    <x v="1"/>
    <x v="1"/>
    <n v="-79.179699999999997"/>
    <n v="37.350299999999997"/>
    <n v="7.0999999999999994E-2"/>
    <n v="6584"/>
    <n v="660219648"/>
    <n v="523432224"/>
    <m/>
    <m/>
    <n v="2065280"/>
    <m/>
    <n v="14174605"/>
    <n v="30490878"/>
    <m/>
    <m/>
    <x v="4316"/>
    <n v="114973248"/>
    <n v="24582"/>
    <n v="5537640"/>
    <n v="5562222"/>
    <n v="24126236"/>
    <n v="80068416"/>
    <n v="417055712"/>
    <n v="168063392"/>
    <n v="34540304"/>
    <n v="54132120"/>
    <n v="58646616"/>
    <n v="630885120"/>
    <n v="417055712"/>
    <n v="932"/>
    <n v="0.46"/>
    <n v="6680"/>
    <n v="0.77937199999999995"/>
    <n v="0.62821499999999997"/>
    <n v="0.409418"/>
    <n v="25546"/>
  </r>
  <r>
    <x v="22"/>
    <x v="154"/>
    <s v="Liberty University"/>
    <s v="Virginia"/>
    <x v="0"/>
    <x v="0"/>
    <s v=""/>
    <s v=""/>
    <m/>
    <m/>
    <m/>
    <m/>
    <m/>
    <n v="24502"/>
    <s v="Southeast: AL, AR, FL, GA, KY, LA, MS, NC, SC, TN, VA, and WV"/>
    <x v="1"/>
    <x v="1"/>
    <n v="-79.179699999999997"/>
    <n v="37.350299999999997"/>
    <n v="7.3999999999999996E-2"/>
    <n v="9109"/>
    <n v="748777408"/>
    <n v="591821696"/>
    <m/>
    <m/>
    <n v="2113964"/>
    <m/>
    <n v="15376201"/>
    <n v="38715440"/>
    <m/>
    <m/>
    <x v="4317"/>
    <n v="134072152"/>
    <n v="6812"/>
    <n v="6244809"/>
    <n v="6251621"/>
    <n v="28424048"/>
    <n v="96971896"/>
    <n v="469506560"/>
    <n v="198670288"/>
    <n v="41329748"/>
    <n v="58646616"/>
    <n v="101837312"/>
    <n v="724146816"/>
    <n v="469506560"/>
    <n v="1362"/>
    <n v="0.502"/>
    <n v="7250"/>
    <n v="0.78833399999999998"/>
    <n v="0.63420299999999996"/>
    <n v="0.40204200000000001"/>
    <n v="24684"/>
  </r>
  <r>
    <x v="23"/>
    <x v="154"/>
    <s v="Liberty University"/>
    <s v="Virginia"/>
    <x v="1"/>
    <x v="0"/>
    <n v="0.21652724018812169"/>
    <n v="0.45074483421432004"/>
    <n v="48054"/>
    <n v="10405"/>
    <n v="3189"/>
    <n v="1501"/>
    <n v="4690"/>
    <n v="24515"/>
    <s v="Southeast: AL, AR, FL, GA, KY, LA, MS, NC, SC, TN, VA, and WV"/>
    <x v="1"/>
    <x v="1"/>
    <n v="-79.179699999999997"/>
    <n v="37.350299999999997"/>
    <n v="7.9000000000000001E-2"/>
    <n v="14181"/>
    <n v="829231296"/>
    <n v="651013248"/>
    <m/>
    <m/>
    <n v="2204099"/>
    <n v="15498319"/>
    <n v="9055764"/>
    <n v="43293008"/>
    <m/>
    <m/>
    <x v="4318"/>
    <n v="151280912"/>
    <n v="45842"/>
    <n v="9517720"/>
    <n v="9563562"/>
    <n v="34607420"/>
    <n v="147271648"/>
    <n v="539231936"/>
    <n v="228142416"/>
    <n v="46283608"/>
    <n v="101837312"/>
    <n v="126421720"/>
    <n v="860626688"/>
    <n v="539231936"/>
    <n v="1565"/>
    <n v="0.51100000000000001"/>
    <n v="7976"/>
    <n v="0.76517100000000005"/>
    <n v="0.62647200000000003"/>
    <n v="0.401785"/>
    <n v="26904"/>
  </r>
  <r>
    <x v="24"/>
    <x v="154"/>
    <s v="Liberty University"/>
    <s v="Virginia"/>
    <x v="1"/>
    <x v="0"/>
    <n v="0.22317767779969416"/>
    <n v="0.46812313803376365"/>
    <n v="45121"/>
    <n v="10070"/>
    <n v="3485"/>
    <n v="1229"/>
    <n v="4714"/>
    <n v="24515"/>
    <s v="Southeast: AL, AR, FL, GA, KY, LA, MS, NC, SC, TN, VA, and WV"/>
    <x v="1"/>
    <x v="1"/>
    <n v="-79.179699999999997"/>
    <n v="37.350299999999997"/>
    <n v="8.5000000000000006E-2"/>
    <n v="20848"/>
    <n v="858254848"/>
    <n v="661391680"/>
    <m/>
    <m/>
    <n v="2394033"/>
    <n v="1692023"/>
    <n v="8838575"/>
    <n v="46518012"/>
    <m/>
    <m/>
    <x v="4319"/>
    <n v="161589584"/>
    <n v="264068"/>
    <n v="9290100"/>
    <n v="9554168"/>
    <n v="40543740"/>
    <n v="163654400"/>
    <n v="591381824"/>
    <n v="249652080"/>
    <n v="54478808"/>
    <n v="126421720"/>
    <n v="1054285568"/>
    <n v="790280192"/>
    <n v="591381824"/>
    <n v="1804"/>
    <n v="0.46600000000000003"/>
    <n v="8200"/>
    <n v="0.741842"/>
    <n v="0.62492999999999999"/>
    <n v="0.39599299999999998"/>
    <n v="29088"/>
  </r>
  <r>
    <x v="25"/>
    <x v="154"/>
    <s v="Liberty University"/>
    <s v="Virginia"/>
    <x v="1"/>
    <x v="0"/>
    <n v="0.21564901095308159"/>
    <n v="0.45418364446129061"/>
    <n v="48936"/>
    <n v="10553"/>
    <n v="3712"/>
    <n v="1081"/>
    <n v="4793"/>
    <n v="24515"/>
    <s v="Southeast: AL, AR, FL, GA, KY, LA, MS, NC, SC, TN, VA, and WV"/>
    <x v="1"/>
    <x v="1"/>
    <n v="-79.179699999999997"/>
    <n v="37.350299999999997"/>
    <n v="9.9000000000000005E-2"/>
    <n v="28185"/>
    <n v="901853760"/>
    <n v="687302912"/>
    <m/>
    <m/>
    <n v="3471813"/>
    <n v="438653"/>
    <n v="17821240"/>
    <n v="81567824"/>
    <m/>
    <m/>
    <x v="4320"/>
    <n v="170324640"/>
    <n v="329354"/>
    <n v="8935990"/>
    <n v="9265344"/>
    <n v="43738276"/>
    <n v="175860992"/>
    <n v="638195136"/>
    <n v="276949856"/>
    <n v="66964456"/>
    <n v="1054285568"/>
    <n v="1082996096"/>
    <n v="826707648"/>
    <n v="638195136"/>
    <n v="1737"/>
    <n v="0.505"/>
    <m/>
    <n v="0.72725099999999998"/>
    <n v="0.63549"/>
    <n v="0.38464300000000001"/>
    <n v="30319"/>
  </r>
  <r>
    <x v="26"/>
    <x v="154"/>
    <s v="Liberty University"/>
    <s v="Virginia"/>
    <x v="1"/>
    <x v="0"/>
    <n v="0.24383192522525052"/>
    <n v="0.4659836537354668"/>
    <n v="35627"/>
    <n v="8687"/>
    <n v="3377"/>
    <n v="671"/>
    <n v="4048"/>
    <n v="24515"/>
    <s v="Southeast: AL, AR, FL, GA, KY, LA, MS, NC, SC, TN, VA, and WV"/>
    <x v="1"/>
    <x v="1"/>
    <n v="-79.179699999999997"/>
    <n v="37.350299999999997"/>
    <n v="9.7000000000000003E-2"/>
    <n v="29849"/>
    <n v="920105536"/>
    <n v="699225856"/>
    <m/>
    <m/>
    <n v="3154606"/>
    <n v="99991"/>
    <n v="12787267"/>
    <n v="86672888"/>
    <m/>
    <m/>
    <x v="4321"/>
    <n v="174403744"/>
    <n v="683802"/>
    <n v="8377191"/>
    <n v="9060993"/>
    <n v="51406888"/>
    <n v="179684992"/>
    <n v="672027520"/>
    <n v="287258432"/>
    <n v="71864272"/>
    <n v="1082996096"/>
    <n v="1290702848"/>
    <n v="961294720"/>
    <n v="672027520"/>
    <n v="1695"/>
    <n v="0.47"/>
    <m/>
    <n v="0.71352199999999999"/>
    <n v="0.64396500000000001"/>
    <n v="0.374637"/>
    <n v="31696.5"/>
  </r>
  <r>
    <x v="27"/>
    <x v="154"/>
    <s v="Liberty University"/>
    <s v="Virginia"/>
    <x v="1"/>
    <x v="0"/>
    <n v="0.29792414926645155"/>
    <n v="0.44493257049448304"/>
    <n v="32854"/>
    <n v="9788"/>
    <n v="3413"/>
    <n v="942"/>
    <n v="4355"/>
    <n v="24515"/>
    <s v="Southeast: AL, AR, FL, GA, KY, LA, MS, NC, SC, TN, VA, and WV"/>
    <x v="1"/>
    <x v="1"/>
    <n v="-79.182199999999995"/>
    <n v="37.350200000000001"/>
    <n v="9.1999999999999998E-2"/>
    <n v="32938"/>
    <n v="948691392"/>
    <n v="719172416"/>
    <m/>
    <m/>
    <n v="3628225"/>
    <n v="259208"/>
    <n v="26686724"/>
    <n v="66231968"/>
    <m/>
    <m/>
    <x v="4322"/>
    <n v="185367312"/>
    <n v="1318895"/>
    <n v="7589185"/>
    <n v="8908080"/>
    <n v="60913328"/>
    <n v="184769728"/>
    <n v="678257280"/>
    <n v="292389056"/>
    <n v="73370904"/>
    <n v="1290702848"/>
    <n v="1432964224"/>
    <n v="954739136"/>
    <n v="678257280"/>
    <m/>
    <m/>
    <m/>
    <m/>
    <m/>
    <m/>
    <m/>
  </r>
  <r>
    <x v="0"/>
    <x v="155"/>
    <s v="NORFOLK STATE UNIVERSITY"/>
    <s v="Virginia"/>
    <x v="0"/>
    <x v="0"/>
    <s v=""/>
    <s v=""/>
    <m/>
    <m/>
    <m/>
    <m/>
    <m/>
    <m/>
    <m/>
    <x v="0"/>
    <x v="0"/>
    <m/>
    <m/>
    <m/>
    <m/>
    <n v="15260469"/>
    <m/>
    <m/>
    <n v="40830"/>
    <n v="10270992"/>
    <n v="28504414"/>
    <n v="96618"/>
    <n v="768277"/>
    <m/>
    <m/>
    <x v="4323"/>
    <n v="22204084"/>
    <n v="729158"/>
    <n v="626965"/>
    <n v="1356123"/>
    <n v="5060971"/>
    <n v="4111811"/>
    <n v="62694272"/>
    <n v="25476832"/>
    <n v="7652668"/>
    <m/>
    <m/>
    <m/>
    <m/>
    <m/>
    <m/>
    <m/>
    <m/>
    <m/>
    <m/>
    <m/>
  </r>
  <r>
    <x v="1"/>
    <x v="155"/>
    <s v="NORFOLK STATE UNIVERSITY"/>
    <s v="Virginia"/>
    <x v="0"/>
    <x v="0"/>
    <s v=""/>
    <s v=""/>
    <m/>
    <m/>
    <m/>
    <m/>
    <m/>
    <m/>
    <m/>
    <x v="0"/>
    <x v="0"/>
    <m/>
    <m/>
    <m/>
    <m/>
    <n v="17924516"/>
    <m/>
    <m/>
    <n v="33875"/>
    <n v="11724648"/>
    <n v="21875536"/>
    <n v="137561"/>
    <n v="1199663"/>
    <m/>
    <m/>
    <x v="4324"/>
    <n v="22637160"/>
    <n v="902627"/>
    <n v="577245"/>
    <n v="1479872"/>
    <n v="5011936"/>
    <n v="3998394"/>
    <n v="66097676"/>
    <n v="27046764"/>
    <n v="7700023"/>
    <m/>
    <m/>
    <m/>
    <m/>
    <m/>
    <m/>
    <m/>
    <m/>
    <m/>
    <m/>
    <m/>
  </r>
  <r>
    <x v="2"/>
    <x v="155"/>
    <s v="NORFOLK STATE UNIVERSITY"/>
    <s v="Virginia"/>
    <x v="0"/>
    <x v="0"/>
    <s v=""/>
    <s v=""/>
    <m/>
    <m/>
    <m/>
    <m/>
    <m/>
    <m/>
    <m/>
    <x v="0"/>
    <x v="0"/>
    <m/>
    <m/>
    <m/>
    <m/>
    <n v="19300892"/>
    <m/>
    <m/>
    <n v="45465"/>
    <n v="12753025"/>
    <n v="21601464"/>
    <n v="208498"/>
    <n v="713576"/>
    <m/>
    <m/>
    <x v="4325"/>
    <n v="21975900"/>
    <n v="826846"/>
    <n v="658444"/>
    <n v="1485290"/>
    <n v="5464595"/>
    <n v="4096821"/>
    <n v="70439104"/>
    <n v="26838898"/>
    <n v="6626963"/>
    <m/>
    <m/>
    <m/>
    <m/>
    <m/>
    <m/>
    <m/>
    <m/>
    <m/>
    <m/>
    <m/>
  </r>
  <r>
    <x v="3"/>
    <x v="155"/>
    <s v="NORFOLK STATE UNIVERSITY"/>
    <s v="Virginia"/>
    <x v="0"/>
    <x v="0"/>
    <s v=""/>
    <s v=""/>
    <m/>
    <m/>
    <m/>
    <m/>
    <m/>
    <m/>
    <m/>
    <x v="0"/>
    <x v="0"/>
    <m/>
    <m/>
    <m/>
    <m/>
    <n v="20773028"/>
    <m/>
    <m/>
    <n v="81995"/>
    <n v="12318275"/>
    <n v="22600564"/>
    <n v="145359"/>
    <n v="958956"/>
    <m/>
    <m/>
    <x v="4326"/>
    <n v="21806894"/>
    <n v="866476"/>
    <n v="807227"/>
    <n v="1673703"/>
    <n v="5790191"/>
    <n v="4537570"/>
    <n v="74336104"/>
    <n v="28066036"/>
    <n v="7042633"/>
    <m/>
    <m/>
    <m/>
    <m/>
    <m/>
    <m/>
    <m/>
    <m/>
    <m/>
    <m/>
    <m/>
  </r>
  <r>
    <x v="4"/>
    <x v="155"/>
    <s v="NORFOLK STATE UNIVERSITY"/>
    <s v="Virginia"/>
    <x v="0"/>
    <x v="0"/>
    <s v=""/>
    <s v=""/>
    <m/>
    <m/>
    <m/>
    <m/>
    <m/>
    <m/>
    <m/>
    <x v="0"/>
    <x v="0"/>
    <m/>
    <m/>
    <m/>
    <m/>
    <n v="20992954"/>
    <m/>
    <m/>
    <n v="74235"/>
    <n v="13373364"/>
    <n v="24908500"/>
    <n v="146108"/>
    <n v="973741"/>
    <m/>
    <m/>
    <x v="4327"/>
    <n v="23912104"/>
    <n v="1615379"/>
    <n v="841572"/>
    <n v="2456951"/>
    <n v="5866515"/>
    <n v="4450729"/>
    <n v="75281128"/>
    <n v="29581252"/>
    <n v="7375859"/>
    <m/>
    <m/>
    <m/>
    <m/>
    <m/>
    <m/>
    <m/>
    <m/>
    <m/>
    <m/>
    <m/>
  </r>
  <r>
    <x v="5"/>
    <x v="155"/>
    <s v="NORFOLK STATE UNIVERSITY"/>
    <s v="Virginia"/>
    <x v="0"/>
    <x v="0"/>
    <s v=""/>
    <s v=""/>
    <m/>
    <m/>
    <m/>
    <m/>
    <m/>
    <n v="23504"/>
    <s v="Southeast: AL, AR, FL, GA, KY, LA, MS, NC, SC, TN, VA, and WV"/>
    <x v="0"/>
    <x v="0"/>
    <m/>
    <m/>
    <m/>
    <m/>
    <n v="21237236"/>
    <m/>
    <m/>
    <n v="52258"/>
    <n v="14493739"/>
    <n v="25806664"/>
    <n v="134689"/>
    <n v="940298"/>
    <m/>
    <m/>
    <x v="4328"/>
    <n v="23949436"/>
    <n v="2468184"/>
    <n v="972701"/>
    <n v="3440885"/>
    <n v="6136869"/>
    <n v="4599404"/>
    <n v="79121288"/>
    <n v="29957832"/>
    <n v="7315502"/>
    <m/>
    <m/>
    <m/>
    <m/>
    <m/>
    <m/>
    <m/>
    <m/>
    <m/>
    <m/>
    <m/>
  </r>
  <r>
    <x v="6"/>
    <x v="155"/>
    <s v="NORFOLK STATE UNIVERSITY"/>
    <s v="Virginia"/>
    <x v="0"/>
    <x v="0"/>
    <s v=""/>
    <s v=""/>
    <m/>
    <m/>
    <m/>
    <m/>
    <m/>
    <n v="23504"/>
    <s v="Southeast: AL, AR, FL, GA, KY, LA, MS, NC, SC, TN, VA, and WV"/>
    <x v="0"/>
    <x v="0"/>
    <m/>
    <m/>
    <m/>
    <m/>
    <n v="21293308"/>
    <m/>
    <m/>
    <n v="70403"/>
    <n v="13729321"/>
    <n v="27874866"/>
    <n v="97609"/>
    <n v="850082"/>
    <m/>
    <m/>
    <x v="4329"/>
    <n v="25552648"/>
    <n v="1460390"/>
    <n v="1269707"/>
    <n v="2730097"/>
    <n v="7388137"/>
    <n v="4665198"/>
    <n v="83591616"/>
    <n v="32353382"/>
    <n v="7763593"/>
    <m/>
    <m/>
    <m/>
    <m/>
    <n v="361"/>
    <n v="0.23400000000000001"/>
    <m/>
    <m/>
    <m/>
    <m/>
    <m/>
  </r>
  <r>
    <x v="7"/>
    <x v="155"/>
    <s v="NORFOLK STATE UNIVERSITY"/>
    <s v="Virginia"/>
    <x v="0"/>
    <x v="0"/>
    <s v=""/>
    <s v=""/>
    <m/>
    <m/>
    <m/>
    <m/>
    <m/>
    <m/>
    <m/>
    <x v="0"/>
    <x v="0"/>
    <m/>
    <m/>
    <m/>
    <m/>
    <n v="20228140"/>
    <m/>
    <m/>
    <n v="49323"/>
    <n v="14441186"/>
    <n v="33681272"/>
    <n v="86694"/>
    <n v="977463"/>
    <m/>
    <m/>
    <x v="4330"/>
    <n v="25290300"/>
    <n v="2818026"/>
    <n v="1241848"/>
    <n v="4059874"/>
    <n v="6671428"/>
    <n v="4628888"/>
    <n v="80807928"/>
    <n v="35185644"/>
    <n v="8316940"/>
    <m/>
    <m/>
    <m/>
    <m/>
    <n v="291"/>
    <n v="0.19500000000000001"/>
    <m/>
    <n v="0.31529099999999999"/>
    <n v="0.64980800000000005"/>
    <n v="0.12096999999999999"/>
    <n v="18899"/>
  </r>
  <r>
    <x v="8"/>
    <x v="155"/>
    <s v="NORFOLK STATE UNIVERSITY"/>
    <s v="Virginia"/>
    <x v="0"/>
    <x v="0"/>
    <s v=""/>
    <s v=""/>
    <m/>
    <m/>
    <m/>
    <m/>
    <m/>
    <m/>
    <m/>
    <x v="0"/>
    <x v="0"/>
    <m/>
    <m/>
    <m/>
    <m/>
    <n v="19957948"/>
    <m/>
    <m/>
    <n v="22310"/>
    <n v="17816232"/>
    <n v="39712452"/>
    <n v="197197"/>
    <n v="1052671"/>
    <m/>
    <m/>
    <x v="4331"/>
    <n v="26466100"/>
    <n v="3449564"/>
    <n v="1537649"/>
    <n v="4987213"/>
    <n v="5057882"/>
    <n v="4427178"/>
    <n v="85745424"/>
    <n v="31466872"/>
    <n v="8193236"/>
    <m/>
    <m/>
    <m/>
    <m/>
    <n v="260"/>
    <n v="0.19600000000000001"/>
    <m/>
    <n v="0.31626399999999999"/>
    <n v="0.63671500000000003"/>
    <n v="0.11465400000000001"/>
    <n v="19446"/>
  </r>
  <r>
    <x v="9"/>
    <x v="155"/>
    <s v="NORFOLK STATE UNIVERSITY"/>
    <s v="Virginia"/>
    <x v="0"/>
    <x v="0"/>
    <s v=""/>
    <s v=""/>
    <m/>
    <m/>
    <m/>
    <m/>
    <m/>
    <m/>
    <m/>
    <x v="0"/>
    <x v="0"/>
    <m/>
    <m/>
    <m/>
    <m/>
    <n v="20508728"/>
    <m/>
    <m/>
    <n v="69825"/>
    <n v="16534202"/>
    <n v="39427368"/>
    <n v="187950"/>
    <n v="535937"/>
    <m/>
    <m/>
    <x v="4332"/>
    <n v="28348832"/>
    <n v="3898342"/>
    <n v="1132112"/>
    <n v="5030454"/>
    <n v="6793818"/>
    <n v="4478377"/>
    <n v="95501312"/>
    <n v="32507632"/>
    <n v="8512110"/>
    <m/>
    <m/>
    <m/>
    <m/>
    <n v="254"/>
    <n v="0.22600000000000001"/>
    <m/>
    <n v="0.28308699999999998"/>
    <n v="0.62988500000000003"/>
    <n v="0.10312"/>
    <n v="21647"/>
  </r>
  <r>
    <x v="10"/>
    <x v="155"/>
    <s v="NORFOLK STATE UNIVERSITY"/>
    <s v="Virginia"/>
    <x v="0"/>
    <x v="0"/>
    <s v=""/>
    <s v=""/>
    <m/>
    <m/>
    <m/>
    <m/>
    <m/>
    <m/>
    <m/>
    <x v="0"/>
    <x v="0"/>
    <m/>
    <m/>
    <m/>
    <m/>
    <n v="20048636"/>
    <m/>
    <m/>
    <n v="49349"/>
    <n v="19328068"/>
    <n v="51351016"/>
    <n v="540804"/>
    <n v="-4639775"/>
    <m/>
    <m/>
    <x v="4333"/>
    <n v="27781744"/>
    <n v="4176141"/>
    <n v="1139522"/>
    <n v="5315663"/>
    <n v="8690369"/>
    <n v="5016189"/>
    <n v="101793832"/>
    <n v="33532748"/>
    <n v="9514885"/>
    <m/>
    <m/>
    <m/>
    <m/>
    <n v="282"/>
    <n v="0.224"/>
    <m/>
    <n v="0.239227"/>
    <n v="0.64321899999999999"/>
    <n v="8.8402999999999995E-2"/>
    <n v="23192"/>
  </r>
  <r>
    <x v="11"/>
    <x v="155"/>
    <s v="NORFOLK STATE UNIVERSITY"/>
    <s v="Virginia"/>
    <x v="1"/>
    <x v="0"/>
    <n v="0.82371716179720111"/>
    <n v="0.38777943368107304"/>
    <n v="4073"/>
    <n v="3355"/>
    <n v="1268"/>
    <n v="33"/>
    <n v="1301"/>
    <n v="235048000"/>
    <s v="Southeast: AL, AR, FL, GA, KY, LA, MS, NC, SC, TN, VA, and WV"/>
    <x v="0"/>
    <x v="0"/>
    <m/>
    <m/>
    <m/>
    <m/>
    <n v="19911908"/>
    <n v="11211058"/>
    <m/>
    <n v="1224722"/>
    <n v="20284356"/>
    <n v="41167320"/>
    <m/>
    <m/>
    <n v="56967220"/>
    <n v="37870640"/>
    <x v="4334"/>
    <n v="33978564"/>
    <n v="5845245"/>
    <n v="1628488.13"/>
    <n v="7473733"/>
    <n v="11652270"/>
    <n v="5430945"/>
    <n v="104110296"/>
    <n v="40997132"/>
    <n v="9952013"/>
    <m/>
    <m/>
    <n v="99093808"/>
    <n v="104110296"/>
    <n v="363"/>
    <n v="0.27300000000000002"/>
    <m/>
    <n v="0.22486500000000001"/>
    <n v="0.64446599999999998"/>
    <n v="8.4364099999999997E-2"/>
    <n v="25151"/>
  </r>
  <r>
    <x v="12"/>
    <x v="155"/>
    <s v="NORFOLK STATE UNIVERSITY"/>
    <s v="Virginia"/>
    <x v="1"/>
    <x v="0"/>
    <n v="0.77446808510638299"/>
    <n v="0.32362637362637364"/>
    <n v="4700"/>
    <n v="3640"/>
    <n v="1097"/>
    <n v="81"/>
    <n v="1178"/>
    <s v="23504-8000"/>
    <s v="Southeast: AL, AR, FL, GA, KY, LA, MS, NC, SC, TN, VA, and WV"/>
    <x v="0"/>
    <x v="0"/>
    <m/>
    <m/>
    <m/>
    <m/>
    <n v="23907956"/>
    <n v="16645293"/>
    <m/>
    <n v="1439612"/>
    <n v="23400800"/>
    <n v="45686452"/>
    <n v="329069"/>
    <n v="883182"/>
    <n v="60712128"/>
    <n v="43054552"/>
    <x v="4335"/>
    <n v="33037628"/>
    <n v="6263825.5"/>
    <n v="1828790.88"/>
    <n v="8092616.5"/>
    <n v="11539690"/>
    <n v="5780295.5"/>
    <n v="104338488"/>
    <n v="46357188"/>
    <n v="7616463"/>
    <m/>
    <m/>
    <n v="106320128"/>
    <n v="104338488"/>
    <n v="322"/>
    <n v="0.28399999999999997"/>
    <m/>
    <n v="0.23364199999999999"/>
    <n v="0.62746900000000005"/>
    <n v="8.3641999999999994E-2"/>
    <n v="26401.5"/>
  </r>
  <r>
    <x v="13"/>
    <x v="155"/>
    <s v="NORFOLK STATE UNIVERSITY"/>
    <s v="Virginia"/>
    <x v="1"/>
    <x v="0"/>
    <n v="0.71255673222390314"/>
    <n v="0.35092508340915984"/>
    <n v="4627"/>
    <n v="3297"/>
    <n v="1084"/>
    <n v="73"/>
    <n v="1157"/>
    <s v="23504-8000"/>
    <s v="Southeast: AL, AR, FL, GA, KY, LA, MS, NC, SC, TN, VA, and WV"/>
    <x v="0"/>
    <x v="0"/>
    <m/>
    <m/>
    <m/>
    <m/>
    <n v="28139698"/>
    <n v="21684388"/>
    <m/>
    <n v="1709721"/>
    <n v="24350276"/>
    <n v="45474648"/>
    <n v="1337411"/>
    <n v="487620"/>
    <n v="66844188"/>
    <n v="44274216"/>
    <x v="4336"/>
    <n v="36114844"/>
    <n v="7238739.5"/>
    <n v="1718609.5"/>
    <n v="8957349"/>
    <n v="11402469"/>
    <n v="5062024.5"/>
    <n v="110490192"/>
    <n v="44039092"/>
    <n v="11608153"/>
    <n v="4803019"/>
    <n v="5958589"/>
    <n v="122779504"/>
    <n v="110490192"/>
    <n v="299"/>
    <n v="0.27400000000000002"/>
    <m/>
    <n v="0.25290400000000002"/>
    <n v="0.61483500000000002"/>
    <n v="9.1450699999999996E-2"/>
    <n v="26248"/>
  </r>
  <r>
    <x v="14"/>
    <x v="155"/>
    <s v="NORFOLK STATE UNIVERSITY"/>
    <s v="Virginia"/>
    <x v="1"/>
    <x v="0"/>
    <n v="0.73438604760782467"/>
    <n v="0.32413350449293965"/>
    <n v="4243"/>
    <n v="3116"/>
    <n v="970"/>
    <n v="40"/>
    <n v="1010"/>
    <m/>
    <m/>
    <x v="0"/>
    <x v="0"/>
    <m/>
    <m/>
    <m/>
    <m/>
    <n v="28636502"/>
    <n v="23010792"/>
    <m/>
    <n v="1665286"/>
    <n v="25754332"/>
    <n v="48017376"/>
    <n v="445069"/>
    <n v="556419"/>
    <n v="72457360"/>
    <n v="45564352"/>
    <x v="4337"/>
    <n v="38211192"/>
    <n v="7819513"/>
    <n v="1898831.25"/>
    <n v="9718344"/>
    <n v="15817972"/>
    <n v="5340830"/>
    <n v="120338016"/>
    <n v="44725084"/>
    <n v="12422404"/>
    <n v="5958589"/>
    <n v="6088777"/>
    <n v="132446880"/>
    <n v="120338016"/>
    <n v="331"/>
    <n v="0.29799999999999999"/>
    <m/>
    <n v="0.25639400000000001"/>
    <n v="0.62140799999999996"/>
    <n v="8.9990500000000001E-2"/>
    <n v="26896"/>
  </r>
  <r>
    <x v="15"/>
    <x v="155"/>
    <s v="Norfolk State University"/>
    <s v="Virginia"/>
    <x v="1"/>
    <x v="0"/>
    <n v="0.73438604760782467"/>
    <n v="0.32413350449293965"/>
    <n v="4243"/>
    <n v="3116"/>
    <n v="970"/>
    <n v="40"/>
    <n v="1010"/>
    <s v="23504-8000"/>
    <s v="Southeast: AL, AR, FL, GA, KY, LA, MS, NC, SC, TN, VA, and WV"/>
    <x v="1"/>
    <x v="3"/>
    <m/>
    <m/>
    <m/>
    <m/>
    <n v="30476596"/>
    <n v="24790000"/>
    <m/>
    <n v="2231015"/>
    <n v="19507840"/>
    <n v="52508136"/>
    <n v="583638"/>
    <n v="818641"/>
    <n v="68028872"/>
    <n v="50136644"/>
    <x v="4338"/>
    <n v="40062804"/>
    <n v="6983623.5"/>
    <n v="2589368.75"/>
    <n v="9572992"/>
    <n v="18114508"/>
    <n v="6097902"/>
    <n v="122637160"/>
    <n v="50008396"/>
    <n v="14449478"/>
    <n v="6088777"/>
    <n v="7382391"/>
    <n v="141402048"/>
    <n v="122637160"/>
    <n v="374"/>
    <n v="0.29599999999999999"/>
    <m/>
    <n v="0.25449100000000002"/>
    <n v="0.62475000000000003"/>
    <n v="8.1503699999999998E-2"/>
    <n v="28477.5"/>
  </r>
  <r>
    <x v="16"/>
    <x v="155"/>
    <s v="Norfolk State University"/>
    <s v="Virginia"/>
    <x v="1"/>
    <x v="0"/>
    <n v="0.68431163287086449"/>
    <n v="0.33094198378041173"/>
    <n v="4685"/>
    <n v="3206"/>
    <n v="1025"/>
    <n v="36"/>
    <n v="1061"/>
    <m/>
    <m/>
    <x v="0"/>
    <x v="0"/>
    <m/>
    <m/>
    <m/>
    <m/>
    <n v="29278424"/>
    <n v="22959024"/>
    <m/>
    <n v="3521428"/>
    <n v="21758140"/>
    <n v="55627840"/>
    <n v="217012"/>
    <n v="10819218"/>
    <n v="75148736"/>
    <n v="51716792"/>
    <x v="4339"/>
    <n v="38809508"/>
    <n v="8387482.5"/>
    <n v="2963813"/>
    <n v="11351296"/>
    <n v="21196118"/>
    <n v="6290811"/>
    <n v="127825592"/>
    <n v="50356848"/>
    <n v="16263765"/>
    <n v="7382391"/>
    <n v="9028663"/>
    <n v="149495200"/>
    <n v="127825592"/>
    <n v="328"/>
    <n v="0.307"/>
    <m/>
    <n v="0.25848599999999999"/>
    <n v="0.64360300000000004"/>
    <n v="8.3877300000000002E-2"/>
    <n v="28436"/>
  </r>
  <r>
    <x v="17"/>
    <x v="155"/>
    <s v="Norfolk State University"/>
    <s v="Virginia"/>
    <x v="1"/>
    <x v="0"/>
    <n v="0.67399347116430908"/>
    <n v="0.42202131094607687"/>
    <n v="4595"/>
    <n v="3097"/>
    <n v="1128"/>
    <n v="179"/>
    <n v="1307"/>
    <s v="23504-8000"/>
    <s v="Southeast: AL, AR, FL, GA, KY, LA, MS, NC, SC, TN, VA, and WV"/>
    <x v="1"/>
    <x v="3"/>
    <m/>
    <m/>
    <m/>
    <m/>
    <n v="29276332"/>
    <n v="23304558"/>
    <m/>
    <n v="1909324"/>
    <n v="22694682"/>
    <n v="55390880"/>
    <n v="595095"/>
    <n v="5487901"/>
    <n v="67279200"/>
    <n v="62263668"/>
    <x v="4340"/>
    <n v="40563592"/>
    <n v="10455819"/>
    <n v="2043180.88"/>
    <n v="12499000"/>
    <n v="18236782"/>
    <n v="6909626"/>
    <n v="132664512"/>
    <n v="51557788"/>
    <n v="15571472"/>
    <n v="9028663"/>
    <n v="8808919"/>
    <n v="141180144"/>
    <n v="132664512"/>
    <n v="346"/>
    <n v="0.317"/>
    <m/>
    <n v="0.25740000000000002"/>
    <n v="0.65572699999999995"/>
    <n v="8.3011600000000005E-2"/>
    <n v="28676.5"/>
  </r>
  <r>
    <x v="18"/>
    <x v="155"/>
    <s v="Norfolk State University"/>
    <s v="Virginia"/>
    <x v="1"/>
    <x v="0"/>
    <n v="0.68197135636057282"/>
    <n v="0.36689314391599753"/>
    <n v="4748"/>
    <n v="3238"/>
    <n v="1151"/>
    <n v="37"/>
    <n v="1188"/>
    <s v="23504-8000"/>
    <s v="Southeast: AL, AR, FL, GA, KY, LA, MS, NC, SC, TN, VA, and WV"/>
    <x v="1"/>
    <x v="3"/>
    <m/>
    <m/>
    <m/>
    <m/>
    <n v="31705868"/>
    <n v="23981816"/>
    <m/>
    <n v="1822519"/>
    <n v="25471004"/>
    <n v="54789364"/>
    <n v="379315"/>
    <n v="1286815"/>
    <n v="67992096"/>
    <n v="62789396"/>
    <x v="4341"/>
    <n v="34635716"/>
    <n v="7419556"/>
    <n v="1298254"/>
    <n v="8717810"/>
    <n v="16788288"/>
    <n v="5741634"/>
    <n v="133740704"/>
    <n v="51967424"/>
    <n v="16013518"/>
    <n v="8808919"/>
    <n v="6566177"/>
    <n v="131881552"/>
    <n v="133740704"/>
    <n v="340"/>
    <n v="0.315"/>
    <m/>
    <n v="0.246394"/>
    <n v="0.63761999999999996"/>
    <n v="7.5721200000000002E-2"/>
    <n v="29849.5"/>
  </r>
  <r>
    <x v="19"/>
    <x v="155"/>
    <s v="Norfolk State University"/>
    <s v="Virginia"/>
    <x v="1"/>
    <x v="0"/>
    <n v="0.62967839006958815"/>
    <n v="0.36170848267622463"/>
    <n v="5317"/>
    <n v="3348"/>
    <n v="1166"/>
    <n v="45"/>
    <n v="1211"/>
    <s v="23504-8000"/>
    <s v="Southeast: AL, AR, FL, GA, KY, LA, MS, NC, SC, TN, VA, and WV"/>
    <x v="1"/>
    <x v="3"/>
    <n v="-76.270600000000002"/>
    <n v="36.846600000000002"/>
    <m/>
    <m/>
    <n v="34573468"/>
    <n v="25873464"/>
    <m/>
    <n v="1487227"/>
    <n v="31532888"/>
    <n v="52375192"/>
    <n v="674139"/>
    <n v="7915449"/>
    <n v="72968624"/>
    <n v="66056080"/>
    <x v="4342"/>
    <n v="42413168"/>
    <n v="6685204"/>
    <n v="1264178"/>
    <n v="7949382"/>
    <n v="13984850"/>
    <n v="6244881"/>
    <n v="136880640"/>
    <n v="53175212"/>
    <n v="15406279"/>
    <n v="6566177"/>
    <n v="6825205"/>
    <n v="146703200"/>
    <n v="136880640"/>
    <n v="331"/>
    <n v="0.34100000000000003"/>
    <m/>
    <n v="0.26552999999999999"/>
    <n v="0.62809199999999998"/>
    <n v="7.8339699999999998E-2"/>
    <n v="29346.5"/>
  </r>
  <r>
    <x v="20"/>
    <x v="155"/>
    <s v="Norfolk State University"/>
    <s v="Virginia"/>
    <x v="0"/>
    <x v="0"/>
    <n v="0.63604329222250189"/>
    <n v="0.37633557578155918"/>
    <n v="3973"/>
    <n v="2527"/>
    <n v="914"/>
    <n v="37"/>
    <n v="951"/>
    <s v="23504-8000"/>
    <s v="Southeast: AL, AR, FL, GA, KY, LA, MS, NC, SC, TN, VA, and WV"/>
    <x v="1"/>
    <x v="3"/>
    <n v="-76.270499999999998"/>
    <n v="36.846600000000002"/>
    <m/>
    <m/>
    <n v="36872984"/>
    <n v="26131540"/>
    <m/>
    <n v="1945212"/>
    <n v="34892292"/>
    <n v="52922432"/>
    <n v="617425"/>
    <n v="19624084"/>
    <n v="74367376"/>
    <n v="69828576"/>
    <x v="4343"/>
    <n v="38079592"/>
    <n v="10367384"/>
    <n v="1533785"/>
    <n v="11901169"/>
    <n v="17765800"/>
    <n v="6083969"/>
    <n v="134429312"/>
    <n v="54815784"/>
    <n v="14553846"/>
    <n v="6825205"/>
    <n v="8050262"/>
    <n v="162697888"/>
    <n v="134429312"/>
    <n v="330"/>
    <n v="0.34499999999999997"/>
    <m/>
    <n v="0.32087100000000002"/>
    <n v="0.64564699999999997"/>
    <n v="9.5424099999999998E-2"/>
    <n v="28607.5"/>
  </r>
  <r>
    <x v="21"/>
    <x v="155"/>
    <s v="Norfolk State University"/>
    <s v="Virginia"/>
    <x v="0"/>
    <x v="0"/>
    <n v="0.65260606060606063"/>
    <n v="0.34323922734026746"/>
    <n v="4125"/>
    <n v="2692"/>
    <n v="895"/>
    <n v="29"/>
    <n v="924"/>
    <s v="23504-8000"/>
    <s v="Southeast: AL, AR, FL, GA, KY, LA, MS, NC, SC, TN, VA, and WV"/>
    <x v="1"/>
    <x v="3"/>
    <n v="-76.263900000000007"/>
    <n v="36.848300000000002"/>
    <n v="0.14199999999999999"/>
    <n v="1920"/>
    <n v="38207840"/>
    <n v="28791764"/>
    <m/>
    <n v="1329647"/>
    <n v="30659988"/>
    <n v="49062240"/>
    <m/>
    <n v="26240956"/>
    <n v="77781208"/>
    <n v="66844480"/>
    <x v="4344"/>
    <n v="41194680"/>
    <n v="16353687"/>
    <n v="841754"/>
    <n v="17195440"/>
    <n v="12024458"/>
    <n v="4838889"/>
    <n v="151096672"/>
    <n v="53458280"/>
    <n v="14491803"/>
    <n v="8050262"/>
    <n v="8211186"/>
    <n v="167344944"/>
    <n v="151096672"/>
    <n v="352"/>
    <n v="0.34399999999999997"/>
    <m/>
    <n v="0.34925600000000001"/>
    <n v="0.66390199999999999"/>
    <n v="0.101831"/>
    <n v="27609"/>
  </r>
  <r>
    <x v="22"/>
    <x v="155"/>
    <s v="Norfolk State University"/>
    <s v="Virginia"/>
    <x v="1"/>
    <x v="0"/>
    <n v="0.67289056960529425"/>
    <n v="0.38321039690902703"/>
    <n v="4231"/>
    <n v="2847"/>
    <n v="1065"/>
    <n v="26"/>
    <n v="1091"/>
    <s v="23504-8000"/>
    <s v="Southeast: AL, AR, FL, GA, KY, LA, MS, NC, SC, TN, VA, and WV"/>
    <x v="1"/>
    <x v="3"/>
    <n v="-76.263900000000007"/>
    <n v="36.848300000000002"/>
    <n v="0.18099999999999999"/>
    <n v="1737"/>
    <n v="33931096"/>
    <n v="25557364"/>
    <m/>
    <n v="1611553"/>
    <n v="33345032"/>
    <n v="54513784"/>
    <n v="738794"/>
    <n v="15069764"/>
    <n v="74819640"/>
    <n v="70405624"/>
    <x v="4345"/>
    <n v="43589944"/>
    <n v="8653077"/>
    <n v="965766"/>
    <n v="9618843"/>
    <n v="18740816"/>
    <n v="6044291"/>
    <n v="153366944"/>
    <n v="57074536"/>
    <n v="16380477"/>
    <n v="8224578"/>
    <n v="8470421"/>
    <n v="160828208"/>
    <n v="153366944"/>
    <n v="323"/>
    <n v="0.34399999999999997"/>
    <m/>
    <n v="0.325961"/>
    <n v="0.64749800000000002"/>
    <n v="9.2618199999999998E-2"/>
    <n v="26767"/>
  </r>
  <r>
    <x v="23"/>
    <x v="155"/>
    <s v="Norfolk State University"/>
    <s v="Virginia"/>
    <x v="0"/>
    <x v="0"/>
    <n v="0.64986658760747107"/>
    <n v="0.37819343065693428"/>
    <n v="3373"/>
    <n v="2192"/>
    <n v="818"/>
    <n v="11"/>
    <n v="829"/>
    <s v="23504-8000"/>
    <s v="Southeast: AL, AR, FL, GA, KY, LA, MS, NC, SC, TN, VA, and WV"/>
    <x v="1"/>
    <x v="3"/>
    <n v="-76.263900000000007"/>
    <n v="36.848300000000002"/>
    <n v="0.20599999999999999"/>
    <n v="1960"/>
    <n v="37430680"/>
    <n v="27012440"/>
    <m/>
    <n v="1690844"/>
    <n v="33003924"/>
    <n v="52502168"/>
    <n v="987630"/>
    <n v="37851236"/>
    <n v="72476880"/>
    <n v="68223024"/>
    <x v="4346"/>
    <n v="46724376"/>
    <n v="8082305"/>
    <n v="1092612"/>
    <n v="9174917"/>
    <n v="19914174"/>
    <n v="5525013"/>
    <n v="149913008"/>
    <n v="57523100"/>
    <n v="18135542"/>
    <n v="8470421"/>
    <n v="8636517"/>
    <n v="178470112"/>
    <n v="149913008"/>
    <n v="373"/>
    <n v="0.32600000000000001"/>
    <m/>
    <n v="0.31686700000000001"/>
    <n v="0.64036099999999996"/>
    <n v="8.07229E-2"/>
    <n v="26189.5"/>
  </r>
  <r>
    <x v="24"/>
    <x v="155"/>
    <s v="Norfolk State University"/>
    <s v="Virginia"/>
    <x v="0"/>
    <x v="0"/>
    <n v="0.65672701455449056"/>
    <n v="0.30864864864864866"/>
    <n v="2817"/>
    <n v="1850"/>
    <n v="556"/>
    <n v="15"/>
    <n v="571"/>
    <s v="23504-8000"/>
    <s v="Southeast: AL, AR, FL, GA, KY, LA, MS, NC, SC, TN, VA, and WV"/>
    <x v="1"/>
    <x v="3"/>
    <n v="-76.263900000000007"/>
    <n v="36.848300000000002"/>
    <n v="0.14299999999999999"/>
    <n v="2209"/>
    <n v="38094696"/>
    <n v="26354020"/>
    <m/>
    <n v="1239746"/>
    <n v="29141308"/>
    <n v="52834228"/>
    <n v="684127"/>
    <n v="27701320"/>
    <n v="63313256"/>
    <n v="66933940"/>
    <x v="4347"/>
    <n v="49233036"/>
    <n v="6349330"/>
    <n v="1424199"/>
    <n v="7773529"/>
    <n v="15599434"/>
    <n v="5596884"/>
    <n v="149952720"/>
    <n v="55817088"/>
    <n v="17875928"/>
    <n v="8636517"/>
    <n v="8912412"/>
    <n v="158628992"/>
    <n v="149952720"/>
    <n v="384"/>
    <n v="0.33100000000000002"/>
    <m/>
    <n v="0.33907399999999999"/>
    <n v="0.63528499999999999"/>
    <n v="7.5774999999999995E-2"/>
    <n v="25113"/>
  </r>
  <r>
    <x v="25"/>
    <x v="155"/>
    <s v="Norfolk State University"/>
    <s v="Virginia"/>
    <x v="0"/>
    <x v="0"/>
    <n v="0.78936605316973418"/>
    <n v="0.24611398963730569"/>
    <n v="2445"/>
    <n v="1930"/>
    <n v="459"/>
    <n v="16"/>
    <n v="475"/>
    <s v="23504-8000"/>
    <s v="Southeast: AL, AR, FL, GA, KY, LA, MS, NC, SC, TN, VA, and WV"/>
    <x v="1"/>
    <x v="3"/>
    <n v="-76.263900000000007"/>
    <n v="36.848300000000002"/>
    <n v="0.126"/>
    <n v="2555"/>
    <n v="38660880"/>
    <n v="27627306"/>
    <m/>
    <n v="981062"/>
    <n v="28547136"/>
    <n v="54523584"/>
    <n v="772205"/>
    <n v="17287900"/>
    <n v="63586524"/>
    <n v="67045024"/>
    <x v="4348"/>
    <n v="52071528"/>
    <n v="8624338"/>
    <n v="770097"/>
    <n v="9394435"/>
    <n v="16389860"/>
    <n v="5641678"/>
    <n v="147296624"/>
    <n v="57471868"/>
    <n v="19630400"/>
    <n v="8912412"/>
    <n v="9531748"/>
    <n v="148239536"/>
    <n v="147296624"/>
    <n v="314"/>
    <n v="0.34799999999999998"/>
    <m/>
    <n v="0.354406"/>
    <n v="0.63888900000000004"/>
    <n v="8.4291199999999997E-2"/>
    <n v="25300"/>
  </r>
  <r>
    <x v="26"/>
    <x v="155"/>
    <s v="Norfolk State University"/>
    <s v="Virginia"/>
    <x v="1"/>
    <x v="0"/>
    <n v="0.85492227979274615"/>
    <n v="0.27378129117259553"/>
    <n v="4439"/>
    <n v="3795"/>
    <n v="1011"/>
    <n v="28"/>
    <n v="1039"/>
    <s v="23504-8000"/>
    <s v="Southeast: AL, AR, FL, GA, KY, LA, MS, NC, SC, TN, VA, and WV"/>
    <x v="1"/>
    <x v="3"/>
    <n v="-76.263900000000007"/>
    <n v="36.848300000000002"/>
    <n v="0.13500000000000001"/>
    <n v="2378"/>
    <n v="41387672"/>
    <n v="25586000"/>
    <m/>
    <n v="1050284"/>
    <n v="32008326"/>
    <n v="58574020"/>
    <n v="807325"/>
    <n v="39537596"/>
    <n v="69150400"/>
    <n v="72083552"/>
    <x v="4349"/>
    <n v="45291528"/>
    <n v="10513265"/>
    <n v="653961"/>
    <n v="11167226"/>
    <n v="15196056"/>
    <n v="6301174"/>
    <n v="146626160"/>
    <n v="52681312"/>
    <n v="19197100"/>
    <n v="21653540"/>
    <n v="19543108"/>
    <n v="180862416"/>
    <n v="146626160"/>
    <n v="373"/>
    <n v="0.42099999999999999"/>
    <m/>
    <n v="0.30484"/>
    <n v="0.67174100000000003"/>
    <n v="7.6112399999999997E-2"/>
    <n v="26072"/>
  </r>
  <r>
    <x v="27"/>
    <x v="155"/>
    <s v="Norfolk State University"/>
    <s v="Virginia"/>
    <x v="1"/>
    <x v="0"/>
    <n v="0.90129826897470044"/>
    <n v="0.19132040627885502"/>
    <n v="6008"/>
    <n v="5415"/>
    <n v="1010"/>
    <n v="26"/>
    <n v="1036"/>
    <m/>
    <m/>
    <x v="0"/>
    <x v="0"/>
    <m/>
    <m/>
    <n v="0.115"/>
    <n v="2344"/>
    <n v="43095424"/>
    <n v="26107980"/>
    <m/>
    <n v="590868"/>
    <n v="28227568"/>
    <n v="59850512"/>
    <n v="1115179"/>
    <n v="10550840"/>
    <n v="66581936"/>
    <n v="74429664"/>
    <x v="4350"/>
    <n v="48444740"/>
    <n v="9445364"/>
    <n v="609939"/>
    <n v="10055303"/>
    <n v="15224363"/>
    <n v="6932519"/>
    <n v="158619456"/>
    <n v="54240920"/>
    <n v="18957988"/>
    <n v="19543108"/>
    <n v="24804748"/>
    <n v="152092688"/>
    <n v="158619456"/>
    <m/>
    <m/>
    <m/>
    <m/>
    <m/>
    <m/>
    <m/>
  </r>
  <r>
    <x v="0"/>
    <x v="156"/>
    <s v="OLD DOMINION UNIVERSITY"/>
    <s v="Virginia"/>
    <x v="0"/>
    <x v="0"/>
    <s v=""/>
    <s v=""/>
    <m/>
    <m/>
    <m/>
    <m/>
    <m/>
    <m/>
    <m/>
    <x v="0"/>
    <x v="0"/>
    <m/>
    <m/>
    <m/>
    <m/>
    <n v="33879060"/>
    <m/>
    <m/>
    <n v="1017368"/>
    <n v="4869297"/>
    <n v="51430004"/>
    <n v="4745468"/>
    <n v="2002898"/>
    <m/>
    <m/>
    <x v="4351"/>
    <n v="50026408"/>
    <n v="1516480"/>
    <n v="294594"/>
    <n v="1811074"/>
    <n v="10272822"/>
    <n v="5961591"/>
    <n v="118718392"/>
    <n v="54729376"/>
    <n v="14226931"/>
    <m/>
    <m/>
    <m/>
    <m/>
    <m/>
    <m/>
    <m/>
    <m/>
    <m/>
    <m/>
    <m/>
  </r>
  <r>
    <x v="1"/>
    <x v="156"/>
    <s v="OLD DOMINION UNIVERSITY"/>
    <s v="Virginia"/>
    <x v="0"/>
    <x v="0"/>
    <s v=""/>
    <s v=""/>
    <m/>
    <m/>
    <m/>
    <m/>
    <m/>
    <m/>
    <m/>
    <x v="0"/>
    <x v="0"/>
    <m/>
    <m/>
    <m/>
    <m/>
    <n v="40027760"/>
    <m/>
    <m/>
    <m/>
    <n v="5692135"/>
    <n v="50190132"/>
    <n v="4753377"/>
    <n v="2140899"/>
    <m/>
    <m/>
    <x v="4352"/>
    <n v="51776796"/>
    <n v="2157833"/>
    <n v="340529"/>
    <n v="2498362"/>
    <n v="9727260"/>
    <n v="5842620"/>
    <n v="125861488"/>
    <n v="53547524"/>
    <n v="16235415"/>
    <m/>
    <m/>
    <m/>
    <m/>
    <m/>
    <m/>
    <m/>
    <m/>
    <m/>
    <m/>
    <m/>
  </r>
  <r>
    <x v="2"/>
    <x v="156"/>
    <s v="OLD DOMINION UNIVERSITY"/>
    <s v="Virginia"/>
    <x v="0"/>
    <x v="0"/>
    <s v=""/>
    <s v=""/>
    <m/>
    <m/>
    <m/>
    <m/>
    <m/>
    <m/>
    <m/>
    <x v="0"/>
    <x v="0"/>
    <m/>
    <m/>
    <m/>
    <m/>
    <n v="45131424"/>
    <m/>
    <m/>
    <m/>
    <n v="5986176"/>
    <n v="51638640"/>
    <n v="5197414"/>
    <n v="2183637"/>
    <m/>
    <m/>
    <x v="4353"/>
    <n v="55276644"/>
    <n v="2264269"/>
    <n v="508268"/>
    <n v="2772537"/>
    <n v="10851218"/>
    <n v="5592939"/>
    <n v="137303952"/>
    <n v="56464400"/>
    <n v="13060784"/>
    <m/>
    <m/>
    <m/>
    <m/>
    <m/>
    <m/>
    <m/>
    <m/>
    <m/>
    <m/>
    <m/>
  </r>
  <r>
    <x v="3"/>
    <x v="156"/>
    <s v="OLD DOMINION UNIVERSITY"/>
    <s v="Virginia"/>
    <x v="0"/>
    <x v="0"/>
    <s v=""/>
    <s v=""/>
    <m/>
    <m/>
    <m/>
    <m/>
    <m/>
    <m/>
    <m/>
    <x v="0"/>
    <x v="0"/>
    <m/>
    <m/>
    <m/>
    <m/>
    <n v="45404792"/>
    <m/>
    <m/>
    <m/>
    <n v="4931554"/>
    <n v="54523720"/>
    <n v="4901079"/>
    <n v="2397571"/>
    <m/>
    <m/>
    <x v="4354"/>
    <n v="55574656"/>
    <n v="2159172"/>
    <n v="587439"/>
    <n v="2746611"/>
    <n v="12083511"/>
    <n v="5800074"/>
    <n v="134126992"/>
    <n v="59660532"/>
    <n v="14099479"/>
    <m/>
    <m/>
    <m/>
    <m/>
    <m/>
    <m/>
    <m/>
    <m/>
    <m/>
    <m/>
    <m/>
  </r>
  <r>
    <x v="4"/>
    <x v="156"/>
    <s v="OLD DOMINION UNIVERSITY"/>
    <s v="Virginia"/>
    <x v="0"/>
    <x v="0"/>
    <s v=""/>
    <s v=""/>
    <m/>
    <m/>
    <m/>
    <m/>
    <m/>
    <m/>
    <m/>
    <x v="0"/>
    <x v="0"/>
    <m/>
    <m/>
    <m/>
    <m/>
    <n v="46798896"/>
    <m/>
    <m/>
    <n v="13289190"/>
    <n v="5928894"/>
    <n v="72064192"/>
    <m/>
    <n v="3148525"/>
    <m/>
    <m/>
    <x v="4355"/>
    <n v="59449456"/>
    <n v="1935856"/>
    <n v="588556"/>
    <n v="2524412"/>
    <n v="12902167"/>
    <n v="6134164"/>
    <n v="141827104"/>
    <n v="62228608"/>
    <n v="15353008"/>
    <m/>
    <m/>
    <m/>
    <m/>
    <m/>
    <m/>
    <m/>
    <m/>
    <m/>
    <m/>
    <m/>
  </r>
  <r>
    <x v="5"/>
    <x v="156"/>
    <s v="OLD DOMINION UNIVERSITY"/>
    <s v="Virginia"/>
    <x v="0"/>
    <x v="0"/>
    <s v=""/>
    <s v=""/>
    <m/>
    <m/>
    <m/>
    <m/>
    <m/>
    <n v="23529"/>
    <s v="Southeast: AL, AR, FL, GA, KY, LA, MS, NC, SC, TN, VA, and WV"/>
    <x v="0"/>
    <x v="0"/>
    <m/>
    <m/>
    <m/>
    <m/>
    <n v="52173716"/>
    <m/>
    <m/>
    <m/>
    <n v="9569626"/>
    <n v="53820344"/>
    <n v="9785319"/>
    <n v="1812418"/>
    <m/>
    <m/>
    <x v="4356"/>
    <n v="64101504"/>
    <n v="1980563"/>
    <n v="722544"/>
    <n v="2703107"/>
    <n v="13962988"/>
    <n v="5862695"/>
    <n v="152503696"/>
    <n v="65469484"/>
    <n v="14266218"/>
    <m/>
    <m/>
    <m/>
    <m/>
    <m/>
    <m/>
    <m/>
    <m/>
    <m/>
    <m/>
    <m/>
  </r>
  <r>
    <x v="6"/>
    <x v="156"/>
    <s v="OLD DOMINION UNIVERSITY"/>
    <s v="Virginia"/>
    <x v="0"/>
    <x v="0"/>
    <s v=""/>
    <s v=""/>
    <m/>
    <m/>
    <m/>
    <m/>
    <m/>
    <n v="23529"/>
    <s v="Southeast: AL, AR, FL, GA, KY, LA, MS, NC, SC, TN, VA, and WV"/>
    <x v="0"/>
    <x v="0"/>
    <m/>
    <m/>
    <m/>
    <m/>
    <n v="54456736"/>
    <m/>
    <m/>
    <m/>
    <n v="10683769"/>
    <n v="58723120"/>
    <n v="10290793"/>
    <n v="1578707"/>
    <m/>
    <m/>
    <x v="4357"/>
    <n v="68625640"/>
    <n v="2308007"/>
    <n v="661734"/>
    <n v="2969741"/>
    <n v="16807812"/>
    <n v="6096571"/>
    <n v="161367168"/>
    <n v="66650432"/>
    <n v="14500166"/>
    <n v="9235085"/>
    <n v="11315925"/>
    <m/>
    <m/>
    <n v="552"/>
    <n v="0.40500000000000003"/>
    <m/>
    <m/>
    <m/>
    <m/>
    <m/>
  </r>
  <r>
    <x v="7"/>
    <x v="156"/>
    <s v="OLD DOMINION UNIVERSITY"/>
    <s v="Virginia"/>
    <x v="0"/>
    <x v="0"/>
    <s v=""/>
    <s v=""/>
    <m/>
    <m/>
    <m/>
    <m/>
    <m/>
    <m/>
    <m/>
    <x v="0"/>
    <x v="0"/>
    <m/>
    <m/>
    <m/>
    <m/>
    <n v="55032560"/>
    <m/>
    <m/>
    <m/>
    <n v="10526751"/>
    <n v="70234736"/>
    <n v="11445916"/>
    <n v="960113"/>
    <m/>
    <m/>
    <x v="4358"/>
    <n v="70221712"/>
    <n v="2134401"/>
    <n v="806549"/>
    <n v="2940950"/>
    <n v="19778478"/>
    <n v="6560401"/>
    <n v="176766496"/>
    <n v="72874032"/>
    <n v="16669933"/>
    <n v="11315925"/>
    <n v="31015264"/>
    <m/>
    <m/>
    <n v="539"/>
    <n v="0.36199999999999999"/>
    <m/>
    <n v="0.40869"/>
    <n v="0.62336000000000003"/>
    <n v="0.18928800000000001"/>
    <n v="29973"/>
  </r>
  <r>
    <x v="8"/>
    <x v="156"/>
    <s v="OLD DOMINION UNIVERSITY"/>
    <s v="Virginia"/>
    <x v="0"/>
    <x v="0"/>
    <s v=""/>
    <s v=""/>
    <m/>
    <m/>
    <m/>
    <m/>
    <m/>
    <m/>
    <m/>
    <x v="0"/>
    <x v="0"/>
    <m/>
    <m/>
    <m/>
    <m/>
    <n v="55925284"/>
    <m/>
    <m/>
    <m/>
    <n v="9246697"/>
    <n v="78701168"/>
    <n v="14139744"/>
    <n v="2702618"/>
    <m/>
    <m/>
    <x v="4359"/>
    <n v="72504720"/>
    <n v="2125047"/>
    <n v="1015346"/>
    <n v="3140393"/>
    <n v="26029372"/>
    <n v="6878859"/>
    <n v="182815312"/>
    <n v="77977544"/>
    <n v="18446244"/>
    <n v="31015924"/>
    <n v="21833694"/>
    <m/>
    <m/>
    <n v="465"/>
    <n v="0.39600000000000002"/>
    <m/>
    <n v="0.39245600000000003"/>
    <n v="0.62894700000000003"/>
    <n v="0.18414900000000001"/>
    <n v="30750"/>
  </r>
  <r>
    <x v="9"/>
    <x v="156"/>
    <s v="OLD DOMINION UNIVERSITY"/>
    <s v="Virginia"/>
    <x v="0"/>
    <x v="0"/>
    <s v=""/>
    <s v=""/>
    <m/>
    <m/>
    <m/>
    <m/>
    <m/>
    <m/>
    <m/>
    <x v="0"/>
    <x v="0"/>
    <m/>
    <m/>
    <m/>
    <m/>
    <n v="54649996"/>
    <m/>
    <m/>
    <m/>
    <n v="8198759"/>
    <n v="89548096"/>
    <n v="9359556"/>
    <n v="1730023"/>
    <m/>
    <m/>
    <x v="4360"/>
    <n v="78567960"/>
    <n v="2544812"/>
    <n v="941874"/>
    <n v="3486686"/>
    <n v="28409984"/>
    <n v="7064533"/>
    <n v="202608752"/>
    <n v="80508936"/>
    <n v="19592748"/>
    <n v="21833694"/>
    <n v="18925594"/>
    <m/>
    <m/>
    <n v="472"/>
    <n v="0.33100000000000002"/>
    <m/>
    <n v="0.38031100000000001"/>
    <n v="0.62726099999999996"/>
    <n v="0.18384500000000001"/>
    <n v="31637"/>
  </r>
  <r>
    <x v="10"/>
    <x v="156"/>
    <s v="OLD DOMINION UNIVERSITY"/>
    <s v="Virginia"/>
    <x v="0"/>
    <x v="0"/>
    <s v=""/>
    <s v=""/>
    <m/>
    <m/>
    <m/>
    <m/>
    <m/>
    <m/>
    <m/>
    <x v="0"/>
    <x v="0"/>
    <m/>
    <m/>
    <m/>
    <m/>
    <n v="54699256"/>
    <m/>
    <m/>
    <m/>
    <n v="8579506"/>
    <n v="95771600"/>
    <n v="10434032"/>
    <n v="2478102"/>
    <m/>
    <m/>
    <x v="4361"/>
    <n v="82038792"/>
    <n v="3190511"/>
    <n v="776206"/>
    <n v="3966717"/>
    <n v="29043122"/>
    <n v="7174498"/>
    <n v="208776640"/>
    <n v="90824592"/>
    <n v="23027196"/>
    <n v="13618450"/>
    <n v="12581701"/>
    <m/>
    <m/>
    <n v="537"/>
    <n v="0.35499999999999998"/>
    <m/>
    <n v="0.39218599999999998"/>
    <n v="0.62996200000000002"/>
    <n v="0.198078"/>
    <n v="32534.5"/>
  </r>
  <r>
    <x v="11"/>
    <x v="156"/>
    <s v="OLD DOMINION UNIVERSITY"/>
    <s v="Virginia"/>
    <x v="1"/>
    <x v="0"/>
    <n v="0.70366764037650109"/>
    <n v="0.33556273062730629"/>
    <n v="6162"/>
    <n v="4336"/>
    <n v="1409"/>
    <n v="46"/>
    <n v="1455"/>
    <n v="23529"/>
    <s v="Southeast: AL, AR, FL, GA, KY, LA, MS, NC, SC, TN, VA, and WV"/>
    <x v="0"/>
    <x v="0"/>
    <m/>
    <m/>
    <m/>
    <m/>
    <n v="60356320"/>
    <n v="52516616"/>
    <m/>
    <n v="1519741"/>
    <n v="8596685"/>
    <n v="93955848"/>
    <n v="5047510"/>
    <n v="2656318"/>
    <n v="102667600"/>
    <n v="96282208"/>
    <x v="4362"/>
    <n v="95571176"/>
    <n v="1242112.8799999999"/>
    <n v="685628.13"/>
    <n v="1927741"/>
    <n v="27636702"/>
    <n v="8270545"/>
    <n v="205682112"/>
    <n v="92682000"/>
    <n v="19853644"/>
    <m/>
    <m/>
    <n v="204624592"/>
    <n v="205682112"/>
    <n v="611"/>
    <n v="0.41299999999999998"/>
    <m/>
    <n v="0.38275999999999999"/>
    <n v="0.64116300000000004"/>
    <n v="0.19572999999999999"/>
    <n v="34401"/>
  </r>
  <r>
    <x v="12"/>
    <x v="156"/>
    <s v="OLD DOMINION UNIVERSITY"/>
    <s v="Virginia"/>
    <x v="1"/>
    <x v="0"/>
    <n v="0.69707692307692304"/>
    <n v="0.38755241668505847"/>
    <n v="6500"/>
    <n v="4531"/>
    <n v="1705"/>
    <n v="51"/>
    <n v="1756"/>
    <n v="23529"/>
    <s v="Southeast: AL, AR, FL, GA, KY, LA, MS, NC, SC, TN, VA, and WV"/>
    <x v="0"/>
    <x v="0"/>
    <m/>
    <m/>
    <m/>
    <m/>
    <n v="63246240"/>
    <n v="48513888"/>
    <m/>
    <n v="2741926"/>
    <n v="11863557"/>
    <n v="85077544"/>
    <n v="3208973"/>
    <n v="2913442"/>
    <n v="105110096"/>
    <n v="84919216"/>
    <x v="4363"/>
    <n v="91400496"/>
    <n v="1354084.88"/>
    <n v="737669.38"/>
    <n v="2091754.25"/>
    <n v="23425142"/>
    <n v="7558512.5"/>
    <n v="195538704"/>
    <n v="96831928"/>
    <n v="19397640"/>
    <n v="9739486"/>
    <n v="8846011"/>
    <n v="197636400"/>
    <n v="195538704"/>
    <n v="612"/>
    <n v="0.41799999999999998"/>
    <m/>
    <n v="0.37550899999999998"/>
    <n v="0.64779900000000001"/>
    <n v="0.19034400000000001"/>
    <n v="35526"/>
  </r>
  <r>
    <x v="13"/>
    <x v="156"/>
    <s v="OLD DOMINION UNIVERSITY"/>
    <s v="Virginia"/>
    <x v="1"/>
    <x v="0"/>
    <n v="0.82028241335044927"/>
    <n v="0.460093896713615"/>
    <n v="5453"/>
    <n v="4473"/>
    <n v="2017"/>
    <n v="41"/>
    <n v="2058"/>
    <n v="23529"/>
    <s v="Southeast: AL, AR, FL, GA, KY, LA, MS, NC, SC, TN, VA, and WV"/>
    <x v="0"/>
    <x v="0"/>
    <m/>
    <m/>
    <m/>
    <m/>
    <n v="67280016"/>
    <n v="55731284"/>
    <m/>
    <n v="2460854"/>
    <n v="14469688"/>
    <n v="82043392"/>
    <n v="4603304"/>
    <n v="3974403"/>
    <n v="117811264"/>
    <n v="84218832"/>
    <x v="4364"/>
    <n v="102712864"/>
    <n v="2829251.5"/>
    <n v="836862.81"/>
    <n v="3666114.25"/>
    <n v="27947638"/>
    <n v="8365320"/>
    <n v="204277024"/>
    <n v="97351936"/>
    <n v="22270362"/>
    <n v="8846011"/>
    <n v="9421197"/>
    <n v="214076016"/>
    <n v="204277024"/>
    <n v="717"/>
    <n v="0.45900000000000002"/>
    <m/>
    <n v="0.36812400000000001"/>
    <n v="0.65784100000000001"/>
    <n v="0.17885200000000001"/>
    <n v="36561.5"/>
  </r>
  <r>
    <x v="14"/>
    <x v="156"/>
    <s v="OLD DOMINION UNIVERSITY"/>
    <s v="Virginia"/>
    <x v="1"/>
    <x v="0"/>
    <n v="0.72376593658058186"/>
    <n v="0.4415085817524842"/>
    <n v="6118"/>
    <n v="4428"/>
    <n v="1921"/>
    <n v="34"/>
    <n v="1955"/>
    <m/>
    <m/>
    <x v="0"/>
    <x v="0"/>
    <m/>
    <m/>
    <m/>
    <m/>
    <n v="70985112"/>
    <n v="58799336"/>
    <m/>
    <n v="2852988"/>
    <n v="15964000"/>
    <n v="92994592"/>
    <n v="5151336"/>
    <n v="4707246"/>
    <n v="125315296"/>
    <n v="95272944"/>
    <x v="4365"/>
    <n v="111015280"/>
    <n v="3770783.75"/>
    <n v="586745.43999999994"/>
    <n v="4357529"/>
    <n v="30477472"/>
    <n v="8930604"/>
    <n v="219412080"/>
    <n v="104481024"/>
    <n v="25001782"/>
    <n v="9421197"/>
    <n v="8868488"/>
    <n v="240246336"/>
    <n v="219412080"/>
    <n v="726"/>
    <n v="0.48399999999999999"/>
    <m/>
    <n v="0.35848099999999999"/>
    <n v="0.65262799999999999"/>
    <n v="0.16746800000000001"/>
    <n v="38295"/>
  </r>
  <r>
    <x v="15"/>
    <x v="156"/>
    <s v="Old Dominion University"/>
    <s v="Virginia"/>
    <x v="1"/>
    <x v="0"/>
    <n v="0.69404778736038453"/>
    <n v="0.42615603992666529"/>
    <n v="7073"/>
    <n v="4909"/>
    <n v="2056"/>
    <n v="36"/>
    <n v="2092"/>
    <n v="23529"/>
    <s v="Southeast: AL, AR, FL, GA, KY, LA, MS, NC, SC, TN, VA, and WV"/>
    <x v="1"/>
    <x v="1"/>
    <m/>
    <m/>
    <m/>
    <m/>
    <n v="77543128"/>
    <n v="64974568"/>
    <m/>
    <n v="4078140"/>
    <n v="14883485"/>
    <n v="107211184"/>
    <n v="6394262"/>
    <n v="5431389"/>
    <n v="139393184"/>
    <n v="110658888"/>
    <x v="4366"/>
    <n v="107527616"/>
    <n v="17900912"/>
    <n v="545921.93999999994"/>
    <n v="18446834"/>
    <n v="38117396"/>
    <n v="10143547"/>
    <n v="250407440"/>
    <n v="110325888"/>
    <n v="28771726"/>
    <n v="8868488"/>
    <n v="9398278"/>
    <n v="268199648"/>
    <n v="250407440"/>
    <n v="691"/>
    <n v="0.49099999999999999"/>
    <m/>
    <n v="0.36027199999999998"/>
    <n v="0.64118299999999995"/>
    <n v="0.16292200000000001"/>
    <n v="38853"/>
  </r>
  <r>
    <x v="16"/>
    <x v="156"/>
    <s v="Old Dominion University"/>
    <s v="Virginia"/>
    <x v="1"/>
    <x v="0"/>
    <n v="0.69238082303408932"/>
    <n v="0.41192624558650454"/>
    <n v="7363"/>
    <n v="5098"/>
    <n v="2064"/>
    <n v="36"/>
    <n v="2100"/>
    <m/>
    <m/>
    <x v="0"/>
    <x v="0"/>
    <m/>
    <m/>
    <m/>
    <m/>
    <n v="86375552"/>
    <n v="72205096"/>
    <m/>
    <n v="3519758"/>
    <n v="15825248"/>
    <n v="127046048"/>
    <n v="7429922"/>
    <n v="10121625"/>
    <n v="156177104"/>
    <n v="135131936"/>
    <x v="4367"/>
    <n v="117836064"/>
    <n v="24241856"/>
    <n v="606948.56000000006"/>
    <n v="24848804"/>
    <n v="41997696"/>
    <n v="12177773"/>
    <n v="284736480"/>
    <n v="128871192"/>
    <n v="31493604"/>
    <n v="9398278"/>
    <n v="10844170"/>
    <n v="309806592"/>
    <n v="284736480"/>
    <n v="729"/>
    <n v="0.48499999999999999"/>
    <m/>
    <n v="0.359344"/>
    <n v="0.63756000000000002"/>
    <n v="0.158384"/>
    <n v="40714"/>
  </r>
  <r>
    <x v="17"/>
    <x v="156"/>
    <s v="Old Dominion University"/>
    <s v="Virginia"/>
    <x v="1"/>
    <x v="0"/>
    <n v="0.74307186472522313"/>
    <n v="0.40628950695322374"/>
    <n v="8516"/>
    <n v="6328"/>
    <n v="2520"/>
    <n v="51"/>
    <n v="2571"/>
    <n v="23529"/>
    <s v="Southeast: AL, AR, FL, GA, KY, LA, MS, NC, SC, TN, VA, and WV"/>
    <x v="1"/>
    <x v="1"/>
    <m/>
    <m/>
    <m/>
    <m/>
    <n v="95086912"/>
    <n v="81297752"/>
    <m/>
    <n v="3020985"/>
    <n v="16410015"/>
    <n v="132276464"/>
    <n v="8414613"/>
    <n v="29719048"/>
    <n v="163912336"/>
    <n v="151432576"/>
    <x v="4368"/>
    <n v="139008240"/>
    <n v="12046594"/>
    <n v="415691.81"/>
    <n v="12462286"/>
    <n v="42947272"/>
    <n v="13123531"/>
    <n v="309270752"/>
    <n v="136977008"/>
    <n v="35557028"/>
    <n v="10844170"/>
    <n v="13090555"/>
    <n v="345846368"/>
    <n v="309270752"/>
    <n v="825"/>
    <n v="0.48499999999999999"/>
    <m/>
    <n v="0.349636"/>
    <n v="0.62989399999999995"/>
    <n v="0.149059"/>
    <n v="43668"/>
  </r>
  <r>
    <x v="18"/>
    <x v="156"/>
    <s v="Old Dominion University"/>
    <s v="Virginia"/>
    <x v="1"/>
    <x v="0"/>
    <n v="0.71698113207547165"/>
    <n v="0.41311379006174653"/>
    <n v="9487"/>
    <n v="6802"/>
    <n v="2758"/>
    <n v="52"/>
    <n v="2810"/>
    <n v="23529"/>
    <s v="Southeast: AL, AR, FL, GA, KY, LA, MS, NC, SC, TN, VA, and WV"/>
    <x v="1"/>
    <x v="1"/>
    <m/>
    <m/>
    <m/>
    <m/>
    <n v="103484624"/>
    <n v="87308536"/>
    <m/>
    <n v="2944709"/>
    <n v="19113284"/>
    <n v="129217936"/>
    <n v="8607522"/>
    <n v="28079436"/>
    <n v="176050320"/>
    <n v="146914432"/>
    <x v="4369"/>
    <n v="139790192"/>
    <n v="11081245"/>
    <n v="513174.16"/>
    <n v="11594419"/>
    <n v="43395308"/>
    <n v="13611090"/>
    <n v="325205408"/>
    <n v="139741392"/>
    <n v="35949172"/>
    <n v="180298864"/>
    <n v="126556120"/>
    <n v="344947648"/>
    <n v="325205408"/>
    <n v="1013"/>
    <n v="0.50600000000000001"/>
    <m/>
    <n v="0.31935200000000002"/>
    <n v="0.60608300000000004"/>
    <n v="0.13502600000000001"/>
    <n v="46993.5"/>
  </r>
  <r>
    <x v="19"/>
    <x v="156"/>
    <s v="Old Dominion University"/>
    <s v="Virginia"/>
    <x v="1"/>
    <x v="0"/>
    <n v="0.72177337911533024"/>
    <n v="0.38561634252133764"/>
    <n v="9902"/>
    <n v="7147"/>
    <n v="2708"/>
    <n v="48"/>
    <n v="2756"/>
    <n v="23529"/>
    <s v="Southeast: AL, AR, FL, GA, KY, LA, MS, NC, SC, TN, VA, and WV"/>
    <x v="1"/>
    <x v="1"/>
    <n v="-76.303100000000001"/>
    <n v="36.889299999999999"/>
    <m/>
    <m/>
    <n v="115650832"/>
    <n v="95746968"/>
    <m/>
    <n v="1783092"/>
    <n v="28861302"/>
    <n v="107153240"/>
    <n v="8461351"/>
    <n v="19544382"/>
    <n v="198994048"/>
    <n v="143075344"/>
    <x v="4370"/>
    <n v="141469776"/>
    <n v="7265529"/>
    <n v="468201"/>
    <n v="7733730"/>
    <n v="41801216"/>
    <n v="14434176"/>
    <n v="337852416"/>
    <n v="146418672"/>
    <n v="34460732"/>
    <n v="126556120"/>
    <n v="136879136"/>
    <n v="355381408"/>
    <n v="337852416"/>
    <n v="949"/>
    <n v="0.495"/>
    <m/>
    <n v="0.31639699999999998"/>
    <n v="0.58293700000000004"/>
    <n v="0.131247"/>
    <n v="47049.5"/>
  </r>
  <r>
    <x v="20"/>
    <x v="156"/>
    <s v="Old Dominion University"/>
    <s v="Virginia"/>
    <x v="1"/>
    <x v="0"/>
    <n v="0.69405959385082561"/>
    <n v="0.36464315012305171"/>
    <n v="10538"/>
    <n v="7314"/>
    <n v="2611"/>
    <n v="56"/>
    <n v="2667"/>
    <n v="23529"/>
    <s v="Southeast: AL, AR, FL, GA, KY, LA, MS, NC, SC, TN, VA, and WV"/>
    <x v="1"/>
    <x v="1"/>
    <n v="-76.303200000000004"/>
    <n v="36.889400000000002"/>
    <m/>
    <m/>
    <n v="127416736"/>
    <n v="105775240"/>
    <m/>
    <n v="2665197"/>
    <n v="32416864"/>
    <n v="111273712"/>
    <n v="9106859"/>
    <n v="41035040"/>
    <n v="210805648"/>
    <n v="161003520"/>
    <x v="4371"/>
    <n v="151097616"/>
    <n v="6997079"/>
    <n v="423026"/>
    <n v="7420105"/>
    <n v="48714960"/>
    <n v="15381180"/>
    <n v="362508320"/>
    <n v="156238640"/>
    <n v="38604904"/>
    <n v="136879136"/>
    <n v="153916128"/>
    <n v="395158368"/>
    <n v="362508320"/>
    <n v="1027"/>
    <n v="0.5"/>
    <m/>
    <n v="0.33279199999999998"/>
    <n v="0.58433000000000002"/>
    <n v="0.13708600000000001"/>
    <n v="44725"/>
  </r>
  <r>
    <x v="21"/>
    <x v="156"/>
    <s v="Old Dominion University"/>
    <s v="Virginia"/>
    <x v="1"/>
    <x v="0"/>
    <n v="0.75327193407658755"/>
    <n v="0.3539253539253539"/>
    <n v="10315"/>
    <n v="7770"/>
    <n v="2695"/>
    <n v="55"/>
    <n v="2750"/>
    <n v="23529"/>
    <s v="Southeast: AL, AR, FL, GA, KY, LA, MS, NC, SC, TN, VA, and WV"/>
    <x v="1"/>
    <x v="1"/>
    <n v="-76.309700000000007"/>
    <n v="36.884900000000002"/>
    <n v="4.5999999999999999E-2"/>
    <n v="3867"/>
    <n v="136684624"/>
    <n v="113652032"/>
    <m/>
    <n v="2378251"/>
    <n v="31105576"/>
    <n v="112412360"/>
    <n v="8940861"/>
    <n v="20678608"/>
    <n v="223967888"/>
    <n v="151001616"/>
    <x v="4372"/>
    <n v="154793280"/>
    <n v="8602233"/>
    <n v="535552"/>
    <n v="9137785"/>
    <n v="50096920"/>
    <n v="15872858"/>
    <n v="376579808"/>
    <n v="165903872"/>
    <n v="37250316"/>
    <n v="153916128"/>
    <n v="154600688"/>
    <n v="386855680"/>
    <n v="376579808"/>
    <n v="1010"/>
    <n v="0.49099999999999999"/>
    <m/>
    <n v="0.34619299999999997"/>
    <n v="0.59214800000000001"/>
    <n v="0.144926"/>
    <n v="43328"/>
  </r>
  <r>
    <x v="22"/>
    <x v="156"/>
    <s v="Old Dominion University"/>
    <s v="Virginia"/>
    <x v="1"/>
    <x v="0"/>
    <n v="0.73651191969887075"/>
    <n v="0.35486830035381994"/>
    <n v="10361"/>
    <n v="7631"/>
    <n v="2675"/>
    <n v="33"/>
    <n v="2708"/>
    <n v="23529"/>
    <s v="Southeast: AL, AR, FL, GA, KY, LA, MS, NC, SC, TN, VA, and WV"/>
    <x v="1"/>
    <x v="1"/>
    <n v="-76.309700000000007"/>
    <n v="36.884900000000002"/>
    <n v="6.5000000000000002E-2"/>
    <n v="3981"/>
    <n v="144345264"/>
    <n v="120046416"/>
    <m/>
    <n v="2228084"/>
    <n v="32761816"/>
    <n v="123990968"/>
    <n v="9286061"/>
    <n v="22160270"/>
    <n v="227945072"/>
    <n v="160721152"/>
    <x v="4373"/>
    <n v="163158576"/>
    <n v="9092987"/>
    <n v="511932"/>
    <n v="9604919"/>
    <n v="48929300"/>
    <n v="16988120"/>
    <n v="389108480"/>
    <n v="172135984"/>
    <n v="41687488"/>
    <n v="154600688"/>
    <n v="166820288"/>
    <n v="411212256"/>
    <n v="389108480"/>
    <n v="1286"/>
    <n v="0.51200000000000001"/>
    <m/>
    <n v="0.36036299999999999"/>
    <n v="0.59509100000000004"/>
    <n v="0.14390700000000001"/>
    <n v="41715"/>
  </r>
  <r>
    <x v="23"/>
    <x v="156"/>
    <s v="Old Dominion University"/>
    <s v="Virginia"/>
    <x v="1"/>
    <x v="0"/>
    <n v="0.76786589550044115"/>
    <n v="0.37571811566449637"/>
    <n v="10201"/>
    <n v="7833"/>
    <n v="2909"/>
    <n v="34"/>
    <n v="2943"/>
    <n v="23529"/>
    <s v="Southeast: AL, AR, FL, GA, KY, LA, MS, NC, SC, TN, VA, and WV"/>
    <x v="1"/>
    <x v="1"/>
    <n v="-76.309700000000007"/>
    <n v="36.884900000000002"/>
    <n v="6.8000000000000005E-2"/>
    <n v="4411"/>
    <n v="155958656"/>
    <n v="130357976"/>
    <m/>
    <n v="1387772"/>
    <n v="34465560"/>
    <n v="132062768"/>
    <n v="11211579"/>
    <n v="32055510"/>
    <n v="245109728"/>
    <n v="173340336"/>
    <x v="4374"/>
    <n v="173046320"/>
    <n v="11153621"/>
    <n v="739399"/>
    <n v="11893020"/>
    <n v="50574312"/>
    <n v="18391096"/>
    <n v="412744672"/>
    <n v="180544112"/>
    <n v="46009328"/>
    <n v="166820288"/>
    <n v="185642704"/>
    <n v="452857440"/>
    <n v="412744672"/>
    <n v="1422"/>
    <n v="0.51600000000000001"/>
    <m/>
    <n v="0.35322700000000001"/>
    <n v="0.59009100000000003"/>
    <n v="0.136016"/>
    <n v="41695.5"/>
  </r>
  <r>
    <x v="24"/>
    <x v="156"/>
    <s v="Old Dominion University"/>
    <s v="Virginia"/>
    <x v="1"/>
    <x v="0"/>
    <n v="0.81890623294400178"/>
    <n v="0.37256731538256466"/>
    <n v="9161"/>
    <n v="7502"/>
    <n v="2764"/>
    <n v="31"/>
    <n v="2795"/>
    <n v="23529"/>
    <s v="Southeast: AL, AR, FL, GA, KY, LA, MS, NC, SC, TN, VA, and WV"/>
    <x v="1"/>
    <x v="1"/>
    <n v="-76.309700000000007"/>
    <n v="36.884900000000002"/>
    <n v="5.0999999999999997E-2"/>
    <n v="5212"/>
    <n v="165197008"/>
    <n v="139946768"/>
    <m/>
    <n v="2351448"/>
    <n v="37959824"/>
    <n v="133625000"/>
    <n v="11628033"/>
    <n v="21686140"/>
    <n v="259453024"/>
    <n v="173744016"/>
    <x v="4375"/>
    <n v="183952912"/>
    <n v="12392038"/>
    <n v="821111"/>
    <n v="13213149"/>
    <n v="50039072"/>
    <n v="19289640"/>
    <n v="420580128"/>
    <n v="186466208"/>
    <n v="51401488"/>
    <n v="185642704"/>
    <n v="193997184"/>
    <n v="456653504"/>
    <n v="420580128"/>
    <n v="1418"/>
    <n v="0.52700000000000002"/>
    <m/>
    <n v="0.35131899999999999"/>
    <n v="0.58260100000000004"/>
    <n v="0.13458600000000001"/>
    <n v="41081"/>
  </r>
  <r>
    <x v="25"/>
    <x v="156"/>
    <s v="Old Dominion University"/>
    <s v="Virginia"/>
    <x v="1"/>
    <x v="0"/>
    <n v="0.83112513144058886"/>
    <n v="0.37398785425101216"/>
    <n v="9510"/>
    <n v="7904"/>
    <n v="2927"/>
    <n v="29"/>
    <n v="2956"/>
    <n v="23529"/>
    <s v="Southeast: AL, AR, FL, GA, KY, LA, MS, NC, SC, TN, VA, and WV"/>
    <x v="1"/>
    <x v="1"/>
    <n v="-76.309700000000007"/>
    <n v="36.884900000000002"/>
    <n v="4.7E-2"/>
    <n v="5108"/>
    <n v="174190960"/>
    <n v="143527808"/>
    <m/>
    <n v="2457358"/>
    <n v="39996452"/>
    <n v="140554384"/>
    <n v="12987154"/>
    <n v="29349192"/>
    <n v="275448896"/>
    <n v="182271152"/>
    <x v="4376"/>
    <n v="189332432"/>
    <n v="13507419"/>
    <n v="807373"/>
    <n v="14314792"/>
    <n v="51545292"/>
    <n v="20579460"/>
    <n v="442396416"/>
    <n v="183194240"/>
    <n v="64606284"/>
    <n v="193997184"/>
    <n v="194719264"/>
    <n v="492893344"/>
    <n v="442396416"/>
    <n v="1313"/>
    <n v="0.50900000000000001"/>
    <m/>
    <n v="0.34489300000000001"/>
    <n v="0.59111000000000002"/>
    <n v="0.12967600000000001"/>
    <n v="39711"/>
  </r>
  <r>
    <x v="26"/>
    <x v="156"/>
    <s v="Old Dominion University"/>
    <s v="Virginia"/>
    <x v="1"/>
    <x v="0"/>
    <n v="0.84637068357998591"/>
    <n v="0.28684429641965031"/>
    <n v="11352"/>
    <n v="9608"/>
    <n v="2727"/>
    <n v="29"/>
    <n v="2756"/>
    <n v="23529"/>
    <s v="Southeast: AL, AR, FL, GA, KY, LA, MS, NC, SC, TN, VA, and WV"/>
    <x v="1"/>
    <x v="1"/>
    <n v="-76.306700000000006"/>
    <n v="36.886400000000002"/>
    <n v="6.2E-2"/>
    <n v="5528"/>
    <n v="177555792"/>
    <n v="144278368"/>
    <m/>
    <n v="2409692"/>
    <n v="39819068"/>
    <n v="152472848"/>
    <n v="12846288"/>
    <n v="16282184"/>
    <n v="280984320"/>
    <n v="199726640"/>
    <x v="4377"/>
    <n v="198928528"/>
    <n v="14134058"/>
    <n v="668220"/>
    <n v="14802278"/>
    <n v="49416232"/>
    <n v="21508544"/>
    <n v="473092992"/>
    <n v="196810864"/>
    <n v="60971892"/>
    <n v="194719264"/>
    <n v="204745296"/>
    <n v="499860672"/>
    <n v="473092992"/>
    <n v="1433"/>
    <n v="0.54400000000000004"/>
    <m/>
    <n v="0.33748899999999998"/>
    <n v="0.60197699999999998"/>
    <n v="0.125112"/>
    <n v="38019.5"/>
  </r>
  <r>
    <x v="27"/>
    <x v="156"/>
    <s v="Old Dominion University"/>
    <s v="Virginia"/>
    <x v="1"/>
    <x v="0"/>
    <n v="0.85724527287391339"/>
    <n v="0.3071294166840895"/>
    <n v="11159"/>
    <n v="9566"/>
    <n v="2916"/>
    <n v="22"/>
    <n v="2938"/>
    <m/>
    <m/>
    <x v="0"/>
    <x v="0"/>
    <m/>
    <m/>
    <n v="5.5E-2"/>
    <n v="5627"/>
    <n v="182858992"/>
    <n v="146612080"/>
    <m/>
    <n v="2381286"/>
    <n v="43364256"/>
    <n v="154947360"/>
    <n v="13727577"/>
    <n v="14695366"/>
    <n v="284043360"/>
    <n v="217758928"/>
    <x v="4378"/>
    <n v="204934096"/>
    <n v="14285831"/>
    <n v="1044182"/>
    <n v="15330013"/>
    <n v="54872568"/>
    <n v="21989628"/>
    <n v="486868064"/>
    <n v="199603216"/>
    <n v="61909644"/>
    <n v="204745296"/>
    <n v="238114048"/>
    <n v="512695200"/>
    <n v="486868064"/>
    <m/>
    <m/>
    <m/>
    <m/>
    <m/>
    <m/>
    <m/>
  </r>
  <r>
    <x v="0"/>
    <x v="157"/>
    <s v="RADFORD UNIVERSITY"/>
    <s v="Virginia"/>
    <x v="0"/>
    <x v="0"/>
    <s v=""/>
    <s v=""/>
    <m/>
    <m/>
    <m/>
    <m/>
    <m/>
    <m/>
    <m/>
    <x v="0"/>
    <x v="0"/>
    <m/>
    <m/>
    <m/>
    <m/>
    <n v="13866675"/>
    <m/>
    <m/>
    <m/>
    <n v="2572765"/>
    <n v="28324844"/>
    <n v="156583"/>
    <n v="510156"/>
    <m/>
    <m/>
    <x v="4379"/>
    <n v="26372408"/>
    <n v="470635"/>
    <m/>
    <n v="470635"/>
    <n v="4148894"/>
    <n v="2281408"/>
    <n v="75024472"/>
    <n v="30289408"/>
    <n v="8182789"/>
    <m/>
    <m/>
    <m/>
    <m/>
    <m/>
    <m/>
    <m/>
    <m/>
    <m/>
    <m/>
    <m/>
  </r>
  <r>
    <x v="1"/>
    <x v="157"/>
    <s v="RADFORD UNIVERSITY"/>
    <s v="Virginia"/>
    <x v="0"/>
    <x v="0"/>
    <s v=""/>
    <s v=""/>
    <m/>
    <m/>
    <m/>
    <m/>
    <m/>
    <m/>
    <m/>
    <x v="0"/>
    <x v="0"/>
    <m/>
    <m/>
    <m/>
    <m/>
    <n v="17214366"/>
    <m/>
    <m/>
    <m/>
    <n v="3073536"/>
    <n v="26390576"/>
    <n v="178800"/>
    <n v="196991"/>
    <m/>
    <m/>
    <x v="4380"/>
    <n v="26207640"/>
    <n v="376649"/>
    <m/>
    <n v="376649"/>
    <n v="4393209"/>
    <n v="2302418"/>
    <n v="76185384"/>
    <n v="30339016"/>
    <n v="8231491"/>
    <m/>
    <m/>
    <m/>
    <m/>
    <m/>
    <m/>
    <m/>
    <m/>
    <m/>
    <m/>
    <m/>
  </r>
  <r>
    <x v="2"/>
    <x v="157"/>
    <s v="RADFORD UNIVERSITY"/>
    <s v="Virginia"/>
    <x v="0"/>
    <x v="0"/>
    <s v=""/>
    <s v=""/>
    <m/>
    <m/>
    <m/>
    <m/>
    <m/>
    <m/>
    <m/>
    <x v="0"/>
    <x v="0"/>
    <m/>
    <m/>
    <m/>
    <m/>
    <n v="19799836"/>
    <m/>
    <m/>
    <m/>
    <n v="3273196"/>
    <n v="26290728"/>
    <n v="265338"/>
    <n v="175741"/>
    <m/>
    <m/>
    <x v="4381"/>
    <n v="26820232"/>
    <n v="438827"/>
    <m/>
    <n v="438827"/>
    <n v="5101720"/>
    <n v="2409511"/>
    <n v="79111712"/>
    <n v="31682532"/>
    <n v="7104543"/>
    <m/>
    <m/>
    <m/>
    <m/>
    <m/>
    <m/>
    <m/>
    <m/>
    <m/>
    <m/>
    <m/>
  </r>
  <r>
    <x v="3"/>
    <x v="157"/>
    <s v="RADFORD UNIVERSITY"/>
    <s v="Virginia"/>
    <x v="0"/>
    <x v="0"/>
    <s v=""/>
    <s v=""/>
    <m/>
    <m/>
    <m/>
    <m/>
    <m/>
    <m/>
    <m/>
    <x v="0"/>
    <x v="0"/>
    <m/>
    <m/>
    <m/>
    <m/>
    <n v="21661644"/>
    <m/>
    <m/>
    <m/>
    <n v="3317337"/>
    <n v="27721436"/>
    <n v="267568"/>
    <n v="228379"/>
    <m/>
    <m/>
    <x v="4382"/>
    <n v="28534940"/>
    <n v="447663"/>
    <m/>
    <n v="447663"/>
    <n v="6026354"/>
    <n v="2797066"/>
    <n v="80472696"/>
    <n v="34323888"/>
    <n v="7611229"/>
    <m/>
    <m/>
    <m/>
    <m/>
    <m/>
    <m/>
    <m/>
    <m/>
    <m/>
    <m/>
    <m/>
  </r>
  <r>
    <x v="4"/>
    <x v="157"/>
    <s v="RADFORD UNIVERSITY"/>
    <s v="Virginia"/>
    <x v="0"/>
    <x v="0"/>
    <s v=""/>
    <s v=""/>
    <m/>
    <m/>
    <m/>
    <m/>
    <m/>
    <m/>
    <m/>
    <x v="0"/>
    <x v="0"/>
    <m/>
    <m/>
    <m/>
    <m/>
    <n v="21905818"/>
    <m/>
    <m/>
    <m/>
    <n v="3836347"/>
    <n v="30876520"/>
    <n v="354747"/>
    <n v="290540"/>
    <m/>
    <m/>
    <x v="4383"/>
    <n v="29711144"/>
    <n v="504096"/>
    <n v="56545"/>
    <n v="560641"/>
    <n v="8063031"/>
    <n v="2948302"/>
    <n v="84156592"/>
    <n v="36717888"/>
    <n v="8467251"/>
    <m/>
    <m/>
    <m/>
    <m/>
    <m/>
    <m/>
    <m/>
    <m/>
    <m/>
    <m/>
    <m/>
  </r>
  <r>
    <x v="5"/>
    <x v="157"/>
    <s v="RADFORD UNIVERSITY"/>
    <s v="Virginia"/>
    <x v="0"/>
    <x v="0"/>
    <s v=""/>
    <s v=""/>
    <m/>
    <m/>
    <m/>
    <m/>
    <m/>
    <n v="24142"/>
    <s v="Southeast: AL, AR, FL, GA, KY, LA, MS, NC, SC, TN, VA, and WV"/>
    <x v="0"/>
    <x v="0"/>
    <m/>
    <m/>
    <m/>
    <m/>
    <n v="21601520"/>
    <m/>
    <m/>
    <m/>
    <n v="3649737"/>
    <n v="29457242"/>
    <n v="426817"/>
    <n v="348997"/>
    <m/>
    <m/>
    <x v="4384"/>
    <n v="31856788"/>
    <n v="481386"/>
    <n v="36679"/>
    <n v="518065"/>
    <n v="5413302"/>
    <n v="2860793"/>
    <n v="80592624"/>
    <n v="35600472"/>
    <n v="8286642"/>
    <m/>
    <m/>
    <m/>
    <m/>
    <m/>
    <m/>
    <m/>
    <m/>
    <m/>
    <m/>
    <m/>
  </r>
  <r>
    <x v="6"/>
    <x v="157"/>
    <s v="RADFORD UNIVERSITY"/>
    <s v="Virginia"/>
    <x v="0"/>
    <x v="0"/>
    <s v=""/>
    <s v=""/>
    <m/>
    <m/>
    <m/>
    <m/>
    <m/>
    <n v="24142"/>
    <s v="Southeast: AL, AR, FL, GA, KY, LA, MS, NC, SC, TN, VA, and WV"/>
    <x v="0"/>
    <x v="0"/>
    <m/>
    <m/>
    <m/>
    <m/>
    <n v="20545332"/>
    <m/>
    <m/>
    <m/>
    <n v="4034732"/>
    <n v="30464888"/>
    <n v="410868"/>
    <n v="435141"/>
    <m/>
    <m/>
    <x v="4385"/>
    <n v="29160608"/>
    <n v="600965"/>
    <n v="37693"/>
    <n v="638658"/>
    <n v="6339595"/>
    <n v="3055891"/>
    <n v="81368392"/>
    <n v="35700556"/>
    <n v="9881043"/>
    <n v="6034935"/>
    <n v="15056397"/>
    <m/>
    <m/>
    <n v="922"/>
    <n v="0.496"/>
    <m/>
    <m/>
    <m/>
    <m/>
    <m/>
  </r>
  <r>
    <x v="7"/>
    <x v="157"/>
    <s v="RADFORD UNIVERSITY"/>
    <s v="Virginia"/>
    <x v="0"/>
    <x v="0"/>
    <s v=""/>
    <s v=""/>
    <m/>
    <m/>
    <m/>
    <m/>
    <m/>
    <m/>
    <m/>
    <x v="0"/>
    <x v="0"/>
    <m/>
    <m/>
    <m/>
    <m/>
    <n v="21370238"/>
    <m/>
    <m/>
    <m/>
    <n v="4698946"/>
    <n v="33217140"/>
    <n v="436422"/>
    <n v="430909"/>
    <m/>
    <m/>
    <x v="4386"/>
    <n v="31532924"/>
    <n v="386726"/>
    <n v="47546"/>
    <n v="434272"/>
    <n v="7391945"/>
    <n v="3248768"/>
    <n v="88551304"/>
    <n v="36471628"/>
    <n v="9196321"/>
    <n v="15056397"/>
    <n v="17020836"/>
    <m/>
    <m/>
    <n v="917"/>
    <n v="0.50700000000000001"/>
    <m/>
    <n v="0.154472"/>
    <n v="0.62177400000000005"/>
    <n v="5.3375800000000001E-2"/>
    <n v="42634"/>
  </r>
  <r>
    <x v="8"/>
    <x v="157"/>
    <s v="RADFORD UNIVERSITY"/>
    <s v="Virginia"/>
    <x v="0"/>
    <x v="0"/>
    <s v=""/>
    <s v=""/>
    <m/>
    <m/>
    <m/>
    <m/>
    <m/>
    <m/>
    <m/>
    <x v="0"/>
    <x v="0"/>
    <m/>
    <m/>
    <m/>
    <m/>
    <n v="21894736"/>
    <m/>
    <m/>
    <m/>
    <n v="5885359"/>
    <n v="35880596"/>
    <n v="377416"/>
    <n v="480378"/>
    <m/>
    <m/>
    <x v="4387"/>
    <n v="32342928"/>
    <n v="458010"/>
    <n v="47285"/>
    <n v="505295"/>
    <n v="8223369"/>
    <n v="3448339"/>
    <n v="93387792"/>
    <n v="38662512"/>
    <n v="8984902"/>
    <n v="17020836"/>
    <n v="18985080"/>
    <m/>
    <m/>
    <n v="783"/>
    <n v="0.45100000000000001"/>
    <m/>
    <n v="0.141873"/>
    <n v="0.63877399999999995"/>
    <n v="5.2685900000000001E-2"/>
    <n v="45008.5"/>
  </r>
  <r>
    <x v="9"/>
    <x v="157"/>
    <s v="RADFORD UNIVERSITY"/>
    <s v="Virginia"/>
    <x v="0"/>
    <x v="0"/>
    <s v=""/>
    <s v=""/>
    <m/>
    <m/>
    <m/>
    <m/>
    <m/>
    <m/>
    <m/>
    <x v="0"/>
    <x v="0"/>
    <m/>
    <m/>
    <m/>
    <m/>
    <n v="19790824"/>
    <m/>
    <m/>
    <m/>
    <n v="6513875"/>
    <n v="40839812"/>
    <n v="383767"/>
    <n v="535229"/>
    <m/>
    <m/>
    <x v="4388"/>
    <n v="33901232"/>
    <n v="613763"/>
    <n v="27939"/>
    <n v="641702"/>
    <n v="8752010"/>
    <n v="3790583"/>
    <n v="98900128"/>
    <n v="42343328"/>
    <n v="9643990"/>
    <n v="18985080"/>
    <n v="21530724"/>
    <m/>
    <m/>
    <n v="700"/>
    <n v="0.45800000000000002"/>
    <m/>
    <n v="0.13795299999999999"/>
    <n v="0.64228399999999997"/>
    <n v="5.4218799999999998E-2"/>
    <n v="45806"/>
  </r>
  <r>
    <x v="10"/>
    <x v="157"/>
    <s v="RADFORD UNIVERSITY"/>
    <s v="Virginia"/>
    <x v="0"/>
    <x v="0"/>
    <s v=""/>
    <s v=""/>
    <m/>
    <m/>
    <m/>
    <m/>
    <m/>
    <m/>
    <m/>
    <x v="0"/>
    <x v="0"/>
    <m/>
    <m/>
    <m/>
    <m/>
    <n v="20980088"/>
    <m/>
    <m/>
    <m/>
    <n v="7597093"/>
    <n v="43794792"/>
    <n v="320142"/>
    <n v="549339"/>
    <m/>
    <m/>
    <x v="4389"/>
    <n v="35573944"/>
    <n v="561880"/>
    <n v="127994"/>
    <n v="689874"/>
    <n v="10007214"/>
    <n v="3779028"/>
    <n v="107209560"/>
    <n v="44421296"/>
    <n v="10836665"/>
    <n v="21530724"/>
    <n v="25742508"/>
    <m/>
    <m/>
    <n v="719"/>
    <n v="0.52100000000000002"/>
    <m/>
    <n v="0.13820399999999999"/>
    <n v="0.62252700000000005"/>
    <n v="5.38813E-2"/>
    <n v="47163"/>
  </r>
  <r>
    <x v="11"/>
    <x v="157"/>
    <s v="RADFORD UNIVERSITY"/>
    <s v="Virginia"/>
    <x v="1"/>
    <x v="0"/>
    <n v="0.7840890217571832"/>
    <n v="0.39758525736072864"/>
    <n v="6021"/>
    <n v="4721"/>
    <n v="1875"/>
    <n v="2"/>
    <n v="1877"/>
    <n v="24141"/>
    <s v="Southeast: AL, AR, FL, GA, KY, LA, MS, NC, SC, TN, VA, and WV"/>
    <x v="0"/>
    <x v="0"/>
    <m/>
    <m/>
    <m/>
    <m/>
    <n v="22990144"/>
    <n v="19768832"/>
    <m/>
    <n v="548232"/>
    <n v="8440333"/>
    <n v="42655820"/>
    <m/>
    <n v="779340"/>
    <n v="61956268"/>
    <n v="43061256"/>
    <x v="4390"/>
    <n v="40409360"/>
    <n v="339192.59"/>
    <n v="2261134"/>
    <n v="2600326.5"/>
    <n v="6840426.5"/>
    <n v="4516203"/>
    <n v="97984816"/>
    <n v="47110248"/>
    <n v="11740970"/>
    <m/>
    <m/>
    <n v="110904016"/>
    <n v="97984816"/>
    <n v="751"/>
    <n v="0.52900000000000003"/>
    <m/>
    <n v="0.12950700000000001"/>
    <n v="0.60276399999999997"/>
    <n v="5.1382200000000003E-2"/>
    <n v="49781.5"/>
  </r>
  <r>
    <x v="12"/>
    <x v="157"/>
    <s v="RADFORD UNIVERSITY"/>
    <s v="Virginia"/>
    <x v="1"/>
    <x v="0"/>
    <n v="0.32727847101563734"/>
    <n v="0.8783783783783784"/>
    <n v="6331"/>
    <n v="2072"/>
    <n v="1812"/>
    <n v="8"/>
    <n v="1820"/>
    <n v="24141"/>
    <s v="Southeast: AL, AR, FL, GA, KY, LA, MS, NC, SC, TN, VA, and WV"/>
    <x v="0"/>
    <x v="0"/>
    <m/>
    <m/>
    <m/>
    <m/>
    <n v="24663892"/>
    <n v="20937740"/>
    <m/>
    <n v="420268"/>
    <n v="9070973"/>
    <n v="38805448"/>
    <m/>
    <n v="506036"/>
    <n v="64432420"/>
    <n v="39349216"/>
    <x v="4391"/>
    <n v="41470044"/>
    <n v="185395.11"/>
    <n v="2303644.75"/>
    <n v="2489039.75"/>
    <n v="7369738.5"/>
    <n v="3724983.25"/>
    <n v="101531608"/>
    <n v="42883612"/>
    <n v="13113649"/>
    <m/>
    <m/>
    <n v="110072696"/>
    <n v="101531608"/>
    <n v="890"/>
    <n v="0.55000000000000004"/>
    <m/>
    <n v="0.121221"/>
    <n v="0.59377800000000003"/>
    <n v="4.9016700000000003E-2"/>
    <n v="52309"/>
  </r>
  <r>
    <x v="13"/>
    <x v="157"/>
    <s v="RADFORD UNIVERSITY"/>
    <s v="Virginia"/>
    <x v="1"/>
    <x v="0"/>
    <n v="0.73804671578617342"/>
    <n v="0.38360237892948174"/>
    <n v="6379"/>
    <n v="4708"/>
    <n v="1804"/>
    <n v="2"/>
    <n v="1806"/>
    <n v="24141"/>
    <s v="Southeast: AL, AR, FL, GA, KY, LA, MS, NC, SC, TN, VA, and WV"/>
    <x v="0"/>
    <x v="0"/>
    <m/>
    <m/>
    <m/>
    <m/>
    <n v="29481508"/>
    <n v="25385468"/>
    <m/>
    <n v="135117"/>
    <n v="9576357"/>
    <n v="37560620"/>
    <n v="1331068"/>
    <n v="757839"/>
    <n v="70480832"/>
    <n v="38933144"/>
    <x v="4392"/>
    <n v="42709964"/>
    <n v="246771.05"/>
    <n v="3201798.75"/>
    <n v="3448569.75"/>
    <n v="7874646.5"/>
    <n v="4345148.5"/>
    <n v="103722248"/>
    <n v="43412856"/>
    <n v="12475086"/>
    <n v="14404983"/>
    <n v="16154694"/>
    <n v="116906776"/>
    <n v="103722248"/>
    <n v="857"/>
    <n v="0.56499999999999995"/>
    <m/>
    <n v="0.12840699999999999"/>
    <n v="0.582677"/>
    <n v="4.9061199999999999E-2"/>
    <n v="54221.5"/>
  </r>
  <r>
    <x v="14"/>
    <x v="157"/>
    <s v="RADFORD UNIVERSITY"/>
    <s v="Virginia"/>
    <x v="1"/>
    <x v="0"/>
    <n v="0.75801514419204119"/>
    <n v="0.38873538788522849"/>
    <n v="6207"/>
    <n v="4705"/>
    <n v="1825"/>
    <n v="4"/>
    <n v="1829"/>
    <m/>
    <m/>
    <x v="0"/>
    <x v="0"/>
    <m/>
    <m/>
    <m/>
    <m/>
    <n v="33874816"/>
    <n v="29253364"/>
    <m/>
    <n v="301269"/>
    <n v="9298472"/>
    <n v="42418908"/>
    <n v="1625623"/>
    <n v="948439"/>
    <n v="76085368"/>
    <n v="44460684"/>
    <x v="4393"/>
    <n v="46613688"/>
    <n v="182550.52"/>
    <n v="3441827"/>
    <n v="3624377.5"/>
    <n v="8507852"/>
    <n v="4083225.5"/>
    <n v="113922176"/>
    <n v="49322532"/>
    <n v="14291020"/>
    <n v="16154694"/>
    <n v="19062802"/>
    <n v="124338160"/>
    <n v="113922176"/>
    <n v="849"/>
    <n v="0.51300000000000001"/>
    <m/>
    <n v="0.120669"/>
    <n v="0.60215099999999999"/>
    <n v="4.59976E-2"/>
    <n v="55763"/>
  </r>
  <r>
    <x v="15"/>
    <x v="157"/>
    <s v="Radford University"/>
    <s v="Virginia"/>
    <x v="1"/>
    <x v="0"/>
    <n v="0.81474447513812154"/>
    <n v="0.40178003814367452"/>
    <n v="5792"/>
    <n v="4719"/>
    <n v="1893"/>
    <n v="3"/>
    <n v="1896"/>
    <s v="24141-0672"/>
    <s v="Southeast: AL, AR, FL, GA, KY, LA, MS, NC, SC, TN, VA, and WV"/>
    <x v="1"/>
    <x v="3"/>
    <m/>
    <m/>
    <m/>
    <m/>
    <n v="38191560"/>
    <n v="33355380"/>
    <m/>
    <n v="250572"/>
    <n v="10065579"/>
    <n v="47660756"/>
    <n v="1627284"/>
    <n v="979370"/>
    <n v="83950592"/>
    <n v="50491496"/>
    <x v="4394"/>
    <n v="53514072"/>
    <n v="760119.75"/>
    <n v="3439737"/>
    <n v="4199857"/>
    <n v="9640880"/>
    <n v="4466231.5"/>
    <n v="126391168"/>
    <n v="54966952"/>
    <n v="17396354"/>
    <n v="19062802"/>
    <n v="22145000"/>
    <n v="140718272"/>
    <n v="126391168"/>
    <n v="987"/>
    <n v="0.56299999999999994"/>
    <m/>
    <n v="0.114368"/>
    <n v="0.60316099999999995"/>
    <n v="4.1379300000000001E-2"/>
    <n v="58159"/>
  </r>
  <r>
    <x v="16"/>
    <x v="157"/>
    <s v="Radford University"/>
    <s v="Virginia"/>
    <x v="1"/>
    <x v="0"/>
    <n v="0.78326076439283987"/>
    <n v="0.35680461190035001"/>
    <n v="6201"/>
    <n v="4857"/>
    <n v="1731"/>
    <n v="2"/>
    <n v="1733"/>
    <m/>
    <m/>
    <x v="0"/>
    <x v="0"/>
    <m/>
    <m/>
    <m/>
    <m/>
    <n v="39057424"/>
    <n v="33644644"/>
    <m/>
    <n v="379922"/>
    <n v="9891089"/>
    <n v="53372236"/>
    <n v="1259000"/>
    <n v="1098636"/>
    <n v="86033808"/>
    <n v="57410752"/>
    <x v="4395"/>
    <n v="58326656"/>
    <n v="317976.65999999997"/>
    <n v="4155061"/>
    <n v="4473037.5"/>
    <n v="10590680"/>
    <n v="4700572"/>
    <n v="136910496"/>
    <n v="57695308"/>
    <n v="20065112"/>
    <n v="22145000"/>
    <n v="37524000"/>
    <n v="162401664"/>
    <n v="136910496"/>
    <n v="1053"/>
    <n v="0.56200000000000006"/>
    <m/>
    <n v="0.127943"/>
    <n v="0.58921900000000005"/>
    <n v="4.1202000000000003E-2"/>
    <n v="59243"/>
  </r>
  <r>
    <x v="17"/>
    <x v="157"/>
    <s v="Radford University"/>
    <s v="Virginia"/>
    <x v="1"/>
    <x v="0"/>
    <n v="0.775759296054499"/>
    <n v="0.33680936699597513"/>
    <n v="7046"/>
    <n v="5466"/>
    <n v="1841"/>
    <m/>
    <n v="1841"/>
    <s v="24141-0672"/>
    <s v="Southeast: AL, AR, FL, GA, KY, LA, MS, NC, SC, TN, VA, and WV"/>
    <x v="1"/>
    <x v="3"/>
    <m/>
    <m/>
    <m/>
    <m/>
    <n v="42154872"/>
    <n v="36984336"/>
    <m/>
    <n v="475023"/>
    <n v="9701780"/>
    <n v="57498808"/>
    <n v="1338775"/>
    <n v="1247839"/>
    <n v="88006352"/>
    <n v="66626604"/>
    <x v="4396"/>
    <n v="58495720"/>
    <n v="418855"/>
    <n v="4744658"/>
    <n v="5163513"/>
    <n v="9809519"/>
    <n v="6231171"/>
    <n v="147755824"/>
    <n v="60816920"/>
    <n v="19758164"/>
    <n v="37524000"/>
    <n v="34352000"/>
    <n v="163144848"/>
    <n v="147755824"/>
    <n v="1084"/>
    <n v="0.59799999999999998"/>
    <m/>
    <n v="0.124053"/>
    <n v="0.57923000000000002"/>
    <n v="3.5669199999999998E-2"/>
    <n v="64009"/>
  </r>
  <r>
    <x v="18"/>
    <x v="157"/>
    <s v="Radford University"/>
    <s v="Virginia"/>
    <x v="1"/>
    <x v="0"/>
    <n v="0.73769024171888986"/>
    <n v="0.32506934812760058"/>
    <n v="7819"/>
    <n v="5768"/>
    <n v="1872"/>
    <n v="3"/>
    <n v="1875"/>
    <s v="24141-0672"/>
    <s v="Southeast: AL, AR, FL, GA, KY, LA, MS, NC, SC, TN, VA, and WV"/>
    <x v="1"/>
    <x v="3"/>
    <m/>
    <m/>
    <m/>
    <m/>
    <n v="43394120"/>
    <n v="37519368"/>
    <m/>
    <n v="295975"/>
    <n v="9844653"/>
    <n v="56202976"/>
    <n v="1181631"/>
    <n v="1429569"/>
    <n v="89498920"/>
    <n v="62714092"/>
    <x v="4397"/>
    <n v="59744572"/>
    <n v="896024"/>
    <n v="3336912"/>
    <n v="4232936"/>
    <n v="11760455"/>
    <n v="4626063"/>
    <n v="149673648"/>
    <n v="63493388"/>
    <n v="20092304"/>
    <n v="34352000"/>
    <n v="27388780"/>
    <n v="158329888"/>
    <n v="149673648"/>
    <n v="1020"/>
    <n v="0.56699999999999995"/>
    <m/>
    <n v="0.104208"/>
    <n v="0.58030300000000001"/>
    <n v="2.86287E-2"/>
    <n v="67754"/>
  </r>
  <r>
    <x v="19"/>
    <x v="157"/>
    <s v="Radford University"/>
    <s v="Virginia"/>
    <x v="1"/>
    <x v="0"/>
    <n v="0.71099578332792734"/>
    <n v="0.32983576642335766"/>
    <n v="6166"/>
    <n v="4384"/>
    <n v="1446"/>
    <n v="0"/>
    <n v="1446"/>
    <s v="24141-0672"/>
    <s v="Southeast: AL, AR, FL, GA, KY, LA, MS, NC, SC, TN, VA, and WV"/>
    <x v="1"/>
    <x v="3"/>
    <n v="-80.547300000000007"/>
    <n v="37.138300000000001"/>
    <m/>
    <m/>
    <n v="46128116"/>
    <n v="38343928"/>
    <m/>
    <n v="473428"/>
    <n v="12806583"/>
    <n v="52365256"/>
    <n v="2502799"/>
    <n v="4638258"/>
    <n v="89882912"/>
    <n v="65654868"/>
    <x v="4398"/>
    <n v="56712056"/>
    <n v="397691"/>
    <n v="3963365"/>
    <n v="4361056"/>
    <n v="10175856"/>
    <n v="5370111"/>
    <n v="153033024"/>
    <n v="61156560"/>
    <n v="18516616"/>
    <n v="27388780"/>
    <n v="29574044"/>
    <n v="168974816"/>
    <n v="153033024"/>
    <n v="1035"/>
    <n v="0.56599999999999995"/>
    <m/>
    <n v="0.12064800000000001"/>
    <n v="0.58643500000000004"/>
    <n v="3.7515E-2"/>
    <n v="65717"/>
  </r>
  <r>
    <x v="20"/>
    <x v="157"/>
    <s v="Radford University"/>
    <s v="Virginia"/>
    <x v="1"/>
    <x v="0"/>
    <n v="0.75063398140321214"/>
    <n v="0.3447822822822823"/>
    <n v="7098"/>
    <n v="5328"/>
    <n v="1837"/>
    <n v="0"/>
    <n v="1837"/>
    <s v="24141-0672"/>
    <s v="Southeast: AL, AR, FL, GA, KY, LA, MS, NC, SC, TN, VA, and WV"/>
    <x v="1"/>
    <x v="3"/>
    <n v="-80.547300000000007"/>
    <n v="37.138300000000001"/>
    <m/>
    <m/>
    <n v="53312992"/>
    <n v="42999456"/>
    <m/>
    <n v="225574"/>
    <n v="14643562"/>
    <n v="52012616"/>
    <n v="1990563"/>
    <n v="3593998"/>
    <n v="97948496"/>
    <n v="64446072"/>
    <x v="4399"/>
    <n v="61572776"/>
    <n v="275516"/>
    <n v="4979298"/>
    <n v="5254814"/>
    <n v="10233926"/>
    <n v="5776242"/>
    <n v="152285568"/>
    <n v="65856136"/>
    <n v="18008120"/>
    <n v="29574044"/>
    <n v="36047088"/>
    <n v="176554352"/>
    <n v="152285568"/>
    <n v="1054"/>
    <n v="0.55800000000000005"/>
    <m/>
    <n v="0.12992200000000001"/>
    <n v="0.57229099999999999"/>
    <n v="3.6217300000000001E-2"/>
    <n v="63965"/>
  </r>
  <r>
    <x v="21"/>
    <x v="157"/>
    <s v="Radford University"/>
    <s v="Virginia"/>
    <x v="1"/>
    <x v="0"/>
    <n v="0.80239599789362825"/>
    <n v="0.33388022969647252"/>
    <n v="7596"/>
    <n v="6095"/>
    <n v="2035"/>
    <n v="0"/>
    <n v="2035"/>
    <s v="24141-0672"/>
    <s v="Southeast: AL, AR, FL, GA, KY, LA, MS, NC, SC, TN, VA, and WV"/>
    <x v="1"/>
    <x v="3"/>
    <n v="-80.549700000000001"/>
    <n v="37.136899999999997"/>
    <n v="5.0999999999999997E-2"/>
    <n v="1756"/>
    <n v="59714856"/>
    <n v="49182800"/>
    <m/>
    <n v="308178"/>
    <n v="14883848"/>
    <n v="47421548"/>
    <n v="1705750"/>
    <n v="4659317"/>
    <n v="108877120"/>
    <n v="61288708"/>
    <x v="4400"/>
    <n v="65222720"/>
    <n v="541342"/>
    <n v="3960294"/>
    <n v="4501636"/>
    <n v="10342931"/>
    <n v="5675955"/>
    <n v="160766512"/>
    <n v="67144176"/>
    <n v="18917154"/>
    <n v="36047088"/>
    <n v="37131064"/>
    <n v="193929760"/>
    <n v="160766512"/>
    <n v="1040"/>
    <n v="0.60099999999999998"/>
    <m/>
    <n v="0.11451799999999999"/>
    <n v="0.56875900000000001"/>
    <n v="3.1624300000000001E-2"/>
    <n v="64377.5"/>
  </r>
  <r>
    <x v="22"/>
    <x v="157"/>
    <s v="Radford University"/>
    <s v="Virginia"/>
    <x v="1"/>
    <x v="0"/>
    <n v="0.76385836385836381"/>
    <n v="0.32816496163682862"/>
    <n v="8190"/>
    <n v="6256"/>
    <n v="2052"/>
    <n v="1"/>
    <n v="2053"/>
    <s v="24141-0672"/>
    <s v="Southeast: AL, AR, FL, GA, KY, LA, MS, NC, SC, TN, VA, and WV"/>
    <x v="1"/>
    <x v="3"/>
    <n v="-80.549700000000001"/>
    <n v="37.136899999999997"/>
    <n v="3.9E-2"/>
    <n v="1847"/>
    <n v="64050084"/>
    <n v="52752784"/>
    <m/>
    <n v="271664"/>
    <n v="14803088"/>
    <n v="54504340"/>
    <n v="1890224"/>
    <n v="1229109"/>
    <n v="115437152"/>
    <n v="66471096"/>
    <x v="4401"/>
    <n v="73593488"/>
    <n v="360223"/>
    <n v="3323173"/>
    <n v="3683396"/>
    <n v="12154959"/>
    <n v="6719088"/>
    <n v="173056608"/>
    <n v="70287344"/>
    <n v="21431760"/>
    <n v="37131064"/>
    <n v="40619048"/>
    <n v="188883520"/>
    <n v="173056608"/>
    <n v="1077"/>
    <n v="0.58499999999999996"/>
    <m/>
    <n v="0.117254"/>
    <n v="0.57489999999999997"/>
    <n v="3.3660299999999997E-2"/>
    <n v="64175.5"/>
  </r>
  <r>
    <x v="23"/>
    <x v="157"/>
    <s v="Radford University"/>
    <s v="Virginia"/>
    <x v="1"/>
    <x v="0"/>
    <n v="0.78312323128376637"/>
    <n v="0.32621550591327203"/>
    <n v="7774"/>
    <n v="6088"/>
    <n v="1986"/>
    <n v="0"/>
    <n v="1986"/>
    <s v="24141-0672"/>
    <s v="Southeast: AL, AR, FL, GA, KY, LA, MS, NC, SC, TN, VA, and WV"/>
    <x v="1"/>
    <x v="3"/>
    <n v="-80.549700000000001"/>
    <n v="37.136899999999997"/>
    <n v="4.2000000000000003E-2"/>
    <n v="1917"/>
    <n v="68903672"/>
    <n v="57657056"/>
    <m/>
    <n v="214476"/>
    <n v="15205994"/>
    <n v="54613064"/>
    <n v="1851115"/>
    <n v="1311595"/>
    <n v="120699720"/>
    <n v="66672456"/>
    <x v="4402"/>
    <n v="76689984"/>
    <n v="334379"/>
    <n v="3243528"/>
    <n v="3577907"/>
    <n v="13376808"/>
    <n v="7199619"/>
    <n v="181100272"/>
    <n v="72744824"/>
    <n v="23555640"/>
    <n v="40619048"/>
    <n v="47237512"/>
    <n v="206436416"/>
    <n v="181100272"/>
    <n v="1099"/>
    <n v="0.58699999999999997"/>
    <m/>
    <n v="0.113605"/>
    <n v="0.565079"/>
    <n v="2.7891200000000001E-2"/>
    <n v="64035.5"/>
  </r>
  <r>
    <x v="24"/>
    <x v="157"/>
    <s v="Radford University"/>
    <s v="Virginia"/>
    <x v="1"/>
    <x v="0"/>
    <n v="0.7890655292749128"/>
    <n v="0.33005733005733007"/>
    <n v="7737"/>
    <n v="6105"/>
    <n v="2013"/>
    <n v="2"/>
    <n v="2015"/>
    <n v="24142"/>
    <s v="Southeast: AL, AR, FL, GA, KY, LA, MS, NC, SC, TN, VA, and WV"/>
    <x v="1"/>
    <x v="3"/>
    <n v="-80.549700000000001"/>
    <n v="37.136899999999997"/>
    <n v="4.2000000000000003E-2"/>
    <n v="2180"/>
    <n v="71646392"/>
    <n v="59758920"/>
    <m/>
    <n v="240572"/>
    <n v="16262611"/>
    <n v="56358572"/>
    <n v="2337000"/>
    <n v="1925183"/>
    <n v="123591040"/>
    <n v="69318336"/>
    <x v="4403"/>
    <n v="78455568"/>
    <n v="514821"/>
    <n v="3821071"/>
    <n v="4335892"/>
    <n v="14130870"/>
    <n v="7385870"/>
    <n v="188150768"/>
    <n v="73760160"/>
    <n v="28388762"/>
    <n v="47237512"/>
    <n v="52724448"/>
    <n v="230961392"/>
    <n v="188150768"/>
    <n v="858"/>
    <n v="0.59399999999999997"/>
    <m/>
    <n v="0.105568"/>
    <n v="0.57215800000000006"/>
    <n v="2.4129899999999999E-2"/>
    <n v="63668.5"/>
  </r>
  <r>
    <x v="25"/>
    <x v="157"/>
    <s v="Radford University"/>
    <s v="Virginia"/>
    <x v="1"/>
    <x v="0"/>
    <n v="0.83077327031639758"/>
    <n v="0.31005056890012644"/>
    <n v="7617"/>
    <n v="6328"/>
    <n v="1960"/>
    <n v="2"/>
    <n v="1962"/>
    <n v="24142"/>
    <s v="Southeast: AL, AR, FL, GA, KY, LA, MS, NC, SC, TN, VA, and WV"/>
    <x v="1"/>
    <x v="3"/>
    <n v="-80.549700000000001"/>
    <n v="37.136899999999997"/>
    <n v="4.3999999999999997E-2"/>
    <n v="2233"/>
    <n v="76284488"/>
    <n v="63816320"/>
    <m/>
    <n v="473912"/>
    <n v="16649792"/>
    <n v="57577844"/>
    <n v="2571000"/>
    <n v="1936346"/>
    <n v="127857624"/>
    <n v="71648128"/>
    <x v="4404"/>
    <n v="85563176"/>
    <n v="706863"/>
    <n v="3263149"/>
    <n v="3970012"/>
    <n v="14198807"/>
    <n v="7402715"/>
    <n v="198971168"/>
    <n v="80470128"/>
    <n v="28845700"/>
    <n v="52724448"/>
    <n v="44934000"/>
    <n v="243525216"/>
    <n v="198971168"/>
    <n v="1071"/>
    <n v="0.58299999999999996"/>
    <m/>
    <n v="0.101439"/>
    <n v="0.59188499999999999"/>
    <n v="2.09955E-2"/>
    <n v="60920"/>
  </r>
  <r>
    <x v="26"/>
    <x v="157"/>
    <s v="Radford University"/>
    <s v="Virginia"/>
    <x v="1"/>
    <x v="0"/>
    <n v="0.81200483416140723"/>
    <n v="0.28956507359021"/>
    <n v="7447"/>
    <n v="6047"/>
    <n v="1747"/>
    <n v="4"/>
    <n v="1751"/>
    <n v="24142"/>
    <s v="Southeast: AL, AR, FL, GA, KY, LA, MS, NC, SC, TN, VA, and WV"/>
    <x v="1"/>
    <x v="3"/>
    <n v="-80.549700000000001"/>
    <n v="37.136899999999997"/>
    <n v="4.4999999999999998E-2"/>
    <n v="2166"/>
    <n v="74772640"/>
    <n v="61204744"/>
    <m/>
    <n v="262050"/>
    <n v="16282363"/>
    <n v="62247096"/>
    <n v="2951000"/>
    <n v="3249024"/>
    <n v="123584520"/>
    <n v="78182544"/>
    <x v="4405"/>
    <n v="86390752"/>
    <n v="499484"/>
    <n v="3793724"/>
    <n v="4293208"/>
    <n v="14667973"/>
    <n v="7685212"/>
    <n v="203675168"/>
    <n v="81976192"/>
    <n v="32169152"/>
    <n v="44934000"/>
    <n v="50346508"/>
    <n v="218282064"/>
    <n v="203675168"/>
    <n v="1121"/>
    <n v="0.55200000000000005"/>
    <m/>
    <n v="0.103536"/>
    <n v="0.59501400000000004"/>
    <n v="2.03511E-2"/>
    <n v="54745"/>
  </r>
  <r>
    <x v="27"/>
    <x v="157"/>
    <s v="Radford University"/>
    <s v="Virginia"/>
    <x v="1"/>
    <x v="0"/>
    <n v="0.7432284541723666"/>
    <n v="0.17007178354500277"/>
    <n v="14620"/>
    <n v="10866"/>
    <n v="1845"/>
    <n v="3"/>
    <n v="1848"/>
    <m/>
    <m/>
    <x v="0"/>
    <x v="0"/>
    <m/>
    <m/>
    <n v="5.8000000000000003E-2"/>
    <n v="2453"/>
    <n v="76546544"/>
    <n v="61744964"/>
    <m/>
    <n v="462562"/>
    <n v="19849790"/>
    <n v="62920232"/>
    <n v="2581000"/>
    <n v="1374765"/>
    <n v="129383416"/>
    <n v="78888144"/>
    <x v="4406"/>
    <n v="98053632"/>
    <n v="628887"/>
    <n v="3337534"/>
    <n v="3966421"/>
    <n v="15192636"/>
    <n v="8059100"/>
    <n v="220588880"/>
    <n v="83673776"/>
    <n v="33279996"/>
    <n v="50346508"/>
    <n v="56743712"/>
    <n v="222902624"/>
    <n v="220588880"/>
    <m/>
    <m/>
    <m/>
    <m/>
    <m/>
    <m/>
    <m/>
  </r>
  <r>
    <x v="0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91888840"/>
    <m/>
    <m/>
    <n v="12927946"/>
    <n v="65747488"/>
    <n v="198376992"/>
    <n v="32436314"/>
    <n v="1392514"/>
    <m/>
    <m/>
    <x v="4407"/>
    <n v="130759760"/>
    <n v="94042248"/>
    <n v="58994524"/>
    <n v="153036768"/>
    <n v="29495646"/>
    <n v="9124900"/>
    <n v="449499680"/>
    <n v="217653072"/>
    <n v="51724912"/>
    <m/>
    <m/>
    <m/>
    <m/>
    <m/>
    <m/>
    <m/>
    <m/>
    <m/>
    <m/>
    <m/>
  </r>
  <r>
    <x v="1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05944264"/>
    <m/>
    <m/>
    <n v="13137032"/>
    <n v="68332824"/>
    <n v="182423136"/>
    <n v="34226728"/>
    <n v="1153540"/>
    <m/>
    <m/>
    <x v="4408"/>
    <n v="132751848"/>
    <n v="94502408"/>
    <n v="56695832"/>
    <n v="151198240"/>
    <n v="33254988"/>
    <n v="8902244"/>
    <n v="465136768"/>
    <n v="217074688"/>
    <n v="50213468"/>
    <m/>
    <m/>
    <m/>
    <m/>
    <m/>
    <m/>
    <m/>
    <m/>
    <m/>
    <m/>
    <m/>
  </r>
  <r>
    <x v="2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12405376"/>
    <m/>
    <m/>
    <n v="10493130"/>
    <n v="70950432"/>
    <n v="175014288"/>
    <n v="35259008"/>
    <n v="768467"/>
    <m/>
    <m/>
    <x v="4409"/>
    <n v="132769480"/>
    <n v="95354632"/>
    <n v="52624224"/>
    <n v="147978848"/>
    <n v="33183018"/>
    <n v="8502372"/>
    <n v="471171232"/>
    <n v="221675728"/>
    <n v="43103340"/>
    <m/>
    <m/>
    <m/>
    <m/>
    <m/>
    <m/>
    <m/>
    <m/>
    <m/>
    <m/>
    <m/>
  </r>
  <r>
    <x v="3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20998672"/>
    <m/>
    <m/>
    <n v="11190975"/>
    <n v="71805384"/>
    <n v="180926496"/>
    <n v="33687528"/>
    <n v="868142"/>
    <m/>
    <m/>
    <x v="4410"/>
    <n v="137695280"/>
    <n v="96402152"/>
    <n v="55088544"/>
    <n v="151490688"/>
    <n v="34955824"/>
    <n v="8986927"/>
    <n v="499189600"/>
    <n v="231766720"/>
    <n v="44977040"/>
    <m/>
    <m/>
    <m/>
    <m/>
    <m/>
    <m/>
    <m/>
    <m/>
    <m/>
    <m/>
    <m/>
  </r>
  <r>
    <x v="4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26264232"/>
    <m/>
    <m/>
    <n v="10892497"/>
    <n v="77981120"/>
    <n v="183553200"/>
    <n v="33853984"/>
    <n v="1127461"/>
    <m/>
    <m/>
    <x v="4411"/>
    <n v="148234096"/>
    <n v="97394560"/>
    <n v="55929064"/>
    <n v="153323616"/>
    <n v="35959688"/>
    <n v="10404678"/>
    <n v="516546752"/>
    <n v="251629744"/>
    <n v="48635712"/>
    <m/>
    <m/>
    <m/>
    <m/>
    <m/>
    <m/>
    <m/>
    <m/>
    <m/>
    <m/>
    <m/>
  </r>
  <r>
    <x v="5"/>
    <x v="158"/>
    <s v="VIRGINIA POLYTECHNIC INSTITUTE AND STATE UNIV"/>
    <s v="Virginia"/>
    <x v="0"/>
    <x v="0"/>
    <s v=""/>
    <s v=""/>
    <m/>
    <m/>
    <m/>
    <m/>
    <m/>
    <n v="240610131"/>
    <s v="Southeast: AL, AR, FL, GA, KY, LA, MS, NC, SC, TN, VA, and WV"/>
    <x v="0"/>
    <x v="0"/>
    <m/>
    <m/>
    <m/>
    <m/>
    <n v="130999016"/>
    <m/>
    <m/>
    <n v="8880358"/>
    <n v="78002616"/>
    <n v="180973536"/>
    <n v="35625624"/>
    <n v="1337648"/>
    <m/>
    <m/>
    <x v="4412"/>
    <n v="140400208"/>
    <n v="92233408"/>
    <n v="48759200"/>
    <n v="140992608"/>
    <n v="36507828"/>
    <n v="11044608"/>
    <n v="503789280"/>
    <n v="232899120"/>
    <n v="46816392"/>
    <m/>
    <m/>
    <m/>
    <m/>
    <m/>
    <m/>
    <m/>
    <m/>
    <m/>
    <m/>
    <m/>
  </r>
  <r>
    <x v="6"/>
    <x v="158"/>
    <s v="VIRGINIA POLYTECHNIC INSTITUTE AND STATE UNIV"/>
    <s v="Virginia"/>
    <x v="0"/>
    <x v="0"/>
    <s v=""/>
    <s v=""/>
    <m/>
    <m/>
    <m/>
    <m/>
    <m/>
    <n v="240610131"/>
    <s v="Southeast: AL, AR, FL, GA, KY, LA, MS, NC, SC, TN, VA, and WV"/>
    <x v="0"/>
    <x v="0"/>
    <m/>
    <m/>
    <m/>
    <m/>
    <n v="139709088"/>
    <m/>
    <m/>
    <n v="9755559"/>
    <n v="82261872"/>
    <n v="191927952"/>
    <n v="36977772"/>
    <n v="1010775"/>
    <m/>
    <m/>
    <x v="4413"/>
    <n v="149160304"/>
    <n v="104058816"/>
    <n v="55964460"/>
    <n v="160023280"/>
    <n v="38265456"/>
    <n v="14283208"/>
    <n v="558254464"/>
    <n v="244357280"/>
    <n v="51456788"/>
    <n v="244900000"/>
    <n v="286061760"/>
    <m/>
    <m/>
    <n v="3247"/>
    <n v="0.73699999999999999"/>
    <m/>
    <m/>
    <m/>
    <m/>
    <m/>
  </r>
  <r>
    <x v="7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48957792"/>
    <m/>
    <m/>
    <n v="9949850"/>
    <n v="81031736"/>
    <n v="210110528"/>
    <n v="40218720"/>
    <n v="1329849"/>
    <m/>
    <m/>
    <x v="4414"/>
    <n v="164270416"/>
    <n v="103770232"/>
    <n v="61389744"/>
    <n v="165159968"/>
    <n v="39437184"/>
    <n v="14894170"/>
    <n v="585915328"/>
    <n v="260408848"/>
    <n v="53586572"/>
    <n v="286061760"/>
    <n v="331377248"/>
    <m/>
    <m/>
    <n v="2776"/>
    <n v="0.72099999999999997"/>
    <m/>
    <n v="7.5277200000000002E-2"/>
    <n v="0.41105700000000001"/>
    <n v="1.92097E-2"/>
    <n v="54801"/>
  </r>
  <r>
    <x v="8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54401968"/>
    <m/>
    <m/>
    <n v="10856211"/>
    <n v="79635040"/>
    <n v="233821792"/>
    <n v="44734108"/>
    <n v="1641070"/>
    <m/>
    <m/>
    <x v="4415"/>
    <n v="186781824"/>
    <n v="107398008"/>
    <n v="63322656"/>
    <n v="170720672"/>
    <n v="40546260"/>
    <n v="13691209"/>
    <n v="628937792"/>
    <n v="286246016"/>
    <n v="60253728"/>
    <n v="331377248"/>
    <n v="340600992"/>
    <m/>
    <m/>
    <n v="3020"/>
    <n v="0.70699999999999996"/>
    <m/>
    <n v="7.6030899999999998E-2"/>
    <n v="0.408827"/>
    <n v="1.6752599999999999E-2"/>
    <n v="57256"/>
  </r>
  <r>
    <x v="9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49309904"/>
    <m/>
    <m/>
    <n v="11553496"/>
    <n v="84002176"/>
    <n v="263897552"/>
    <n v="53316596"/>
    <n v="3986554"/>
    <m/>
    <m/>
    <x v="4416"/>
    <n v="196814464"/>
    <n v="123589528"/>
    <n v="67595776"/>
    <n v="191185312"/>
    <n v="43534704"/>
    <n v="14240705"/>
    <n v="670841600"/>
    <n v="306571872"/>
    <n v="65638280"/>
    <n v="340600992"/>
    <n v="368551680"/>
    <m/>
    <m/>
    <n v="3073"/>
    <n v="0.71699999999999997"/>
    <m/>
    <n v="6.9381799999999993E-2"/>
    <n v="0.42401800000000001"/>
    <n v="1.77077E-2"/>
    <n v="60010.5"/>
  </r>
  <r>
    <x v="10"/>
    <x v="158"/>
    <s v="VIRGINIA POLYTECHNIC INSTITUTE AND STATE UNIV"/>
    <s v="Virginia"/>
    <x v="0"/>
    <x v="0"/>
    <s v=""/>
    <s v=""/>
    <m/>
    <m/>
    <m/>
    <m/>
    <m/>
    <m/>
    <m/>
    <x v="0"/>
    <x v="0"/>
    <m/>
    <m/>
    <m/>
    <m/>
    <n v="150186576"/>
    <m/>
    <m/>
    <n v="12422324"/>
    <n v="91157872"/>
    <n v="281710464"/>
    <n v="60809564"/>
    <n v="3581969"/>
    <m/>
    <m/>
    <x v="4417"/>
    <n v="209099488"/>
    <n v="138986752"/>
    <n v="69611568"/>
    <n v="208598320"/>
    <n v="42798520"/>
    <n v="14407825"/>
    <n v="710281856"/>
    <n v="324089248"/>
    <n v="74092040"/>
    <n v="368551680"/>
    <n v="359896864"/>
    <m/>
    <m/>
    <n v="3368"/>
    <n v="0.71899999999999997"/>
    <m/>
    <n v="6.3626000000000002E-2"/>
    <n v="0.43126100000000001"/>
    <n v="1.86658E-2"/>
    <n v="62407"/>
  </r>
  <r>
    <x v="11"/>
    <x v="158"/>
    <s v="VIRGINIA POLYTECHNIC INSTITUTE AND STATE UNIV"/>
    <s v="Virginia"/>
    <x v="1"/>
    <x v="0"/>
    <n v="0.69743616964807054"/>
    <n v="0.38458025724941014"/>
    <n v="18839"/>
    <n v="13139"/>
    <n v="5019"/>
    <n v="34"/>
    <n v="5053"/>
    <n v="240610131"/>
    <s v="Southeast: AL, AR, FL, GA, KY, LA, MS, NC, SC, TN, VA, and WV"/>
    <x v="0"/>
    <x v="0"/>
    <m/>
    <m/>
    <m/>
    <m/>
    <n v="156527440"/>
    <n v="137689440"/>
    <m/>
    <n v="34767780"/>
    <n v="100716792"/>
    <n v="300394336"/>
    <n v="41088392"/>
    <n v="11665670"/>
    <n v="380125056"/>
    <n v="307311520"/>
    <x v="4418"/>
    <n v="239019232"/>
    <n v="163591376"/>
    <n v="85606640"/>
    <n v="249198016"/>
    <n v="50599676"/>
    <n v="16677935"/>
    <n v="706133184"/>
    <n v="360525216"/>
    <n v="74129056"/>
    <m/>
    <m/>
    <n v="713567744"/>
    <n v="706133184"/>
    <n v="3766"/>
    <n v="0.745"/>
    <m/>
    <n v="6.4255699999999999E-2"/>
    <n v="0.42250599999999999"/>
    <n v="1.6629000000000001E-2"/>
    <n v="65102.5"/>
  </r>
  <r>
    <x v="12"/>
    <x v="158"/>
    <s v="VIRGINIA POLYTECHNIC INSTITUTE AND STATE UNIV"/>
    <s v="Virginia"/>
    <x v="1"/>
    <x v="0"/>
    <n v="0.67770949720670393"/>
    <n v="0.39032231473085482"/>
    <n v="17900"/>
    <n v="12131"/>
    <n v="4714"/>
    <n v="21"/>
    <n v="4735"/>
    <s v="24061-0131"/>
    <s v="Southeast: AL, AR, FL, GA, KY, LA, MS, NC, SC, TN, VA, and WV"/>
    <x v="0"/>
    <x v="0"/>
    <m/>
    <m/>
    <m/>
    <m/>
    <n v="183439584"/>
    <n v="159419088"/>
    <m/>
    <n v="35988432"/>
    <n v="121781880"/>
    <n v="264722096"/>
    <n v="43228992"/>
    <n v="11577660"/>
    <n v="434691680"/>
    <n v="268442976"/>
    <x v="4419"/>
    <n v="231767488"/>
    <n v="178998176"/>
    <n v="74290752"/>
    <n v="253288928"/>
    <n v="51115448"/>
    <n v="16713448"/>
    <n v="703601856"/>
    <n v="347482208"/>
    <n v="84305480"/>
    <n v="37600000"/>
    <n v="36300000"/>
    <n v="760775296"/>
    <n v="703601856"/>
    <n v="3350"/>
    <n v="0.74099999999999999"/>
    <m/>
    <n v="5.5628299999999999E-2"/>
    <n v="0.41770299999999999"/>
    <n v="1.34162E-2"/>
    <n v="69087"/>
  </r>
  <r>
    <x v="13"/>
    <x v="158"/>
    <s v="VIRGINIA POLYTECHNIC INSTITUTE AND STATE UNIV"/>
    <s v="Virginia"/>
    <x v="1"/>
    <x v="0"/>
    <n v="0.69613589493107564"/>
    <n v="0.3857488111015826"/>
    <n v="18426"/>
    <n v="12827"/>
    <n v="4928"/>
    <n v="20"/>
    <n v="4948"/>
    <s v="24061-0131"/>
    <s v="Southeast: AL, AR, FL, GA, KY, LA, MS, NC, SC, TN, VA, and WV"/>
    <x v="0"/>
    <x v="0"/>
    <m/>
    <m/>
    <m/>
    <m/>
    <n v="209231840"/>
    <n v="181544736"/>
    <m/>
    <n v="29687996"/>
    <n v="117519320"/>
    <n v="248072640"/>
    <n v="34306600"/>
    <n v="14736517"/>
    <n v="451542720"/>
    <n v="255058496"/>
    <x v="4420"/>
    <n v="222158016"/>
    <n v="185548736"/>
    <n v="69090408"/>
    <n v="254639136"/>
    <n v="53867304"/>
    <n v="15995158"/>
    <n v="707281792"/>
    <n v="350276224"/>
    <n v="75523664"/>
    <n v="326100000"/>
    <n v="365000000"/>
    <n v="768547840"/>
    <n v="707281792"/>
    <n v="3447"/>
    <n v="0.74299999999999999"/>
    <m/>
    <n v="5.1915700000000002E-2"/>
    <n v="0.41897499999999999"/>
    <n v="1.09471E-2"/>
    <n v="71598"/>
  </r>
  <r>
    <x v="14"/>
    <x v="158"/>
    <s v="VIRGINIA POLYTECHNIC INSTITUTE AND STATE UNIV"/>
    <s v="Virginia"/>
    <x v="1"/>
    <x v="0"/>
    <n v="0.71566265060240963"/>
    <n v="0.38704878239761958"/>
    <n v="17845"/>
    <n v="12771"/>
    <n v="4928"/>
    <n v="15"/>
    <n v="4943"/>
    <m/>
    <m/>
    <x v="0"/>
    <x v="0"/>
    <m/>
    <m/>
    <m/>
    <m/>
    <n v="231990992"/>
    <n v="199051888"/>
    <m/>
    <n v="29164962"/>
    <n v="131259952"/>
    <n v="270376736"/>
    <n v="36820584"/>
    <n v="18900918"/>
    <n v="493711104"/>
    <n v="280310496"/>
    <x v="4421"/>
    <n v="236693040"/>
    <n v="195522576"/>
    <n v="74673048"/>
    <n v="270195616"/>
    <n v="56413392"/>
    <n v="13402512"/>
    <n v="750663360"/>
    <n v="375017920"/>
    <n v="87086536"/>
    <n v="365000000"/>
    <n v="402500000"/>
    <n v="809494528"/>
    <n v="750663360"/>
    <n v="3551"/>
    <n v="0.76300000000000001"/>
    <m/>
    <n v="5.3568499999999998E-2"/>
    <n v="0.41433900000000001"/>
    <n v="9.1458400000000006E-3"/>
    <n v="73548"/>
  </r>
  <r>
    <x v="15"/>
    <x v="158"/>
    <s v="Virginia Polytechnic Institute and State University"/>
    <s v="Virginia"/>
    <x v="1"/>
    <x v="0"/>
    <n v="0.71890209394453874"/>
    <n v="0.39746516570888768"/>
    <n v="17670"/>
    <n v="12703"/>
    <n v="5031"/>
    <n v="18"/>
    <n v="5049"/>
    <s v="24061-0131"/>
    <s v="Southeast: AL, AR, FL, GA, KY, LA, MS, NC, SC, TN, VA, and WV"/>
    <x v="1"/>
    <x v="1"/>
    <m/>
    <m/>
    <m/>
    <m/>
    <n v="253654496"/>
    <n v="214322240"/>
    <m/>
    <n v="32072408"/>
    <n v="145845664"/>
    <n v="287454432"/>
    <n v="42322204"/>
    <n v="19904268"/>
    <n v="537465472"/>
    <n v="300660416"/>
    <x v="4422"/>
    <n v="252808016"/>
    <n v="214868384"/>
    <n v="83729872"/>
    <n v="298598272"/>
    <n v="64027096"/>
    <n v="14799736"/>
    <n v="826337216"/>
    <n v="406311680"/>
    <n v="100215896"/>
    <n v="402500000"/>
    <n v="440900000"/>
    <n v="897468928"/>
    <n v="826337216"/>
    <n v="3634"/>
    <n v="0.79200000000000004"/>
    <m/>
    <n v="5.7537199999999997E-2"/>
    <n v="0.42493799999999998"/>
    <n v="1.1476399999999999E-2"/>
    <n v="75920.5"/>
  </r>
  <r>
    <x v="16"/>
    <x v="158"/>
    <s v="Virginia Polytechnic Institute and State University"/>
    <s v="Virginia"/>
    <x v="1"/>
    <x v="0"/>
    <n v="0.67783709498387867"/>
    <n v="0.39644416718652525"/>
    <n v="18919"/>
    <n v="12824"/>
    <n v="5081"/>
    <n v="3"/>
    <n v="5084"/>
    <m/>
    <m/>
    <x v="0"/>
    <x v="0"/>
    <m/>
    <m/>
    <m/>
    <m/>
    <n v="272041984"/>
    <n v="227400672"/>
    <m/>
    <n v="35552816"/>
    <n v="157609616"/>
    <n v="315305696"/>
    <n v="42572040"/>
    <n v="21692964"/>
    <n v="589649216"/>
    <n v="331944320"/>
    <x v="4423"/>
    <n v="276399776"/>
    <n v="241010224"/>
    <n v="87600712"/>
    <n v="328610944"/>
    <n v="67407088"/>
    <n v="13365246"/>
    <n v="896176832"/>
    <n v="433174112"/>
    <n v="114489664"/>
    <n v="440900000"/>
    <n v="517200000"/>
    <n v="1045085440"/>
    <n v="896176832"/>
    <n v="3884"/>
    <n v="0.77400000000000002"/>
    <m/>
    <n v="6.0025299999999997E-2"/>
    <n v="0.43474800000000002"/>
    <n v="1.2511899999999999E-2"/>
    <n v="77473.5"/>
  </r>
  <r>
    <x v="17"/>
    <x v="158"/>
    <s v="Virginia Polytechnic Institute and State University"/>
    <s v="Virginia"/>
    <x v="1"/>
    <x v="0"/>
    <n v="0.6706984404755777"/>
    <n v="0.39306269664645843"/>
    <n v="19429"/>
    <n v="13031"/>
    <n v="5119"/>
    <n v="3"/>
    <n v="5122"/>
    <s v="24061-0131"/>
    <s v="Southeast: AL, AR, FL, GA, KY, LA, MS, NC, SC, TN, VA, and WV"/>
    <x v="1"/>
    <x v="1"/>
    <m/>
    <m/>
    <m/>
    <m/>
    <n v="296600512"/>
    <n v="244051744"/>
    <m/>
    <n v="43381588"/>
    <n v="167040608"/>
    <n v="328931008"/>
    <n v="43476008"/>
    <n v="22844826"/>
    <n v="633697600"/>
    <n v="338320864"/>
    <x v="4424"/>
    <n v="290414560"/>
    <n v="255833632"/>
    <n v="91467856"/>
    <n v="347301504"/>
    <n v="70232088"/>
    <n v="14296818"/>
    <n v="957835392"/>
    <n v="457408544"/>
    <n v="123251616"/>
    <n v="517200000"/>
    <n v="520600000"/>
    <n v="997792128"/>
    <n v="957835392"/>
    <n v="3696"/>
    <n v="0.78400000000000003"/>
    <m/>
    <n v="5.9831700000000002E-2"/>
    <n v="0.42708499999999999"/>
    <n v="1.31599E-2"/>
    <n v="81296"/>
  </r>
  <r>
    <x v="18"/>
    <x v="158"/>
    <s v="Virginia Polytechnic Institute and State University"/>
    <s v="Virginia"/>
    <x v="1"/>
    <x v="0"/>
    <n v="0.65413533834586468"/>
    <n v="0.40489432703003336"/>
    <n v="20615"/>
    <n v="13485"/>
    <n v="5456"/>
    <n v="4"/>
    <n v="5460"/>
    <s v="24061-0131"/>
    <s v="Southeast: AL, AR, FL, GA, KY, LA, MS, NC, SC, TN, VA, and WV"/>
    <x v="1"/>
    <x v="1"/>
    <m/>
    <m/>
    <m/>
    <m/>
    <n v="333561536"/>
    <n v="275056288"/>
    <m/>
    <n v="41605032"/>
    <n v="178993472"/>
    <n v="310683648"/>
    <n v="46503988"/>
    <n v="21375378"/>
    <n v="684503296"/>
    <n v="310760736"/>
    <x v="4425"/>
    <n v="295143616"/>
    <n v="269393024"/>
    <n v="88466056"/>
    <n v="357859072"/>
    <n v="72803240"/>
    <n v="14857240"/>
    <n v="983238784"/>
    <n v="473337856"/>
    <n v="122532672"/>
    <n v="520600000"/>
    <n v="446300000"/>
    <n v="1042696256"/>
    <n v="983238784"/>
    <n v="3935"/>
    <n v="0.79900000000000004"/>
    <m/>
    <n v="5.4095200000000003E-2"/>
    <n v="0.43365100000000001"/>
    <n v="1.16825E-2"/>
    <n v="86639"/>
  </r>
  <r>
    <x v="19"/>
    <x v="158"/>
    <s v="Virginia Polytechnic Institute and State University"/>
    <s v="Virginia"/>
    <x v="1"/>
    <x v="0"/>
    <n v="0.6668883294542346"/>
    <n v="0.3596866096866097"/>
    <n v="21053"/>
    <n v="14040"/>
    <n v="5042"/>
    <n v="8"/>
    <n v="5050"/>
    <s v="24061-0131"/>
    <s v="Southeast: AL, AR, FL, GA, KY, LA, MS, NC, SC, TN, VA, and WV"/>
    <x v="1"/>
    <x v="1"/>
    <n v="-80.420900000000003"/>
    <n v="37.226700000000001"/>
    <m/>
    <m/>
    <n v="353127328"/>
    <n v="285135232"/>
    <m/>
    <n v="38533312"/>
    <n v="216036800"/>
    <n v="274510432"/>
    <n v="48542312"/>
    <n v="6329060"/>
    <n v="715138880"/>
    <n v="306154368"/>
    <x v="4426"/>
    <n v="290288800"/>
    <n v="272868992"/>
    <n v="87904488"/>
    <n v="360773472"/>
    <n v="66683600"/>
    <n v="14696375"/>
    <n v="982778304"/>
    <n v="473875360"/>
    <n v="116082104"/>
    <n v="446300000"/>
    <n v="497100000"/>
    <n v="1112486656"/>
    <n v="982778304"/>
    <n v="3927"/>
    <n v="0.79800000000000004"/>
    <m/>
    <n v="5.8695700000000003E-2"/>
    <n v="0.43519000000000002"/>
    <n v="1.2500000000000001E-2"/>
    <n v="87338.5"/>
  </r>
  <r>
    <x v="20"/>
    <x v="158"/>
    <s v="Virginia Polytechnic Institute and State University"/>
    <s v="Virginia"/>
    <x v="1"/>
    <x v="0"/>
    <n v="0.67008658225314044"/>
    <n v="0.38875196056464262"/>
    <n v="19981"/>
    <n v="13389"/>
    <n v="5198"/>
    <n v="7"/>
    <n v="5205"/>
    <s v="24061-0131"/>
    <s v="Southeast: AL, AR, FL, GA, KY, LA, MS, NC, SC, TN, VA, and WV"/>
    <x v="1"/>
    <x v="1"/>
    <n v="-80.420900000000003"/>
    <n v="37.226700000000001"/>
    <m/>
    <m/>
    <n v="388875680"/>
    <n v="311371168"/>
    <m/>
    <n v="38657920"/>
    <n v="219671344"/>
    <n v="288823200"/>
    <n v="49063168"/>
    <n v="39399416"/>
    <n v="771252480"/>
    <n v="347040160"/>
    <x v="4427"/>
    <n v="287990848"/>
    <n v="312655616"/>
    <n v="92061040"/>
    <n v="404716672"/>
    <n v="70457616"/>
    <n v="15814667"/>
    <n v="1040541440"/>
    <n v="484472416"/>
    <n v="132933136"/>
    <n v="497100000"/>
    <n v="593699968"/>
    <n v="1168783616"/>
    <n v="1040541440"/>
    <n v="4102"/>
    <n v="0.81599999999999995"/>
    <m/>
    <n v="6.1501399999999998E-2"/>
    <n v="0.41935499999999998"/>
    <n v="1.22098E-2"/>
    <n v="87587"/>
  </r>
  <r>
    <x v="21"/>
    <x v="158"/>
    <s v="Virginia Polytechnic Institute and State University"/>
    <s v="Virginia"/>
    <x v="1"/>
    <x v="0"/>
    <n v="0.66545035529095453"/>
    <n v="0.37669552669552669"/>
    <n v="20828"/>
    <n v="13860"/>
    <n v="5216"/>
    <n v="5"/>
    <n v="5221"/>
    <s v="24061-0131"/>
    <s v="Southeast: AL, AR, FL, GA, KY, LA, MS, NC, SC, TN, VA, and WV"/>
    <x v="1"/>
    <x v="1"/>
    <n v="-80.434899999999999"/>
    <n v="37.237499999999997"/>
    <n v="1.7999999999999999E-2"/>
    <n v="3676"/>
    <n v="419699712"/>
    <n v="337533984"/>
    <m/>
    <n v="45891820"/>
    <n v="224462176"/>
    <n v="276127456"/>
    <n v="53979956"/>
    <n v="19728082"/>
    <n v="825022912"/>
    <n v="303071232"/>
    <x v="4428"/>
    <n v="306389120"/>
    <n v="330247904"/>
    <n v="101042704"/>
    <n v="431290624"/>
    <n v="76582032"/>
    <n v="15671024"/>
    <n v="1094047104"/>
    <n v="521469760"/>
    <n v="115010064"/>
    <n v="593699968"/>
    <n v="588300032"/>
    <n v="1206088960"/>
    <n v="1094047104"/>
    <n v="4202"/>
    <n v="0.82699999999999996"/>
    <m/>
    <n v="6.0176500000000001E-2"/>
    <n v="0.415738"/>
    <n v="1.15724E-2"/>
    <n v="87815"/>
  </r>
  <r>
    <x v="22"/>
    <x v="158"/>
    <s v="Virginia Polytechnic Institute and State University"/>
    <s v="Virginia"/>
    <x v="1"/>
    <x v="0"/>
    <n v="0.70377891139616666"/>
    <n v="0.38613652357494721"/>
    <n v="20191"/>
    <n v="14210"/>
    <n v="5481"/>
    <n v="6"/>
    <n v="5487"/>
    <s v="24061-0131"/>
    <s v="Southeast: AL, AR, FL, GA, KY, LA, MS, NC, SC, TN, VA, and WV"/>
    <x v="1"/>
    <x v="1"/>
    <n v="-80.434899999999999"/>
    <n v="37.237499999999997"/>
    <n v="2.7E-2"/>
    <n v="3953"/>
    <n v="447752864"/>
    <n v="360814176"/>
    <m/>
    <n v="47609032"/>
    <n v="253406032"/>
    <n v="292657760"/>
    <n v="54437584"/>
    <n v="15621169"/>
    <n v="893450304"/>
    <n v="318672960"/>
    <x v="4429"/>
    <n v="331154784"/>
    <n v="352857728"/>
    <n v="113600128"/>
    <n v="466457856"/>
    <n v="79977488"/>
    <n v="16638114"/>
    <n v="1174902656"/>
    <n v="541761856"/>
    <n v="145929520"/>
    <n v="588300032"/>
    <n v="653699968"/>
    <n v="1321133824"/>
    <n v="1174902656"/>
    <n v="4214"/>
    <n v="0.82399999999999995"/>
    <m/>
    <n v="6.2043800000000003E-2"/>
    <n v="0.42131400000000002"/>
    <n v="1.2846700000000001E-2"/>
    <n v="85003"/>
  </r>
  <r>
    <x v="23"/>
    <x v="158"/>
    <s v="Virginia Polytechnic Institute and State University"/>
    <s v="Virginia"/>
    <x v="1"/>
    <x v="0"/>
    <n v="0.70280452071996646"/>
    <n v="0.39934484812388327"/>
    <n v="19112"/>
    <n v="13432"/>
    <n v="5360"/>
    <n v="4"/>
    <n v="5364"/>
    <s v="24061-0131"/>
    <s v="Southeast: AL, AR, FL, GA, KY, LA, MS, NC, SC, TN, VA, and WV"/>
    <x v="1"/>
    <x v="1"/>
    <n v="-80.423299999999998"/>
    <n v="37.2286"/>
    <n v="2.5999999999999999E-2"/>
    <n v="4211"/>
    <n v="477031520"/>
    <n v="383566304"/>
    <m/>
    <n v="49848504"/>
    <n v="254659888"/>
    <n v="306111616"/>
    <n v="60489324"/>
    <n v="17337864"/>
    <n v="934062080"/>
    <n v="340468288"/>
    <x v="4430"/>
    <n v="353631456"/>
    <n v="364930752"/>
    <n v="121616104"/>
    <n v="486546848"/>
    <n v="93962528"/>
    <n v="17579946"/>
    <n v="1249336832"/>
    <n v="577180288"/>
    <n v="147799440"/>
    <n v="653699968"/>
    <n v="788800000"/>
    <n v="1350457344"/>
    <n v="1249336832"/>
    <n v="4500"/>
    <n v="0.82599999999999996"/>
    <m/>
    <n v="5.9335600000000002E-2"/>
    <n v="0.42709999999999998"/>
    <n v="1.17511E-2"/>
    <n v="84039"/>
  </r>
  <r>
    <x v="24"/>
    <x v="158"/>
    <s v="Virginia Polytechnic Institute and State University"/>
    <s v="Virginia"/>
    <x v="1"/>
    <x v="0"/>
    <n v="0.72633050520632469"/>
    <n v="0.36463795048782105"/>
    <n v="20744"/>
    <n v="15067"/>
    <n v="5474"/>
    <n v="20"/>
    <n v="5494"/>
    <s v="24061-0131"/>
    <s v="Southeast: AL, AR, FL, GA, KY, LA, MS, NC, SC, TN, VA, and WV"/>
    <x v="1"/>
    <x v="1"/>
    <n v="-80.434799999999996"/>
    <n v="37.237499999999997"/>
    <n v="2.1000000000000001E-2"/>
    <n v="4541"/>
    <n v="507224416"/>
    <n v="411207008"/>
    <m/>
    <n v="52010288"/>
    <n v="244989120"/>
    <n v="309055264"/>
    <n v="60259164"/>
    <n v="18718514"/>
    <n v="963554624"/>
    <n v="335929664"/>
    <x v="4431"/>
    <n v="375459872"/>
    <n v="358887328"/>
    <n v="119452624"/>
    <n v="478339968"/>
    <n v="95244144"/>
    <n v="17231384"/>
    <n v="1278963584"/>
    <n v="597325824"/>
    <n v="164275808"/>
    <n v="788800000"/>
    <n v="810200000"/>
    <n v="1352244992"/>
    <n v="1278963584"/>
    <n v="4197"/>
    <n v="0.83299999999999996"/>
    <m/>
    <n v="5.75863E-2"/>
    <n v="0.43617600000000001"/>
    <n v="1.10241E-2"/>
    <n v="87191"/>
  </r>
  <r>
    <x v="25"/>
    <x v="158"/>
    <s v="Virginia Polytechnic Institute and State University"/>
    <s v="Virginia"/>
    <x v="1"/>
    <x v="0"/>
    <n v="0.73406642728904847"/>
    <n v="0.38667074289208192"/>
    <n v="22280"/>
    <n v="16355"/>
    <n v="6315"/>
    <n v="9"/>
    <n v="6324"/>
    <s v="24061-0131"/>
    <s v="Southeast: AL, AR, FL, GA, KY, LA, MS, NC, SC, TN, VA, and WV"/>
    <x v="1"/>
    <x v="1"/>
    <n v="-80.423199999999994"/>
    <n v="37.2286"/>
    <n v="1.6E-2"/>
    <n v="4539"/>
    <n v="552666688"/>
    <n v="449176032"/>
    <m/>
    <n v="59051700"/>
    <n v="246973504"/>
    <n v="322457088"/>
    <n v="65156468"/>
    <n v="10243819"/>
    <n v="1020280064"/>
    <n v="336965824"/>
    <x v="4432"/>
    <n v="396728096"/>
    <n v="374318976"/>
    <n v="118502704"/>
    <n v="492821696"/>
    <n v="96561976"/>
    <n v="19143572"/>
    <n v="1338481664"/>
    <n v="629139136"/>
    <n v="173560864"/>
    <n v="810200000"/>
    <n v="835800000"/>
    <n v="1460122368"/>
    <n v="1338481664"/>
    <n v="4350"/>
    <n v="0.83799999999999997"/>
    <m/>
    <n v="5.0093800000000001E-2"/>
    <n v="0.45243299999999997"/>
    <n v="8.3730300000000001E-3"/>
    <n v="89035"/>
  </r>
  <r>
    <x v="26"/>
    <x v="158"/>
    <s v="Virginia Polytechnic Institute and State University"/>
    <s v="Virginia"/>
    <x v="1"/>
    <x v="0"/>
    <n v="0.70872000000000002"/>
    <n v="0.33463144824472291"/>
    <n v="25000"/>
    <n v="17718"/>
    <n v="5921"/>
    <n v="8"/>
    <n v="5929"/>
    <s v="24061-0131"/>
    <s v="Southeast: AL, AR, FL, GA, KY, LA, MS, NC, SC, TN, VA, and WV"/>
    <x v="1"/>
    <x v="1"/>
    <n v="-80.423699999999997"/>
    <n v="37.228999999999999"/>
    <n v="1.4E-2"/>
    <n v="4523"/>
    <n v="569273664"/>
    <n v="461750176"/>
    <m/>
    <n v="65471952"/>
    <n v="230914224"/>
    <n v="339196064"/>
    <n v="61640224"/>
    <n v="19791394"/>
    <n v="1031509824"/>
    <n v="370106368"/>
    <x v="4433"/>
    <n v="422276256"/>
    <n v="369308864"/>
    <n v="115173424"/>
    <n v="484482304"/>
    <n v="103618360"/>
    <n v="21945196"/>
    <n v="1382110336"/>
    <n v="648712768"/>
    <n v="193958464"/>
    <n v="835800000"/>
    <n v="987600000"/>
    <n v="1446123008"/>
    <n v="1382110336"/>
    <n v="4398"/>
    <n v="0.84399999999999997"/>
    <m/>
    <n v="4.2885899999999998E-2"/>
    <n v="0.46493299999999999"/>
    <n v="7.2766699999999998E-3"/>
    <n v="89378"/>
  </r>
  <r>
    <x v="27"/>
    <x v="158"/>
    <s v="Virginia Polytechnic Institute and State University"/>
    <s v="Virginia"/>
    <x v="1"/>
    <x v="0"/>
    <n v="0.70057980527294605"/>
    <n v="0.35581927961690613"/>
    <n v="27423"/>
    <n v="19212"/>
    <n v="6832"/>
    <n v="4"/>
    <n v="6836"/>
    <m/>
    <m/>
    <x v="0"/>
    <x v="0"/>
    <m/>
    <m/>
    <n v="1.7999999999999999E-2"/>
    <n v="4445"/>
    <n v="613581888"/>
    <n v="499983584"/>
    <m/>
    <n v="70508224"/>
    <n v="243194912"/>
    <n v="313554208"/>
    <n v="71531456"/>
    <n v="16179061"/>
    <n v="1099889280"/>
    <n v="346611936"/>
    <x v="4434"/>
    <n v="443774496"/>
    <n v="382100224"/>
    <n v="114985664"/>
    <n v="497085888"/>
    <n v="107712408"/>
    <n v="24462748"/>
    <n v="1439760896"/>
    <n v="678679168"/>
    <n v="202553056"/>
    <n v="987600000"/>
    <n v="1136899968"/>
    <n v="1531589248"/>
    <n v="1439760896"/>
    <m/>
    <m/>
    <m/>
    <m/>
    <m/>
    <m/>
    <m/>
  </r>
  <r>
    <x v="0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54030232"/>
    <m/>
    <m/>
    <n v="373364"/>
    <n v="55302108"/>
    <n v="125570528"/>
    <n v="12344747"/>
    <n v="19083134"/>
    <m/>
    <m/>
    <x v="4435"/>
    <n v="122733800"/>
    <n v="49971284"/>
    <n v="2978606"/>
    <n v="52949888"/>
    <n v="31508796"/>
    <n v="6210910"/>
    <n v="607414848"/>
    <n v="162624112"/>
    <n v="34894200"/>
    <m/>
    <m/>
    <m/>
    <m/>
    <m/>
    <m/>
    <m/>
    <m/>
    <m/>
    <m/>
    <m/>
  </r>
  <r>
    <x v="1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62634880"/>
    <m/>
    <m/>
    <n v="296076"/>
    <n v="59149088"/>
    <n v="112638400"/>
    <n v="13238742"/>
    <n v="18174080"/>
    <m/>
    <m/>
    <x v="4436"/>
    <n v="122160008"/>
    <n v="51191008"/>
    <n v="3168944"/>
    <n v="54359952"/>
    <n v="29119824"/>
    <n v="6851109"/>
    <n v="650185024"/>
    <n v="158554608"/>
    <n v="38900300"/>
    <m/>
    <m/>
    <m/>
    <m/>
    <m/>
    <m/>
    <m/>
    <m/>
    <m/>
    <m/>
    <m/>
  </r>
  <r>
    <x v="2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70203928"/>
    <m/>
    <m/>
    <n v="584705"/>
    <n v="64817712"/>
    <n v="109707456"/>
    <n v="14079264"/>
    <n v="14216828"/>
    <m/>
    <m/>
    <x v="4437"/>
    <n v="124725416"/>
    <n v="56795516"/>
    <n v="3704989"/>
    <n v="60500504"/>
    <n v="31668340"/>
    <n v="7020073"/>
    <n v="670147712"/>
    <n v="162084064"/>
    <n v="34776488"/>
    <m/>
    <m/>
    <m/>
    <m/>
    <m/>
    <m/>
    <m/>
    <m/>
    <m/>
    <m/>
    <m/>
  </r>
  <r>
    <x v="3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74279760"/>
    <m/>
    <m/>
    <n v="476620"/>
    <n v="65066072"/>
    <n v="113786384"/>
    <n v="14613519"/>
    <n v="16986662"/>
    <m/>
    <m/>
    <x v="4438"/>
    <n v="130402320"/>
    <n v="60940648"/>
    <n v="3515494"/>
    <n v="64456144"/>
    <n v="37806540"/>
    <n v="6962333"/>
    <n v="721571904"/>
    <n v="170756112"/>
    <n v="37714264"/>
    <m/>
    <m/>
    <m/>
    <m/>
    <m/>
    <m/>
    <m/>
    <m/>
    <m/>
    <m/>
    <m/>
  </r>
  <r>
    <x v="4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78132528"/>
    <m/>
    <m/>
    <n v="574521"/>
    <n v="70208448"/>
    <n v="120652976"/>
    <n v="15009742"/>
    <n v="13052557"/>
    <m/>
    <m/>
    <x v="4439"/>
    <n v="143201088"/>
    <n v="62215960"/>
    <n v="3932340"/>
    <n v="66148300"/>
    <n v="34586460"/>
    <n v="7811169"/>
    <n v="726923392"/>
    <n v="176311600"/>
    <n v="39101440"/>
    <m/>
    <m/>
    <m/>
    <m/>
    <m/>
    <m/>
    <m/>
    <m/>
    <m/>
    <m/>
    <m/>
  </r>
  <r>
    <x v="5"/>
    <x v="159"/>
    <s v="VIRGINIA COMMONWEALTH UNIVERSITY"/>
    <s v="Virginia"/>
    <x v="0"/>
    <x v="0"/>
    <s v=""/>
    <s v=""/>
    <m/>
    <m/>
    <m/>
    <m/>
    <m/>
    <n v="232842512"/>
    <s v="Southeast: AL, AR, FL, GA, KY, LA, MS, NC, SC, TN, VA, and WV"/>
    <x v="0"/>
    <x v="0"/>
    <m/>
    <m/>
    <m/>
    <m/>
    <n v="82828984"/>
    <m/>
    <m/>
    <n v="575017"/>
    <n v="64771232"/>
    <n v="127564024"/>
    <n v="17683140"/>
    <n v="19853948"/>
    <m/>
    <m/>
    <x v="4440"/>
    <n v="143045872"/>
    <n v="63467596"/>
    <n v="4031267"/>
    <n v="67498864"/>
    <n v="33726952"/>
    <n v="6498954"/>
    <n v="745763904"/>
    <n v="181169728"/>
    <n v="41416308"/>
    <m/>
    <m/>
    <m/>
    <m/>
    <m/>
    <m/>
    <m/>
    <m/>
    <m/>
    <m/>
    <m/>
  </r>
  <r>
    <x v="6"/>
    <x v="159"/>
    <s v="VIRGINIA COMMONWEALTH UNIVERSITY"/>
    <s v="Virginia"/>
    <x v="0"/>
    <x v="0"/>
    <s v=""/>
    <s v=""/>
    <m/>
    <m/>
    <m/>
    <m/>
    <m/>
    <n v="232842512"/>
    <s v="Southeast: AL, AR, FL, GA, KY, LA, MS, NC, SC, TN, VA, and WV"/>
    <x v="0"/>
    <x v="0"/>
    <m/>
    <m/>
    <m/>
    <m/>
    <n v="87472080"/>
    <m/>
    <m/>
    <n v="1087354"/>
    <n v="67650080"/>
    <n v="134363888"/>
    <n v="19451608"/>
    <n v="17074738"/>
    <m/>
    <m/>
    <x v="4441"/>
    <n v="149395936"/>
    <n v="69080272"/>
    <n v="4143026"/>
    <n v="73223296"/>
    <n v="36358144"/>
    <n v="6539398"/>
    <n v="812014784"/>
    <n v="185098336"/>
    <n v="44695552"/>
    <n v="24102244"/>
    <n v="26955394"/>
    <m/>
    <m/>
    <n v="592"/>
    <n v="0.44900000000000001"/>
    <m/>
    <m/>
    <m/>
    <m/>
    <m/>
  </r>
  <r>
    <x v="7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90894248"/>
    <m/>
    <m/>
    <n v="440624"/>
    <n v="69215992"/>
    <n v="151374576"/>
    <n v="23057284"/>
    <n v="19235976"/>
    <m/>
    <m/>
    <x v="4442"/>
    <n v="157259760"/>
    <n v="70384960"/>
    <n v="4352421"/>
    <n v="74737384"/>
    <n v="41428068"/>
    <n v="6825375"/>
    <n v="444620960"/>
    <n v="196963552"/>
    <n v="41285872"/>
    <n v="26955392"/>
    <n v="30401202"/>
    <m/>
    <m/>
    <n v="630"/>
    <n v="0.432"/>
    <m/>
    <n v="0.28298299999999998"/>
    <n v="0.63269600000000004"/>
    <n v="9.3881500000000007E-2"/>
    <n v="31896"/>
  </r>
  <r>
    <x v="8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91810304"/>
    <m/>
    <m/>
    <n v="856556"/>
    <n v="75414568"/>
    <n v="169010368"/>
    <n v="19290032"/>
    <n v="27533644"/>
    <m/>
    <m/>
    <x v="4443"/>
    <n v="175579184"/>
    <n v="69859432"/>
    <n v="4553018"/>
    <n v="74412448"/>
    <n v="43297156"/>
    <n v="7581178"/>
    <n v="473136096"/>
    <n v="206488176"/>
    <n v="54670696"/>
    <n v="30401202"/>
    <n v="29946176"/>
    <m/>
    <m/>
    <n v="622"/>
    <n v="0.42399999999999999"/>
    <m/>
    <n v="0.255801"/>
    <n v="0.62459900000000002"/>
    <n v="8.6021500000000001E-2"/>
    <n v="32993"/>
  </r>
  <r>
    <x v="9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87693304"/>
    <m/>
    <m/>
    <n v="1305933"/>
    <n v="79583696"/>
    <n v="187290144"/>
    <n v="21930270"/>
    <n v="16101037"/>
    <m/>
    <m/>
    <x v="4444"/>
    <n v="184823712"/>
    <n v="75757896"/>
    <n v="4156410"/>
    <n v="79914304"/>
    <n v="44567344"/>
    <n v="8147249"/>
    <n v="491315488"/>
    <n v="223794224"/>
    <n v="49343564"/>
    <n v="29946176"/>
    <n v="29010982"/>
    <m/>
    <m/>
    <n v="630"/>
    <n v="0.39300000000000002"/>
    <m/>
    <n v="0.25529600000000002"/>
    <n v="0.61963500000000005"/>
    <n v="8.0125199999999994E-2"/>
    <n v="36192"/>
  </r>
  <r>
    <x v="10"/>
    <x v="159"/>
    <s v="VIRGINIA COMMONWEALTH UNIVERSITY"/>
    <s v="Virginia"/>
    <x v="0"/>
    <x v="0"/>
    <s v=""/>
    <s v=""/>
    <m/>
    <m/>
    <m/>
    <m/>
    <m/>
    <m/>
    <m/>
    <x v="0"/>
    <x v="0"/>
    <m/>
    <m/>
    <m/>
    <m/>
    <n v="90583728"/>
    <m/>
    <m/>
    <n v="1189067"/>
    <n v="92188944"/>
    <n v="199787680"/>
    <n v="22438428"/>
    <n v="36757672"/>
    <m/>
    <m/>
    <x v="4445"/>
    <n v="203923136"/>
    <n v="89588912"/>
    <n v="5374474"/>
    <n v="94963384"/>
    <n v="54466620"/>
    <n v="9713790"/>
    <n v="509566112"/>
    <n v="252034848"/>
    <n v="36797184"/>
    <n v="29010982"/>
    <n v="27313250"/>
    <m/>
    <m/>
    <n v="691"/>
    <n v="0.41799999999999998"/>
    <m/>
    <n v="0.244259"/>
    <n v="0.62493600000000005"/>
    <n v="7.3992199999999994E-2"/>
    <n v="39126"/>
  </r>
  <r>
    <x v="11"/>
    <x v="159"/>
    <s v="VIRGINIA COMMONWEALTH UNIVERSITY"/>
    <s v="Virginia"/>
    <x v="1"/>
    <x v="0"/>
    <n v="0.75873285249611089"/>
    <n v="0.50866728797763283"/>
    <n v="7071"/>
    <n v="5365"/>
    <n v="2673"/>
    <n v="56"/>
    <n v="2729"/>
    <n v="232842512"/>
    <s v="Southeast: AL, AR, FL, GA, KY, LA, MS, NC, SC, TN, VA, and WV"/>
    <x v="0"/>
    <x v="0"/>
    <m/>
    <m/>
    <m/>
    <m/>
    <n v="92310656"/>
    <n v="73603344"/>
    <m/>
    <n v="1336804"/>
    <n v="108075568"/>
    <n v="197112608"/>
    <n v="16634974"/>
    <n v="58305752"/>
    <n v="312352640"/>
    <n v="205319264"/>
    <x v="4446"/>
    <n v="221853824"/>
    <n v="104542400"/>
    <n v="6861973"/>
    <n v="111404376"/>
    <n v="53679416"/>
    <n v="10305280"/>
    <n v="510071776"/>
    <n v="255393200"/>
    <n v="56384164"/>
    <m/>
    <m/>
    <n v="521313344"/>
    <n v="510071776"/>
    <n v="744"/>
    <n v="0.39700000000000002"/>
    <m/>
    <n v="0.23466799999999999"/>
    <n v="0.62625200000000003"/>
    <n v="7.2434299999999993E-2"/>
    <n v="40592.5"/>
  </r>
  <r>
    <x v="12"/>
    <x v="159"/>
    <s v="VIRGINIA COMMONWEALTH UNIVERSITY"/>
    <s v="Virginia"/>
    <x v="1"/>
    <x v="0"/>
    <n v="0.73948199620972832"/>
    <n v="0.46779429352468821"/>
    <n v="7915"/>
    <n v="5853"/>
    <n v="2675"/>
    <n v="63"/>
    <n v="2738"/>
    <s v="23284-2512"/>
    <s v="Southeast: AL, AR, FL, GA, KY, LA, MS, NC, SC, TN, VA, and WV"/>
    <x v="0"/>
    <x v="0"/>
    <m/>
    <m/>
    <m/>
    <m/>
    <n v="121213056"/>
    <n v="99926512"/>
    <m/>
    <n v="808008"/>
    <n v="120214856"/>
    <n v="172888480"/>
    <n v="14838938"/>
    <n v="38395004"/>
    <n v="331256160"/>
    <n v="182004000"/>
    <x v="4447"/>
    <n v="217672048"/>
    <n v="116021984"/>
    <n v="5852133.5"/>
    <n v="121874120"/>
    <n v="33162402"/>
    <n v="8403468"/>
    <n v="499789952"/>
    <n v="273023136"/>
    <n v="40585088"/>
    <n v="25019260"/>
    <n v="23302656"/>
    <n v="519016352"/>
    <n v="499789952"/>
    <n v="922"/>
    <n v="0.42399999999999999"/>
    <m/>
    <n v="0.232683"/>
    <n v="0.63593"/>
    <n v="7.2843699999999997E-2"/>
    <n v="41842"/>
  </r>
  <r>
    <x v="13"/>
    <x v="159"/>
    <s v="VIRGINIA COMMONWEALTH UNIVERSITY"/>
    <s v="Virginia"/>
    <x v="1"/>
    <x v="0"/>
    <n v="0.72777386816795686"/>
    <n v="0.49121676067687348"/>
    <n v="8526"/>
    <n v="6205"/>
    <n v="3017"/>
    <n v="31"/>
    <n v="3048"/>
    <s v="23284-2512"/>
    <s v="Southeast: AL, AR, FL, GA, KY, LA, MS, NC, SC, TN, VA, and WV"/>
    <x v="0"/>
    <x v="0"/>
    <m/>
    <m/>
    <m/>
    <m/>
    <n v="144734656"/>
    <n v="118792032"/>
    <m/>
    <n v="686982"/>
    <n v="135400256"/>
    <n v="165358784"/>
    <n v="15953944"/>
    <n v="39367632"/>
    <n v="375460544"/>
    <n v="174751152"/>
    <x v="4448"/>
    <n v="224597920"/>
    <n v="126461936"/>
    <n v="6754638.5"/>
    <n v="133216576"/>
    <n v="32254652"/>
    <n v="8136524.5"/>
    <n v="518035712"/>
    <n v="255609104"/>
    <n v="56628364"/>
    <n v="23302656"/>
    <n v="27081728"/>
    <n v="565940736"/>
    <n v="518035712"/>
    <n v="873"/>
    <n v="0.40799999999999997"/>
    <m/>
    <n v="0.22010099999999999"/>
    <n v="0.635598"/>
    <n v="7.06064E-2"/>
    <n v="42960"/>
  </r>
  <r>
    <x v="14"/>
    <x v="159"/>
    <s v="VIRGINIA COMMONWEALTH UNIVERSITY"/>
    <s v="Virginia"/>
    <x v="1"/>
    <x v="0"/>
    <n v="0.74117647058823533"/>
    <n v="0.47561847561847564"/>
    <n v="9435"/>
    <n v="6993"/>
    <n v="3276"/>
    <n v="50"/>
    <n v="3326"/>
    <m/>
    <m/>
    <x v="0"/>
    <x v="0"/>
    <m/>
    <m/>
    <m/>
    <m/>
    <n v="170351840"/>
    <n v="140481424"/>
    <m/>
    <n v="903229"/>
    <n v="155131936"/>
    <n v="178418432"/>
    <n v="18344688"/>
    <n v="41364180"/>
    <n v="423205792"/>
    <n v="193712912"/>
    <x v="4449"/>
    <n v="264475984"/>
    <n v="135430592"/>
    <n v="4946006"/>
    <n v="140376592"/>
    <n v="34036232"/>
    <n v="9712594"/>
    <n v="579397248"/>
    <n v="286853760"/>
    <n v="67820976"/>
    <n v="27081728"/>
    <n v="27979388"/>
    <n v="628256000"/>
    <n v="579397248"/>
    <n v="1042"/>
    <n v="0.433"/>
    <m/>
    <n v="0.22062300000000001"/>
    <n v="0.62886200000000003"/>
    <n v="6.8523899999999999E-2"/>
    <n v="43943.5"/>
  </r>
  <r>
    <x v="15"/>
    <x v="159"/>
    <s v="Virginia Commonwealth University"/>
    <s v="Virginia"/>
    <x v="1"/>
    <x v="0"/>
    <n v="0.74369662464416431"/>
    <n v="0.45987696514012305"/>
    <n v="9836"/>
    <n v="7315"/>
    <n v="3321"/>
    <n v="43"/>
    <n v="3364"/>
    <s v="23284-2512"/>
    <s v="Southeast: AL, AR, FL, GA, KY, LA, MS, NC, SC, TN, VA, and WV"/>
    <x v="1"/>
    <x v="1"/>
    <m/>
    <m/>
    <m/>
    <m/>
    <n v="188741088"/>
    <n v="155765504"/>
    <m/>
    <n v="647983"/>
    <n v="153450960"/>
    <n v="199505408"/>
    <n v="19769308"/>
    <n v="44526012"/>
    <n v="448908864"/>
    <n v="219286544"/>
    <x v="4450"/>
    <n v="285839104"/>
    <n v="139176240"/>
    <n v="5716366.5"/>
    <n v="144892608"/>
    <n v="54729356"/>
    <n v="11147685"/>
    <n v="656133504"/>
    <n v="306591008"/>
    <n v="78309192"/>
    <n v="27979388"/>
    <n v="29488856"/>
    <n v="696749760"/>
    <n v="656133504"/>
    <n v="1207"/>
    <n v="0.45200000000000001"/>
    <m/>
    <n v="0.21316599999999999"/>
    <n v="0.62757499999999999"/>
    <n v="6.5439899999999995E-2"/>
    <n v="44235"/>
  </r>
  <r>
    <x v="16"/>
    <x v="159"/>
    <s v="Virginia Commonwealth University"/>
    <s v="Virginia"/>
    <x v="1"/>
    <x v="0"/>
    <n v="0.65789674368946849"/>
    <n v="0.40593485568563809"/>
    <n v="13113"/>
    <n v="8627"/>
    <n v="3446"/>
    <n v="56"/>
    <n v="3502"/>
    <m/>
    <m/>
    <x v="0"/>
    <x v="0"/>
    <m/>
    <m/>
    <m/>
    <m/>
    <n v="201360512"/>
    <n v="163784400"/>
    <m/>
    <n v="1055849"/>
    <n v="132270688"/>
    <n v="229299408"/>
    <n v="24325960"/>
    <n v="48742084"/>
    <n v="456130176"/>
    <n v="255586608"/>
    <x v="4451"/>
    <n v="329962720"/>
    <n v="126210648"/>
    <n v="5363675.5"/>
    <n v="131574320"/>
    <n v="71329288"/>
    <n v="11665801"/>
    <n v="706062336"/>
    <n v="332205600"/>
    <n v="87038224"/>
    <n v="29488856"/>
    <n v="34321560"/>
    <n v="769793280"/>
    <n v="706062336"/>
    <n v="1260"/>
    <n v="0.47099999999999997"/>
    <m/>
    <n v="0.20904600000000001"/>
    <n v="0.62422100000000003"/>
    <n v="6.2740400000000002E-2"/>
    <n v="46127"/>
  </r>
  <r>
    <x v="17"/>
    <x v="159"/>
    <s v="Virginia Commonwealth University"/>
    <s v="Virginia"/>
    <x v="1"/>
    <x v="0"/>
    <n v="0.61544549231682388"/>
    <n v="0.41652378911273041"/>
    <n v="15163"/>
    <n v="9332"/>
    <n v="3860"/>
    <n v="27"/>
    <n v="3887"/>
    <s v="23284-2512"/>
    <s v="Southeast: AL, AR, FL, GA, KY, LA, MS, NC, SC, TN, VA, and WV"/>
    <x v="1"/>
    <x v="1"/>
    <m/>
    <m/>
    <m/>
    <m/>
    <n v="228410592"/>
    <n v="189252064"/>
    <m/>
    <n v="1178297"/>
    <n v="142848736"/>
    <n v="235716560"/>
    <n v="26895556"/>
    <n v="43014068"/>
    <n v="482331296"/>
    <n v="273640640"/>
    <x v="4452"/>
    <n v="328010144"/>
    <n v="145055232"/>
    <n v="7513155"/>
    <n v="152568384"/>
    <n v="68690984"/>
    <n v="14988583"/>
    <n v="747036672"/>
    <n v="350548800"/>
    <n v="100466360"/>
    <n v="34321560"/>
    <n v="34039436"/>
    <n v="806099840"/>
    <n v="747036672"/>
    <n v="1477"/>
    <n v="0.49"/>
    <m/>
    <n v="0.19159399999999999"/>
    <n v="0.61365599999999998"/>
    <n v="5.7175299999999998E-2"/>
    <n v="51176"/>
  </r>
  <r>
    <x v="18"/>
    <x v="159"/>
    <s v="Virginia Commonwealth University"/>
    <s v="Virginia"/>
    <x v="1"/>
    <x v="0"/>
    <n v="0.58249928510151561"/>
    <n v="0.36347569955817377"/>
    <n v="17485"/>
    <n v="10185"/>
    <n v="3672"/>
    <n v="30"/>
    <n v="3702"/>
    <s v="23284-2512"/>
    <s v="Southeast: AL, AR, FL, GA, KY, LA, MS, NC, SC, TN, VA, and WV"/>
    <x v="1"/>
    <x v="1"/>
    <m/>
    <m/>
    <m/>
    <m/>
    <n v="252372576"/>
    <n v="210956464"/>
    <m/>
    <n v="736817"/>
    <n v="147503184"/>
    <n v="226800336"/>
    <n v="33465276"/>
    <n v="46763720"/>
    <n v="523020864"/>
    <n v="265773024"/>
    <x v="4453"/>
    <n v="337199904"/>
    <n v="155761488"/>
    <n v="8310757.5"/>
    <n v="164072240"/>
    <n v="74062536"/>
    <n v="16001713"/>
    <n v="794473024"/>
    <n v="376693184"/>
    <n v="97000152"/>
    <n v="34039436"/>
    <n v="27741912"/>
    <n v="824318848"/>
    <n v="794473024"/>
    <n v="1619"/>
    <n v="0.501"/>
    <m/>
    <n v="0.18435799999999999"/>
    <n v="0.60497999999999996"/>
    <n v="5.2607000000000001E-2"/>
    <n v="54440"/>
  </r>
  <r>
    <x v="19"/>
    <x v="159"/>
    <s v="Virginia Commonwealth University"/>
    <s v="Virginia"/>
    <x v="1"/>
    <x v="0"/>
    <n v="0.70312062692415334"/>
    <n v="0.3636182704746741"/>
    <n v="14292"/>
    <n v="10049"/>
    <n v="3617"/>
    <n v="37"/>
    <n v="3654"/>
    <s v="23284-2512"/>
    <s v="Southeast: AL, AR, FL, GA, KY, LA, MS, NC, SC, TN, VA, and WV"/>
    <x v="1"/>
    <x v="1"/>
    <n v="-77.452500000000001"/>
    <n v="37.549300000000002"/>
    <m/>
    <m/>
    <n v="273972736"/>
    <n v="223440288"/>
    <m/>
    <n v="17377036"/>
    <n v="174200800"/>
    <n v="208572512"/>
    <n v="41075112"/>
    <n v="21969036"/>
    <n v="557656192"/>
    <n v="269972768"/>
    <x v="4454"/>
    <n v="319480608"/>
    <n v="153756704"/>
    <n v="6559002"/>
    <n v="160315712"/>
    <n v="62270856"/>
    <n v="23189846"/>
    <n v="787456768"/>
    <n v="371053568"/>
    <n v="95680560"/>
    <n v="223095920"/>
    <n v="243510448"/>
    <n v="841889216"/>
    <n v="787456768"/>
    <n v="1649"/>
    <n v="0.504"/>
    <m/>
    <n v="0.198602"/>
    <n v="0.59580699999999998"/>
    <n v="5.1284900000000001E-2"/>
    <n v="53979.5"/>
  </r>
  <r>
    <x v="20"/>
    <x v="159"/>
    <s v="Virginia Commonwealth University"/>
    <s v="Virginia"/>
    <x v="1"/>
    <x v="0"/>
    <n v="0.71030640668523681"/>
    <n v="0.38714596949891067"/>
    <n v="12924"/>
    <n v="9180"/>
    <n v="3533"/>
    <n v="21"/>
    <n v="3554"/>
    <s v="23284-2512"/>
    <s v="Southeast: AL, AR, FL, GA, KY, LA, MS, NC, SC, TN, VA, and WV"/>
    <x v="1"/>
    <x v="1"/>
    <n v="-77.452399999999997"/>
    <n v="37.549300000000002"/>
    <m/>
    <m/>
    <n v="303211936"/>
    <n v="241656160"/>
    <m/>
    <n v="17886200"/>
    <n v="193964480"/>
    <n v="216756336"/>
    <n v="38109132"/>
    <n v="24695484"/>
    <n v="605899456"/>
    <n v="285972544"/>
    <x v="4455"/>
    <n v="335826240"/>
    <n v="160407056"/>
    <n v="7023802"/>
    <n v="167430864"/>
    <n v="70836520"/>
    <n v="23118514"/>
    <n v="825959936"/>
    <n v="390150944"/>
    <n v="96755120"/>
    <n v="243510448"/>
    <n v="286989568"/>
    <n v="911306176"/>
    <n v="825959936"/>
    <n v="1822"/>
    <n v="0.53100000000000003"/>
    <m/>
    <n v="0.194161"/>
    <n v="0.59905600000000003"/>
    <n v="5.0268899999999998E-2"/>
    <n v="54123"/>
  </r>
  <r>
    <x v="21"/>
    <x v="159"/>
    <s v="Virginia Commonwealth University"/>
    <s v="Virginia"/>
    <x v="1"/>
    <x v="0"/>
    <n v="0.7089971172811409"/>
    <n v="0.40038519152578644"/>
    <n v="13182"/>
    <n v="9346"/>
    <n v="3715"/>
    <n v="27"/>
    <n v="3742"/>
    <s v="23284-2512"/>
    <s v="Southeast: AL, AR, FL, GA, KY, LA, MS, NC, SC, TN, VA, and WV"/>
    <x v="1"/>
    <x v="1"/>
    <n v="-77.453599999999994"/>
    <n v="37.547600000000003"/>
    <n v="0.05"/>
    <n v="4920"/>
    <n v="330577696"/>
    <n v="264342416"/>
    <m/>
    <n v="18954828"/>
    <n v="176890880"/>
    <n v="206018608"/>
    <n v="39351500"/>
    <n v="14159778"/>
    <n v="626750912"/>
    <n v="266264608"/>
    <x v="4456"/>
    <n v="337844064"/>
    <n v="148450800"/>
    <n v="8121259"/>
    <n v="156572064"/>
    <n v="77228152"/>
    <n v="21809648"/>
    <n v="837970624"/>
    <n v="404865408"/>
    <n v="88917960"/>
    <n v="286989568"/>
    <n v="438139744"/>
    <n v="964979712"/>
    <n v="837970624"/>
    <n v="1934"/>
    <n v="0.56100000000000005"/>
    <m/>
    <n v="0.18810399999999999"/>
    <n v="0.60382199999999997"/>
    <n v="4.7562800000000002E-2"/>
    <n v="52825.5"/>
  </r>
  <r>
    <x v="22"/>
    <x v="159"/>
    <s v="Virginia Commonwealth University"/>
    <s v="Virginia"/>
    <x v="1"/>
    <x v="0"/>
    <n v="0.64550627270857608"/>
    <n v="0.37744265080713679"/>
    <n v="14587"/>
    <n v="9416"/>
    <n v="3544"/>
    <n v="10"/>
    <n v="3554"/>
    <s v="23284-2512"/>
    <s v="Southeast: AL, AR, FL, GA, KY, LA, MS, NC, SC, TN, VA, and WV"/>
    <x v="1"/>
    <x v="1"/>
    <n v="-77.453599999999994"/>
    <n v="37.547600000000003"/>
    <n v="6.7000000000000004E-2"/>
    <n v="5389"/>
    <n v="345699744"/>
    <n v="274977728"/>
    <m/>
    <n v="17816664"/>
    <n v="176356576"/>
    <n v="217537328"/>
    <n v="44112296"/>
    <n v="8950794"/>
    <n v="643986496"/>
    <n v="270743328"/>
    <x v="4457"/>
    <n v="363877088"/>
    <n v="165383744"/>
    <n v="7342623"/>
    <n v="172726368"/>
    <n v="85962936"/>
    <n v="25307984"/>
    <n v="903748800"/>
    <n v="419319936"/>
    <n v="101712656"/>
    <n v="438139744"/>
    <n v="562215232"/>
    <n v="967674944"/>
    <n v="903748800"/>
    <n v="2160"/>
    <n v="0.56799999999999995"/>
    <m/>
    <n v="0.200766"/>
    <n v="0.59453100000000003"/>
    <n v="5.0324500000000001E-2"/>
    <n v="50944"/>
  </r>
  <r>
    <x v="23"/>
    <x v="159"/>
    <s v="Virginia Commonwealth University"/>
    <s v="Virginia"/>
    <x v="1"/>
    <x v="0"/>
    <n v="0.69129697654704714"/>
    <n v="0.36020846106683019"/>
    <n v="14156"/>
    <n v="9786"/>
    <n v="3513"/>
    <n v="12"/>
    <n v="3525"/>
    <s v="23284-2512"/>
    <s v="Southeast: AL, AR, FL, GA, KY, LA, MS, NC, SC, TN, VA, and WV"/>
    <x v="1"/>
    <x v="1"/>
    <n v="-77.453599999999994"/>
    <n v="37.547600000000003"/>
    <n v="0.06"/>
    <n v="5822"/>
    <n v="366278816"/>
    <n v="289330656"/>
    <m/>
    <n v="17566606"/>
    <n v="176978576"/>
    <n v="227850592"/>
    <n v="41986816"/>
    <n v="15121424"/>
    <n v="668936896"/>
    <n v="308072576"/>
    <x v="4458"/>
    <n v="369131008"/>
    <n v="182682448"/>
    <n v="6746887"/>
    <n v="189429328"/>
    <n v="95575928"/>
    <n v="28147812"/>
    <n v="953830400"/>
    <n v="433782944"/>
    <n v="116247280"/>
    <n v="562215232"/>
    <n v="639430528"/>
    <n v="1013962880"/>
    <n v="953830400"/>
    <n v="2154"/>
    <n v="0.59199999999999997"/>
    <m/>
    <n v="0.205424"/>
    <n v="0.59514199999999995"/>
    <n v="4.6726900000000002E-2"/>
    <n v="51783"/>
  </r>
  <r>
    <x v="24"/>
    <x v="159"/>
    <s v="Virginia Commonwealth University"/>
    <s v="Virginia"/>
    <x v="1"/>
    <x v="0"/>
    <n v="0.75345253670591661"/>
    <n v="0.34063283812463824"/>
    <n v="13758"/>
    <n v="10366"/>
    <n v="3522"/>
    <n v="9"/>
    <n v="3531"/>
    <s v="23284-2512"/>
    <s v="Southeast: AL, AR, FL, GA, KY, LA, MS, NC, SC, TN, VA, and WV"/>
    <x v="1"/>
    <x v="1"/>
    <n v="-77.453599999999994"/>
    <n v="37.547600000000003"/>
    <n v="4.4999999999999998E-2"/>
    <n v="6275"/>
    <n v="391418880"/>
    <n v="312809792"/>
    <m/>
    <n v="20296156"/>
    <n v="186140864"/>
    <n v="230867728"/>
    <n v="45709552"/>
    <n v="11832855"/>
    <n v="717352320"/>
    <n v="286343200"/>
    <x v="4459"/>
    <n v="383674688"/>
    <n v="191439024"/>
    <n v="9406629"/>
    <n v="200845648"/>
    <n v="91337920"/>
    <n v="28148198"/>
    <n v="976659200"/>
    <n v="446651104"/>
    <n v="124322640"/>
    <n v="639430528"/>
    <n v="649347328"/>
    <n v="1043850496"/>
    <n v="976659200"/>
    <n v="2229"/>
    <n v="0.621"/>
    <m/>
    <n v="0.19258400000000001"/>
    <n v="0.59575599999999995"/>
    <n v="3.8795400000000001E-2"/>
    <n v="52640"/>
  </r>
  <r>
    <x v="25"/>
    <x v="159"/>
    <s v="Virginia Commonwealth University"/>
    <s v="Virginia"/>
    <x v="1"/>
    <x v="0"/>
    <n v="0.78953763077961525"/>
    <n v="0.3417115499700778"/>
    <n v="14815"/>
    <n v="11697"/>
    <n v="3984"/>
    <n v="13"/>
    <n v="3997"/>
    <s v="23284-2512"/>
    <s v="Southeast: AL, AR, FL, GA, KY, LA, MS, NC, SC, TN, VA, and WV"/>
    <x v="1"/>
    <x v="1"/>
    <n v="-77.453599999999994"/>
    <n v="37.547600000000003"/>
    <n v="3.5999999999999997E-2"/>
    <n v="6493"/>
    <n v="409737984"/>
    <n v="323586080"/>
    <m/>
    <n v="22979040"/>
    <n v="185083872"/>
    <n v="242119840"/>
    <n v="44103060"/>
    <n v="13162110"/>
    <n v="737852416"/>
    <n v="286841632"/>
    <x v="4460"/>
    <n v="409825920"/>
    <n v="193815840"/>
    <n v="8005757"/>
    <n v="201821600"/>
    <n v="101238992"/>
    <n v="25015960"/>
    <n v="1038631680"/>
    <n v="466786688"/>
    <n v="133605016"/>
    <n v="649347328"/>
    <n v="607418176"/>
    <n v="1076472832"/>
    <n v="1038631680"/>
    <n v="2187"/>
    <n v="0.61899999999999999"/>
    <m/>
    <n v="0.176732"/>
    <n v="0.60649399999999998"/>
    <n v="3.6147199999999997E-2"/>
    <n v="51497.5"/>
  </r>
  <r>
    <x v="26"/>
    <x v="159"/>
    <s v="Virginia Commonwealth University"/>
    <s v="Virginia"/>
    <x v="1"/>
    <x v="0"/>
    <n v="0.81150425491074285"/>
    <n v="0.32720965071355357"/>
    <n v="15629"/>
    <n v="12683"/>
    <n v="4139"/>
    <n v="11"/>
    <n v="4150"/>
    <s v="23284-2512"/>
    <s v="Southeast: AL, AR, FL, GA, KY, LA, MS, NC, SC, TN, VA, and WV"/>
    <x v="1"/>
    <x v="1"/>
    <n v="-77.453599999999994"/>
    <n v="37.547600000000003"/>
    <n v="0.04"/>
    <n v="6565"/>
    <n v="429423968"/>
    <n v="336426528"/>
    <m/>
    <n v="27157456"/>
    <n v="191626736"/>
    <n v="263609664"/>
    <n v="44154960"/>
    <n v="22905154"/>
    <n v="760565568"/>
    <n v="329689152"/>
    <x v="4461"/>
    <n v="415799200"/>
    <n v="206106032"/>
    <n v="8575248"/>
    <n v="214681280"/>
    <n v="107437248"/>
    <n v="24676972"/>
    <n v="1070758912"/>
    <n v="481240800"/>
    <n v="146408016"/>
    <n v="1559874304"/>
    <n v="1843001088"/>
    <n v="1155116544"/>
    <n v="1070758912"/>
    <n v="2320"/>
    <n v="0.626"/>
    <m/>
    <n v="0.151035"/>
    <n v="0.62437799999999999"/>
    <n v="2.8217900000000001E-2"/>
    <n v="51128"/>
  </r>
  <r>
    <x v="27"/>
    <x v="159"/>
    <s v="Virginia Commonwealth University"/>
    <s v="Virginia"/>
    <x v="1"/>
    <x v="0"/>
    <n v="0.838995278069255"/>
    <n v="0.32283279918705543"/>
    <n v="15248"/>
    <n v="12793"/>
    <n v="4117"/>
    <n v="13"/>
    <n v="4130"/>
    <m/>
    <m/>
    <x v="0"/>
    <x v="0"/>
    <m/>
    <m/>
    <n v="3.6999999999999998E-2"/>
    <n v="6591"/>
    <n v="443676768"/>
    <n v="343183136"/>
    <m/>
    <n v="23174648"/>
    <n v="185666080"/>
    <n v="262429552"/>
    <n v="45621628"/>
    <n v="21515292"/>
    <n v="763160896"/>
    <n v="321291488"/>
    <x v="4462"/>
    <n v="434858944"/>
    <n v="205374928"/>
    <n v="9588225"/>
    <n v="214963152"/>
    <n v="125753120"/>
    <n v="26651006"/>
    <n v="1136804608"/>
    <n v="502850976"/>
    <n v="150303488"/>
    <n v="1843001088"/>
    <n v="1951336576"/>
    <n v="1149614464"/>
    <n v="1136804608"/>
    <m/>
    <m/>
    <m/>
    <m/>
    <m/>
    <m/>
    <m/>
  </r>
  <r>
    <x v="0"/>
    <x v="160"/>
    <s v="UNIVERSITY OF VIRGINIA MAIN CAMPUS"/>
    <s v="Virginia"/>
    <x v="0"/>
    <x v="0"/>
    <s v=""/>
    <s v=""/>
    <m/>
    <m/>
    <m/>
    <m/>
    <m/>
    <m/>
    <m/>
    <x v="0"/>
    <x v="0"/>
    <m/>
    <m/>
    <m/>
    <m/>
    <n v="88587536"/>
    <m/>
    <m/>
    <n v="40673"/>
    <n v="76068456"/>
    <n v="128306040"/>
    <n v="56177740"/>
    <n v="10614392"/>
    <m/>
    <m/>
    <x v="4463"/>
    <n v="140045824"/>
    <n v="77318576"/>
    <n v="17030016"/>
    <n v="94348592"/>
    <n v="45097848"/>
    <n v="11784634"/>
    <n v="739209408"/>
    <n v="192811872"/>
    <n v="40943008"/>
    <m/>
    <m/>
    <m/>
    <m/>
    <m/>
    <m/>
    <m/>
    <m/>
    <m/>
    <m/>
    <m/>
  </r>
  <r>
    <x v="1"/>
    <x v="160"/>
    <s v="UNIVERSITY OF VIRGINIA MAIN CAMPUS"/>
    <s v="Virginia"/>
    <x v="0"/>
    <x v="0"/>
    <s v=""/>
    <s v=""/>
    <m/>
    <m/>
    <m/>
    <m/>
    <m/>
    <m/>
    <m/>
    <x v="0"/>
    <x v="0"/>
    <m/>
    <m/>
    <m/>
    <m/>
    <n v="98468704"/>
    <m/>
    <m/>
    <n v="23971"/>
    <n v="80728776"/>
    <n v="116016216"/>
    <n v="61435656"/>
    <n v="10525312"/>
    <m/>
    <m/>
    <x v="4464"/>
    <n v="139353568"/>
    <n v="82014656"/>
    <n v="14538331"/>
    <n v="96552984"/>
    <n v="43927880"/>
    <n v="11904261"/>
    <n v="767378688"/>
    <n v="195148560"/>
    <n v="44167512"/>
    <m/>
    <m/>
    <m/>
    <m/>
    <m/>
    <m/>
    <m/>
    <m/>
    <m/>
    <m/>
    <m/>
  </r>
  <r>
    <x v="2"/>
    <x v="160"/>
    <s v="UNIVERSITY OF VIRGINIA MAIN CAMPUS"/>
    <s v="Virginia"/>
    <x v="0"/>
    <x v="0"/>
    <s v=""/>
    <s v=""/>
    <m/>
    <m/>
    <m/>
    <m/>
    <m/>
    <m/>
    <m/>
    <x v="0"/>
    <x v="0"/>
    <m/>
    <m/>
    <m/>
    <m/>
    <n v="112561288"/>
    <m/>
    <m/>
    <n v="6300"/>
    <n v="88873176"/>
    <n v="113023488"/>
    <n v="64332324"/>
    <n v="10851062"/>
    <m/>
    <m/>
    <x v="4465"/>
    <n v="147034384"/>
    <n v="88266792"/>
    <n v="15430167"/>
    <n v="103696960"/>
    <n v="47986640"/>
    <n v="12546465"/>
    <n v="817991104"/>
    <n v="206477568"/>
    <n v="41729624"/>
    <m/>
    <m/>
    <m/>
    <m/>
    <m/>
    <m/>
    <m/>
    <m/>
    <m/>
    <m/>
    <m/>
  </r>
  <r>
    <x v="3"/>
    <x v="160"/>
    <s v="UNIVERSITY OF VIRGINIA-MAIN CAMPUS"/>
    <s v="Virginia"/>
    <x v="0"/>
    <x v="0"/>
    <s v=""/>
    <s v=""/>
    <m/>
    <m/>
    <m/>
    <m/>
    <m/>
    <m/>
    <m/>
    <x v="0"/>
    <x v="0"/>
    <m/>
    <m/>
    <m/>
    <m/>
    <n v="125894048"/>
    <m/>
    <m/>
    <n v="6181"/>
    <n v="99803992"/>
    <n v="115721512"/>
    <n v="71158968"/>
    <n v="8749839"/>
    <m/>
    <m/>
    <x v="4466"/>
    <n v="153953856"/>
    <n v="100825048"/>
    <n v="17431850"/>
    <n v="118256896"/>
    <n v="53643216"/>
    <n v="13409426"/>
    <n v="862567680"/>
    <n v="228150688"/>
    <n v="48543896"/>
    <m/>
    <m/>
    <m/>
    <m/>
    <m/>
    <m/>
    <m/>
    <m/>
    <m/>
    <m/>
    <m/>
  </r>
  <r>
    <x v="4"/>
    <x v="160"/>
    <s v="UNIVERSITY OF VIRGINIA-MAIN CAMPUS"/>
    <s v="Virginia"/>
    <x v="0"/>
    <x v="0"/>
    <s v=""/>
    <s v=""/>
    <m/>
    <m/>
    <m/>
    <m/>
    <m/>
    <m/>
    <m/>
    <x v="0"/>
    <x v="0"/>
    <m/>
    <m/>
    <m/>
    <m/>
    <n v="133203856"/>
    <m/>
    <m/>
    <n v="14234"/>
    <n v="100598312"/>
    <n v="116082992"/>
    <n v="82692440"/>
    <n v="16931700"/>
    <m/>
    <m/>
    <x v="4467"/>
    <n v="160187792"/>
    <n v="105127792"/>
    <n v="19574936"/>
    <n v="124702728"/>
    <n v="59201832"/>
    <n v="14058659"/>
    <n v="901280256"/>
    <n v="241626848"/>
    <n v="50666716"/>
    <m/>
    <m/>
    <m/>
    <m/>
    <m/>
    <m/>
    <m/>
    <m/>
    <m/>
    <m/>
    <m/>
  </r>
  <r>
    <x v="5"/>
    <x v="160"/>
    <s v="UNIVERSITY OF VIRGINIA-MAIN CAMPUS"/>
    <s v="Virginia"/>
    <x v="0"/>
    <x v="0"/>
    <s v=""/>
    <s v=""/>
    <m/>
    <m/>
    <m/>
    <m/>
    <m/>
    <n v="22903"/>
    <s v="Southeast: AL, AR, FL, GA, KY, LA, MS, NC, SC, TN, VA, and WV"/>
    <x v="0"/>
    <x v="0"/>
    <m/>
    <m/>
    <m/>
    <m/>
    <n v="140712080"/>
    <m/>
    <m/>
    <n v="20045"/>
    <n v="98301128"/>
    <n v="118579384"/>
    <n v="94364168"/>
    <n v="13698628"/>
    <m/>
    <m/>
    <x v="4468"/>
    <n v="164248272"/>
    <n v="106681648"/>
    <n v="21003656"/>
    <n v="127685304"/>
    <n v="65757980"/>
    <n v="15195867"/>
    <n v="972247552"/>
    <n v="252845696"/>
    <n v="41729624"/>
    <m/>
    <m/>
    <m/>
    <m/>
    <m/>
    <m/>
    <m/>
    <m/>
    <m/>
    <m/>
    <m/>
  </r>
  <r>
    <x v="6"/>
    <x v="160"/>
    <s v="UNIVERSITY OF VIRGINIA-MAIN CAMPUS"/>
    <s v="Virginia"/>
    <x v="0"/>
    <x v="0"/>
    <s v=""/>
    <s v=""/>
    <m/>
    <m/>
    <m/>
    <m/>
    <m/>
    <n v="22903"/>
    <s v="Southeast: AL, AR, FL, GA, KY, LA, MS, NC, SC, TN, VA, and WV"/>
    <x v="0"/>
    <x v="0"/>
    <m/>
    <m/>
    <m/>
    <m/>
    <n v="149223040"/>
    <m/>
    <m/>
    <m/>
    <n v="103855568"/>
    <n v="116808568"/>
    <n v="102986960"/>
    <n v="17520736"/>
    <m/>
    <m/>
    <x v="4469"/>
    <n v="176339984"/>
    <n v="117409072"/>
    <n v="22011764"/>
    <n v="139420832"/>
    <n v="67408200"/>
    <n v="15182855"/>
    <n v="1048158464"/>
    <n v="299200896"/>
    <n v="63342120"/>
    <n v="918385664"/>
    <n v="1194110208"/>
    <m/>
    <m/>
    <n v="2315"/>
    <n v="0.91800000000000004"/>
    <m/>
    <m/>
    <m/>
    <m/>
    <m/>
  </r>
  <r>
    <x v="7"/>
    <x v="160"/>
    <s v="UNIVERSITY OF VIRGINIA-MAIN CAMPUS"/>
    <s v="Virginia"/>
    <x v="0"/>
    <x v="0"/>
    <s v=""/>
    <s v=""/>
    <m/>
    <m/>
    <m/>
    <m/>
    <m/>
    <m/>
    <m/>
    <x v="0"/>
    <x v="0"/>
    <m/>
    <m/>
    <m/>
    <m/>
    <n v="154261504"/>
    <m/>
    <m/>
    <n v="15768"/>
    <n v="115378912"/>
    <n v="134711936"/>
    <n v="103096304"/>
    <n v="18075392"/>
    <m/>
    <m/>
    <x v="4470"/>
    <n v="184150464"/>
    <n v="129349120"/>
    <n v="22829310"/>
    <n v="152178432"/>
    <n v="71778896"/>
    <n v="15654778"/>
    <n v="1111944192"/>
    <n v="314670272"/>
    <n v="74937424"/>
    <n v="1194110208"/>
    <n v="1345377664"/>
    <m/>
    <m/>
    <m/>
    <m/>
    <m/>
    <n v="9.26791E-2"/>
    <n v="0.56658900000000001"/>
    <n v="2.25857E-2"/>
    <n v="49055"/>
  </r>
  <r>
    <x v="8"/>
    <x v="160"/>
    <s v="UNIVERSITY OF VIRGINIA-MAIN CAMPUS"/>
    <s v="Virginia"/>
    <x v="0"/>
    <x v="0"/>
    <s v=""/>
    <s v=""/>
    <m/>
    <m/>
    <m/>
    <m/>
    <m/>
    <m/>
    <m/>
    <x v="0"/>
    <x v="0"/>
    <m/>
    <m/>
    <m/>
    <m/>
    <n v="163487504"/>
    <m/>
    <m/>
    <n v="33461"/>
    <n v="123744544"/>
    <n v="142444384"/>
    <n v="99133480"/>
    <n v="17332996"/>
    <m/>
    <m/>
    <x v="4471"/>
    <n v="186193568"/>
    <n v="136057520"/>
    <n v="23491798"/>
    <n v="159549312"/>
    <n v="74822872"/>
    <n v="14849637"/>
    <n v="1152202240"/>
    <n v="336812576"/>
    <n v="74491584"/>
    <n v="1345377664"/>
    <n v="1251417344"/>
    <m/>
    <m/>
    <n v="2429"/>
    <n v="0.91300000000000003"/>
    <m/>
    <n v="9.4403000000000001E-2"/>
    <n v="0.55746300000000004"/>
    <n v="2.0895500000000001E-2"/>
    <n v="50195"/>
  </r>
  <r>
    <x v="9"/>
    <x v="160"/>
    <s v="UNIVERSITY OF VIRGINIA-MAIN CAMPUS"/>
    <s v="Virginia"/>
    <x v="0"/>
    <x v="0"/>
    <s v=""/>
    <s v=""/>
    <m/>
    <m/>
    <m/>
    <m/>
    <m/>
    <m/>
    <m/>
    <x v="0"/>
    <x v="0"/>
    <m/>
    <m/>
    <m/>
    <m/>
    <n v="163355072"/>
    <m/>
    <m/>
    <n v="26417"/>
    <n v="136057248"/>
    <n v="165836656"/>
    <n v="92647416"/>
    <n v="20926412"/>
    <m/>
    <m/>
    <x v="4472"/>
    <n v="203602784"/>
    <n v="145647360"/>
    <n v="23149130"/>
    <n v="168796496"/>
    <n v="76866144"/>
    <n v="16810470"/>
    <n v="1181202048"/>
    <n v="349898240"/>
    <n v="73278232"/>
    <n v="1251417344"/>
    <n v="1737264128"/>
    <m/>
    <m/>
    <n v="2510"/>
    <n v="0.91400000000000003"/>
    <m/>
    <n v="0.106391"/>
    <n v="0.56742000000000004"/>
    <n v="2.8448899999999999E-2"/>
    <n v="52000"/>
  </r>
  <r>
    <x v="10"/>
    <x v="160"/>
    <s v="UNIVERSITY OF VIRGINIA-MAIN CAMPUS"/>
    <s v="Virginia"/>
    <x v="0"/>
    <x v="0"/>
    <s v=""/>
    <s v=""/>
    <m/>
    <m/>
    <m/>
    <m/>
    <m/>
    <m/>
    <m/>
    <x v="0"/>
    <x v="0"/>
    <m/>
    <m/>
    <m/>
    <m/>
    <n v="172932256"/>
    <m/>
    <m/>
    <n v="450"/>
    <n v="147760352"/>
    <n v="171046688"/>
    <n v="110306728"/>
    <n v="29839304"/>
    <m/>
    <m/>
    <x v="4473"/>
    <n v="220202352"/>
    <n v="153870176"/>
    <n v="20706826"/>
    <n v="174577008"/>
    <n v="81409120"/>
    <n v="17364522"/>
    <n v="1325899904"/>
    <n v="377661856"/>
    <n v="83251000"/>
    <n v="1737264128"/>
    <n v="1712244864"/>
    <m/>
    <m/>
    <n v="2641"/>
    <n v="0.92200000000000004"/>
    <m/>
    <n v="0.13688900000000001"/>
    <n v="0.56434200000000001"/>
    <n v="3.3569599999999998E-2"/>
    <n v="51688"/>
  </r>
  <r>
    <x v="11"/>
    <x v="160"/>
    <s v="UNIVERSITY OF VIRGINIA-MAIN CAMPUS"/>
    <s v="Virginia"/>
    <x v="1"/>
    <x v="0"/>
    <n v="0.37546644955560077"/>
    <n v="0.53848933863389958"/>
    <n v="14739"/>
    <n v="5534"/>
    <n v="2975"/>
    <n v="5"/>
    <n v="2980"/>
    <n v="22904"/>
    <s v="Southeast: AL, AR, FL, GA, KY, LA, MS, NC, SC, TN, VA, and WV"/>
    <x v="0"/>
    <x v="0"/>
    <m/>
    <m/>
    <m/>
    <m/>
    <n v="206675424"/>
    <n v="173241872"/>
    <m/>
    <n v="43337792"/>
    <n v="209645984"/>
    <n v="215844768"/>
    <n v="63182640"/>
    <n v="44519212"/>
    <n v="1098503808"/>
    <n v="277517440"/>
    <x v="4474"/>
    <n v="233245472"/>
    <n v="227309504"/>
    <n v="17373716"/>
    <n v="244683216"/>
    <n v="99621464"/>
    <n v="20579684"/>
    <n v="1435553152"/>
    <n v="624889088"/>
    <n v="149373008"/>
    <m/>
    <m/>
    <n v="1465783552"/>
    <n v="1435553152"/>
    <n v="2589"/>
    <n v="0.91800000000000004"/>
    <m/>
    <n v="0.132775"/>
    <n v="0.56259999999999999"/>
    <n v="3.11005E-2"/>
    <n v="57897.5"/>
  </r>
  <r>
    <x v="12"/>
    <x v="160"/>
    <s v="UNIVERSITY OF VIRGINIA-MAIN CAMPUS"/>
    <s v="Virginia"/>
    <x v="1"/>
    <x v="0"/>
    <n v="0.39022346368715083"/>
    <n v="0.53668575518969219"/>
    <n v="14320"/>
    <n v="5588"/>
    <n v="2999"/>
    <n v="0"/>
    <n v="2999"/>
    <n v="22904"/>
    <s v="Southeast: AL, AR, FL, GA, KY, LA, MS, NC, SC, TN, VA, and WV"/>
    <x v="0"/>
    <x v="0"/>
    <m/>
    <m/>
    <m/>
    <m/>
    <n v="236205360"/>
    <n v="199288976"/>
    <m/>
    <n v="46571688"/>
    <n v="245106784"/>
    <n v="215385440"/>
    <n v="69772272"/>
    <n v="31266220"/>
    <n v="1213789568"/>
    <n v="419805760"/>
    <x v="4475"/>
    <n v="235041760"/>
    <n v="280631488"/>
    <n v="29972546"/>
    <n v="310604032"/>
    <n v="85159088"/>
    <n v="20395020"/>
    <n v="1480074112"/>
    <n v="629723136"/>
    <n v="139266624"/>
    <n v="1785089408"/>
    <n v="1944645632"/>
    <n v="1694865408"/>
    <n v="1480074112"/>
    <n v="2669"/>
    <n v="0.92"/>
    <m/>
    <n v="0.13100999999999999"/>
    <n v="0.55969599999999997"/>
    <n v="3.2051299999999998E-2"/>
    <n v="65043"/>
  </r>
  <r>
    <x v="13"/>
    <x v="160"/>
    <s v="UNIVERSITY OF VIRGINIA-MAIN CAMPUS"/>
    <s v="Virginia"/>
    <x v="1"/>
    <x v="0"/>
    <n v="0.39481780269364875"/>
    <n v="0.53714285714285714"/>
    <n v="14627"/>
    <n v="5775"/>
    <n v="3098"/>
    <n v="4"/>
    <n v="3102"/>
    <n v="22904"/>
    <s v="Southeast: AL, AR, FL, GA, KY, LA, MS, NC, SC, TN, VA, and WV"/>
    <x v="0"/>
    <x v="0"/>
    <m/>
    <m/>
    <m/>
    <m/>
    <n v="271047872"/>
    <n v="227984192"/>
    <m/>
    <n v="42308520"/>
    <n v="270995616"/>
    <n v="164276832"/>
    <n v="81865368"/>
    <n v="52335888"/>
    <n v="1367946880"/>
    <n v="453942848"/>
    <x v="4476"/>
    <n v="227311488"/>
    <n v="305053824"/>
    <n v="21920840"/>
    <n v="326974656"/>
    <n v="99443152"/>
    <n v="19550750"/>
    <n v="1602443136"/>
    <n v="673382400"/>
    <n v="159736448"/>
    <n v="1944645632"/>
    <n v="2186404608"/>
    <n v="1871630848"/>
    <n v="1602443136"/>
    <n v="2681"/>
    <n v="0.92400000000000004"/>
    <m/>
    <n v="0.16272500000000001"/>
    <n v="0.56089"/>
    <n v="3.60042E-2"/>
    <n v="60166"/>
  </r>
  <r>
    <x v="14"/>
    <x v="160"/>
    <s v="UNIVERSITY OF VIRGINIA-MAIN CAMPUS"/>
    <s v="Virginia"/>
    <x v="1"/>
    <x v="0"/>
    <n v="0.38855909336211547"/>
    <n v="0.54045138888888888"/>
    <n v="14824"/>
    <n v="5760"/>
    <n v="3113"/>
    <n v="0"/>
    <n v="3113"/>
    <m/>
    <m/>
    <x v="0"/>
    <x v="0"/>
    <m/>
    <m/>
    <m/>
    <m/>
    <n v="286228864"/>
    <n v="239873952"/>
    <m/>
    <n v="44546496"/>
    <n v="297552512"/>
    <n v="181333680"/>
    <n v="94277784"/>
    <n v="46543744"/>
    <n v="1501683840"/>
    <n v="553274176"/>
    <x v="4477"/>
    <n v="246152672"/>
    <n v="329202048"/>
    <n v="26023524"/>
    <n v="355225568"/>
    <n v="103031056"/>
    <n v="26698378"/>
    <n v="1762191232"/>
    <n v="724171008"/>
    <n v="172887696"/>
    <n v="2186404608"/>
    <n v="2184632064"/>
    <n v="2104028160"/>
    <n v="1762191232"/>
    <n v="2705"/>
    <n v="0.92600000000000005"/>
    <m/>
    <n v="0.16903899999999999"/>
    <n v="0.55744499999999997"/>
    <n v="4.0263800000000002E-2"/>
    <n v="61278"/>
  </r>
  <r>
    <x v="15"/>
    <x v="160"/>
    <s v="University of Virginia-Main Campus"/>
    <s v="Virginia"/>
    <x v="1"/>
    <x v="0"/>
    <n v="0.37670051734048671"/>
    <n v="0.52780603594438791"/>
    <n v="15657"/>
    <n v="5898"/>
    <n v="3113"/>
    <n v="0"/>
    <n v="3113"/>
    <n v="22904"/>
    <s v="Southeast: AL, AR, FL, GA, KY, LA, MS, NC, SC, TN, VA, and WV"/>
    <x v="1"/>
    <x v="1"/>
    <m/>
    <m/>
    <m/>
    <m/>
    <n v="308326048"/>
    <n v="256451904"/>
    <m/>
    <n v="41089096"/>
    <n v="258958320"/>
    <n v="189405280"/>
    <n v="111420448"/>
    <n v="56237160"/>
    <n v="1531725312"/>
    <n v="620470208"/>
    <x v="4478"/>
    <n v="262158304"/>
    <n v="269454304"/>
    <n v="26360344"/>
    <n v="295814656"/>
    <n v="112957056"/>
    <n v="27553120"/>
    <n v="1806884352"/>
    <n v="762382144"/>
    <n v="178846288"/>
    <n v="2184632064"/>
    <n v="2466810112"/>
    <n v="2211722496"/>
    <n v="1806884352"/>
    <n v="2686"/>
    <n v="0.92"/>
    <m/>
    <n v="0.14100399999999999"/>
    <n v="0.56094200000000005"/>
    <n v="3.9262499999999999E-2"/>
    <n v="66348"/>
  </r>
  <r>
    <x v="16"/>
    <x v="160"/>
    <s v="University of Virginia-Main Campus"/>
    <s v="Virginia"/>
    <x v="1"/>
    <x v="0"/>
    <n v="0.37421520482377074"/>
    <n v="0.51345514950166116"/>
    <n v="16087"/>
    <n v="6020"/>
    <n v="3088"/>
    <n v="3"/>
    <n v="3091"/>
    <m/>
    <m/>
    <x v="0"/>
    <x v="0"/>
    <m/>
    <m/>
    <m/>
    <m/>
    <n v="337844928"/>
    <n v="279418496"/>
    <m/>
    <n v="39323328"/>
    <n v="241833488"/>
    <n v="196643312"/>
    <n v="147537744"/>
    <n v="40539780"/>
    <n v="1592584192"/>
    <n v="1015798720"/>
    <x v="4479"/>
    <n v="285797344"/>
    <n v="279042848"/>
    <n v="25964188"/>
    <n v="305007040"/>
    <n v="120142280"/>
    <n v="29701690"/>
    <n v="1903878912"/>
    <n v="802545152"/>
    <n v="200789872"/>
    <n v="3618172928"/>
    <n v="4370208768"/>
    <n v="2788976128"/>
    <n v="1903878912"/>
    <n v="2772"/>
    <n v="0.93200000000000005"/>
    <m/>
    <n v="0.126248"/>
    <n v="0.56989999999999996"/>
    <n v="3.2453599999999999E-2"/>
    <n v="65542"/>
  </r>
  <r>
    <x v="17"/>
    <x v="160"/>
    <s v="University of Virginia-Main Campus"/>
    <s v="Virginia"/>
    <x v="1"/>
    <x v="0"/>
    <n v="0.35247191011235957"/>
    <n v="0.51721389862926359"/>
    <n v="17800"/>
    <n v="6274"/>
    <n v="3245"/>
    <n v="0"/>
    <n v="3245"/>
    <n v="22904"/>
    <s v="Southeast: AL, AR, FL, GA, KY, LA, MS, NC, SC, TN, VA, and WV"/>
    <x v="1"/>
    <x v="1"/>
    <m/>
    <m/>
    <m/>
    <m/>
    <n v="370400960"/>
    <n v="308162208"/>
    <m/>
    <n v="39335400"/>
    <n v="260964304"/>
    <n v="209268528"/>
    <n v="146746832"/>
    <n v="29012544"/>
    <n v="1700165760"/>
    <n v="557205632"/>
    <x v="4480"/>
    <n v="322765056"/>
    <n v="311230336"/>
    <n v="29235712"/>
    <n v="340466048"/>
    <n v="120069376"/>
    <n v="32889308"/>
    <n v="2073587584"/>
    <n v="850414720"/>
    <n v="224999712"/>
    <n v="4323138048"/>
    <n v="4517749760"/>
    <n v="2356987904"/>
    <n v="2073587584"/>
    <n v="2779"/>
    <n v="0.93100000000000005"/>
    <m/>
    <n v="0.12074799999999999"/>
    <n v="0.57006800000000002"/>
    <n v="2.8911599999999999E-2"/>
    <n v="67516.5"/>
  </r>
  <r>
    <x v="18"/>
    <x v="160"/>
    <s v="University of Virginia-Main Campus"/>
    <s v="Virginia"/>
    <x v="1"/>
    <x v="0"/>
    <n v="0.36677013559875837"/>
    <n v="0.48329621380846327"/>
    <n v="18363"/>
    <n v="6735"/>
    <n v="3250"/>
    <n v="5"/>
    <n v="3255"/>
    <n v="22904"/>
    <s v="Southeast: AL, AR, FL, GA, KY, LA, MS, NC, SC, TN, VA, and WV"/>
    <x v="1"/>
    <x v="1"/>
    <m/>
    <m/>
    <m/>
    <m/>
    <n v="399653504"/>
    <n v="334786272"/>
    <m/>
    <n v="46035212"/>
    <n v="269641152"/>
    <n v="203823376"/>
    <n v="139525472"/>
    <n v="36760444"/>
    <n v="1770889216"/>
    <n v="-543571008"/>
    <x v="4481"/>
    <n v="337667264"/>
    <n v="318592672"/>
    <n v="30338158"/>
    <n v="348930816"/>
    <n v="129989104"/>
    <n v="35550836"/>
    <n v="2177282560"/>
    <n v="895005888"/>
    <n v="232971536"/>
    <n v="4517749760"/>
    <n v="3531687936"/>
    <n v="1341869824"/>
    <n v="2177282560"/>
    <n v="2869"/>
    <n v="0.93"/>
    <m/>
    <n v="9.3037599999999998E-2"/>
    <n v="0.57208899999999996"/>
    <n v="2.71103E-2"/>
    <n v="74535.5"/>
  </r>
  <r>
    <x v="19"/>
    <x v="160"/>
    <s v="University of Virginia-Main Campus"/>
    <s v="Virginia"/>
    <x v="1"/>
    <x v="0"/>
    <n v="0.32062153583779429"/>
    <n v="0.48020094562647753"/>
    <n v="21109"/>
    <n v="6768"/>
    <n v="3248"/>
    <n v="2"/>
    <n v="3250"/>
    <n v="22904"/>
    <s v="Southeast: AL, AR, FL, GA, KY, LA, MS, NC, SC, TN, VA, and WV"/>
    <x v="1"/>
    <x v="1"/>
    <n v="-78.509600000000006"/>
    <n v="38.033799999999999"/>
    <m/>
    <m/>
    <n v="417351808"/>
    <n v="350248800"/>
    <m/>
    <n v="46200088"/>
    <n v="262281312"/>
    <n v="188182384"/>
    <n v="130548856"/>
    <n v="54855384"/>
    <n v="1824354048"/>
    <n v="762437440"/>
    <x v="4482"/>
    <n v="359980448"/>
    <n v="345869632"/>
    <n v="30681722"/>
    <n v="376551360"/>
    <n v="136083584"/>
    <n v="43800340"/>
    <n v="2225740544"/>
    <n v="898094592"/>
    <n v="234408800"/>
    <n v="3531687936"/>
    <n v="3861912576"/>
    <n v="2751674624"/>
    <n v="2225740544"/>
    <n v="2865"/>
    <n v="0.92700000000000005"/>
    <m/>
    <n v="8.8519600000000004E-2"/>
    <n v="0.56435000000000002"/>
    <n v="2.8398799999999998E-2"/>
    <n v="74107"/>
  </r>
  <r>
    <x v="20"/>
    <x v="160"/>
    <s v="University of Virginia-Main Campus"/>
    <s v="Virginia"/>
    <x v="1"/>
    <x v="0"/>
    <n v="0.32598083529199062"/>
    <n v="0.45008319467554075"/>
    <n v="22124"/>
    <n v="7212"/>
    <n v="3245"/>
    <n v="1"/>
    <n v="3246"/>
    <n v="22903"/>
    <s v="Southeast: AL, AR, FL, GA, KY, LA, MS, NC, SC, TN, VA, and WV"/>
    <x v="1"/>
    <x v="1"/>
    <n v="-78.509500000000003"/>
    <n v="38.033799999999999"/>
    <m/>
    <m/>
    <n v="447782016"/>
    <n v="371965632"/>
    <m/>
    <n v="47304576"/>
    <n v="258005024"/>
    <n v="197872240"/>
    <n v="147280000"/>
    <n v="83136032"/>
    <n v="1867606912"/>
    <n v="1184638592"/>
    <x v="4483"/>
    <n v="382258176"/>
    <n v="354706688"/>
    <n v="33714236"/>
    <n v="388420928"/>
    <n v="134019464"/>
    <n v="48032404"/>
    <n v="2241161216"/>
    <n v="922395584"/>
    <n v="219387520"/>
    <n v="3861912576"/>
    <n v="4707592704"/>
    <n v="3118639872"/>
    <n v="2241161216"/>
    <n v="2911"/>
    <n v="0.93899999999999995"/>
    <m/>
    <n v="9.8866899999999994E-2"/>
    <n v="0.56402300000000005"/>
    <n v="2.8045299999999999E-2"/>
    <n v="71126.5"/>
  </r>
  <r>
    <x v="21"/>
    <x v="160"/>
    <s v="University of Virginia-Main Campus"/>
    <s v="Virginia"/>
    <x v="1"/>
    <x v="0"/>
    <n v="0.33273968536657761"/>
    <n v="0.43825665859564167"/>
    <n v="23583"/>
    <n v="7847"/>
    <n v="3438"/>
    <n v="1"/>
    <n v="3439"/>
    <n v="22903"/>
    <s v="Southeast: AL, AR, FL, GA, KY, LA, MS, NC, SC, TN, VA, and WV"/>
    <x v="1"/>
    <x v="1"/>
    <n v="-78.502600000000001"/>
    <n v="38.036499999999997"/>
    <n v="2.3E-2"/>
    <n v="2423"/>
    <n v="481621504"/>
    <n v="400514976"/>
    <m/>
    <n v="48948684"/>
    <n v="253391440"/>
    <n v="184570128"/>
    <n v="131740512"/>
    <n v="58194260"/>
    <n v="2011618304"/>
    <n v="499182752"/>
    <x v="4484"/>
    <n v="375738528"/>
    <n v="344879808"/>
    <n v="36840912"/>
    <n v="381720704"/>
    <n v="144781872"/>
    <n v="49109620"/>
    <n v="2366239232"/>
    <n v="956581952"/>
    <n v="225765040"/>
    <n v="4707592704"/>
    <n v="4734894592"/>
    <n v="2605961984"/>
    <n v="2366239232"/>
    <n v="2872"/>
    <n v="0.93400000000000005"/>
    <m/>
    <n v="0.102684"/>
    <n v="0.56476099999999996"/>
    <n v="2.80047E-2"/>
    <n v="73232.5"/>
  </r>
  <r>
    <x v="22"/>
    <x v="160"/>
    <s v="University of Virginia-Main Campus"/>
    <s v="Virginia"/>
    <x v="1"/>
    <x v="0"/>
    <n v="0.2954963573478549"/>
    <n v="0.42335948200722201"/>
    <n v="27178"/>
    <n v="8031"/>
    <n v="3399"/>
    <n v="1"/>
    <n v="3400"/>
    <s v="22903-2628"/>
    <s v="Southeast: AL, AR, FL, GA, KY, LA, MS, NC, SC, TN, VA, and WV"/>
    <x v="1"/>
    <x v="1"/>
    <n v="-78.502600000000001"/>
    <n v="38.036499999999997"/>
    <n v="2.9000000000000001E-2"/>
    <n v="2615"/>
    <n v="503085312"/>
    <n v="421235200"/>
    <m/>
    <n v="53286992"/>
    <n v="244070096"/>
    <n v="201910528"/>
    <n v="147441904"/>
    <n v="55044288"/>
    <n v="2063192448"/>
    <n v="862749312"/>
    <x v="4485"/>
    <n v="397307584"/>
    <n v="356575360"/>
    <n v="38159412"/>
    <n v="394734784"/>
    <n v="156677520"/>
    <n v="53258792"/>
    <n v="2450365952"/>
    <n v="988998784"/>
    <n v="266863040"/>
    <n v="4734894592"/>
    <n v="5106876416"/>
    <n v="3007819264"/>
    <n v="2450365952"/>
    <n v="3021"/>
    <n v="0.93100000000000005"/>
    <m/>
    <n v="0.10302799999999999"/>
    <n v="0.53512300000000002"/>
    <n v="2.9347499999999999E-2"/>
    <n v="76593"/>
  </r>
  <r>
    <x v="23"/>
    <x v="160"/>
    <s v="University of Virginia-Main Campus"/>
    <s v="Virginia"/>
    <x v="1"/>
    <x v="0"/>
    <n v="0.29985509246480818"/>
    <n v="0.40501668392590034"/>
    <n v="28984"/>
    <n v="8691"/>
    <n v="3519"/>
    <n v="1"/>
    <n v="3520"/>
    <s v="22903-2628"/>
    <s v="Southeast: AL, AR, FL, GA, KY, LA, MS, NC, SC, TN, VA, and WV"/>
    <x v="1"/>
    <x v="1"/>
    <n v="-78.502600000000001"/>
    <n v="38.036499999999997"/>
    <n v="1.7000000000000001E-2"/>
    <n v="2502"/>
    <n v="539678656"/>
    <n v="448217632"/>
    <m/>
    <n v="44848004"/>
    <n v="224686928"/>
    <n v="195219984"/>
    <n v="149081344"/>
    <n v="52692424"/>
    <n v="2142491008"/>
    <n v="1166077056"/>
    <x v="4486"/>
    <n v="405715200"/>
    <n v="332297280"/>
    <n v="41814084"/>
    <n v="374111360"/>
    <n v="156691504"/>
    <n v="52567300"/>
    <n v="2523243520"/>
    <n v="1023225280"/>
    <n v="265534416"/>
    <n v="5106876416"/>
    <n v="5876310016"/>
    <n v="3378173696"/>
    <n v="2523243520"/>
    <n v="3061"/>
    <n v="0.94199999999999995"/>
    <m/>
    <n v="9.4250200000000006E-2"/>
    <n v="0.54475399999999996"/>
    <n v="2.48963E-2"/>
    <n v="76157"/>
  </r>
  <r>
    <x v="24"/>
    <x v="160"/>
    <s v="University of Virginia-Main Campus"/>
    <s v="Virginia"/>
    <x v="1"/>
    <x v="0"/>
    <n v="0.29002933496663552"/>
    <n v="0.41224852728687339"/>
    <n v="31021"/>
    <n v="8997"/>
    <n v="3706"/>
    <n v="3"/>
    <n v="3709"/>
    <s v="22903-2628"/>
    <s v="Southeast: AL, AR, FL, GA, KY, LA, MS, NC, SC, TN, VA, and WV"/>
    <x v="1"/>
    <x v="1"/>
    <n v="-78.502600000000001"/>
    <n v="38.036499999999997"/>
    <n v="1.7000000000000001E-2"/>
    <n v="2743"/>
    <n v="576799488"/>
    <n v="479424160"/>
    <m/>
    <n v="48511892"/>
    <n v="232202000"/>
    <n v="189001360"/>
    <n v="170640320"/>
    <n v="60336380"/>
    <n v="2392038912"/>
    <n v="743577728"/>
    <x v="4487"/>
    <n v="440174016"/>
    <n v="328895776"/>
    <n v="51305984"/>
    <n v="380201760"/>
    <n v="184047248"/>
    <n v="58648988"/>
    <n v="2815575296"/>
    <n v="1118959232"/>
    <n v="307019616"/>
    <n v="5876310016"/>
    <n v="6098997248"/>
    <n v="3201054464"/>
    <n v="2815575296"/>
    <n v="3021"/>
    <n v="0.93300000000000005"/>
    <m/>
    <n v="9.5158599999999996E-2"/>
    <n v="0.57011699999999998"/>
    <n v="2.5598200000000002E-2"/>
    <n v="76589.5"/>
  </r>
  <r>
    <x v="25"/>
    <x v="160"/>
    <s v="University of Virginia-Main Campus"/>
    <s v="Virginia"/>
    <x v="1"/>
    <x v="0"/>
    <n v="0.29785992217898832"/>
    <n v="0.39995645547572395"/>
    <n v="30840"/>
    <n v="9186"/>
    <n v="3672"/>
    <n v="2"/>
    <n v="3674"/>
    <s v="22903-2628"/>
    <s v="Southeast: AL, AR, FL, GA, KY, LA, MS, NC, SC, TN, VA, and WV"/>
    <x v="1"/>
    <x v="1"/>
    <n v="-78.505099999999999"/>
    <n v="38.037799999999997"/>
    <n v="8.9999999999999993E-3"/>
    <n v="2877"/>
    <n v="608110592"/>
    <n v="500104096"/>
    <m/>
    <n v="54072240"/>
    <n v="249418960"/>
    <n v="202329472"/>
    <n v="167899600"/>
    <n v="53867888"/>
    <n v="2508704000"/>
    <n v="210219664"/>
    <x v="4488"/>
    <n v="450179968"/>
    <n v="360895520"/>
    <n v="52993124"/>
    <n v="413888640"/>
    <n v="170128736"/>
    <n v="56266192"/>
    <n v="2962326528"/>
    <n v="1180270592"/>
    <n v="337226176"/>
    <n v="6098997248"/>
    <n v="5774744064"/>
    <n v="2775223296"/>
    <n v="2962326528"/>
    <n v="3051"/>
    <n v="0.94199999999999995"/>
    <m/>
    <n v="8.5672499999999999E-2"/>
    <n v="0.56666700000000003"/>
    <n v="2.3391800000000001E-2"/>
    <n v="75799"/>
  </r>
  <r>
    <x v="26"/>
    <x v="160"/>
    <s v="University of Virginia-Main Campus"/>
    <s v="Virginia"/>
    <x v="1"/>
    <x v="0"/>
    <n v="0.29860703585878867"/>
    <n v="0.38094745552337611"/>
    <n v="32377"/>
    <n v="9668"/>
    <n v="3682"/>
    <n v="1"/>
    <n v="3683"/>
    <s v="22903-2628"/>
    <s v="Southeast: AL, AR, FL, GA, KY, LA, MS, NC, SC, TN, VA, and WV"/>
    <x v="1"/>
    <x v="1"/>
    <n v="-78.503399999999999"/>
    <n v="38.035699999999999"/>
    <n v="1.2999999999999999E-2"/>
    <n v="2742"/>
    <n v="640646528"/>
    <n v="535061920"/>
    <m/>
    <n v="58741512"/>
    <n v="264086944"/>
    <n v="215377936"/>
    <n v="162216384"/>
    <n v="60434560"/>
    <n v="2632118528"/>
    <n v="1045805824"/>
    <x v="4489"/>
    <n v="507596736"/>
    <n v="411561728"/>
    <n v="62995460"/>
    <n v="474557184"/>
    <n v="203988144"/>
    <n v="64757080"/>
    <n v="3145447936"/>
    <n v="1248446848"/>
    <n v="355009120"/>
    <n v="5774744064"/>
    <n v="6308922368"/>
    <n v="3765514752"/>
    <n v="3145447936"/>
    <n v="3246"/>
    <n v="0.94599999999999995"/>
    <m/>
    <n v="7.33766E-2"/>
    <n v="0.54545500000000002"/>
    <n v="1.8506499999999999E-2"/>
    <n v="75580"/>
  </r>
  <r>
    <x v="27"/>
    <x v="160"/>
    <s v="University of Virginia-Main Campus"/>
    <s v="Virginia"/>
    <x v="1"/>
    <x v="0"/>
    <n v="0.27347127436852553"/>
    <n v="0.37661562934977133"/>
    <n v="36779"/>
    <n v="10058"/>
    <n v="3788"/>
    <n v="0"/>
    <n v="3788"/>
    <m/>
    <m/>
    <x v="0"/>
    <x v="0"/>
    <m/>
    <m/>
    <n v="8.9999999999999993E-3"/>
    <n v="2712"/>
    <n v="676167872"/>
    <n v="555526528"/>
    <m/>
    <n v="70244928"/>
    <n v="293121952"/>
    <n v="229449520"/>
    <n v="169248528"/>
    <n v="47273612"/>
    <n v="2770228736"/>
    <n v="1090659840"/>
    <x v="4490"/>
    <n v="487843584"/>
    <n v="438691136"/>
    <n v="58297988"/>
    <n v="496989120"/>
    <n v="191763504"/>
    <n v="62362336"/>
    <n v="3396207360"/>
    <n v="1341509504"/>
    <n v="392618752"/>
    <n v="6308922368"/>
    <n v="6856258048"/>
    <n v="3962424832"/>
    <n v="3396207360"/>
    <m/>
    <m/>
    <m/>
    <m/>
    <m/>
    <m/>
    <m/>
  </r>
  <r>
    <x v="0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1438080"/>
    <m/>
    <m/>
    <m/>
    <n v="10347585"/>
    <n v="16852954"/>
    <n v="40695"/>
    <n v="911607"/>
    <m/>
    <m/>
    <x v="4491"/>
    <n v="13595703"/>
    <n v="3639737"/>
    <n v="2048619"/>
    <n v="5688356"/>
    <n v="2279441"/>
    <n v="2892135"/>
    <n v="53034940"/>
    <n v="21912416"/>
    <n v="5698142"/>
    <m/>
    <m/>
    <m/>
    <m/>
    <m/>
    <m/>
    <m/>
    <m/>
    <m/>
    <m/>
    <m/>
  </r>
  <r>
    <x v="1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1605939"/>
    <m/>
    <m/>
    <m/>
    <n v="10640263"/>
    <n v="14676545"/>
    <n v="55818"/>
    <n v="792858"/>
    <m/>
    <m/>
    <x v="4492"/>
    <n v="12434355"/>
    <n v="2900717"/>
    <n v="1945894"/>
    <n v="4846611"/>
    <n v="2371451"/>
    <n v="1857572"/>
    <n v="47421388"/>
    <n v="16965530"/>
    <n v="4641237"/>
    <m/>
    <m/>
    <m/>
    <m/>
    <m/>
    <m/>
    <m/>
    <m/>
    <m/>
    <m/>
    <m/>
  </r>
  <r>
    <x v="2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2007192"/>
    <m/>
    <m/>
    <m/>
    <n v="11220546"/>
    <n v="14418483"/>
    <n v="16665"/>
    <n v="1367583"/>
    <m/>
    <m/>
    <x v="4493"/>
    <n v="12232323"/>
    <n v="3591601"/>
    <n v="2254958"/>
    <n v="5846559"/>
    <n v="3293674"/>
    <n v="1336088"/>
    <n v="48443340"/>
    <n v="18560772"/>
    <n v="4440394"/>
    <m/>
    <m/>
    <m/>
    <m/>
    <m/>
    <m/>
    <m/>
    <m/>
    <m/>
    <m/>
    <m/>
  </r>
  <r>
    <x v="3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2214454"/>
    <m/>
    <m/>
    <n v="420293"/>
    <n v="11289701"/>
    <n v="13642087"/>
    <n v="67655"/>
    <n v="416257"/>
    <m/>
    <m/>
    <x v="4494"/>
    <n v="11850897"/>
    <n v="3708458"/>
    <n v="2204549"/>
    <n v="5913007"/>
    <n v="3170303"/>
    <n v="2352512"/>
    <n v="50053212"/>
    <n v="19339800"/>
    <n v="3894096"/>
    <m/>
    <m/>
    <m/>
    <m/>
    <m/>
    <m/>
    <m/>
    <m/>
    <m/>
    <m/>
    <m/>
  </r>
  <r>
    <x v="4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2099273"/>
    <m/>
    <m/>
    <m/>
    <n v="11565551"/>
    <n v="19437374"/>
    <n v="587569"/>
    <n v="1002439"/>
    <m/>
    <m/>
    <x v="4495"/>
    <n v="12453476"/>
    <n v="3611718"/>
    <n v="3390255"/>
    <n v="7001973"/>
    <n v="3261929"/>
    <n v="2580321"/>
    <n v="55458248"/>
    <n v="20361702"/>
    <n v="4795160"/>
    <m/>
    <m/>
    <m/>
    <m/>
    <m/>
    <m/>
    <m/>
    <m/>
    <m/>
    <m/>
    <m/>
  </r>
  <r>
    <x v="5"/>
    <x v="161"/>
    <s v="VIRGINIA STATE UNIVERSITY"/>
    <s v="Virginia"/>
    <x v="0"/>
    <x v="0"/>
    <s v=""/>
    <s v=""/>
    <m/>
    <m/>
    <m/>
    <m/>
    <m/>
    <n v="23806"/>
    <s v="Southeast: AL, AR, FL, GA, KY, LA, MS, NC, SC, TN, VA, and WV"/>
    <x v="0"/>
    <x v="0"/>
    <m/>
    <m/>
    <m/>
    <m/>
    <n v="11692886"/>
    <m/>
    <m/>
    <m/>
    <n v="11355357"/>
    <n v="17072900"/>
    <n v="172313"/>
    <n v="1173050"/>
    <m/>
    <m/>
    <x v="4496"/>
    <n v="12676657"/>
    <n v="3171603"/>
    <n v="3281170"/>
    <n v="6452773"/>
    <n v="3580653"/>
    <n v="2365790"/>
    <n v="53636044"/>
    <n v="18665052"/>
    <n v="4825670"/>
    <m/>
    <m/>
    <m/>
    <m/>
    <m/>
    <m/>
    <m/>
    <m/>
    <m/>
    <m/>
    <m/>
  </r>
  <r>
    <x v="6"/>
    <x v="161"/>
    <s v="VIRGINIA STATE UNIVERSITY"/>
    <s v="Virginia"/>
    <x v="0"/>
    <x v="0"/>
    <s v=""/>
    <s v=""/>
    <m/>
    <m/>
    <m/>
    <m/>
    <m/>
    <n v="23806"/>
    <s v="Southeast: AL, AR, FL, GA, KY, LA, MS, NC, SC, TN, VA, and WV"/>
    <x v="0"/>
    <x v="0"/>
    <m/>
    <m/>
    <m/>
    <m/>
    <n v="11639186"/>
    <m/>
    <m/>
    <n v="41507"/>
    <n v="11360136"/>
    <n v="18366766"/>
    <n v="375182"/>
    <n v="669213"/>
    <m/>
    <m/>
    <x v="4497"/>
    <n v="11611259"/>
    <n v="3141508"/>
    <n v="3321529"/>
    <n v="6463037"/>
    <n v="3422418"/>
    <n v="2841983"/>
    <n v="58133940"/>
    <n v="19942812"/>
    <n v="4828197"/>
    <n v="3273612"/>
    <n v="4563921"/>
    <m/>
    <m/>
    <n v="381"/>
    <n v="0.32800000000000001"/>
    <m/>
    <m/>
    <m/>
    <m/>
    <m/>
  </r>
  <r>
    <x v="7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2962133"/>
    <m/>
    <m/>
    <n v="40750"/>
    <n v="12953735"/>
    <n v="21462008"/>
    <n v="445771"/>
    <n v="931930"/>
    <m/>
    <m/>
    <x v="4498"/>
    <n v="14166135"/>
    <n v="3071893"/>
    <n v="3679856"/>
    <n v="6751749"/>
    <n v="3867576"/>
    <n v="3380856"/>
    <n v="60910876"/>
    <n v="21430072"/>
    <n v="5141278"/>
    <n v="4563921"/>
    <n v="5868751"/>
    <m/>
    <m/>
    <n v="233"/>
    <n v="0.25600000000000001"/>
    <m/>
    <n v="0.153415"/>
    <n v="0.59429200000000004"/>
    <n v="3.5677899999999999E-2"/>
    <n v="22572"/>
  </r>
  <r>
    <x v="8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3149157"/>
    <m/>
    <m/>
    <n v="47500"/>
    <n v="12055471"/>
    <n v="23382368"/>
    <n v="634647"/>
    <n v="775158"/>
    <m/>
    <m/>
    <x v="4499"/>
    <n v="14183005"/>
    <n v="3046511"/>
    <n v="3765296"/>
    <n v="6811807"/>
    <n v="3722697"/>
    <n v="3052061"/>
    <n v="62928256"/>
    <n v="22598248"/>
    <n v="5554506"/>
    <n v="4004543"/>
    <n v="4334163"/>
    <m/>
    <m/>
    <n v="234"/>
    <n v="0.33700000000000002"/>
    <m/>
    <n v="0.15026200000000001"/>
    <n v="0.59296199999999999"/>
    <n v="3.6138799999999999E-2"/>
    <n v="23855"/>
  </r>
  <r>
    <x v="9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3154512"/>
    <m/>
    <m/>
    <n v="31045"/>
    <n v="13522796"/>
    <n v="27174054"/>
    <n v="538598"/>
    <n v="715446"/>
    <m/>
    <m/>
    <x v="4500"/>
    <n v="15370508"/>
    <n v="3541822"/>
    <n v="4437224"/>
    <n v="7979046"/>
    <n v="3588359"/>
    <n v="3310405"/>
    <n v="71656584"/>
    <n v="23970780"/>
    <n v="6038396"/>
    <n v="4334163"/>
    <n v="4621325"/>
    <m/>
    <m/>
    <n v="237"/>
    <n v="0.29199999999999998"/>
    <m/>
    <n v="0.12534899999999999"/>
    <n v="0.58480900000000002"/>
    <n v="3.0754900000000002E-2"/>
    <n v="25933"/>
  </r>
  <r>
    <x v="10"/>
    <x v="161"/>
    <s v="VIRGINIA STATE UNIVERSITY"/>
    <s v="Virginia"/>
    <x v="0"/>
    <x v="0"/>
    <s v=""/>
    <s v=""/>
    <m/>
    <m/>
    <m/>
    <m/>
    <m/>
    <m/>
    <m/>
    <x v="0"/>
    <x v="0"/>
    <m/>
    <m/>
    <m/>
    <m/>
    <n v="13931457"/>
    <m/>
    <m/>
    <n v="42537"/>
    <n v="28831014"/>
    <n v="32580616"/>
    <n v="1338817"/>
    <n v="596162"/>
    <m/>
    <m/>
    <x v="4501"/>
    <n v="20650408"/>
    <n v="3373339"/>
    <n v="4893704"/>
    <n v="8267043"/>
    <n v="4272858"/>
    <n v="3756034"/>
    <n v="84333344"/>
    <n v="24802268"/>
    <n v="6763022"/>
    <n v="8017210"/>
    <n v="9469070"/>
    <m/>
    <m/>
    <n v="275"/>
    <n v="0.375"/>
    <m/>
    <n v="0.124057"/>
    <n v="0.56415099999999996"/>
    <n v="3.20755E-2"/>
    <n v="26719.5"/>
  </r>
  <r>
    <x v="11"/>
    <x v="161"/>
    <s v="VIRGINIA STATE UNIVERSITY"/>
    <s v="Virginia"/>
    <x v="0"/>
    <x v="0"/>
    <n v="0.88995543366472407"/>
    <n v="0.34206471494607088"/>
    <n v="2917"/>
    <n v="2596"/>
    <n v="885"/>
    <n v="3"/>
    <n v="888"/>
    <n v="23806"/>
    <s v="Southeast: AL, AR, FL, GA, KY, LA, MS, NC, SC, TN, VA, and WV"/>
    <x v="0"/>
    <x v="0"/>
    <m/>
    <m/>
    <m/>
    <m/>
    <n v="16313298"/>
    <n v="11395185"/>
    <m/>
    <n v="853239"/>
    <n v="15655487"/>
    <n v="34453924"/>
    <n v="1262086"/>
    <n v="561815"/>
    <n v="39669672"/>
    <n v="40115260"/>
    <x v="4502"/>
    <n v="25100208"/>
    <n v="3731560.75"/>
    <n v="6316830"/>
    <n v="10048391"/>
    <n v="2774765.25"/>
    <n v="5539624.5"/>
    <n v="77146448"/>
    <n v="26761430"/>
    <n v="6446644"/>
    <m/>
    <m/>
    <n v="99256080"/>
    <n v="77146448"/>
    <n v="325"/>
    <n v="0.41599999999999998"/>
    <m/>
    <n v="0.14007600000000001"/>
    <n v="0.56961499999999998"/>
    <n v="3.63944E-2"/>
    <n v="27791"/>
  </r>
  <r>
    <x v="12"/>
    <x v="161"/>
    <s v="VIRGINIA STATE UNIVERSITY"/>
    <s v="Virginia"/>
    <x v="1"/>
    <x v="0"/>
    <n v="0.75604395604395602"/>
    <n v="0.41315406976744184"/>
    <n v="3640"/>
    <n v="2752"/>
    <n v="1125"/>
    <n v="12"/>
    <n v="1137"/>
    <n v="23806"/>
    <s v="Southeast: AL, AR, FL, GA, KY, LA, MS, NC, SC, TN, VA, and WV"/>
    <x v="0"/>
    <x v="0"/>
    <m/>
    <m/>
    <m/>
    <m/>
    <n v="18289700"/>
    <n v="14015136"/>
    <m/>
    <n v="680432"/>
    <n v="16609973"/>
    <n v="32786466"/>
    <n v="389275"/>
    <n v="315871"/>
    <n v="49107448"/>
    <n v="33201284"/>
    <x v="4503"/>
    <n v="29752162"/>
    <n v="3556621.75"/>
    <n v="5258149"/>
    <n v="8814771"/>
    <n v="3687623.25"/>
    <n v="4438908"/>
    <n v="80944384"/>
    <n v="31733364"/>
    <n v="7262709"/>
    <n v="5843445"/>
    <n v="6598731"/>
    <n v="109366192"/>
    <n v="80944384"/>
    <n v="335"/>
    <n v="0.38700000000000001"/>
    <m/>
    <n v="0.130106"/>
    <n v="0.566944"/>
    <n v="3.4039300000000002E-2"/>
    <n v="30016"/>
  </r>
  <r>
    <x v="13"/>
    <x v="161"/>
    <s v="VIRGINIA STATE UNIVERSITY"/>
    <s v="Virginia"/>
    <x v="1"/>
    <x v="0"/>
    <n v="0.75604395604395602"/>
    <n v="0.41170058139534882"/>
    <n v="3640"/>
    <n v="2752"/>
    <n v="1129"/>
    <n v="4"/>
    <n v="1133"/>
    <n v="23806"/>
    <s v="Southeast: AL, AR, FL, GA, KY, LA, MS, NC, SC, TN, VA, and WV"/>
    <x v="0"/>
    <x v="0"/>
    <m/>
    <m/>
    <m/>
    <m/>
    <n v="18432868"/>
    <n v="13843211"/>
    <m/>
    <m/>
    <n v="17263702"/>
    <n v="32192592"/>
    <n v="1302902"/>
    <n v="766259"/>
    <n v="48086840"/>
    <n v="34611680"/>
    <x v="4504"/>
    <n v="30116780"/>
    <n v="4095345"/>
    <n v="5823880.5"/>
    <n v="9919226"/>
    <n v="6047953.5"/>
    <n v="4410943"/>
    <n v="80707912"/>
    <n v="30497970"/>
    <n v="8958413"/>
    <n v="6598731"/>
    <n v="7568338"/>
    <n v="84833272"/>
    <n v="80707912"/>
    <n v="361"/>
    <n v="0.41399999999999998"/>
    <m/>
    <n v="0.126863"/>
    <n v="0.57511100000000004"/>
    <n v="3.2621799999999999E-2"/>
    <n v="29868"/>
  </r>
  <r>
    <x v="14"/>
    <x v="161"/>
    <s v="VIRGINIA STATE UNIVERSITY"/>
    <s v="Virginia"/>
    <x v="1"/>
    <x v="0"/>
    <n v="0.63798977853492334"/>
    <n v="0.34979973297730305"/>
    <n v="4696"/>
    <n v="2996"/>
    <n v="1043"/>
    <n v="5"/>
    <n v="1048"/>
    <m/>
    <m/>
    <x v="0"/>
    <x v="0"/>
    <m/>
    <m/>
    <m/>
    <m/>
    <n v="21382396"/>
    <n v="16016029"/>
    <m/>
    <m/>
    <n v="18996872"/>
    <n v="34302128"/>
    <n v="1627628"/>
    <n v="670579"/>
    <n v="53006768"/>
    <n v="36691292"/>
    <x v="4505"/>
    <n v="33318892"/>
    <n v="3661159.5"/>
    <n v="7151358.5"/>
    <n v="10812518"/>
    <n v="7818310"/>
    <n v="4754480.5"/>
    <n v="89014376"/>
    <n v="32117956"/>
    <n v="9085565"/>
    <n v="7568338"/>
    <n v="8757225"/>
    <n v="97676840"/>
    <n v="89014376"/>
    <n v="381"/>
    <n v="0.40699999999999997"/>
    <m/>
    <n v="0.13206000000000001"/>
    <n v="0.61058100000000004"/>
    <n v="2.8241800000000001E-2"/>
    <n v="29753"/>
  </r>
  <r>
    <x v="15"/>
    <x v="161"/>
    <s v="Virginia State University"/>
    <s v="Virginia"/>
    <x v="1"/>
    <x v="0"/>
    <n v="0.63798977853492334"/>
    <n v="0.34279038718291055"/>
    <n v="4696"/>
    <n v="2996"/>
    <n v="1024"/>
    <n v="3"/>
    <n v="1027"/>
    <n v="23806"/>
    <s v="Southeast: AL, AR, FL, GA, KY, LA, MS, NC, SC, TN, VA, and WV"/>
    <x v="1"/>
    <x v="3"/>
    <m/>
    <m/>
    <m/>
    <m/>
    <n v="22210558"/>
    <n v="16832836"/>
    <m/>
    <m/>
    <n v="20038082"/>
    <n v="37670296"/>
    <n v="1206470"/>
    <n v="892562"/>
    <n v="57803252"/>
    <n v="39503016"/>
    <x v="4506"/>
    <n v="34583268"/>
    <n v="4025610.5"/>
    <n v="8474647"/>
    <n v="12500258"/>
    <n v="6628987.5"/>
    <n v="5361187"/>
    <n v="95827352"/>
    <n v="36206436"/>
    <n v="10864498"/>
    <n v="8757225"/>
    <n v="10390896"/>
    <n v="102638472"/>
    <n v="95827352"/>
    <n v="377"/>
    <n v="0.42599999999999999"/>
    <m/>
    <n v="0.13397100000000001"/>
    <n v="0.63525900000000002"/>
    <n v="2.5027600000000001E-2"/>
    <n v="30582"/>
  </r>
  <r>
    <x v="16"/>
    <x v="161"/>
    <s v="Virginia State University"/>
    <s v="Virginia"/>
    <x v="1"/>
    <x v="0"/>
    <n v="0.83104177683765201"/>
    <n v="0.35221126312440343"/>
    <n v="3782"/>
    <n v="3143"/>
    <n v="1106"/>
    <n v="1"/>
    <n v="1107"/>
    <m/>
    <m/>
    <x v="0"/>
    <x v="0"/>
    <m/>
    <m/>
    <m/>
    <m/>
    <n v="24986126"/>
    <n v="18547212"/>
    <m/>
    <m/>
    <n v="22115960"/>
    <n v="40294824"/>
    <n v="1138442"/>
    <n v="9298730"/>
    <n v="61357576"/>
    <n v="44664632"/>
    <x v="4507"/>
    <n v="43404336"/>
    <n v="3491013.25"/>
    <n v="9479506"/>
    <n v="12970519"/>
    <n v="6352602"/>
    <n v="5362620"/>
    <n v="108297880"/>
    <n v="39887800"/>
    <n v="12416520"/>
    <n v="10390896"/>
    <n v="14806987"/>
    <n v="134721488"/>
    <n v="108297880"/>
    <n v="458"/>
    <n v="0.42199999999999999"/>
    <m/>
    <n v="0.138326"/>
    <n v="0.62132200000000004"/>
    <n v="2.9423000000000001E-2"/>
    <n v="31360"/>
  </r>
  <r>
    <x v="17"/>
    <x v="161"/>
    <s v="Virginia State University"/>
    <s v="Virginia"/>
    <x v="0"/>
    <x v="0"/>
    <n v="0.78399567450662344"/>
    <n v="0.33344827586206899"/>
    <n v="3699"/>
    <n v="2900"/>
    <n v="964"/>
    <n v="3"/>
    <n v="967"/>
    <n v="23806"/>
    <s v="Southeast: AL, AR, FL, GA, KY, LA, MS, NC, SC, TN, VA, and WV"/>
    <x v="1"/>
    <x v="4"/>
    <m/>
    <m/>
    <m/>
    <m/>
    <n v="26507686"/>
    <n v="19488364"/>
    <m/>
    <n v="257015"/>
    <n v="22458604"/>
    <n v="42173936"/>
    <n v="912844"/>
    <n v="1152680"/>
    <n v="55259296"/>
    <n v="51871108"/>
    <x v="4508"/>
    <n v="40122228"/>
    <n v="5265171"/>
    <n v="9088156"/>
    <n v="14353327"/>
    <n v="7045731"/>
    <n v="5612763"/>
    <n v="112208048"/>
    <n v="42269988"/>
    <n v="13527458"/>
    <n v="18949940"/>
    <n v="20858732"/>
    <n v="110125656"/>
    <n v="112208048"/>
    <n v="444"/>
    <n v="0.39300000000000002"/>
    <m/>
    <n v="0.137323"/>
    <n v="0.607595"/>
    <n v="2.95359E-2"/>
    <n v="31561"/>
  </r>
  <r>
    <x v="18"/>
    <x v="161"/>
    <s v="Virginia State University"/>
    <s v="Virginia"/>
    <x v="1"/>
    <x v="0"/>
    <n v="0.57760927743086532"/>
    <n v="0.40154440154440152"/>
    <n v="4484"/>
    <n v="2590"/>
    <n v="1037"/>
    <n v="3"/>
    <n v="1040"/>
    <n v="23806"/>
    <s v="Southeast: AL, AR, FL, GA, KY, LA, MS, NC, SC, TN, VA, and WV"/>
    <x v="1"/>
    <x v="3"/>
    <m/>
    <m/>
    <m/>
    <m/>
    <n v="30596612"/>
    <n v="22770446"/>
    <m/>
    <n v="122950"/>
    <n v="25761080"/>
    <n v="40879336"/>
    <n v="855199"/>
    <n v="3680454"/>
    <n v="63788448"/>
    <n v="49700420"/>
    <x v="4509"/>
    <n v="40692100"/>
    <n v="5872931"/>
    <n v="9787143"/>
    <n v="15660074"/>
    <n v="7086999"/>
    <n v="5707718"/>
    <n v="122111792"/>
    <n v="43927524"/>
    <n v="13348476"/>
    <n v="20858732"/>
    <n v="18372052"/>
    <n v="103996496"/>
    <n v="122111792"/>
    <n v="420"/>
    <n v="0.438"/>
    <m/>
    <n v="0.12409199999999999"/>
    <n v="0.615093"/>
    <n v="2.1471400000000002E-2"/>
    <n v="33126"/>
  </r>
  <r>
    <x v="19"/>
    <x v="161"/>
    <s v="Virginia State University"/>
    <s v="Virginia"/>
    <x v="1"/>
    <x v="0"/>
    <n v="0.64531730910156826"/>
    <n v="0.30070406540994776"/>
    <n v="6823"/>
    <n v="4403"/>
    <n v="1286"/>
    <n v="38"/>
    <n v="1324"/>
    <n v="23806"/>
    <s v="Southeast: AL, AR, FL, GA, KY, LA, MS, NC, SC, TN, VA, and WV"/>
    <x v="1"/>
    <x v="3"/>
    <n v="-77.42"/>
    <n v="37.234699999999997"/>
    <m/>
    <m/>
    <n v="33604136"/>
    <n v="23521688"/>
    <m/>
    <n v="153101"/>
    <n v="31118322"/>
    <n v="38162736"/>
    <n v="1097601"/>
    <n v="12048197"/>
    <n v="64824192"/>
    <n v="54284736"/>
    <x v="4510"/>
    <n v="39972528"/>
    <n v="5360791"/>
    <n v="9324481"/>
    <n v="14685272"/>
    <n v="7208227"/>
    <n v="5775562"/>
    <n v="125376040"/>
    <n v="43918904"/>
    <n v="12518680"/>
    <n v="18372052"/>
    <n v="22554394"/>
    <n v="131758040"/>
    <n v="125376040"/>
    <n v="423"/>
    <n v="0.41299999999999998"/>
    <m/>
    <n v="0.135182"/>
    <n v="0.62478299999999998"/>
    <n v="2.25303E-2"/>
    <n v="33596.5"/>
  </r>
  <r>
    <x v="20"/>
    <x v="161"/>
    <s v="Virginia State University"/>
    <s v="Virginia"/>
    <x v="1"/>
    <x v="0"/>
    <n v="0.66629869105819273"/>
    <n v="0.28497041420118341"/>
    <n v="6341"/>
    <n v="4225"/>
    <n v="1202"/>
    <n v="2"/>
    <n v="1204"/>
    <n v="23806"/>
    <s v="Southeast: AL, AR, FL, GA, KY, LA, MS, NC, SC, TN, VA, and WV"/>
    <x v="1"/>
    <x v="3"/>
    <n v="-77.421700000000001"/>
    <n v="37.235399999999998"/>
    <m/>
    <m/>
    <n v="37677740"/>
    <n v="26275460"/>
    <m/>
    <n v="123318"/>
    <n v="30833692"/>
    <n v="38843204"/>
    <n v="729611"/>
    <n v="32202346"/>
    <n v="66689100"/>
    <n v="61700196"/>
    <x v="4511"/>
    <n v="48465272"/>
    <n v="6260418"/>
    <n v="8711617"/>
    <n v="14972035"/>
    <n v="6781029"/>
    <n v="5119726"/>
    <n v="132490880"/>
    <n v="46066544"/>
    <n v="13546643"/>
    <n v="22554394"/>
    <n v="30717496"/>
    <n v="158416224"/>
    <n v="132490880"/>
    <n v="447"/>
    <n v="0.38"/>
    <m/>
    <n v="0.14655699999999999"/>
    <n v="0.62242500000000001"/>
    <n v="2.2954700000000001E-2"/>
    <n v="32319"/>
  </r>
  <r>
    <x v="21"/>
    <x v="161"/>
    <s v="Virginia State University"/>
    <s v="Virginia"/>
    <x v="1"/>
    <x v="0"/>
    <n v="0.57758389261744969"/>
    <n v="0.29258656751103879"/>
    <n v="7450"/>
    <n v="4303"/>
    <n v="1249"/>
    <n v="10"/>
    <n v="1259"/>
    <n v="23806"/>
    <s v="Southeast: AL, AR, FL, GA, KY, LA, MS, NC, SC, TN, VA, and WV"/>
    <x v="1"/>
    <x v="3"/>
    <n v="-77.419899999999998"/>
    <n v="37.236499999999999"/>
    <n v="0.183"/>
    <n v="1521"/>
    <n v="42481728"/>
    <n v="29548572"/>
    <m/>
    <n v="252022"/>
    <n v="33839764"/>
    <n v="38775772"/>
    <n v="1373110"/>
    <n v="19840772"/>
    <n v="74825792"/>
    <n v="59071196"/>
    <x v="4512"/>
    <n v="48147728"/>
    <n v="7558894"/>
    <n v="8738094"/>
    <n v="16296988"/>
    <n v="6992011"/>
    <n v="5344989"/>
    <n v="144686240"/>
    <n v="48809232"/>
    <n v="12907402"/>
    <n v="30717496"/>
    <n v="31853260"/>
    <n v="153636736"/>
    <n v="144686240"/>
    <n v="364"/>
    <n v="0.41899999999999998"/>
    <m/>
    <n v="0.152112"/>
    <n v="0.60873299999999997"/>
    <n v="1.8550199999999999E-2"/>
    <n v="30744.5"/>
  </r>
  <r>
    <x v="22"/>
    <x v="161"/>
    <s v="Virginia State University"/>
    <s v="Virginia"/>
    <x v="1"/>
    <x v="0"/>
    <n v="0.83693708340107298"/>
    <n v="0.23970473970473971"/>
    <n v="6151"/>
    <n v="5148"/>
    <n v="1232"/>
    <n v="2"/>
    <n v="1234"/>
    <n v="23806"/>
    <s v="Southeast: AL, AR, FL, GA, KY, LA, MS, NC, SC, TN, VA, and WV"/>
    <x v="1"/>
    <x v="3"/>
    <n v="-77.419899999999998"/>
    <n v="37.236499999999999"/>
    <n v="0.19"/>
    <n v="1559"/>
    <n v="43549784"/>
    <n v="30903430"/>
    <m/>
    <n v="279523"/>
    <n v="33155814"/>
    <n v="44535660"/>
    <n v="467202"/>
    <n v="11322605"/>
    <n v="78188624"/>
    <n v="63923512"/>
    <x v="4513"/>
    <n v="48158788"/>
    <n v="9602093"/>
    <n v="8613806"/>
    <n v="18215900"/>
    <n v="7553903"/>
    <n v="5530564"/>
    <n v="143479024"/>
    <n v="52343256"/>
    <n v="15231415"/>
    <n v="31853260"/>
    <n v="35441120"/>
    <n v="153897200"/>
    <n v="143479024"/>
    <n v="478"/>
    <n v="0.40300000000000002"/>
    <m/>
    <n v="0.15504499999999999"/>
    <n v="0.60842200000000002"/>
    <n v="1.7500700000000001E-2"/>
    <n v="29633"/>
  </r>
  <r>
    <x v="23"/>
    <x v="161"/>
    <s v="Virginia State University"/>
    <s v="Virginia"/>
    <x v="1"/>
    <x v="0"/>
    <n v="0.94588933496247163"/>
    <n v="0.22956264993541245"/>
    <n v="5729"/>
    <n v="5419"/>
    <n v="1241"/>
    <n v="3"/>
    <n v="1244"/>
    <n v="23806"/>
    <s v="Southeast: AL, AR, FL, GA, KY, LA, MS, NC, SC, TN, VA, and WV"/>
    <x v="1"/>
    <x v="3"/>
    <n v="-77.419899999999998"/>
    <n v="37.236499999999999"/>
    <n v="0.13700000000000001"/>
    <n v="1612"/>
    <n v="42115920"/>
    <n v="30133100"/>
    <m/>
    <n v="466194"/>
    <n v="32938618"/>
    <n v="40625792"/>
    <n v="748506"/>
    <n v="16030343"/>
    <n v="77594600"/>
    <n v="61294520"/>
    <x v="4514"/>
    <n v="44749156"/>
    <n v="7897763"/>
    <n v="8283160"/>
    <n v="16180923"/>
    <n v="8762003"/>
    <n v="5695058"/>
    <n v="138237760"/>
    <n v="51304504"/>
    <n v="16284508"/>
    <n v="38211976"/>
    <n v="44885228"/>
    <n v="154560752"/>
    <n v="138237760"/>
    <n v="562"/>
    <n v="0.42499999999999999"/>
    <m/>
    <n v="0.154111"/>
    <n v="0.606989"/>
    <n v="2.1197400000000002E-2"/>
    <n v="30118"/>
  </r>
  <r>
    <x v="24"/>
    <x v="161"/>
    <s v="Virginia State University"/>
    <s v="Virginia"/>
    <x v="0"/>
    <x v="0"/>
    <n v="0.80060780010130006"/>
    <n v="0.19126950653732602"/>
    <n v="5923"/>
    <n v="4742"/>
    <n v="906"/>
    <n v="1"/>
    <n v="907"/>
    <n v="23806"/>
    <s v="Southeast: AL, AR, FL, GA, KY, LA, MS, NC, SC, TN, VA, and WV"/>
    <x v="1"/>
    <x v="3"/>
    <n v="-77.419899999999998"/>
    <n v="37.236499999999999"/>
    <n v="0.151"/>
    <n v="1859"/>
    <n v="37903180"/>
    <n v="26111596"/>
    <m/>
    <n v="478825"/>
    <n v="32308524"/>
    <n v="42237032"/>
    <n v="1184217"/>
    <n v="45338832"/>
    <n v="71184016"/>
    <n v="59425504"/>
    <x v="4515"/>
    <n v="43964808"/>
    <n v="7479881"/>
    <n v="8387649"/>
    <n v="15867530"/>
    <n v="6913018"/>
    <n v="4443019"/>
    <n v="131357664"/>
    <n v="50765052"/>
    <n v="17121104"/>
    <n v="44885228"/>
    <n v="46501612"/>
    <n v="175440400"/>
    <n v="131357664"/>
    <n v="589"/>
    <n v="0.48099999999999998"/>
    <m/>
    <n v="0.16701199999999999"/>
    <n v="0.60269700000000004"/>
    <n v="2.2475800000000001E-2"/>
    <n v="30114.5"/>
  </r>
  <r>
    <x v="25"/>
    <x v="161"/>
    <s v="Virginia State University"/>
    <s v="Virginia"/>
    <x v="0"/>
    <x v="0"/>
    <n v="0.76977443609022556"/>
    <n v="0.14944325063488964"/>
    <n v="6650"/>
    <n v="5119"/>
    <n v="765"/>
    <n v="0"/>
    <n v="765"/>
    <n v="23806"/>
    <s v="Southeast: AL, AR, FL, GA, KY, LA, MS, NC, SC, TN, VA, and WV"/>
    <x v="1"/>
    <x v="4"/>
    <n v="-77.419899999999998"/>
    <n v="37.236499999999999"/>
    <n v="0.14699999999999999"/>
    <n v="2156"/>
    <n v="36188552"/>
    <n v="23908616"/>
    <m/>
    <n v="577193"/>
    <n v="30977528"/>
    <n v="46590352"/>
    <n v="538929"/>
    <n v="30969892"/>
    <n v="66843288"/>
    <n v="61129712"/>
    <x v="4516"/>
    <n v="44977884"/>
    <n v="7926824"/>
    <n v="9115087"/>
    <n v="17041912"/>
    <n v="7298057"/>
    <n v="4149664"/>
    <n v="134920624"/>
    <n v="49521240"/>
    <n v="17252246"/>
    <n v="46501612"/>
    <n v="45628496"/>
    <n v="158777472"/>
    <n v="134920624"/>
    <n v="564"/>
    <n v="0.44"/>
    <m/>
    <n v="0.16325700000000001"/>
    <n v="0.57672599999999996"/>
    <n v="2.0034099999999999E-2"/>
    <n v="29702"/>
  </r>
  <r>
    <x v="26"/>
    <x v="161"/>
    <s v="Virginia State University"/>
    <s v="Virginia"/>
    <x v="1"/>
    <x v="0"/>
    <n v="0.94477455435162527"/>
    <n v="0.18941916389197189"/>
    <n v="5722"/>
    <n v="5406"/>
    <n v="1024"/>
    <n v="0"/>
    <n v="1024"/>
    <n v="23806"/>
    <s v="Southeast: AL, AR, FL, GA, KY, LA, MS, NC, SC, TN, VA, and WV"/>
    <x v="1"/>
    <x v="4"/>
    <n v="-77.419899999999998"/>
    <n v="37.236499999999999"/>
    <n v="0.17599999999999999"/>
    <n v="2245"/>
    <n v="37421112"/>
    <n v="25210716"/>
    <m/>
    <n v="2835409"/>
    <n v="29842284"/>
    <n v="50138920"/>
    <n v="657574"/>
    <n v="15194363"/>
    <n v="74005048"/>
    <n v="67479360"/>
    <x v="4517"/>
    <n v="45678400"/>
    <n v="8170908"/>
    <n v="10675966"/>
    <n v="18846874"/>
    <n v="7756759"/>
    <n v="5091374"/>
    <n v="140285264"/>
    <n v="49896596"/>
    <n v="17431512"/>
    <n v="45628496"/>
    <n v="50157948"/>
    <n v="154366016"/>
    <n v="140285264"/>
    <n v="529"/>
    <n v="0.42099999999999999"/>
    <m/>
    <n v="0.13875999999999999"/>
    <n v="0.56094500000000003"/>
    <n v="1.68705E-2"/>
    <n v="30103"/>
  </r>
  <r>
    <x v="27"/>
    <x v="161"/>
    <s v="Virginia State University"/>
    <s v="Virginia"/>
    <x v="1"/>
    <x v="0"/>
    <n v="0.91105121293800539"/>
    <n v="0.19926905673512008"/>
    <n v="6307"/>
    <n v="5746"/>
    <n v="1083"/>
    <n v="62"/>
    <n v="1145"/>
    <m/>
    <m/>
    <x v="0"/>
    <x v="0"/>
    <m/>
    <m/>
    <n v="0.16200000000000001"/>
    <n v="2043"/>
    <n v="38221308"/>
    <n v="25648468"/>
    <m/>
    <n v="1450271"/>
    <n v="29589576"/>
    <n v="50315148"/>
    <n v="859817"/>
    <n v="9054960"/>
    <n v="73132912"/>
    <n v="68614304"/>
    <x v="4518"/>
    <n v="44566236"/>
    <n v="7883912"/>
    <n v="10511343"/>
    <n v="18395256"/>
    <n v="8109587"/>
    <n v="5399221"/>
    <n v="145557616"/>
    <n v="49712456"/>
    <n v="17287868"/>
    <n v="50157948"/>
    <n v="54737368"/>
    <n v="149589120"/>
    <n v="145557616"/>
    <m/>
    <m/>
    <m/>
    <m/>
    <m/>
    <m/>
    <m/>
  </r>
  <r>
    <x v="0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84221040"/>
    <m/>
    <m/>
    <n v="75071"/>
    <n v="7395799"/>
    <n v="617142"/>
    <n v="4302940"/>
    <n v="10973948"/>
    <m/>
    <m/>
    <x v="4519"/>
    <n v="45806112"/>
    <n v="3173924"/>
    <n v="1346344"/>
    <n v="4520268"/>
    <n v="15956304"/>
    <n v="7114692"/>
    <n v="135695136"/>
    <n v="60368016"/>
    <n v="14696453"/>
    <m/>
    <m/>
    <m/>
    <m/>
    <m/>
    <m/>
    <m/>
    <m/>
    <m/>
    <m/>
    <m/>
  </r>
  <r>
    <x v="1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88413312"/>
    <m/>
    <m/>
    <n v="133077"/>
    <n v="8925509"/>
    <n v="2756763"/>
    <n v="5283279"/>
    <n v="11311697"/>
    <m/>
    <m/>
    <x v="4520"/>
    <n v="47817180"/>
    <n v="3572707"/>
    <n v="1261388"/>
    <n v="4834095"/>
    <n v="16659706"/>
    <n v="7584283"/>
    <n v="146871072"/>
    <n v="62674628"/>
    <n v="15781145"/>
    <m/>
    <m/>
    <m/>
    <m/>
    <m/>
    <m/>
    <m/>
    <m/>
    <m/>
    <m/>
    <m/>
  </r>
  <r>
    <x v="2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91772928"/>
    <m/>
    <m/>
    <n v="78362"/>
    <n v="10350036"/>
    <n v="3772497"/>
    <n v="5861122"/>
    <n v="9708213"/>
    <m/>
    <m/>
    <x v="4521"/>
    <n v="49104108"/>
    <n v="4368439"/>
    <n v="893584"/>
    <n v="5262023"/>
    <n v="17111080"/>
    <n v="7624579"/>
    <n v="152896720"/>
    <n v="65134108"/>
    <n v="16032975"/>
    <m/>
    <m/>
    <m/>
    <m/>
    <m/>
    <m/>
    <n v="4383"/>
    <m/>
    <m/>
    <m/>
    <m/>
  </r>
  <r>
    <x v="3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99368176"/>
    <m/>
    <m/>
    <n v="81721"/>
    <n v="9993001"/>
    <n v="2768831"/>
    <n v="6456244"/>
    <n v="12197058"/>
    <m/>
    <m/>
    <x v="4522"/>
    <n v="52411648"/>
    <n v="4604717"/>
    <n v="799939"/>
    <n v="5404656"/>
    <n v="18370684"/>
    <n v="8454529"/>
    <n v="165805408"/>
    <n v="68398424"/>
    <n v="16486001"/>
    <m/>
    <m/>
    <m/>
    <m/>
    <m/>
    <m/>
    <n v="4660"/>
    <m/>
    <m/>
    <m/>
    <m/>
  </r>
  <r>
    <x v="4"/>
    <x v="162"/>
    <s v="MARQUETTE UNIVERSITY"/>
    <s v="Wisconsin"/>
    <x v="0"/>
    <x v="0"/>
    <s v=""/>
    <s v=""/>
    <m/>
    <m/>
    <m/>
    <m/>
    <m/>
    <m/>
    <m/>
    <x v="0"/>
    <x v="0"/>
    <m/>
    <m/>
    <m/>
    <m/>
    <n v="106920000"/>
    <m/>
    <m/>
    <n v="119000"/>
    <n v="9529000"/>
    <n v="3021000"/>
    <n v="12355000"/>
    <n v="9593000"/>
    <m/>
    <m/>
    <x v="4523"/>
    <n v="54542000"/>
    <n v="4428000"/>
    <n v="794000"/>
    <n v="5222000"/>
    <n v="19100000"/>
    <n v="8701000"/>
    <n v="179998000"/>
    <n v="71736000"/>
    <n v="17636000"/>
    <m/>
    <m/>
    <m/>
    <m/>
    <m/>
    <m/>
    <n v="5007"/>
    <m/>
    <m/>
    <m/>
    <m/>
  </r>
  <r>
    <x v="5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116209000"/>
    <m/>
    <m/>
    <n v="1371000"/>
    <n v="8478000"/>
    <n v="4318000"/>
    <n v="20368000"/>
    <n v="12770000"/>
    <m/>
    <m/>
    <x v="4524"/>
    <n v="54652000"/>
    <n v="10770000"/>
    <n v="1027000"/>
    <n v="11797000"/>
    <n v="19489000"/>
    <n v="9367000"/>
    <n v="198151008"/>
    <n v="81126000"/>
    <n v="18969200"/>
    <m/>
    <m/>
    <m/>
    <m/>
    <m/>
    <m/>
    <n v="5311"/>
    <m/>
    <m/>
    <m/>
    <m/>
  </r>
  <r>
    <x v="6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93278000"/>
    <n v="93278000"/>
    <m/>
    <n v="61000"/>
    <n v="8346000"/>
    <n v="3261000"/>
    <n v="18488000"/>
    <m/>
    <m/>
    <m/>
    <x v="4525"/>
    <n v="50859000"/>
    <n v="10936000"/>
    <n v="1643000"/>
    <n v="12579000"/>
    <n v="25348000"/>
    <n v="10865000"/>
    <n v="154495008"/>
    <m/>
    <m/>
    <m/>
    <m/>
    <n v="170706000"/>
    <n v="154495008"/>
    <n v="1178"/>
    <n v="0.73699999999999999"/>
    <n v="5530"/>
    <m/>
    <m/>
    <m/>
    <m/>
  </r>
  <r>
    <x v="7"/>
    <x v="162"/>
    <s v="MARQUETTE UNIVERSITY"/>
    <s v="Wisconsin"/>
    <x v="0"/>
    <x v="0"/>
    <s v=""/>
    <s v=""/>
    <m/>
    <m/>
    <m/>
    <m/>
    <m/>
    <m/>
    <m/>
    <x v="0"/>
    <x v="0"/>
    <m/>
    <m/>
    <m/>
    <m/>
    <n v="95761000"/>
    <n v="95680000"/>
    <m/>
    <n v="81000"/>
    <n v="8584000"/>
    <n v="3764000"/>
    <n v="27267000"/>
    <n v="6850000"/>
    <m/>
    <m/>
    <x v="4526"/>
    <n v="53131000"/>
    <n v="10381000"/>
    <n v="1480000"/>
    <n v="11861000"/>
    <n v="28879000"/>
    <n v="11833000"/>
    <n v="164696000"/>
    <n v="83806000"/>
    <n v="20409000"/>
    <m/>
    <m/>
    <n v="202052992"/>
    <n v="164696000"/>
    <n v="1160"/>
    <n v="0.70299999999999996"/>
    <n v="5700"/>
    <n v="0.104201"/>
    <n v="0.562191"/>
    <n v="3.08896E-2"/>
    <n v="54290"/>
  </r>
  <r>
    <x v="8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99938000"/>
    <n v="99935000"/>
    <m/>
    <n v="3000"/>
    <n v="8176000"/>
    <n v="3987000"/>
    <n v="30010000"/>
    <n v="6376000"/>
    <m/>
    <m/>
    <x v="4527"/>
    <n v="54054000"/>
    <n v="12340000"/>
    <n v="1553000"/>
    <n v="13893000"/>
    <n v="31115000"/>
    <n v="12546000"/>
    <n v="179772000"/>
    <n v="89359000"/>
    <n v="22195000"/>
    <m/>
    <m/>
    <n v="205672000"/>
    <n v="179772000"/>
    <n v="1220"/>
    <n v="0.72399999999999998"/>
    <n v="5754"/>
    <n v="9.9092299999999994E-2"/>
    <n v="0.56543100000000002"/>
    <n v="2.7609700000000001E-2"/>
    <n v="58425"/>
  </r>
  <r>
    <x v="9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150455008"/>
    <n v="105412000"/>
    <m/>
    <n v="3000"/>
    <n v="8701000"/>
    <n v="4404000"/>
    <n v="31719000"/>
    <n v="7236000"/>
    <m/>
    <m/>
    <x v="4528"/>
    <n v="56219000"/>
    <n v="14465000"/>
    <n v="1095000"/>
    <n v="15560000"/>
    <n v="33176000"/>
    <n v="13062000"/>
    <n v="189240992"/>
    <n v="92375000"/>
    <n v="23034000"/>
    <m/>
    <m/>
    <n v="223259008"/>
    <n v="189240992"/>
    <n v="1164"/>
    <n v="0.73799999999999999"/>
    <m/>
    <n v="9.3485499999999999E-2"/>
    <n v="0.57857899999999995"/>
    <n v="2.46596E-2"/>
    <n v="62943"/>
  </r>
  <r>
    <x v="10"/>
    <x v="162"/>
    <s v="MARQUETTE UNIVERSITY"/>
    <s v="Wisconsin"/>
    <x v="0"/>
    <x v="0"/>
    <s v=""/>
    <s v=""/>
    <m/>
    <m/>
    <m/>
    <m/>
    <m/>
    <n v="53233"/>
    <s v="Great Lakes: IL, IN, MI, OH, and WI"/>
    <x v="0"/>
    <x v="0"/>
    <m/>
    <m/>
    <m/>
    <m/>
    <n v="159480992"/>
    <n v="111341000"/>
    <m/>
    <m/>
    <n v="9771000"/>
    <n v="4283000"/>
    <n v="62921000"/>
    <n v="6795000"/>
    <m/>
    <m/>
    <x v="4529"/>
    <n v="58707000"/>
    <n v="15825000"/>
    <n v="1013000"/>
    <n v="16838000"/>
    <n v="34697000"/>
    <n v="13437000"/>
    <n v="193076992"/>
    <n v="96200000"/>
    <n v="24455000"/>
    <m/>
    <m/>
    <n v="217794000"/>
    <n v="193076992"/>
    <n v="1197"/>
    <n v="0.73599999999999999"/>
    <m/>
    <n v="0.10767"/>
    <n v="0.57669599999999999"/>
    <n v="3.2817100000000002E-2"/>
    <n v="64371"/>
  </r>
  <r>
    <x v="11"/>
    <x v="162"/>
    <s v="MARQUETTE UNIVERSITY"/>
    <s v="Wisconsin"/>
    <x v="1"/>
    <x v="0"/>
    <n v="0.8277690213497636"/>
    <n v="0.28613467197507358"/>
    <n v="6979"/>
    <n v="5777"/>
    <n v="1637"/>
    <n v="16"/>
    <n v="1653"/>
    <n v="53233"/>
    <s v="Great Lakes: IL, IN, MI, OH, and WI"/>
    <x v="0"/>
    <x v="0"/>
    <m/>
    <m/>
    <m/>
    <m/>
    <n v="169715008"/>
    <n v="119217000"/>
    <m/>
    <m/>
    <n v="13310000"/>
    <n v="4228000"/>
    <n v="59047000"/>
    <n v="7167000"/>
    <m/>
    <m/>
    <x v="4530"/>
    <n v="61899000"/>
    <n v="15700000"/>
    <n v="955000"/>
    <n v="16655000"/>
    <n v="39872000"/>
    <n v="14962000"/>
    <n v="205955008"/>
    <n v="104461000"/>
    <n v="26164000"/>
    <m/>
    <m/>
    <n v="224316992"/>
    <n v="205955008"/>
    <n v="1081"/>
    <n v="0.76100000000000001"/>
    <m/>
    <n v="0.129583"/>
    <n v="0.57168799999999997"/>
    <n v="4.0653399999999999E-2"/>
    <n v="64531"/>
  </r>
  <r>
    <x v="12"/>
    <x v="162"/>
    <s v="MARQUETTE UNIVERSITY"/>
    <s v="Wisconsin"/>
    <x v="1"/>
    <x v="0"/>
    <n v="0.82486173294706344"/>
    <n v="0.29629629629629628"/>
    <n v="7594"/>
    <n v="6264"/>
    <n v="1856"/>
    <n v="0"/>
    <n v="1856"/>
    <n v="53233"/>
    <s v="Great Lakes: IL, IN, MI, OH, and WI"/>
    <x v="0"/>
    <x v="0"/>
    <m/>
    <m/>
    <m/>
    <m/>
    <n v="183620992"/>
    <n v="128752000"/>
    <m/>
    <m/>
    <n v="17559000"/>
    <n v="4016000"/>
    <n v="32117000"/>
    <n v="7782000"/>
    <m/>
    <m/>
    <x v="4531"/>
    <n v="65844000"/>
    <n v="20854000"/>
    <n v="787000"/>
    <n v="21641000"/>
    <n v="44065000"/>
    <n v="16394000"/>
    <n v="224075008"/>
    <n v="107012000"/>
    <n v="27777000"/>
    <n v="206750000"/>
    <n v="203428000"/>
    <n v="235051008"/>
    <n v="224075008"/>
    <n v="1201"/>
    <n v="0.76400000000000001"/>
    <m/>
    <n v="0.12686600000000001"/>
    <n v="0.571913"/>
    <n v="3.4599699999999997E-2"/>
    <n v="64860.5"/>
  </r>
  <r>
    <x v="13"/>
    <x v="162"/>
    <s v="MARQUETTE UNIVERSITY"/>
    <s v="Wisconsin"/>
    <x v="1"/>
    <x v="0"/>
    <n v="0.89660168598524759"/>
    <n v="0.27750844718671958"/>
    <n v="7592"/>
    <n v="6807"/>
    <n v="1882"/>
    <n v="7"/>
    <n v="1889"/>
    <n v="53233"/>
    <s v="Great Lakes: IL, IN, MI, OH, and WI"/>
    <x v="0"/>
    <x v="0"/>
    <m/>
    <m/>
    <m/>
    <m/>
    <n v="199191008"/>
    <n v="141782000"/>
    <m/>
    <m/>
    <n v="15818000"/>
    <n v="4388000"/>
    <n v="66066000"/>
    <n v="8478000"/>
    <m/>
    <m/>
    <x v="4532"/>
    <n v="72240000"/>
    <n v="20074000"/>
    <n v="268000"/>
    <n v="20342000"/>
    <n v="45590000"/>
    <n v="17139000"/>
    <n v="243286000"/>
    <n v="113715000"/>
    <n v="30907000"/>
    <n v="203428000"/>
    <n v="245950000"/>
    <n v="311060000"/>
    <n v="243286000"/>
    <n v="1332"/>
    <n v="0.77"/>
    <m/>
    <n v="0.12146800000000001"/>
    <n v="0.56576800000000005"/>
    <n v="2.9555100000000001E-2"/>
    <n v="66917"/>
  </r>
  <r>
    <x v="14"/>
    <x v="162"/>
    <s v="MARQUETTE UNIVERSITY"/>
    <s v="Wisconsin"/>
    <x v="1"/>
    <x v="0"/>
    <n v="0.67117381932196751"/>
    <n v="0.26379562043795618"/>
    <n v="10206"/>
    <n v="6850"/>
    <n v="1801"/>
    <n v="6"/>
    <n v="1807"/>
    <m/>
    <m/>
    <x v="0"/>
    <x v="0"/>
    <m/>
    <m/>
    <m/>
    <m/>
    <n v="213144992"/>
    <n v="154267008"/>
    <m/>
    <m/>
    <n v="17113000"/>
    <n v="3882000"/>
    <n v="47467000"/>
    <n v="13836025"/>
    <m/>
    <m/>
    <x v="4533"/>
    <n v="79421000"/>
    <n v="20877000"/>
    <n v="577000"/>
    <n v="21454000"/>
    <n v="47009000"/>
    <n v="36262000"/>
    <n v="262916000"/>
    <n v="120475000"/>
    <n v="34707000"/>
    <n v="245950000"/>
    <n v="266772000"/>
    <n v="297063008"/>
    <n v="262916000"/>
    <n v="1377"/>
    <n v="0.80300000000000005"/>
    <m/>
    <n v="0.116327"/>
    <n v="0.55101999999999995"/>
    <n v="2.5170100000000001E-2"/>
    <n v="71172"/>
  </r>
  <r>
    <x v="15"/>
    <x v="162"/>
    <s v="Marquette University"/>
    <s v="Wisconsin"/>
    <x v="1"/>
    <x v="0"/>
    <n v="0.7012949362195593"/>
    <n v="0.24528041890588398"/>
    <n v="10348"/>
    <n v="7257"/>
    <n v="1780"/>
    <n v="0"/>
    <n v="1780"/>
    <n v="53233"/>
    <s v="Great Lakes: IL, IN, MI, OH, and WI"/>
    <x v="1"/>
    <x v="2"/>
    <m/>
    <m/>
    <m/>
    <m/>
    <n v="227195008"/>
    <n v="163208000"/>
    <m/>
    <m/>
    <n v="18991000"/>
    <n v="3398000"/>
    <n v="37585000"/>
    <n v="12695000"/>
    <m/>
    <m/>
    <x v="4534"/>
    <n v="84371000"/>
    <n v="22331000"/>
    <n v="1011000"/>
    <n v="23342000"/>
    <n v="50250000"/>
    <n v="36105000"/>
    <n v="277025984"/>
    <n v="128136000"/>
    <n v="35701000"/>
    <n v="266772000"/>
    <n v="301185984"/>
    <n v="308556000"/>
    <n v="277025984"/>
    <n v="1308"/>
    <n v="0.78100000000000003"/>
    <m/>
    <n v="0.10069699999999999"/>
    <n v="0.54912899999999998"/>
    <n v="2.2299699999999999E-2"/>
    <n v="73581"/>
  </r>
  <r>
    <x v="16"/>
    <x v="162"/>
    <s v="Marquette University"/>
    <s v="Wisconsin"/>
    <x v="1"/>
    <x v="0"/>
    <n v="0.69940941462567308"/>
    <n v="0.22997640630820812"/>
    <n v="11514"/>
    <n v="8053"/>
    <n v="1852"/>
    <n v="0"/>
    <n v="1852"/>
    <n v="53233"/>
    <s v="Great Lakes: IL, IN, MI, OH, and WI"/>
    <x v="1"/>
    <x v="2"/>
    <m/>
    <m/>
    <m/>
    <m/>
    <n v="242839008"/>
    <n v="177312000"/>
    <m/>
    <m/>
    <n v="15735000"/>
    <n v="3732000"/>
    <n v="83783000"/>
    <n v="13243000"/>
    <m/>
    <m/>
    <x v="4535"/>
    <n v="91579000"/>
    <n v="18983000"/>
    <n v="1095000"/>
    <n v="20078000"/>
    <n v="51932000"/>
    <n v="38782000"/>
    <n v="290918016"/>
    <n v="135612992"/>
    <n v="37790000"/>
    <n v="301185984"/>
    <n v="360249984"/>
    <n v="401055008"/>
    <n v="290918016"/>
    <n v="1244"/>
    <n v="0.75"/>
    <m/>
    <n v="9.5102900000000004E-2"/>
    <n v="0.55855200000000005"/>
    <n v="2.2711100000000001E-2"/>
    <n v="73434.5"/>
  </r>
  <r>
    <x v="17"/>
    <x v="162"/>
    <s v="Marquette University"/>
    <s v="Wisconsin"/>
    <x v="1"/>
    <x v="0"/>
    <n v="0.67327102803738315"/>
    <n v="0.20210993892282064"/>
    <n v="13375"/>
    <n v="9005"/>
    <n v="1811"/>
    <n v="9"/>
    <n v="1820"/>
    <m/>
    <m/>
    <x v="0"/>
    <x v="0"/>
    <m/>
    <m/>
    <m/>
    <m/>
    <n v="257728992"/>
    <n v="189622000"/>
    <m/>
    <m/>
    <n v="14297000"/>
    <n v="4215000"/>
    <n v="86206000"/>
    <n v="16415000"/>
    <m/>
    <m/>
    <x v="4536"/>
    <n v="96837000"/>
    <n v="19601000"/>
    <n v="1416000"/>
    <n v="21017000"/>
    <n v="53807000"/>
    <n v="42246000"/>
    <n v="313460000"/>
    <n v="145104000"/>
    <n v="40754000"/>
    <n v="360249984"/>
    <n v="357300000"/>
    <n v="348163008"/>
    <n v="313460000"/>
    <n v="1419"/>
    <n v="0.76500000000000001"/>
    <m/>
    <n v="0.11139300000000001"/>
    <n v="0.553701"/>
    <n v="2.5036300000000001E-2"/>
    <n v="76087"/>
  </r>
  <r>
    <x v="18"/>
    <x v="162"/>
    <s v="Marquette University"/>
    <s v="Wisconsin"/>
    <x v="1"/>
    <x v="0"/>
    <n v="0.65194497465938261"/>
    <n v="0.19687026754164563"/>
    <n v="15193"/>
    <n v="9905"/>
    <n v="1950"/>
    <n v="0"/>
    <n v="1950"/>
    <n v="53233"/>
    <s v="Great Lakes: IL, IN, MI, OH, and WI"/>
    <x v="1"/>
    <x v="2"/>
    <m/>
    <m/>
    <m/>
    <m/>
    <n v="277511008"/>
    <n v="201195008"/>
    <m/>
    <m/>
    <n v="15281000"/>
    <n v="4086000"/>
    <n v="36529000"/>
    <n v="15475000"/>
    <m/>
    <m/>
    <x v="4537"/>
    <n v="97550000"/>
    <n v="19433000"/>
    <n v="3052000"/>
    <n v="22485000"/>
    <n v="56146000"/>
    <n v="45534000"/>
    <n v="327559008"/>
    <n v="155460000"/>
    <n v="44933000"/>
    <n v="357300000"/>
    <n v="285500000"/>
    <n v="246387008"/>
    <n v="327559008"/>
    <n v="1503"/>
    <n v="0.79900000000000004"/>
    <m/>
    <n v="8.2263100000000006E-2"/>
    <n v="0.55084999999999995"/>
    <n v="1.9784800000000002E-2"/>
    <n v="83590"/>
  </r>
  <r>
    <x v="19"/>
    <x v="162"/>
    <s v="Marquette University"/>
    <s v="Wisconsin"/>
    <x v="1"/>
    <x v="0"/>
    <n v="0.65529240094286678"/>
    <n v="0.1671805412812607"/>
    <n v="17818"/>
    <n v="11676"/>
    <n v="1947"/>
    <n v="5"/>
    <n v="1952"/>
    <n v="53233"/>
    <s v="Great Lakes: IL, IN, MI, OH, and WI"/>
    <x v="1"/>
    <x v="2"/>
    <n v="-87.925899999999999"/>
    <n v="43.037599999999998"/>
    <m/>
    <m/>
    <n v="289183008"/>
    <n v="205328000"/>
    <m/>
    <m/>
    <n v="18058000"/>
    <n v="3612000"/>
    <n v="59695000"/>
    <n v="16100000"/>
    <m/>
    <m/>
    <x v="4538"/>
    <n v="99873000"/>
    <n v="21962000"/>
    <n v="3409000"/>
    <n v="25371000"/>
    <n v="57618000"/>
    <n v="45189000"/>
    <n v="330880000"/>
    <n v="162088992"/>
    <n v="46692000"/>
    <n v="285500000"/>
    <n v="326003008"/>
    <n v="395451008"/>
    <n v="330880000"/>
    <n v="1459"/>
    <n v="0.81"/>
    <m/>
    <n v="4.0802699999999997E-2"/>
    <n v="0.55484999999999995"/>
    <n v="1.13712E-2"/>
    <n v="88892.5"/>
  </r>
  <r>
    <x v="20"/>
    <x v="162"/>
    <s v="Marquette University"/>
    <s v="Wisconsin"/>
    <x v="1"/>
    <x v="0"/>
    <n v="0.62213970293054999"/>
    <n v="0.15631553476367155"/>
    <n v="19928"/>
    <n v="12398"/>
    <n v="1931"/>
    <n v="7"/>
    <n v="1938"/>
    <n v="53233"/>
    <s v="Great Lakes: IL, IN, MI, OH, and WI"/>
    <x v="1"/>
    <x v="2"/>
    <n v="-87.925899999999999"/>
    <n v="43.037700000000001"/>
    <m/>
    <m/>
    <n v="306017984"/>
    <n v="214710000"/>
    <m/>
    <m/>
    <n v="19021000"/>
    <n v="3744003"/>
    <n v="58413000"/>
    <n v="13069997"/>
    <m/>
    <m/>
    <x v="4539"/>
    <n v="102399000"/>
    <n v="24864000"/>
    <n v="3542000"/>
    <n v="28406000"/>
    <n v="59441000"/>
    <n v="47693000"/>
    <n v="345600992"/>
    <n v="166216992"/>
    <n v="43976000"/>
    <n v="326003008"/>
    <n v="401200000"/>
    <n v="436359008"/>
    <n v="345600992"/>
    <n v="1445"/>
    <n v="0.81399999999999995"/>
    <m/>
    <n v="4.4308100000000003E-2"/>
    <n v="0.56952999999999998"/>
    <n v="1.02249E-2"/>
    <n v="90000"/>
  </r>
  <r>
    <x v="21"/>
    <x v="162"/>
    <s v="Marquette University"/>
    <s v="Wisconsin"/>
    <x v="1"/>
    <x v="0"/>
    <n v="0.56844412633085806"/>
    <n v="0.16274494373180137"/>
    <n v="22354"/>
    <n v="12707"/>
    <n v="2056"/>
    <n v="12"/>
    <n v="2068"/>
    <n v="53233"/>
    <s v="Great Lakes: IL, IN, MI, OH, and WI"/>
    <x v="1"/>
    <x v="2"/>
    <n v="-87.928100000000001"/>
    <n v="43.038800000000002"/>
    <n v="1.9E-2"/>
    <n v="1814"/>
    <n v="328244000"/>
    <n v="225335008"/>
    <m/>
    <m/>
    <n v="17927000"/>
    <n v="3598000"/>
    <n v="44423000"/>
    <n v="15736000"/>
    <m/>
    <m/>
    <x v="4540"/>
    <n v="107024000"/>
    <n v="22352000"/>
    <n v="3919000"/>
    <n v="26271000"/>
    <n v="60330000"/>
    <n v="49578000"/>
    <n v="358264992"/>
    <n v="170384992"/>
    <n v="47428000"/>
    <n v="401200000"/>
    <n v="407000000"/>
    <n v="367692000"/>
    <n v="358264992"/>
    <n v="1476"/>
    <n v="0.80100000000000005"/>
    <m/>
    <n v="4.32337E-2"/>
    <n v="0.56168700000000005"/>
    <n v="1.23023E-2"/>
    <n v="91346"/>
  </r>
  <r>
    <x v="22"/>
    <x v="162"/>
    <s v="Marquette University"/>
    <s v="Wisconsin"/>
    <x v="1"/>
    <x v="0"/>
    <n v="0.55213973799126637"/>
    <n v="0.15248339133185701"/>
    <n v="22900"/>
    <n v="12644"/>
    <n v="1927"/>
    <n v="1"/>
    <n v="1928"/>
    <m/>
    <m/>
    <x v="0"/>
    <x v="0"/>
    <m/>
    <m/>
    <n v="3.5999999999999997E-2"/>
    <n v="1860"/>
    <n v="337783008"/>
    <n v="228808000"/>
    <m/>
    <m/>
    <n v="16473000"/>
    <n v="3301000"/>
    <n v="46338000"/>
    <n v="8423000"/>
    <m/>
    <m/>
    <x v="4541"/>
    <n v="109971000"/>
    <n v="22374000"/>
    <n v="4221000"/>
    <n v="26595000"/>
    <n v="62589000"/>
    <n v="53013000"/>
    <n v="368484000"/>
    <n v="173935008"/>
    <n v="51456000"/>
    <n v="407000000"/>
    <n v="457800000"/>
    <n v="405643008"/>
    <n v="368484000"/>
    <n v="1417"/>
    <n v="0.78200000000000003"/>
    <m/>
    <n v="3.83212E-2"/>
    <n v="0.54416100000000001"/>
    <n v="1.0948899999999999E-2"/>
    <n v="93272.5"/>
  </r>
  <r>
    <x v="23"/>
    <x v="162"/>
    <s v="Marquette University"/>
    <s v="Wisconsin"/>
    <x v="1"/>
    <x v="0"/>
    <n v="0.57451348583134176"/>
    <n v="0.1478235031941762"/>
    <n v="23432"/>
    <n v="13462"/>
    <n v="1989"/>
    <n v="1"/>
    <n v="1990"/>
    <n v="53233"/>
    <s v="Great Lakes: IL, IN, MI, OH, and WI"/>
    <x v="1"/>
    <x v="2"/>
    <n v="-87.928100000000001"/>
    <n v="43.038800000000002"/>
    <n v="2.5000000000000001E-2"/>
    <n v="1988"/>
    <n v="354470016"/>
    <n v="238698000"/>
    <m/>
    <m/>
    <n v="15456000"/>
    <n v="3269000"/>
    <n v="58620000"/>
    <n v="21057000"/>
    <m/>
    <m/>
    <x v="4542"/>
    <n v="115257000"/>
    <n v="22152000"/>
    <n v="4588000"/>
    <n v="26740000"/>
    <n v="61613000"/>
    <n v="52902000"/>
    <n v="377292000"/>
    <n v="175956992"/>
    <n v="51200000"/>
    <n v="457800000"/>
    <n v="531700000"/>
    <n v="461975008"/>
    <n v="377292000"/>
    <n v="1546"/>
    <n v="0.79300000000000004"/>
    <m/>
    <n v="3.8941999999999997E-2"/>
    <n v="0.54151400000000005"/>
    <n v="8.4496699999999994E-3"/>
    <n v="96240.5"/>
  </r>
  <r>
    <x v="24"/>
    <x v="162"/>
    <s v="Marquette University"/>
    <s v="Wisconsin"/>
    <x v="1"/>
    <x v="0"/>
    <n v="0.66711100896345665"/>
    <n v="0.1372562530145387"/>
    <n v="21755"/>
    <n v="14513"/>
    <n v="1989"/>
    <n v="3"/>
    <n v="1992"/>
    <n v="53233"/>
    <s v="Great Lakes: IL, IN, MI, OH, and WI"/>
    <x v="1"/>
    <x v="2"/>
    <n v="-87.928100000000001"/>
    <n v="43.038800000000002"/>
    <n v="1.2999999999999999E-2"/>
    <n v="2030"/>
    <n v="366931008"/>
    <n v="245356992"/>
    <m/>
    <m/>
    <n v="11834000"/>
    <n v="3586000"/>
    <n v="63123000"/>
    <n v="16247000"/>
    <m/>
    <m/>
    <x v="4543"/>
    <n v="118546000"/>
    <n v="22479000"/>
    <n v="4633000"/>
    <n v="27112000"/>
    <n v="64003000"/>
    <n v="52568000"/>
    <n v="378568000"/>
    <n v="173272000"/>
    <n v="51933000"/>
    <n v="531700000"/>
    <n v="551600000"/>
    <n v="419128992"/>
    <n v="378568000"/>
    <n v="1551"/>
    <n v="0.79700000000000004"/>
    <m/>
    <n v="3.3835999999999998E-2"/>
    <n v="0.55535100000000004"/>
    <n v="6.9878600000000003E-3"/>
    <n v="101055"/>
  </r>
  <r>
    <x v="25"/>
    <x v="162"/>
    <s v="Marquette University"/>
    <s v="Wisconsin"/>
    <x v="1"/>
    <x v="0"/>
    <n v="0.74206775358781607"/>
    <n v="0.12340481515590054"/>
    <n v="20486"/>
    <n v="15202"/>
    <n v="1872"/>
    <n v="4"/>
    <n v="1876"/>
    <n v="53233"/>
    <s v="Great Lakes: IL, IN, MI, OH, and WI"/>
    <x v="1"/>
    <x v="2"/>
    <n v="-87.927999999999997"/>
    <n v="43.039000000000001"/>
    <n v="1.0999999999999999E-2"/>
    <n v="2173"/>
    <n v="371831008"/>
    <n v="245992000"/>
    <m/>
    <m/>
    <n v="17350000"/>
    <n v="3951000"/>
    <n v="44932000"/>
    <n v="19136000"/>
    <m/>
    <m/>
    <x v="4544"/>
    <n v="117144000"/>
    <n v="25213000"/>
    <n v="4859000"/>
    <n v="30072000"/>
    <n v="62484000"/>
    <n v="56613000"/>
    <n v="388081984"/>
    <n v="179720992"/>
    <n v="51249000"/>
    <n v="551600000"/>
    <n v="550099968"/>
    <n v="387660000"/>
    <n v="388081984"/>
    <n v="1554"/>
    <n v="0.80600000000000005"/>
    <m/>
    <n v="3.2128499999999997E-2"/>
    <n v="0.58755000000000002"/>
    <n v="4.8192799999999996E-3"/>
    <n v="103067"/>
  </r>
  <r>
    <x v="26"/>
    <x v="162"/>
    <s v="Marquette University"/>
    <s v="Wisconsin"/>
    <x v="1"/>
    <x v="0"/>
    <n v="0.84340742996345919"/>
    <n v="0.18097301200469357"/>
    <n v="13136"/>
    <n v="11079"/>
    <n v="2002"/>
    <n v="3"/>
    <n v="2005"/>
    <n v="53233"/>
    <s v="Great Lakes: IL, IN, MI, OH, and WI"/>
    <x v="1"/>
    <x v="2"/>
    <n v="-87.927999999999997"/>
    <n v="43.039000000000001"/>
    <n v="1.6E-2"/>
    <n v="2114"/>
    <n v="383039008"/>
    <n v="243796992"/>
    <m/>
    <m/>
    <n v="18082000"/>
    <n v="4092000"/>
    <n v="55899000"/>
    <n v="19418000"/>
    <m/>
    <m/>
    <x v="4545"/>
    <n v="119136000"/>
    <n v="25983000"/>
    <n v="5003000"/>
    <n v="30986000"/>
    <n v="64996000"/>
    <n v="58495000"/>
    <n v="403956992"/>
    <n v="191480992"/>
    <n v="52675000"/>
    <n v="550099968"/>
    <n v="626200000"/>
    <n v="470983008"/>
    <n v="403956992"/>
    <n v="1648"/>
    <n v="0.80300000000000005"/>
    <m/>
    <n v="3.0788699999999999E-2"/>
    <n v="0.58540700000000001"/>
    <s v="Suppressed data"/>
    <n v="96300"/>
  </r>
  <r>
    <x v="27"/>
    <x v="162"/>
    <s v="Marquette University"/>
    <s v="Wisconsin"/>
    <x v="1"/>
    <x v="0"/>
    <n v="0.89326232924288029"/>
    <n v="0.17478831864523933"/>
    <n v="12957"/>
    <n v="11574"/>
    <n v="2021"/>
    <n v="2"/>
    <n v="2023"/>
    <m/>
    <m/>
    <x v="0"/>
    <x v="0"/>
    <m/>
    <m/>
    <n v="2.1000000000000001E-2"/>
    <n v="2110"/>
    <n v="402171008"/>
    <n v="247662000"/>
    <m/>
    <m/>
    <n v="19735000"/>
    <n v="3869000"/>
    <n v="70493000"/>
    <n v="14619000"/>
    <m/>
    <m/>
    <x v="4546"/>
    <n v="124724000"/>
    <n v="26708000"/>
    <n v="5887000"/>
    <n v="32595000"/>
    <n v="64050000"/>
    <n v="60651000"/>
    <n v="410879008"/>
    <n v="194615008"/>
    <n v="56531000"/>
    <n v="626200000"/>
    <n v="668800000"/>
    <n v="468479008"/>
    <n v="410879008"/>
    <m/>
    <m/>
    <m/>
    <m/>
    <m/>
    <m/>
    <m/>
  </r>
  <r>
    <x v="0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17863452"/>
    <m/>
    <m/>
    <n v="648"/>
    <n v="4894477"/>
    <n v="29430574"/>
    <n v="498624"/>
    <n v="5113725"/>
    <m/>
    <m/>
    <x v="4547"/>
    <n v="26921744"/>
    <n v="182236"/>
    <n v="1818287"/>
    <n v="2000523"/>
    <n v="6645266"/>
    <n v="8308645"/>
    <n v="70767664"/>
    <n v="33746772"/>
    <n v="9547379"/>
    <m/>
    <m/>
    <m/>
    <m/>
    <m/>
    <m/>
    <m/>
    <m/>
    <m/>
    <m/>
    <m/>
  </r>
  <r>
    <x v="1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18215964"/>
    <m/>
    <m/>
    <n v="2588"/>
    <n v="4847276"/>
    <n v="30349920"/>
    <n v="395228"/>
    <n v="4790280"/>
    <m/>
    <m/>
    <x v="4548"/>
    <n v="27344540"/>
    <n v="154356"/>
    <n v="2262569"/>
    <n v="2416925"/>
    <n v="7095784"/>
    <n v="8383617"/>
    <n v="72283720"/>
    <n v="34151360"/>
    <n v="9984923"/>
    <m/>
    <m/>
    <m/>
    <m/>
    <m/>
    <m/>
    <m/>
    <m/>
    <m/>
    <m/>
    <m/>
  </r>
  <r>
    <x v="2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19246740"/>
    <m/>
    <m/>
    <n v="301"/>
    <n v="5574512"/>
    <n v="29820052"/>
    <n v="4200398"/>
    <n v="4880529"/>
    <m/>
    <m/>
    <x v="4549"/>
    <n v="28019098"/>
    <n v="208351"/>
    <n v="2021895"/>
    <n v="2230246"/>
    <n v="7576208"/>
    <n v="8928740"/>
    <n v="80429936"/>
    <n v="35477240"/>
    <n v="10522019"/>
    <m/>
    <m/>
    <m/>
    <m/>
    <m/>
    <m/>
    <m/>
    <m/>
    <m/>
    <m/>
    <m/>
  </r>
  <r>
    <x v="3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20898188"/>
    <m/>
    <m/>
    <n v="12104"/>
    <n v="4977294"/>
    <n v="32752768"/>
    <n v="867370"/>
    <n v="5370317"/>
    <m/>
    <m/>
    <x v="4550"/>
    <n v="28988628"/>
    <n v="201740"/>
    <n v="2137054"/>
    <n v="2338794"/>
    <n v="7742234"/>
    <n v="9885096"/>
    <n v="80033680"/>
    <n v="36565220"/>
    <n v="10885505"/>
    <m/>
    <m/>
    <m/>
    <m/>
    <m/>
    <m/>
    <m/>
    <m/>
    <m/>
    <m/>
    <m/>
  </r>
  <r>
    <x v="4"/>
    <x v="163"/>
    <s v="UNIVERSITY OF WISCONSIN-WHITEWATER"/>
    <s v="Wisconsin"/>
    <x v="0"/>
    <x v="0"/>
    <s v=""/>
    <s v=""/>
    <m/>
    <m/>
    <m/>
    <m/>
    <m/>
    <m/>
    <m/>
    <x v="0"/>
    <x v="0"/>
    <m/>
    <m/>
    <m/>
    <m/>
    <n v="22019056"/>
    <m/>
    <m/>
    <n v="1385"/>
    <n v="5149574"/>
    <n v="33430984"/>
    <n v="523816"/>
    <n v="5965760"/>
    <m/>
    <m/>
    <x v="4551"/>
    <n v="30608662"/>
    <n v="288969"/>
    <n v="2202879"/>
    <n v="2491848"/>
    <n v="7759781"/>
    <n v="10171147"/>
    <n v="82897168"/>
    <n v="37894008"/>
    <n v="12154914"/>
    <m/>
    <m/>
    <m/>
    <m/>
    <m/>
    <m/>
    <m/>
    <m/>
    <m/>
    <m/>
    <m/>
  </r>
  <r>
    <x v="5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23568980"/>
    <m/>
    <m/>
    <m/>
    <n v="5323768"/>
    <n v="37732280"/>
    <n v="674962"/>
    <n v="5102033"/>
    <m/>
    <m/>
    <x v="4552"/>
    <n v="30533640"/>
    <n v="430640"/>
    <n v="2695252"/>
    <n v="3125892"/>
    <n v="8463081"/>
    <n v="10515024"/>
    <n v="84504552"/>
    <n v="38594720"/>
    <n v="11237097"/>
    <m/>
    <m/>
    <m/>
    <m/>
    <m/>
    <m/>
    <m/>
    <m/>
    <m/>
    <m/>
    <m/>
  </r>
  <r>
    <x v="6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23520500"/>
    <m/>
    <m/>
    <n v="237"/>
    <n v="5253929"/>
    <n v="38302288"/>
    <n v="514042"/>
    <n v="5649647"/>
    <m/>
    <m/>
    <x v="4553"/>
    <n v="31555340"/>
    <n v="383151"/>
    <n v="2950609"/>
    <n v="3333760"/>
    <n v="8131568"/>
    <n v="10578309"/>
    <n v="86168336"/>
    <n v="39188276"/>
    <n v="12077951"/>
    <n v="186668"/>
    <n v="232557"/>
    <m/>
    <m/>
    <n v="887"/>
    <n v="0.503"/>
    <m/>
    <m/>
    <m/>
    <m/>
    <m/>
  </r>
  <r>
    <x v="7"/>
    <x v="163"/>
    <s v="UNIVERSITY OF WISCONSIN-WHITEWATER"/>
    <s v="Wisconsin"/>
    <x v="0"/>
    <x v="0"/>
    <s v=""/>
    <s v=""/>
    <m/>
    <m/>
    <m/>
    <m/>
    <m/>
    <m/>
    <m/>
    <x v="0"/>
    <x v="0"/>
    <m/>
    <m/>
    <m/>
    <m/>
    <n v="29342514"/>
    <m/>
    <m/>
    <n v="378"/>
    <n v="5575291"/>
    <n v="37717404"/>
    <n v="794497"/>
    <n v="5566414"/>
    <m/>
    <m/>
    <x v="4554"/>
    <n v="32615086"/>
    <n v="388889"/>
    <n v="3071224"/>
    <n v="3460113"/>
    <n v="8328042"/>
    <n v="10983273"/>
    <n v="89734904"/>
    <n v="40375316"/>
    <n v="12656177"/>
    <n v="232557"/>
    <n v="202187"/>
    <m/>
    <m/>
    <n v="868"/>
    <n v="0.497"/>
    <m/>
    <n v="0.14615400000000001"/>
    <n v="0.56321100000000002"/>
    <n v="4.3812700000000003E-2"/>
    <n v="44221"/>
  </r>
  <r>
    <x v="8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29136908"/>
    <m/>
    <m/>
    <m/>
    <n v="6352024"/>
    <n v="39070924"/>
    <n v="1030492"/>
    <n v="6368357"/>
    <m/>
    <m/>
    <x v="4555"/>
    <n v="33735728"/>
    <n v="313326"/>
    <n v="3031920"/>
    <n v="3345246"/>
    <n v="9616794"/>
    <n v="12675473"/>
    <n v="96416464"/>
    <n v="42980932"/>
    <n v="13116154"/>
    <n v="202187"/>
    <n v="223201"/>
    <m/>
    <m/>
    <n v="863"/>
    <n v="0.47299999999999998"/>
    <m/>
    <n v="0.14735799999999999"/>
    <n v="0.58465900000000004"/>
    <n v="4.5512400000000001E-2"/>
    <n v="46012.5"/>
  </r>
  <r>
    <x v="9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31439500"/>
    <m/>
    <m/>
    <m/>
    <n v="6468858"/>
    <n v="40905028"/>
    <n v="1073266"/>
    <n v="6825396"/>
    <m/>
    <m/>
    <x v="4556"/>
    <n v="35846168"/>
    <n v="398842"/>
    <n v="3404502"/>
    <n v="3803344"/>
    <n v="9628430"/>
    <n v="13289667"/>
    <n v="100981440"/>
    <n v="45577084"/>
    <n v="13844288"/>
    <n v="369127"/>
    <n v="375498"/>
    <m/>
    <m/>
    <n v="812"/>
    <n v="0.48499999999999999"/>
    <m/>
    <n v="0.14601500000000001"/>
    <n v="0.581569"/>
    <n v="4.5765899999999998E-2"/>
    <n v="49018"/>
  </r>
  <r>
    <x v="10"/>
    <x v="163"/>
    <s v="UNIVERSITY OF WISCONSIN-WHITEWATER"/>
    <s v="Wisconsin"/>
    <x v="0"/>
    <x v="0"/>
    <s v=""/>
    <s v=""/>
    <m/>
    <m/>
    <m/>
    <m/>
    <m/>
    <n v="53190"/>
    <s v="Great Lakes: IL, IN, MI, OH, and WI"/>
    <x v="0"/>
    <x v="0"/>
    <m/>
    <m/>
    <m/>
    <m/>
    <n v="33142380"/>
    <m/>
    <m/>
    <n v="16484"/>
    <n v="7691404"/>
    <n v="45514356"/>
    <n v="1515775"/>
    <n v="7723746"/>
    <m/>
    <m/>
    <x v="4557"/>
    <n v="37339832"/>
    <n v="407338"/>
    <n v="3472005"/>
    <n v="3879343"/>
    <n v="11956458"/>
    <n v="14748886"/>
    <n v="108850680"/>
    <n v="48432592"/>
    <n v="14950627"/>
    <n v="375498"/>
    <n v="357706"/>
    <m/>
    <m/>
    <n v="967"/>
    <n v="0.52100000000000002"/>
    <m/>
    <n v="0.14538400000000001"/>
    <n v="0.55635500000000004"/>
    <n v="4.9160700000000002E-2"/>
    <n v="51655"/>
  </r>
  <r>
    <x v="11"/>
    <x v="163"/>
    <s v="UNIVERSITY OF WISCONSIN-WHITEWATER"/>
    <s v="Wisconsin"/>
    <x v="1"/>
    <x v="0"/>
    <n v="0.89173606662395899"/>
    <n v="0.49736590038314177"/>
    <n v="4683"/>
    <n v="4176"/>
    <n v="2052"/>
    <n v="25"/>
    <n v="2077"/>
    <n v="53190"/>
    <s v="Great Lakes: IL, IN, MI, OH, and WI"/>
    <x v="0"/>
    <x v="0"/>
    <m/>
    <m/>
    <m/>
    <m/>
    <n v="32789136"/>
    <n v="28105760"/>
    <m/>
    <n v="165965"/>
    <n v="7413702"/>
    <n v="40957120"/>
    <n v="1137240"/>
    <n v="15884716"/>
    <n v="64832248"/>
    <n v="45006536"/>
    <x v="4558"/>
    <n v="41624020"/>
    <n v="492940.53"/>
    <n v="4862052"/>
    <n v="5354992.5"/>
    <n v="11901247"/>
    <n v="16386885"/>
    <n v="111930032"/>
    <n v="50109372"/>
    <n v="15439120"/>
    <m/>
    <m/>
    <n v="112053616"/>
    <n v="111930032"/>
    <n v="989"/>
    <n v="0.54200000000000004"/>
    <m/>
    <n v="0.13537099999999999"/>
    <n v="0.53624499999999997"/>
    <n v="4.3668100000000001E-2"/>
    <n v="53494"/>
  </r>
  <r>
    <x v="12"/>
    <x v="163"/>
    <s v="UNIVERSITY OF WISCONSIN-WHITEWATER"/>
    <s v="Wisconsin"/>
    <x v="1"/>
    <x v="0"/>
    <n v="0.86046011610406359"/>
    <n v="0.47351324337831086"/>
    <n v="4651"/>
    <n v="4002"/>
    <n v="1857"/>
    <n v="38"/>
    <n v="1895"/>
    <n v="53190"/>
    <s v="Great Lakes: IL, IN, MI, OH, and WI"/>
    <x v="0"/>
    <x v="0"/>
    <m/>
    <m/>
    <m/>
    <m/>
    <n v="36699744"/>
    <n v="30428732"/>
    <m/>
    <n v="392049"/>
    <n v="8056243"/>
    <n v="36257220"/>
    <n v="1203744"/>
    <n v="19455012"/>
    <n v="64467252"/>
    <n v="40733368"/>
    <x v="4559"/>
    <n v="43804332"/>
    <n v="278254.71999999997"/>
    <n v="4379609"/>
    <n v="4657863.5"/>
    <n v="12994376"/>
    <n v="16736766"/>
    <n v="104639088"/>
    <n v="51863872"/>
    <n v="16656550"/>
    <n v="325857"/>
    <n v="322055"/>
    <n v="115695192"/>
    <n v="104639088"/>
    <n v="984"/>
    <n v="0.52300000000000002"/>
    <m/>
    <n v="0.127029"/>
    <n v="0.55596699999999999"/>
    <n v="4.1014000000000002E-2"/>
    <n v="56596"/>
  </r>
  <r>
    <x v="13"/>
    <x v="163"/>
    <s v="UNIVERSITY OF WISCONSIN-WHITEWATER"/>
    <s v="Wisconsin"/>
    <x v="1"/>
    <x v="0"/>
    <n v="0.85320156475190445"/>
    <n v="0.49107142857142855"/>
    <n v="4857"/>
    <n v="4144"/>
    <n v="2004"/>
    <n v="31"/>
    <n v="2035"/>
    <n v="53190"/>
    <s v="Great Lakes: IL, IN, MI, OH, and WI"/>
    <x v="0"/>
    <x v="0"/>
    <m/>
    <m/>
    <m/>
    <m/>
    <n v="44262460"/>
    <n v="36962340"/>
    <m/>
    <n v="20528"/>
    <n v="8733885"/>
    <n v="32748840"/>
    <n v="1221447"/>
    <n v="17855176"/>
    <n v="75359624"/>
    <n v="37973040"/>
    <x v="4560"/>
    <n v="45528732"/>
    <n v="521326.75"/>
    <n v="4291125.5"/>
    <n v="4812452"/>
    <n v="13129062"/>
    <n v="18813912"/>
    <n v="112368656"/>
    <n v="51759584"/>
    <n v="17361830"/>
    <n v="322055"/>
    <n v="353616"/>
    <n v="117111664"/>
    <n v="112368656"/>
    <n v="1011"/>
    <n v="0.53200000000000003"/>
    <m/>
    <n v="0.12586600000000001"/>
    <n v="0.57222099999999998"/>
    <n v="4.3803700000000001E-2"/>
    <n v="56854"/>
  </r>
  <r>
    <x v="14"/>
    <x v="163"/>
    <s v="UNIVERSITY OF WISCONSIN-WHITEWATER"/>
    <s v="Wisconsin"/>
    <x v="1"/>
    <x v="0"/>
    <n v="0.77457936347050471"/>
    <n v="0.47945563988484691"/>
    <n v="4933"/>
    <n v="3821"/>
    <n v="1824"/>
    <n v="8"/>
    <n v="1832"/>
    <m/>
    <m/>
    <x v="0"/>
    <x v="0"/>
    <m/>
    <m/>
    <m/>
    <m/>
    <n v="47827892"/>
    <n v="39862016"/>
    <m/>
    <n v="621683"/>
    <n v="8893460"/>
    <n v="28361004"/>
    <n v="1208490"/>
    <n v="19741576"/>
    <n v="80574976"/>
    <n v="33746256"/>
    <x v="4561"/>
    <n v="45961564"/>
    <n v="630217.93999999994"/>
    <n v="4295945"/>
    <n v="4926163"/>
    <n v="14597610"/>
    <n v="17675276"/>
    <n v="113440880"/>
    <n v="53141016"/>
    <n v="17411994"/>
    <n v="369320"/>
    <n v="382037"/>
    <n v="124424744"/>
    <n v="113440880"/>
    <n v="939"/>
    <n v="0.5"/>
    <m/>
    <n v="0.13655200000000001"/>
    <n v="0.54703500000000005"/>
    <n v="4.3586199999999999E-2"/>
    <n v="55900"/>
  </r>
  <r>
    <x v="15"/>
    <x v="163"/>
    <s v="University of Wisconsin-Whitewater"/>
    <s v="Wisconsin"/>
    <x v="1"/>
    <x v="0"/>
    <n v="0.78728461081402257"/>
    <n v="0.44327044025157231"/>
    <n v="5049"/>
    <n v="3975"/>
    <n v="1745"/>
    <n v="17"/>
    <n v="1762"/>
    <s v="53190-1790"/>
    <s v="Great Lakes: IL, IN, MI, OH, and WI"/>
    <x v="1"/>
    <x v="2"/>
    <m/>
    <m/>
    <m/>
    <m/>
    <n v="49778780"/>
    <n v="42130108"/>
    <m/>
    <n v="14817"/>
    <n v="7939123"/>
    <n v="32011652"/>
    <n v="1428718"/>
    <n v="21511154"/>
    <n v="83603040"/>
    <n v="38022248"/>
    <x v="4562"/>
    <n v="47574588"/>
    <n v="625222.18999999994"/>
    <n v="4563338"/>
    <n v="5188560"/>
    <n v="14775316"/>
    <n v="17900526"/>
    <n v="118974992"/>
    <n v="54477992"/>
    <n v="18197302"/>
    <n v="12001413"/>
    <n v="14594128"/>
    <n v="133474064"/>
    <n v="118974992"/>
    <n v="1063"/>
    <n v="0.51800000000000002"/>
    <m/>
    <n v="0.14474699999999999"/>
    <n v="0.52714000000000005"/>
    <n v="4.4288399999999999E-2"/>
    <n v="57170"/>
  </r>
  <r>
    <x v="16"/>
    <x v="163"/>
    <s v="University of Wisconsin-Whitewater"/>
    <s v="Wisconsin"/>
    <x v="1"/>
    <x v="0"/>
    <n v="0.80529531568228108"/>
    <n v="0.43297926150733435"/>
    <n v="4910"/>
    <n v="3954"/>
    <n v="1701"/>
    <n v="11"/>
    <n v="1712"/>
    <m/>
    <m/>
    <x v="0"/>
    <x v="0"/>
    <m/>
    <m/>
    <m/>
    <m/>
    <n v="50996964"/>
    <n v="45036144"/>
    <m/>
    <n v="707610"/>
    <n v="7578905"/>
    <n v="35798684"/>
    <n v="1445183"/>
    <n v="22101216"/>
    <n v="88397416"/>
    <n v="41996708"/>
    <x v="4563"/>
    <n v="49103684"/>
    <n v="541406.68999999994"/>
    <n v="4898747.5"/>
    <n v="5440154"/>
    <n v="14221658"/>
    <n v="17885108"/>
    <n v="129031008"/>
    <n v="55630608"/>
    <n v="18870130"/>
    <n v="14594128"/>
    <n v="13004744"/>
    <n v="147356768"/>
    <n v="129031008"/>
    <n v="986"/>
    <n v="0.53100000000000003"/>
    <m/>
    <n v="0.143286"/>
    <n v="0.51855899999999999"/>
    <n v="4.2030600000000001E-2"/>
    <n v="60210"/>
  </r>
  <r>
    <x v="17"/>
    <x v="163"/>
    <s v="University of Wisconsin-Whitewater"/>
    <s v="Wisconsin"/>
    <x v="1"/>
    <x v="0"/>
    <n v="0.83874178777622932"/>
    <n v="0.42843579397104203"/>
    <n v="5023"/>
    <n v="4213"/>
    <n v="1780"/>
    <n v="25"/>
    <n v="1805"/>
    <m/>
    <m/>
    <x v="0"/>
    <x v="0"/>
    <m/>
    <m/>
    <m/>
    <m/>
    <n v="55390544"/>
    <n v="48781308"/>
    <m/>
    <n v="785008"/>
    <n v="8303360"/>
    <n v="33303196"/>
    <n v="1416649"/>
    <n v="24270580"/>
    <n v="95218200"/>
    <n v="39474016"/>
    <x v="4564"/>
    <n v="52311860"/>
    <n v="644404.18999999994"/>
    <n v="4913818.5"/>
    <n v="5558222.5"/>
    <n v="15425176"/>
    <n v="20760726"/>
    <n v="136584912"/>
    <n v="57559904"/>
    <n v="19239910"/>
    <n v="13004744"/>
    <n v="16320904"/>
    <n v="148813872"/>
    <n v="136584912"/>
    <n v="1114"/>
    <n v="0.55600000000000005"/>
    <m/>
    <n v="0.119718"/>
    <n v="0.51634800000000003"/>
    <n v="3.44567E-2"/>
    <n v="64297"/>
  </r>
  <r>
    <x v="18"/>
    <x v="163"/>
    <s v="University of Wisconsin-Whitewater"/>
    <s v="Wisconsin"/>
    <x v="1"/>
    <x v="0"/>
    <n v="0.85924834193072952"/>
    <n v="0.44232418524871353"/>
    <n v="5428"/>
    <n v="4664"/>
    <n v="2048"/>
    <n v="15"/>
    <n v="2063"/>
    <s v="53190-1790"/>
    <s v="Great Lakes: IL, IN, MI, OH, and WI"/>
    <x v="1"/>
    <x v="2"/>
    <m/>
    <m/>
    <m/>
    <m/>
    <n v="59840328"/>
    <n v="52472632"/>
    <m/>
    <n v="99460"/>
    <n v="9365283"/>
    <n v="33493894"/>
    <n v="1773729"/>
    <n v="23675558"/>
    <n v="99013176"/>
    <n v="41465764"/>
    <x v="4565"/>
    <n v="54664040"/>
    <n v="735893.19"/>
    <n v="4565277.5"/>
    <n v="5301170.5"/>
    <n v="16561636"/>
    <n v="20410398"/>
    <n v="143314928"/>
    <n v="59417708"/>
    <n v="20235756"/>
    <n v="16320904"/>
    <n v="10030892"/>
    <n v="156993312"/>
    <n v="143314928"/>
    <n v="1016"/>
    <n v="0.55700000000000005"/>
    <m/>
    <n v="0.107095"/>
    <n v="0.51908399999999999"/>
    <n v="3.1656900000000002E-2"/>
    <n v="67478.5"/>
  </r>
  <r>
    <x v="19"/>
    <x v="163"/>
    <s v="University of Wisconsin-Whitewater"/>
    <s v="Wisconsin"/>
    <x v="1"/>
    <x v="0"/>
    <n v="0.83414388730504785"/>
    <n v="0.43305186972255733"/>
    <n v="5963"/>
    <n v="4974"/>
    <n v="2132"/>
    <n v="22"/>
    <n v="2154"/>
    <s v="53190-1790"/>
    <s v="Great Lakes: IL, IN, MI, OH, and WI"/>
    <x v="1"/>
    <x v="2"/>
    <n v="-88.741399999999999"/>
    <n v="42.835000000000001"/>
    <m/>
    <m/>
    <n v="67170840"/>
    <n v="57374596"/>
    <m/>
    <n v="1635700"/>
    <n v="13224519"/>
    <n v="34988720"/>
    <n v="517617"/>
    <n v="12882994"/>
    <n v="106510040"/>
    <n v="43988960"/>
    <x v="4566"/>
    <n v="56689028"/>
    <n v="692795"/>
    <n v="4486129"/>
    <n v="5178924"/>
    <n v="15713069"/>
    <n v="22595876"/>
    <n v="155299504"/>
    <n v="60709832"/>
    <n v="21987144"/>
    <n v="10030892"/>
    <n v="11251150"/>
    <n v="156009328"/>
    <n v="155299504"/>
    <n v="972"/>
    <n v="0.55700000000000005"/>
    <m/>
    <n v="0.12511"/>
    <n v="0.51818600000000004"/>
    <n v="3.7028899999999997E-2"/>
    <n v="67756.5"/>
  </r>
  <r>
    <x v="20"/>
    <x v="163"/>
    <s v="University of Wisconsin-Whitewater"/>
    <s v="Wisconsin"/>
    <x v="1"/>
    <x v="0"/>
    <n v="0.81585166333393933"/>
    <n v="0.43516042780748665"/>
    <n v="5501"/>
    <n v="4488"/>
    <n v="1941"/>
    <n v="12"/>
    <n v="1953"/>
    <s v="53190-1790"/>
    <s v="Great Lakes: IL, IN, MI, OH, and WI"/>
    <x v="1"/>
    <x v="2"/>
    <n v="-88.741399999999999"/>
    <n v="42.835000000000001"/>
    <m/>
    <m/>
    <n v="74554776"/>
    <n v="62978676"/>
    <m/>
    <n v="1581796"/>
    <n v="16431752"/>
    <n v="38007372"/>
    <n v="574521"/>
    <n v="12688510"/>
    <n v="116346304"/>
    <n v="49632440"/>
    <x v="4567"/>
    <n v="59418896"/>
    <n v="592336"/>
    <n v="5480213"/>
    <n v="6072549"/>
    <n v="17640548"/>
    <n v="21586372"/>
    <n v="160591632"/>
    <n v="62954840"/>
    <n v="23727536"/>
    <n v="11251150"/>
    <n v="13898510"/>
    <n v="167804880"/>
    <n v="160591632"/>
    <n v="916"/>
    <n v="0.53900000000000003"/>
    <m/>
    <n v="0.14088100000000001"/>
    <n v="0.51656199999999997"/>
    <n v="4.2138399999999999E-2"/>
    <n v="66375.5"/>
  </r>
  <r>
    <x v="21"/>
    <x v="163"/>
    <s v="University of Wisconsin-Whitewater"/>
    <s v="Wisconsin"/>
    <x v="1"/>
    <x v="0"/>
    <n v="0.81615649338887886"/>
    <n v="0.45361739902352421"/>
    <n v="5521"/>
    <n v="4506"/>
    <n v="2033"/>
    <n v="11"/>
    <n v="2044"/>
    <s v="53190-1790"/>
    <s v="Great Lakes: IL, IN, MI, OH, and WI"/>
    <x v="1"/>
    <x v="2"/>
    <n v="-88.742400000000004"/>
    <n v="42.835599999999999"/>
    <n v="4.4999999999999998E-2"/>
    <n v="2130"/>
    <n v="79549288"/>
    <n v="67581336"/>
    <m/>
    <n v="1136981"/>
    <n v="16217796"/>
    <n v="32896786"/>
    <n v="1172710"/>
    <n v="13523711"/>
    <n v="123209696"/>
    <n v="44696584"/>
    <x v="4568"/>
    <n v="59245272"/>
    <n v="635816"/>
    <n v="6278555"/>
    <n v="6914371"/>
    <n v="18481570"/>
    <n v="21374404"/>
    <n v="166002720"/>
    <n v="66566320"/>
    <n v="19868664"/>
    <n v="13898510"/>
    <n v="14971738"/>
    <n v="182153008"/>
    <n v="166002720"/>
    <n v="1037"/>
    <n v="0.58299999999999996"/>
    <m/>
    <n v="0.133045"/>
    <n v="0.52148899999999998"/>
    <n v="4.1538100000000001E-2"/>
    <n v="65178"/>
  </r>
  <r>
    <x v="22"/>
    <x v="163"/>
    <s v="University of Wisconsin-Whitewater"/>
    <s v="Wisconsin"/>
    <x v="1"/>
    <x v="0"/>
    <n v="0.81553568297387335"/>
    <n v="0.43130509567834874"/>
    <n v="5703"/>
    <n v="4651"/>
    <n v="1993"/>
    <n v="13"/>
    <n v="2006"/>
    <m/>
    <m/>
    <x v="0"/>
    <x v="0"/>
    <m/>
    <m/>
    <n v="6.9000000000000006E-2"/>
    <n v="2149"/>
    <n v="87250400"/>
    <n v="74145248"/>
    <m/>
    <n v="296959"/>
    <n v="16343706"/>
    <n v="35381340"/>
    <n v="2100804"/>
    <n v="13759850"/>
    <n v="131496232"/>
    <n v="49862160"/>
    <x v="4569"/>
    <n v="63190040"/>
    <n v="811755"/>
    <n v="6185301"/>
    <n v="6997056"/>
    <n v="18852032"/>
    <n v="23807864"/>
    <n v="176665808"/>
    <n v="70388472"/>
    <n v="21405096"/>
    <n v="14971738"/>
    <n v="17282000"/>
    <n v="187424672"/>
    <n v="176665808"/>
    <n v="1123"/>
    <n v="0.54800000000000004"/>
    <m/>
    <n v="0.12211900000000001"/>
    <n v="0.52830600000000005"/>
    <n v="3.6797400000000001E-2"/>
    <n v="65651.5"/>
  </r>
  <r>
    <x v="23"/>
    <x v="163"/>
    <s v="University of Wisconsin-Whitewater"/>
    <s v="Wisconsin"/>
    <x v="1"/>
    <x v="0"/>
    <n v="0.84677419354838712"/>
    <n v="0.44886128364389233"/>
    <n v="5704"/>
    <n v="4830"/>
    <n v="2155"/>
    <n v="13"/>
    <n v="2168"/>
    <s v="53190-1790"/>
    <s v="Great Lakes: IL, IN, MI, OH, and WI"/>
    <x v="1"/>
    <x v="2"/>
    <n v="-88.742400000000004"/>
    <n v="42.835599999999999"/>
    <n v="7.5999999999999998E-2"/>
    <n v="2325"/>
    <n v="88385952"/>
    <n v="74115560"/>
    <m/>
    <n v="787127"/>
    <n v="16274401"/>
    <n v="22544876"/>
    <n v="2044406"/>
    <n v="20839968"/>
    <n v="133311520"/>
    <n v="37232016"/>
    <x v="4570"/>
    <n v="66976784"/>
    <n v="1009641"/>
    <n v="6397364"/>
    <n v="7407005"/>
    <n v="21727704"/>
    <n v="26095024"/>
    <n v="175936784"/>
    <n v="74616320"/>
    <n v="23692986"/>
    <n v="17282000"/>
    <n v="20782352"/>
    <n v="171144848"/>
    <n v="175936784"/>
    <n v="1230"/>
    <n v="0.57699999999999996"/>
    <m/>
    <n v="0.11938799999999999"/>
    <n v="0.53237999999999996"/>
    <n v="3.29758E-2"/>
    <n v="67725"/>
  </r>
  <r>
    <x v="24"/>
    <x v="163"/>
    <s v="University of Wisconsin-Whitewater"/>
    <s v="Wisconsin"/>
    <x v="1"/>
    <x v="0"/>
    <n v="0.81793292265571527"/>
    <n v="0.45"/>
    <n v="5844"/>
    <n v="4780"/>
    <n v="2141"/>
    <n v="10"/>
    <n v="2151"/>
    <s v="53190-1790"/>
    <s v="Great Lakes: IL, IN, MI, OH, and WI"/>
    <x v="1"/>
    <x v="2"/>
    <n v="-88.742400000000004"/>
    <n v="42.835599999999999"/>
    <n v="5.2999999999999999E-2"/>
    <n v="2580"/>
    <n v="89742136"/>
    <n v="75624744"/>
    <m/>
    <n v="590152"/>
    <n v="14089819"/>
    <n v="21781792"/>
    <n v="2213965"/>
    <n v="21623520"/>
    <n v="135144240"/>
    <n v="35466852"/>
    <x v="4571"/>
    <n v="65997832"/>
    <n v="500431"/>
    <n v="6318321"/>
    <n v="6818752"/>
    <n v="21964066"/>
    <n v="26364964"/>
    <n v="170444368"/>
    <n v="77682352"/>
    <n v="23068764"/>
    <n v="20782352"/>
    <n v="20714760"/>
    <n v="172896720"/>
    <n v="170444368"/>
    <n v="1164"/>
    <n v="0.6"/>
    <m/>
    <n v="0.12034"/>
    <n v="0.52633700000000005"/>
    <n v="3.4846000000000002E-2"/>
    <n v="69332"/>
  </r>
  <r>
    <x v="25"/>
    <x v="163"/>
    <s v="University of Wisconsin-Whitewater"/>
    <s v="Wisconsin"/>
    <x v="1"/>
    <x v="0"/>
    <n v="0.8049983558040118"/>
    <n v="0.4470996732026144"/>
    <n v="6082"/>
    <n v="4896"/>
    <n v="2179"/>
    <n v="10"/>
    <n v="2189"/>
    <s v="53190-1790"/>
    <s v="Great Lakes: IL, IN, MI, OH, and WI"/>
    <x v="1"/>
    <x v="2"/>
    <n v="-88.742400000000004"/>
    <n v="42.835599999999999"/>
    <n v="4.7E-2"/>
    <n v="2670"/>
    <n v="92254352"/>
    <n v="76740576"/>
    <m/>
    <n v="942253"/>
    <n v="14709604"/>
    <n v="19831912"/>
    <n v="2368255"/>
    <n v="22690744"/>
    <n v="138476528"/>
    <n v="33958452"/>
    <x v="4572"/>
    <n v="72488232"/>
    <n v="739152"/>
    <n v="6206145"/>
    <n v="6945297"/>
    <n v="21810868"/>
    <n v="25934836"/>
    <n v="183237216"/>
    <n v="76807368"/>
    <n v="29987762"/>
    <n v="20714760"/>
    <n v="22208476"/>
    <n v="176450720"/>
    <n v="183237216"/>
    <n v="1166"/>
    <n v="0.57399999999999995"/>
    <m/>
    <n v="0.11942800000000001"/>
    <n v="0.51450799999999997"/>
    <n v="3.3431500000000003E-2"/>
    <n v="69342"/>
  </r>
  <r>
    <x v="26"/>
    <x v="163"/>
    <s v="University of Wisconsin-Whitewater"/>
    <s v="Wisconsin"/>
    <x v="1"/>
    <x v="0"/>
    <n v="0.69345768756000548"/>
    <n v="0.43908227848101267"/>
    <n v="7291"/>
    <n v="5056"/>
    <n v="2199"/>
    <n v="21"/>
    <n v="2220"/>
    <s v="53190-1790"/>
    <s v="Great Lakes: IL, IN, MI, OH, and WI"/>
    <x v="1"/>
    <x v="2"/>
    <n v="-88.742400000000004"/>
    <n v="42.835599999999999"/>
    <n v="4.3999999999999997E-2"/>
    <n v="2961"/>
    <n v="95606208"/>
    <n v="79423584"/>
    <m/>
    <n v="499637"/>
    <n v="13960443"/>
    <n v="19737960"/>
    <n v="2511297"/>
    <n v="23979830"/>
    <n v="143933888"/>
    <n v="33211410"/>
    <x v="4573"/>
    <n v="69185064"/>
    <n v="746735"/>
    <n v="6349522"/>
    <n v="7096257"/>
    <n v="23314164"/>
    <n v="26246416"/>
    <n v="187370080"/>
    <n v="79482568"/>
    <n v="31548730"/>
    <n v="22208476"/>
    <n v="26741244"/>
    <n v="181567632"/>
    <n v="187370080"/>
    <n v="1229"/>
    <n v="0.61699999999999999"/>
    <m/>
    <n v="0.11917999999999999"/>
    <n v="0.51436800000000005"/>
    <n v="3.0519000000000001E-2"/>
    <n v="70028"/>
  </r>
  <r>
    <x v="27"/>
    <x v="163"/>
    <s v="University of Wisconsin-Whitewater"/>
    <s v="Wisconsin"/>
    <x v="1"/>
    <x v="0"/>
    <n v="0.70348406226834692"/>
    <n v="0.4244467860906217"/>
    <n v="6745"/>
    <n v="4745"/>
    <n v="2000"/>
    <n v="14"/>
    <n v="2014"/>
    <m/>
    <m/>
    <x v="0"/>
    <x v="0"/>
    <m/>
    <m/>
    <n v="5.0999999999999997E-2"/>
    <n v="2791"/>
    <n v="94909528"/>
    <n v="78706952"/>
    <m/>
    <n v="963710"/>
    <n v="14697670"/>
    <n v="21589528"/>
    <n v="2856126"/>
    <n v="22520608"/>
    <n v="141552640"/>
    <n v="36519840"/>
    <x v="4574"/>
    <n v="71983936"/>
    <n v="943080"/>
    <n v="7124083"/>
    <n v="8067163"/>
    <n v="24102108"/>
    <n v="26770814"/>
    <n v="186220256"/>
    <n v="82164344"/>
    <n v="26857068"/>
    <n v="26741244"/>
    <n v="28985772"/>
    <n v="181629568"/>
    <n v="186220256"/>
    <m/>
    <m/>
    <m/>
    <m/>
    <m/>
    <m/>
    <m/>
  </r>
  <r>
    <x v="0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21845494"/>
    <m/>
    <m/>
    <n v="6686"/>
    <n v="7326346"/>
    <n v="35373296"/>
    <n v="551317"/>
    <n v="5078766"/>
    <m/>
    <m/>
    <x v="4575"/>
    <n v="30071456"/>
    <n v="271211"/>
    <n v="2539743"/>
    <n v="2810954"/>
    <n v="7563724"/>
    <n v="8971168"/>
    <n v="85029368"/>
    <n v="37286772"/>
    <n v="11207113"/>
    <m/>
    <m/>
    <m/>
    <m/>
    <m/>
    <m/>
    <m/>
    <m/>
    <m/>
    <m/>
    <m/>
  </r>
  <r>
    <x v="1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22829116"/>
    <m/>
    <m/>
    <n v="9230"/>
    <n v="7681172"/>
    <n v="37480168"/>
    <n v="1226634"/>
    <n v="4731237"/>
    <m/>
    <m/>
    <x v="4576"/>
    <n v="30568818"/>
    <n v="315593"/>
    <n v="2942337"/>
    <n v="3257930"/>
    <n v="8752607"/>
    <n v="9391549"/>
    <n v="89541920"/>
    <n v="37997800"/>
    <n v="11819606"/>
    <m/>
    <m/>
    <m/>
    <m/>
    <m/>
    <m/>
    <m/>
    <m/>
    <m/>
    <m/>
    <m/>
  </r>
  <r>
    <x v="2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23685424"/>
    <m/>
    <m/>
    <n v="16624"/>
    <n v="8339979"/>
    <n v="37298760"/>
    <n v="912476"/>
    <n v="5194106"/>
    <m/>
    <m/>
    <x v="4577"/>
    <n v="32293128"/>
    <n v="348389"/>
    <n v="2859029"/>
    <n v="3207418"/>
    <n v="9130470"/>
    <n v="9718789"/>
    <n v="88364784"/>
    <n v="39275216"/>
    <n v="12513817"/>
    <m/>
    <m/>
    <m/>
    <m/>
    <m/>
    <m/>
    <m/>
    <m/>
    <m/>
    <m/>
    <m/>
  </r>
  <r>
    <x v="3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24809840"/>
    <m/>
    <m/>
    <n v="7999"/>
    <n v="7823003"/>
    <n v="39529168"/>
    <n v="1463666"/>
    <n v="4908881"/>
    <m/>
    <m/>
    <x v="4578"/>
    <n v="32818680"/>
    <n v="631850"/>
    <n v="2982849"/>
    <n v="3614699"/>
    <n v="9172019"/>
    <n v="10061585"/>
    <n v="91825120"/>
    <n v="40176872"/>
    <n v="12935551"/>
    <m/>
    <m/>
    <m/>
    <m/>
    <m/>
    <m/>
    <m/>
    <m/>
    <m/>
    <m/>
    <m/>
  </r>
  <r>
    <x v="4"/>
    <x v="164"/>
    <s v="UNIVERSITY OF WISCONSIN-EAU CLAIRE"/>
    <s v="Wisconsin"/>
    <x v="0"/>
    <x v="0"/>
    <s v=""/>
    <s v=""/>
    <m/>
    <m/>
    <m/>
    <m/>
    <m/>
    <m/>
    <m/>
    <x v="0"/>
    <x v="0"/>
    <m/>
    <m/>
    <m/>
    <m/>
    <n v="27477190"/>
    <m/>
    <m/>
    <n v="8285"/>
    <n v="8229586"/>
    <n v="41341332"/>
    <n v="1451813"/>
    <n v="5111281"/>
    <m/>
    <m/>
    <x v="4579"/>
    <n v="33785444"/>
    <n v="346915"/>
    <n v="3170265"/>
    <n v="3517180"/>
    <n v="10440660"/>
    <n v="10731947"/>
    <n v="96183504"/>
    <n v="42536784"/>
    <n v="13579357"/>
    <m/>
    <m/>
    <m/>
    <m/>
    <m/>
    <m/>
    <m/>
    <m/>
    <m/>
    <m/>
    <m/>
  </r>
  <r>
    <x v="5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29812232"/>
    <m/>
    <m/>
    <n v="172"/>
    <n v="7944632"/>
    <n v="41701996"/>
    <n v="1318132"/>
    <n v="5235391"/>
    <m/>
    <m/>
    <x v="4580"/>
    <n v="34853964"/>
    <n v="330341"/>
    <n v="3101485"/>
    <n v="3431826"/>
    <n v="10325007"/>
    <n v="11045421"/>
    <n v="100169272"/>
    <n v="42965072"/>
    <n v="13206936"/>
    <m/>
    <m/>
    <m/>
    <m/>
    <m/>
    <m/>
    <m/>
    <m/>
    <m/>
    <m/>
    <m/>
  </r>
  <r>
    <x v="6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31753492"/>
    <m/>
    <m/>
    <n v="7666"/>
    <n v="7531316"/>
    <n v="41697408"/>
    <n v="1294127"/>
    <n v="6147539"/>
    <m/>
    <m/>
    <x v="4581"/>
    <n v="34478328"/>
    <n v="413556"/>
    <n v="3408487"/>
    <n v="3822043"/>
    <n v="10137150"/>
    <n v="12275152"/>
    <n v="103038176"/>
    <n v="43107208"/>
    <n v="14022796"/>
    <n v="380891"/>
    <n v="427078"/>
    <m/>
    <m/>
    <n v="971"/>
    <n v="0.55300000000000005"/>
    <m/>
    <m/>
    <m/>
    <m/>
    <m/>
  </r>
  <r>
    <x v="7"/>
    <x v="164"/>
    <s v="UNIVERSITY OF WISCONSIN-EAU CLAIRE"/>
    <s v="Wisconsin"/>
    <x v="0"/>
    <x v="0"/>
    <s v=""/>
    <s v=""/>
    <m/>
    <m/>
    <m/>
    <m/>
    <m/>
    <m/>
    <m/>
    <x v="0"/>
    <x v="0"/>
    <m/>
    <m/>
    <m/>
    <m/>
    <n v="36802048"/>
    <m/>
    <m/>
    <n v="4866"/>
    <n v="7902919"/>
    <n v="42970256"/>
    <n v="1279505"/>
    <n v="6367656"/>
    <m/>
    <m/>
    <x v="4582"/>
    <n v="36395384"/>
    <n v="536948"/>
    <n v="3207464"/>
    <n v="3744412"/>
    <n v="11820083"/>
    <n v="12035513"/>
    <n v="108885440"/>
    <n v="44743020"/>
    <n v="14834953"/>
    <n v="427078"/>
    <n v="400526"/>
    <m/>
    <m/>
    <n v="984"/>
    <n v="0.53100000000000003"/>
    <m/>
    <n v="0.117628"/>
    <n v="0.62523799999999996"/>
    <n v="4.3754000000000001E-2"/>
    <n v="44159.5"/>
  </r>
  <r>
    <x v="8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40934400"/>
    <m/>
    <m/>
    <n v="3217"/>
    <n v="7686995"/>
    <n v="43915936"/>
    <n v="1273733"/>
    <n v="6748444"/>
    <m/>
    <m/>
    <x v="4583"/>
    <n v="37285856"/>
    <n v="502835"/>
    <n v="3361982"/>
    <n v="3864817"/>
    <n v="12092131"/>
    <n v="12711143"/>
    <n v="114826248"/>
    <n v="46901324"/>
    <n v="15264771"/>
    <n v="400526"/>
    <n v="430223"/>
    <m/>
    <m/>
    <n v="966"/>
    <n v="0.51800000000000002"/>
    <m/>
    <n v="0.104946"/>
    <n v="0.62424599999999997"/>
    <n v="3.5283500000000002E-2"/>
    <n v="45925"/>
  </r>
  <r>
    <x v="9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43775232"/>
    <m/>
    <m/>
    <n v="18211"/>
    <n v="7670795"/>
    <n v="45342088"/>
    <n v="1457458"/>
    <n v="7544017"/>
    <m/>
    <m/>
    <x v="4584"/>
    <n v="38574160"/>
    <n v="664561"/>
    <n v="3186405"/>
    <n v="3850966"/>
    <n v="12143156"/>
    <n v="13265244"/>
    <n v="121039944"/>
    <n v="49121116"/>
    <n v="15936422"/>
    <n v="567968"/>
    <n v="552671"/>
    <m/>
    <m/>
    <n v="1042"/>
    <n v="0.501"/>
    <m/>
    <n v="0.11722299999999999"/>
    <n v="0.62218200000000001"/>
    <n v="3.3964500000000002E-2"/>
    <n v="48326"/>
  </r>
  <r>
    <x v="10"/>
    <x v="164"/>
    <s v="UNIVERSITY OF WISCONSIN-EAU CLAIRE"/>
    <s v="Wisconsin"/>
    <x v="0"/>
    <x v="0"/>
    <s v=""/>
    <s v=""/>
    <m/>
    <m/>
    <m/>
    <m/>
    <m/>
    <n v="54701"/>
    <s v="Great Lakes: IL, IN, MI, OH, and WI"/>
    <x v="0"/>
    <x v="0"/>
    <m/>
    <m/>
    <m/>
    <m/>
    <n v="46643636"/>
    <m/>
    <m/>
    <n v="26316"/>
    <n v="8491444"/>
    <n v="50824384"/>
    <n v="1225305"/>
    <n v="7507083"/>
    <m/>
    <m/>
    <x v="4585"/>
    <n v="41029500"/>
    <n v="494426"/>
    <n v="3402694"/>
    <n v="3897120"/>
    <n v="13620562"/>
    <n v="14347473"/>
    <n v="131376040"/>
    <n v="52504636"/>
    <n v="17300292"/>
    <n v="552671"/>
    <n v="552542"/>
    <m/>
    <m/>
    <n v="1101"/>
    <n v="0.54500000000000004"/>
    <m/>
    <n v="0.128334"/>
    <n v="0.62092499999999995"/>
    <n v="4.3272100000000001E-2"/>
    <n v="50851.5"/>
  </r>
  <r>
    <x v="11"/>
    <x v="164"/>
    <s v="UNIVERSITY OF WISCONSIN-EAU CLAIRE"/>
    <s v="Wisconsin"/>
    <x v="1"/>
    <x v="0"/>
    <n v="0.74815807099799059"/>
    <n v="0.4686660698299015"/>
    <n v="5972"/>
    <n v="4468"/>
    <n v="2079"/>
    <n v="15"/>
    <n v="2094"/>
    <n v="54701"/>
    <s v="Great Lakes: IL, IN, MI, OH, and WI"/>
    <x v="0"/>
    <x v="0"/>
    <m/>
    <m/>
    <m/>
    <m/>
    <n v="30691988"/>
    <n v="28845536"/>
    <m/>
    <n v="1215222"/>
    <n v="8435628"/>
    <n v="47490176"/>
    <n v="550750"/>
    <n v="13679335"/>
    <n v="61152360"/>
    <n v="50278020"/>
    <x v="4586"/>
    <n v="48429976"/>
    <n v="1167445.75"/>
    <n v="4026965.25"/>
    <n v="5194411"/>
    <n v="14559162"/>
    <n v="16444882"/>
    <n v="112635856"/>
    <n v="54130588"/>
    <n v="18034094"/>
    <m/>
    <m/>
    <n v="116429960"/>
    <n v="112635856"/>
    <n v="1096"/>
    <n v="0.54"/>
    <m/>
    <n v="0.12443899999999999"/>
    <n v="0.61967499999999998"/>
    <n v="4.9047100000000003E-2"/>
    <n v="53758.5"/>
  </r>
  <r>
    <x v="12"/>
    <x v="164"/>
    <s v="UNIVERSITY OF WISCONSIN-EAU CLAIRE"/>
    <s v="Wisconsin"/>
    <x v="1"/>
    <x v="0"/>
    <n v="0.76616751686687512"/>
    <n v="0.45854810996563572"/>
    <n v="6077"/>
    <n v="4656"/>
    <n v="2125"/>
    <n v="10"/>
    <n v="2135"/>
    <n v="54701"/>
    <s v="Great Lakes: IL, IN, MI, OH, and WI"/>
    <x v="0"/>
    <x v="0"/>
    <m/>
    <m/>
    <m/>
    <m/>
    <n v="33290864"/>
    <n v="31367632"/>
    <m/>
    <n v="1032388"/>
    <n v="9291474"/>
    <n v="49405664"/>
    <n v="670477"/>
    <n v="16662095"/>
    <n v="64073588"/>
    <n v="53203660"/>
    <x v="4587"/>
    <n v="50485760"/>
    <n v="770797.31"/>
    <n v="3753328.5"/>
    <n v="4524126"/>
    <n v="16016264"/>
    <n v="17848108"/>
    <n v="116027448"/>
    <n v="56129628"/>
    <n v="19766180"/>
    <n v="555784"/>
    <n v="559220"/>
    <n v="124966056"/>
    <n v="116027448"/>
    <n v="1207"/>
    <n v="0.55900000000000005"/>
    <m/>
    <n v="0.12609400000000001"/>
    <n v="0.61816199999999999"/>
    <n v="4.9507700000000002E-2"/>
    <n v="55667.5"/>
  </r>
  <r>
    <x v="13"/>
    <x v="164"/>
    <s v="UNIVERSITY OF WISCONSIN-EAU CLAIRE"/>
    <s v="Wisconsin"/>
    <x v="1"/>
    <x v="0"/>
    <n v="0.73057485786481369"/>
    <n v="0.44466061392131428"/>
    <n v="6332"/>
    <n v="4626"/>
    <n v="2050"/>
    <n v="7"/>
    <n v="2057"/>
    <n v="54701"/>
    <s v="Great Lakes: IL, IN, MI, OH, and WI"/>
    <x v="0"/>
    <x v="0"/>
    <m/>
    <m/>
    <m/>
    <m/>
    <n v="39091292"/>
    <n v="37002712"/>
    <m/>
    <n v="1694751"/>
    <n v="9862761"/>
    <n v="45658560"/>
    <n v="803869"/>
    <n v="15420114"/>
    <n v="71990496"/>
    <n v="49238504"/>
    <x v="4588"/>
    <n v="51324196"/>
    <n v="1023282.63"/>
    <n v="2817820"/>
    <n v="3841102.5"/>
    <n v="15246088"/>
    <n v="17295386"/>
    <n v="120569736"/>
    <n v="55918692"/>
    <n v="20737668"/>
    <n v="559220"/>
    <n v="622637"/>
    <n v="122542408"/>
    <n v="120569736"/>
    <n v="1227"/>
    <n v="0.57399999999999995"/>
    <m/>
    <n v="0.12982299999999999"/>
    <n v="0.61672800000000005"/>
    <n v="4.8718699999999997E-2"/>
    <n v="56131"/>
  </r>
  <r>
    <x v="14"/>
    <x v="164"/>
    <s v="UNIVERSITY OF WISCONSIN-EAU CLAIRE"/>
    <s v="Wisconsin"/>
    <x v="1"/>
    <x v="0"/>
    <n v="0.63943322279167925"/>
    <n v="0.44247996228194247"/>
    <n v="6634"/>
    <n v="4242"/>
    <n v="1869"/>
    <n v="8"/>
    <n v="1877"/>
    <m/>
    <m/>
    <x v="0"/>
    <x v="0"/>
    <m/>
    <m/>
    <m/>
    <m/>
    <n v="40071748"/>
    <n v="37892644"/>
    <m/>
    <n v="1570491"/>
    <n v="9572134"/>
    <n v="41906336"/>
    <n v="722465"/>
    <n v="17176316"/>
    <n v="74014696"/>
    <n v="45716976"/>
    <x v="4589"/>
    <n v="53278100"/>
    <n v="1034200.5"/>
    <n v="3322805"/>
    <n v="4357005.5"/>
    <n v="15723215"/>
    <n v="18552368"/>
    <n v="121692648"/>
    <n v="57461896"/>
    <n v="21058764"/>
    <n v="650364"/>
    <n v="716645"/>
    <n v="126629416"/>
    <n v="121692648"/>
    <n v="1178"/>
    <n v="0.58799999999999997"/>
    <m/>
    <n v="0.114317"/>
    <n v="0.61209800000000003"/>
    <n v="4.1620400000000002E-2"/>
    <n v="58440"/>
  </r>
  <r>
    <x v="15"/>
    <x v="164"/>
    <s v="University of Wisconsin-Eau Claire"/>
    <s v="Wisconsin"/>
    <x v="1"/>
    <x v="0"/>
    <n v="0.70320305612694678"/>
    <n v="0.42478061011282908"/>
    <n v="6806"/>
    <n v="4786"/>
    <n v="2026"/>
    <n v="7"/>
    <n v="2033"/>
    <n v="54701"/>
    <s v="Great Lakes: IL, IN, MI, OH, and WI"/>
    <x v="1"/>
    <x v="2"/>
    <m/>
    <m/>
    <m/>
    <m/>
    <n v="45192380"/>
    <n v="43183392"/>
    <m/>
    <n v="1518466"/>
    <n v="9080091"/>
    <n v="44759180"/>
    <n v="1070035"/>
    <n v="17392348"/>
    <n v="81425376"/>
    <n v="49132020"/>
    <x v="4590"/>
    <n v="53941416"/>
    <n v="848258.81"/>
    <n v="3509328.25"/>
    <n v="4357587"/>
    <n v="16209353"/>
    <n v="18742038"/>
    <n v="133544088"/>
    <n v="58522132"/>
    <n v="22290276"/>
    <n v="24012046"/>
    <n v="25599884"/>
    <n v="133778504"/>
    <n v="133544088"/>
    <n v="1229"/>
    <n v="0.59099999999999997"/>
    <m/>
    <n v="0.10537199999999999"/>
    <n v="0.61302900000000005"/>
    <n v="3.4778099999999999E-2"/>
    <n v="62023"/>
  </r>
  <r>
    <x v="16"/>
    <x v="164"/>
    <s v="University of Wisconsin-Eau Claire"/>
    <s v="Wisconsin"/>
    <x v="1"/>
    <x v="0"/>
    <n v="0.74117472560071196"/>
    <n v="0.41404842905743444"/>
    <n v="6742"/>
    <n v="4997"/>
    <n v="2063"/>
    <n v="6"/>
    <n v="2069"/>
    <m/>
    <m/>
    <x v="0"/>
    <x v="0"/>
    <m/>
    <m/>
    <m/>
    <m/>
    <n v="47234444"/>
    <n v="45202464"/>
    <m/>
    <n v="1863494"/>
    <n v="9878201"/>
    <n v="47172340"/>
    <n v="737007"/>
    <n v="17731826"/>
    <n v="84040136"/>
    <n v="51809284"/>
    <x v="4591"/>
    <n v="54721364"/>
    <n v="1041126.25"/>
    <n v="3275669.75"/>
    <n v="4316796"/>
    <n v="17365204"/>
    <n v="20083184"/>
    <n v="134246432"/>
    <n v="61463568"/>
    <n v="23461742"/>
    <n v="25599884"/>
    <n v="30441092"/>
    <n v="144409152"/>
    <n v="134246432"/>
    <n v="1269"/>
    <n v="0.59699999999999998"/>
    <m/>
    <n v="0.11032500000000001"/>
    <n v="0.60141500000000003"/>
    <n v="3.4591200000000003E-2"/>
    <n v="62119.5"/>
  </r>
  <r>
    <x v="17"/>
    <x v="164"/>
    <s v="University of Wisconsin-Eau Claire"/>
    <s v="Wisconsin"/>
    <x v="1"/>
    <x v="0"/>
    <n v="0.72862078894327675"/>
    <n v="0.40031614305473229"/>
    <n v="6946"/>
    <n v="5061"/>
    <n v="2020"/>
    <n v="6"/>
    <n v="2026"/>
    <m/>
    <m/>
    <x v="0"/>
    <x v="0"/>
    <m/>
    <m/>
    <m/>
    <m/>
    <n v="50117236"/>
    <n v="47548392"/>
    <m/>
    <n v="2604147"/>
    <n v="10221918"/>
    <n v="45806584"/>
    <n v="114938"/>
    <n v="18815740"/>
    <n v="87725680"/>
    <n v="49668684"/>
    <x v="4592"/>
    <n v="58253736"/>
    <n v="1087195.5"/>
    <n v="3205533"/>
    <n v="4292728.5"/>
    <n v="19599250"/>
    <n v="20891654"/>
    <n v="139844272"/>
    <n v="63766488"/>
    <n v="25382540"/>
    <n v="30441092"/>
    <n v="29261608"/>
    <n v="137394864"/>
    <n v="139844272"/>
    <n v="1241"/>
    <n v="0.60499999999999998"/>
    <m/>
    <n v="0.11756999999999999"/>
    <n v="0.60068100000000002"/>
    <n v="3.5611400000000001E-2"/>
    <n v="64485"/>
  </r>
  <r>
    <x v="18"/>
    <x v="164"/>
    <s v="University of Wisconsin-Eau Claire"/>
    <s v="Wisconsin"/>
    <x v="1"/>
    <x v="0"/>
    <n v="0.73134965831435084"/>
    <n v="0.39595094413081566"/>
    <n v="7024"/>
    <n v="5137"/>
    <n v="2026"/>
    <n v="8"/>
    <n v="2034"/>
    <s v="54702-4004"/>
    <s v="Great Lakes: IL, IN, MI, OH, and WI"/>
    <x v="1"/>
    <x v="2"/>
    <m/>
    <m/>
    <m/>
    <m/>
    <n v="54306304"/>
    <n v="51420520"/>
    <m/>
    <n v="2701054"/>
    <n v="11093265"/>
    <n v="49400840"/>
    <n v="50603"/>
    <n v="20572796"/>
    <n v="94244040"/>
    <n v="53190728"/>
    <x v="4593"/>
    <n v="61058084"/>
    <n v="1260782"/>
    <n v="2829174.75"/>
    <n v="4089956.75"/>
    <n v="20873848"/>
    <n v="22654348"/>
    <n v="145471088"/>
    <n v="65883840"/>
    <n v="27312268"/>
    <n v="29261608"/>
    <n v="24522980"/>
    <n v="155783488"/>
    <n v="145471088"/>
    <n v="1206"/>
    <n v="0.64500000000000002"/>
    <m/>
    <n v="0.113451"/>
    <n v="0.60886799999999996"/>
    <n v="3.83948E-2"/>
    <n v="67952"/>
  </r>
  <r>
    <x v="19"/>
    <x v="164"/>
    <s v="University of Wisconsin-Eau Claire"/>
    <s v="Wisconsin"/>
    <x v="1"/>
    <x v="0"/>
    <n v="0.68497491418008982"/>
    <n v="0.39687740940632227"/>
    <n v="7574"/>
    <n v="5188"/>
    <n v="2052"/>
    <n v="7"/>
    <n v="2059"/>
    <s v="54702-4004"/>
    <s v="Great Lakes: IL, IN, MI, OH, and WI"/>
    <x v="1"/>
    <x v="2"/>
    <n v="-91.501599999999996"/>
    <n v="44.799100000000003"/>
    <m/>
    <m/>
    <n v="58110984"/>
    <n v="53981820"/>
    <m/>
    <n v="3417275"/>
    <n v="14580187"/>
    <n v="47716020"/>
    <n v="379949"/>
    <n v="13669578"/>
    <n v="99467720"/>
    <n v="54627896"/>
    <x v="4594"/>
    <n v="60329004"/>
    <n v="1355562"/>
    <n v="2597403"/>
    <n v="3952965"/>
    <n v="19239716"/>
    <n v="22260526"/>
    <n v="151183040"/>
    <n v="64844548"/>
    <n v="29619388"/>
    <n v="24522980"/>
    <n v="27341262"/>
    <n v="156356880"/>
    <n v="151183040"/>
    <n v="1322"/>
    <n v="0.65300000000000002"/>
    <m/>
    <n v="0.107048"/>
    <n v="0.60355999999999999"/>
    <n v="3.5843199999999999E-2"/>
    <n v="69134"/>
  </r>
  <r>
    <x v="20"/>
    <x v="164"/>
    <s v="University of Wisconsin-Eau Claire"/>
    <s v="Wisconsin"/>
    <x v="1"/>
    <x v="0"/>
    <n v="0.71761993948998704"/>
    <n v="0.40453724151776754"/>
    <n v="6941"/>
    <n v="4981"/>
    <n v="2010"/>
    <n v="5"/>
    <n v="2015"/>
    <s v="54702-4004"/>
    <s v="Great Lakes: IL, IN, MI, OH, and WI"/>
    <x v="1"/>
    <x v="2"/>
    <n v="-91.501499999999993"/>
    <n v="44.799100000000003"/>
    <m/>
    <m/>
    <n v="66849280"/>
    <n v="61457156"/>
    <m/>
    <n v="3845440"/>
    <n v="16540453"/>
    <n v="55811848"/>
    <n v="271190"/>
    <n v="14937140"/>
    <n v="110429792"/>
    <n v="64431320"/>
    <x v="4595"/>
    <n v="66351792"/>
    <n v="1006603"/>
    <n v="2365941"/>
    <n v="3372544"/>
    <n v="20459044"/>
    <n v="22699548"/>
    <n v="163619712"/>
    <n v="68234160"/>
    <n v="31807944"/>
    <n v="27341262"/>
    <n v="37524836"/>
    <n v="177936000"/>
    <n v="163619712"/>
    <n v="1343"/>
    <n v="0.65100000000000002"/>
    <m/>
    <n v="0.116566"/>
    <n v="0.60237300000000005"/>
    <n v="3.3271299999999997E-2"/>
    <n v="69000"/>
  </r>
  <r>
    <x v="21"/>
    <x v="164"/>
    <s v="University of Wisconsin-Eau Claire"/>
    <s v="Wisconsin"/>
    <x v="1"/>
    <x v="0"/>
    <n v="0.75911968646367201"/>
    <n v="0.41143764892772039"/>
    <n v="6634"/>
    <n v="5036"/>
    <n v="2058"/>
    <n v="14"/>
    <n v="2072"/>
    <s v="54702-4004"/>
    <s v="Great Lakes: IL, IN, MI, OH, and WI"/>
    <x v="1"/>
    <x v="2"/>
    <n v="-91.500399999999999"/>
    <n v="44.798400000000001"/>
    <n v="2.3E-2"/>
    <n v="1876"/>
    <n v="71791624"/>
    <n v="66259820"/>
    <m/>
    <n v="3173297"/>
    <n v="16125814"/>
    <n v="39032572"/>
    <n v="621386"/>
    <n v="15407913"/>
    <n v="116671536"/>
    <n v="47492252"/>
    <x v="4596"/>
    <n v="65961288"/>
    <n v="1092774"/>
    <n v="2442485"/>
    <n v="3535259"/>
    <n v="21085256"/>
    <n v="24199924"/>
    <n v="163414320"/>
    <n v="71082936"/>
    <n v="27901784"/>
    <n v="37524836"/>
    <n v="36307144"/>
    <n v="179662144"/>
    <n v="163414320"/>
    <n v="1323"/>
    <n v="0.65500000000000003"/>
    <m/>
    <n v="0.117191"/>
    <n v="0.60309999999999997"/>
    <n v="3.7106600000000003E-2"/>
    <n v="69530.5"/>
  </r>
  <r>
    <x v="22"/>
    <x v="164"/>
    <s v="University of Wisconsin-Eau Claire"/>
    <s v="Wisconsin"/>
    <x v="1"/>
    <x v="0"/>
    <n v="0.7672985051625828"/>
    <n v="0.3922474392448283"/>
    <n v="6489"/>
    <n v="4979"/>
    <n v="1944"/>
    <n v="9"/>
    <n v="1953"/>
    <m/>
    <m/>
    <x v="0"/>
    <x v="0"/>
    <m/>
    <m/>
    <n v="3.2000000000000001E-2"/>
    <n v="2082"/>
    <n v="76002016"/>
    <n v="70084432"/>
    <m/>
    <n v="1935104"/>
    <n v="15174496"/>
    <n v="35515700"/>
    <n v="2857745"/>
    <n v="16634813"/>
    <n v="119237800"/>
    <n v="47374768"/>
    <x v="4597"/>
    <n v="68324144"/>
    <n v="1106320"/>
    <n v="2597904"/>
    <n v="3704224"/>
    <n v="19485728"/>
    <n v="24746028"/>
    <n v="163255136"/>
    <n v="73677760"/>
    <n v="27562702"/>
    <n v="36307144"/>
    <n v="44298904"/>
    <n v="191041664"/>
    <n v="163255136"/>
    <n v="1356"/>
    <n v="0.66900000000000004"/>
    <m/>
    <n v="0.110565"/>
    <n v="0.60693399999999997"/>
    <n v="3.4668499999999998E-2"/>
    <n v="69949"/>
  </r>
  <r>
    <x v="23"/>
    <x v="164"/>
    <s v="University of Wisconsin-Eau Claire"/>
    <s v="Wisconsin"/>
    <x v="1"/>
    <x v="0"/>
    <n v="0.76459909228441758"/>
    <n v="0.41017016224772457"/>
    <n v="6610"/>
    <n v="5054"/>
    <n v="2065"/>
    <n v="8"/>
    <n v="2073"/>
    <s v="54702-4004"/>
    <s v="Great Lakes: IL, IN, MI, OH, and WI"/>
    <x v="1"/>
    <x v="2"/>
    <n v="-91.500399999999999"/>
    <n v="44.798400000000001"/>
    <n v="3.7999999999999999E-2"/>
    <n v="2236"/>
    <n v="75943872"/>
    <n v="70112304"/>
    <m/>
    <n v="1345541"/>
    <n v="14830873"/>
    <n v="36225704"/>
    <n v="3125755"/>
    <n v="17277692"/>
    <n v="119241112"/>
    <n v="48822864"/>
    <x v="4598"/>
    <n v="71844840"/>
    <n v="854106"/>
    <n v="2413923"/>
    <n v="3268029"/>
    <n v="23632712"/>
    <n v="26314746"/>
    <n v="173965040"/>
    <n v="75899096"/>
    <n v="28368636"/>
    <n v="44298904"/>
    <n v="53268284"/>
    <n v="182374944"/>
    <n v="173965040"/>
    <n v="1400"/>
    <n v="0.68200000000000005"/>
    <m/>
    <n v="0.10591200000000001"/>
    <n v="0.62430200000000002"/>
    <n v="3.00279E-2"/>
    <n v="72455"/>
  </r>
  <r>
    <x v="24"/>
    <x v="164"/>
    <s v="University of Wisconsin-Eau Claire"/>
    <s v="Wisconsin"/>
    <x v="1"/>
    <x v="0"/>
    <n v="0.83692251058347134"/>
    <n v="0.46184297338904773"/>
    <n v="5433"/>
    <n v="4547"/>
    <n v="2096"/>
    <n v="4"/>
    <n v="2100"/>
    <s v="54702-4004"/>
    <s v="Great Lakes: IL, IN, MI, OH, and WI"/>
    <x v="1"/>
    <x v="2"/>
    <n v="-91.500399999999999"/>
    <n v="44.798400000000001"/>
    <n v="2.7E-2"/>
    <n v="2307"/>
    <n v="74991216"/>
    <n v="67083980"/>
    <m/>
    <n v="1285407"/>
    <n v="15023987"/>
    <n v="35130604"/>
    <n v="3316960"/>
    <n v="19032764"/>
    <n v="118228672"/>
    <n v="47682220"/>
    <x v="4599"/>
    <n v="73295424"/>
    <n v="1447897"/>
    <n v="2458684"/>
    <n v="3906581"/>
    <n v="23204968"/>
    <n v="28093684"/>
    <n v="174243408"/>
    <n v="78371936"/>
    <n v="27595988"/>
    <n v="53268284"/>
    <n v="57338184"/>
    <n v="170035184"/>
    <n v="174243408"/>
    <n v="1298"/>
    <n v="0.64600000000000002"/>
    <m/>
    <n v="9.3977699999999997E-2"/>
    <n v="0.62943199999999999"/>
    <n v="2.9383200000000002E-2"/>
    <n v="75123"/>
  </r>
  <r>
    <x v="25"/>
    <x v="164"/>
    <s v="University of Wisconsin-Eau Claire"/>
    <s v="Wisconsin"/>
    <x v="1"/>
    <x v="0"/>
    <n v="0.85204960385807782"/>
    <n v="0.45259753385890439"/>
    <n v="5806"/>
    <n v="4947"/>
    <n v="2235"/>
    <n v="4"/>
    <n v="2239"/>
    <s v="54702-4004"/>
    <s v="Great Lakes: IL, IN, MI, OH, and WI"/>
    <x v="1"/>
    <x v="2"/>
    <n v="-91.500399999999999"/>
    <n v="44.798400000000001"/>
    <n v="2.7E-2"/>
    <n v="2499"/>
    <n v="75231104"/>
    <n v="67771824"/>
    <m/>
    <n v="1348675"/>
    <n v="13932350"/>
    <n v="29858688"/>
    <n v="2861203"/>
    <n v="15673153"/>
    <n v="125037760"/>
    <n v="41392892"/>
    <x v="4600"/>
    <n v="73753256"/>
    <n v="966927"/>
    <n v="2659235"/>
    <n v="3626162"/>
    <n v="20699720"/>
    <n v="26558010"/>
    <n v="178771216"/>
    <n v="74741480"/>
    <n v="32770976"/>
    <n v="57338184"/>
    <n v="56147892"/>
    <n v="169344192"/>
    <n v="178771216"/>
    <n v="1393"/>
    <n v="0.67700000000000005"/>
    <m/>
    <n v="8.3877499999999994E-2"/>
    <n v="0.624058"/>
    <n v="2.7122E-2"/>
    <n v="76405"/>
  </r>
  <r>
    <x v="26"/>
    <x v="164"/>
    <s v="University of Wisconsin-Eau Claire"/>
    <s v="Wisconsin"/>
    <x v="1"/>
    <x v="0"/>
    <n v="0.78003072196620582"/>
    <n v="0.45647892871209139"/>
    <n v="6510"/>
    <n v="5078"/>
    <n v="2304"/>
    <n v="14"/>
    <n v="2318"/>
    <n v="54701"/>
    <s v="Great Lakes: IL, IN, MI, OH, and WI"/>
    <x v="1"/>
    <x v="2"/>
    <n v="-91.500399999999999"/>
    <n v="44.798400000000001"/>
    <n v="2.4E-2"/>
    <n v="2498"/>
    <n v="75273128"/>
    <n v="68035648"/>
    <m/>
    <n v="855123"/>
    <n v="13446325"/>
    <n v="28926360"/>
    <n v="3374680"/>
    <n v="17900664"/>
    <n v="128168824"/>
    <n v="40994952"/>
    <x v="4601"/>
    <n v="62740316"/>
    <n v="1486432"/>
    <n v="2708820"/>
    <n v="4195252"/>
    <n v="20546292"/>
    <n v="26709062"/>
    <n v="172034368"/>
    <n v="71432248"/>
    <n v="32131896"/>
    <n v="56147892"/>
    <n v="60254952"/>
    <n v="174133920"/>
    <n v="172034368"/>
    <n v="1294"/>
    <n v="0.66600000000000004"/>
    <m/>
    <n v="7.3872499999999994E-2"/>
    <n v="0.64437500000000003"/>
    <n v="2.1772900000000001E-2"/>
    <n v="79294"/>
  </r>
  <r>
    <x v="27"/>
    <x v="164"/>
    <s v="University of Wisconsin-Eau Claire"/>
    <s v="Wisconsin"/>
    <x v="1"/>
    <x v="0"/>
    <n v="0.75667305707122845"/>
    <n v="0.45839017735334242"/>
    <n v="6781"/>
    <n v="5131"/>
    <n v="2343"/>
    <n v="9"/>
    <n v="2352"/>
    <m/>
    <m/>
    <x v="0"/>
    <x v="0"/>
    <m/>
    <m/>
    <n v="2.3E-2"/>
    <n v="2468"/>
    <n v="78825448"/>
    <n v="70899872"/>
    <m/>
    <n v="842424"/>
    <n v="13129826"/>
    <n v="28135852"/>
    <n v="6273657"/>
    <n v="19783216"/>
    <n v="129236432"/>
    <n v="45334612"/>
    <x v="4602"/>
    <n v="63908648"/>
    <n v="1139790"/>
    <n v="2227608"/>
    <n v="3367398"/>
    <n v="22224948"/>
    <n v="28046812"/>
    <n v="176267696"/>
    <n v="72387192"/>
    <n v="29002420"/>
    <n v="60254952"/>
    <n v="52344256"/>
    <n v="177217328"/>
    <n v="176267696"/>
    <m/>
    <m/>
    <m/>
    <m/>
    <m/>
    <m/>
    <m/>
  </r>
  <r>
    <x v="0"/>
    <x v="165"/>
    <s v="UNIVERSITY OF WISCONSIN - 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17679242"/>
    <m/>
    <m/>
    <n v="20861"/>
    <n v="5308179"/>
    <n v="28731932"/>
    <n v="904175"/>
    <n v="3355672"/>
    <m/>
    <m/>
    <x v="4603"/>
    <n v="25555888"/>
    <n v="966376"/>
    <n v="1902870"/>
    <n v="2869246"/>
    <n v="6408965"/>
    <n v="5719153"/>
    <n v="66301568"/>
    <n v="30870068"/>
    <n v="9115347"/>
    <m/>
    <m/>
    <m/>
    <m/>
    <m/>
    <m/>
    <m/>
    <m/>
    <m/>
    <m/>
    <m/>
  </r>
  <r>
    <x v="1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18534846"/>
    <m/>
    <m/>
    <n v="30204"/>
    <n v="5384969"/>
    <n v="30343310"/>
    <n v="1157705"/>
    <n v="3666276"/>
    <m/>
    <m/>
    <x v="4604"/>
    <n v="26050432"/>
    <n v="943213"/>
    <n v="2409976"/>
    <n v="3353189"/>
    <n v="6561762"/>
    <n v="6052600"/>
    <n v="68989336"/>
    <n v="31627944"/>
    <n v="9492611"/>
    <m/>
    <m/>
    <m/>
    <m/>
    <m/>
    <m/>
    <m/>
    <m/>
    <m/>
    <m/>
    <m/>
  </r>
  <r>
    <x v="2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18855532"/>
    <m/>
    <m/>
    <n v="4554"/>
    <n v="6068524"/>
    <n v="30040392"/>
    <n v="900156"/>
    <n v="3764318"/>
    <m/>
    <m/>
    <x v="4605"/>
    <n v="27853138"/>
    <n v="807069"/>
    <n v="2462799"/>
    <n v="3269868"/>
    <n v="6447481"/>
    <n v="6239255"/>
    <n v="70897328"/>
    <n v="32825336"/>
    <n v="10079750"/>
    <m/>
    <m/>
    <m/>
    <m/>
    <m/>
    <m/>
    <m/>
    <m/>
    <m/>
    <m/>
    <m/>
  </r>
  <r>
    <x v="3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20970606"/>
    <m/>
    <m/>
    <n v="3286"/>
    <n v="5614746"/>
    <n v="31352954"/>
    <n v="954581"/>
    <n v="4339758"/>
    <m/>
    <m/>
    <x v="4606"/>
    <n v="28240592"/>
    <n v="904296"/>
    <n v="2747914"/>
    <n v="3652210"/>
    <n v="6641583"/>
    <n v="7144254"/>
    <n v="74629304"/>
    <n v="33320516"/>
    <n v="10444886"/>
    <m/>
    <m/>
    <m/>
    <m/>
    <m/>
    <m/>
    <m/>
    <m/>
    <m/>
    <m/>
    <m/>
  </r>
  <r>
    <x v="4"/>
    <x v="165"/>
    <s v="UNIVERSITY OF WISCONSIN-LA CROSSE"/>
    <s v="Wisconsin"/>
    <x v="0"/>
    <x v="0"/>
    <s v=""/>
    <s v=""/>
    <m/>
    <m/>
    <m/>
    <m/>
    <m/>
    <m/>
    <m/>
    <x v="0"/>
    <x v="0"/>
    <m/>
    <m/>
    <m/>
    <m/>
    <n v="22767796"/>
    <m/>
    <m/>
    <n v="9323"/>
    <n v="6009299"/>
    <n v="33571476"/>
    <n v="927872"/>
    <n v="4150076"/>
    <m/>
    <m/>
    <x v="4607"/>
    <n v="29381362"/>
    <n v="1189599"/>
    <n v="3001603"/>
    <n v="4191202"/>
    <n v="7928529"/>
    <n v="7657460"/>
    <n v="79554792"/>
    <n v="35208524"/>
    <n v="11536216"/>
    <m/>
    <m/>
    <m/>
    <m/>
    <m/>
    <m/>
    <m/>
    <m/>
    <m/>
    <m/>
    <m/>
  </r>
  <r>
    <x v="5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25157072"/>
    <m/>
    <m/>
    <n v="43378"/>
    <n v="6383151"/>
    <n v="34641816"/>
    <n v="1068787"/>
    <n v="6325833"/>
    <m/>
    <m/>
    <x v="4608"/>
    <n v="29726924"/>
    <n v="1573716"/>
    <n v="3319551"/>
    <n v="4893267"/>
    <n v="7696248"/>
    <n v="8047230"/>
    <n v="82750936"/>
    <n v="36140040"/>
    <n v="10620566"/>
    <m/>
    <m/>
    <m/>
    <m/>
    <m/>
    <m/>
    <m/>
    <m/>
    <m/>
    <m/>
    <m/>
  </r>
  <r>
    <x v="6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27509404"/>
    <m/>
    <m/>
    <n v="21980"/>
    <n v="6289002"/>
    <n v="35552880"/>
    <n v="1453676"/>
    <n v="6744772"/>
    <m/>
    <m/>
    <x v="4609"/>
    <n v="30000768"/>
    <n v="1495610"/>
    <n v="3201726"/>
    <n v="4697336"/>
    <n v="9566765"/>
    <n v="8455101"/>
    <n v="87987608"/>
    <n v="36484032"/>
    <n v="11228717"/>
    <n v="595199"/>
    <n v="728942"/>
    <m/>
    <m/>
    <n v="758"/>
    <n v="0.46"/>
    <m/>
    <m/>
    <m/>
    <m/>
    <m/>
  </r>
  <r>
    <x v="7"/>
    <x v="165"/>
    <s v="UNIVERSITY OF WISCONSIN-LA CROSSE"/>
    <s v="Wisconsin"/>
    <x v="0"/>
    <x v="0"/>
    <s v=""/>
    <s v=""/>
    <m/>
    <m/>
    <m/>
    <m/>
    <m/>
    <m/>
    <m/>
    <x v="0"/>
    <x v="0"/>
    <m/>
    <m/>
    <m/>
    <m/>
    <n v="30740508"/>
    <m/>
    <m/>
    <n v="50924"/>
    <n v="6486877"/>
    <n v="36678880"/>
    <n v="1041483"/>
    <n v="7731760"/>
    <m/>
    <m/>
    <x v="4610"/>
    <n v="32316208"/>
    <n v="1470862"/>
    <n v="3272553"/>
    <n v="4743415"/>
    <n v="9780057"/>
    <n v="9302973"/>
    <n v="94408008"/>
    <n v="38680668"/>
    <n v="12075739"/>
    <n v="728942"/>
    <n v="702864"/>
    <m/>
    <m/>
    <n v="746"/>
    <n v="0.502"/>
    <m/>
    <n v="0.14532900000000001"/>
    <n v="0.59965400000000002"/>
    <n v="5.0173000000000002E-2"/>
    <n v="43437.5"/>
  </r>
  <r>
    <x v="8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26175634"/>
    <m/>
    <m/>
    <n v="38578"/>
    <n v="7026956"/>
    <n v="37399788"/>
    <n v="872566"/>
    <n v="6199093"/>
    <m/>
    <m/>
    <x v="4611"/>
    <n v="33452688"/>
    <n v="1870930"/>
    <n v="3416055"/>
    <n v="5286985"/>
    <n v="10571305"/>
    <n v="9872195"/>
    <n v="89618176"/>
    <n v="40829796"/>
    <n v="12770942"/>
    <n v="702864"/>
    <n v="1000949"/>
    <m/>
    <m/>
    <n v="826"/>
    <n v="0.48699999999999999"/>
    <m/>
    <n v="0.12151099999999999"/>
    <n v="0.61572499999999997"/>
    <n v="4.2886300000000002E-2"/>
    <n v="45834.5"/>
  </r>
  <r>
    <x v="9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36183984"/>
    <m/>
    <m/>
    <n v="58363"/>
    <n v="6883197"/>
    <n v="40278172"/>
    <n v="3259105"/>
    <n v="6171999"/>
    <m/>
    <m/>
    <x v="4612"/>
    <n v="35048652"/>
    <n v="2435523"/>
    <n v="3057240"/>
    <n v="5492763"/>
    <n v="9998022"/>
    <n v="10726804"/>
    <n v="104076608"/>
    <n v="43119768"/>
    <n v="13452200"/>
    <n v="1653852"/>
    <n v="1764981"/>
    <m/>
    <m/>
    <n v="780"/>
    <n v="0.52100000000000002"/>
    <m/>
    <n v="0.104791"/>
    <n v="0.61151299999999997"/>
    <n v="2.9989700000000001E-2"/>
    <n v="48763"/>
  </r>
  <r>
    <x v="10"/>
    <x v="165"/>
    <s v="UNIVERSITY OF WISCONSIN-LA CROSSE"/>
    <s v="Wisconsin"/>
    <x v="0"/>
    <x v="0"/>
    <s v=""/>
    <s v=""/>
    <m/>
    <m/>
    <m/>
    <m/>
    <m/>
    <n v="546019959"/>
    <s v="Great Lakes: IL, IN, MI, OH, and WI"/>
    <x v="0"/>
    <x v="0"/>
    <m/>
    <m/>
    <m/>
    <m/>
    <n v="36710840"/>
    <m/>
    <m/>
    <n v="110878"/>
    <n v="7699662"/>
    <n v="43578976"/>
    <n v="2849604"/>
    <n v="9174666"/>
    <m/>
    <m/>
    <x v="4613"/>
    <n v="36339588"/>
    <n v="2791553"/>
    <n v="2896010"/>
    <n v="5687563"/>
    <n v="11884673"/>
    <n v="12040353"/>
    <n v="111661912"/>
    <n v="46078068"/>
    <n v="14703252"/>
    <n v="1764981"/>
    <n v="1710862"/>
    <m/>
    <m/>
    <n v="907"/>
    <n v="0.52400000000000002"/>
    <m/>
    <n v="0.109241"/>
    <n v="0.59204900000000005"/>
    <n v="3.25931E-2"/>
    <n v="50503.5"/>
  </r>
  <r>
    <x v="11"/>
    <x v="165"/>
    <s v="UNIVERSITY OF WISCONSIN-LA CROSSE"/>
    <s v="Wisconsin"/>
    <x v="1"/>
    <x v="0"/>
    <n v="0.6977942692228406"/>
    <n v="0.47680945347119646"/>
    <n v="4851"/>
    <n v="3385"/>
    <n v="1609"/>
    <n v="5"/>
    <n v="1614"/>
    <n v="546019959"/>
    <s v="Great Lakes: IL, IN, MI, OH, and WI"/>
    <x v="0"/>
    <x v="0"/>
    <m/>
    <m/>
    <m/>
    <m/>
    <n v="29552640"/>
    <n v="26689766"/>
    <m/>
    <n v="376944"/>
    <n v="7054543"/>
    <n v="39942048"/>
    <n v="147134"/>
    <n v="12892956"/>
    <n v="58924252"/>
    <n v="42009940"/>
    <x v="4614"/>
    <n v="43470952"/>
    <n v="3914986"/>
    <n v="4530877.5"/>
    <n v="8445864"/>
    <n v="11984859"/>
    <n v="14073541"/>
    <n v="101219432"/>
    <n v="47591680"/>
    <n v="15714524"/>
    <m/>
    <m/>
    <n v="105547088"/>
    <n v="101219432"/>
    <n v="1005"/>
    <n v="0.58399999999999996"/>
    <m/>
    <n v="0.107847"/>
    <n v="0.589036"/>
    <n v="3.5471200000000001E-2"/>
    <n v="52676"/>
  </r>
  <r>
    <x v="12"/>
    <x v="165"/>
    <s v="UNIVERSITY OF WISCONSIN-LA CROSSE"/>
    <s v="Wisconsin"/>
    <x v="1"/>
    <x v="0"/>
    <n v="0.69032901296111659"/>
    <n v="0.46187175043327555"/>
    <n v="5015"/>
    <n v="3462"/>
    <n v="1596"/>
    <n v="3"/>
    <n v="1599"/>
    <s v="54601-9959"/>
    <s v="Great Lakes: IL, IN, MI, OH, and WI"/>
    <x v="0"/>
    <x v="0"/>
    <m/>
    <m/>
    <m/>
    <m/>
    <n v="33875928"/>
    <n v="30808196"/>
    <m/>
    <n v="3311837"/>
    <n v="8903473"/>
    <n v="42434236"/>
    <n v="152282"/>
    <n v="11076910"/>
    <n v="60152732"/>
    <n v="43058148"/>
    <x v="4615"/>
    <n v="44436992"/>
    <n v="3035664.5"/>
    <n v="5258191.5"/>
    <n v="8293856"/>
    <n v="13882018"/>
    <n v="14419875"/>
    <n v="102155664"/>
    <n v="48441684"/>
    <n v="17376346"/>
    <n v="1627652"/>
    <n v="1572438"/>
    <n v="106809224"/>
    <n v="102155664"/>
    <n v="1012"/>
    <n v="0.59499999999999997"/>
    <m/>
    <n v="9.7034099999999998E-2"/>
    <n v="0.61296200000000001"/>
    <n v="2.9659499999999998E-2"/>
    <n v="55574"/>
  </r>
  <r>
    <x v="13"/>
    <x v="165"/>
    <s v="UNIVERSITY OF WISCONSIN-LA CROSSE"/>
    <s v="Wisconsin"/>
    <x v="1"/>
    <x v="0"/>
    <n v="0.65366336633663369"/>
    <n v="0.47167524992426535"/>
    <n v="5050"/>
    <n v="3301"/>
    <n v="1555"/>
    <n v="2"/>
    <n v="1557"/>
    <s v="54601-9959"/>
    <s v="Great Lakes: IL, IN, MI, OH, and WI"/>
    <x v="0"/>
    <x v="0"/>
    <m/>
    <m/>
    <m/>
    <m/>
    <n v="35907280"/>
    <n v="32485828"/>
    <m/>
    <n v="1223586"/>
    <n v="7748829"/>
    <n v="35620628"/>
    <n v="122821"/>
    <n v="8357695"/>
    <n v="59262108"/>
    <n v="36411228"/>
    <x v="4616"/>
    <n v="43766332"/>
    <n v="3189962"/>
    <n v="4433442.5"/>
    <n v="7623404.5"/>
    <n v="14287574"/>
    <n v="16523059"/>
    <n v="105974864"/>
    <n v="47991492"/>
    <n v="17699040"/>
    <n v="1572438"/>
    <n v="1773396"/>
    <n v="96570328"/>
    <n v="105974864"/>
    <n v="1073"/>
    <n v="0.61699999999999999"/>
    <m/>
    <n v="9.7542500000000004E-2"/>
    <n v="0.62079399999999996"/>
    <n v="3.1001899999999999E-2"/>
    <n v="59266"/>
  </r>
  <r>
    <x v="14"/>
    <x v="165"/>
    <s v="UNIVERSITY OF WISCONSIN-LA CROSSE"/>
    <s v="Wisconsin"/>
    <x v="1"/>
    <x v="0"/>
    <n v="0.57556545579163809"/>
    <n v="0.4495385531408157"/>
    <n v="5836"/>
    <n v="3359"/>
    <n v="1506"/>
    <n v="4"/>
    <n v="1510"/>
    <m/>
    <m/>
    <x v="0"/>
    <x v="0"/>
    <m/>
    <m/>
    <m/>
    <m/>
    <n v="38914744"/>
    <n v="35421664"/>
    <m/>
    <n v="4046940"/>
    <n v="7134728"/>
    <n v="37345848"/>
    <n v="42848"/>
    <n v="14020049"/>
    <n v="72169448"/>
    <n v="36812136"/>
    <x v="4617"/>
    <n v="45282248"/>
    <n v="3267658.75"/>
    <n v="4227254"/>
    <n v="7494913"/>
    <n v="12729090"/>
    <n v="15250914"/>
    <n v="106684512"/>
    <n v="48860168"/>
    <n v="17814562"/>
    <n v="1852368"/>
    <n v="2033431"/>
    <n v="114777200"/>
    <n v="106684512"/>
    <n v="1041"/>
    <n v="0.63800000000000001"/>
    <m/>
    <n v="9.3818200000000004E-2"/>
    <n v="0.59781799999999996"/>
    <n v="2.9454500000000002E-2"/>
    <n v="62648"/>
  </r>
  <r>
    <x v="15"/>
    <x v="165"/>
    <s v="University of Wisconsin-La Crosse"/>
    <s v="Wisconsin"/>
    <x v="1"/>
    <x v="0"/>
    <n v="0.63876500857632934"/>
    <n v="0.41514500537056925"/>
    <n v="5830"/>
    <n v="3724"/>
    <n v="1539"/>
    <n v="7"/>
    <n v="1546"/>
    <s v="54601-9959"/>
    <s v="Great Lakes: IL, IN, MI, OH, and WI"/>
    <x v="1"/>
    <x v="3"/>
    <m/>
    <m/>
    <m/>
    <m/>
    <n v="42434496"/>
    <n v="38984212"/>
    <m/>
    <n v="3321347"/>
    <n v="4657416"/>
    <n v="38499568"/>
    <n v="25377"/>
    <n v="14069165"/>
    <n v="79377448"/>
    <n v="36833848"/>
    <x v="4618"/>
    <n v="46780760"/>
    <n v="2685494.75"/>
    <n v="3637892.25"/>
    <n v="6323387"/>
    <n v="13115076"/>
    <n v="15141665"/>
    <n v="110896752"/>
    <n v="48516824"/>
    <n v="18573614"/>
    <n v="14256055"/>
    <n v="14692373"/>
    <n v="116211296"/>
    <n v="110896752"/>
    <n v="1001"/>
    <n v="0.622"/>
    <m/>
    <n v="8.9030200000000004E-2"/>
    <n v="0.58791700000000002"/>
    <n v="2.89348E-2"/>
    <n v="64019"/>
  </r>
  <r>
    <x v="16"/>
    <x v="165"/>
    <s v="University of Wisconsin-La Crosse"/>
    <s v="Wisconsin"/>
    <x v="1"/>
    <x v="0"/>
    <n v="0.71071188717259903"/>
    <n v="0.41530829199149538"/>
    <n v="5956"/>
    <n v="4233"/>
    <n v="1755"/>
    <n v="3"/>
    <n v="1758"/>
    <m/>
    <m/>
    <x v="0"/>
    <x v="0"/>
    <m/>
    <m/>
    <m/>
    <m/>
    <n v="45430540"/>
    <n v="41617512"/>
    <m/>
    <n v="3479796"/>
    <n v="7939577"/>
    <n v="40093904"/>
    <n v="48855"/>
    <n v="16693930"/>
    <n v="83268040"/>
    <n v="42151364"/>
    <x v="4619"/>
    <n v="48302636"/>
    <n v="2954798.75"/>
    <n v="4255356"/>
    <n v="7210155"/>
    <n v="13421898"/>
    <n v="15394228"/>
    <n v="116268016"/>
    <n v="50086972"/>
    <n v="19534624"/>
    <n v="14692373"/>
    <n v="16819620"/>
    <n v="130069576"/>
    <n v="116268016"/>
    <n v="1051"/>
    <n v="0.65900000000000003"/>
    <m/>
    <n v="8.6544300000000005E-2"/>
    <n v="0.59357800000000005"/>
    <n v="2.6605500000000001E-2"/>
    <n v="64504"/>
  </r>
  <r>
    <x v="17"/>
    <x v="165"/>
    <s v="University of Wisconsin-La Crosse"/>
    <s v="Wisconsin"/>
    <x v="1"/>
    <x v="0"/>
    <n v="0.68734296482412061"/>
    <n v="0.40027416038382452"/>
    <n v="6368"/>
    <n v="4377"/>
    <n v="1751"/>
    <n v="1"/>
    <n v="1752"/>
    <m/>
    <m/>
    <x v="0"/>
    <x v="0"/>
    <m/>
    <m/>
    <m/>
    <m/>
    <n v="49447520"/>
    <n v="45092200"/>
    <m/>
    <n v="3140074"/>
    <n v="7504979"/>
    <n v="36249676"/>
    <n v="48175"/>
    <n v="20352862"/>
    <n v="89986032"/>
    <n v="38701968"/>
    <x v="4620"/>
    <n v="52462152"/>
    <n v="2858294.25"/>
    <n v="4195039.5"/>
    <n v="7053334"/>
    <n v="15161450"/>
    <n v="16080333"/>
    <n v="118234744"/>
    <n v="52111196"/>
    <n v="20572548"/>
    <n v="16819620"/>
    <n v="16162523"/>
    <n v="133378296"/>
    <n v="118234744"/>
    <n v="1017"/>
    <n v="0.65400000000000003"/>
    <m/>
    <n v="8.9686100000000005E-2"/>
    <n v="0.60730300000000004"/>
    <n v="2.2101200000000001E-2"/>
    <n v="67692.5"/>
  </r>
  <r>
    <x v="18"/>
    <x v="165"/>
    <s v="University of Wisconsin-La Crosse"/>
    <s v="Wisconsin"/>
    <x v="1"/>
    <x v="0"/>
    <n v="0.65310048838241819"/>
    <n v="0.39746204396102425"/>
    <n v="6757"/>
    <n v="4413"/>
    <n v="1750"/>
    <n v="4"/>
    <n v="1754"/>
    <s v="54601-9959"/>
    <s v="Great Lakes: IL, IN, MI, OH, and WI"/>
    <x v="1"/>
    <x v="3"/>
    <m/>
    <m/>
    <m/>
    <m/>
    <n v="54118148"/>
    <n v="48785244"/>
    <m/>
    <n v="3029703"/>
    <n v="8637287"/>
    <n v="39419592"/>
    <n v="3928"/>
    <n v="19131074"/>
    <n v="93921472"/>
    <n v="40758612"/>
    <x v="4621"/>
    <n v="55966028"/>
    <n v="3007531"/>
    <n v="4479673.5"/>
    <n v="7487204.5"/>
    <n v="16148467"/>
    <n v="16747226"/>
    <n v="129042088"/>
    <n v="53653528"/>
    <n v="20702300"/>
    <n v="16162523"/>
    <n v="13348893"/>
    <n v="146477824"/>
    <n v="129042088"/>
    <n v="1038"/>
    <n v="0.68899999999999995"/>
    <m/>
    <n v="8.6004899999999995E-2"/>
    <n v="0.60665800000000003"/>
    <n v="2.0961799999999999E-2"/>
    <n v="71703"/>
  </r>
  <r>
    <x v="19"/>
    <x v="165"/>
    <s v="University of Wisconsin-La Crosse"/>
    <s v="Wisconsin"/>
    <x v="1"/>
    <x v="0"/>
    <n v="0.66729432213209738"/>
    <n v="0.38745387453874541"/>
    <n v="6904"/>
    <n v="4607"/>
    <n v="1779"/>
    <n v="6"/>
    <n v="1785"/>
    <s v="54601-9959"/>
    <s v="Great Lakes: IL, IN, MI, OH, and WI"/>
    <x v="1"/>
    <x v="2"/>
    <n v="-91.230500000000006"/>
    <n v="43.812800000000003"/>
    <m/>
    <m/>
    <n v="61729068"/>
    <n v="54821464"/>
    <m/>
    <n v="3364771"/>
    <n v="11275210"/>
    <n v="42402232"/>
    <m/>
    <n v="10475912"/>
    <n v="100233328"/>
    <n v="45870872"/>
    <x v="4622"/>
    <n v="56591620"/>
    <n v="3243455"/>
    <n v="4156873"/>
    <n v="7400328"/>
    <n v="14581954"/>
    <n v="18440732"/>
    <n v="138852432"/>
    <n v="54431132"/>
    <n v="22099216"/>
    <n v="13348893"/>
    <n v="15387052"/>
    <n v="168529680"/>
    <n v="138852432"/>
    <n v="1083"/>
    <n v="0.70399999999999996"/>
    <m/>
    <n v="8.0272499999999997E-2"/>
    <n v="0.58886300000000003"/>
    <n v="2.1030799999999999E-2"/>
    <n v="74794"/>
  </r>
  <r>
    <x v="20"/>
    <x v="165"/>
    <s v="University of Wisconsin-La Crosse"/>
    <s v="Wisconsin"/>
    <x v="1"/>
    <x v="0"/>
    <n v="0.70979123787121434"/>
    <n v="0.37862468931234466"/>
    <n v="6802"/>
    <n v="4828"/>
    <n v="1826"/>
    <n v="2"/>
    <n v="1828"/>
    <s v="54601-9959"/>
    <s v="Great Lakes: IL, IN, MI, OH, and WI"/>
    <x v="1"/>
    <x v="2"/>
    <n v="-91.230500000000006"/>
    <n v="43.812899999999999"/>
    <m/>
    <m/>
    <n v="67205248"/>
    <n v="58609300"/>
    <m/>
    <n v="3141874"/>
    <n v="12472834"/>
    <n v="41985964"/>
    <n v="1484"/>
    <n v="10700804"/>
    <n v="103100528"/>
    <n v="48223504"/>
    <x v="4623"/>
    <n v="61212672"/>
    <n v="2420174"/>
    <n v="4231757"/>
    <n v="6651931"/>
    <n v="15364061"/>
    <n v="19529964"/>
    <n v="140859376"/>
    <n v="56611336"/>
    <n v="23653016"/>
    <n v="15387052"/>
    <n v="18763000"/>
    <n v="160581392"/>
    <n v="140859376"/>
    <n v="1195"/>
    <n v="0.68100000000000005"/>
    <m/>
    <n v="8.2936399999999993E-2"/>
    <n v="0.590642"/>
    <n v="2.10143E-2"/>
    <n v="75000"/>
  </r>
  <r>
    <x v="21"/>
    <x v="165"/>
    <s v="University of Wisconsin-La Crosse"/>
    <s v="Wisconsin"/>
    <x v="1"/>
    <x v="0"/>
    <n v="0.77898193760262724"/>
    <n v="0.38785834738617203"/>
    <n v="6090"/>
    <n v="4744"/>
    <n v="1836"/>
    <n v="4"/>
    <n v="1840"/>
    <s v="54601-9959"/>
    <s v="Great Lakes: IL, IN, MI, OH, and WI"/>
    <x v="1"/>
    <x v="2"/>
    <n v="-91.230099999999993"/>
    <n v="43.815300000000001"/>
    <n v="2.1999999999999999E-2"/>
    <n v="1759"/>
    <n v="73377536"/>
    <n v="64812384"/>
    <m/>
    <n v="4053479"/>
    <n v="11480985"/>
    <n v="23604064"/>
    <n v="52166"/>
    <n v="20367204"/>
    <n v="115762480"/>
    <n v="26975480"/>
    <x v="4624"/>
    <n v="59279116"/>
    <n v="2491608"/>
    <n v="3791040"/>
    <n v="6282648"/>
    <n v="16932264"/>
    <n v="19370364"/>
    <n v="141903648"/>
    <n v="58220936"/>
    <n v="20375716"/>
    <n v="18763000"/>
    <n v="19049970"/>
    <n v="158896864"/>
    <n v="141903648"/>
    <n v="1222"/>
    <n v="0.69799999999999995"/>
    <m/>
    <n v="7.9058699999999996E-2"/>
    <n v="0.59545199999999998"/>
    <n v="1.79799E-2"/>
    <n v="75286.5"/>
  </r>
  <r>
    <x v="22"/>
    <x v="165"/>
    <s v="University of Wisconsin-La Crosse"/>
    <s v="Wisconsin"/>
    <x v="1"/>
    <x v="0"/>
    <n v="0.76470588235294112"/>
    <n v="0.39935392691298205"/>
    <n v="6477"/>
    <n v="4953"/>
    <n v="1976"/>
    <n v="2"/>
    <n v="1978"/>
    <m/>
    <m/>
    <x v="0"/>
    <x v="0"/>
    <m/>
    <m/>
    <n v="1.7999999999999999E-2"/>
    <n v="1837"/>
    <n v="78551880"/>
    <n v="69014496"/>
    <m/>
    <n v="2201449"/>
    <n v="11953049"/>
    <n v="21831152"/>
    <n v="615406"/>
    <n v="20883116"/>
    <n v="118692736"/>
    <n v="28234168"/>
    <x v="4625"/>
    <n v="63959088"/>
    <n v="3329060"/>
    <n v="3836979"/>
    <n v="7166039"/>
    <n v="18151408"/>
    <n v="20624586"/>
    <n v="144752288"/>
    <n v="61769048"/>
    <n v="21707940"/>
    <n v="19049970"/>
    <n v="19271340"/>
    <n v="157085168"/>
    <n v="144752288"/>
    <n v="1176"/>
    <n v="0.67200000000000004"/>
    <m/>
    <n v="7.8213699999999997E-2"/>
    <n v="0.58931299999999998"/>
    <n v="1.93598E-2"/>
    <n v="76384.5"/>
  </r>
  <r>
    <x v="23"/>
    <x v="165"/>
    <s v="University of Wisconsin-La Crosse"/>
    <s v="Wisconsin"/>
    <x v="1"/>
    <x v="0"/>
    <n v="0.71999427098252655"/>
    <n v="0.37736224388303163"/>
    <n v="6982"/>
    <n v="5027"/>
    <n v="1890"/>
    <n v="7"/>
    <n v="1897"/>
    <s v="54601-9959"/>
    <s v="Great Lakes: IL, IN, MI, OH, and WI"/>
    <x v="1"/>
    <x v="2"/>
    <n v="-91.230099999999993"/>
    <n v="43.815300000000001"/>
    <n v="1.7999999999999999E-2"/>
    <n v="2021"/>
    <n v="81148376"/>
    <n v="70849768"/>
    <m/>
    <n v="2048355"/>
    <n v="11887903"/>
    <n v="29055786"/>
    <n v="1468899"/>
    <n v="13659972"/>
    <n v="119438088"/>
    <n v="36799076"/>
    <x v="4626"/>
    <n v="69999952"/>
    <n v="3111173"/>
    <n v="3449721"/>
    <n v="6560894"/>
    <n v="18220160"/>
    <n v="23038212"/>
    <n v="155869536"/>
    <n v="65427096"/>
    <n v="24629168"/>
    <n v="19271340"/>
    <n v="22691502"/>
    <n v="157996016"/>
    <n v="155869536"/>
    <n v="1216"/>
    <n v="0.68400000000000005"/>
    <m/>
    <n v="7.2601299999999994E-2"/>
    <n v="0.57439700000000005"/>
    <n v="1.8471000000000001E-2"/>
    <n v="76968.5"/>
  </r>
  <r>
    <x v="24"/>
    <x v="165"/>
    <s v="University of Wisconsin-La Crosse"/>
    <s v="Wisconsin"/>
    <x v="1"/>
    <x v="0"/>
    <n v="0.76293661060802065"/>
    <n v="0.42094107672742687"/>
    <n v="6184"/>
    <n v="4718"/>
    <n v="1985"/>
    <n v="1"/>
    <n v="1986"/>
    <s v="54601-9959"/>
    <s v="Great Lakes: IL, IN, MI, OH, and WI"/>
    <x v="1"/>
    <x v="2"/>
    <n v="-91.230099999999993"/>
    <n v="43.815300000000001"/>
    <n v="1.7999999999999999E-2"/>
    <n v="2060"/>
    <n v="83329336"/>
    <n v="72261360"/>
    <m/>
    <n v="1996787"/>
    <n v="11450745"/>
    <n v="28448594"/>
    <n v="1631906"/>
    <n v="16957592"/>
    <n v="122832640"/>
    <n v="35938108"/>
    <x v="4627"/>
    <n v="69617464"/>
    <n v="3450184"/>
    <n v="3149734"/>
    <n v="6599918"/>
    <n v="19765064"/>
    <n v="24370742"/>
    <n v="160048528"/>
    <n v="68187152"/>
    <n v="23999112"/>
    <n v="22691502"/>
    <n v="22682912"/>
    <n v="162869056"/>
    <n v="160048528"/>
    <n v="1248"/>
    <n v="0.68300000000000005"/>
    <m/>
    <n v="6.5629099999999996E-2"/>
    <n v="0.56938999999999995"/>
    <n v="1.55642E-2"/>
    <n v="80000"/>
  </r>
  <r>
    <x v="25"/>
    <x v="165"/>
    <s v="University of Wisconsin-La Crosse"/>
    <s v="Wisconsin"/>
    <x v="1"/>
    <x v="0"/>
    <n v="0.80003305238803502"/>
    <n v="0.42780417269159265"/>
    <n v="6051"/>
    <n v="4841"/>
    <n v="2068"/>
    <n v="3"/>
    <n v="2071"/>
    <s v="54601-9959"/>
    <s v="Great Lakes: IL, IN, MI, OH, and WI"/>
    <x v="1"/>
    <x v="2"/>
    <n v="-91.230099999999993"/>
    <n v="43.815300000000001"/>
    <n v="1.6E-2"/>
    <n v="2078"/>
    <n v="81966840"/>
    <n v="71911728"/>
    <m/>
    <n v="2760821"/>
    <n v="11358486"/>
    <n v="23503796"/>
    <n v="2199049"/>
    <n v="16947016"/>
    <n v="123530032"/>
    <n v="30612948"/>
    <x v="4628"/>
    <n v="77671512"/>
    <n v="2798985"/>
    <n v="2901910"/>
    <n v="5700895"/>
    <n v="19342356"/>
    <n v="23138888"/>
    <n v="162682320"/>
    <n v="68575984"/>
    <n v="31155960"/>
    <n v="22682912"/>
    <n v="22479450"/>
    <n v="170267648"/>
    <n v="162682320"/>
    <n v="1244"/>
    <n v="0.67800000000000005"/>
    <m/>
    <n v="6.0515600000000003E-2"/>
    <n v="0.57666200000000001"/>
    <n v="1.4654E-2"/>
    <n v="81787"/>
  </r>
  <r>
    <x v="26"/>
    <x v="165"/>
    <s v="University of Wisconsin-La Crosse"/>
    <s v="Wisconsin"/>
    <x v="1"/>
    <x v="0"/>
    <n v="0.7424104432301154"/>
    <n v="0.42792884890615418"/>
    <n v="6588"/>
    <n v="4891"/>
    <n v="2089"/>
    <n v="4"/>
    <n v="2093"/>
    <s v="54601-9959"/>
    <s v="Great Lakes: IL, IN, MI, OH, and WI"/>
    <x v="1"/>
    <x v="2"/>
    <n v="-91.230099999999993"/>
    <n v="43.815300000000001"/>
    <n v="0.02"/>
    <n v="2183"/>
    <n v="82183936"/>
    <n v="70894728"/>
    <m/>
    <n v="2080758"/>
    <n v="11291807"/>
    <n v="23212542"/>
    <n v="2292360"/>
    <n v="19238298"/>
    <n v="124507960"/>
    <n v="32669978"/>
    <x v="4629"/>
    <n v="70736704"/>
    <n v="2958216"/>
    <n v="2843146"/>
    <n v="5801362"/>
    <n v="20902024"/>
    <n v="24314660"/>
    <n v="164874656"/>
    <n v="68504712"/>
    <n v="31930376"/>
    <n v="22479450"/>
    <n v="23978488"/>
    <n v="169823360"/>
    <n v="164874656"/>
    <n v="1394"/>
    <n v="0.70499999999999996"/>
    <m/>
    <n v="5.6554500000000001E-2"/>
    <n v="0.57743599999999995"/>
    <n v="1.1891000000000001E-2"/>
    <n v="83835"/>
  </r>
  <r>
    <x v="27"/>
    <x v="165"/>
    <s v="University of Wisconsin-La Crosse"/>
    <s v="Wisconsin"/>
    <x v="1"/>
    <x v="0"/>
    <n v="0.73374981407109918"/>
    <n v="0.42955605108453276"/>
    <n v="6723"/>
    <n v="4933"/>
    <n v="2114"/>
    <n v="5"/>
    <n v="2119"/>
    <m/>
    <m/>
    <x v="0"/>
    <x v="0"/>
    <m/>
    <m/>
    <n v="1.6E-2"/>
    <n v="2160"/>
    <n v="82668464"/>
    <n v="71931064"/>
    <m/>
    <n v="1624287"/>
    <n v="12186663"/>
    <n v="23998856"/>
    <n v="2934563"/>
    <n v="19507432"/>
    <n v="127099040"/>
    <n v="34999660"/>
    <x v="4630"/>
    <n v="71267560"/>
    <n v="3045660"/>
    <n v="3119206"/>
    <n v="6164866"/>
    <n v="20913036"/>
    <n v="24710684"/>
    <n v="163838864"/>
    <n v="68813360"/>
    <n v="27463186"/>
    <n v="23978488"/>
    <n v="27707128"/>
    <n v="210929088"/>
    <n v="163838864"/>
    <m/>
    <m/>
    <m/>
    <m/>
    <m/>
    <m/>
    <m/>
  </r>
  <r>
    <x v="0"/>
    <x v="166"/>
    <s v="UNIVERSITY OF WISCONSIN - 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16831240"/>
    <m/>
    <m/>
    <n v="95257"/>
    <n v="6660961"/>
    <n v="34624228"/>
    <n v="843493"/>
    <n v="3661315"/>
    <m/>
    <m/>
    <x v="4631"/>
    <n v="31281864"/>
    <n v="506452"/>
    <n v="1873171"/>
    <n v="2379623"/>
    <n v="6420948"/>
    <n v="6997035"/>
    <n v="77288904"/>
    <n v="36612852"/>
    <n v="10892979"/>
    <m/>
    <m/>
    <m/>
    <m/>
    <m/>
    <m/>
    <m/>
    <m/>
    <m/>
    <m/>
    <m/>
  </r>
  <r>
    <x v="1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17574006"/>
    <m/>
    <m/>
    <n v="511182"/>
    <n v="6480772"/>
    <n v="36467856"/>
    <n v="1175313"/>
    <n v="3469880"/>
    <m/>
    <m/>
    <x v="4632"/>
    <n v="32642932"/>
    <n v="434723"/>
    <n v="2060725"/>
    <n v="2495448"/>
    <n v="6587555"/>
    <n v="7074879"/>
    <n v="79787584"/>
    <n v="36808504"/>
    <n v="11503356"/>
    <m/>
    <m/>
    <m/>
    <m/>
    <m/>
    <m/>
    <m/>
    <m/>
    <m/>
    <m/>
    <m/>
  </r>
  <r>
    <x v="2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18838180"/>
    <m/>
    <m/>
    <n v="117383"/>
    <n v="7552266"/>
    <n v="35590148"/>
    <n v="1051893"/>
    <n v="3492100"/>
    <m/>
    <m/>
    <x v="4633"/>
    <n v="34149268"/>
    <n v="486426"/>
    <n v="2007115"/>
    <n v="2493541"/>
    <n v="7081440"/>
    <n v="7421637"/>
    <n v="83172976"/>
    <n v="38055068"/>
    <n v="12177697"/>
    <m/>
    <m/>
    <m/>
    <m/>
    <m/>
    <m/>
    <m/>
    <m/>
    <m/>
    <m/>
    <m/>
  </r>
  <r>
    <x v="3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19410640"/>
    <m/>
    <m/>
    <n v="104578"/>
    <n v="7508054"/>
    <n v="38857344"/>
    <n v="1147435"/>
    <n v="3612041"/>
    <m/>
    <m/>
    <x v="4634"/>
    <n v="35246480"/>
    <n v="520057"/>
    <n v="2225458"/>
    <n v="2745515"/>
    <n v="7467364"/>
    <n v="7634961"/>
    <n v="85551096"/>
    <n v="38992032"/>
    <n v="12373777"/>
    <m/>
    <m/>
    <m/>
    <m/>
    <m/>
    <m/>
    <m/>
    <m/>
    <m/>
    <m/>
    <m/>
  </r>
  <r>
    <x v="4"/>
    <x v="166"/>
    <s v="UNIVERSITY OF WISCONSIN-OSHKOSH"/>
    <s v="Wisconsin"/>
    <x v="0"/>
    <x v="0"/>
    <s v=""/>
    <s v=""/>
    <m/>
    <m/>
    <m/>
    <m/>
    <m/>
    <m/>
    <m/>
    <x v="0"/>
    <x v="0"/>
    <m/>
    <m/>
    <m/>
    <m/>
    <n v="20788270"/>
    <m/>
    <m/>
    <n v="84579"/>
    <n v="8219505"/>
    <n v="40475208"/>
    <n v="1041048"/>
    <n v="3624711"/>
    <m/>
    <m/>
    <x v="4635"/>
    <n v="36423988"/>
    <n v="542719"/>
    <n v="2531594"/>
    <n v="3074313"/>
    <n v="8297325"/>
    <n v="7920867"/>
    <n v="90292712"/>
    <n v="41079428"/>
    <n v="13400819"/>
    <m/>
    <m/>
    <m/>
    <m/>
    <m/>
    <m/>
    <m/>
    <m/>
    <m/>
    <m/>
    <m/>
  </r>
  <r>
    <x v="5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21638644"/>
    <m/>
    <m/>
    <n v="53724"/>
    <n v="8231706"/>
    <n v="40763468"/>
    <n v="1045112"/>
    <n v="3804451"/>
    <m/>
    <m/>
    <x v="4636"/>
    <n v="36782524"/>
    <n v="722042"/>
    <n v="2550564"/>
    <n v="3272606"/>
    <n v="8312160"/>
    <n v="8241798"/>
    <n v="91847800"/>
    <n v="41528908"/>
    <n v="11888250"/>
    <m/>
    <m/>
    <m/>
    <m/>
    <m/>
    <m/>
    <m/>
    <m/>
    <m/>
    <m/>
    <m/>
  </r>
  <r>
    <x v="6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22592972"/>
    <m/>
    <m/>
    <n v="152002"/>
    <n v="9784455"/>
    <n v="41446248"/>
    <n v="1116138"/>
    <n v="3778100"/>
    <m/>
    <m/>
    <x v="4637"/>
    <n v="37080608"/>
    <n v="709508"/>
    <n v="3787234"/>
    <n v="4496742"/>
    <n v="8643055"/>
    <n v="8581812"/>
    <n v="93128888"/>
    <n v="42863456"/>
    <n v="12746268"/>
    <n v="144038"/>
    <n v="165491"/>
    <m/>
    <m/>
    <n v="636"/>
    <n v="0.45100000000000001"/>
    <m/>
    <m/>
    <m/>
    <m/>
    <m/>
  </r>
  <r>
    <x v="7"/>
    <x v="166"/>
    <s v="UNIVERSITY OF WISCONSIN-OSHKOSH"/>
    <s v="Wisconsin"/>
    <x v="0"/>
    <x v="0"/>
    <s v=""/>
    <s v=""/>
    <m/>
    <m/>
    <m/>
    <m/>
    <m/>
    <m/>
    <m/>
    <x v="0"/>
    <x v="0"/>
    <m/>
    <m/>
    <m/>
    <m/>
    <n v="24518148"/>
    <m/>
    <m/>
    <n v="161523"/>
    <n v="10547201"/>
    <n v="41685720"/>
    <n v="1264378"/>
    <n v="3887657"/>
    <m/>
    <m/>
    <x v="4638"/>
    <n v="38488640"/>
    <n v="692777"/>
    <n v="4559017"/>
    <n v="5251794"/>
    <n v="9064074"/>
    <n v="9263675"/>
    <n v="97982640"/>
    <n v="44846532"/>
    <n v="13559875"/>
    <n v="165491"/>
    <n v="155101"/>
    <m/>
    <m/>
    <n v="670"/>
    <n v="0.45900000000000002"/>
    <m/>
    <n v="0.199434"/>
    <n v="0.59123099999999995"/>
    <n v="6.3295599999999994E-2"/>
    <n v="40963"/>
  </r>
  <r>
    <x v="8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25956984"/>
    <m/>
    <m/>
    <n v="207492"/>
    <n v="11433321"/>
    <n v="43460856"/>
    <n v="1040001"/>
    <n v="5515294"/>
    <m/>
    <m/>
    <x v="4639"/>
    <n v="39795120"/>
    <n v="691166"/>
    <n v="4629266"/>
    <n v="5320432"/>
    <n v="9629269"/>
    <n v="12485292"/>
    <n v="103847192"/>
    <n v="46566204"/>
    <n v="13920638"/>
    <n v="155101"/>
    <n v="153644"/>
    <m/>
    <m/>
    <n v="678"/>
    <n v="0.46300000000000002"/>
    <m/>
    <n v="0.17833199999999999"/>
    <n v="0.63374900000000001"/>
    <n v="5.3371700000000001E-2"/>
    <n v="43137"/>
  </r>
  <r>
    <x v="9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27356076"/>
    <m/>
    <m/>
    <n v="220069"/>
    <n v="11712776"/>
    <n v="44590328"/>
    <n v="1161069"/>
    <n v="6112037"/>
    <m/>
    <m/>
    <x v="4640"/>
    <n v="41631632"/>
    <n v="747303"/>
    <n v="5034496"/>
    <n v="5781799"/>
    <n v="10432961"/>
    <n v="11385722"/>
    <n v="108750200"/>
    <n v="48922516"/>
    <n v="14744273"/>
    <n v="318401"/>
    <n v="341635"/>
    <m/>
    <m/>
    <n v="640"/>
    <n v="0.47399999999999998"/>
    <m/>
    <n v="0.16343199999999999"/>
    <n v="0.62856299999999998"/>
    <n v="5.0939999999999999E-2"/>
    <n v="46289.5"/>
  </r>
  <r>
    <x v="10"/>
    <x v="166"/>
    <s v="UNIVERSITY OF WISCONSIN-OSHKOSH"/>
    <s v="Wisconsin"/>
    <x v="0"/>
    <x v="0"/>
    <s v=""/>
    <s v=""/>
    <m/>
    <m/>
    <m/>
    <m/>
    <m/>
    <n v="54901"/>
    <s v="Great Lakes: IL, IN, MI, OH, and WI"/>
    <x v="0"/>
    <x v="0"/>
    <m/>
    <m/>
    <m/>
    <m/>
    <n v="28294628"/>
    <m/>
    <m/>
    <n v="319970"/>
    <n v="11276904"/>
    <n v="50352676"/>
    <n v="1801449"/>
    <n v="8267725"/>
    <m/>
    <m/>
    <x v="4641"/>
    <n v="43844832"/>
    <n v="984064"/>
    <n v="5269631"/>
    <n v="6253695"/>
    <n v="11364443"/>
    <n v="11660630"/>
    <n v="116444672"/>
    <n v="52575448"/>
    <n v="16434161"/>
    <n v="341635"/>
    <n v="499628"/>
    <m/>
    <m/>
    <n v="676"/>
    <n v="0.45500000000000002"/>
    <m/>
    <n v="0.16764100000000001"/>
    <n v="0.60442899999999999"/>
    <n v="5.7213199999999999E-2"/>
    <n v="49049"/>
  </r>
  <r>
    <x v="11"/>
    <x v="166"/>
    <s v="UNIVERSITY OF WISCONSIN-OSHKOSH"/>
    <s v="Wisconsin"/>
    <x v="1"/>
    <x v="0"/>
    <n v="0.85103843399379331"/>
    <n v="0.46339410939691444"/>
    <n v="4189"/>
    <n v="3565"/>
    <n v="1624"/>
    <n v="28"/>
    <n v="1652"/>
    <n v="54901"/>
    <s v="Great Lakes: IL, IN, MI, OH, and WI"/>
    <x v="0"/>
    <x v="0"/>
    <m/>
    <m/>
    <m/>
    <m/>
    <n v="28974800"/>
    <n v="24876028"/>
    <m/>
    <n v="1987737"/>
    <n v="11178809"/>
    <n v="48736492"/>
    <n v="503394"/>
    <n v="8587663"/>
    <n v="64999992"/>
    <n v="47489624"/>
    <x v="4642"/>
    <n v="51021376"/>
    <n v="1060124.25"/>
    <n v="5835153.5"/>
    <n v="6895278"/>
    <n v="11360510"/>
    <n v="14021863"/>
    <n v="112329672"/>
    <n v="55979256"/>
    <n v="18126276"/>
    <m/>
    <m/>
    <n v="115534704"/>
    <n v="112329672"/>
    <n v="664"/>
    <n v="0.442"/>
    <m/>
    <n v="0.184256"/>
    <n v="0.58870500000000003"/>
    <n v="6.7313200000000004E-2"/>
    <n v="49817.5"/>
  </r>
  <r>
    <x v="12"/>
    <x v="166"/>
    <s v="UNIVERSITY OF WISCONSIN-OSHKOSH"/>
    <s v="Wisconsin"/>
    <x v="1"/>
    <x v="0"/>
    <n v="0.87408491947291367"/>
    <n v="0.52233389168062538"/>
    <n v="4098"/>
    <n v="3582"/>
    <n v="1822"/>
    <n v="49"/>
    <n v="1871"/>
    <n v="54901"/>
    <s v="Great Lakes: IL, IN, MI, OH, and WI"/>
    <x v="0"/>
    <x v="0"/>
    <m/>
    <m/>
    <m/>
    <m/>
    <n v="32711344"/>
    <n v="30022660"/>
    <m/>
    <n v="1123929"/>
    <n v="10664607"/>
    <n v="52763072"/>
    <n v="716053"/>
    <n v="15781936"/>
    <n v="71117184"/>
    <n v="53989740"/>
    <x v="4643"/>
    <n v="55057524"/>
    <n v="1226040"/>
    <n v="6104610"/>
    <n v="7330650"/>
    <n v="13498175"/>
    <n v="15241299"/>
    <n v="124327264"/>
    <n v="58838732"/>
    <n v="20147686"/>
    <n v="470120"/>
    <n v="458469"/>
    <n v="129962656"/>
    <n v="124327264"/>
    <n v="785"/>
    <n v="0.45700000000000002"/>
    <m/>
    <n v="0.190163"/>
    <n v="0.59547600000000001"/>
    <n v="6.5491800000000003E-2"/>
    <n v="50935"/>
  </r>
  <r>
    <x v="13"/>
    <x v="166"/>
    <s v="UNIVERSITY OF WISCONSIN-OSHKOSH"/>
    <s v="Wisconsin"/>
    <x v="1"/>
    <x v="0"/>
    <n v="0.85267121675688395"/>
    <n v="0.49986199282362681"/>
    <n v="4249"/>
    <n v="3623"/>
    <n v="1775"/>
    <n v="36"/>
    <n v="1811"/>
    <n v="54901"/>
    <s v="Great Lakes: IL, IN, MI, OH, and WI"/>
    <x v="0"/>
    <x v="0"/>
    <m/>
    <m/>
    <m/>
    <m/>
    <n v="37698932"/>
    <n v="34838708"/>
    <m/>
    <n v="1534624"/>
    <n v="12958973"/>
    <n v="49738328"/>
    <n v="908554"/>
    <n v="9393224"/>
    <n v="77989824"/>
    <n v="50371640"/>
    <x v="4644"/>
    <n v="56530280"/>
    <n v="1644830.5"/>
    <n v="5241327.5"/>
    <n v="6886158"/>
    <n v="12374916"/>
    <n v="15558519"/>
    <n v="132347920"/>
    <n v="58857872"/>
    <n v="21580714"/>
    <n v="458469"/>
    <n v="513379"/>
    <n v="132628680"/>
    <n v="132347920"/>
    <n v="866"/>
    <n v="0.45700000000000002"/>
    <m/>
    <n v="0.19108"/>
    <n v="0.61657399999999996"/>
    <n v="6.2341599999999997E-2"/>
    <n v="53164"/>
  </r>
  <r>
    <x v="14"/>
    <x v="166"/>
    <s v="UNIVERSITY OF WISCONSIN-OSHKOSH"/>
    <s v="Wisconsin"/>
    <x v="1"/>
    <x v="0"/>
    <n v="0.78330225813134458"/>
    <n v="0.47236180904522612"/>
    <n v="4827"/>
    <n v="3781"/>
    <n v="1765"/>
    <n v="21"/>
    <n v="1786"/>
    <m/>
    <m/>
    <x v="0"/>
    <x v="0"/>
    <m/>
    <m/>
    <m/>
    <m/>
    <n v="42803800"/>
    <n v="39591312"/>
    <m/>
    <n v="3926264"/>
    <n v="10628339"/>
    <n v="43891212"/>
    <n v="687689"/>
    <n v="10304230"/>
    <n v="83704280"/>
    <n v="42853208"/>
    <x v="4645"/>
    <n v="57644468"/>
    <n v="1253333"/>
    <n v="5832899.5"/>
    <n v="7086232.5"/>
    <n v="12875047"/>
    <n v="15688800"/>
    <n v="129585728"/>
    <n v="59960240"/>
    <n v="21657942"/>
    <n v="536240"/>
    <n v="584479"/>
    <n v="132138224"/>
    <n v="129585728"/>
    <n v="881"/>
    <n v="0.48"/>
    <m/>
    <n v="0.191882"/>
    <n v="0.627552"/>
    <n v="6.7650699999999994E-2"/>
    <n v="53803"/>
  </r>
  <r>
    <x v="15"/>
    <x v="166"/>
    <s v="University of Wisconsin-Oshkosh"/>
    <s v="Wisconsin"/>
    <x v="1"/>
    <x v="0"/>
    <n v="0.78701783492326838"/>
    <n v="0.45559947299077735"/>
    <n v="4822"/>
    <n v="3795"/>
    <n v="1708"/>
    <n v="21"/>
    <n v="1729"/>
    <n v="54901"/>
    <s v="Great Lakes: IL, IN, MI, OH, and WI"/>
    <x v="1"/>
    <x v="2"/>
    <m/>
    <m/>
    <m/>
    <m/>
    <n v="45710304"/>
    <n v="42570696"/>
    <m/>
    <n v="2480150"/>
    <n v="16543995"/>
    <n v="41701388"/>
    <n v="457652"/>
    <n v="10933399"/>
    <n v="90718056"/>
    <n v="44394144"/>
    <x v="4646"/>
    <n v="58594964"/>
    <n v="1266821.75"/>
    <n v="6157878"/>
    <n v="7424700"/>
    <n v="13036745"/>
    <n v="16035811"/>
    <n v="134374608"/>
    <n v="59808504"/>
    <n v="21889834"/>
    <n v="8744364"/>
    <n v="11844967"/>
    <n v="138357664"/>
    <n v="134374608"/>
    <n v="765"/>
    <n v="0.47099999999999997"/>
    <m/>
    <n v="0.19774600000000001"/>
    <n v="0.62313200000000002"/>
    <n v="7.0080900000000002E-2"/>
    <n v="54696"/>
  </r>
  <r>
    <x v="16"/>
    <x v="166"/>
    <s v="University of Wisconsin-Oshkosh"/>
    <s v="Wisconsin"/>
    <x v="1"/>
    <x v="0"/>
    <n v="0.802601216698133"/>
    <n v="0.42812336644014637"/>
    <n v="4767"/>
    <n v="3826"/>
    <n v="1617"/>
    <n v="21"/>
    <n v="1638"/>
    <m/>
    <m/>
    <x v="0"/>
    <x v="0"/>
    <m/>
    <m/>
    <m/>
    <m/>
    <n v="47007036"/>
    <n v="42763080"/>
    <m/>
    <n v="3831464"/>
    <n v="15386051"/>
    <n v="45449668"/>
    <n v="584545"/>
    <n v="12009642"/>
    <n v="93384080"/>
    <n v="47801320"/>
    <x v="4647"/>
    <n v="60021044"/>
    <n v="1286326.8799999999"/>
    <n v="6930051.5"/>
    <n v="8216378.5"/>
    <n v="12986403"/>
    <n v="16226177"/>
    <n v="139709552"/>
    <n v="61931932"/>
    <n v="23045184"/>
    <n v="11844967"/>
    <n v="14959188"/>
    <n v="152451072"/>
    <n v="139709552"/>
    <n v="833"/>
    <n v="0.45700000000000002"/>
    <m/>
    <n v="0.20103099999999999"/>
    <n v="0.61536599999999997"/>
    <n v="7.5110499999999997E-2"/>
    <n v="57321.5"/>
  </r>
  <r>
    <x v="17"/>
    <x v="166"/>
    <s v="University of Wisconsin-Oshkosh"/>
    <s v="Wisconsin"/>
    <x v="1"/>
    <x v="0"/>
    <n v="0.81885125184094254"/>
    <n v="0.45349434737923949"/>
    <n v="4753"/>
    <n v="3892"/>
    <n v="1726"/>
    <n v="39"/>
    <n v="1765"/>
    <m/>
    <m/>
    <x v="0"/>
    <x v="0"/>
    <m/>
    <m/>
    <m/>
    <m/>
    <n v="49150168"/>
    <n v="44702636"/>
    <m/>
    <n v="5618917"/>
    <n v="14215228"/>
    <n v="45214112"/>
    <n v="598322"/>
    <n v="19001228"/>
    <n v="100486424"/>
    <n v="46135772"/>
    <x v="4648"/>
    <n v="65001812"/>
    <n v="1736023.63"/>
    <n v="7179589"/>
    <n v="8915613"/>
    <n v="13933295"/>
    <n v="18291920"/>
    <n v="149048672"/>
    <n v="65179488"/>
    <n v="24482012"/>
    <n v="14959188"/>
    <n v="14560921"/>
    <n v="151320208"/>
    <n v="149048672"/>
    <n v="838"/>
    <n v="0.47199999999999998"/>
    <m/>
    <n v="0.20946300000000001"/>
    <n v="0.61174499999999998"/>
    <n v="8.3927699999999994E-2"/>
    <n v="58978.5"/>
  </r>
  <r>
    <x v="18"/>
    <x v="166"/>
    <s v="University of Wisconsin-Oshkosh"/>
    <s v="Wisconsin"/>
    <x v="1"/>
    <x v="0"/>
    <n v="0.80423491809828207"/>
    <n v="0.43715846994535518"/>
    <n v="5006"/>
    <n v="4026"/>
    <n v="1723"/>
    <n v="37"/>
    <n v="1760"/>
    <n v="54901"/>
    <s v="Great Lakes: IL, IN, MI, OH, and WI"/>
    <x v="1"/>
    <x v="2"/>
    <m/>
    <m/>
    <m/>
    <m/>
    <n v="50985716"/>
    <n v="45899028"/>
    <m/>
    <n v="1179483"/>
    <n v="16226173"/>
    <n v="45098880"/>
    <n v="302811"/>
    <n v="21914730"/>
    <n v="105073808"/>
    <n v="50182348"/>
    <x v="4649"/>
    <n v="70895800"/>
    <n v="1346068.5"/>
    <n v="6201827"/>
    <n v="7547895.5"/>
    <n v="15165645"/>
    <n v="19461320"/>
    <n v="159310704"/>
    <n v="67715848"/>
    <n v="26632300"/>
    <n v="14560921"/>
    <n v="12736011"/>
    <n v="175091248"/>
    <n v="159310704"/>
    <n v="908"/>
    <n v="0.51400000000000001"/>
    <m/>
    <n v="0.20774400000000001"/>
    <n v="0.59865100000000004"/>
    <n v="7.8746999999999998E-2"/>
    <n v="61614"/>
  </r>
  <r>
    <x v="19"/>
    <x v="166"/>
    <s v="University of Wisconsin-Oshkosh"/>
    <s v="Wisconsin"/>
    <x v="1"/>
    <x v="0"/>
    <n v="0.82558586246638499"/>
    <n v="0.42880409492787341"/>
    <n v="5206"/>
    <n v="4298"/>
    <n v="1807"/>
    <n v="36"/>
    <n v="1843"/>
    <n v="54901"/>
    <s v="Great Lakes: IL, IN, MI, OH, and WI"/>
    <x v="1"/>
    <x v="2"/>
    <n v="-88.549499999999995"/>
    <n v="44.024500000000003"/>
    <m/>
    <m/>
    <n v="58523120"/>
    <n v="50903800"/>
    <m/>
    <n v="3049010"/>
    <n v="20830320"/>
    <n v="46943536"/>
    <n v="334170"/>
    <n v="13551508"/>
    <n v="114849728"/>
    <n v="54720464"/>
    <x v="4650"/>
    <n v="72945960"/>
    <n v="1956958"/>
    <n v="5988961"/>
    <n v="7945919"/>
    <n v="14384072"/>
    <n v="20304592"/>
    <n v="166346528"/>
    <n v="69681280"/>
    <n v="30208676"/>
    <n v="12736011"/>
    <n v="11553127"/>
    <n v="191977088"/>
    <n v="166346528"/>
    <n v="881"/>
    <n v="0.51600000000000001"/>
    <m/>
    <n v="0.20599899999999999"/>
    <n v="0.58621400000000001"/>
    <n v="7.1513699999999999E-2"/>
    <n v="61430.5"/>
  </r>
  <r>
    <x v="20"/>
    <x v="166"/>
    <s v="University of Wisconsin-Oshkosh"/>
    <s v="Wisconsin"/>
    <x v="1"/>
    <x v="0"/>
    <n v="0.85611658456486039"/>
    <n v="0.45720450731239509"/>
    <n v="4872"/>
    <n v="4171"/>
    <n v="1874"/>
    <n v="33"/>
    <n v="1907"/>
    <n v="54901"/>
    <s v="Great Lakes: IL, IN, MI, OH, and WI"/>
    <x v="1"/>
    <x v="2"/>
    <n v="-88.549499999999995"/>
    <n v="44.024500000000003"/>
    <m/>
    <m/>
    <n v="63268984"/>
    <n v="53738568"/>
    <m/>
    <n v="1357241"/>
    <n v="24403458"/>
    <n v="49129996"/>
    <n v="366550"/>
    <n v="11153894"/>
    <n v="117488120"/>
    <n v="58448736"/>
    <x v="4651"/>
    <n v="75008176"/>
    <n v="1690668"/>
    <n v="7747843"/>
    <n v="9438511"/>
    <n v="14773737"/>
    <n v="21118192"/>
    <n v="169253232"/>
    <n v="71736736"/>
    <n v="32584412"/>
    <n v="11553127"/>
    <n v="13925500"/>
    <n v="191486368"/>
    <n v="169253232"/>
    <n v="812"/>
    <n v="0.502"/>
    <m/>
    <n v="0.21613399999999999"/>
    <n v="0.59246600000000005"/>
    <n v="7.8006099999999995E-2"/>
    <n v="60000"/>
  </r>
  <r>
    <x v="21"/>
    <x v="166"/>
    <s v="University of Wisconsin-Oshkosh"/>
    <s v="Wisconsin"/>
    <x v="1"/>
    <x v="0"/>
    <n v="0.83809523809523812"/>
    <n v="0.44995164410058025"/>
    <n v="4935"/>
    <n v="4136"/>
    <n v="1817"/>
    <n v="44"/>
    <n v="1861"/>
    <n v="54901"/>
    <s v="Great Lakes: IL, IN, MI, OH, and WI"/>
    <x v="1"/>
    <x v="2"/>
    <n v="-88.549300000000002"/>
    <n v="44.024999999999999"/>
    <n v="3.5000000000000003E-2"/>
    <n v="2251"/>
    <n v="67532968"/>
    <n v="59109164"/>
    <m/>
    <n v="2187480"/>
    <n v="20848016"/>
    <n v="39787236"/>
    <n v="478108"/>
    <n v="6694402"/>
    <n v="113567584"/>
    <n v="49827884"/>
    <x v="4652"/>
    <n v="74609848"/>
    <n v="4421010"/>
    <n v="5167775"/>
    <n v="9588785"/>
    <n v="15098325"/>
    <n v="22001134"/>
    <n v="177785696"/>
    <n v="72043648"/>
    <n v="27142138"/>
    <n v="13925500"/>
    <n v="14112140"/>
    <n v="177362144"/>
    <n v="177785696"/>
    <n v="864"/>
    <n v="0.501"/>
    <m/>
    <n v="0.20863000000000001"/>
    <n v="0.60123300000000002"/>
    <n v="7.5130000000000002E-2"/>
    <n v="60901"/>
  </r>
  <r>
    <x v="22"/>
    <x v="166"/>
    <s v="University of Wisconsin-Oshkosh"/>
    <s v="Wisconsin"/>
    <x v="1"/>
    <x v="0"/>
    <n v="0.83680217856448158"/>
    <n v="0.43514644351464438"/>
    <n v="5141"/>
    <n v="4302"/>
    <n v="1836"/>
    <n v="36"/>
    <n v="1872"/>
    <m/>
    <m/>
    <x v="0"/>
    <x v="0"/>
    <m/>
    <m/>
    <n v="5.0999999999999997E-2"/>
    <n v="2331"/>
    <n v="69745760"/>
    <n v="60837896"/>
    <m/>
    <n v="4257576"/>
    <n v="23551356"/>
    <n v="41661096"/>
    <n v="280544"/>
    <n v="21981136"/>
    <n v="140000544"/>
    <n v="50187608"/>
    <x v="4653"/>
    <n v="76091320"/>
    <n v="3322832"/>
    <n v="6905521"/>
    <n v="10228353"/>
    <n v="15576930"/>
    <n v="20537912"/>
    <n v="175079328"/>
    <n v="72705152"/>
    <n v="27296832"/>
    <n v="14112140"/>
    <n v="16298926"/>
    <n v="195889712"/>
    <n v="175079328"/>
    <n v="922"/>
    <n v="0.53500000000000003"/>
    <m/>
    <n v="0.20166300000000001"/>
    <n v="0.598028"/>
    <n v="6.92189E-2"/>
    <n v="60723"/>
  </r>
  <r>
    <x v="23"/>
    <x v="166"/>
    <s v="University of Wisconsin-Oshkosh"/>
    <s v="Wisconsin"/>
    <x v="1"/>
    <x v="0"/>
    <n v="0.81336720734805545"/>
    <n v="0.44233541566554541"/>
    <n v="5117"/>
    <n v="4162"/>
    <n v="1812"/>
    <n v="29"/>
    <n v="1841"/>
    <n v="54901"/>
    <s v="Great Lakes: IL, IN, MI, OH, and WI"/>
    <x v="1"/>
    <x v="2"/>
    <n v="-88.549300000000002"/>
    <n v="44.024999999999999"/>
    <n v="4.4999999999999998E-2"/>
    <n v="2728"/>
    <n v="69990512"/>
    <n v="61643880"/>
    <m/>
    <n v="3069477"/>
    <n v="21062340"/>
    <n v="41487760"/>
    <n v="1969598"/>
    <n v="16485235"/>
    <n v="128169824"/>
    <n v="52422204"/>
    <x v="4654"/>
    <n v="77992392"/>
    <n v="2564719"/>
    <n v="6383698"/>
    <n v="8948417"/>
    <n v="16089799"/>
    <n v="22830720"/>
    <n v="180591552"/>
    <n v="74151168"/>
    <n v="29043496"/>
    <n v="16298926"/>
    <n v="20814264"/>
    <n v="199998272"/>
    <n v="180591552"/>
    <n v="982"/>
    <n v="0.54300000000000004"/>
    <m/>
    <n v="0.19683300000000001"/>
    <n v="0.60332699999999995"/>
    <n v="6.8350400000000006E-2"/>
    <n v="61533"/>
  </r>
  <r>
    <x v="24"/>
    <x v="166"/>
    <s v="University of Wisconsin-Oshkosh"/>
    <s v="Wisconsin"/>
    <x v="1"/>
    <x v="0"/>
    <n v="0.80340149827900387"/>
    <n v="0.43069556451612906"/>
    <n v="4939"/>
    <n v="3968"/>
    <n v="1688"/>
    <n v="21"/>
    <n v="1709"/>
    <n v="54901"/>
    <s v="Great Lakes: IL, IN, MI, OH, and WI"/>
    <x v="1"/>
    <x v="2"/>
    <n v="-88.549300000000002"/>
    <n v="44.024999999999999"/>
    <n v="0.04"/>
    <n v="2769"/>
    <n v="67791400"/>
    <n v="59766904"/>
    <m/>
    <n v="3059002"/>
    <n v="21517028"/>
    <n v="39619864"/>
    <n v="1003708"/>
    <n v="15657942"/>
    <n v="130079896"/>
    <n v="49161256"/>
    <x v="4655"/>
    <n v="79417160"/>
    <n v="2812349"/>
    <n v="7556974"/>
    <n v="10369323"/>
    <n v="16748609"/>
    <n v="23012120"/>
    <n v="181663584"/>
    <n v="77882520"/>
    <n v="28534824"/>
    <n v="20814264"/>
    <n v="21396364"/>
    <n v="195066432"/>
    <n v="181663584"/>
    <n v="954"/>
    <n v="0.50900000000000001"/>
    <m/>
    <n v="0.17810899999999999"/>
    <n v="0.60924"/>
    <n v="6.0233200000000001E-2"/>
    <n v="65463.5"/>
  </r>
  <r>
    <x v="25"/>
    <x v="166"/>
    <s v="University of Wisconsin-Oshkosh"/>
    <s v="Wisconsin"/>
    <x v="1"/>
    <x v="0"/>
    <n v="0.81493165089379604"/>
    <n v="0.40438709677419354"/>
    <n v="4755"/>
    <n v="3875"/>
    <n v="1553"/>
    <n v="14"/>
    <n v="1567"/>
    <n v="54901"/>
    <s v="Great Lakes: IL, IN, MI, OH, and WI"/>
    <x v="1"/>
    <x v="2"/>
    <n v="-88.549300000000002"/>
    <n v="44.024999999999999"/>
    <n v="3.9E-2"/>
    <n v="2813"/>
    <n v="66392408"/>
    <n v="55767012"/>
    <m/>
    <n v="4091474"/>
    <n v="21008458"/>
    <n v="35279540"/>
    <n v="1058119"/>
    <n v="16973464"/>
    <n v="126614832"/>
    <n v="44566556"/>
    <x v="4656"/>
    <n v="87431200"/>
    <n v="2246804"/>
    <n v="5646396"/>
    <n v="7893200"/>
    <n v="16683340"/>
    <n v="23602770"/>
    <n v="193138912"/>
    <n v="79365920"/>
    <n v="35032628"/>
    <n v="21396364"/>
    <n v="21947712"/>
    <n v="175376848"/>
    <n v="193138912"/>
    <n v="956"/>
    <n v="0.52600000000000002"/>
    <m/>
    <n v="0.16763400000000001"/>
    <n v="0.60377400000000003"/>
    <n v="5.2975300000000003E-2"/>
    <n v="64496"/>
  </r>
  <r>
    <x v="26"/>
    <x v="166"/>
    <s v="University of Wisconsin-Oshkosh"/>
    <s v="Wisconsin"/>
    <x v="1"/>
    <x v="0"/>
    <n v="0.65021382751247325"/>
    <n v="0.41134557412989858"/>
    <n v="5612"/>
    <n v="3649"/>
    <n v="1487"/>
    <n v="14"/>
    <n v="1501"/>
    <n v="54901"/>
    <s v="Great Lakes: IL, IN, MI, OH, and WI"/>
    <x v="1"/>
    <x v="2"/>
    <n v="-88.549300000000002"/>
    <n v="44.024999999999999"/>
    <n v="4.8000000000000001E-2"/>
    <n v="2919"/>
    <n v="64572944"/>
    <n v="51706032"/>
    <m/>
    <n v="7715149"/>
    <n v="20223560"/>
    <n v="39217672"/>
    <n v="1075603"/>
    <n v="17853110"/>
    <n v="124688208"/>
    <n v="43977748"/>
    <x v="4657"/>
    <n v="79785376"/>
    <n v="2310265"/>
    <n v="5442813"/>
    <n v="7753078"/>
    <n v="16173158"/>
    <n v="23213916"/>
    <n v="183623232"/>
    <n v="79524760"/>
    <n v="36672400"/>
    <n v="21947712"/>
    <n v="21956336"/>
    <n v="173811776"/>
    <n v="183623232"/>
    <n v="961"/>
    <n v="0.52300000000000002"/>
    <m/>
    <n v="0.16211800000000001"/>
    <n v="0.60971600000000004"/>
    <n v="4.88537E-2"/>
    <n v="65029"/>
  </r>
  <r>
    <x v="27"/>
    <x v="166"/>
    <s v="University of Wisconsin-Oshkosh"/>
    <s v="Wisconsin"/>
    <x v="1"/>
    <x v="0"/>
    <n v="0.63094316245934645"/>
    <n v="0.37285223367697595"/>
    <n v="6457"/>
    <n v="4074"/>
    <n v="1501"/>
    <n v="18"/>
    <n v="1519"/>
    <m/>
    <m/>
    <x v="0"/>
    <x v="0"/>
    <m/>
    <m/>
    <n v="3.9E-2"/>
    <n v="2987"/>
    <n v="66200172"/>
    <n v="54292408"/>
    <m/>
    <n v="4076411"/>
    <n v="21653596"/>
    <n v="37558456"/>
    <n v="1232752"/>
    <n v="17841696"/>
    <n v="125917928"/>
    <n v="47929104"/>
    <x v="4658"/>
    <n v="80648232"/>
    <n v="2262828"/>
    <n v="5331673"/>
    <n v="7594501"/>
    <n v="17227848"/>
    <n v="25739960"/>
    <n v="184598704"/>
    <n v="80392984"/>
    <n v="31230458"/>
    <n v="21956336"/>
    <n v="479010"/>
    <n v="174881088"/>
    <n v="184598704"/>
    <m/>
    <m/>
    <m/>
    <m/>
    <m/>
    <m/>
    <m/>
  </r>
  <r>
    <x v="0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18003708"/>
    <m/>
    <m/>
    <n v="7481"/>
    <n v="8220605"/>
    <n v="28610748"/>
    <n v="1057374"/>
    <n v="3614128"/>
    <m/>
    <m/>
    <x v="4659"/>
    <n v="20292818"/>
    <n v="2059039"/>
    <n v="3230168"/>
    <n v="5289207"/>
    <n v="6642775"/>
    <n v="6274359"/>
    <n v="71575544"/>
    <n v="29884908"/>
    <n v="9149470"/>
    <m/>
    <m/>
    <m/>
    <m/>
    <m/>
    <m/>
    <m/>
    <m/>
    <m/>
    <m/>
    <m/>
  </r>
  <r>
    <x v="1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18275572"/>
    <m/>
    <m/>
    <n v="13249"/>
    <n v="7178988"/>
    <n v="31427096"/>
    <n v="1189411"/>
    <n v="3780868"/>
    <m/>
    <m/>
    <x v="4660"/>
    <n v="21385496"/>
    <n v="1770020"/>
    <n v="3631444"/>
    <n v="5401464"/>
    <n v="6613727"/>
    <n v="6634998"/>
    <n v="73160472"/>
    <n v="30356124"/>
    <n v="9654602"/>
    <m/>
    <m/>
    <m/>
    <m/>
    <m/>
    <m/>
    <m/>
    <m/>
    <m/>
    <m/>
    <m/>
  </r>
  <r>
    <x v="2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18929020"/>
    <m/>
    <m/>
    <n v="18054"/>
    <n v="8324840"/>
    <n v="29389928"/>
    <n v="1093375"/>
    <n v="3294021"/>
    <m/>
    <m/>
    <x v="4661"/>
    <n v="22168544"/>
    <n v="1247938"/>
    <n v="3888104"/>
    <n v="5136042"/>
    <n v="7543465"/>
    <n v="6560040"/>
    <n v="74692344"/>
    <n v="31138192"/>
    <n v="10249549"/>
    <m/>
    <m/>
    <m/>
    <m/>
    <m/>
    <m/>
    <m/>
    <m/>
    <m/>
    <m/>
    <m/>
  </r>
  <r>
    <x v="3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19050174"/>
    <m/>
    <m/>
    <n v="44543"/>
    <n v="7742509"/>
    <n v="33380588"/>
    <n v="1067841"/>
    <n v="3616639"/>
    <m/>
    <m/>
    <x v="4662"/>
    <n v="22739716"/>
    <n v="1340215"/>
    <n v="3944123"/>
    <n v="5284338"/>
    <n v="7952957"/>
    <n v="7042117"/>
    <n v="78086992"/>
    <n v="31942332"/>
    <n v="10591382"/>
    <m/>
    <m/>
    <m/>
    <m/>
    <m/>
    <m/>
    <m/>
    <m/>
    <m/>
    <m/>
    <m/>
  </r>
  <r>
    <x v="4"/>
    <x v="167"/>
    <s v="UNIVERSITY OF WISCONSIN-STOUT"/>
    <s v="Wisconsin"/>
    <x v="0"/>
    <x v="0"/>
    <s v=""/>
    <s v=""/>
    <m/>
    <m/>
    <m/>
    <m/>
    <m/>
    <m/>
    <m/>
    <x v="0"/>
    <x v="0"/>
    <m/>
    <m/>
    <m/>
    <m/>
    <n v="19749810"/>
    <m/>
    <m/>
    <n v="10608"/>
    <n v="8058479"/>
    <n v="33121588"/>
    <n v="1735140"/>
    <n v="3529458"/>
    <m/>
    <m/>
    <x v="4663"/>
    <n v="24163446"/>
    <n v="1105526"/>
    <n v="4410664"/>
    <n v="5516190"/>
    <n v="8240250"/>
    <n v="7436300"/>
    <n v="79939440"/>
    <n v="33277306"/>
    <n v="12091957"/>
    <m/>
    <m/>
    <m/>
    <m/>
    <m/>
    <m/>
    <m/>
    <m/>
    <m/>
    <m/>
    <m/>
  </r>
  <r>
    <x v="5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20420888"/>
    <m/>
    <m/>
    <n v="5262"/>
    <n v="7638017"/>
    <n v="33207050"/>
    <n v="1088864"/>
    <n v="4216693"/>
    <m/>
    <m/>
    <x v="4664"/>
    <n v="23414568"/>
    <n v="1315086"/>
    <n v="4411090"/>
    <n v="5726176"/>
    <n v="8431255"/>
    <n v="7862452"/>
    <n v="78278896"/>
    <n v="33184642"/>
    <n v="10549863"/>
    <m/>
    <m/>
    <m/>
    <m/>
    <m/>
    <m/>
    <m/>
    <m/>
    <m/>
    <m/>
    <m/>
  </r>
  <r>
    <x v="6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21326220"/>
    <m/>
    <m/>
    <m/>
    <n v="7591694"/>
    <n v="33864896"/>
    <n v="1517431"/>
    <n v="4434179"/>
    <m/>
    <m/>
    <x v="4665"/>
    <n v="24703204"/>
    <n v="1115059"/>
    <n v="4526247"/>
    <n v="5641306"/>
    <n v="8112108"/>
    <n v="7950548"/>
    <n v="79910280"/>
    <n v="33893760"/>
    <n v="11340606"/>
    <n v="199952"/>
    <n v="237442"/>
    <m/>
    <m/>
    <n v="495"/>
    <n v="0.42699999999999999"/>
    <m/>
    <m/>
    <m/>
    <m/>
    <m/>
  </r>
  <r>
    <x v="7"/>
    <x v="167"/>
    <s v="UNIVERSITY OF WISCONSIN-STOUT"/>
    <s v="Wisconsin"/>
    <x v="0"/>
    <x v="0"/>
    <s v=""/>
    <s v=""/>
    <m/>
    <m/>
    <m/>
    <m/>
    <m/>
    <m/>
    <m/>
    <x v="0"/>
    <x v="0"/>
    <m/>
    <m/>
    <m/>
    <m/>
    <n v="28362988"/>
    <m/>
    <m/>
    <m/>
    <n v="8309147"/>
    <n v="33305828"/>
    <n v="1350125"/>
    <n v="4827080"/>
    <m/>
    <m/>
    <x v="4666"/>
    <n v="25821516"/>
    <n v="1194228"/>
    <n v="4715473"/>
    <n v="5909701"/>
    <n v="8047551"/>
    <n v="8282815"/>
    <n v="89080488"/>
    <n v="35296092"/>
    <n v="12300623"/>
    <n v="237442"/>
    <n v="214907"/>
    <m/>
    <m/>
    <n v="449"/>
    <n v="0.45400000000000001"/>
    <m/>
    <n v="0.17819499999999999"/>
    <n v="0.54591599999999996"/>
    <n v="4.88472E-2"/>
    <n v="41780"/>
  </r>
  <r>
    <x v="8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31207128"/>
    <m/>
    <m/>
    <m/>
    <n v="8799646"/>
    <n v="34547372"/>
    <n v="1357528"/>
    <n v="4675449"/>
    <m/>
    <m/>
    <x v="4667"/>
    <n v="27666040"/>
    <n v="911197"/>
    <n v="4632048"/>
    <n v="5543245"/>
    <n v="8401036"/>
    <n v="8739189"/>
    <n v="93349136"/>
    <n v="36513352"/>
    <n v="12391875"/>
    <n v="214907"/>
    <n v="234466"/>
    <m/>
    <m/>
    <n v="502"/>
    <n v="0.49099999999999999"/>
    <m/>
    <n v="0.15820699999999999"/>
    <n v="0.53612400000000004"/>
    <n v="4.1867399999999999E-2"/>
    <n v="43887"/>
  </r>
  <r>
    <x v="9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34941512"/>
    <m/>
    <m/>
    <m/>
    <n v="8812655"/>
    <n v="36587936"/>
    <n v="1645747"/>
    <n v="5581662"/>
    <m/>
    <m/>
    <x v="4668"/>
    <n v="29443448"/>
    <n v="1129546"/>
    <n v="4418205"/>
    <n v="5547751"/>
    <n v="9531151"/>
    <n v="9552756"/>
    <n v="98961352"/>
    <n v="38182036"/>
    <n v="12816634"/>
    <n v="448342"/>
    <n v="481610"/>
    <m/>
    <m/>
    <n v="433"/>
    <n v="0.40600000000000003"/>
    <m/>
    <n v="0.147289"/>
    <n v="0.51278599999999996"/>
    <n v="3.3071900000000001E-2"/>
    <n v="46231"/>
  </r>
  <r>
    <x v="10"/>
    <x v="167"/>
    <s v="UNIVERSITY OF WISCONSIN-STOUT"/>
    <s v="Wisconsin"/>
    <x v="0"/>
    <x v="0"/>
    <s v=""/>
    <s v=""/>
    <m/>
    <m/>
    <m/>
    <m/>
    <m/>
    <n v="54751"/>
    <s v="Great Lakes: IL, IN, MI, OH, and WI"/>
    <x v="0"/>
    <x v="0"/>
    <m/>
    <m/>
    <m/>
    <m/>
    <n v="37344408"/>
    <m/>
    <m/>
    <m/>
    <n v="8755624"/>
    <n v="41190620"/>
    <n v="2045057"/>
    <n v="6216602"/>
    <m/>
    <m/>
    <x v="4669"/>
    <n v="32285088"/>
    <n v="971432"/>
    <n v="4345916"/>
    <n v="5317348"/>
    <n v="10308739"/>
    <n v="10273781"/>
    <n v="109955008"/>
    <n v="41423864"/>
    <n v="14201983"/>
    <n v="481610"/>
    <n v="480439"/>
    <m/>
    <m/>
    <n v="444"/>
    <n v="0.39200000000000002"/>
    <m/>
    <n v="0.15113199999999999"/>
    <n v="0.496338"/>
    <n v="4.1611200000000001E-2"/>
    <n v="49068.5"/>
  </r>
  <r>
    <x v="11"/>
    <x v="167"/>
    <s v="UNIVERSITY OF WISCONSIN-STOUT"/>
    <s v="Wisconsin"/>
    <x v="1"/>
    <x v="0"/>
    <n v="0.83860414394765537"/>
    <n v="0.57303857824013871"/>
    <n v="2751"/>
    <n v="2307"/>
    <n v="1307"/>
    <n v="15"/>
    <n v="1322"/>
    <n v="54751"/>
    <s v="Great Lakes: IL, IN, MI, OH, and WI"/>
    <x v="0"/>
    <x v="0"/>
    <m/>
    <m/>
    <m/>
    <m/>
    <n v="24434624"/>
    <n v="21012784"/>
    <m/>
    <n v="1417562"/>
    <n v="8528058"/>
    <n v="37541280"/>
    <n v="920228"/>
    <n v="12250502"/>
    <n v="48509632"/>
    <n v="41027804"/>
    <x v="4670"/>
    <n v="36907444"/>
    <n v="1427857.63"/>
    <n v="4636937"/>
    <n v="6064794.5"/>
    <n v="11238811"/>
    <n v="12153342"/>
    <n v="94220904"/>
    <n v="44896096"/>
    <n v="15743460"/>
    <m/>
    <m/>
    <n v="94547544"/>
    <n v="94220904"/>
    <n v="618"/>
    <n v="0.48499999999999999"/>
    <m/>
    <n v="0.154419"/>
    <n v="0.50307500000000005"/>
    <n v="5.3739099999999998E-2"/>
    <n v="49902"/>
  </r>
  <r>
    <x v="12"/>
    <x v="167"/>
    <s v="UNIVERSITY OF WISCONSIN-STOUT"/>
    <s v="Wisconsin"/>
    <x v="1"/>
    <x v="0"/>
    <n v="0.79016949152542371"/>
    <n v="0.55298155298155294"/>
    <n v="2950"/>
    <n v="2331"/>
    <n v="1272"/>
    <n v="17"/>
    <n v="1289"/>
    <n v="54751"/>
    <s v="Great Lakes: IL, IN, MI, OH, and WI"/>
    <x v="0"/>
    <x v="0"/>
    <m/>
    <m/>
    <m/>
    <m/>
    <n v="28582912"/>
    <n v="25540904"/>
    <m/>
    <n v="943347"/>
    <n v="9283257"/>
    <n v="41996088"/>
    <n v="909447"/>
    <n v="14346003"/>
    <n v="54936368"/>
    <n v="45533580"/>
    <x v="4671"/>
    <n v="39748956"/>
    <n v="1516408.5"/>
    <n v="3596377.5"/>
    <n v="5112786"/>
    <n v="12764059"/>
    <n v="12817915"/>
    <n v="97823312"/>
    <n v="46001360"/>
    <n v="17193334"/>
    <n v="463638"/>
    <n v="465500"/>
    <n v="106734736"/>
    <n v="97823312"/>
    <n v="565"/>
    <n v="0.45500000000000002"/>
    <m/>
    <n v="0.15474299999999999"/>
    <n v="0.51434000000000002"/>
    <n v="5.3261900000000001E-2"/>
    <n v="51702"/>
  </r>
  <r>
    <x v="13"/>
    <x v="167"/>
    <s v="UNIVERSITY OF WISCONSIN-STOUT"/>
    <s v="Wisconsin"/>
    <x v="1"/>
    <x v="0"/>
    <n v="0.81715938303341906"/>
    <n v="0.51592607156901293"/>
    <n v="3112"/>
    <n v="2543"/>
    <n v="1303"/>
    <n v="9"/>
    <n v="1312"/>
    <n v="54751"/>
    <s v="Great Lakes: IL, IN, MI, OH, and WI"/>
    <x v="0"/>
    <x v="0"/>
    <m/>
    <m/>
    <m/>
    <m/>
    <n v="30439102"/>
    <n v="26983236"/>
    <m/>
    <n v="1528384"/>
    <n v="9203020"/>
    <n v="36535076"/>
    <n v="855655"/>
    <n v="12903995"/>
    <n v="58820524"/>
    <n v="39268316"/>
    <x v="4672"/>
    <n v="41039844"/>
    <n v="1222298.25"/>
    <n v="4757474.5"/>
    <n v="5979773"/>
    <n v="12902921"/>
    <n v="13650507"/>
    <n v="101318880"/>
    <n v="45427532"/>
    <n v="17846126"/>
    <n v="465500"/>
    <n v="517266"/>
    <n v="99537040"/>
    <n v="101318880"/>
    <n v="634"/>
    <n v="0.47599999999999998"/>
    <m/>
    <n v="0.14771999999999999"/>
    <n v="0.51156100000000004"/>
    <n v="4.6885000000000003E-2"/>
    <n v="54063"/>
  </r>
  <r>
    <x v="14"/>
    <x v="167"/>
    <s v="UNIVERSITY OF WISCONSIN-STOUT"/>
    <s v="Wisconsin"/>
    <x v="1"/>
    <x v="0"/>
    <n v="0.83808587348410357"/>
    <n v="0.50058662495111461"/>
    <n v="3051"/>
    <n v="2557"/>
    <n v="1267"/>
    <n v="13"/>
    <n v="1280"/>
    <m/>
    <m/>
    <x v="0"/>
    <x v="0"/>
    <m/>
    <m/>
    <m/>
    <m/>
    <n v="34032304"/>
    <n v="30367868"/>
    <m/>
    <n v="1236046"/>
    <n v="9879245"/>
    <n v="30185476"/>
    <n v="863523"/>
    <n v="15266406"/>
    <n v="64054168"/>
    <n v="34123232"/>
    <x v="4673"/>
    <n v="44370040"/>
    <n v="548032.5"/>
    <n v="4747370"/>
    <n v="5295402.5"/>
    <n v="12554159"/>
    <n v="13422111"/>
    <n v="102352856"/>
    <n v="46062276"/>
    <n v="17959386"/>
    <n v="540301"/>
    <n v="595893"/>
    <n v="100783824"/>
    <n v="102352856"/>
    <n v="632"/>
    <n v="0.48"/>
    <m/>
    <n v="0.15329400000000001"/>
    <n v="0.51728600000000002"/>
    <n v="4.8923700000000001E-2"/>
    <n v="55265.5"/>
  </r>
  <r>
    <x v="15"/>
    <x v="167"/>
    <s v="University of Wisconsin-Stout"/>
    <s v="Wisconsin"/>
    <x v="1"/>
    <x v="0"/>
    <n v="0.87578947368421056"/>
    <n v="0.44368131868131866"/>
    <n v="3325"/>
    <n v="2912"/>
    <n v="1277"/>
    <n v="15"/>
    <n v="1292"/>
    <n v="54751"/>
    <s v="Great Lakes: IL, IN, MI, OH, and WI"/>
    <x v="1"/>
    <x v="3"/>
    <m/>
    <m/>
    <m/>
    <m/>
    <n v="38702672"/>
    <n v="34770376"/>
    <m/>
    <n v="1154577"/>
    <n v="9465358"/>
    <n v="34313780"/>
    <n v="800180"/>
    <n v="17678448"/>
    <n v="74414784"/>
    <n v="37931912"/>
    <x v="4674"/>
    <n v="49000076"/>
    <n v="447477.97"/>
    <n v="5210442"/>
    <n v="5657920"/>
    <n v="12833132"/>
    <n v="14256760"/>
    <n v="111063552"/>
    <n v="47673192"/>
    <n v="18916192"/>
    <n v="20611168"/>
    <n v="23956444"/>
    <n v="113041168"/>
    <n v="111063552"/>
    <n v="630"/>
    <n v="0.48199999999999998"/>
    <m/>
    <n v="0.141235"/>
    <n v="0.52417000000000002"/>
    <n v="4.5428099999999999E-2"/>
    <n v="58586"/>
  </r>
  <r>
    <x v="16"/>
    <x v="167"/>
    <s v="University of Wisconsin-Stout"/>
    <s v="Wisconsin"/>
    <x v="1"/>
    <x v="0"/>
    <n v="0.90383069916956871"/>
    <n v="0.50622406639004147"/>
    <n v="3733"/>
    <n v="3374"/>
    <n v="1699"/>
    <n v="9"/>
    <n v="1708"/>
    <m/>
    <m/>
    <x v="0"/>
    <x v="0"/>
    <m/>
    <m/>
    <m/>
    <m/>
    <n v="41502948"/>
    <n v="37196992"/>
    <m/>
    <n v="1610831"/>
    <n v="11234479"/>
    <n v="31786850"/>
    <n v="725493"/>
    <n v="20502918"/>
    <n v="82150704"/>
    <n v="35361924"/>
    <x v="4675"/>
    <n v="51289640"/>
    <n v="467582.71999999997"/>
    <n v="7213542.5"/>
    <n v="7681125"/>
    <n v="13761867"/>
    <n v="14536002"/>
    <n v="114260200"/>
    <n v="50042356"/>
    <n v="19978128"/>
    <n v="23956444"/>
    <n v="25827602"/>
    <n v="124363408"/>
    <n v="114260200"/>
    <n v="685"/>
    <n v="0.53900000000000003"/>
    <m/>
    <n v="0.13181899999999999"/>
    <n v="0.53087799999999996"/>
    <n v="4.5139800000000001E-2"/>
    <n v="60118"/>
  </r>
  <r>
    <x v="17"/>
    <x v="167"/>
    <s v="University of Wisconsin-Stout"/>
    <s v="Wisconsin"/>
    <x v="1"/>
    <x v="0"/>
    <n v="0.86364906398435315"/>
    <n v="0.49045616305402784"/>
    <n v="3579"/>
    <n v="3091"/>
    <n v="1507"/>
    <n v="9"/>
    <n v="1516"/>
    <m/>
    <m/>
    <x v="0"/>
    <x v="0"/>
    <m/>
    <m/>
    <m/>
    <m/>
    <n v="43567928"/>
    <n v="38665556"/>
    <m/>
    <n v="1158528"/>
    <n v="10667829"/>
    <n v="33776300"/>
    <n v="878758"/>
    <n v="20750792"/>
    <n v="83783752"/>
    <n v="37651116"/>
    <x v="4676"/>
    <n v="53415636"/>
    <n v="489236.56"/>
    <n v="6991334.5"/>
    <n v="7480571"/>
    <n v="13659508"/>
    <n v="15321440"/>
    <n v="121491360"/>
    <n v="51197216"/>
    <n v="19154454"/>
    <n v="25827602"/>
    <n v="30713826"/>
    <n v="128251128"/>
    <n v="121491360"/>
    <n v="690"/>
    <n v="0.53"/>
    <m/>
    <n v="0.15596099999999999"/>
    <n v="0.51500699999999999"/>
    <n v="5.2454399999999998E-2"/>
    <n v="59393"/>
  </r>
  <r>
    <x v="18"/>
    <x v="167"/>
    <s v="University of Wisconsin-Stout"/>
    <s v="Wisconsin"/>
    <x v="1"/>
    <x v="0"/>
    <n v="0.87561643835616443"/>
    <n v="0.46871088861076343"/>
    <n v="3650"/>
    <n v="3196"/>
    <n v="1489"/>
    <n v="9"/>
    <n v="1498"/>
    <n v="54751"/>
    <s v="Great Lakes: IL, IN, MI, OH, and WI"/>
    <x v="1"/>
    <x v="3"/>
    <m/>
    <m/>
    <m/>
    <m/>
    <n v="45819232"/>
    <n v="40303216"/>
    <m/>
    <n v="1866950"/>
    <n v="10334042"/>
    <n v="35586312"/>
    <n v="910255"/>
    <n v="23053540"/>
    <n v="86686944"/>
    <n v="38111676"/>
    <x v="4677"/>
    <n v="55721192"/>
    <n v="451492.59"/>
    <n v="6911605"/>
    <n v="7363097.5"/>
    <n v="14558441"/>
    <n v="16520288"/>
    <n v="127833800"/>
    <n v="53815588"/>
    <n v="20532412"/>
    <n v="30713826"/>
    <n v="25140910"/>
    <n v="150105792"/>
    <n v="127833800"/>
    <n v="702"/>
    <n v="0.55400000000000005"/>
    <m/>
    <n v="0.15964800000000001"/>
    <n v="0.50559699999999996"/>
    <n v="5.0373099999999997E-2"/>
    <n v="63410"/>
  </r>
  <r>
    <x v="19"/>
    <x v="167"/>
    <s v="University of Wisconsin-Stout"/>
    <s v="Wisconsin"/>
    <x v="1"/>
    <x v="0"/>
    <n v="0.91039221299742346"/>
    <n v="0.51698113207547169"/>
    <n v="3493"/>
    <n v="3180"/>
    <n v="1633"/>
    <n v="11"/>
    <n v="1644"/>
    <n v="54751"/>
    <s v="Great Lakes: IL, IN, MI, OH, and WI"/>
    <x v="1"/>
    <x v="3"/>
    <n v="-91.928399999999996"/>
    <n v="44.872900000000001"/>
    <m/>
    <m/>
    <n v="44515864"/>
    <n v="38110340"/>
    <m/>
    <n v="2080801"/>
    <n v="12579730"/>
    <n v="39031636"/>
    <n v="819063"/>
    <n v="4090946"/>
    <n v="81547520"/>
    <n v="43740516"/>
    <x v="4678"/>
    <n v="54941140"/>
    <n v="372336"/>
    <n v="7149220"/>
    <n v="7521556"/>
    <n v="15426713"/>
    <n v="17441848"/>
    <n v="135142048"/>
    <n v="54855192"/>
    <n v="23523172"/>
    <n v="25140910"/>
    <n v="31999870"/>
    <n v="141861472"/>
    <n v="135142048"/>
    <n v="679"/>
    <n v="0.53200000000000003"/>
    <m/>
    <n v="0.168542"/>
    <n v="0.51426300000000003"/>
    <n v="5.9931999999999999E-2"/>
    <n v="67128"/>
  </r>
  <r>
    <x v="20"/>
    <x v="167"/>
    <s v="University of Wisconsin-Stout"/>
    <s v="Wisconsin"/>
    <x v="1"/>
    <x v="0"/>
    <n v="0.85449735449735453"/>
    <n v="0.53009975920192642"/>
    <n v="3402"/>
    <n v="2907"/>
    <n v="1517"/>
    <n v="24"/>
    <n v="1541"/>
    <n v="54751"/>
    <s v="Great Lakes: IL, IN, MI, OH, and WI"/>
    <x v="1"/>
    <x v="3"/>
    <n v="-91.931100000000001"/>
    <n v="44.8904"/>
    <m/>
    <m/>
    <n v="63873680"/>
    <n v="54968296"/>
    <m/>
    <n v="1665996"/>
    <n v="14201844"/>
    <n v="39505712"/>
    <n v="1084092"/>
    <n v="11577815"/>
    <n v="108896656"/>
    <n v="46821812"/>
    <x v="4679"/>
    <n v="57850208"/>
    <n v="506231"/>
    <n v="7527512"/>
    <n v="8033743"/>
    <n v="15036883"/>
    <n v="18651628"/>
    <n v="151203040"/>
    <n v="56126648"/>
    <n v="25935908"/>
    <n v="31999870"/>
    <n v="37490184"/>
    <n v="161738784"/>
    <n v="151203040"/>
    <n v="892"/>
    <n v="0.52500000000000002"/>
    <m/>
    <n v="0.180065"/>
    <n v="0.51465099999999997"/>
    <n v="7.0623599999999995E-2"/>
    <n v="65132"/>
  </r>
  <r>
    <x v="21"/>
    <x v="167"/>
    <s v="University of Wisconsin-Stout"/>
    <s v="Wisconsin"/>
    <x v="1"/>
    <x v="0"/>
    <n v="0.88595400870105656"/>
    <n v="0.55980357769203792"/>
    <n v="3218"/>
    <n v="2851"/>
    <n v="1571"/>
    <n v="25"/>
    <n v="1596"/>
    <n v="54751"/>
    <s v="Great Lakes: IL, IN, MI, OH, and WI"/>
    <x v="1"/>
    <x v="3"/>
    <n v="-91.9298"/>
    <n v="44.888599999999997"/>
    <n v="3.5000000000000003E-2"/>
    <n v="1930"/>
    <n v="53803460"/>
    <n v="40710348"/>
    <m/>
    <n v="643838"/>
    <n v="15805424"/>
    <n v="27768610"/>
    <n v="1495019"/>
    <n v="10111259"/>
    <n v="96768848"/>
    <n v="38218912"/>
    <x v="4680"/>
    <n v="59038464"/>
    <n v="523220"/>
    <n v="5217629"/>
    <n v="5740849"/>
    <n v="16343220"/>
    <n v="19714392"/>
    <n v="144614304"/>
    <n v="56610736"/>
    <n v="21242472"/>
    <n v="37490184"/>
    <n v="37161824"/>
    <n v="141699840"/>
    <n v="144614304"/>
    <n v="791"/>
    <n v="0.52500000000000002"/>
    <m/>
    <n v="0.18664700000000001"/>
    <n v="0.50384700000000004"/>
    <n v="7.3715600000000006E-2"/>
    <n v="62568"/>
  </r>
  <r>
    <x v="22"/>
    <x v="167"/>
    <s v="University of Wisconsin-Stout"/>
    <s v="Wisconsin"/>
    <x v="1"/>
    <x v="0"/>
    <n v="0.88377581120943949"/>
    <n v="0.49265687583444595"/>
    <n v="3390"/>
    <n v="2996"/>
    <n v="1458"/>
    <n v="18"/>
    <n v="1476"/>
    <m/>
    <m/>
    <x v="0"/>
    <x v="0"/>
    <m/>
    <m/>
    <n v="4.9000000000000002E-2"/>
    <n v="1892"/>
    <n v="59825016"/>
    <n v="45572632"/>
    <m/>
    <n v="139491"/>
    <n v="14096178"/>
    <n v="28935196"/>
    <n v="2197962"/>
    <n v="11880518"/>
    <n v="101902656"/>
    <n v="39845932"/>
    <x v="4681"/>
    <n v="59214232"/>
    <n v="786779"/>
    <n v="5360652"/>
    <n v="6147431"/>
    <n v="15794534"/>
    <n v="20527384"/>
    <n v="143783056"/>
    <n v="58834648"/>
    <n v="21922460"/>
    <n v="37161824"/>
    <n v="41882396"/>
    <n v="146420704"/>
    <n v="143783056"/>
    <n v="808"/>
    <n v="0.54300000000000004"/>
    <m/>
    <n v="0.18316199999999999"/>
    <n v="0.489311"/>
    <n v="7.1786799999999998E-2"/>
    <n v="63455"/>
  </r>
  <r>
    <x v="23"/>
    <x v="167"/>
    <s v="University of Wisconsin-Stout"/>
    <s v="Wisconsin"/>
    <x v="1"/>
    <x v="0"/>
    <n v="0.89269841269841266"/>
    <n v="0.53271692745376953"/>
    <n v="3150"/>
    <n v="2812"/>
    <n v="1479"/>
    <n v="19"/>
    <n v="1498"/>
    <n v="54751"/>
    <s v="Great Lakes: IL, IN, MI, OH, and WI"/>
    <x v="1"/>
    <x v="3"/>
    <n v="-91.929500000000004"/>
    <n v="44.888599999999997"/>
    <n v="3.6999999999999998E-2"/>
    <n v="2317"/>
    <n v="61187392"/>
    <n v="48975196"/>
    <m/>
    <n v="903357"/>
    <n v="13080023"/>
    <n v="29729458"/>
    <n v="2236205"/>
    <n v="21303122"/>
    <n v="108371448"/>
    <n v="38870920"/>
    <x v="4682"/>
    <n v="60298552"/>
    <n v="712392"/>
    <n v="5784754"/>
    <n v="6497146"/>
    <n v="17383904"/>
    <n v="21030496"/>
    <n v="151961200"/>
    <n v="60791144"/>
    <n v="23684144"/>
    <n v="41882396"/>
    <n v="47372816"/>
    <n v="149270224"/>
    <n v="151961200"/>
    <n v="868"/>
    <n v="0.53200000000000003"/>
    <m/>
    <n v="0.16447899999999999"/>
    <n v="0.49290099999999998"/>
    <n v="5.7862299999999998E-2"/>
    <n v="66724"/>
  </r>
  <r>
    <x v="24"/>
    <x v="167"/>
    <s v="University of Wisconsin-Stout"/>
    <s v="Wisconsin"/>
    <x v="1"/>
    <x v="0"/>
    <n v="0.90801963993453361"/>
    <n v="0.52956020187454944"/>
    <n v="3055"/>
    <n v="2774"/>
    <n v="1453"/>
    <n v="16"/>
    <n v="1469"/>
    <n v="54751"/>
    <s v="Great Lakes: IL, IN, MI, OH, and WI"/>
    <x v="1"/>
    <x v="3"/>
    <n v="-91.929500000000004"/>
    <n v="44.888599999999997"/>
    <n v="3.7999999999999999E-2"/>
    <n v="2446"/>
    <n v="64300652"/>
    <n v="48975524"/>
    <m/>
    <n v="905413"/>
    <n v="13247574"/>
    <n v="29133546"/>
    <n v="2435416"/>
    <n v="17004840"/>
    <n v="111186968"/>
    <n v="38423576"/>
    <x v="4683"/>
    <n v="61833976"/>
    <n v="589252"/>
    <n v="7443311"/>
    <n v="8032563"/>
    <n v="15465130"/>
    <n v="20273114"/>
    <n v="144671984"/>
    <n v="62603616"/>
    <n v="22525684"/>
    <n v="47372816"/>
    <n v="49155052"/>
    <n v="165897696"/>
    <n v="144671984"/>
    <n v="869"/>
    <n v="0.57299999999999995"/>
    <m/>
    <n v="0.165245"/>
    <n v="0.48987199999999997"/>
    <n v="5.7036200000000002E-2"/>
    <n v="68913"/>
  </r>
  <r>
    <x v="25"/>
    <x v="167"/>
    <s v="University of Wisconsin-Stout"/>
    <s v="Wisconsin"/>
    <x v="1"/>
    <x v="0"/>
    <n v="0.93051643192488265"/>
    <n v="0.52976791120080724"/>
    <n v="3195"/>
    <n v="2973"/>
    <n v="1555"/>
    <n v="20"/>
    <n v="1575"/>
    <n v="54751"/>
    <s v="Great Lakes: IL, IN, MI, OH, and WI"/>
    <x v="1"/>
    <x v="3"/>
    <n v="-91.929500000000004"/>
    <n v="44.888599999999997"/>
    <n v="3.4000000000000002E-2"/>
    <n v="2442"/>
    <n v="64459876"/>
    <n v="54114556"/>
    <m/>
    <n v="1148047"/>
    <n v="13860819"/>
    <n v="28367706"/>
    <n v="2947420"/>
    <n v="20938440"/>
    <n v="108594008"/>
    <n v="37067288"/>
    <x v="4684"/>
    <n v="67215048"/>
    <n v="473453"/>
    <n v="9496388"/>
    <n v="9969841"/>
    <n v="16296501"/>
    <n v="19953232"/>
    <n v="158622176"/>
    <n v="63458736"/>
    <n v="28859380"/>
    <n v="49155052"/>
    <n v="49989988"/>
    <n v="160940256"/>
    <n v="158622176"/>
    <n v="852"/>
    <n v="0.54200000000000004"/>
    <m/>
    <n v="0.16772599999999999"/>
    <n v="0.480796"/>
    <n v="6.1895600000000002E-2"/>
    <n v="70758"/>
  </r>
  <r>
    <x v="26"/>
    <x v="167"/>
    <s v="University of Wisconsin-Stout"/>
    <s v="Wisconsin"/>
    <x v="1"/>
    <x v="0"/>
    <n v="0.88396501457725951"/>
    <n v="0.5237467018469657"/>
    <n v="3430"/>
    <n v="3032"/>
    <n v="1562"/>
    <n v="26"/>
    <n v="1588"/>
    <n v="54751"/>
    <s v="Great Lakes: IL, IN, MI, OH, and WI"/>
    <x v="1"/>
    <x v="3"/>
    <n v="-91.926699999999997"/>
    <n v="44.873199999999997"/>
    <n v="3.7999999999999999E-2"/>
    <n v="2332"/>
    <n v="58202684"/>
    <n v="47500336"/>
    <m/>
    <n v="682136"/>
    <n v="14983033"/>
    <n v="25844652"/>
    <n v="3560937"/>
    <n v="20120966"/>
    <n v="107749368"/>
    <n v="35681704"/>
    <x v="4685"/>
    <n v="57374444"/>
    <n v="617146"/>
    <n v="10162802"/>
    <n v="10779948"/>
    <n v="17656980"/>
    <n v="19392634"/>
    <n v="157702672"/>
    <n v="62380144"/>
    <n v="29283656"/>
    <n v="49989988"/>
    <n v="55254360"/>
    <n v="146432016"/>
    <n v="157702672"/>
    <n v="791"/>
    <n v="0.54300000000000004"/>
    <m/>
    <n v="0.165992"/>
    <n v="0.47570899999999999"/>
    <n v="6.01504E-2"/>
    <n v="70070"/>
  </r>
  <r>
    <x v="27"/>
    <x v="167"/>
    <s v="University of Wisconsin-Stout"/>
    <s v="Wisconsin"/>
    <x v="1"/>
    <x v="0"/>
    <n v="0.87177914110429444"/>
    <n v="0.5376495425756509"/>
    <n v="3260"/>
    <n v="2842"/>
    <n v="1502"/>
    <n v="26"/>
    <n v="1528"/>
    <m/>
    <m/>
    <x v="0"/>
    <x v="0"/>
    <m/>
    <m/>
    <n v="4.2999999999999997E-2"/>
    <n v="2300"/>
    <n v="60490268"/>
    <n v="50035488"/>
    <m/>
    <n v="1159485"/>
    <n v="14590808"/>
    <n v="28708456"/>
    <n v="3003301"/>
    <n v="17937224"/>
    <n v="112792072"/>
    <n v="36837092"/>
    <x v="4686"/>
    <n v="56654136"/>
    <n v="739122"/>
    <n v="10705442"/>
    <n v="11444564"/>
    <n v="17563422"/>
    <n v="20890060"/>
    <n v="153859856"/>
    <n v="64083272"/>
    <n v="26220596"/>
    <n v="55254360"/>
    <n v="58166760"/>
    <n v="154271072"/>
    <n v="153859856"/>
    <m/>
    <m/>
    <m/>
    <m/>
    <m/>
    <m/>
    <m/>
  </r>
  <r>
    <x v="0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154961376"/>
    <m/>
    <m/>
    <n v="3337063"/>
    <n v="228721728"/>
    <n v="344368576"/>
    <n v="103741720"/>
    <n v="24058824"/>
    <m/>
    <m/>
    <x v="4687"/>
    <n v="227840496"/>
    <n v="303079872"/>
    <n v="91713960"/>
    <n v="394793824"/>
    <n v="75963936"/>
    <n v="27804040"/>
    <n v="1192036864"/>
    <n v="464305120"/>
    <n v="118851344"/>
    <m/>
    <m/>
    <m/>
    <m/>
    <m/>
    <m/>
    <m/>
    <m/>
    <m/>
    <m/>
    <m/>
  </r>
  <r>
    <x v="1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159788528"/>
    <m/>
    <m/>
    <n v="4000438"/>
    <n v="251877296"/>
    <n v="349083616"/>
    <n v="111469168"/>
    <n v="22421018"/>
    <m/>
    <m/>
    <x v="4688"/>
    <n v="237286992"/>
    <n v="325002272"/>
    <n v="95789792"/>
    <n v="420792064"/>
    <n v="79968088"/>
    <n v="29862120"/>
    <n v="1263373056"/>
    <n v="483586496"/>
    <n v="128576440"/>
    <m/>
    <m/>
    <m/>
    <m/>
    <m/>
    <m/>
    <m/>
    <m/>
    <m/>
    <m/>
    <m/>
  </r>
  <r>
    <x v="2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166149952"/>
    <m/>
    <m/>
    <n v="4953382"/>
    <n v="271659488"/>
    <n v="361115392"/>
    <n v="120819720"/>
    <n v="20794796"/>
    <m/>
    <m/>
    <x v="4689"/>
    <n v="249489840"/>
    <n v="343603488"/>
    <n v="103499584"/>
    <n v="447103072"/>
    <n v="85975680"/>
    <n v="29734276"/>
    <n v="1343045248"/>
    <n v="512001664"/>
    <n v="138637056"/>
    <m/>
    <m/>
    <m/>
    <m/>
    <m/>
    <m/>
    <m/>
    <m/>
    <m/>
    <m/>
    <m/>
  </r>
  <r>
    <x v="3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174314560"/>
    <m/>
    <m/>
    <n v="5362767"/>
    <n v="290135104"/>
    <n v="381751072"/>
    <n v="134875136"/>
    <n v="22825644"/>
    <m/>
    <m/>
    <x v="4690"/>
    <n v="256905216"/>
    <n v="361290848"/>
    <n v="107419360"/>
    <n v="468710208"/>
    <n v="93866432"/>
    <n v="30949466"/>
    <n v="1410880384"/>
    <n v="533825792"/>
    <n v="145423888"/>
    <m/>
    <m/>
    <m/>
    <m/>
    <m/>
    <m/>
    <m/>
    <m/>
    <m/>
    <m/>
    <m/>
  </r>
  <r>
    <x v="4"/>
    <x v="168"/>
    <s v="UNIVERSITY OF WISCONSIN-MADISON"/>
    <s v="Wisconsin"/>
    <x v="0"/>
    <x v="0"/>
    <s v=""/>
    <s v=""/>
    <m/>
    <m/>
    <m/>
    <m/>
    <m/>
    <m/>
    <m/>
    <x v="0"/>
    <x v="0"/>
    <m/>
    <m/>
    <m/>
    <m/>
    <n v="185845936"/>
    <m/>
    <m/>
    <n v="1749239"/>
    <n v="283619232"/>
    <n v="347580448"/>
    <n v="128272360"/>
    <n v="26066392"/>
    <m/>
    <m/>
    <x v="4691"/>
    <n v="266650912"/>
    <n v="373894592"/>
    <n v="73721416"/>
    <n v="447616000"/>
    <n v="86193640"/>
    <n v="33002252"/>
    <n v="1401707264"/>
    <n v="558064576"/>
    <n v="153934448"/>
    <m/>
    <m/>
    <m/>
    <m/>
    <m/>
    <m/>
    <m/>
    <m/>
    <m/>
    <m/>
    <m/>
  </r>
  <r>
    <x v="5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196732048"/>
    <m/>
    <m/>
    <n v="1845731"/>
    <n v="278903104"/>
    <n v="355117888"/>
    <n v="143787344"/>
    <n v="23148192"/>
    <m/>
    <m/>
    <x v="4692"/>
    <n v="271944512"/>
    <n v="382522688"/>
    <n v="74968064"/>
    <n v="457490752"/>
    <n v="95502832"/>
    <n v="36615884"/>
    <n v="1437810176"/>
    <n v="568154816"/>
    <n v="147425728"/>
    <m/>
    <m/>
    <m/>
    <m/>
    <m/>
    <m/>
    <m/>
    <m/>
    <m/>
    <m/>
    <m/>
  </r>
  <r>
    <x v="6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208316592"/>
    <m/>
    <m/>
    <n v="1732710"/>
    <n v="277686848"/>
    <n v="356613824"/>
    <n v="173779280"/>
    <n v="15604860"/>
    <m/>
    <m/>
    <x v="4693"/>
    <n v="280244384"/>
    <n v="386749312"/>
    <n v="76029624"/>
    <n v="462778944"/>
    <n v="99434880"/>
    <n v="37513608"/>
    <n v="1205241472"/>
    <n v="580260800"/>
    <n v="162625056"/>
    <n v="213605712"/>
    <n v="242411696"/>
    <m/>
    <m/>
    <n v="3360"/>
    <n v="0.73299999999999998"/>
    <m/>
    <m/>
    <m/>
    <m/>
    <m/>
  </r>
  <r>
    <x v="7"/>
    <x v="168"/>
    <s v="UNIVERSITY OF WISCONSIN-MADISON"/>
    <s v="Wisconsin"/>
    <x v="0"/>
    <x v="0"/>
    <s v=""/>
    <s v=""/>
    <m/>
    <m/>
    <m/>
    <m/>
    <m/>
    <m/>
    <m/>
    <x v="0"/>
    <x v="0"/>
    <m/>
    <m/>
    <m/>
    <m/>
    <n v="228695904"/>
    <m/>
    <m/>
    <n v="1788642"/>
    <n v="285185088"/>
    <n v="363428960"/>
    <n v="203715920"/>
    <n v="17205188"/>
    <m/>
    <m/>
    <x v="4694"/>
    <n v="296555680"/>
    <n v="413601632"/>
    <n v="78205184"/>
    <n v="491806816"/>
    <n v="108396320"/>
    <n v="38234668"/>
    <n v="1301522560"/>
    <n v="605411776"/>
    <n v="176532368"/>
    <n v="242411696"/>
    <n v="277021696"/>
    <m/>
    <m/>
    <n v="3220"/>
    <n v="0.73299999999999998"/>
    <m/>
    <n v="0.12512000000000001"/>
    <n v="0.57190799999999997"/>
    <n v="3.22787E-2"/>
    <n v="49123"/>
  </r>
  <r>
    <x v="8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242951504"/>
    <m/>
    <m/>
    <n v="1994507"/>
    <n v="302526336"/>
    <n v="370327168"/>
    <n v="197405648"/>
    <n v="17981056"/>
    <m/>
    <m/>
    <x v="4695"/>
    <n v="302695456"/>
    <n v="440483136"/>
    <n v="80158168"/>
    <n v="520641312"/>
    <n v="116500776"/>
    <n v="38692352"/>
    <n v="1332182912"/>
    <n v="627997184"/>
    <n v="179762416"/>
    <n v="277021696"/>
    <n v="293179360"/>
    <m/>
    <m/>
    <n v="3386"/>
    <n v="0.73799999999999999"/>
    <m/>
    <n v="0.11429"/>
    <n v="0.58175699999999997"/>
    <n v="3.27642E-2"/>
    <n v="51903"/>
  </r>
  <r>
    <x v="9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271975072"/>
    <m/>
    <m/>
    <n v="2385301"/>
    <n v="335031968"/>
    <n v="396055616"/>
    <n v="237113744"/>
    <n v="19585728"/>
    <m/>
    <m/>
    <x v="4696"/>
    <n v="325207712"/>
    <n v="500935136"/>
    <n v="86609800"/>
    <n v="587544960"/>
    <n v="126867000"/>
    <n v="46768024"/>
    <n v="1479290752"/>
    <n v="676722112"/>
    <n v="191937328"/>
    <n v="287462496"/>
    <n v="303378432"/>
    <m/>
    <m/>
    <n v="3531"/>
    <n v="0.76"/>
    <n v="4341"/>
    <n v="0.116552"/>
    <n v="0.57132400000000005"/>
    <n v="3.4892199999999998E-2"/>
    <n v="54672"/>
  </r>
  <r>
    <x v="10"/>
    <x v="168"/>
    <s v="UNIVERSITY OF WISCONSIN-MADISON"/>
    <s v="Wisconsin"/>
    <x v="0"/>
    <x v="0"/>
    <s v=""/>
    <s v=""/>
    <m/>
    <m/>
    <m/>
    <m/>
    <m/>
    <n v="53706"/>
    <s v="Great Lakes: IL, IN, MI, OH, and WI"/>
    <x v="0"/>
    <x v="0"/>
    <m/>
    <m/>
    <m/>
    <m/>
    <n v="296700992"/>
    <m/>
    <m/>
    <n v="2371387"/>
    <n v="366775648"/>
    <n v="433882464"/>
    <n v="249507280"/>
    <n v="19218500"/>
    <m/>
    <m/>
    <x v="4697"/>
    <n v="351903392"/>
    <n v="544034496"/>
    <n v="97320776"/>
    <n v="641355264"/>
    <n v="142167120"/>
    <n v="50351688"/>
    <n v="1610308352"/>
    <n v="740202240"/>
    <n v="211356896"/>
    <n v="303378432"/>
    <n v="291760896"/>
    <m/>
    <m/>
    <n v="3869"/>
    <n v="0.75800000000000001"/>
    <m/>
    <n v="0.119501"/>
    <n v="0.56554700000000002"/>
    <n v="3.1658699999999998E-2"/>
    <n v="59016"/>
  </r>
  <r>
    <x v="11"/>
    <x v="168"/>
    <s v="UNIVERSITY OF WISCONSIN-MADISON"/>
    <s v="Wisconsin"/>
    <x v="1"/>
    <x v="0"/>
    <n v="0.75720042669195209"/>
    <n v="0.44893167410190188"/>
    <n v="16874"/>
    <n v="12777"/>
    <n v="5713"/>
    <n v="23"/>
    <n v="5736"/>
    <n v="53706"/>
    <s v="Great Lakes: IL, IN, MI, OH, and WI"/>
    <x v="0"/>
    <x v="0"/>
    <m/>
    <m/>
    <m/>
    <m/>
    <n v="228967856"/>
    <n v="210634192"/>
    <m/>
    <n v="74438984"/>
    <n v="352714528"/>
    <n v="463321824"/>
    <n v="156087088"/>
    <n v="168802224"/>
    <n v="937149760"/>
    <n v="530459264"/>
    <x v="4698"/>
    <n v="379982176"/>
    <n v="581933312"/>
    <n v="111948592"/>
    <n v="693881920"/>
    <n v="148001792"/>
    <n v="58567292"/>
    <n v="1536515840"/>
    <n v="778591680"/>
    <n v="231184192"/>
    <m/>
    <m/>
    <n v="1565522048"/>
    <n v="1536515840"/>
    <n v="4053"/>
    <n v="0.751"/>
    <m/>
    <n v="0.122278"/>
    <n v="0.56250900000000004"/>
    <n v="3.3020899999999999E-2"/>
    <n v="61290"/>
  </r>
  <r>
    <x v="12"/>
    <x v="168"/>
    <s v="UNIVERSITY OF WISCONSIN-MADISON"/>
    <s v="Wisconsin"/>
    <x v="1"/>
    <x v="0"/>
    <n v="0.71084212166865812"/>
    <n v="0.44544325074910474"/>
    <n v="19249"/>
    <n v="13683"/>
    <n v="6050"/>
    <n v="45"/>
    <n v="6095"/>
    <n v="53706"/>
    <s v="Great Lakes: IL, IN, MI, OH, and WI"/>
    <x v="0"/>
    <x v="0"/>
    <m/>
    <m/>
    <m/>
    <m/>
    <n v="253789296"/>
    <n v="231896000"/>
    <m/>
    <n v="110498848"/>
    <n v="426028896"/>
    <n v="498561664"/>
    <n v="173301056"/>
    <n v="187469392"/>
    <n v="1080134656"/>
    <n v="569142656"/>
    <x v="4699"/>
    <n v="403204736"/>
    <n v="633067392"/>
    <n v="118243976"/>
    <n v="751311360"/>
    <n v="150544192"/>
    <n v="63991608"/>
    <n v="1643577600"/>
    <n v="824144128"/>
    <n v="256555872"/>
    <n v="273179808"/>
    <n v="270538592"/>
    <n v="1750777600"/>
    <n v="1643577600"/>
    <n v="4419"/>
    <n v="0.75800000000000001"/>
    <m/>
    <n v="0.121575"/>
    <n v="0.55706299999999997"/>
    <n v="3.09923E-2"/>
    <n v="60286"/>
  </r>
  <r>
    <x v="13"/>
    <x v="168"/>
    <s v="UNIVERSITY OF WISCONSIN-MADISON"/>
    <s v="Wisconsin"/>
    <x v="1"/>
    <x v="0"/>
    <n v="0.65825606728479502"/>
    <n v="0.42441502463054187"/>
    <n v="19737"/>
    <n v="12992"/>
    <n v="5488"/>
    <n v="26"/>
    <n v="5514"/>
    <n v="53706"/>
    <s v="Great Lakes: IL, IN, MI, OH, and WI"/>
    <x v="0"/>
    <x v="0"/>
    <m/>
    <m/>
    <m/>
    <m/>
    <n v="269261952"/>
    <n v="245327296"/>
    <m/>
    <n v="123161912"/>
    <n v="461236224"/>
    <n v="487416160"/>
    <n v="170159392"/>
    <n v="207917888"/>
    <n v="1169471360"/>
    <n v="564096768"/>
    <x v="4700"/>
    <n v="432600704"/>
    <n v="700287552"/>
    <n v="127169248"/>
    <n v="827456768"/>
    <n v="167295872"/>
    <n v="71870776"/>
    <n v="1796248704"/>
    <n v="846362880"/>
    <n v="271994400"/>
    <n v="270538592"/>
    <n v="307641504"/>
    <n v="1813220992"/>
    <n v="1796248704"/>
    <n v="4216"/>
    <n v="0.76"/>
    <m/>
    <n v="0.15223300000000001"/>
    <n v="0.54655600000000004"/>
    <n v="3.3077200000000001E-2"/>
    <n v="59748"/>
  </r>
  <r>
    <x v="14"/>
    <x v="168"/>
    <s v="UNIVERSITY OF WISCONSIN-MADISON"/>
    <s v="Wisconsin"/>
    <x v="1"/>
    <x v="0"/>
    <n v="0.69522283114465933"/>
    <n v="0.4148880791254555"/>
    <n v="19342"/>
    <n v="13447"/>
    <n v="5553"/>
    <n v="26"/>
    <n v="5579"/>
    <m/>
    <m/>
    <x v="0"/>
    <x v="0"/>
    <m/>
    <m/>
    <m/>
    <m/>
    <n v="287357984"/>
    <n v="261429824"/>
    <m/>
    <n v="165690464"/>
    <n v="501303712"/>
    <n v="573923456"/>
    <n v="189579632"/>
    <n v="201498736"/>
    <n v="1288408704"/>
    <n v="620103936"/>
    <x v="4701"/>
    <n v="441651296"/>
    <n v="723350208"/>
    <n v="130135096"/>
    <n v="853485312"/>
    <n v="163480784"/>
    <n v="73798200"/>
    <n v="1878040576"/>
    <n v="873526400"/>
    <n v="275695744"/>
    <n v="320562464"/>
    <n v="325259296"/>
    <n v="1974605824"/>
    <n v="1878040576"/>
    <n v="4234"/>
    <n v="0.76700000000000002"/>
    <m/>
    <n v="0.14338799999999999"/>
    <n v="0.55046799999999996"/>
    <n v="3.2833099999999997E-2"/>
    <n v="62104"/>
  </r>
  <r>
    <x v="15"/>
    <x v="168"/>
    <s v="University of Wisconsin-Madison"/>
    <s v="Wisconsin"/>
    <x v="1"/>
    <x v="0"/>
    <n v="0.71240201422416027"/>
    <n v="0.41106172119798878"/>
    <n v="19263"/>
    <n v="13723"/>
    <n v="5617"/>
    <n v="24"/>
    <n v="5641"/>
    <s v="53706-1380"/>
    <s v="Great Lakes: IL, IN, MI, OH, and WI"/>
    <x v="1"/>
    <x v="1"/>
    <m/>
    <m/>
    <m/>
    <m/>
    <n v="300050176"/>
    <n v="273069120"/>
    <m/>
    <n v="151986112"/>
    <n v="518471008"/>
    <n v="534364640"/>
    <n v="197064880"/>
    <n v="223502896"/>
    <n v="1313541376"/>
    <n v="612330368"/>
    <x v="4702"/>
    <n v="474660224"/>
    <n v="748567040"/>
    <n v="133651360"/>
    <n v="882218368"/>
    <n v="155267408"/>
    <n v="75377768"/>
    <n v="1931143296"/>
    <n v="896382208"/>
    <n v="284163712"/>
    <n v="1375677312"/>
    <n v="1698734848"/>
    <n v="2025697920"/>
    <n v="1931143296"/>
    <n v="4384"/>
    <n v="0.77800000000000002"/>
    <m/>
    <n v="0.105092"/>
    <n v="0.57185900000000001"/>
    <n v="2.7965899999999998E-2"/>
    <n v="68863"/>
  </r>
  <r>
    <x v="16"/>
    <x v="168"/>
    <s v="University of Wisconsin-Madison"/>
    <s v="Wisconsin"/>
    <x v="1"/>
    <x v="0"/>
    <n v="0.73099821393133557"/>
    <n v="0.41679109542554638"/>
    <n v="20156"/>
    <n v="14734"/>
    <n v="6118"/>
    <n v="23"/>
    <n v="6141"/>
    <m/>
    <m/>
    <x v="0"/>
    <x v="0"/>
    <m/>
    <m/>
    <m/>
    <m/>
    <n v="324542048"/>
    <n v="293734720"/>
    <m/>
    <n v="142426096"/>
    <n v="488669728"/>
    <n v="532296576"/>
    <n v="222048880"/>
    <n v="247235504"/>
    <n v="1332877696"/>
    <n v="659853440"/>
    <x v="4703"/>
    <n v="486726272"/>
    <n v="762212672"/>
    <n v="152551088"/>
    <n v="914763776"/>
    <n v="151530624"/>
    <n v="80122008"/>
    <n v="1988673536"/>
    <n v="924631104"/>
    <n v="300040608"/>
    <n v="1698734848"/>
    <n v="1957555072"/>
    <n v="2214790400"/>
    <n v="1988673536"/>
    <n v="4778"/>
    <n v="0.79"/>
    <m/>
    <n v="0.110123"/>
    <n v="0.56700099999999998"/>
    <n v="2.6800500000000001E-2"/>
    <n v="71582"/>
  </r>
  <r>
    <x v="17"/>
    <x v="168"/>
    <s v="University of Wisconsin-Madison"/>
    <s v="Wisconsin"/>
    <x v="1"/>
    <x v="0"/>
    <n v="0.65585241730279897"/>
    <n v="0.42102514362456167"/>
    <n v="20436"/>
    <n v="13403"/>
    <n v="5633"/>
    <n v="10"/>
    <n v="5643"/>
    <m/>
    <m/>
    <x v="0"/>
    <x v="0"/>
    <m/>
    <m/>
    <m/>
    <m/>
    <n v="347482144"/>
    <n v="312674816"/>
    <m/>
    <n v="138936912"/>
    <n v="467086432"/>
    <n v="565572416"/>
    <n v="258463824"/>
    <n v="246454848"/>
    <n v="1357297024"/>
    <n v="670235648"/>
    <x v="4704"/>
    <n v="507512672"/>
    <n v="801854464"/>
    <n v="193575440"/>
    <n v="995429888"/>
    <n v="160305712"/>
    <n v="83073088"/>
    <n v="2125029376"/>
    <n v="961390720"/>
    <n v="321405920"/>
    <n v="1957555072"/>
    <n v="2026632832"/>
    <n v="2167485440"/>
    <n v="2125029376"/>
    <n v="4464"/>
    <n v="0.81299999999999994"/>
    <m/>
    <n v="0.106859"/>
    <n v="0.54894500000000002"/>
    <n v="2.2862199999999999E-2"/>
    <n v="72558"/>
  </r>
  <r>
    <x v="18"/>
    <x v="168"/>
    <s v="University of Wisconsin-Madison"/>
    <s v="Wisconsin"/>
    <x v="1"/>
    <x v="0"/>
    <n v="0.62829198259231012"/>
    <n v="0.42802056555269924"/>
    <n v="22289"/>
    <n v="14004"/>
    <n v="5980"/>
    <n v="14"/>
    <n v="5994"/>
    <s v="53706-1380"/>
    <s v="Great Lakes: IL, IN, MI, OH, and WI"/>
    <x v="1"/>
    <x v="1"/>
    <m/>
    <m/>
    <m/>
    <m/>
    <n v="358883328"/>
    <n v="323113536"/>
    <m/>
    <n v="179420176"/>
    <n v="546500992"/>
    <n v="640013056"/>
    <n v="240163072"/>
    <n v="353377120"/>
    <n v="1501869312"/>
    <n v="654221760"/>
    <x v="4705"/>
    <n v="525630848"/>
    <n v="849176384"/>
    <n v="177520112"/>
    <n v="1026696512"/>
    <n v="165957920"/>
    <n v="98116920"/>
    <n v="2277086720"/>
    <n v="994452672"/>
    <n v="337250272"/>
    <n v="2026632832"/>
    <n v="1613069440"/>
    <n v="2459438080"/>
    <n v="2277086720"/>
    <n v="4498"/>
    <n v="0.81"/>
    <m/>
    <n v="9.1128799999999996E-2"/>
    <n v="0.54036700000000004"/>
    <n v="2.26009E-2"/>
    <n v="77632.5"/>
  </r>
  <r>
    <x v="19"/>
    <x v="168"/>
    <s v="University of Wisconsin-Madison"/>
    <s v="Wisconsin"/>
    <x v="1"/>
    <x v="0"/>
    <n v="0.59461371777296246"/>
    <n v="0.42934701770043138"/>
    <n v="22613"/>
    <n v="13446"/>
    <n v="5759"/>
    <n v="14"/>
    <n v="5773"/>
    <m/>
    <m/>
    <x v="0"/>
    <x v="0"/>
    <m/>
    <m/>
    <m/>
    <m/>
    <n v="390735872"/>
    <n v="353705696"/>
    <m/>
    <n v="246656304"/>
    <n v="534903520"/>
    <n v="678787968"/>
    <n v="222871264"/>
    <n v="133690000"/>
    <n v="1598857088"/>
    <n v="721518144"/>
    <x v="4706"/>
    <n v="529858624"/>
    <n v="862386304"/>
    <n v="187581584"/>
    <n v="1049967872"/>
    <n v="159833536"/>
    <n v="101641952"/>
    <n v="2298772480"/>
    <n v="1020275328"/>
    <n v="364923136"/>
    <n v="1613069440"/>
    <n v="1807126016"/>
    <n v="2472729344"/>
    <n v="2298772480"/>
    <n v="4661"/>
    <n v="0.83"/>
    <m/>
    <n v="8.5460700000000001E-2"/>
    <n v="0.53792899999999999"/>
    <n v="2.45563E-2"/>
    <n v="80232.5"/>
  </r>
  <r>
    <x v="20"/>
    <x v="168"/>
    <s v="University of Wisconsin-Madison"/>
    <s v="Wisconsin"/>
    <x v="1"/>
    <x v="0"/>
    <n v="0.6650303880317906"/>
    <n v="0.3992970123022847"/>
    <n v="21390"/>
    <n v="14225"/>
    <n v="5673"/>
    <n v="7"/>
    <n v="5680"/>
    <s v="53706-1380"/>
    <s v="Great Lakes: IL, IN, MI, OH, and WI"/>
    <x v="1"/>
    <x v="1"/>
    <n v="-89.404700000000005"/>
    <n v="43.074199999999998"/>
    <m/>
    <m/>
    <n v="422057984"/>
    <n v="376129984"/>
    <m/>
    <n v="257816272"/>
    <n v="547874368"/>
    <n v="710979712"/>
    <n v="198545232"/>
    <n v="177522544"/>
    <n v="1673417344"/>
    <n v="766227968"/>
    <x v="4707"/>
    <n v="537277056"/>
    <n v="915572800"/>
    <n v="174455872"/>
    <n v="1090028672"/>
    <n v="163822720"/>
    <n v="103748248"/>
    <n v="2353632256"/>
    <n v="1037820544"/>
    <n v="389915104"/>
    <n v="1807126016"/>
    <n v="2171258112"/>
    <n v="2566490624"/>
    <n v="2353632256"/>
    <n v="5014"/>
    <n v="0.82"/>
    <m/>
    <n v="8.3602800000000005E-2"/>
    <n v="0.53659100000000004"/>
    <n v="2.1559499999999999E-2"/>
    <n v="79898"/>
  </r>
  <r>
    <x v="21"/>
    <x v="168"/>
    <s v="University of Wisconsin-Madison"/>
    <s v="Wisconsin"/>
    <x v="1"/>
    <x v="0"/>
    <n v="0.66471483240352247"/>
    <n v="0.41111188180620101"/>
    <n v="21689"/>
    <n v="14417"/>
    <n v="5920"/>
    <n v="7"/>
    <n v="5927"/>
    <s v="53706-1380"/>
    <s v="Great Lakes: IL, IN, MI, OH, and WI"/>
    <x v="1"/>
    <x v="1"/>
    <n v="-89.4054"/>
    <n v="43.073900000000002"/>
    <n v="1.4E-2"/>
    <n v="5030"/>
    <n v="445419840"/>
    <n v="378641408"/>
    <m/>
    <n v="267311744"/>
    <n v="557501056"/>
    <n v="657717504"/>
    <n v="234166048"/>
    <n v="206224832"/>
    <n v="1723915264"/>
    <n v="662236992"/>
    <x v="4708"/>
    <n v="511654464"/>
    <n v="930914752"/>
    <n v="182072224"/>
    <n v="1112987008"/>
    <n v="174750672"/>
    <n v="118649680"/>
    <n v="2350305536"/>
    <n v="1079518848"/>
    <n v="327847680"/>
    <n v="2171258112"/>
    <n v="2068494848"/>
    <n v="2634956032"/>
    <n v="2350305536"/>
    <n v="4608"/>
    <n v="0.81799999999999995"/>
    <m/>
    <n v="8.0816499999999999E-2"/>
    <n v="0.53551400000000005"/>
    <n v="1.9219300000000002E-2"/>
    <n v="79866"/>
  </r>
  <r>
    <x v="22"/>
    <x v="168"/>
    <s v="University of Wisconsin-Madison"/>
    <s v="Wisconsin"/>
    <x v="1"/>
    <x v="0"/>
    <n v="0.68616523042337951"/>
    <n v="0.39778854685686982"/>
    <n v="21352"/>
    <n v="14651"/>
    <n v="5819"/>
    <n v="9"/>
    <n v="5828"/>
    <m/>
    <m/>
    <x v="0"/>
    <x v="0"/>
    <m/>
    <m/>
    <n v="1.6E-2"/>
    <n v="5179"/>
    <n v="484873760"/>
    <n v="409279808"/>
    <m/>
    <n v="290710496"/>
    <n v="570490880"/>
    <n v="726776640"/>
    <n v="272002144"/>
    <n v="218477168"/>
    <n v="1811157376"/>
    <n v="753137216"/>
    <x v="4709"/>
    <n v="537825984"/>
    <n v="930177280"/>
    <n v="173591248"/>
    <n v="1103768576"/>
    <n v="180538880"/>
    <n v="110916896"/>
    <n v="2401367296"/>
    <n v="1101156736"/>
    <n v="330968608"/>
    <n v="2068494848"/>
    <n v="2295273216"/>
    <n v="2694995712"/>
    <n v="2401367296"/>
    <n v="4954"/>
    <n v="0.82799999999999996"/>
    <m/>
    <n v="7.4700000000000003E-2"/>
    <n v="0.54114600000000002"/>
    <n v="1.66544E-2"/>
    <n v="82117.5"/>
  </r>
  <r>
    <x v="23"/>
    <x v="168"/>
    <s v="University of Wisconsin-Madison"/>
    <s v="Wisconsin"/>
    <x v="1"/>
    <x v="0"/>
    <n v="0.67917166866746703"/>
    <n v="0.39637649138311976"/>
    <n v="23324"/>
    <n v="15841"/>
    <n v="6275"/>
    <n v="4"/>
    <n v="6279"/>
    <s v="53706-1380"/>
    <s v="Great Lakes: IL, IN, MI, OH, and WI"/>
    <x v="1"/>
    <x v="1"/>
    <n v="-89.4054"/>
    <n v="43.073900000000002"/>
    <n v="1.6E-2"/>
    <n v="5483"/>
    <n v="510057344"/>
    <n v="431454720"/>
    <m/>
    <n v="231966048"/>
    <n v="539992384"/>
    <n v="690106240"/>
    <n v="260456144"/>
    <n v="228238848"/>
    <n v="1739574656"/>
    <n v="780838400"/>
    <x v="4710"/>
    <n v="547063296"/>
    <n v="991499968"/>
    <n v="171222656"/>
    <n v="1162722560"/>
    <n v="192680928"/>
    <n v="117888736"/>
    <n v="2543766528"/>
    <n v="1130959104"/>
    <n v="343391552"/>
    <n v="2295273216"/>
    <n v="3133196800"/>
    <n v="2591882752"/>
    <n v="2543766528"/>
    <n v="4819"/>
    <n v="0.83699999999999997"/>
    <m/>
    <n v="6.9465100000000002E-2"/>
    <n v="0.53108"/>
    <n v="1.60971E-2"/>
    <n v="84287"/>
  </r>
  <r>
    <x v="24"/>
    <x v="168"/>
    <s v="University of Wisconsin-Madison"/>
    <s v="Wisconsin"/>
    <x v="1"/>
    <x v="0"/>
    <n v="0.5693843855649029"/>
    <n v="0.43247721623860813"/>
    <n v="25438"/>
    <n v="14484"/>
    <n v="6243"/>
    <n v="21"/>
    <n v="6264"/>
    <s v="53706-1380"/>
    <s v="Great Lakes: IL, IN, MI, OH, and WI"/>
    <x v="1"/>
    <x v="1"/>
    <n v="-89.4054"/>
    <n v="43.073900000000002"/>
    <n v="1.4999999999999999E-2"/>
    <n v="5911"/>
    <n v="493939744"/>
    <n v="413841600"/>
    <m/>
    <n v="264217536"/>
    <n v="516701504"/>
    <n v="700825280"/>
    <n v="272491680"/>
    <n v="215831760"/>
    <n v="1730838784"/>
    <n v="695057920"/>
    <x v="4711"/>
    <n v="577233728"/>
    <n v="960963520"/>
    <n v="178016688"/>
    <n v="1138980224"/>
    <n v="196543264"/>
    <n v="118056848"/>
    <n v="2535761152"/>
    <n v="1188649984"/>
    <n v="333329600"/>
    <n v="3133196800"/>
    <n v="3288911104"/>
    <n v="2546274560"/>
    <n v="2535761152"/>
    <n v="4819"/>
    <n v="0.84899999999999998"/>
    <m/>
    <n v="6.3786800000000005E-2"/>
    <n v="0.52368300000000001"/>
    <n v="1.6673E-2"/>
    <n v="87798"/>
  </r>
  <r>
    <x v="25"/>
    <x v="168"/>
    <s v="University of Wisconsin-Madison"/>
    <s v="Wisconsin"/>
    <x v="1"/>
    <x v="0"/>
    <n v="0.57607026814724893"/>
    <n v="0.38855832403619683"/>
    <n v="28007"/>
    <n v="16134"/>
    <n v="6258"/>
    <n v="11"/>
    <n v="6269"/>
    <s v="53706-1380"/>
    <s v="Great Lakes: IL, IN, MI, OH, and WI"/>
    <x v="1"/>
    <x v="1"/>
    <n v="-89.4054"/>
    <n v="43.073900000000002"/>
    <n v="1.2E-2"/>
    <n v="5821"/>
    <n v="543472768"/>
    <n v="466799808"/>
    <m/>
    <n v="292527712"/>
    <n v="539165376"/>
    <n v="693056960"/>
    <n v="264090608"/>
    <n v="250271264"/>
    <n v="1911680640"/>
    <n v="643021440"/>
    <x v="4712"/>
    <n v="645220352"/>
    <n v="1005168768"/>
    <n v="175903616"/>
    <n v="1181072384"/>
    <n v="192974000"/>
    <n v="116610208"/>
    <n v="2712712192"/>
    <n v="1200126464"/>
    <n v="421682816"/>
    <n v="3288911104"/>
    <n v="3058959616"/>
    <n v="2635219968"/>
    <n v="2712712192"/>
    <n v="5028"/>
    <n v="0.84899999999999998"/>
    <m/>
    <n v="5.6538999999999999E-2"/>
    <n v="0.52573099999999995"/>
    <n v="1.28997E-2"/>
    <n v="91368"/>
  </r>
  <r>
    <x v="26"/>
    <x v="168"/>
    <s v="University of Wisconsin-Madison"/>
    <s v="Wisconsin"/>
    <x v="1"/>
    <x v="0"/>
    <n v="0.52623405097597364"/>
    <n v="0.37208494878768589"/>
    <n v="32839"/>
    <n v="17281"/>
    <n v="6414"/>
    <n v="16"/>
    <n v="6430"/>
    <s v="53706-1380"/>
    <s v="Great Lakes: IL, IN, MI, OH, and WI"/>
    <x v="1"/>
    <x v="1"/>
    <n v="-89.4054"/>
    <n v="43.073900000000002"/>
    <n v="1.4999999999999999E-2"/>
    <n v="5735"/>
    <n v="594939776"/>
    <n v="510860384"/>
    <m/>
    <n v="319689472"/>
    <n v="530830432"/>
    <n v="725197504"/>
    <n v="339139712"/>
    <n v="237078000"/>
    <n v="1983020544"/>
    <n v="785065728"/>
    <x v="4713"/>
    <n v="597092224"/>
    <n v="1028492672"/>
    <n v="167796144"/>
    <n v="1196288768"/>
    <n v="209773104"/>
    <n v="97487280"/>
    <n v="2822800128"/>
    <n v="1237633792"/>
    <n v="457552896"/>
    <n v="3058959616"/>
    <n v="3759387136"/>
    <n v="2802738944"/>
    <n v="2822800128"/>
    <n v="5076"/>
    <n v="0.872"/>
    <m/>
    <n v="5.0562599999999999E-2"/>
    <n v="0.53113299999999997"/>
    <n v="1.2303100000000001E-2"/>
    <n v="92428"/>
  </r>
  <r>
    <x v="27"/>
    <x v="168"/>
    <s v="University of Wisconsin-Madison"/>
    <s v="Wisconsin"/>
    <x v="1"/>
    <x v="0"/>
    <n v="0.53806607483986968"/>
    <n v="0.34506343653735705"/>
    <n v="35596"/>
    <n v="19153"/>
    <n v="6597"/>
    <n v="12"/>
    <n v="6609"/>
    <m/>
    <m/>
    <x v="0"/>
    <x v="0"/>
    <m/>
    <m/>
    <n v="1.7000000000000001E-2"/>
    <n v="5700"/>
    <n v="627759040"/>
    <n v="531994912"/>
    <m/>
    <n v="300317152"/>
    <n v="529211392"/>
    <n v="721967488"/>
    <n v="322109952"/>
    <n v="310127168"/>
    <n v="2042101760"/>
    <n v="771450560"/>
    <x v="4714"/>
    <n v="612142592"/>
    <n v="1053098496"/>
    <n v="166301040"/>
    <n v="1219399552"/>
    <n v="209226944"/>
    <n v="125384824"/>
    <n v="2771409152"/>
    <n v="1276964736"/>
    <n v="388367872"/>
    <n v="3759387136"/>
    <n v="4243439616"/>
    <n v="2895613440"/>
    <n v="2771409152"/>
    <m/>
    <m/>
    <m/>
    <m/>
    <m/>
    <m/>
    <m/>
  </r>
  <r>
    <x v="0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47542148"/>
    <m/>
    <m/>
    <n v="126883"/>
    <n v="19657736"/>
    <n v="98039720"/>
    <n v="4182542"/>
    <n v="6704329"/>
    <m/>
    <m/>
    <x v="4715"/>
    <n v="73523960"/>
    <n v="16252485"/>
    <n v="11784312"/>
    <n v="28036796"/>
    <n v="22532672"/>
    <n v="17332892"/>
    <n v="209217840"/>
    <n v="103163288"/>
    <n v="26888984"/>
    <m/>
    <m/>
    <m/>
    <m/>
    <m/>
    <m/>
    <m/>
    <m/>
    <m/>
    <m/>
    <m/>
  </r>
  <r>
    <x v="1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50004464"/>
    <m/>
    <m/>
    <n v="76601"/>
    <n v="21954766"/>
    <n v="97979112"/>
    <n v="4900394"/>
    <n v="11012528"/>
    <m/>
    <m/>
    <x v="4716"/>
    <n v="78263480"/>
    <n v="17760484"/>
    <n v="10940168"/>
    <n v="28700652"/>
    <n v="22144552"/>
    <n v="18495316"/>
    <n v="217583792"/>
    <n v="106892176"/>
    <n v="28998232"/>
    <m/>
    <m/>
    <m/>
    <m/>
    <m/>
    <m/>
    <m/>
    <m/>
    <m/>
    <m/>
    <m/>
  </r>
  <r>
    <x v="2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51685444"/>
    <m/>
    <m/>
    <n v="107377"/>
    <n v="21953676"/>
    <n v="104859752"/>
    <n v="5300824"/>
    <n v="11436332"/>
    <m/>
    <m/>
    <x v="4717"/>
    <n v="80805240"/>
    <n v="17686196"/>
    <n v="12495621"/>
    <n v="30181816"/>
    <n v="23040716"/>
    <n v="18622524"/>
    <n v="226457264"/>
    <n v="109279568"/>
    <n v="30530622"/>
    <m/>
    <m/>
    <m/>
    <m/>
    <m/>
    <m/>
    <m/>
    <m/>
    <m/>
    <m/>
    <m/>
  </r>
  <r>
    <x v="3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52634768"/>
    <m/>
    <m/>
    <n v="138853"/>
    <n v="20788768"/>
    <n v="111586128"/>
    <n v="5295206"/>
    <n v="11974372"/>
    <m/>
    <m/>
    <x v="4718"/>
    <n v="82802176"/>
    <n v="18369742"/>
    <n v="14498642"/>
    <n v="32868384"/>
    <n v="24272388"/>
    <n v="18756668"/>
    <n v="235489360"/>
    <n v="113536896"/>
    <n v="31267386"/>
    <m/>
    <m/>
    <m/>
    <m/>
    <m/>
    <m/>
    <m/>
    <m/>
    <m/>
    <m/>
    <m/>
  </r>
  <r>
    <x v="4"/>
    <x v="169"/>
    <s v="UNIVERSITY OF WISCONSIN-MILWAUKEE"/>
    <s v="Wisconsin"/>
    <x v="0"/>
    <x v="0"/>
    <s v=""/>
    <s v=""/>
    <m/>
    <m/>
    <m/>
    <m/>
    <m/>
    <m/>
    <m/>
    <x v="0"/>
    <x v="0"/>
    <m/>
    <m/>
    <m/>
    <m/>
    <n v="54015000"/>
    <m/>
    <m/>
    <n v="102976"/>
    <n v="21627688"/>
    <n v="107759936"/>
    <n v="6700239"/>
    <n v="11069548"/>
    <m/>
    <m/>
    <x v="4719"/>
    <n v="86704128"/>
    <n v="18994324"/>
    <n v="14545718"/>
    <n v="33540042"/>
    <n v="24534440"/>
    <n v="21055072"/>
    <n v="240596112"/>
    <n v="118937488"/>
    <n v="32269828"/>
    <m/>
    <m/>
    <m/>
    <m/>
    <m/>
    <m/>
    <m/>
    <m/>
    <m/>
    <m/>
    <m/>
  </r>
  <r>
    <x v="5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56668380"/>
    <m/>
    <m/>
    <n v="125027"/>
    <n v="21917168"/>
    <n v="101893240"/>
    <n v="6604367"/>
    <n v="12423830"/>
    <m/>
    <m/>
    <x v="4720"/>
    <n v="86258856"/>
    <n v="18907592"/>
    <n v="15487873"/>
    <n v="34395464"/>
    <n v="26532230"/>
    <n v="23234348"/>
    <n v="242063120"/>
    <n v="118912304"/>
    <n v="29939480"/>
    <m/>
    <m/>
    <m/>
    <m/>
    <m/>
    <m/>
    <m/>
    <m/>
    <m/>
    <m/>
    <m/>
  </r>
  <r>
    <x v="6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60335504"/>
    <m/>
    <m/>
    <n v="80344"/>
    <n v="22158852"/>
    <n v="102996560"/>
    <n v="5758403"/>
    <n v="9486711"/>
    <m/>
    <m/>
    <x v="4721"/>
    <n v="87572456"/>
    <n v="18900970"/>
    <n v="16099150"/>
    <n v="35000120"/>
    <n v="31014480"/>
    <n v="22517822"/>
    <n v="248659136"/>
    <n v="120799992"/>
    <n v="32851168"/>
    <n v="1765444"/>
    <n v="2513819"/>
    <m/>
    <m/>
    <n v="561"/>
    <n v="0.40300000000000002"/>
    <m/>
    <m/>
    <m/>
    <m/>
    <m/>
  </r>
  <r>
    <x v="7"/>
    <x v="169"/>
    <s v="UNIVERSITY OF WISCONSIN-MILWAUKEE"/>
    <s v="Wisconsin"/>
    <x v="0"/>
    <x v="0"/>
    <s v=""/>
    <s v=""/>
    <m/>
    <m/>
    <m/>
    <m/>
    <m/>
    <m/>
    <m/>
    <x v="0"/>
    <x v="0"/>
    <m/>
    <m/>
    <m/>
    <m/>
    <n v="67144936"/>
    <m/>
    <m/>
    <n v="23057"/>
    <n v="23002940"/>
    <n v="118576152"/>
    <n v="6356749"/>
    <n v="11785508"/>
    <m/>
    <m/>
    <x v="4722"/>
    <n v="92573656"/>
    <n v="20751048"/>
    <n v="17385796"/>
    <n v="38136844"/>
    <n v="29399656"/>
    <n v="24957064"/>
    <n v="266259648"/>
    <n v="125245112"/>
    <n v="34808952"/>
    <n v="2513819"/>
    <n v="2517678"/>
    <m/>
    <m/>
    <n v="448"/>
    <n v="0.377"/>
    <m/>
    <n v="0.302948"/>
    <n v="0.58184100000000005"/>
    <n v="7.5239600000000004E-2"/>
    <n v="30448"/>
  </r>
  <r>
    <x v="8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72438040"/>
    <m/>
    <m/>
    <n v="193299"/>
    <n v="25695088"/>
    <n v="114775952"/>
    <n v="7436787"/>
    <n v="14637362"/>
    <m/>
    <m/>
    <x v="4723"/>
    <n v="97052376"/>
    <n v="22353328"/>
    <n v="16408940"/>
    <n v="38762268"/>
    <n v="32334518"/>
    <n v="28308952"/>
    <n v="281714528"/>
    <n v="131781552"/>
    <n v="36015704"/>
    <n v="2517678"/>
    <n v="2720283"/>
    <m/>
    <m/>
    <n v="570"/>
    <n v="0.33300000000000002"/>
    <m/>
    <n v="0.283779"/>
    <n v="0.59382199999999996"/>
    <n v="7.1523000000000003E-2"/>
    <n v="32861"/>
  </r>
  <r>
    <x v="9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80659136"/>
    <m/>
    <m/>
    <n v="193608"/>
    <n v="26767588"/>
    <n v="122192896"/>
    <n v="7750092"/>
    <n v="17329340"/>
    <m/>
    <m/>
    <x v="4724"/>
    <n v="104074592"/>
    <n v="21968228"/>
    <n v="16702243"/>
    <n v="38670472"/>
    <n v="34001936"/>
    <n v="29865446"/>
    <n v="290831200"/>
    <n v="139377680"/>
    <n v="37940220"/>
    <n v="4189827"/>
    <n v="6199666"/>
    <m/>
    <m/>
    <n v="607"/>
    <n v="0.38200000000000001"/>
    <m/>
    <n v="0.26491199999999998"/>
    <n v="0.59140300000000001"/>
    <n v="6.0984700000000003E-2"/>
    <n v="36818"/>
  </r>
  <r>
    <x v="10"/>
    <x v="169"/>
    <s v="UNIVERSITY OF WISCONSIN-MILWAUKEE"/>
    <s v="Wisconsin"/>
    <x v="0"/>
    <x v="0"/>
    <s v=""/>
    <s v=""/>
    <m/>
    <m/>
    <m/>
    <m/>
    <m/>
    <n v="53201"/>
    <s v="Great Lakes: IL, IN, MI, OH, and WI"/>
    <x v="0"/>
    <x v="0"/>
    <m/>
    <m/>
    <m/>
    <m/>
    <n v="84538080"/>
    <m/>
    <m/>
    <n v="315207"/>
    <n v="34527872"/>
    <n v="133933520"/>
    <n v="8064242"/>
    <n v="17218008"/>
    <m/>
    <m/>
    <x v="4725"/>
    <n v="114542416"/>
    <n v="25801844"/>
    <n v="17483188"/>
    <n v="43285032"/>
    <n v="40720040"/>
    <n v="34768676"/>
    <n v="324949056"/>
    <n v="154601408"/>
    <n v="42673500"/>
    <n v="61999664"/>
    <n v="5552353"/>
    <m/>
    <m/>
    <n v="692"/>
    <n v="0.38800000000000001"/>
    <m/>
    <n v="0.26414599999999999"/>
    <n v="0.58557400000000004"/>
    <n v="5.8823500000000001E-2"/>
    <n v="40971.5"/>
  </r>
  <r>
    <x v="11"/>
    <x v="169"/>
    <s v="UNIVERSITY OF WISCONSIN-MILWAUKEE"/>
    <s v="Wisconsin"/>
    <x v="1"/>
    <x v="0"/>
    <n v="0.90573042776432611"/>
    <n v="0.53056496168240952"/>
    <n v="6195"/>
    <n v="5611"/>
    <n v="2815"/>
    <n v="162"/>
    <n v="2977"/>
    <n v="53211"/>
    <s v="Great Lakes: IL, IN, MI, OH, and WI"/>
    <x v="0"/>
    <x v="0"/>
    <m/>
    <m/>
    <m/>
    <m/>
    <n v="84584416"/>
    <n v="75898768"/>
    <m/>
    <n v="7459246"/>
    <n v="30260954"/>
    <n v="130581672"/>
    <n v="3525124"/>
    <n v="42274944"/>
    <n v="170730016"/>
    <n v="132121952"/>
    <x v="4726"/>
    <n v="132375944"/>
    <n v="28808450"/>
    <n v="17740938"/>
    <n v="46549388"/>
    <n v="44008800"/>
    <n v="42473972"/>
    <n v="320909440"/>
    <n v="166658064"/>
    <n v="47284640"/>
    <m/>
    <m/>
    <n v="326588832"/>
    <n v="320909440"/>
    <n v="805"/>
    <n v="0.39600000000000002"/>
    <m/>
    <n v="0.25831700000000002"/>
    <n v="0.57482100000000003"/>
    <n v="6.5753400000000004E-2"/>
    <n v="43989"/>
  </r>
  <r>
    <x v="12"/>
    <x v="169"/>
    <s v="UNIVERSITY OF WISCONSIN-MILWAUKEE"/>
    <s v="Wisconsin"/>
    <x v="1"/>
    <x v="0"/>
    <n v="0.89565081351689613"/>
    <n v="0.52873362445414851"/>
    <n v="6392"/>
    <n v="5725"/>
    <n v="2884"/>
    <n v="143"/>
    <n v="3027"/>
    <n v="53211"/>
    <s v="Great Lakes: IL, IN, MI, OH, and WI"/>
    <x v="0"/>
    <x v="0"/>
    <m/>
    <m/>
    <m/>
    <m/>
    <n v="98711200"/>
    <n v="90439744"/>
    <m/>
    <n v="9553208"/>
    <n v="34733424"/>
    <n v="149000816"/>
    <n v="3469299"/>
    <n v="40379516"/>
    <n v="192544720"/>
    <n v="149315968"/>
    <x v="4727"/>
    <n v="140092416"/>
    <n v="30520688"/>
    <n v="17615212"/>
    <n v="48135900"/>
    <n v="43269136"/>
    <n v="43210416"/>
    <n v="333801504"/>
    <n v="175188032"/>
    <n v="53080352"/>
    <n v="5698997"/>
    <n v="6341211"/>
    <n v="353245824"/>
    <n v="333801504"/>
    <n v="884"/>
    <n v="0.38900000000000001"/>
    <m/>
    <n v="0.26242300000000002"/>
    <n v="0.57064800000000004"/>
    <n v="6.6699099999999997E-2"/>
    <n v="44532"/>
  </r>
  <r>
    <x v="13"/>
    <x v="169"/>
    <s v="UNIVERSITY OF WISCONSIN-MILWAUKEE"/>
    <s v="Wisconsin"/>
    <x v="1"/>
    <x v="0"/>
    <n v="0.88475033738191633"/>
    <n v="0.50472849298352651"/>
    <n v="7410"/>
    <n v="6556"/>
    <n v="3178"/>
    <n v="131"/>
    <n v="3309"/>
    <n v="53211"/>
    <s v="Great Lakes: IL, IN, MI, OH, and WI"/>
    <x v="0"/>
    <x v="0"/>
    <m/>
    <m/>
    <m/>
    <m/>
    <n v="116752840"/>
    <n v="109193456"/>
    <m/>
    <n v="11430153"/>
    <n v="37371156"/>
    <n v="134988112"/>
    <n v="3161732"/>
    <n v="41592076"/>
    <n v="218707200"/>
    <n v="137059328"/>
    <x v="4728"/>
    <n v="146677856"/>
    <n v="33668804"/>
    <n v="17175238"/>
    <n v="50844040"/>
    <n v="41497516"/>
    <n v="44435740"/>
    <n v="351388832"/>
    <n v="175024128"/>
    <n v="57272344"/>
    <n v="6341211"/>
    <n v="7460100"/>
    <n v="358233664"/>
    <n v="351388832"/>
    <n v="932"/>
    <n v="0.371"/>
    <m/>
    <n v="0.25789499999999999"/>
    <n v="0.56732400000000005"/>
    <n v="6.1110499999999998E-2"/>
    <n v="46280"/>
  </r>
  <r>
    <x v="14"/>
    <x v="169"/>
    <s v="UNIVERSITY OF WISCONSIN-MILWAUKEE"/>
    <s v="Wisconsin"/>
    <x v="1"/>
    <x v="0"/>
    <n v="0.88987485779294651"/>
    <n v="0.49284070570186655"/>
    <n v="8790"/>
    <n v="7822"/>
    <n v="3716"/>
    <n v="139"/>
    <n v="3855"/>
    <m/>
    <m/>
    <x v="0"/>
    <x v="0"/>
    <m/>
    <m/>
    <m/>
    <m/>
    <n v="134033264"/>
    <n v="125602248"/>
    <m/>
    <n v="10162134"/>
    <n v="37305936"/>
    <n v="129267608"/>
    <n v="3053781"/>
    <n v="41413556"/>
    <n v="236959024"/>
    <n v="132847176"/>
    <x v="4729"/>
    <n v="152062496"/>
    <n v="37391804"/>
    <n v="18553936"/>
    <n v="55945740"/>
    <n v="39648492"/>
    <n v="45084880"/>
    <n v="371987648"/>
    <n v="181396336"/>
    <n v="59302544"/>
    <n v="7806867"/>
    <n v="9242479"/>
    <n v="388542144"/>
    <n v="371987648"/>
    <n v="1130"/>
    <n v="0.41899999999999998"/>
    <m/>
    <n v="0.23721800000000001"/>
    <n v="0.56049499999999997"/>
    <n v="5.3879499999999997E-2"/>
    <n v="48387"/>
  </r>
  <r>
    <x v="15"/>
    <x v="169"/>
    <s v="University of Wisconsin-Milwaukee"/>
    <s v="Wisconsin"/>
    <x v="1"/>
    <x v="0"/>
    <n v="0.88763457719243233"/>
    <n v="0.44995289684408857"/>
    <n v="9567"/>
    <n v="8492"/>
    <n v="3714"/>
    <n v="107"/>
    <n v="3821"/>
    <n v="53211"/>
    <s v="Great Lakes: IL, IN, MI, OH, and WI"/>
    <x v="1"/>
    <x v="1"/>
    <m/>
    <m/>
    <m/>
    <m/>
    <n v="146796496"/>
    <n v="137840496"/>
    <m/>
    <n v="5152540"/>
    <n v="35352704"/>
    <n v="105574776"/>
    <n v="7732009"/>
    <n v="63165340"/>
    <n v="248534352"/>
    <n v="119686792"/>
    <x v="4730"/>
    <n v="160978880"/>
    <n v="40697216"/>
    <n v="18558444"/>
    <n v="59255660"/>
    <n v="42122096"/>
    <n v="48643236"/>
    <n v="389710016"/>
    <n v="188374096"/>
    <n v="64181416"/>
    <n v="55065744"/>
    <n v="63869324"/>
    <n v="401071072"/>
    <n v="389710016"/>
    <n v="1138"/>
    <n v="0.42699999999999999"/>
    <m/>
    <n v="0.211419"/>
    <n v="0.56020099999999995"/>
    <n v="4.5952100000000003E-2"/>
    <n v="51676"/>
  </r>
  <r>
    <x v="16"/>
    <x v="169"/>
    <s v="University of Wisconsin-Milwaukee"/>
    <s v="Wisconsin"/>
    <x v="1"/>
    <x v="0"/>
    <n v="0.92415367814950855"/>
    <n v="0.4662154903856483"/>
    <n v="10073"/>
    <n v="9309"/>
    <n v="4218"/>
    <n v="122"/>
    <n v="4340"/>
    <m/>
    <m/>
    <x v="0"/>
    <x v="0"/>
    <m/>
    <m/>
    <m/>
    <m/>
    <n v="159567920"/>
    <n v="150829536"/>
    <m/>
    <n v="2399597"/>
    <n v="46932664"/>
    <n v="110620544"/>
    <n v="9504692"/>
    <n v="64125880"/>
    <n v="275507104"/>
    <n v="129889872"/>
    <x v="4731"/>
    <n v="165691824"/>
    <n v="46561168"/>
    <n v="21429268"/>
    <n v="67990432"/>
    <n v="44710984"/>
    <n v="52052908"/>
    <n v="419625600"/>
    <n v="199406560"/>
    <n v="70082264"/>
    <n v="63869324"/>
    <n v="78304912"/>
    <n v="431603200"/>
    <n v="419625600"/>
    <n v="1188"/>
    <n v="0.41199999999999998"/>
    <m/>
    <n v="0.205902"/>
    <n v="0.55115800000000004"/>
    <n v="4.5734400000000001E-2"/>
    <n v="53369"/>
  </r>
  <r>
    <x v="17"/>
    <x v="169"/>
    <s v="University of Wisconsin-Milwaukee"/>
    <s v="Wisconsin"/>
    <x v="1"/>
    <x v="0"/>
    <n v="0.9800084175084175"/>
    <n v="0.4391238995061198"/>
    <n v="9504"/>
    <n v="9314"/>
    <n v="3977"/>
    <n v="113"/>
    <n v="4090"/>
    <m/>
    <m/>
    <x v="0"/>
    <x v="0"/>
    <m/>
    <m/>
    <m/>
    <m/>
    <n v="173882336"/>
    <n v="163845152"/>
    <m/>
    <n v="14233088"/>
    <n v="41478660"/>
    <n v="143291056"/>
    <n v="797041"/>
    <n v="62633240"/>
    <n v="302569888"/>
    <n v="141793376"/>
    <x v="4732"/>
    <n v="178103920"/>
    <n v="47150056"/>
    <n v="22458632"/>
    <n v="69608688"/>
    <n v="49299680"/>
    <n v="48165264"/>
    <n v="443326848"/>
    <n v="211642480"/>
    <n v="75387712"/>
    <n v="78304912"/>
    <n v="81979632"/>
    <n v="457174432"/>
    <n v="443326848"/>
    <n v="1329"/>
    <n v="0.41799999999999998"/>
    <m/>
    <n v="0.213756"/>
    <n v="0.535246"/>
    <n v="4.80714E-2"/>
    <n v="54493"/>
  </r>
  <r>
    <x v="18"/>
    <x v="169"/>
    <s v="University of Wisconsin-Milwaukee"/>
    <s v="Wisconsin"/>
    <x v="1"/>
    <x v="0"/>
    <n v="0.96426005747126442"/>
    <n v="0.42819891972434343"/>
    <n v="11136"/>
    <n v="10738"/>
    <n v="4465"/>
    <n v="133"/>
    <n v="4598"/>
    <s v="53201-0413"/>
    <s v="Great Lakes: IL, IN, MI, OH, and WI"/>
    <x v="1"/>
    <x v="1"/>
    <m/>
    <m/>
    <m/>
    <m/>
    <n v="184222480"/>
    <n v="172229184"/>
    <m/>
    <n v="17576212"/>
    <n v="50233588"/>
    <n v="144851856"/>
    <n v="528977"/>
    <n v="48851428"/>
    <n v="317728160"/>
    <n v="142182432"/>
    <x v="4733"/>
    <n v="184953600"/>
    <n v="49763644"/>
    <n v="23267824"/>
    <n v="73031472"/>
    <n v="48363064"/>
    <n v="53690864"/>
    <n v="460903168"/>
    <n v="221852064"/>
    <n v="80331576"/>
    <n v="81979632"/>
    <n v="72874032"/>
    <n v="470257632"/>
    <n v="460903168"/>
    <n v="1588"/>
    <n v="0.42699999999999999"/>
    <m/>
    <n v="0.21099399999999999"/>
    <n v="0.54241399999999995"/>
    <n v="4.8063099999999997E-2"/>
    <n v="56997"/>
  </r>
  <r>
    <x v="19"/>
    <x v="169"/>
    <s v="University of Wisconsin-Milwaukee"/>
    <s v="Wisconsin"/>
    <x v="1"/>
    <x v="0"/>
    <n v="0.93087031041706336"/>
    <n v="0.42123567921440264"/>
    <n v="10502"/>
    <n v="9776"/>
    <n v="4002"/>
    <n v="116"/>
    <n v="4118"/>
    <m/>
    <m/>
    <x v="0"/>
    <x v="0"/>
    <m/>
    <m/>
    <m/>
    <m/>
    <n v="205147520"/>
    <n v="186103840"/>
    <m/>
    <n v="18861388"/>
    <n v="65106748"/>
    <n v="139070896"/>
    <n v="596034"/>
    <n v="43143304"/>
    <n v="339232096"/>
    <n v="149104432"/>
    <x v="4734"/>
    <n v="190360464"/>
    <n v="61891588"/>
    <n v="21608028"/>
    <n v="83499616"/>
    <n v="46940428"/>
    <n v="56384368"/>
    <n v="487327872"/>
    <n v="225309984"/>
    <n v="86652304"/>
    <n v="72874032"/>
    <n v="73475152"/>
    <n v="510321056"/>
    <n v="487327872"/>
    <n v="1615"/>
    <n v="0.435"/>
    <m/>
    <n v="0.22306000000000001"/>
    <n v="0.54458600000000001"/>
    <n v="5.1556299999999999E-2"/>
    <n v="55209"/>
  </r>
  <r>
    <x v="20"/>
    <x v="169"/>
    <s v="University of Wisconsin-Milwaukee"/>
    <s v="Wisconsin"/>
    <x v="1"/>
    <x v="0"/>
    <n v="0.91987513007284083"/>
    <n v="0.46957013574660633"/>
    <n v="9610"/>
    <n v="8840"/>
    <n v="4051"/>
    <n v="100"/>
    <n v="4151"/>
    <s v="53201-0413"/>
    <s v="Great Lakes: IL, IN, MI, OH, and WI"/>
    <x v="1"/>
    <x v="1"/>
    <n v="-87.882900000000006"/>
    <n v="43.074800000000003"/>
    <m/>
    <m/>
    <n v="218410352"/>
    <n v="190359216"/>
    <m/>
    <n v="18869670"/>
    <n v="72109552"/>
    <n v="136512176"/>
    <n v="630511"/>
    <n v="51849468"/>
    <n v="351570720"/>
    <n v="152294400"/>
    <x v="4735"/>
    <n v="202496848"/>
    <n v="56279032"/>
    <n v="25793064"/>
    <n v="82072096"/>
    <n v="52453856"/>
    <n v="56210160"/>
    <n v="507546336"/>
    <n v="234050144"/>
    <n v="93015088"/>
    <n v="73475152"/>
    <n v="88340544"/>
    <n v="528362944"/>
    <n v="507546336"/>
    <n v="1704"/>
    <n v="0.40400000000000003"/>
    <m/>
    <n v="0.24961700000000001"/>
    <n v="0.540412"/>
    <n v="5.59809E-2"/>
    <n v="50800"/>
  </r>
  <r>
    <x v="21"/>
    <x v="169"/>
    <s v="University of Wisconsin-Milwaukee"/>
    <s v="Wisconsin"/>
    <x v="1"/>
    <x v="0"/>
    <n v="0.9004049469191201"/>
    <n v="0.46517564118147564"/>
    <n v="9137"/>
    <n v="8227"/>
    <n v="3731"/>
    <n v="96"/>
    <n v="3827"/>
    <s v="53201-0413"/>
    <s v="Great Lakes: IL, IN, MI, OH, and WI"/>
    <x v="1"/>
    <x v="1"/>
    <n v="-87.880499999999998"/>
    <n v="43.076799999999999"/>
    <n v="5.7000000000000002E-2"/>
    <n v="6226"/>
    <n v="224198112"/>
    <n v="196087408"/>
    <m/>
    <n v="16748000"/>
    <n v="71229824"/>
    <n v="120966152"/>
    <n v="6075"/>
    <n v="38052908"/>
    <n v="357343776"/>
    <n v="136175232"/>
    <x v="4736"/>
    <n v="199374560"/>
    <n v="53403092"/>
    <n v="27166632"/>
    <n v="80569728"/>
    <n v="53476864"/>
    <n v="56708852"/>
    <n v="509504256"/>
    <n v="245303088"/>
    <n v="79875208"/>
    <n v="88340544"/>
    <n v="85776872"/>
    <n v="514623520"/>
    <n v="509504256"/>
    <n v="1691"/>
    <n v="0.42499999999999999"/>
    <m/>
    <n v="0.261849"/>
    <n v="0.54309099999999999"/>
    <n v="5.4961299999999998E-2"/>
    <n v="48436"/>
  </r>
  <r>
    <x v="22"/>
    <x v="169"/>
    <s v="University of Wisconsin-Milwaukee"/>
    <s v="Wisconsin"/>
    <x v="1"/>
    <x v="0"/>
    <n v="0.87851266160914632"/>
    <n v="0.45560690829481876"/>
    <n v="9359"/>
    <n v="8222"/>
    <n v="3660"/>
    <n v="86"/>
    <n v="3746"/>
    <m/>
    <m/>
    <x v="0"/>
    <x v="0"/>
    <m/>
    <m/>
    <n v="6.7000000000000004E-2"/>
    <n v="6200"/>
    <n v="230124000"/>
    <n v="202194688"/>
    <m/>
    <n v="16392276"/>
    <n v="72832800"/>
    <n v="120694664"/>
    <n v="1587387"/>
    <n v="43350160"/>
    <n v="371896352"/>
    <n v="138666304"/>
    <x v="4737"/>
    <n v="202031616"/>
    <n v="51587484"/>
    <n v="29712578"/>
    <n v="81300064"/>
    <n v="51358456"/>
    <n v="61557336"/>
    <n v="529188128"/>
    <n v="250868352"/>
    <n v="80930792"/>
    <n v="85776872"/>
    <n v="94484368"/>
    <n v="588521600"/>
    <n v="529188128"/>
    <n v="1849"/>
    <n v="0.41399999999999998"/>
    <m/>
    <n v="0.253942"/>
    <n v="0.54322999999999999"/>
    <n v="5.4558599999999999E-2"/>
    <n v="48177"/>
  </r>
  <r>
    <x v="23"/>
    <x v="169"/>
    <s v="University of Wisconsin-Milwaukee"/>
    <s v="Wisconsin"/>
    <x v="1"/>
    <x v="0"/>
    <n v="0.86080053667262968"/>
    <n v="0.45356539810364982"/>
    <n v="8944"/>
    <n v="7699"/>
    <n v="3398"/>
    <n v="94"/>
    <n v="3492"/>
    <s v="53201-0413"/>
    <s v="Great Lakes: IL, IN, MI, OH, and WI"/>
    <x v="1"/>
    <x v="1"/>
    <n v="-87.880499999999998"/>
    <n v="43.076799999999999"/>
    <n v="6.0999999999999999E-2"/>
    <n v="7147"/>
    <n v="223620224"/>
    <n v="196133376"/>
    <m/>
    <n v="17103368"/>
    <n v="67209696"/>
    <n v="136912720"/>
    <n v="1505078"/>
    <n v="31074244"/>
    <n v="361832896"/>
    <n v="153993008"/>
    <x v="4738"/>
    <n v="201761456"/>
    <n v="53235992"/>
    <n v="33833448"/>
    <n v="87069440"/>
    <n v="53599864"/>
    <n v="61730656"/>
    <n v="532329312"/>
    <n v="258878144"/>
    <n v="85026816"/>
    <n v="94484368"/>
    <n v="102385384"/>
    <n v="559101696"/>
    <n v="532329312"/>
    <n v="1741"/>
    <n v="0.435"/>
    <m/>
    <n v="0.254083"/>
    <n v="0.54272699999999996"/>
    <n v="5.3740999999999997E-2"/>
    <n v="46588.5"/>
  </r>
  <r>
    <x v="24"/>
    <x v="169"/>
    <s v="University of Wisconsin-Milwaukee"/>
    <s v="Wisconsin"/>
    <x v="1"/>
    <x v="0"/>
    <n v="0.89550018594272962"/>
    <n v="0.4781284606866002"/>
    <n v="8067"/>
    <n v="7224"/>
    <n v="3374"/>
    <n v="80"/>
    <n v="3454"/>
    <s v="53201-0413"/>
    <s v="Great Lakes: IL, IN, MI, OH, and WI"/>
    <x v="1"/>
    <x v="1"/>
    <n v="-87.880499999999998"/>
    <n v="43.076799999999999"/>
    <n v="5.6000000000000001E-2"/>
    <n v="7736"/>
    <n v="227835344"/>
    <n v="197783760"/>
    <m/>
    <n v="18257444"/>
    <n v="70120408"/>
    <n v="156346208"/>
    <n v="1402670"/>
    <n v="44224028"/>
    <n v="372955744"/>
    <n v="170052144"/>
    <x v="4739"/>
    <n v="207003200"/>
    <n v="58268464"/>
    <n v="21240800"/>
    <n v="79509264"/>
    <n v="58372276"/>
    <n v="66113800"/>
    <n v="565381888"/>
    <n v="262528576"/>
    <n v="83203936"/>
    <n v="102385384"/>
    <n v="104447488"/>
    <n v="591795904"/>
    <n v="565381888"/>
    <n v="1651"/>
    <n v="0.40799999999999997"/>
    <m/>
    <n v="0.25598599999999999"/>
    <n v="0.55558700000000005"/>
    <n v="5.20715E-2"/>
    <n v="45843"/>
  </r>
  <r>
    <x v="25"/>
    <x v="169"/>
    <s v="University of Wisconsin-Milwaukee"/>
    <s v="Wisconsin"/>
    <x v="1"/>
    <x v="0"/>
    <n v="0.85784425667960718"/>
    <n v="0.44123519233328895"/>
    <n v="8758"/>
    <n v="7513"/>
    <n v="3261"/>
    <n v="54"/>
    <n v="3315"/>
    <s v="53201-0413"/>
    <s v="Great Lakes: IL, IN, MI, OH, and WI"/>
    <x v="1"/>
    <x v="1"/>
    <n v="-87.880499999999998"/>
    <n v="43.076799999999999"/>
    <n v="6.2E-2"/>
    <n v="7859"/>
    <n v="229673024"/>
    <n v="200701968"/>
    <m/>
    <n v="18870516"/>
    <n v="69175504"/>
    <n v="129381392"/>
    <n v="1818999"/>
    <n v="60055372"/>
    <n v="374222944"/>
    <n v="141962624"/>
    <x v="4740"/>
    <n v="211065872"/>
    <n v="53390468"/>
    <n v="29270932"/>
    <n v="82661400"/>
    <n v="52667576"/>
    <n v="63440356"/>
    <n v="536590912"/>
    <n v="252623968"/>
    <n v="101847360"/>
    <n v="104447488"/>
    <n v="112149968"/>
    <n v="533279360"/>
    <n v="536590912"/>
    <n v="1497"/>
    <n v="0.40100000000000002"/>
    <m/>
    <n v="0.244002"/>
    <n v="0.56645100000000004"/>
    <n v="5.4455000000000003E-2"/>
    <n v="47705"/>
  </r>
  <r>
    <x v="26"/>
    <x v="169"/>
    <s v="University of Wisconsin-Milwaukee"/>
    <s v="Wisconsin"/>
    <x v="1"/>
    <x v="0"/>
    <n v="0.73285957361625464"/>
    <n v="0.42583993444414092"/>
    <n v="9991"/>
    <n v="7322"/>
    <n v="3079"/>
    <n v="39"/>
    <n v="3118"/>
    <s v="53201-0413"/>
    <s v="Great Lakes: IL, IN, MI, OH, and WI"/>
    <x v="1"/>
    <x v="1"/>
    <n v="-87.880499999999998"/>
    <n v="43.076799999999999"/>
    <n v="7.2999999999999995E-2"/>
    <n v="7629"/>
    <n v="223869072"/>
    <n v="194583536"/>
    <m/>
    <n v="17550216"/>
    <n v="65433600"/>
    <n v="127548848"/>
    <n v="1614225"/>
    <n v="49655688"/>
    <n v="375755712"/>
    <n v="140145712"/>
    <x v="4741"/>
    <n v="198140144"/>
    <n v="51262872"/>
    <n v="27280796"/>
    <n v="78543664"/>
    <n v="52743316"/>
    <n v="63229064"/>
    <n v="541216256"/>
    <n v="246033344"/>
    <n v="101507936"/>
    <n v="112149968"/>
    <n v="139018256"/>
    <n v="523758624"/>
    <n v="541216256"/>
    <n v="1518"/>
    <n v="0.41499999999999998"/>
    <m/>
    <n v="0.22598399999999999"/>
    <n v="0.56415800000000005"/>
    <n v="5.4437300000000001E-2"/>
    <n v="50518.5"/>
  </r>
  <r>
    <x v="27"/>
    <x v="169"/>
    <s v="University of Wisconsin-Milwaukee"/>
    <s v="Wisconsin"/>
    <x v="1"/>
    <x v="0"/>
    <n v="0.72478498827208759"/>
    <n v="0.43594929881337646"/>
    <n v="10232"/>
    <n v="7416"/>
    <n v="3190"/>
    <n v="43"/>
    <n v="3233"/>
    <m/>
    <m/>
    <x v="0"/>
    <x v="0"/>
    <m/>
    <m/>
    <n v="7.0000000000000007E-2"/>
    <n v="7480"/>
    <n v="214064880"/>
    <n v="183388608"/>
    <m/>
    <n v="23997156"/>
    <n v="62003664"/>
    <n v="146625248"/>
    <n v="1973105"/>
    <n v="45982280"/>
    <n v="361597440"/>
    <n v="152645056"/>
    <x v="4742"/>
    <n v="187929632"/>
    <n v="51838576"/>
    <n v="28727980"/>
    <n v="80566560"/>
    <n v="52097616"/>
    <n v="65214584"/>
    <n v="524877312"/>
    <n v="240704768"/>
    <n v="89531672"/>
    <n v="139018256"/>
    <n v="167211888"/>
    <n v="516349664"/>
    <n v="524877312"/>
    <m/>
    <m/>
    <m/>
    <m/>
    <m/>
    <m/>
    <m/>
  </r>
  <r>
    <x v="0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0398067"/>
    <m/>
    <m/>
    <n v="44794"/>
    <n v="3511508"/>
    <n v="21031394"/>
    <n v="87766"/>
    <n v="2652148"/>
    <m/>
    <m/>
    <x v="4743"/>
    <n v="18598986"/>
    <n v="38578"/>
    <n v="828787"/>
    <n v="867365"/>
    <n v="4527655"/>
    <n v="3906518"/>
    <n v="48096288"/>
    <n v="19604656"/>
    <n v="5916581"/>
    <m/>
    <m/>
    <m/>
    <m/>
    <m/>
    <m/>
    <m/>
    <m/>
    <m/>
    <m/>
    <m/>
  </r>
  <r>
    <x v="1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0824324"/>
    <m/>
    <m/>
    <n v="59767"/>
    <n v="3810593"/>
    <n v="22596852"/>
    <n v="199910"/>
    <n v="2452258"/>
    <m/>
    <m/>
    <x v="4744"/>
    <n v="19092556"/>
    <n v="34185"/>
    <n v="1152243"/>
    <n v="1186428"/>
    <n v="5162917"/>
    <n v="4326879"/>
    <n v="50059804"/>
    <n v="20467196"/>
    <n v="6188706"/>
    <m/>
    <m/>
    <m/>
    <m/>
    <m/>
    <m/>
    <m/>
    <m/>
    <m/>
    <m/>
    <m/>
  </r>
  <r>
    <x v="2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1026110"/>
    <m/>
    <m/>
    <n v="59467"/>
    <n v="3631055"/>
    <n v="22374172"/>
    <n v="142205"/>
    <n v="2527159"/>
    <m/>
    <m/>
    <x v="4745"/>
    <n v="19373556"/>
    <n v="72789"/>
    <n v="1457758"/>
    <n v="1530547"/>
    <n v="5392720"/>
    <n v="4523633"/>
    <n v="50665176"/>
    <n v="21094330"/>
    <n v="6448908"/>
    <m/>
    <m/>
    <m/>
    <m/>
    <m/>
    <m/>
    <m/>
    <m/>
    <m/>
    <m/>
    <m/>
  </r>
  <r>
    <x v="3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0552518"/>
    <m/>
    <m/>
    <n v="58086"/>
    <n v="3320337"/>
    <n v="24629266"/>
    <n v="263825"/>
    <n v="2526008"/>
    <m/>
    <m/>
    <x v="4746"/>
    <n v="20193936"/>
    <n v="88930"/>
    <n v="1749866"/>
    <n v="1838796"/>
    <n v="6267199"/>
    <n v="4897866"/>
    <n v="53923760"/>
    <n v="21821856"/>
    <n v="6772914"/>
    <m/>
    <m/>
    <m/>
    <m/>
    <m/>
    <m/>
    <m/>
    <m/>
    <m/>
    <m/>
    <m/>
  </r>
  <r>
    <x v="4"/>
    <x v="170"/>
    <s v="UNIVERSITY OF WISCONSIN-PLATTEVILLE"/>
    <s v="Wisconsin"/>
    <x v="0"/>
    <x v="0"/>
    <s v=""/>
    <s v=""/>
    <m/>
    <m/>
    <m/>
    <m/>
    <m/>
    <m/>
    <m/>
    <x v="0"/>
    <x v="0"/>
    <m/>
    <m/>
    <m/>
    <m/>
    <n v="11180495"/>
    <m/>
    <m/>
    <n v="59753"/>
    <n v="2965791"/>
    <n v="24998012"/>
    <n v="225285"/>
    <n v="2541719"/>
    <m/>
    <m/>
    <x v="4747"/>
    <n v="21150708"/>
    <n v="95258"/>
    <n v="1721025"/>
    <n v="1816283"/>
    <n v="6424774"/>
    <n v="4666300"/>
    <n v="55320288"/>
    <n v="22365396"/>
    <n v="7624280"/>
    <m/>
    <m/>
    <m/>
    <m/>
    <m/>
    <m/>
    <m/>
    <m/>
    <m/>
    <m/>
    <m/>
  </r>
  <r>
    <x v="5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2066183"/>
    <m/>
    <m/>
    <n v="52052"/>
    <n v="3084090"/>
    <n v="24422072"/>
    <n v="191030"/>
    <n v="3327406"/>
    <m/>
    <m/>
    <x v="4748"/>
    <n v="21566862"/>
    <n v="1884"/>
    <n v="1976155"/>
    <n v="1978039"/>
    <n v="6554153"/>
    <n v="4660421"/>
    <n v="56686168"/>
    <n v="22803294"/>
    <n v="6843701"/>
    <m/>
    <m/>
    <m/>
    <m/>
    <m/>
    <m/>
    <m/>
    <m/>
    <m/>
    <m/>
    <m/>
  </r>
  <r>
    <x v="6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2447230"/>
    <m/>
    <m/>
    <n v="52860"/>
    <n v="2978751"/>
    <n v="24903368"/>
    <n v="513664"/>
    <n v="2820253"/>
    <m/>
    <m/>
    <x v="4749"/>
    <n v="22037216"/>
    <n v="6404"/>
    <n v="1846512"/>
    <n v="1852916"/>
    <n v="6604221"/>
    <n v="5002925"/>
    <n v="57851496"/>
    <n v="23324966"/>
    <n v="7472745"/>
    <n v="1138243"/>
    <n v="1179850"/>
    <m/>
    <m/>
    <n v="523"/>
    <n v="0.53"/>
    <m/>
    <m/>
    <m/>
    <m/>
    <m/>
  </r>
  <r>
    <x v="7"/>
    <x v="170"/>
    <s v="UNIVERSITY OF WISCONSIN-PLATTEVILLE"/>
    <s v="Wisconsin"/>
    <x v="0"/>
    <x v="0"/>
    <s v=""/>
    <s v=""/>
    <m/>
    <m/>
    <m/>
    <m/>
    <m/>
    <m/>
    <m/>
    <x v="0"/>
    <x v="0"/>
    <m/>
    <m/>
    <m/>
    <m/>
    <n v="13466703"/>
    <m/>
    <m/>
    <n v="52516"/>
    <n v="3241398"/>
    <n v="25255676"/>
    <n v="333848"/>
    <n v="3058428"/>
    <m/>
    <m/>
    <x v="4750"/>
    <n v="24146728"/>
    <n v="41192"/>
    <n v="1682306"/>
    <n v="1723498"/>
    <n v="6438385"/>
    <n v="6264039"/>
    <n v="61095708"/>
    <n v="24673188"/>
    <n v="8007752"/>
    <n v="1179850"/>
    <n v="1021898"/>
    <m/>
    <m/>
    <n v="471"/>
    <n v="0.53600000000000003"/>
    <m/>
    <n v="0.16145799999999999"/>
    <n v="0.42013899999999998"/>
    <n v="6.6550899999999996E-2"/>
    <n v="39303"/>
  </r>
  <r>
    <x v="8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5022528"/>
    <m/>
    <m/>
    <n v="54462"/>
    <n v="3442164"/>
    <n v="25304696"/>
    <n v="581263"/>
    <n v="2942025"/>
    <m/>
    <m/>
    <x v="4751"/>
    <n v="24555048"/>
    <n v="15532"/>
    <n v="1603466"/>
    <n v="1618998"/>
    <n v="6856408"/>
    <n v="6813311"/>
    <n v="63705840"/>
    <n v="26046908"/>
    <n v="8369660"/>
    <n v="1021898"/>
    <n v="1229198"/>
    <m/>
    <m/>
    <n v="487"/>
    <n v="0.53100000000000003"/>
    <m/>
    <n v="0.143757"/>
    <n v="0.42917100000000002"/>
    <n v="6.1909800000000001E-2"/>
    <n v="40271.5"/>
  </r>
  <r>
    <x v="9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6543961"/>
    <m/>
    <m/>
    <n v="39435"/>
    <n v="3381079"/>
    <n v="26349352"/>
    <n v="511424"/>
    <n v="3401927"/>
    <m/>
    <m/>
    <x v="4752"/>
    <n v="25399192"/>
    <n v="9771"/>
    <n v="1707454"/>
    <n v="1717225"/>
    <n v="7242256"/>
    <n v="6660546"/>
    <n v="65870336"/>
    <n v="26661550"/>
    <n v="8481323"/>
    <n v="1807865"/>
    <n v="1934169"/>
    <m/>
    <m/>
    <n v="460"/>
    <n v="0.499"/>
    <m/>
    <n v="0.12994600000000001"/>
    <n v="0.44162200000000001"/>
    <n v="5.2760099999999997E-2"/>
    <n v="43281"/>
  </r>
  <r>
    <x v="10"/>
    <x v="170"/>
    <s v="UNIVERSITY OF WISCONSIN-PLATTEVILLE"/>
    <s v="Wisconsin"/>
    <x v="0"/>
    <x v="0"/>
    <s v=""/>
    <s v=""/>
    <m/>
    <m/>
    <m/>
    <m/>
    <m/>
    <n v="53818"/>
    <s v="Great Lakes: IL, IN, MI, OH, and WI"/>
    <x v="0"/>
    <x v="0"/>
    <m/>
    <m/>
    <m/>
    <m/>
    <n v="17732000"/>
    <m/>
    <m/>
    <n v="42658"/>
    <n v="3544444"/>
    <n v="30314938"/>
    <n v="431755"/>
    <n v="3635537"/>
    <m/>
    <m/>
    <x v="4753"/>
    <n v="27463308"/>
    <n v="3159"/>
    <n v="1649919"/>
    <n v="1653078"/>
    <n v="8001261"/>
    <n v="7232561"/>
    <n v="72862392"/>
    <n v="28692552"/>
    <n v="9323333"/>
    <n v="1934169"/>
    <n v="1952115"/>
    <m/>
    <m/>
    <n v="466"/>
    <n v="0.503"/>
    <m/>
    <n v="0.12987000000000001"/>
    <n v="0.43156800000000001"/>
    <n v="5.3946099999999997E-2"/>
    <n v="45724.5"/>
  </r>
  <r>
    <x v="11"/>
    <x v="170"/>
    <s v="UNIVERSITY OF WISCONSIN-PLATTEVILLE"/>
    <s v="Wisconsin"/>
    <x v="1"/>
    <x v="0"/>
    <n v="0.94477680625862859"/>
    <n v="0.48855333658061373"/>
    <n v="2173"/>
    <n v="2053"/>
    <n v="958"/>
    <n v="45"/>
    <n v="1003"/>
    <n v="538183001"/>
    <s v="Great Lakes: IL, IN, MI, OH, and WI"/>
    <x v="0"/>
    <x v="0"/>
    <m/>
    <m/>
    <m/>
    <m/>
    <n v="19328190"/>
    <n v="16994940"/>
    <m/>
    <n v="487663"/>
    <n v="4419266"/>
    <n v="26827096"/>
    <n v="191564"/>
    <n v="10378368"/>
    <n v="37829648"/>
    <n v="29390632"/>
    <x v="4754"/>
    <n v="30675484"/>
    <m/>
    <n v="2113437.25"/>
    <n v="2113437.25"/>
    <n v="7840957"/>
    <n v="8923713"/>
    <n v="68944824"/>
    <n v="31731990"/>
    <n v="10549965"/>
    <m/>
    <m/>
    <n v="70423176"/>
    <n v="68944824"/>
    <n v="504"/>
    <n v="0.54"/>
    <m/>
    <n v="0.13991200000000001"/>
    <n v="0.425626"/>
    <n v="5.5964699999999999E-2"/>
    <n v="47591"/>
  </r>
  <r>
    <x v="12"/>
    <x v="170"/>
    <s v="UNIVERSITY OF WISCONSIN-PLATTEVILLE"/>
    <s v="Wisconsin"/>
    <x v="1"/>
    <x v="0"/>
    <n v="0.97619047619047616"/>
    <n v="0.52319464371114299"/>
    <n v="2142"/>
    <n v="2091"/>
    <n v="1039"/>
    <n v="55"/>
    <n v="1094"/>
    <s v="53818-3001"/>
    <s v="Great Lakes: IL, IN, MI, OH, and WI"/>
    <x v="0"/>
    <x v="0"/>
    <m/>
    <m/>
    <m/>
    <m/>
    <n v="20744360"/>
    <n v="18826372"/>
    <m/>
    <n v="292371"/>
    <n v="5050643"/>
    <n v="29478508"/>
    <n v="578267"/>
    <n v="16461295"/>
    <n v="43756572"/>
    <n v="33072176"/>
    <x v="4755"/>
    <n v="34026180"/>
    <n v="46897.06"/>
    <n v="2186041"/>
    <n v="2232938"/>
    <n v="10032555"/>
    <n v="8955935"/>
    <n v="75063832"/>
    <n v="33063880"/>
    <n v="11514142"/>
    <n v="2439183"/>
    <n v="2303305"/>
    <n v="85222440"/>
    <n v="75063832"/>
    <n v="484"/>
    <n v="0.495"/>
    <m/>
    <n v="0.133274"/>
    <n v="0.42084100000000002"/>
    <n v="4.8300500000000003E-2"/>
    <n v="49293"/>
  </r>
  <r>
    <x v="13"/>
    <x v="170"/>
    <s v="UNIVERSITY OF WISCONSIN-PLATTEVILLE"/>
    <s v="Wisconsin"/>
    <x v="1"/>
    <x v="0"/>
    <n v="0.97339729611862191"/>
    <n v="0.50448028673835121"/>
    <n v="2293"/>
    <n v="2232"/>
    <n v="1120"/>
    <n v="6"/>
    <n v="1126"/>
    <s v="53818-3001"/>
    <s v="Great Lakes: IL, IN, MI, OH, and WI"/>
    <x v="0"/>
    <x v="0"/>
    <m/>
    <m/>
    <m/>
    <m/>
    <n v="22765528"/>
    <n v="20610052"/>
    <m/>
    <m/>
    <n v="5041785"/>
    <n v="25527522"/>
    <n v="331494"/>
    <n v="11119308"/>
    <n v="43682956"/>
    <n v="29676520"/>
    <x v="4756"/>
    <n v="33268910"/>
    <n v="228130.3"/>
    <n v="2043834.88"/>
    <n v="2271965.25"/>
    <n v="9782311"/>
    <n v="9429169"/>
    <n v="75435112"/>
    <n v="33121408"/>
    <n v="11952093"/>
    <n v="2303305"/>
    <n v="2545124"/>
    <n v="75947400"/>
    <n v="75435112"/>
    <n v="569"/>
    <n v="0.50900000000000001"/>
    <m/>
    <n v="0.124141"/>
    <n v="0.41838500000000001"/>
    <n v="4.8969100000000002E-2"/>
    <n v="52071"/>
  </r>
  <r>
    <x v="14"/>
    <x v="170"/>
    <s v="UNIVERSITY OF WISCONSIN-PLATTEVILLE"/>
    <s v="Wisconsin"/>
    <x v="1"/>
    <x v="0"/>
    <n v="0.85213127121840815"/>
    <n v="0.50287737937140331"/>
    <n v="2651"/>
    <n v="2259"/>
    <n v="1116"/>
    <n v="20"/>
    <n v="1136"/>
    <m/>
    <m/>
    <x v="0"/>
    <x v="0"/>
    <m/>
    <m/>
    <m/>
    <m/>
    <n v="25743650"/>
    <n v="23569604"/>
    <m/>
    <n v="375654"/>
    <n v="5006336"/>
    <n v="22961424"/>
    <n v="215491"/>
    <n v="11678965"/>
    <n v="47227052"/>
    <n v="26983256"/>
    <x v="4757"/>
    <n v="32684080"/>
    <n v="476463.97"/>
    <n v="2303590.75"/>
    <n v="2780054.75"/>
    <n v="10564144"/>
    <n v="10413395"/>
    <n v="77189824"/>
    <n v="33899380"/>
    <n v="12202268"/>
    <n v="2658267"/>
    <n v="2867394"/>
    <n v="82188376"/>
    <n v="77189824"/>
    <n v="566"/>
    <n v="0.51800000000000002"/>
    <m/>
    <n v="0.12363300000000001"/>
    <n v="0.41042899999999999"/>
    <n v="5.2565199999999999E-2"/>
    <n v="53575.5"/>
  </r>
  <r>
    <x v="15"/>
    <x v="170"/>
    <s v="University of Wisconsin-Platteville"/>
    <s v="Wisconsin"/>
    <x v="1"/>
    <x v="0"/>
    <n v="0.92489673300788589"/>
    <n v="0.4876167275680065"/>
    <n v="2663"/>
    <n v="2463"/>
    <n v="1164"/>
    <n v="37"/>
    <n v="1201"/>
    <s v="53818-3001"/>
    <s v="Great Lakes: IL, IN, MI, OH, and WI"/>
    <x v="1"/>
    <x v="3"/>
    <m/>
    <m/>
    <m/>
    <m/>
    <n v="28187016"/>
    <n v="26517052"/>
    <m/>
    <n v="360479"/>
    <n v="5223902"/>
    <n v="25292940"/>
    <n v="256755"/>
    <n v="10057882"/>
    <n v="50114768"/>
    <n v="28917246"/>
    <x v="4758"/>
    <n v="33976260"/>
    <n v="587092.5"/>
    <n v="2754848"/>
    <n v="3341940.5"/>
    <n v="11438579"/>
    <n v="10262810"/>
    <n v="81882816"/>
    <n v="35285516"/>
    <n v="12772561"/>
    <n v="11627882"/>
    <n v="12203169"/>
    <n v="82268672"/>
    <n v="81882816"/>
    <n v="462"/>
    <n v="0.48199999999999998"/>
    <m/>
    <n v="0.13278499999999999"/>
    <n v="0.39913799999999999"/>
    <n v="4.8570299999999997E-2"/>
    <n v="54299"/>
  </r>
  <r>
    <x v="16"/>
    <x v="170"/>
    <s v="University of Wisconsin-Platteville"/>
    <s v="Wisconsin"/>
    <x v="1"/>
    <x v="0"/>
    <n v="0.9402040098487513"/>
    <n v="0.46614291058735502"/>
    <n v="2843"/>
    <n v="2673"/>
    <n v="1218"/>
    <n v="28"/>
    <n v="1246"/>
    <m/>
    <m/>
    <x v="0"/>
    <x v="0"/>
    <m/>
    <m/>
    <m/>
    <m/>
    <n v="31633632"/>
    <n v="29640216"/>
    <m/>
    <n v="623334"/>
    <n v="5854871"/>
    <n v="25200792"/>
    <n v="340363"/>
    <n v="12360098"/>
    <n v="60014528"/>
    <n v="29207544"/>
    <x v="4759"/>
    <n v="36979136"/>
    <n v="555240.68999999994"/>
    <n v="2859123"/>
    <n v="3414363.75"/>
    <n v="11997014"/>
    <n v="11155892"/>
    <n v="89136992"/>
    <n v="36981976"/>
    <n v="13389395"/>
    <n v="12203169"/>
    <n v="14770194"/>
    <n v="105021408"/>
    <n v="89136992"/>
    <n v="553"/>
    <n v="0.53200000000000003"/>
    <m/>
    <n v="0.13874700000000001"/>
    <n v="0.401675"/>
    <n v="5.0254899999999998E-2"/>
    <n v="55693.5"/>
  </r>
  <r>
    <x v="17"/>
    <x v="170"/>
    <s v="University of Wisconsin-Platteville"/>
    <s v="Wisconsin"/>
    <x v="1"/>
    <x v="0"/>
    <n v="0.93716577540106949"/>
    <n v="0.51319543509272469"/>
    <n v="2992"/>
    <n v="2804"/>
    <n v="1387"/>
    <n v="52"/>
    <n v="1439"/>
    <m/>
    <m/>
    <x v="0"/>
    <x v="0"/>
    <m/>
    <m/>
    <m/>
    <m/>
    <n v="33885924"/>
    <n v="31436100"/>
    <m/>
    <n v="801764"/>
    <n v="6714816"/>
    <n v="24487570"/>
    <m/>
    <n v="12722001"/>
    <n v="60516856"/>
    <n v="28625812"/>
    <x v="4760"/>
    <n v="37061496"/>
    <n v="609344.38"/>
    <n v="3003309.75"/>
    <n v="3612654"/>
    <n v="12888168"/>
    <n v="12200658"/>
    <n v="93658824"/>
    <n v="39227776"/>
    <n v="12275917"/>
    <n v="14770194"/>
    <n v="14126200"/>
    <n v="97558184"/>
    <n v="93658824"/>
    <n v="614"/>
    <n v="0.54800000000000004"/>
    <m/>
    <n v="0.117406"/>
    <n v="0.39829399999999998"/>
    <n v="4.6075100000000001E-2"/>
    <n v="60016"/>
  </r>
  <r>
    <x v="18"/>
    <x v="170"/>
    <s v="University of Wisconsin-Platteville"/>
    <s v="Wisconsin"/>
    <x v="1"/>
    <x v="0"/>
    <n v="0.94296577946768056"/>
    <n v="0.519489247311828"/>
    <n v="3156"/>
    <n v="2976"/>
    <n v="1466"/>
    <n v="80"/>
    <n v="1546"/>
    <s v="53818-3001"/>
    <s v="Great Lakes: IL, IN, MI, OH, and WI"/>
    <x v="1"/>
    <x v="3"/>
    <m/>
    <m/>
    <m/>
    <m/>
    <n v="39700468"/>
    <n v="36917316"/>
    <m/>
    <n v="3789717"/>
    <n v="6880960"/>
    <n v="28197252"/>
    <m/>
    <n v="18369160"/>
    <n v="72550752"/>
    <n v="28867856"/>
    <x v="4761"/>
    <n v="39933732"/>
    <n v="677425.06"/>
    <n v="2950906.75"/>
    <n v="3628331.75"/>
    <n v="12999188"/>
    <n v="13325132"/>
    <n v="99981016"/>
    <n v="40757444"/>
    <n v="12924285"/>
    <n v="14126200"/>
    <n v="10671617"/>
    <n v="109907344"/>
    <n v="99981016"/>
    <n v="626"/>
    <n v="0.56100000000000005"/>
    <m/>
    <n v="0.105616"/>
    <n v="0.39246999999999999"/>
    <n v="4.2437799999999998E-2"/>
    <n v="63290.5"/>
  </r>
  <r>
    <x v="19"/>
    <x v="170"/>
    <s v="University of Wisconsin-Platteville"/>
    <s v="Wisconsin"/>
    <x v="1"/>
    <x v="0"/>
    <n v="0.96399241945672776"/>
    <n v="0.50917431192660545"/>
    <n v="3166"/>
    <n v="3052"/>
    <n v="1468"/>
    <n v="86"/>
    <n v="1554"/>
    <m/>
    <m/>
    <x v="0"/>
    <x v="0"/>
    <m/>
    <m/>
    <m/>
    <m/>
    <n v="43444056"/>
    <n v="39347036"/>
    <m/>
    <n v="1000"/>
    <n v="9967248"/>
    <n v="17831924"/>
    <m/>
    <n v="11519620"/>
    <n v="70030016"/>
    <n v="25564644"/>
    <x v="4762"/>
    <n v="38349496"/>
    <n v="689867"/>
    <n v="3296126"/>
    <n v="3985993"/>
    <n v="13254353"/>
    <n v="14184250"/>
    <n v="101962264"/>
    <n v="42071052"/>
    <n v="14144857"/>
    <n v="10671617"/>
    <n v="11715410"/>
    <n v="107499432"/>
    <n v="101962264"/>
    <n v="624"/>
    <n v="0.53600000000000003"/>
    <m/>
    <n v="0.120522"/>
    <n v="0.39313900000000002"/>
    <n v="4.67517E-2"/>
    <n v="63290.5"/>
  </r>
  <r>
    <x v="20"/>
    <x v="170"/>
    <s v="University of Wisconsin-Platteville"/>
    <s v="Wisconsin"/>
    <x v="1"/>
    <x v="0"/>
    <n v="0.95301360985093975"/>
    <n v="0.55525331519891197"/>
    <n v="3086"/>
    <n v="2941"/>
    <n v="1531"/>
    <n v="102"/>
    <n v="1633"/>
    <s v="53818-3001"/>
    <s v="Great Lakes: IL, IN, MI, OH, and WI"/>
    <x v="1"/>
    <x v="3"/>
    <n v="-90.493099999999998"/>
    <n v="42.733800000000002"/>
    <m/>
    <m/>
    <n v="44997084"/>
    <n v="39418700"/>
    <m/>
    <n v="935353"/>
    <n v="12121952"/>
    <n v="20565486"/>
    <m/>
    <n v="13760906"/>
    <n v="73490520"/>
    <n v="29924438"/>
    <x v="4763"/>
    <n v="41401032"/>
    <n v="842327"/>
    <n v="3516522"/>
    <n v="4358849"/>
    <n v="15708301"/>
    <n v="15372274"/>
    <n v="110212872"/>
    <n v="44041360"/>
    <n v="16084756"/>
    <n v="11715410"/>
    <n v="12173095"/>
    <n v="110961872"/>
    <n v="110212872"/>
    <n v="639"/>
    <n v="0.52500000000000002"/>
    <m/>
    <n v="0.12645700000000001"/>
    <n v="0.38228400000000001"/>
    <n v="4.6037300000000003E-2"/>
    <n v="61812"/>
  </r>
  <r>
    <x v="21"/>
    <x v="170"/>
    <s v="University of Wisconsin-Platteville"/>
    <s v="Wisconsin"/>
    <x v="1"/>
    <x v="0"/>
    <n v="0.95565552699228795"/>
    <n v="0.53934095494283796"/>
    <n v="3112"/>
    <n v="2974"/>
    <n v="1534"/>
    <n v="70"/>
    <n v="1604"/>
    <s v="53818-3001"/>
    <s v="Great Lakes: IL, IN, MI, OH, and WI"/>
    <x v="1"/>
    <x v="3"/>
    <n v="-90.492699999999999"/>
    <n v="42.733899999999998"/>
    <n v="4.4999999999999998E-2"/>
    <n v="1348"/>
    <n v="52581676"/>
    <n v="46967244"/>
    <m/>
    <m/>
    <n v="10728171"/>
    <n v="12269291"/>
    <n v="453382"/>
    <n v="16594349"/>
    <n v="82358888"/>
    <n v="21744152"/>
    <x v="4764"/>
    <n v="41654196"/>
    <n v="1103799"/>
    <n v="4062544"/>
    <n v="5166343"/>
    <n v="17242360"/>
    <n v="16456832"/>
    <n v="112961112"/>
    <n v="48211656"/>
    <n v="14190298"/>
    <n v="12173095"/>
    <n v="15071020"/>
    <n v="114380712"/>
    <n v="112961112"/>
    <n v="723"/>
    <n v="0.52100000000000002"/>
    <m/>
    <n v="0.114574"/>
    <n v="0.37431500000000001"/>
    <n v="4.0981200000000002E-2"/>
    <n v="62789"/>
  </r>
  <r>
    <x v="22"/>
    <x v="170"/>
    <s v="University of Wisconsin-Platteville"/>
    <s v="Wisconsin"/>
    <x v="1"/>
    <x v="0"/>
    <n v="0.96906278434940851"/>
    <n v="0.53865414710485138"/>
    <n v="3297"/>
    <n v="3195"/>
    <n v="1624"/>
    <n v="97"/>
    <n v="1721"/>
    <m/>
    <m/>
    <x v="0"/>
    <x v="0"/>
    <m/>
    <m/>
    <n v="5.5E-2"/>
    <n v="1398"/>
    <n v="58839932"/>
    <n v="52033064"/>
    <m/>
    <n v="846338"/>
    <n v="11708674"/>
    <n v="9856400"/>
    <n v="709176"/>
    <n v="21788612"/>
    <n v="95524136"/>
    <n v="19596296"/>
    <x v="4765"/>
    <n v="41179556"/>
    <n v="1172379"/>
    <n v="3827860"/>
    <n v="5000239"/>
    <n v="17238424"/>
    <n v="17796598"/>
    <n v="122033344"/>
    <n v="51106680"/>
    <n v="14944946"/>
    <n v="15071020"/>
    <n v="18267928"/>
    <n v="129979168"/>
    <n v="122033344"/>
    <n v="795"/>
    <n v="0.54200000000000004"/>
    <m/>
    <n v="0.114444"/>
    <n v="0.39027800000000001"/>
    <n v="4.3333299999999998E-2"/>
    <n v="65090"/>
  </r>
  <r>
    <x v="23"/>
    <x v="170"/>
    <s v="University of Wisconsin-Platteville"/>
    <s v="Wisconsin"/>
    <x v="1"/>
    <x v="0"/>
    <n v="0.96469549867608118"/>
    <n v="0.5349191826776456"/>
    <n v="3399"/>
    <n v="3279"/>
    <n v="1666"/>
    <n v="88"/>
    <n v="1754"/>
    <s v="53818-3099"/>
    <s v="Great Lakes: IL, IN, MI, OH, and WI"/>
    <x v="1"/>
    <x v="3"/>
    <n v="-90.492699999999999"/>
    <n v="42.733899999999998"/>
    <n v="4.1000000000000002E-2"/>
    <n v="1678"/>
    <n v="58306608"/>
    <n v="51455920"/>
    <m/>
    <n v="147020"/>
    <n v="11125599"/>
    <n v="22501214"/>
    <n v="2441608"/>
    <n v="13504571"/>
    <n v="96386536"/>
    <n v="34263616"/>
    <x v="4766"/>
    <n v="46185700"/>
    <n v="1050842"/>
    <n v="3740969"/>
    <n v="4791811"/>
    <n v="20822732"/>
    <n v="17322236"/>
    <n v="134713728"/>
    <n v="53328472"/>
    <n v="18826732"/>
    <n v="18267928"/>
    <n v="23442846"/>
    <n v="132338384"/>
    <n v="134713728"/>
    <n v="758"/>
    <n v="0.51600000000000001"/>
    <m/>
    <n v="0.111638"/>
    <n v="0.39547900000000002"/>
    <n v="3.99107E-2"/>
    <n v="66794"/>
  </r>
  <r>
    <x v="24"/>
    <x v="170"/>
    <s v="University of Wisconsin-Platteville"/>
    <s v="Wisconsin"/>
    <x v="1"/>
    <x v="0"/>
    <n v="0.94401818698493889"/>
    <n v="0.51324503311258274"/>
    <n v="3519"/>
    <n v="3322"/>
    <n v="1684"/>
    <n v="21"/>
    <n v="1705"/>
    <s v="53818-3001"/>
    <s v="Great Lakes: IL, IN, MI, OH, and WI"/>
    <x v="1"/>
    <x v="3"/>
    <n v="-90.492699999999999"/>
    <n v="42.733899999999998"/>
    <n v="0.04"/>
    <n v="1855"/>
    <n v="59916400"/>
    <n v="49089728"/>
    <m/>
    <n v="402073"/>
    <n v="11802757"/>
    <n v="22120356"/>
    <n v="1987173"/>
    <n v="18190736"/>
    <n v="98250000"/>
    <n v="32335740"/>
    <x v="4767"/>
    <n v="46901620"/>
    <n v="1427373"/>
    <n v="3071686"/>
    <n v="4499059"/>
    <n v="22817228"/>
    <n v="18373740"/>
    <n v="135001792"/>
    <n v="55052900"/>
    <n v="18068592"/>
    <n v="23442846"/>
    <n v="21671990"/>
    <n v="135065376"/>
    <n v="135001792"/>
    <n v="827"/>
    <n v="0.54"/>
    <m/>
    <n v="0.10136100000000001"/>
    <n v="0.37735299999999999"/>
    <n v="3.2435600000000002E-2"/>
    <n v="70439"/>
  </r>
  <r>
    <x v="25"/>
    <x v="170"/>
    <s v="University of Wisconsin-Platteville"/>
    <s v="Wisconsin"/>
    <x v="1"/>
    <x v="0"/>
    <n v="0.9430756159728122"/>
    <n v="0.48678678678678677"/>
    <n v="3531"/>
    <n v="3330"/>
    <n v="1608"/>
    <n v="13"/>
    <n v="1621"/>
    <s v="53818-3001"/>
    <s v="Great Lakes: IL, IN, MI, OH, and WI"/>
    <x v="1"/>
    <x v="3"/>
    <n v="-90.492699999999999"/>
    <n v="42.733899999999998"/>
    <n v="4.5999999999999999E-2"/>
    <n v="2022"/>
    <n v="61268508"/>
    <n v="51175384"/>
    <m/>
    <n v="171453"/>
    <n v="10324646"/>
    <n v="22195412"/>
    <n v="1291567"/>
    <n v="20149256"/>
    <n v="100680848"/>
    <n v="30765140"/>
    <x v="4768"/>
    <n v="46901312"/>
    <n v="1174348"/>
    <n v="3153644"/>
    <n v="4327992"/>
    <n v="23955764"/>
    <n v="16635403"/>
    <n v="135534208"/>
    <n v="55215720"/>
    <n v="23528928"/>
    <n v="21671990"/>
    <n v="28617246"/>
    <n v="138276896"/>
    <n v="135534208"/>
    <n v="827"/>
    <n v="0.53900000000000003"/>
    <m/>
    <n v="0.101387"/>
    <n v="0.36795099999999997"/>
    <n v="2.9275800000000001E-2"/>
    <n v="72019"/>
  </r>
  <r>
    <x v="26"/>
    <x v="170"/>
    <s v="University of Wisconsin-Platteville"/>
    <s v="Wisconsin"/>
    <x v="1"/>
    <x v="0"/>
    <n v="0.80331109463800343"/>
    <n v="0.48015995078437401"/>
    <n v="4047"/>
    <n v="3251"/>
    <n v="1549"/>
    <n v="12"/>
    <n v="1561"/>
    <s v="53818-3001"/>
    <s v="Great Lakes: IL, IN, MI, OH, and WI"/>
    <x v="1"/>
    <x v="3"/>
    <n v="-90.492699999999999"/>
    <n v="42.733899999999998"/>
    <n v="3.9E-2"/>
    <n v="2051"/>
    <n v="60817928"/>
    <n v="50008856"/>
    <m/>
    <n v="175379"/>
    <n v="10066714"/>
    <n v="17155980"/>
    <n v="2154364"/>
    <n v="18443464"/>
    <n v="98569960"/>
    <n v="29334264"/>
    <x v="4769"/>
    <n v="39028568"/>
    <n v="1047801"/>
    <n v="2266015"/>
    <n v="3313816"/>
    <n v="25807728"/>
    <n v="16923926"/>
    <n v="134874496"/>
    <n v="54824784"/>
    <n v="23373120"/>
    <n v="28617246"/>
    <n v="32491524"/>
    <n v="132523640"/>
    <n v="134874496"/>
    <n v="858"/>
    <n v="0.52800000000000002"/>
    <m/>
    <n v="9.8456299999999997E-2"/>
    <n v="0.37667200000000001"/>
    <n v="2.8473399999999999E-2"/>
    <n v="71248"/>
  </r>
  <r>
    <x v="27"/>
    <x v="170"/>
    <s v="University of Wisconsin-Platteville"/>
    <s v="Wisconsin"/>
    <x v="1"/>
    <x v="0"/>
    <n v="0.79706202393906422"/>
    <n v="0.48668941979522184"/>
    <n v="3676"/>
    <n v="2930"/>
    <n v="1412"/>
    <n v="14"/>
    <n v="1426"/>
    <m/>
    <m/>
    <x v="0"/>
    <x v="0"/>
    <m/>
    <m/>
    <n v="3.9E-2"/>
    <n v="2099"/>
    <n v="58910220"/>
    <n v="49048648"/>
    <m/>
    <n v="379988"/>
    <n v="9877556"/>
    <n v="21399096"/>
    <n v="1603488"/>
    <n v="14936341"/>
    <n v="95615552"/>
    <n v="31285624"/>
    <x v="4770"/>
    <n v="38529724"/>
    <n v="923883"/>
    <n v="2081485"/>
    <n v="3005368"/>
    <n v="27488864"/>
    <n v="18439684"/>
    <n v="131832384"/>
    <n v="55184276"/>
    <n v="20750180"/>
    <n v="32491524"/>
    <n v="31825088"/>
    <n v="128023248"/>
    <n v="131832384"/>
    <m/>
    <m/>
    <m/>
    <m/>
    <m/>
    <m/>
    <m/>
  </r>
  <r>
    <x v="0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16613371"/>
    <m/>
    <m/>
    <n v="1149"/>
    <n v="3314433"/>
    <n v="21540868"/>
    <n v="162300"/>
    <n v="2353684"/>
    <m/>
    <m/>
    <x v="4771"/>
    <n v="16489268"/>
    <n v="182189"/>
    <n v="1038761"/>
    <n v="1220950"/>
    <n v="4602910"/>
    <n v="4410841"/>
    <n v="52166480"/>
    <n v="20188074"/>
    <n v="5915668"/>
    <m/>
    <m/>
    <m/>
    <m/>
    <m/>
    <m/>
    <m/>
    <m/>
    <m/>
    <m/>
    <m/>
  </r>
  <r>
    <x v="1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18379264"/>
    <m/>
    <m/>
    <n v="1098"/>
    <n v="4249486"/>
    <n v="22202374"/>
    <n v="441882"/>
    <n v="2211919"/>
    <m/>
    <m/>
    <x v="4772"/>
    <n v="17782128"/>
    <n v="308066"/>
    <n v="1476115"/>
    <n v="1784181"/>
    <n v="4684571"/>
    <n v="4248828"/>
    <n v="55783024"/>
    <n v="20969902"/>
    <n v="6367319"/>
    <m/>
    <m/>
    <m/>
    <m/>
    <m/>
    <m/>
    <m/>
    <m/>
    <m/>
    <m/>
    <m/>
  </r>
  <r>
    <x v="2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19364388"/>
    <m/>
    <m/>
    <n v="1301"/>
    <n v="5116992"/>
    <n v="21950120"/>
    <n v="187438"/>
    <n v="2340073"/>
    <m/>
    <m/>
    <x v="4773"/>
    <n v="18542028"/>
    <n v="322109"/>
    <n v="1765845"/>
    <n v="2087954"/>
    <n v="4988800"/>
    <n v="4497081"/>
    <n v="57834936"/>
    <n v="21930604"/>
    <n v="6824209"/>
    <m/>
    <m/>
    <m/>
    <m/>
    <m/>
    <m/>
    <m/>
    <m/>
    <m/>
    <m/>
    <m/>
  </r>
  <r>
    <x v="3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19749436"/>
    <m/>
    <m/>
    <n v="3916"/>
    <n v="4458933"/>
    <n v="23995696"/>
    <n v="251809"/>
    <n v="2504629"/>
    <m/>
    <m/>
    <x v="4774"/>
    <n v="18602888"/>
    <n v="146974"/>
    <n v="1921321"/>
    <n v="2068295"/>
    <n v="5535612"/>
    <n v="4652941"/>
    <n v="59749000"/>
    <n v="22474008"/>
    <n v="7073933"/>
    <m/>
    <m/>
    <m/>
    <m/>
    <m/>
    <m/>
    <m/>
    <m/>
    <m/>
    <m/>
    <m/>
  </r>
  <r>
    <x v="4"/>
    <x v="171"/>
    <s v="UNIVERSITY OF WISCONSIN-RIVER FALLS"/>
    <s v="Wisconsin"/>
    <x v="0"/>
    <x v="0"/>
    <s v=""/>
    <s v=""/>
    <m/>
    <m/>
    <m/>
    <m/>
    <m/>
    <m/>
    <m/>
    <x v="0"/>
    <x v="0"/>
    <m/>
    <m/>
    <m/>
    <m/>
    <n v="21318588"/>
    <m/>
    <m/>
    <n v="326"/>
    <n v="4320606"/>
    <n v="24828296"/>
    <n v="390194"/>
    <n v="2614076"/>
    <m/>
    <m/>
    <x v="4775"/>
    <n v="19820140"/>
    <n v="110016"/>
    <n v="2031000"/>
    <n v="2141016"/>
    <n v="5586295"/>
    <n v="4948843"/>
    <n v="61469648"/>
    <n v="23708348"/>
    <n v="7843293"/>
    <m/>
    <m/>
    <m/>
    <m/>
    <m/>
    <m/>
    <m/>
    <m/>
    <m/>
    <m/>
    <m/>
  </r>
  <r>
    <x v="5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22061258"/>
    <m/>
    <m/>
    <n v="7267"/>
    <n v="4361825"/>
    <n v="24049208"/>
    <n v="364587"/>
    <n v="2589335"/>
    <m/>
    <m/>
    <x v="4776"/>
    <n v="20024366"/>
    <n v="165843"/>
    <n v="2102225"/>
    <n v="2268068"/>
    <n v="5644646"/>
    <n v="5127405"/>
    <n v="63326432"/>
    <n v="23811808"/>
    <n v="7140018"/>
    <m/>
    <m/>
    <m/>
    <m/>
    <m/>
    <m/>
    <m/>
    <m/>
    <m/>
    <m/>
    <m/>
  </r>
  <r>
    <x v="6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23792984"/>
    <m/>
    <m/>
    <n v="14184"/>
    <n v="4222413"/>
    <n v="24551472"/>
    <n v="366735"/>
    <n v="2750752"/>
    <m/>
    <m/>
    <x v="4777"/>
    <n v="19452026"/>
    <n v="272996"/>
    <n v="1612863"/>
    <n v="1885859"/>
    <n v="5991301"/>
    <n v="5760598"/>
    <n v="64675068"/>
    <n v="23771242"/>
    <n v="7663905"/>
    <n v="16465"/>
    <n v="17712"/>
    <m/>
    <m/>
    <n v="438"/>
    <n v="0.42899999999999999"/>
    <m/>
    <m/>
    <m/>
    <m/>
    <m/>
  </r>
  <r>
    <x v="7"/>
    <x v="171"/>
    <s v="UNIVERSITY OF WISCONSIN-RIVER FALLS"/>
    <s v="Wisconsin"/>
    <x v="0"/>
    <x v="0"/>
    <s v=""/>
    <s v=""/>
    <m/>
    <m/>
    <m/>
    <m/>
    <m/>
    <m/>
    <m/>
    <x v="0"/>
    <x v="0"/>
    <m/>
    <m/>
    <m/>
    <m/>
    <n v="27358804"/>
    <m/>
    <m/>
    <n v="19913"/>
    <n v="3691610"/>
    <n v="24871842"/>
    <n v="614154"/>
    <n v="3404896"/>
    <m/>
    <m/>
    <x v="4778"/>
    <n v="19711432"/>
    <n v="253121"/>
    <n v="1798896"/>
    <n v="2052017"/>
    <n v="6498836"/>
    <n v="5676460"/>
    <n v="68640336"/>
    <n v="24419204"/>
    <n v="8029614"/>
    <n v="17712"/>
    <n v="19034"/>
    <m/>
    <m/>
    <n v="473"/>
    <n v="0.46899999999999997"/>
    <m/>
    <n v="0.13536500000000001"/>
    <n v="0.59440599999999999"/>
    <n v="5.3946099999999997E-2"/>
    <n v="40191"/>
  </r>
  <r>
    <x v="8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30101948"/>
    <m/>
    <m/>
    <n v="55408"/>
    <n v="4161528"/>
    <n v="25504608"/>
    <n v="521145"/>
    <n v="3274754"/>
    <m/>
    <m/>
    <x v="4779"/>
    <n v="20186768"/>
    <n v="209646"/>
    <n v="2282119"/>
    <n v="2491765"/>
    <n v="7288238"/>
    <n v="6448503"/>
    <n v="73212200"/>
    <n v="25859700"/>
    <n v="8398184"/>
    <n v="19034"/>
    <n v="161898"/>
    <m/>
    <m/>
    <n v="407"/>
    <n v="0.48599999999999999"/>
    <m/>
    <n v="0.109109"/>
    <n v="0.63906499999999999"/>
    <n v="4.7247900000000002E-2"/>
    <n v="43546"/>
  </r>
  <r>
    <x v="9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33540776"/>
    <m/>
    <m/>
    <n v="72751"/>
    <n v="4514510"/>
    <n v="26472390"/>
    <n v="506428"/>
    <n v="3493822"/>
    <m/>
    <m/>
    <x v="4780"/>
    <n v="21082912"/>
    <n v="154954"/>
    <n v="2278089"/>
    <n v="2433043"/>
    <n v="7263955"/>
    <n v="6991213"/>
    <n v="80009784"/>
    <n v="27100132"/>
    <n v="8884582"/>
    <n v="156444"/>
    <n v="209114"/>
    <m/>
    <m/>
    <n v="465"/>
    <n v="0.47299999999999998"/>
    <m/>
    <n v="0.109135"/>
    <n v="0.647115"/>
    <n v="3.8461500000000003E-2"/>
    <n v="45213"/>
  </r>
  <r>
    <x v="10"/>
    <x v="171"/>
    <s v="UNIVERSITY OF WISCONSIN-RIVER FALLS"/>
    <s v="Wisconsin"/>
    <x v="0"/>
    <x v="0"/>
    <s v=""/>
    <s v=""/>
    <m/>
    <m/>
    <m/>
    <m/>
    <m/>
    <n v="54022"/>
    <s v="Great Lakes: IL, IN, MI, OH, and WI"/>
    <x v="0"/>
    <x v="0"/>
    <m/>
    <m/>
    <m/>
    <m/>
    <n v="36332532"/>
    <m/>
    <m/>
    <n v="36442"/>
    <n v="5510372"/>
    <n v="29529712"/>
    <n v="534601"/>
    <n v="2436588"/>
    <m/>
    <m/>
    <x v="4781"/>
    <n v="22625912"/>
    <n v="276876"/>
    <n v="2573006"/>
    <n v="2849882"/>
    <n v="7799464"/>
    <n v="7932218"/>
    <n v="85364000"/>
    <n v="29308956"/>
    <n v="9773217"/>
    <n v="209114"/>
    <n v="224722"/>
    <m/>
    <m/>
    <n v="457"/>
    <n v="0.47799999999999998"/>
    <m/>
    <n v="0.119829"/>
    <n v="0.62814999999999999"/>
    <n v="3.7565399999999999E-2"/>
    <n v="46997"/>
  </r>
  <r>
    <x v="11"/>
    <x v="171"/>
    <s v="UNIVERSITY OF WISCONSIN-RIVER FALLS"/>
    <s v="Wisconsin"/>
    <x v="1"/>
    <x v="0"/>
    <n v="0.8003944773175542"/>
    <n v="0.55495317890586493"/>
    <n v="2535"/>
    <n v="2029"/>
    <n v="1119"/>
    <n v="7"/>
    <n v="1126"/>
    <n v="54022"/>
    <s v="Great Lakes: IL, IN, MI, OH, and WI"/>
    <x v="0"/>
    <x v="0"/>
    <m/>
    <m/>
    <m/>
    <m/>
    <n v="16703012"/>
    <n v="15023717"/>
    <m/>
    <n v="826289"/>
    <n v="5205452"/>
    <n v="27281788"/>
    <m/>
    <n v="9556786"/>
    <n v="35372712"/>
    <n v="28689890"/>
    <x v="4782"/>
    <n v="26319940"/>
    <n v="257967.52"/>
    <n v="2603446.75"/>
    <n v="2861414.25"/>
    <n v="8911467"/>
    <n v="9671395"/>
    <n v="61477484"/>
    <n v="30110496"/>
    <n v="10061362"/>
    <m/>
    <m/>
    <n v="68170760"/>
    <n v="61477484"/>
    <n v="606"/>
    <n v="0.52700000000000002"/>
    <m/>
    <n v="0.129715"/>
    <n v="0.62005500000000002"/>
    <n v="4.1398299999999999E-2"/>
    <n v="50625"/>
  </r>
  <r>
    <x v="12"/>
    <x v="171"/>
    <s v="UNIVERSITY OF WISCONSIN-RIVER FALLS"/>
    <s v="Wisconsin"/>
    <x v="1"/>
    <x v="0"/>
    <n v="0.80055511498810472"/>
    <n v="0.55324418028727096"/>
    <n v="2522"/>
    <n v="2019"/>
    <n v="1108"/>
    <n v="9"/>
    <n v="1117"/>
    <n v="54022"/>
    <s v="Great Lakes: IL, IN, MI, OH, and WI"/>
    <x v="0"/>
    <x v="0"/>
    <m/>
    <m/>
    <m/>
    <m/>
    <n v="18106524"/>
    <n v="16120293"/>
    <m/>
    <n v="317517"/>
    <n v="5441547"/>
    <n v="30056444"/>
    <m/>
    <n v="9402439"/>
    <n v="35038016"/>
    <n v="32389348"/>
    <x v="4783"/>
    <n v="27907642"/>
    <n v="240379.83"/>
    <n v="2590523"/>
    <n v="2830902.75"/>
    <n v="9724770"/>
    <n v="10472728"/>
    <n v="66163828"/>
    <n v="31239648"/>
    <n v="11083388"/>
    <n v="244399"/>
    <n v="243044"/>
    <n v="70586920"/>
    <n v="66163828"/>
    <n v="622"/>
    <n v="0.54400000000000004"/>
    <m/>
    <n v="0.13605400000000001"/>
    <n v="0.61632699999999996"/>
    <n v="4.2630399999999999E-2"/>
    <n v="52232"/>
  </r>
  <r>
    <x v="13"/>
    <x v="171"/>
    <s v="UNIVERSITY OF WISCONSIN-RIVER FALLS"/>
    <s v="Wisconsin"/>
    <x v="1"/>
    <x v="0"/>
    <n v="0.82145653876272517"/>
    <n v="0.50476644423260253"/>
    <n v="2554"/>
    <n v="2098"/>
    <n v="1045"/>
    <n v="14"/>
    <n v="1059"/>
    <n v="54022"/>
    <s v="Great Lakes: IL, IN, MI, OH, and WI"/>
    <x v="0"/>
    <x v="0"/>
    <m/>
    <m/>
    <m/>
    <m/>
    <n v="20868184"/>
    <n v="18681908"/>
    <m/>
    <n v="772435"/>
    <n v="5590256"/>
    <n v="27073606"/>
    <n v="28402"/>
    <n v="8844444"/>
    <n v="40272208"/>
    <n v="29175544"/>
    <x v="4784"/>
    <n v="28669120"/>
    <n v="321599.56"/>
    <n v="2807380.5"/>
    <n v="3128980"/>
    <n v="9090725"/>
    <n v="10534566"/>
    <n v="68530144"/>
    <n v="31254208"/>
    <n v="11497362"/>
    <n v="243044"/>
    <n v="259324"/>
    <n v="74520656"/>
    <n v="68530144"/>
    <n v="679"/>
    <n v="0.56599999999999995"/>
    <m/>
    <n v="0.13816600000000001"/>
    <n v="0.62899799999999995"/>
    <n v="4.3496800000000002E-2"/>
    <n v="50930"/>
  </r>
  <r>
    <x v="14"/>
    <x v="171"/>
    <s v="UNIVERSITY OF WISCONSIN-RIVER FALLS"/>
    <s v="Wisconsin"/>
    <x v="1"/>
    <x v="0"/>
    <n v="0.84535342662360957"/>
    <n v="0.52079796264855682"/>
    <n v="2787"/>
    <n v="2356"/>
    <n v="1220"/>
    <n v="7"/>
    <n v="1227"/>
    <m/>
    <m/>
    <x v="0"/>
    <x v="0"/>
    <m/>
    <m/>
    <m/>
    <m/>
    <n v="23816264"/>
    <n v="21566852"/>
    <m/>
    <n v="549673"/>
    <n v="5616850"/>
    <n v="24318128"/>
    <n v="18646"/>
    <n v="11047313"/>
    <n v="45159740"/>
    <n v="26728516"/>
    <x v="4785"/>
    <n v="29696690"/>
    <n v="363414.34"/>
    <n v="2526978.25"/>
    <n v="2890392.5"/>
    <n v="9398015"/>
    <n v="10378433"/>
    <n v="71288768"/>
    <n v="31745874"/>
    <n v="11652962"/>
    <n v="270872"/>
    <n v="301618"/>
    <n v="73709408"/>
    <n v="71288768"/>
    <n v="618"/>
    <n v="0.56000000000000005"/>
    <m/>
    <n v="0.125246"/>
    <n v="0.62347399999999997"/>
    <n v="3.8597899999999997E-2"/>
    <n v="53866"/>
  </r>
  <r>
    <x v="15"/>
    <x v="171"/>
    <s v="University of Wisconsin-River Falls"/>
    <s v="Wisconsin"/>
    <x v="1"/>
    <x v="0"/>
    <n v="0.88164603058994906"/>
    <n v="0.50061957868649321"/>
    <n v="2746"/>
    <n v="2421"/>
    <n v="1197"/>
    <n v="15"/>
    <n v="1212"/>
    <n v="54022"/>
    <s v="Great Lakes: IL, IN, MI, OH, and WI"/>
    <x v="1"/>
    <x v="3"/>
    <m/>
    <m/>
    <m/>
    <m/>
    <n v="26362138"/>
    <n v="24154188"/>
    <m/>
    <n v="736701"/>
    <n v="4984301"/>
    <n v="26990948"/>
    <n v="25521"/>
    <n v="10479752"/>
    <n v="48510624"/>
    <n v="29225268"/>
    <x v="4786"/>
    <n v="30721396"/>
    <n v="430955.41"/>
    <n v="2823303.25"/>
    <n v="3254258.75"/>
    <n v="9924749"/>
    <n v="10707240"/>
    <n v="75869584"/>
    <n v="32909082"/>
    <n v="12591552"/>
    <n v="8329909"/>
    <n v="9096168"/>
    <n v="81333728"/>
    <n v="75869584"/>
    <n v="596"/>
    <n v="0.54400000000000004"/>
    <m/>
    <n v="0.121889"/>
    <n v="0.60980999999999996"/>
    <n v="3.8799399999999998E-2"/>
    <n v="59464"/>
  </r>
  <r>
    <x v="16"/>
    <x v="171"/>
    <s v="University of Wisconsin-River Falls"/>
    <s v="Wisconsin"/>
    <x v="1"/>
    <x v="0"/>
    <n v="0.87654320987654322"/>
    <n v="0.47300469483568075"/>
    <n v="2916"/>
    <n v="2556"/>
    <n v="1192"/>
    <n v="17"/>
    <n v="1209"/>
    <m/>
    <m/>
    <x v="0"/>
    <x v="0"/>
    <m/>
    <m/>
    <m/>
    <m/>
    <n v="28363280"/>
    <n v="25908774"/>
    <m/>
    <n v="759550"/>
    <n v="5437513"/>
    <n v="29605416"/>
    <n v="3421"/>
    <n v="10956891"/>
    <n v="51762184"/>
    <n v="32185324"/>
    <x v="4787"/>
    <n v="32415890"/>
    <n v="268478.15999999997"/>
    <n v="2715477.25"/>
    <n v="2983955.5"/>
    <n v="11155586"/>
    <n v="12622505"/>
    <n v="86273480"/>
    <n v="34242584"/>
    <n v="13261395"/>
    <n v="9096168"/>
    <n v="11458528"/>
    <n v="89974648"/>
    <n v="86273480"/>
    <n v="576"/>
    <n v="0.52"/>
    <m/>
    <n v="0.11989900000000001"/>
    <n v="0.60057799999999995"/>
    <n v="3.5391800000000001E-2"/>
    <n v="59470"/>
  </r>
  <r>
    <x v="17"/>
    <x v="171"/>
    <s v="University of Wisconsin-River Falls"/>
    <s v="Wisconsin"/>
    <x v="1"/>
    <x v="0"/>
    <n v="0.90523338048090518"/>
    <n v="0.50624999999999998"/>
    <n v="2828"/>
    <n v="2560"/>
    <n v="1289"/>
    <n v="7"/>
    <n v="1296"/>
    <m/>
    <m/>
    <x v="0"/>
    <x v="0"/>
    <m/>
    <m/>
    <m/>
    <m/>
    <n v="30566844"/>
    <n v="27661516"/>
    <m/>
    <n v="621958"/>
    <n v="6688052"/>
    <n v="29840020"/>
    <n v="20271"/>
    <n v="12928412"/>
    <n v="56781008"/>
    <n v="33361800"/>
    <x v="4788"/>
    <n v="35310592"/>
    <n v="369097.16"/>
    <n v="2966529.25"/>
    <n v="3335626.5"/>
    <n v="12037303"/>
    <n v="13130543"/>
    <n v="90710984"/>
    <n v="36658132"/>
    <n v="14468833"/>
    <n v="11458528"/>
    <n v="14256625"/>
    <n v="96749696"/>
    <n v="90710984"/>
    <n v="574"/>
    <n v="0.54900000000000004"/>
    <m/>
    <n v="0.113333"/>
    <n v="0.57052599999999998"/>
    <n v="3.15789E-2"/>
    <n v="60785.5"/>
  </r>
  <r>
    <x v="18"/>
    <x v="171"/>
    <s v="University of Wisconsin-River Falls"/>
    <s v="Wisconsin"/>
    <x v="1"/>
    <x v="0"/>
    <n v="0.91129591129591125"/>
    <n v="0.48935361216730039"/>
    <n v="2886"/>
    <n v="2630"/>
    <n v="1276"/>
    <n v="11"/>
    <n v="1287"/>
    <n v="54022"/>
    <s v="Great Lakes: IL, IN, MI, OH, and WI"/>
    <x v="1"/>
    <x v="3"/>
    <m/>
    <m/>
    <m/>
    <m/>
    <n v="32824900"/>
    <n v="29706598"/>
    <m/>
    <n v="1294706"/>
    <n v="7185468"/>
    <n v="28363212"/>
    <n v="228332"/>
    <n v="12982499"/>
    <n v="60420904"/>
    <n v="31445340"/>
    <x v="4789"/>
    <n v="36749484"/>
    <n v="528120.63"/>
    <n v="2713427"/>
    <n v="3241547.5"/>
    <n v="11691153"/>
    <n v="13158907"/>
    <n v="92532448"/>
    <n v="38080272"/>
    <n v="15246049"/>
    <n v="14256625"/>
    <n v="11398186"/>
    <n v="100075752"/>
    <n v="92532448"/>
    <n v="674"/>
    <n v="0.55200000000000005"/>
    <m/>
    <n v="0.117686"/>
    <n v="0.56837599999999999"/>
    <n v="3.8461500000000003E-2"/>
    <n v="63569.5"/>
  </r>
  <r>
    <x v="19"/>
    <x v="171"/>
    <s v="University of Wisconsin-River Falls"/>
    <s v="Wisconsin"/>
    <x v="1"/>
    <x v="0"/>
    <n v="0.88982764447448459"/>
    <n v="0.51082415495632361"/>
    <n v="2959"/>
    <n v="2633"/>
    <n v="1332"/>
    <n v="13"/>
    <n v="1345"/>
    <m/>
    <m/>
    <x v="0"/>
    <x v="0"/>
    <m/>
    <m/>
    <m/>
    <m/>
    <n v="35769328"/>
    <n v="31351982"/>
    <m/>
    <n v="858800"/>
    <n v="10108468"/>
    <n v="25913962"/>
    <n v="24005"/>
    <n v="7915832"/>
    <n v="63336688"/>
    <n v="31855984"/>
    <x v="4790"/>
    <n v="35695272"/>
    <n v="449886"/>
    <n v="2631458"/>
    <n v="3081344"/>
    <n v="11831084"/>
    <n v="14593987"/>
    <n v="96300896"/>
    <n v="38118904"/>
    <n v="15642536"/>
    <n v="11398186"/>
    <n v="9514008"/>
    <n v="97932544"/>
    <n v="96300896"/>
    <n v="657"/>
    <n v="0.54900000000000004"/>
    <m/>
    <n v="0.129882"/>
    <n v="0.59479199999999999"/>
    <n v="3.8107299999999997E-2"/>
    <n v="65000"/>
  </r>
  <r>
    <x v="20"/>
    <x v="171"/>
    <s v="University of Wisconsin-River Falls"/>
    <s v="Wisconsin"/>
    <x v="1"/>
    <x v="0"/>
    <n v="0.86192613047980671"/>
    <n v="0.53504205046055264"/>
    <n v="2897"/>
    <n v="2497"/>
    <n v="1325"/>
    <n v="11"/>
    <n v="1336"/>
    <s v="54022-5001"/>
    <s v="Great Lakes: IL, IN, MI, OH, and WI"/>
    <x v="1"/>
    <x v="3"/>
    <n v="-92.623999999999995"/>
    <n v="44.855200000000004"/>
    <m/>
    <m/>
    <n v="38813640"/>
    <n v="33215088"/>
    <m/>
    <n v="991275"/>
    <n v="11510156"/>
    <n v="29683432"/>
    <n v="22099"/>
    <n v="8419794"/>
    <n v="65805480"/>
    <n v="37263460"/>
    <x v="4791"/>
    <n v="38315328"/>
    <n v="423705"/>
    <n v="2450500"/>
    <n v="2874205"/>
    <n v="12252079"/>
    <n v="16048441"/>
    <n v="98367184"/>
    <n v="39210988"/>
    <n v="16934072"/>
    <n v="9514008"/>
    <n v="16135452"/>
    <n v="105940360"/>
    <n v="98367184"/>
    <n v="606"/>
    <n v="0.50800000000000001"/>
    <m/>
    <n v="0.14661199999999999"/>
    <n v="0.60576300000000005"/>
    <n v="4.0848599999999999E-2"/>
    <n v="63320.5"/>
  </r>
  <r>
    <x v="21"/>
    <x v="171"/>
    <s v="University of Wisconsin-River Falls"/>
    <s v="Wisconsin"/>
    <x v="1"/>
    <x v="0"/>
    <n v="0.89778101127682797"/>
    <n v="0.50445705024311183"/>
    <n v="2749"/>
    <n v="2468"/>
    <n v="1230"/>
    <n v="15"/>
    <n v="1245"/>
    <s v="54022-5001"/>
    <s v="Great Lakes: IL, IN, MI, OH, and WI"/>
    <x v="1"/>
    <x v="3"/>
    <n v="-92.625299999999996"/>
    <n v="44.852600000000002"/>
    <n v="4.2000000000000003E-2"/>
    <n v="1426"/>
    <n v="39695756"/>
    <n v="34542156"/>
    <m/>
    <n v="534007"/>
    <n v="10330737"/>
    <n v="23405174"/>
    <n v="905527"/>
    <n v="8482582"/>
    <n v="65607044"/>
    <n v="31545100"/>
    <x v="4792"/>
    <n v="38038128"/>
    <n v="321346"/>
    <n v="1794081"/>
    <n v="2115427"/>
    <n v="12414089"/>
    <n v="15642972"/>
    <n v="97892264"/>
    <n v="39316888"/>
    <n v="14182655"/>
    <n v="16135452"/>
    <n v="15875435"/>
    <n v="103139464"/>
    <n v="97892264"/>
    <n v="698"/>
    <n v="0.54200000000000004"/>
    <m/>
    <n v="0.14715600000000001"/>
    <n v="0.59854499999999999"/>
    <n v="4.33201E-2"/>
    <n v="60580"/>
  </r>
  <r>
    <x v="22"/>
    <x v="171"/>
    <s v="University of Wisconsin-River Falls"/>
    <s v="Wisconsin"/>
    <x v="1"/>
    <x v="0"/>
    <n v="0.90857142857142859"/>
    <n v="0.5174004192872117"/>
    <n v="2625"/>
    <n v="2385"/>
    <n v="1221"/>
    <n v="13"/>
    <n v="1234"/>
    <m/>
    <m/>
    <x v="0"/>
    <x v="0"/>
    <m/>
    <m/>
    <n v="0.04"/>
    <n v="1421"/>
    <n v="40417696"/>
    <n v="35471196"/>
    <m/>
    <n v="195874"/>
    <n v="9491910"/>
    <n v="23441410"/>
    <n v="893575"/>
    <n v="8838818"/>
    <n v="66880640"/>
    <n v="31664536"/>
    <x v="4793"/>
    <n v="37136600"/>
    <n v="500687"/>
    <n v="2776011"/>
    <n v="3276698"/>
    <n v="12964212"/>
    <n v="15240926"/>
    <n v="96377384"/>
    <n v="39287024"/>
    <n v="13880235"/>
    <n v="15875435"/>
    <n v="18311516"/>
    <n v="101598488"/>
    <n v="96377384"/>
    <n v="656"/>
    <n v="0.51400000000000001"/>
    <m/>
    <n v="0.13289400000000001"/>
    <n v="0.61033999999999999"/>
    <n v="3.4698100000000003E-2"/>
    <n v="62194"/>
  </r>
  <r>
    <x v="23"/>
    <x v="171"/>
    <s v="University of Wisconsin-River Falls"/>
    <s v="Wisconsin"/>
    <x v="1"/>
    <x v="0"/>
    <n v="0.86625672559569566"/>
    <n v="0.4964507542147294"/>
    <n v="2602"/>
    <n v="2254"/>
    <n v="1109"/>
    <n v="10"/>
    <n v="1119"/>
    <s v="54022-5001"/>
    <s v="Great Lakes: IL, IN, MI, OH, and WI"/>
    <x v="1"/>
    <x v="3"/>
    <n v="-92.625299999999996"/>
    <n v="44.852600000000002"/>
    <n v="4.2000000000000003E-2"/>
    <n v="1659"/>
    <n v="38518536"/>
    <n v="33844616"/>
    <m/>
    <n v="483456"/>
    <n v="8503208"/>
    <n v="20802352"/>
    <n v="1725598"/>
    <n v="7857159"/>
    <n v="66465440"/>
    <n v="28783384"/>
    <x v="4794"/>
    <n v="37942732"/>
    <n v="657076"/>
    <n v="3126269"/>
    <n v="3783345"/>
    <n v="13956649"/>
    <n v="15028947"/>
    <n v="99964304"/>
    <n v="40593380"/>
    <n v="14492256"/>
    <n v="18311516"/>
    <n v="20677698"/>
    <n v="98882784"/>
    <n v="99964304"/>
    <n v="723"/>
    <n v="0.54300000000000004"/>
    <m/>
    <n v="0.127856"/>
    <n v="0.62159200000000003"/>
    <n v="3.2056000000000001E-2"/>
    <n v="63944.5"/>
  </r>
  <r>
    <x v="24"/>
    <x v="171"/>
    <s v="University of Wisconsin-River Falls"/>
    <s v="Wisconsin"/>
    <x v="1"/>
    <x v="0"/>
    <n v="0.89544468546637745"/>
    <n v="0.49176356589147285"/>
    <n v="2305"/>
    <n v="2064"/>
    <n v="998"/>
    <n v="17"/>
    <n v="1015"/>
    <s v="54022-5001"/>
    <s v="Great Lakes: IL, IN, MI, OH, and WI"/>
    <x v="1"/>
    <x v="3"/>
    <n v="-92.625299999999996"/>
    <n v="44.852600000000002"/>
    <n v="4.2999999999999997E-2"/>
    <n v="1849"/>
    <n v="39217284"/>
    <n v="34677000"/>
    <m/>
    <n v="331025"/>
    <n v="9269727"/>
    <n v="19814748"/>
    <n v="2009912"/>
    <n v="11368270"/>
    <n v="69964576"/>
    <n v="27758060"/>
    <x v="4795"/>
    <n v="39675952"/>
    <n v="1060085"/>
    <n v="3339926"/>
    <n v="4400011"/>
    <n v="14274882"/>
    <n v="14875584"/>
    <n v="98806904"/>
    <n v="41496736"/>
    <n v="13976848"/>
    <n v="20677698"/>
    <n v="21301172"/>
    <n v="110707584"/>
    <n v="98806904"/>
    <n v="757"/>
    <n v="0.57099999999999995"/>
    <m/>
    <n v="0.129439"/>
    <n v="0.61626599999999998"/>
    <n v="3.89462E-2"/>
    <n v="67763"/>
  </r>
  <r>
    <x v="25"/>
    <x v="171"/>
    <s v="University of Wisconsin-River Falls"/>
    <s v="Wisconsin"/>
    <x v="1"/>
    <x v="0"/>
    <n v="0.89781906300484648"/>
    <n v="0.47953216374269003"/>
    <n v="2476"/>
    <n v="2223"/>
    <n v="1047"/>
    <n v="19"/>
    <n v="1066"/>
    <s v="54022-5001"/>
    <s v="Great Lakes: IL, IN, MI, OH, and WI"/>
    <x v="1"/>
    <x v="3"/>
    <n v="-92.625299999999996"/>
    <n v="44.852600000000002"/>
    <n v="4.1000000000000002E-2"/>
    <n v="1838"/>
    <n v="39000060"/>
    <n v="34558716"/>
    <m/>
    <n v="239587"/>
    <n v="8843035"/>
    <n v="19173492"/>
    <n v="2164667"/>
    <n v="12166887"/>
    <n v="70136104"/>
    <n v="27450644"/>
    <x v="4796"/>
    <n v="41515880"/>
    <n v="1083930"/>
    <n v="3157327"/>
    <n v="4241257"/>
    <n v="12200893"/>
    <n v="13857964"/>
    <n v="99071056"/>
    <n v="39625256"/>
    <n v="17515536"/>
    <n v="21301172"/>
    <n v="20573472"/>
    <n v="117599584"/>
    <n v="99071056"/>
    <n v="663"/>
    <n v="0.53900000000000003"/>
    <m/>
    <n v="0.12784300000000001"/>
    <n v="0.62431400000000004"/>
    <n v="3.9607799999999999E-2"/>
    <n v="68827.5"/>
  </r>
  <r>
    <x v="26"/>
    <x v="171"/>
    <s v="University of Wisconsin-River Falls"/>
    <s v="Wisconsin"/>
    <x v="1"/>
    <x v="0"/>
    <n v="0.72153465346534651"/>
    <n v="0.52272727272727271"/>
    <n v="3232"/>
    <n v="2332"/>
    <n v="1112"/>
    <n v="107"/>
    <n v="1219"/>
    <s v="54022-5001"/>
    <s v="Great Lakes: IL, IN, MI, OH, and WI"/>
    <x v="1"/>
    <x v="3"/>
    <n v="-92.625299999999996"/>
    <n v="44.852600000000002"/>
    <n v="4.2999999999999997E-2"/>
    <n v="1706"/>
    <n v="37951220"/>
    <n v="33733140"/>
    <m/>
    <n v="242718"/>
    <n v="8710221"/>
    <n v="17829472"/>
    <n v="2149377"/>
    <n v="11689391"/>
    <n v="70283632"/>
    <n v="26562804"/>
    <x v="4797"/>
    <n v="38407232"/>
    <n v="1126398"/>
    <n v="2490107"/>
    <n v="3616505"/>
    <n v="12507781"/>
    <n v="15476331"/>
    <n v="100820408"/>
    <n v="38779604"/>
    <n v="17158542"/>
    <n v="20573472"/>
    <n v="24583200"/>
    <n v="115738320"/>
    <n v="100820408"/>
    <n v="646"/>
    <n v="0.52900000000000003"/>
    <m/>
    <n v="0.126249"/>
    <n v="0.63883299999999998"/>
    <n v="3.6755900000000001E-2"/>
    <n v="69526"/>
  </r>
  <r>
    <x v="27"/>
    <x v="171"/>
    <s v="University of Wisconsin-River Falls"/>
    <s v="Wisconsin"/>
    <x v="1"/>
    <x v="0"/>
    <n v="0.74521739130434783"/>
    <n v="0.51536367172306496"/>
    <n v="3450"/>
    <n v="2571"/>
    <n v="1199"/>
    <n v="126"/>
    <n v="1325"/>
    <m/>
    <m/>
    <x v="0"/>
    <x v="0"/>
    <m/>
    <m/>
    <n v="3.7999999999999999E-2"/>
    <n v="1656"/>
    <n v="38572472"/>
    <n v="34117960"/>
    <m/>
    <n v="415239"/>
    <n v="8896902"/>
    <n v="18069268"/>
    <n v="2205905"/>
    <n v="11571027"/>
    <n v="72901304"/>
    <n v="26617740"/>
    <x v="4798"/>
    <n v="37523416"/>
    <n v="861220"/>
    <n v="3176992"/>
    <n v="4038212"/>
    <n v="12767025"/>
    <n v="16341405"/>
    <n v="101009856"/>
    <n v="39310112"/>
    <n v="15408113"/>
    <n v="24583200"/>
    <n v="25762632"/>
    <n v="106808360"/>
    <n v="101009856"/>
    <m/>
    <m/>
    <m/>
    <m/>
    <m/>
    <m/>
    <m/>
  </r>
  <r>
    <x v="0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16372447"/>
    <m/>
    <m/>
    <n v="63845"/>
    <n v="6711055"/>
    <n v="33441880"/>
    <n v="644741"/>
    <n v="6479996"/>
    <m/>
    <m/>
    <x v="4799"/>
    <n v="27912964"/>
    <n v="597665"/>
    <n v="3315658"/>
    <n v="3913323"/>
    <n v="6693574"/>
    <n v="8693608"/>
    <n v="80109568"/>
    <n v="34879144"/>
    <n v="10623746"/>
    <m/>
    <m/>
    <m/>
    <m/>
    <m/>
    <m/>
    <m/>
    <m/>
    <m/>
    <m/>
    <m/>
  </r>
  <r>
    <x v="1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17016136"/>
    <m/>
    <m/>
    <n v="95470"/>
    <n v="7146958"/>
    <n v="34986808"/>
    <n v="620751"/>
    <n v="6069628"/>
    <m/>
    <m/>
    <x v="4800"/>
    <n v="28752952"/>
    <n v="817876"/>
    <n v="4048357"/>
    <n v="4866233"/>
    <n v="6464343"/>
    <n v="8477354"/>
    <n v="82685616"/>
    <n v="35651404"/>
    <n v="11499974"/>
    <m/>
    <m/>
    <m/>
    <m/>
    <m/>
    <m/>
    <m/>
    <m/>
    <m/>
    <m/>
    <m/>
  </r>
  <r>
    <x v="2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18007196"/>
    <m/>
    <m/>
    <n v="76683"/>
    <n v="7513446"/>
    <n v="34446304"/>
    <n v="453823"/>
    <n v="6095498"/>
    <m/>
    <m/>
    <x v="4801"/>
    <n v="30063700"/>
    <n v="1104379"/>
    <n v="4340475"/>
    <n v="5444854"/>
    <n v="7006376"/>
    <n v="8297066"/>
    <n v="82789048"/>
    <n v="36563336"/>
    <n v="12129251"/>
    <m/>
    <m/>
    <m/>
    <m/>
    <m/>
    <m/>
    <m/>
    <m/>
    <m/>
    <m/>
    <m/>
  </r>
  <r>
    <x v="3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18679808"/>
    <m/>
    <m/>
    <n v="88648"/>
    <n v="7618573"/>
    <n v="37997056"/>
    <n v="469489"/>
    <n v="6079165"/>
    <m/>
    <m/>
    <x v="4802"/>
    <n v="32046496"/>
    <n v="1526376"/>
    <n v="4321981"/>
    <n v="5848357"/>
    <n v="7235990"/>
    <n v="8727092"/>
    <n v="87168328"/>
    <n v="38137480"/>
    <n v="12448125"/>
    <m/>
    <m/>
    <m/>
    <m/>
    <m/>
    <m/>
    <m/>
    <m/>
    <m/>
    <m/>
    <m/>
  </r>
  <r>
    <x v="4"/>
    <x v="172"/>
    <s v="UNIVERSITY OF WISCONSIN-STEVENS POINT"/>
    <s v="Wisconsin"/>
    <x v="0"/>
    <x v="0"/>
    <s v=""/>
    <s v=""/>
    <m/>
    <m/>
    <m/>
    <m/>
    <m/>
    <m/>
    <m/>
    <x v="0"/>
    <x v="0"/>
    <m/>
    <m/>
    <m/>
    <m/>
    <n v="19361564"/>
    <m/>
    <m/>
    <n v="72006"/>
    <n v="7394971"/>
    <n v="38845760"/>
    <n v="806401"/>
    <n v="6652596"/>
    <m/>
    <m/>
    <x v="4803"/>
    <n v="33259912"/>
    <n v="1726274"/>
    <n v="4606403"/>
    <n v="6332677"/>
    <n v="7768409"/>
    <n v="9497752"/>
    <n v="90968200"/>
    <n v="40078228"/>
    <n v="13756519"/>
    <m/>
    <m/>
    <m/>
    <m/>
    <m/>
    <m/>
    <m/>
    <m/>
    <m/>
    <m/>
    <m/>
  </r>
  <r>
    <x v="5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20221268"/>
    <m/>
    <m/>
    <n v="116879"/>
    <n v="8654370"/>
    <n v="38333400"/>
    <n v="803138"/>
    <n v="6528444"/>
    <m/>
    <m/>
    <x v="4804"/>
    <n v="32857776"/>
    <n v="1540974"/>
    <n v="4914503"/>
    <n v="6455477"/>
    <n v="7993901"/>
    <n v="9799090"/>
    <n v="92366544"/>
    <n v="39996920"/>
    <n v="11863085"/>
    <m/>
    <m/>
    <m/>
    <m/>
    <m/>
    <m/>
    <m/>
    <m/>
    <m/>
    <m/>
    <m/>
  </r>
  <r>
    <x v="6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21897006"/>
    <m/>
    <m/>
    <n v="111778"/>
    <n v="8966909"/>
    <n v="38372440"/>
    <n v="918488"/>
    <n v="6778884"/>
    <m/>
    <m/>
    <x v="4805"/>
    <n v="32875132"/>
    <n v="1264950"/>
    <n v="5008204"/>
    <n v="6273154"/>
    <n v="8493628"/>
    <n v="9798382"/>
    <n v="94889824"/>
    <n v="40164364"/>
    <n v="12508089"/>
    <m/>
    <m/>
    <m/>
    <m/>
    <n v="818"/>
    <n v="0.54800000000000004"/>
    <m/>
    <m/>
    <m/>
    <m/>
    <m/>
  </r>
  <r>
    <x v="7"/>
    <x v="172"/>
    <s v="UNIVERSITY OF WISCONSIN-STEVENS POINT"/>
    <s v="Wisconsin"/>
    <x v="0"/>
    <x v="0"/>
    <s v=""/>
    <s v=""/>
    <m/>
    <m/>
    <m/>
    <m/>
    <m/>
    <m/>
    <m/>
    <x v="0"/>
    <x v="0"/>
    <m/>
    <m/>
    <m/>
    <m/>
    <n v="23380650"/>
    <m/>
    <m/>
    <n v="106571"/>
    <n v="6396037"/>
    <n v="39416712"/>
    <n v="844666"/>
    <n v="7459136"/>
    <m/>
    <m/>
    <x v="4806"/>
    <n v="34092904"/>
    <n v="1064697"/>
    <n v="5556627"/>
    <n v="6621324"/>
    <n v="9256401"/>
    <n v="10488576"/>
    <n v="97345168"/>
    <n v="41979576"/>
    <n v="13201840"/>
    <m/>
    <m/>
    <m/>
    <m/>
    <n v="759"/>
    <n v="0.54700000000000004"/>
    <m/>
    <n v="0.164934"/>
    <n v="0.57761600000000002"/>
    <n v="5.7519099999999997E-2"/>
    <n v="41394"/>
  </r>
  <r>
    <x v="8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26012542"/>
    <m/>
    <m/>
    <n v="122449"/>
    <n v="7582420"/>
    <n v="40020632"/>
    <n v="945153"/>
    <n v="7392012"/>
    <m/>
    <m/>
    <x v="4807"/>
    <n v="36095424"/>
    <n v="1164667"/>
    <n v="5804435"/>
    <n v="6969102"/>
    <n v="10088037"/>
    <n v="10955300"/>
    <n v="101933376"/>
    <n v="44098952"/>
    <n v="13712456"/>
    <m/>
    <n v="123498"/>
    <m/>
    <m/>
    <n v="718"/>
    <n v="0.52800000000000002"/>
    <m/>
    <n v="0.161357"/>
    <n v="0.59591400000000005"/>
    <n v="5.0207799999999997E-2"/>
    <n v="43774"/>
  </r>
  <r>
    <x v="9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26975932"/>
    <m/>
    <m/>
    <n v="118708"/>
    <n v="6740833"/>
    <n v="42791452"/>
    <n v="807335"/>
    <n v="8245050"/>
    <m/>
    <m/>
    <x v="4808"/>
    <n v="39063880"/>
    <n v="1094833"/>
    <n v="5869450"/>
    <n v="6964283"/>
    <n v="9993009"/>
    <n v="11524354"/>
    <n v="105656448"/>
    <n v="46149504"/>
    <n v="14279012"/>
    <n v="116304"/>
    <n v="121095"/>
    <m/>
    <m/>
    <n v="715"/>
    <n v="0.53100000000000003"/>
    <m/>
    <n v="0.16638700000000001"/>
    <n v="0.59912799999999999"/>
    <n v="5.6356900000000001E-2"/>
    <n v="44723"/>
  </r>
  <r>
    <x v="10"/>
    <x v="172"/>
    <s v="UNIVERSITY OF WISCONSIN-STEVENS POINT"/>
    <s v="Wisconsin"/>
    <x v="0"/>
    <x v="0"/>
    <s v=""/>
    <s v=""/>
    <m/>
    <m/>
    <m/>
    <m/>
    <m/>
    <n v="54481"/>
    <s v="Great Lakes: IL, IN, MI, OH, and WI"/>
    <x v="0"/>
    <x v="0"/>
    <m/>
    <m/>
    <m/>
    <m/>
    <n v="27986056"/>
    <m/>
    <m/>
    <n v="149588"/>
    <n v="8724453"/>
    <n v="47133192"/>
    <n v="1072383"/>
    <n v="8581767"/>
    <m/>
    <m/>
    <x v="4809"/>
    <n v="40114576"/>
    <n v="1543603"/>
    <n v="6999797"/>
    <n v="8543400"/>
    <n v="11172360"/>
    <n v="12382868"/>
    <n v="114224200"/>
    <n v="49690064"/>
    <n v="15458150"/>
    <n v="121095"/>
    <n v="122778"/>
    <m/>
    <m/>
    <n v="789"/>
    <n v="0.53500000000000003"/>
    <m/>
    <n v="0.162297"/>
    <n v="0.59541999999999995"/>
    <n v="5.4762699999999997E-2"/>
    <n v="46836"/>
  </r>
  <r>
    <x v="11"/>
    <x v="172"/>
    <s v="UNIVERSITY OF WISCONSIN-STEVENS POINT"/>
    <s v="Wisconsin"/>
    <x v="1"/>
    <x v="0"/>
    <n v="0.78472745541321276"/>
    <n v="0.48975672215108834"/>
    <n v="3981"/>
    <n v="3124"/>
    <n v="1518"/>
    <n v="12"/>
    <n v="1530"/>
    <n v="54481"/>
    <s v="Great Lakes: IL, IN, MI, OH, and WI"/>
    <x v="0"/>
    <x v="0"/>
    <m/>
    <m/>
    <m/>
    <m/>
    <n v="28289948"/>
    <n v="25307760"/>
    <m/>
    <n v="607650"/>
    <n v="9666840"/>
    <n v="41801880"/>
    <n v="299032"/>
    <n v="17565154"/>
    <n v="64709440"/>
    <n v="44344104"/>
    <x v="4810"/>
    <n v="44744728"/>
    <n v="2436649.5"/>
    <n v="9920948"/>
    <n v="12357598"/>
    <n v="11827317"/>
    <n v="14464631"/>
    <n v="108912456"/>
    <n v="51180168"/>
    <n v="16090379"/>
    <m/>
    <m/>
    <n v="115057544"/>
    <n v="108912456"/>
    <n v="869"/>
    <n v="0.55900000000000005"/>
    <m/>
    <n v="0.16369500000000001"/>
    <n v="0.584117"/>
    <n v="5.4456999999999998E-2"/>
    <n v="48608"/>
  </r>
  <r>
    <x v="12"/>
    <x v="172"/>
    <s v="UNIVERSITY OF WISCONSIN-STEVENS POINT"/>
    <s v="Wisconsin"/>
    <x v="1"/>
    <x v="0"/>
    <n v="0.81349003576903423"/>
    <n v="0.47675879396984927"/>
    <n v="3914"/>
    <n v="3184"/>
    <n v="1505"/>
    <n v="13"/>
    <n v="1518"/>
    <n v="54481"/>
    <s v="Great Lakes: IL, IN, MI, OH, and WI"/>
    <x v="0"/>
    <x v="0"/>
    <m/>
    <m/>
    <m/>
    <m/>
    <n v="29360612"/>
    <n v="25445422"/>
    <m/>
    <n v="673378"/>
    <n v="12532349"/>
    <n v="45355608"/>
    <n v="553571"/>
    <n v="20431328"/>
    <n v="67238056"/>
    <n v="47848328"/>
    <x v="4811"/>
    <n v="48004452"/>
    <n v="1840238.75"/>
    <n v="11540632"/>
    <n v="13380871"/>
    <n v="13149163"/>
    <n v="14426365"/>
    <n v="113867040"/>
    <n v="52277532"/>
    <n v="18145152"/>
    <n v="120810"/>
    <n v="99249"/>
    <n v="122238704"/>
    <n v="113867040"/>
    <n v="847"/>
    <n v="0.55500000000000005"/>
    <m/>
    <n v="0.17330899999999999"/>
    <n v="0.56626500000000002"/>
    <n v="5.2826699999999997E-2"/>
    <n v="48161"/>
  </r>
  <r>
    <x v="13"/>
    <x v="172"/>
    <s v="UNIVERSITY OF WISCONSIN-STEVENS POINT"/>
    <s v="Wisconsin"/>
    <x v="1"/>
    <x v="0"/>
    <n v="0.77106978990581987"/>
    <n v="0.46226119636705293"/>
    <n v="4141"/>
    <n v="3193"/>
    <n v="1464"/>
    <n v="12"/>
    <n v="1476"/>
    <n v="54481"/>
    <s v="Great Lakes: IL, IN, MI, OH, and WI"/>
    <x v="0"/>
    <x v="0"/>
    <m/>
    <m/>
    <m/>
    <m/>
    <n v="32553130"/>
    <n v="29277538"/>
    <m/>
    <n v="169747"/>
    <n v="12907631"/>
    <n v="43025576"/>
    <n v="706892"/>
    <n v="17260756"/>
    <n v="71979464"/>
    <n v="46310172"/>
    <x v="4812"/>
    <n v="49192228"/>
    <n v="2088132.38"/>
    <n v="11400775"/>
    <n v="13488907"/>
    <n v="12185135"/>
    <n v="15398010"/>
    <n v="121605464"/>
    <n v="52482480"/>
    <n v="18999750"/>
    <n v="99249"/>
    <n v="110219"/>
    <n v="126347840"/>
    <n v="121605464"/>
    <n v="870"/>
    <n v="0.57899999999999996"/>
    <m/>
    <n v="0.176314"/>
    <n v="0.56231500000000001"/>
    <n v="5.3160100000000002E-2"/>
    <n v="49004"/>
  </r>
  <r>
    <x v="14"/>
    <x v="172"/>
    <s v="UNIVERSITY OF WISCONSIN-STEVENS POINT"/>
    <s v="Wisconsin"/>
    <x v="1"/>
    <x v="0"/>
    <n v="0.80018373909049145"/>
    <n v="0.432548794489093"/>
    <n v="4354"/>
    <n v="3484"/>
    <n v="1498"/>
    <n v="9"/>
    <n v="1507"/>
    <m/>
    <m/>
    <x v="0"/>
    <x v="0"/>
    <m/>
    <m/>
    <m/>
    <m/>
    <n v="36177952"/>
    <n v="32659634"/>
    <m/>
    <n v="1191489"/>
    <n v="13148420"/>
    <n v="36444624"/>
    <n v="1169841"/>
    <n v="21318302"/>
    <n v="78225424"/>
    <n v="39893184"/>
    <x v="4813"/>
    <n v="48384940"/>
    <n v="1832339"/>
    <n v="12454511"/>
    <n v="14286850"/>
    <n v="12052110"/>
    <n v="15795669"/>
    <n v="119153976"/>
    <n v="53002872"/>
    <n v="18671936"/>
    <n v="115128"/>
    <n v="119781"/>
    <n v="135516128"/>
    <n v="119153976"/>
    <n v="860"/>
    <n v="0.57699999999999996"/>
    <m/>
    <n v="0.16128100000000001"/>
    <n v="0.56009100000000001"/>
    <n v="5.3288000000000002E-2"/>
    <n v="51813"/>
  </r>
  <r>
    <x v="15"/>
    <x v="172"/>
    <s v="University of Wisconsin-Stevens Point"/>
    <s v="Wisconsin"/>
    <x v="1"/>
    <x v="0"/>
    <n v="0.79843049327354265"/>
    <n v="0.43105869137882619"/>
    <n v="4460"/>
    <n v="3561"/>
    <n v="1525"/>
    <n v="10"/>
    <n v="1535"/>
    <n v="54481"/>
    <s v="Great Lakes: IL, IN, MI, OH, and WI"/>
    <x v="1"/>
    <x v="3"/>
    <m/>
    <m/>
    <m/>
    <m/>
    <n v="38653500"/>
    <n v="35200768"/>
    <m/>
    <n v="996295"/>
    <n v="12036431"/>
    <n v="41808092"/>
    <n v="767056"/>
    <n v="20169896"/>
    <n v="82616816"/>
    <n v="43585368"/>
    <x v="4814"/>
    <n v="49485696"/>
    <n v="2196471.75"/>
    <n v="13697811"/>
    <n v="15894283"/>
    <n v="12885280"/>
    <n v="16425979"/>
    <n v="124965472"/>
    <n v="53978968"/>
    <n v="19495356"/>
    <n v="12252794"/>
    <n v="12648681"/>
    <n v="134679776"/>
    <n v="124965472"/>
    <n v="890"/>
    <n v="0.58599999999999997"/>
    <m/>
    <n v="0.154142"/>
    <n v="0.54772399999999999"/>
    <n v="4.5529300000000002E-2"/>
    <n v="54393"/>
  </r>
  <r>
    <x v="16"/>
    <x v="172"/>
    <s v="University of Wisconsin-Stevens Point"/>
    <s v="Wisconsin"/>
    <x v="1"/>
    <x v="0"/>
    <n v="0.85924369747899154"/>
    <n v="0.41673458299375171"/>
    <n v="4284"/>
    <n v="3681"/>
    <n v="1521"/>
    <n v="13"/>
    <n v="1534"/>
    <m/>
    <m/>
    <x v="0"/>
    <x v="0"/>
    <m/>
    <m/>
    <m/>
    <m/>
    <n v="41367712"/>
    <n v="37857192"/>
    <m/>
    <n v="1540359"/>
    <n v="10991155"/>
    <n v="45091904"/>
    <n v="545374"/>
    <n v="22375928"/>
    <n v="87251208"/>
    <n v="46414656"/>
    <x v="4815"/>
    <n v="49886864"/>
    <n v="2847631.75"/>
    <n v="13450244"/>
    <n v="16297876"/>
    <n v="13906516"/>
    <n v="16630031"/>
    <n v="133727208"/>
    <n v="55595212"/>
    <n v="20411904"/>
    <n v="12648681"/>
    <n v="15735673"/>
    <n v="139449920"/>
    <n v="133727208"/>
    <n v="885"/>
    <n v="0.58799999999999997"/>
    <m/>
    <n v="0.14701900000000001"/>
    <n v="0.53493400000000002"/>
    <n v="3.9924500000000002E-2"/>
    <n v="57066"/>
  </r>
  <r>
    <x v="17"/>
    <x v="172"/>
    <s v="University of Wisconsin-Stevens Point"/>
    <s v="Wisconsin"/>
    <x v="1"/>
    <x v="0"/>
    <n v="0.85154685065657687"/>
    <n v="0.43125980135912179"/>
    <n v="4493"/>
    <n v="3826"/>
    <n v="1640"/>
    <n v="10"/>
    <n v="1650"/>
    <m/>
    <m/>
    <x v="0"/>
    <x v="0"/>
    <m/>
    <m/>
    <m/>
    <m/>
    <n v="44002124"/>
    <n v="39992504"/>
    <m/>
    <n v="1238008"/>
    <n v="12246763"/>
    <n v="43766652"/>
    <n v="521101"/>
    <n v="23762436"/>
    <n v="91638864"/>
    <n v="46619824"/>
    <x v="4816"/>
    <n v="55695740"/>
    <n v="3049786.5"/>
    <n v="13484891"/>
    <n v="16534678"/>
    <n v="13171252"/>
    <n v="19028602"/>
    <n v="138435104"/>
    <n v="57498864"/>
    <n v="22518942"/>
    <n v="15735673"/>
    <n v="18028984"/>
    <n v="140142144"/>
    <n v="138435104"/>
    <n v="863"/>
    <n v="0.58899999999999997"/>
    <m/>
    <n v="0.14587700000000001"/>
    <n v="0.54958200000000001"/>
    <n v="3.8883099999999997E-2"/>
    <n v="58726"/>
  </r>
  <r>
    <x v="18"/>
    <x v="172"/>
    <s v="University of Wisconsin-Stevens Point"/>
    <s v="Wisconsin"/>
    <x v="1"/>
    <x v="0"/>
    <n v="0.8008052553507099"/>
    <n v="0.42974331833818469"/>
    <n v="4719"/>
    <n v="3779"/>
    <n v="1611"/>
    <n v="13"/>
    <n v="1624"/>
    <n v="54481"/>
    <s v="Great Lakes: IL, IN, MI, OH, and WI"/>
    <x v="1"/>
    <x v="3"/>
    <m/>
    <m/>
    <m/>
    <m/>
    <n v="46422224"/>
    <n v="41988072"/>
    <m/>
    <n v="1736074"/>
    <n v="13634005"/>
    <n v="43738476"/>
    <n v="690640"/>
    <n v="23053538"/>
    <n v="94911272"/>
    <n v="46387588"/>
    <x v="4817"/>
    <n v="56851444"/>
    <n v="3615203.75"/>
    <n v="13035850"/>
    <n v="16651054"/>
    <n v="14019405"/>
    <n v="19283378"/>
    <n v="141570768"/>
    <n v="59188804"/>
    <n v="23981384"/>
    <n v="18028984"/>
    <n v="13936550"/>
    <n v="145279648"/>
    <n v="141570768"/>
    <n v="907"/>
    <n v="0.60499999999999998"/>
    <m/>
    <n v="0.134106"/>
    <n v="0.54701299999999997"/>
    <n v="3.3274499999999999E-2"/>
    <n v="61622"/>
  </r>
  <r>
    <x v="19"/>
    <x v="172"/>
    <s v="University of Wisconsin-Stevens Point"/>
    <s v="Wisconsin"/>
    <x v="1"/>
    <x v="0"/>
    <n v="0.8007624398073836"/>
    <n v="0.4089200701578552"/>
    <n v="4984"/>
    <n v="3991"/>
    <n v="1608"/>
    <n v="24"/>
    <n v="1632"/>
    <m/>
    <m/>
    <x v="0"/>
    <x v="0"/>
    <m/>
    <m/>
    <m/>
    <m/>
    <n v="50933232"/>
    <n v="44473976"/>
    <m/>
    <n v="1835216"/>
    <n v="19961506"/>
    <n v="44925184"/>
    <n v="784997"/>
    <n v="13572999"/>
    <n v="103067008"/>
    <n v="50945764"/>
    <x v="4818"/>
    <n v="54793820"/>
    <n v="5224553"/>
    <n v="13975318"/>
    <n v="19199872"/>
    <n v="13312068"/>
    <n v="19141324"/>
    <n v="155103888"/>
    <n v="61427472"/>
    <n v="25784148"/>
    <n v="13936550"/>
    <n v="16508388"/>
    <n v="155970944"/>
    <n v="155103888"/>
    <n v="910"/>
    <n v="0.59699999999999998"/>
    <m/>
    <n v="0.12931699999999999"/>
    <n v="0.52339000000000002"/>
    <n v="3.42885E-2"/>
    <n v="64179"/>
  </r>
  <r>
    <x v="20"/>
    <x v="172"/>
    <s v="University of Wisconsin-Stevens Point"/>
    <s v="Wisconsin"/>
    <x v="1"/>
    <x v="0"/>
    <n v="0.79522904792062488"/>
    <n v="0.43668701884788957"/>
    <n v="4737"/>
    <n v="3767"/>
    <n v="1632"/>
    <n v="13"/>
    <n v="1645"/>
    <n v="54481"/>
    <s v="Great Lakes: IL, IN, MI, OH, and WI"/>
    <x v="1"/>
    <x v="3"/>
    <n v="-89.569400000000002"/>
    <n v="44.523600000000002"/>
    <m/>
    <m/>
    <n v="53355272"/>
    <n v="45915868"/>
    <m/>
    <n v="2131801"/>
    <n v="19226464"/>
    <n v="50105996"/>
    <n v="684353"/>
    <n v="14371658"/>
    <n v="103643304"/>
    <n v="58211984"/>
    <x v="4819"/>
    <n v="57918312"/>
    <n v="5690297"/>
    <n v="12718970"/>
    <n v="18409268"/>
    <n v="15168528"/>
    <n v="19822032"/>
    <n v="162159408"/>
    <n v="63606576"/>
    <n v="28289488"/>
    <n v="16508388"/>
    <n v="17075646"/>
    <n v="170601648"/>
    <n v="162159408"/>
    <n v="931"/>
    <n v="0.61199999999999999"/>
    <m/>
    <n v="0.14268400000000001"/>
    <n v="0.53045399999999998"/>
    <n v="4.05241E-2"/>
    <n v="61319"/>
  </r>
  <r>
    <x v="21"/>
    <x v="172"/>
    <s v="University of Wisconsin-Stevens Point"/>
    <s v="Wisconsin"/>
    <x v="1"/>
    <x v="0"/>
    <n v="0.78703703703703709"/>
    <n v="0.45444596443228452"/>
    <n v="4644"/>
    <n v="3655"/>
    <n v="1644"/>
    <n v="17"/>
    <n v="1661"/>
    <n v="54481"/>
    <s v="Great Lakes: IL, IN, MI, OH, and WI"/>
    <x v="1"/>
    <x v="3"/>
    <n v="-89.570899999999995"/>
    <n v="44.529600000000002"/>
    <n v="3.7999999999999999E-2"/>
    <n v="1851"/>
    <n v="57839448"/>
    <n v="51232916"/>
    <m/>
    <n v="2040744"/>
    <n v="16836024"/>
    <n v="40597680"/>
    <n v="964238"/>
    <n v="13764647"/>
    <n v="108890704"/>
    <n v="47724776"/>
    <x v="4820"/>
    <n v="57643660"/>
    <n v="5216847"/>
    <n v="11057970"/>
    <n v="16274817"/>
    <n v="13210114"/>
    <n v="19368512"/>
    <n v="156323776"/>
    <n v="64244312"/>
    <n v="24005460"/>
    <n v="17075646"/>
    <n v="17456562"/>
    <n v="163395920"/>
    <n v="156323776"/>
    <n v="979"/>
    <n v="0.59699999999999998"/>
    <m/>
    <n v="0.1343"/>
    <n v="0.55003599999999997"/>
    <n v="3.6367999999999998E-2"/>
    <n v="60137"/>
  </r>
  <r>
    <x v="22"/>
    <x v="172"/>
    <s v="University of Wisconsin-Stevens Point"/>
    <s v="Wisconsin"/>
    <x v="1"/>
    <x v="0"/>
    <n v="0.7559874361994503"/>
    <n v="0.41885224616982603"/>
    <n v="5094"/>
    <n v="3851"/>
    <n v="1601"/>
    <n v="12"/>
    <n v="1613"/>
    <m/>
    <m/>
    <x v="0"/>
    <x v="0"/>
    <m/>
    <m/>
    <n v="3.3000000000000002E-2"/>
    <n v="1817"/>
    <n v="60496576"/>
    <n v="52302084"/>
    <m/>
    <n v="1903199"/>
    <n v="17979744"/>
    <n v="42404760"/>
    <n v="1914124"/>
    <n v="13697003"/>
    <n v="109181568"/>
    <n v="53501884"/>
    <x v="4821"/>
    <n v="58081136"/>
    <n v="4468575"/>
    <n v="11394747"/>
    <n v="15863322"/>
    <n v="14123113"/>
    <n v="19751380"/>
    <n v="154858832"/>
    <n v="64367640"/>
    <n v="23706236"/>
    <n v="17456562"/>
    <n v="19309036"/>
    <n v="166423280"/>
    <n v="154858832"/>
    <n v="935"/>
    <n v="0.57999999999999996"/>
    <m/>
    <n v="0.134239"/>
    <n v="0.54363300000000003"/>
    <n v="3.4077799999999998E-2"/>
    <n v="61507"/>
  </r>
  <r>
    <x v="23"/>
    <x v="172"/>
    <s v="University of Wisconsin-Stevens Point"/>
    <s v="Wisconsin"/>
    <x v="1"/>
    <x v="0"/>
    <n v="0.82851985559566788"/>
    <n v="0.44580610021786493"/>
    <n v="4432"/>
    <n v="3672"/>
    <n v="1630"/>
    <n v="7"/>
    <n v="1637"/>
    <s v="54481-3897"/>
    <s v="Great Lakes: IL, IN, MI, OH, and WI"/>
    <x v="1"/>
    <x v="3"/>
    <n v="-89.570899999999995"/>
    <n v="44.529600000000002"/>
    <n v="4.1000000000000002E-2"/>
    <n v="2060"/>
    <n v="61686120"/>
    <n v="53114992"/>
    <m/>
    <n v="1632701"/>
    <n v="17461352"/>
    <n v="35444824"/>
    <n v="1988896"/>
    <n v="20404596"/>
    <n v="114070872"/>
    <n v="45325400"/>
    <x v="4822"/>
    <n v="61111644"/>
    <n v="3697162"/>
    <n v="13691293"/>
    <n v="17388456"/>
    <n v="15407697"/>
    <n v="23092260"/>
    <n v="163703888"/>
    <n v="68185352"/>
    <n v="25794756"/>
    <n v="19309036"/>
    <n v="21837314"/>
    <n v="164617008"/>
    <n v="163703888"/>
    <n v="968"/>
    <n v="0.60199999999999998"/>
    <m/>
    <n v="0.13922599999999999"/>
    <n v="0.527752"/>
    <n v="3.3115699999999998E-2"/>
    <n v="60552"/>
  </r>
  <r>
    <x v="24"/>
    <x v="172"/>
    <s v="University of Wisconsin-Stevens Point"/>
    <s v="Wisconsin"/>
    <x v="1"/>
    <x v="0"/>
    <n v="0.89406175771971497"/>
    <n v="0.43331562167906484"/>
    <n v="4210"/>
    <n v="3764"/>
    <n v="1614"/>
    <n v="17"/>
    <n v="1631"/>
    <s v="54481-3897"/>
    <s v="Great Lakes: IL, IN, MI, OH, and WI"/>
    <x v="1"/>
    <x v="3"/>
    <n v="-89.570899999999995"/>
    <n v="44.529600000000002"/>
    <n v="3.2000000000000001E-2"/>
    <n v="2202"/>
    <n v="59680688"/>
    <n v="51358880"/>
    <m/>
    <n v="1600967"/>
    <n v="16466135"/>
    <n v="34177120"/>
    <n v="2034429"/>
    <n v="16215228"/>
    <n v="111711712"/>
    <n v="43762880"/>
    <x v="4823"/>
    <n v="60948744"/>
    <n v="3218781"/>
    <n v="16904524"/>
    <n v="20123304"/>
    <n v="14672757"/>
    <n v="22185828"/>
    <n v="165266672"/>
    <n v="70053760"/>
    <n v="24758144"/>
    <n v="21837314"/>
    <n v="25109596"/>
    <n v="164280656"/>
    <n v="165266672"/>
    <n v="1039"/>
    <n v="0.63700000000000001"/>
    <m/>
    <n v="0.139957"/>
    <n v="0.51421099999999997"/>
    <n v="3.0332000000000001E-2"/>
    <n v="59922"/>
  </r>
  <r>
    <x v="25"/>
    <x v="172"/>
    <s v="University of Wisconsin-Stevens Point"/>
    <s v="Wisconsin"/>
    <x v="1"/>
    <x v="0"/>
    <n v="0.90070760100433689"/>
    <n v="0.45413076533198177"/>
    <n v="4381"/>
    <n v="3946"/>
    <n v="1762"/>
    <n v="30"/>
    <n v="1792"/>
    <s v="54481-3897"/>
    <s v="Great Lakes: IL, IN, MI, OH, and WI"/>
    <x v="1"/>
    <x v="3"/>
    <n v="-89.570899999999995"/>
    <n v="44.529600000000002"/>
    <n v="3.6999999999999998E-2"/>
    <n v="2219"/>
    <n v="60377856"/>
    <n v="51949316"/>
    <m/>
    <n v="1376835"/>
    <n v="15214657"/>
    <n v="31403206"/>
    <n v="1849077"/>
    <n v="20680496"/>
    <n v="110963960"/>
    <n v="41187396"/>
    <x v="4824"/>
    <n v="62415572"/>
    <n v="2600983"/>
    <n v="12254661"/>
    <n v="14855644"/>
    <n v="12262164"/>
    <n v="23115388"/>
    <n v="161109088"/>
    <n v="66433968"/>
    <n v="30318784"/>
    <n v="25109596"/>
    <n v="27932180"/>
    <n v="164808256"/>
    <n v="161109088"/>
    <n v="1041"/>
    <n v="0.63300000000000001"/>
    <m/>
    <n v="0.130553"/>
    <n v="0.51700199999999996"/>
    <n v="2.8791299999999999E-2"/>
    <n v="61080"/>
  </r>
  <r>
    <x v="26"/>
    <x v="172"/>
    <s v="University of Wisconsin-Stevens Point"/>
    <s v="Wisconsin"/>
    <x v="1"/>
    <x v="0"/>
    <n v="0.81423915768362998"/>
    <n v="0.48983990147783252"/>
    <n v="3989"/>
    <n v="3248"/>
    <n v="1571"/>
    <n v="20"/>
    <n v="1591"/>
    <s v="54481-3897"/>
    <s v="Great Lakes: IL, IN, MI, OH, and WI"/>
    <x v="1"/>
    <x v="3"/>
    <n v="-89.570899999999995"/>
    <n v="44.529600000000002"/>
    <n v="3.9E-2"/>
    <n v="2421"/>
    <n v="56927080"/>
    <n v="48050480"/>
    <m/>
    <n v="678539"/>
    <n v="14637241"/>
    <n v="31321200"/>
    <n v="2279933"/>
    <n v="16063363"/>
    <n v="107255256"/>
    <n v="40645800"/>
    <x v="4825"/>
    <n v="54848888"/>
    <n v="3212528"/>
    <n v="12365818"/>
    <n v="15578346"/>
    <n v="15146111"/>
    <n v="24129636"/>
    <n v="162951120"/>
    <n v="66596224"/>
    <n v="30678056"/>
    <n v="27932180"/>
    <n v="30349952"/>
    <n v="170861984"/>
    <n v="162951120"/>
    <n v="1041"/>
    <n v="0.65"/>
    <m/>
    <n v="0.117631"/>
    <n v="0.54325100000000004"/>
    <n v="3.0853999999999999E-2"/>
    <n v="63571.5"/>
  </r>
  <r>
    <x v="27"/>
    <x v="172"/>
    <s v="University of Wisconsin-Stevens Point"/>
    <s v="Wisconsin"/>
    <x v="1"/>
    <x v="0"/>
    <n v="0.83556771545827635"/>
    <n v="0.51080550098231825"/>
    <n v="3655"/>
    <n v="3054"/>
    <n v="1535"/>
    <n v="25"/>
    <n v="1560"/>
    <m/>
    <m/>
    <x v="0"/>
    <x v="0"/>
    <m/>
    <m/>
    <n v="3.6999999999999998E-2"/>
    <n v="2480"/>
    <n v="55364048"/>
    <n v="46966952"/>
    <m/>
    <n v="1262014"/>
    <n v="16532999"/>
    <n v="33441680"/>
    <n v="3492242"/>
    <n v="23952020"/>
    <n v="115538592"/>
    <n v="45451868"/>
    <x v="4826"/>
    <n v="56753816"/>
    <n v="4173017"/>
    <n v="10945260"/>
    <n v="15118277"/>
    <n v="14994693"/>
    <n v="23051018"/>
    <n v="167908512"/>
    <n v="67112840"/>
    <n v="27345830"/>
    <n v="30349952"/>
    <n v="34830496"/>
    <n v="189107344"/>
    <n v="1679085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8:S193" firstHeaderRow="1" firstDataRow="2" firstDataCol="1" rowPageCount="2" colPageCount="1"/>
  <pivotFields count="52">
    <pivotField axis="axisCol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29"/>
        <item x="54"/>
        <item x="26"/>
        <item x="45"/>
        <item x="73"/>
        <item x="79"/>
        <item x="101"/>
        <item x="116"/>
        <item m="1" x="5045"/>
        <item x="135"/>
        <item m="1" x="4532"/>
        <item x="31"/>
        <item x="76"/>
        <item x="93"/>
        <item x="96"/>
        <item m="1" x="7552"/>
        <item m="1" x="7442"/>
        <item x="97"/>
        <item x="133"/>
        <item m="1" x="7779"/>
        <item m="1" x="1140"/>
        <item m="1" x="7864"/>
        <item m="1" x="4583"/>
        <item m="1" x="2727"/>
        <item x="161"/>
        <item m="1" x="7721"/>
        <item m="1" x="5695"/>
        <item m="1" x="7364"/>
        <item m="1" x="3397"/>
        <item m="1" x="1369"/>
        <item x="152"/>
        <item x="154"/>
        <item x="155"/>
        <item m="1" x="3485"/>
        <item m="1" x="7251"/>
        <item m="1" x="7659"/>
        <item m="1" x="1146"/>
        <item m="1" x="7920"/>
        <item m="1" x="1548"/>
        <item m="1" x="4875"/>
        <item m="1" x="1370"/>
        <item m="1" x="2903"/>
        <item m="1" x="3868"/>
        <item m="1" x="1177"/>
        <item m="1" x="5445"/>
        <item m="1" x="5257"/>
        <item m="1" x="334"/>
        <item m="1" x="786"/>
        <item m="1" x="1910"/>
        <item m="1" x="3896"/>
        <item m="1" x="7546"/>
        <item m="1" x="5377"/>
        <item m="1" x="4407"/>
        <item m="1" x="5849"/>
        <item m="1" x="5744"/>
        <item m="1" x="1518"/>
        <item m="1" x="5243"/>
        <item m="1" x="7555"/>
        <item m="1" x="6567"/>
        <item m="1" x="4935"/>
        <item m="1" x="2894"/>
        <item m="1" x="6364"/>
        <item m="1" x="3562"/>
        <item m="1" x="2917"/>
        <item m="1" x="4169"/>
        <item m="1" x="6043"/>
        <item m="1" x="774"/>
        <item m="1" x="4486"/>
        <item m="1" x="4544"/>
        <item m="1" x="2462"/>
        <item m="1" x="7813"/>
        <item m="1" x="1779"/>
        <item m="1" x="5727"/>
        <item m="1" x="1152"/>
        <item m="1" x="4302"/>
        <item m="1" x="4087"/>
        <item m="1" x="1027"/>
        <item m="1" x="5953"/>
        <item m="1" x="839"/>
        <item m="1" x="1210"/>
        <item m="1" x="5925"/>
        <item m="1" x="5621"/>
        <item m="1" x="4009"/>
        <item m="1" x="869"/>
        <item m="1" x="4330"/>
        <item m="1" x="6616"/>
        <item m="1" x="3905"/>
        <item m="1" x="323"/>
        <item m="1" x="4187"/>
        <item m="1" x="5755"/>
        <item m="1" x="2469"/>
        <item m="1" x="1305"/>
        <item m="1" x="6267"/>
        <item m="1" x="1898"/>
        <item m="1" x="3845"/>
        <item m="1" x="1813"/>
        <item m="1" x="2185"/>
        <item m="1" x="3263"/>
        <item m="1" x="7299"/>
        <item m="1" x="6089"/>
        <item m="1" x="2676"/>
        <item m="1" x="4686"/>
        <item m="1" x="6386"/>
        <item m="1" x="7487"/>
        <item m="1" x="676"/>
        <item m="1" x="3637"/>
        <item m="1" x="1972"/>
        <item m="1" x="6347"/>
        <item m="1" x="1744"/>
        <item m="1" x="2290"/>
        <item m="1" x="7887"/>
        <item m="1" x="7640"/>
        <item m="1" x="3337"/>
        <item m="1" x="5723"/>
        <item m="1" x="2497"/>
        <item m="1" x="2988"/>
        <item m="1" x="3702"/>
        <item m="1" x="555"/>
        <item m="1" x="3800"/>
        <item m="1" x="1226"/>
        <item m="1" x="1292"/>
        <item m="1" x="3509"/>
        <item m="1" x="4999"/>
        <item m="1" x="6209"/>
        <item m="1" x="7593"/>
        <item m="1" x="687"/>
        <item m="1" x="1561"/>
        <item m="1" x="4841"/>
        <item m="1" x="2045"/>
        <item m="1" x="5887"/>
        <item m="1" x="1157"/>
        <item m="1" x="2138"/>
        <item m="1" x="5876"/>
        <item m="1" x="2683"/>
        <item m="1" x="1176"/>
        <item m="1" x="2219"/>
        <item m="1" x="7537"/>
        <item m="1" x="2579"/>
        <item m="1" x="858"/>
        <item m="1" x="3586"/>
        <item m="1" x="4654"/>
        <item m="1" x="1802"/>
        <item m="1" x="252"/>
        <item m="1" x="5476"/>
        <item m="1" x="1459"/>
        <item m="1" x="6642"/>
        <item m="1" x="356"/>
        <item m="1" x="1689"/>
        <item m="1" x="5044"/>
        <item m="1" x="5382"/>
        <item m="1" x="3067"/>
        <item m="1" x="1912"/>
        <item m="1" x="3566"/>
        <item m="1" x="2414"/>
        <item m="1" x="7432"/>
        <item m="1" x="661"/>
        <item m="1" x="5929"/>
        <item m="1" x="6303"/>
        <item m="1" x="222"/>
        <item m="1" x="1532"/>
        <item m="1" x="3599"/>
        <item m="1" x="5464"/>
        <item m="1" x="3365"/>
        <item m="1" x="4364"/>
        <item m="1" x="3648"/>
        <item m="1" x="4164"/>
        <item m="1" x="6441"/>
        <item m="1" x="1843"/>
        <item m="1" x="7494"/>
        <item m="1" x="7018"/>
        <item m="1" x="3076"/>
        <item m="1" x="950"/>
        <item m="1" x="6636"/>
        <item m="1" x="1223"/>
        <item m="1" x="3157"/>
        <item m="1" x="2327"/>
        <item m="1" x="1080"/>
        <item m="1" x="2468"/>
        <item m="1" x="3161"/>
        <item m="1" x="3867"/>
        <item m="1" x="177"/>
        <item m="1" x="907"/>
        <item m="1" x="3085"/>
        <item m="1" x="3777"/>
        <item m="1" x="4460"/>
        <item m="1" x="5172"/>
        <item m="1" x="5629"/>
        <item m="1" x="6353"/>
        <item m="1" x="7068"/>
        <item m="1" x="812"/>
        <item m="1" x="1515"/>
        <item m="1" x="2930"/>
        <item m="1" x="4162"/>
        <item m="1" x="5543"/>
        <item m="1" x="6981"/>
        <item m="1" x="7672"/>
        <item m="1" x="2166"/>
        <item m="1" x="2846"/>
        <item m="1" x="7059"/>
        <item m="1" x="557"/>
        <item m="1" x="4082"/>
        <item m="1" x="6262"/>
        <item m="1" x="1216"/>
        <item m="1" x="2594"/>
        <item m="1" x="3300"/>
        <item m="1" x="4683"/>
        <item m="1" x="5150"/>
        <item m="1" x="6648"/>
        <item m="1" x="7354"/>
        <item m="1" x="311"/>
        <item m="1" x="1725"/>
        <item m="1" x="2448"/>
        <item m="1" x="4354"/>
        <item m="1" x="5064"/>
        <item m="1" x="5762"/>
        <item m="1" x="6488"/>
        <item m="1" x="1426"/>
        <item m="1" x="2824"/>
        <item m="1" x="5685"/>
        <item m="1" x="6405"/>
        <item m="1" x="7125"/>
        <item m="1" x="7784"/>
        <item m="1" x="1356"/>
        <item m="1" x="2043"/>
        <item m="1" x="2737"/>
        <item m="1" x="3442"/>
        <item m="1" x="4134"/>
        <item m="1" x="5512"/>
        <item m="1" x="7497"/>
        <item m="1" x="1873"/>
        <item m="1" x="5204"/>
        <item m="1" x="5903"/>
        <item m="1" x="6629"/>
        <item m="1" x="362"/>
        <item m="1" x="1791"/>
        <item m="1" x="2968"/>
        <item m="1" x="3664"/>
        <item m="1" x="4335"/>
        <item m="1" x="5827"/>
        <item m="1" x="6547"/>
        <item m="1" x="7253"/>
        <item m="1" x="7915"/>
        <item m="1" x="207"/>
        <item m="1" x="939"/>
        <item m="1" x="1622"/>
        <item m="1" x="2358"/>
        <item m="1" x="3812"/>
        <item m="1" x="4499"/>
        <item m="1" x="5196"/>
        <item m="1" x="5897"/>
        <item m="1" x="6620"/>
        <item m="1" x="7993"/>
        <item m="1" x="850"/>
        <item m="1" x="1554"/>
        <item m="1" x="2280"/>
        <item m="1" x="2955"/>
        <item m="1" x="3650"/>
        <item m="1" x="4324"/>
        <item m="1" x="5736"/>
        <item m="1" x="7015"/>
        <item m="1" x="7694"/>
        <item m="1" x="4249"/>
        <item m="1" x="4717"/>
        <item m="1" x="5407"/>
        <item m="1" x="6120"/>
        <item m="1" x="589"/>
        <item m="1" x="1321"/>
        <item m="1" x="2024"/>
        <item m="1" x="3966"/>
        <item m="1" x="4634"/>
        <item m="1" x="5336"/>
        <item m="1" x="6037"/>
        <item m="1" x="6763"/>
        <item m="1" x="1671"/>
        <item m="1" x="2408"/>
        <item m="1" x="3095"/>
        <item m="1" x="5881"/>
        <item m="1" x="7379"/>
        <item m="1" x="820"/>
        <item m="1" x="3023"/>
        <item m="1" x="3705"/>
        <item m="1" x="4379"/>
        <item m="1" x="5091"/>
        <item m="1" x="5799"/>
        <item m="1" x="6284"/>
        <item m="1" x="6996"/>
        <item m="1" x="3547"/>
        <item m="1" x="4769"/>
        <item m="1" x="5468"/>
        <item m="1" x="562"/>
        <item m="1" x="2082"/>
        <item m="1" x="3938"/>
        <item m="1" x="5316"/>
        <item m="1" x="6021"/>
        <item m="1" x="469"/>
        <item m="1" x="1905"/>
        <item m="1" x="3309"/>
        <item m="1" x="4014"/>
        <item m="1" x="6176"/>
        <item m="1" x="6891"/>
        <item m="1" x="1137"/>
        <item m="1" x="1819"/>
        <item m="1" x="2524"/>
        <item m="1" x="4449"/>
        <item m="1" x="5608"/>
        <item m="1" x="7055"/>
        <item m="1" x="797"/>
        <item m="1" x="1501"/>
        <item m="1" x="2230"/>
        <item m="1" x="2668"/>
        <item m="1" x="4079"/>
        <item m="1" x="6258"/>
        <item m="1" x="1889"/>
        <item m="1" x="2589"/>
        <item m="1" x="4673"/>
        <item m="1" x="1723"/>
        <item m="1" x="3133"/>
        <item m="1" x="6485"/>
        <item m="1" x="219"/>
        <item m="1" x="960"/>
        <item m="1" x="1635"/>
        <item m="1" x="2371"/>
        <item m="1" x="3050"/>
        <item m="1" x="3743"/>
        <item m="1" x="2726"/>
        <item m="1" x="4128"/>
        <item m="1" x="6235"/>
        <item m="1" x="6946"/>
        <item m="1" x="7647"/>
        <item m="1" x="1184"/>
        <item m="1" x="1869"/>
        <item m="1" x="5426"/>
        <item m="1" x="6142"/>
        <item m="1" x="6855"/>
        <item m="1" x="7560"/>
        <item m="1" x="1265"/>
        <item m="1" x="3421"/>
        <item m="1" x="4796"/>
        <item m="1" x="5493"/>
        <item m="1" x="6694"/>
        <item m="1" x="1856"/>
        <item m="1" x="2562"/>
        <item m="1" x="4496"/>
        <item m="1" x="6613"/>
        <item m="1" x="7315"/>
        <item m="1" x="7983"/>
        <item m="1" x="2277"/>
        <item m="1" x="3644"/>
        <item m="1" x="4321"/>
        <item m="1" x="5035"/>
        <item m="1" x="5733"/>
        <item m="1" x="7238"/>
        <item m="1" x="667"/>
        <item m="1" x="1399"/>
        <item m="1" x="2871"/>
        <item m="1" x="5644"/>
        <item m="1" x="7081"/>
        <item m="1" x="579"/>
        <item m="1" x="2017"/>
        <item m="1" x="2691"/>
        <item m="1" x="3405"/>
        <item m="1" x="4779"/>
        <item m="1" x="6760"/>
        <item m="1" x="1921"/>
        <item m="1" x="2621"/>
        <item m="1" x="4468"/>
        <item m="1" x="5175"/>
        <item m="1" x="5875"/>
        <item m="1" x="7372"/>
        <item m="1" x="3014"/>
        <item m="1" x="4373"/>
        <item m="1" x="5086"/>
        <item m="1" x="5796"/>
        <item m="1" x="6513"/>
        <item m="1" x="727"/>
        <item m="1" x="2172"/>
        <item m="1" x="714"/>
        <item m="1" x="1437"/>
        <item m="1" x="2167"/>
        <item m="1" x="5454"/>
        <item m="1" x="7592"/>
        <item m="1" x="1371"/>
        <item m="1" x="2062"/>
        <item m="1" x="2759"/>
        <item m="1" x="4688"/>
        <item m="1" x="6819"/>
        <item m="1" x="1731"/>
        <item m="1" x="2454"/>
        <item m="1" x="3139"/>
        <item m="1" x="3844"/>
        <item m="1" x="6649"/>
        <item m="1" x="1583"/>
        <item m="1" x="2314"/>
        <item m="1" x="3753"/>
        <item m="1" x="4437"/>
        <item m="1" x="5143"/>
        <item m="1" x="7045"/>
        <item m="1" x="6957"/>
        <item m="1" x="2821"/>
        <item m="1" x="4665"/>
        <item m="1" x="5366"/>
        <item m="1" x="3908"/>
        <item m="1" x="5285"/>
        <item m="1" x="6707"/>
        <item m="1" x="211"/>
        <item m="1" x="944"/>
        <item m="1" x="1627"/>
        <item m="1" x="2364"/>
        <item m="1" x="4421"/>
        <item m="1" x="5122"/>
        <item m="1" x="5828"/>
        <item m="1" x="7324"/>
        <item m="1" x="7998"/>
        <item m="1" x="285"/>
        <item m="1" x="1028"/>
        <item m="1" x="3113"/>
        <item m="1" x="5742"/>
        <item m="1" x="7837"/>
        <item m="1" x="931"/>
        <item m="1" x="1618"/>
        <item m="1" x="2350"/>
        <item m="1" x="2801"/>
        <item m="1" x="4193"/>
        <item m="1" x="4879"/>
        <item m="1" x="7094"/>
        <item m="1" x="515"/>
        <item m="1" x="2704"/>
        <item m="1" x="3413"/>
        <item m="1" x="4112"/>
        <item m="1" x="5485"/>
        <item m="1" x="6214"/>
        <item m="1" x="7625"/>
        <item m="1" x="417"/>
        <item m="1" x="1163"/>
        <item m="1" x="1847"/>
        <item m="1" x="2555"/>
        <item m="1" x="3258"/>
        <item m="1" x="5402"/>
        <item m="1" x="6111"/>
        <item m="1" x="7308"/>
        <item m="1" x="1084"/>
        <item m="1" x="3169"/>
        <item m="1" x="3872"/>
        <item m="1" x="4312"/>
        <item m="1" x="6523"/>
        <item m="1" x="7224"/>
        <item m="1" x="7891"/>
        <item m="1" x="912"/>
        <item m="1" x="1605"/>
        <item m="1" x="2859"/>
        <item m="1" x="3553"/>
        <item m="1" x="4235"/>
        <item m="1" x="5634"/>
        <item m="1" x="6362"/>
        <item m="1" x="7074"/>
        <item m="1" x="7754"/>
        <item m="1" x="572"/>
        <item m="1" x="1303"/>
        <item m="1" x="2005"/>
        <item m="1" x="2682"/>
        <item m="1" x="3391"/>
        <item m="1" x="6278"/>
        <item m="1" x="6988"/>
        <item m="1" x="7678"/>
        <item m="1" x="1227"/>
        <item m="1" x="3313"/>
        <item m="1" x="5389"/>
        <item m="1" x="6094"/>
        <item m="1" x="6831"/>
        <item m="1" x="7526"/>
        <item m="1" x="1293"/>
        <item m="1" x="1991"/>
        <item m="1" x="2674"/>
        <item m="1" x="3383"/>
        <item m="1" x="4609"/>
        <item m="1" x="6015"/>
        <item m="1" x="7446"/>
        <item m="1" x="394"/>
        <item m="1" x="1138"/>
        <item m="1" x="3764"/>
        <item m="1" x="4450"/>
        <item m="1" x="5865"/>
        <item m="1" x="6582"/>
        <item m="1" x="798"/>
        <item m="1" x="4358"/>
        <item m="1" x="5066"/>
        <item m="1" x="5767"/>
        <item m="1" x="6494"/>
        <item m="1" x="7203"/>
        <item m="1" x="1429"/>
        <item m="1" x="2147"/>
        <item m="1" x="4216"/>
        <item m="1" x="4913"/>
        <item m="1" x="6161"/>
        <item m="1" x="6879"/>
        <item m="1" x="7579"/>
        <item m="1" x="544"/>
        <item m="1" x="1281"/>
        <item m="1" x="2740"/>
        <item m="1" x="3447"/>
        <item m="1" x="440"/>
        <item m="1" x="1636"/>
        <item m="1" x="2372"/>
        <item m="1" x="3827"/>
        <item m="1" x="5208"/>
        <item m="1" x="5909"/>
        <item m="1" x="7337"/>
        <item m="1" x="867"/>
        <item m="1" x="1568"/>
        <item m="1" x="2978"/>
        <item m="1" x="4339"/>
        <item m="1" x="5746"/>
        <item m="1" x="2893"/>
        <item m="1" x="3584"/>
        <item m="1" x="5667"/>
        <item m="1" x="6397"/>
        <item m="1" x="7106"/>
        <item m="1" x="854"/>
        <item m="1" x="2964"/>
        <item m="1" x="3422"/>
        <item m="1" x="4119"/>
        <item m="1" x="672"/>
        <item m="1" x="1947"/>
        <item m="1" x="2636"/>
        <item m="1" x="3339"/>
        <item m="1" x="4046"/>
        <item m="1" x="4724"/>
        <item m="1" x="5413"/>
        <item m="1" x="6849"/>
        <item m="1" x="7551"/>
        <item m="1" x="1777"/>
        <item m="1" x="6767"/>
        <item m="1" x="1017"/>
        <item m="1" x="4483"/>
        <item m="1" x="4943"/>
        <item m="1" x="7170"/>
        <item m="1" x="7827"/>
        <item m="1" x="829"/>
        <item m="1" x="1536"/>
        <item m="1" x="5556"/>
        <item m="1" x="7002"/>
        <item m="1" x="7686"/>
        <item m="1" x="741"/>
        <item m="1" x="1237"/>
        <item m="1" x="1922"/>
        <item m="1" x="3323"/>
        <item m="1" x="4028"/>
        <item m="1" x="6910"/>
        <item m="1" x="1150"/>
        <item m="1" x="2540"/>
        <item m="1" x="3242"/>
        <item m="1" x="3944"/>
        <item m="1" x="4620"/>
        <item m="1" x="5325"/>
        <item m="1" x="7295"/>
        <item m="1" x="7965"/>
        <item m="1" x="245"/>
        <item m="1" x="987"/>
        <item m="1" x="3080"/>
        <item m="1" x="4541"/>
        <item m="1" x="5246"/>
        <item m="1" x="322"/>
        <item m="1" x="1063"/>
        <item m="1" x="2528"/>
        <item m="1" x="3690"/>
        <item m="1" x="4367"/>
        <item m="1" x="5779"/>
        <item m="1" x="238"/>
        <item m="1" x="712"/>
        <item m="1" x="2161"/>
        <item m="1" x="3610"/>
        <item m="1" x="5697"/>
        <item m="1" x="6418"/>
        <item m="1" x="7141"/>
        <item m="1" x="1367"/>
        <item m="1" x="2060"/>
        <item m="1" x="2755"/>
        <item m="1" x="3458"/>
        <item m="1" x="4152"/>
        <item m="1" x="5529"/>
        <item m="1" x="7511"/>
        <item m="1" x="451"/>
        <item m="1" x="1211"/>
        <item m="1" x="2659"/>
        <item m="1" x="3369"/>
        <item m="1" x="4525"/>
        <item m="1" x="5222"/>
        <item m="1" x="5917"/>
        <item m="1" x="6639"/>
        <item m="1" x="1122"/>
        <item m="1" x="1808"/>
        <item m="1" x="2303"/>
        <item m="1" x="3752"/>
        <item m="1" x="4436"/>
        <item m="1" x="5137"/>
        <item m="1" x="6564"/>
        <item m="1" x="7270"/>
        <item m="1" x="778"/>
        <item m="1" x="1488"/>
        <item m="1" x="2215"/>
        <item m="1" x="2901"/>
        <item m="1" x="4971"/>
        <item m="1" x="5682"/>
        <item m="1" x="7194"/>
        <item m="1" x="7849"/>
        <item m="1" x="605"/>
        <item m="1" x="1348"/>
        <item m="1" x="2816"/>
        <item m="1" x="4894"/>
        <item m="1" x="5580"/>
        <item m="1" x="6061"/>
        <item m="1" x="6790"/>
        <item m="1" x="533"/>
        <item m="1" x="1268"/>
        <item m="1" x="4053"/>
        <item m="1" x="4731"/>
        <item m="1" x="6228"/>
        <item m="1" x="6940"/>
        <item m="1" x="7639"/>
        <item m="1" x="599"/>
        <item m="1" x="1338"/>
        <item m="1" x="3271"/>
        <item m="1" x="3982"/>
        <item m="1" x="7482"/>
        <item m="1" x="281"/>
        <item m="1" x="1023"/>
        <item m="1" x="3806"/>
        <item m="1" x="6687"/>
        <item m="1" x="7391"/>
        <item m="1" x="2348"/>
        <item m="1" x="4401"/>
        <item m="1" x="5106"/>
        <item m="1" x="6381"/>
        <item m="1" x="7091"/>
        <item m="1" x="7767"/>
        <item m="1" x="1458"/>
        <item m="1" x="2184"/>
        <item m="1" x="2872"/>
        <item m="1" x="4784"/>
        <item m="1" x="6921"/>
        <item m="1" x="664"/>
        <item m="1" x="1397"/>
        <item m="1" x="1838"/>
        <item m="1" x="6107"/>
        <item m="1" x="6840"/>
        <item m="1" x="1756"/>
        <item m="1" x="3162"/>
        <item m="1" x="5259"/>
        <item m="1" x="5954"/>
        <item m="1" x="6669"/>
        <item m="1" x="908"/>
        <item m="1" x="2333"/>
        <item m="1" x="4461"/>
        <item m="1" x="7069"/>
        <item m="1" x="7746"/>
        <item m="1" x="2253"/>
        <item m="1" x="4301"/>
        <item m="1" x="5006"/>
        <item m="1" x="5709"/>
        <item m="1" x="6429"/>
        <item m="1" x="897"/>
        <item m="1" x="2069"/>
        <item m="1" x="3538"/>
        <item m="1" x="4226"/>
        <item m="1" x="5615"/>
        <item m="1" x="6346"/>
        <item m="1" x="7060"/>
        <item m="1" x="7734"/>
        <item m="1" x="558"/>
        <item m="1" x="1289"/>
        <item m="1" x="1987"/>
        <item m="1" x="2670"/>
        <item m="1" x="4083"/>
        <item m="1" x="5450"/>
        <item m="1" x="6973"/>
        <item m="1" x="1128"/>
        <item m="1" x="2595"/>
        <item m="1" x="3301"/>
        <item m="1" x="4005"/>
        <item m="1" x="4684"/>
        <item m="1" x="5151"/>
        <item m="1" x="6573"/>
        <item m="1" x="312"/>
        <item m="1" x="1052"/>
        <item m="1" x="1726"/>
        <item m="1" x="5065"/>
        <item m="1" x="6489"/>
        <item m="1" x="7862"/>
        <item m="1" x="1427"/>
        <item m="1" x="2145"/>
        <item m="1" x="2825"/>
        <item m="1" x="3510"/>
        <item m="1" x="4905"/>
        <item m="1" x="5588"/>
        <item m="1" x="7785"/>
        <item m="1" x="2738"/>
        <item m="1" x="3443"/>
        <item m="1" x="4135"/>
        <item m="1" x="4811"/>
        <item m="1" x="6239"/>
        <item m="1" x="6715"/>
        <item m="1" x="437"/>
        <item m="1" x="1874"/>
        <item m="1" x="7329"/>
        <item m="1" x="293"/>
        <item m="1" x="4575"/>
        <item m="1" x="6700"/>
        <item m="1" x="7405"/>
        <item m="1" x="940"/>
        <item m="1" x="1623"/>
        <item m="1" x="2359"/>
        <item m="1" x="3722"/>
        <item m="1" x="5197"/>
        <item m="1" x="5898"/>
        <item m="1" x="7321"/>
        <item m="1" x="7994"/>
        <item m="1" x="1555"/>
        <item m="1" x="2281"/>
        <item m="1" x="2956"/>
        <item m="1" x="3651"/>
        <item m="1" x="4325"/>
        <item m="1" x="5038"/>
        <item m="1" x="5737"/>
        <item m="1" x="7016"/>
        <item m="1" x="671"/>
        <item m="1" x="5408"/>
        <item m="1" x="6121"/>
        <item m="1" x="6844"/>
        <item m="1" x="7545"/>
        <item m="1" x="590"/>
        <item m="1" x="1322"/>
        <item m="1" x="3883"/>
        <item m="1" x="6038"/>
        <item m="1" x="6764"/>
        <item m="1" x="1009"/>
        <item m="1" x="2409"/>
        <item m="1" x="3096"/>
        <item m="1" x="3787"/>
        <item m="1" x="4475"/>
        <item m="1" x="5882"/>
        <item m="1" x="6595"/>
        <item m="1" x="7302"/>
        <item m="1" x="821"/>
        <item m="1" x="1528"/>
        <item m="1" x="2262"/>
        <item m="1" x="5092"/>
        <item m="1" x="5800"/>
        <item m="1" x="6285"/>
        <item m="1" x="6997"/>
        <item m="1" x="732"/>
        <item m="1" x="1445"/>
        <item m="1" x="2857"/>
        <item m="1" x="3548"/>
        <item m="1" x="4022"/>
        <item m="1" x="6190"/>
        <item m="1" x="6902"/>
        <item m="1" x="563"/>
        <item m="1" x="1297"/>
        <item m="1" x="1999"/>
        <item m="1" x="3468"/>
        <item m="1" x="4163"/>
        <item m="1" x="5544"/>
        <item m="1" x="6270"/>
        <item m="1" x="6982"/>
        <item m="1" x="7673"/>
        <item m="1" x="1224"/>
        <item m="1" x="1906"/>
        <item m="1" x="2608"/>
        <item m="1" x="3310"/>
        <item m="1" x="4694"/>
        <item m="1" x="6892"/>
        <item m="1" x="2525"/>
        <item m="1" x="3928"/>
        <item m="1" x="4603"/>
        <item m="1" x="5775"/>
        <item m="1" x="6499"/>
        <item m="1" x="234"/>
        <item m="1" x="976"/>
        <item m="1" x="1648"/>
        <item m="1" x="2384"/>
        <item m="1" x="3066"/>
        <item m="1" x="4289"/>
        <item m="1" x="4987"/>
        <item m="1" x="5694"/>
        <item m="1" x="6413"/>
        <item m="1" x="7131"/>
        <item m="1" x="7793"/>
        <item m="1" x="1584"/>
        <item m="1" x="2743"/>
        <item m="1" x="3453"/>
        <item m="1" x="4825"/>
        <item m="1" x="7046"/>
        <item m="1" x="7720"/>
        <item m="1" x="450"/>
        <item m="1" x="1207"/>
        <item m="1" x="6155"/>
        <item m="1" x="6871"/>
        <item m="1" x="371"/>
        <item m="1" x="3202"/>
        <item m="1" x="7268"/>
        <item m="1" x="7926"/>
        <item m="1" x="1708"/>
        <item m="1" x="2433"/>
        <item m="1" x="3123"/>
        <item m="1" x="3591"/>
        <item m="1" x="4269"/>
        <item m="1" x="4968"/>
        <item m="1" x="5674"/>
        <item m="1" x="7188"/>
        <item m="1" x="7846"/>
        <item m="1" x="857"/>
        <item m="1" x="1560"/>
        <item m="1" x="2289"/>
        <item m="1" x="2969"/>
        <item m="1" x="3665"/>
        <item m="1" x="5123"/>
        <item m="1" x="5829"/>
        <item m="1" x="6548"/>
        <item m="1" x="7254"/>
        <item m="1" x="7916"/>
        <item m="1" x="766"/>
        <item m="1" x="1473"/>
        <item m="1" x="2200"/>
        <item m="1" x="2888"/>
        <item m="1" x="3576"/>
        <item m="1" x="4257"/>
        <item m="1" x="4952"/>
        <item m="1" x="6390"/>
        <item m="1" x="1331"/>
        <item m="1" x="2709"/>
        <item m="1" x="4194"/>
        <item m="1" x="4880"/>
        <item m="1" x="5348"/>
        <item m="1" x="6773"/>
        <item m="1" x="7481"/>
        <item m="1" x="516"/>
        <item m="1" x="1254"/>
        <item m="1" x="2632"/>
        <item m="1" x="3106"/>
        <item m="1" x="5969"/>
        <item m="1" x="7388"/>
        <item m="1" x="343"/>
        <item m="1" x="1610"/>
        <item m="1" x="2343"/>
        <item m="1" x="3028"/>
        <item m="1" x="4391"/>
        <item m="1" x="5100"/>
        <item m="1" x="4313"/>
        <item m="1" x="5020"/>
        <item m="1" x="6445"/>
        <item m="1" x="6915"/>
        <item m="1" x="7612"/>
        <item m="1" x="2782"/>
        <item m="1" x="6837"/>
        <item m="1" x="7536"/>
        <item m="1" x="1236"/>
        <item m="1" x="3158"/>
        <item m="1" x="3865"/>
        <item m="1" x="4549"/>
        <item m="1" x="5950"/>
        <item m="1" x="6666"/>
        <item m="1" x="2466"/>
        <item m="1" x="3155"/>
        <item m="1" x="3859"/>
        <item m="1" x="6022"/>
        <item m="1" x="6744"/>
        <item m="1" x="7457"/>
        <item m="1" x="3074"/>
        <item m="1" x="3766"/>
        <item m="1" x="5159"/>
        <item m="1" x="7803"/>
        <item m="1" x="802"/>
        <item m="1" x="2240"/>
        <item m="1" x="3611"/>
        <item m="1" x="4835"/>
        <item m="1" x="6974"/>
        <item m="1" x="7667"/>
        <item m="1" x="1434"/>
        <item m="1" x="2596"/>
        <item m="1" x="3302"/>
        <item m="1" x="4006"/>
        <item m="1" x="4685"/>
        <item m="1" x="6166"/>
        <item m="1" x="7584"/>
        <item m="1" x="3214"/>
        <item m="1" x="6004"/>
        <item m="1" x="1640"/>
        <item m="1" x="2378"/>
        <item m="1" x="3057"/>
        <item m="1" x="5211"/>
        <item m="1" x="5915"/>
        <item m="1" x="6406"/>
        <item m="1" x="1572"/>
        <item m="1" x="2986"/>
        <item m="1" x="3675"/>
        <item m="1" x="4136"/>
        <item m="1" x="4812"/>
        <item m="1" x="6328"/>
        <item m="1" x="7036"/>
        <item m="1" x="1418"/>
        <item m="1" x="3349"/>
        <item m="1" x="4059"/>
        <item m="1" x="5430"/>
        <item m="1" x="6147"/>
        <item m="1" x="6866"/>
        <item m="1" x="7566"/>
        <item m="1" x="602"/>
        <item m="1" x="1343"/>
        <item m="1" x="3431"/>
        <item m="1" x="4125"/>
        <item m="1" x="5503"/>
        <item m="1" x="1179"/>
        <item m="1" x="1863"/>
        <item m="1" x="4050"/>
        <item m="1" x="6621"/>
        <item m="1" x="352"/>
        <item m="1" x="1782"/>
        <item m="1" x="2485"/>
        <item m="1" x="4405"/>
        <item m="1" x="5114"/>
        <item m="1" x="7244"/>
        <item m="1" x="194"/>
        <item m="1" x="2190"/>
        <item m="1" x="2879"/>
        <item m="1" x="3565"/>
        <item m="1" x="4250"/>
        <item m="1" x="5651"/>
        <item m="1" x="6382"/>
        <item m="1" x="3490"/>
        <item m="1" x="4181"/>
        <item m="1" x="4863"/>
        <item m="1" x="5558"/>
        <item m="1" x="6293"/>
        <item m="1" x="7472"/>
        <item m="1" x="496"/>
        <item m="1" x="4037"/>
        <item m="1" x="4709"/>
        <item m="1" x="5958"/>
        <item m="1" x="6674"/>
        <item m="1" x="3246"/>
        <item m="1" x="3706"/>
        <item m="1" x="4380"/>
        <item m="1" x="5093"/>
        <item m="1" x="5801"/>
        <item m="1" x="6517"/>
        <item m="1" x="7967"/>
        <item m="1" x="250"/>
        <item m="1" x="994"/>
        <item m="1" x="1446"/>
        <item m="1" x="4306"/>
        <item m="1" x="5710"/>
        <item m="1" x="7153"/>
        <item m="1" x="7812"/>
        <item m="1" x="4372"/>
        <item m="1" x="5080"/>
        <item m="1" x="5789"/>
        <item m="1" x="6509"/>
        <item m="1" x="7739"/>
        <item m="1" x="715"/>
        <item m="1" x="1438"/>
        <item m="1" x="2168"/>
        <item m="1" x="3539"/>
        <item m="1" x="5455"/>
        <item m="1" x="6893"/>
        <item m="1" x="7594"/>
        <item m="1" x="629"/>
        <item m="1" x="1372"/>
        <item m="1" x="2063"/>
        <item m="1" x="2760"/>
        <item m="1" x="3225"/>
        <item m="1" x="3929"/>
        <item m="1" x="4604"/>
        <item m="1" x="6084"/>
        <item m="1" x="6820"/>
        <item m="1" x="7514"/>
        <item m="1" x="3140"/>
        <item m="1" x="5229"/>
        <item m="1" x="5926"/>
        <item m="1" x="1585"/>
        <item m="1" x="2997"/>
        <item m="1" x="3682"/>
        <item m="1" x="5144"/>
        <item m="1" x="5850"/>
        <item m="1" x="7047"/>
        <item m="1" x="787"/>
        <item m="1" x="1493"/>
        <item m="1" x="2904"/>
        <item m="1" x="3595"/>
        <item m="1" x="4277"/>
        <item m="1" x="6244"/>
        <item m="1" x="6958"/>
        <item m="1" x="7653"/>
        <item m="1" x="615"/>
        <item m="1" x="1357"/>
        <item m="1" x="2044"/>
        <item m="1" x="3286"/>
        <item m="1" x="3996"/>
        <item m="1" x="4666"/>
        <item m="1" x="5367"/>
        <item m="1" x="6069"/>
        <item m="1" x="6798"/>
        <item m="1" x="7498"/>
        <item m="1" x="1041"/>
        <item m="1" x="1709"/>
        <item m="1" x="3823"/>
        <item m="1" x="5990"/>
        <item m="1" x="6708"/>
        <item m="1" x="363"/>
        <item m="1" x="1108"/>
        <item m="1" x="1792"/>
        <item m="1" x="3275"/>
        <item m="1" x="3985"/>
        <item m="1" x="6055"/>
        <item m="1" x="7255"/>
        <item m="1" x="1029"/>
        <item m="1" x="1696"/>
        <item m="1" x="2424"/>
        <item m="1" x="5043"/>
        <item m="1" x="5743"/>
        <item m="1" x="6467"/>
        <item m="1" x="7181"/>
        <item m="1" x="851"/>
        <item m="1" x="2351"/>
        <item m="1" x="2802"/>
        <item m="1" x="3500"/>
        <item m="1" x="5564"/>
        <item m="1" x="6307"/>
        <item m="1" x="1942"/>
        <item m="1" x="4113"/>
        <item m="1" x="4788"/>
        <item m="1" x="6926"/>
        <item m="1" x="7626"/>
        <item m="1" x="418"/>
        <item m="1" x="1164"/>
        <item m="1" x="1848"/>
        <item m="1" x="2556"/>
        <item m="1" x="3259"/>
        <item m="1" x="4635"/>
        <item m="1" x="264"/>
        <item m="1" x="1010"/>
        <item m="1" x="2474"/>
        <item m="1" x="3170"/>
        <item m="1" x="3873"/>
        <item m="1" x="4314"/>
        <item m="1" x="5021"/>
        <item m="1" x="913"/>
        <item m="1" x="2093"/>
        <item m="1" x="6363"/>
        <item m="1" x="7755"/>
        <item m="1" x="573"/>
        <item m="1" x="1304"/>
        <item m="1" x="2006"/>
        <item m="1" x="3392"/>
        <item m="1" x="4096"/>
        <item m="1" x="5469"/>
        <item m="1" x="6989"/>
        <item m="1" x="7679"/>
        <item m="1" x="2083"/>
        <item m="1" x="2771"/>
        <item m="1" x="3469"/>
        <item m="1" x="5620"/>
        <item m="1" x="6095"/>
        <item m="1" x="6832"/>
        <item m="1" x="7527"/>
        <item m="1" x="1992"/>
        <item m="1" x="3384"/>
        <item m="1" x="3855"/>
        <item m="1" x="6738"/>
        <item m="1" x="395"/>
        <item m="1" x="1139"/>
        <item m="1" x="2390"/>
        <item m="1" x="3069"/>
        <item m="1" x="5157"/>
        <item m="1" x="5866"/>
        <item m="1" x="799"/>
        <item m="1" x="1502"/>
        <item m="1" x="2231"/>
        <item m="1" x="2915"/>
        <item m="1" x="3606"/>
        <item m="1" x="6495"/>
        <item m="1" x="7204"/>
        <item m="1" x="7661"/>
        <item m="1" x="702"/>
        <item m="1" x="1430"/>
        <item m="1" x="2148"/>
        <item m="1" x="2832"/>
        <item m="1" x="4217"/>
        <item m="1" x="7580"/>
        <item m="1" x="2654"/>
        <item m="1" x="3914"/>
        <item m="1" x="4590"/>
        <item m="1" x="5999"/>
        <item m="1" x="5910"/>
        <item m="1" x="7338"/>
        <item m="1" x="868"/>
        <item m="1" x="2300"/>
        <item m="1" x="2979"/>
        <item m="1" x="4340"/>
        <item m="1" x="6474"/>
        <item m="1" x="7189"/>
        <item m="1" x="212"/>
        <item m="1" x="3731"/>
        <item m="1" x="4422"/>
        <item m="1" x="5668"/>
        <item m="1" x="7778"/>
        <item m="1" x="767"/>
        <item m="1" x="4797"/>
        <item m="1" x="5494"/>
        <item m="1" x="6223"/>
        <item m="1" x="673"/>
        <item m="1" x="1175"/>
        <item m="1" x="1857"/>
        <item m="1" x="3340"/>
        <item m="1" x="4047"/>
        <item m="1" x="4725"/>
        <item m="1" x="5414"/>
        <item m="1" x="6130"/>
        <item m="1" x="6850"/>
        <item m="1" x="347"/>
        <item m="1" x="1778"/>
        <item m="1" x="3887"/>
        <item m="1" x="4562"/>
        <item m="1" x="5271"/>
        <item m="1" x="6768"/>
        <item m="1" x="7239"/>
        <item m="1" x="918"/>
        <item m="1" x="2411"/>
        <item m="1" x="3795"/>
        <item m="1" x="4944"/>
        <item m="1" x="5645"/>
        <item m="1" x="830"/>
        <item m="1" x="4175"/>
        <item m="1" x="4858"/>
        <item m="1" x="7003"/>
        <item m="1" x="7687"/>
        <item m="1" x="1238"/>
        <item m="1" x="1923"/>
        <item m="1" x="2622"/>
        <item m="1" x="3324"/>
        <item m="1" x="4029"/>
        <item m="1" x="4708"/>
        <item m="1" x="2541"/>
        <item m="1" x="3945"/>
        <item m="1" x="5326"/>
        <item m="1" x="6027"/>
        <item m="1" x="6748"/>
        <item m="1" x="7461"/>
        <item m="1" x="473"/>
        <item m="1" x="1228"/>
        <item m="1" x="1911"/>
        <item m="1" x="2609"/>
        <item m="1" x="3314"/>
        <item m="1" x="4457"/>
        <item m="1" x="5942"/>
        <item m="1" x="6661"/>
        <item m="1" x="1727"/>
        <item m="1" x="5415"/>
        <item m="1" x="5301"/>
        <item m="1" x="5652"/>
        <item m="1" x="7132"/>
        <item m="1" x="703"/>
        <item m="1" x="1766"/>
        <item m="1" x="2149"/>
        <item m="1" x="3215"/>
        <item m="1" x="4484"/>
        <item m="1" x="5918"/>
        <item m="1" x="6294"/>
        <item m="1" x="6640"/>
        <item m="1" x="7005"/>
        <item m="1" x="580"/>
        <item m="1" x="1314"/>
        <item m="1" x="1928"/>
        <item m="1" x="3679"/>
        <item m="1" x="4348"/>
        <item m="1" x="4710"/>
        <item m="1" x="5686"/>
        <item m="1" x="6407"/>
        <item m="1" x="7126"/>
        <item m="1" x="1116"/>
        <item m="1" x="1801"/>
        <item m="1" x="2179"/>
        <item m="1" x="2502"/>
        <item m="1" x="2860"/>
        <item m="1" x="3203"/>
        <item m="1" x="3828"/>
        <item m="1" x="6286"/>
        <item m="1" x="6998"/>
        <item m="1" x="7606"/>
        <item m="1" x="606"/>
        <item m="1" x="1349"/>
        <item m="1" x="3699"/>
        <item m="1" x="4374"/>
        <item m="1" x="4739"/>
        <item m="1" x="6148"/>
        <item m="1" x="7918"/>
        <item m="1" x="474"/>
        <item m="1" x="1229"/>
        <item m="1" x="3585"/>
        <item m="1" x="3939"/>
        <item m="1" x="5669"/>
        <item m="1" x="6782"/>
        <item m="1" x="716"/>
        <item m="1" x="1102"/>
        <item m="1" x="1657"/>
        <item m="1" x="3464"/>
        <item m="1" x="3813"/>
        <item m="1" x="4500"/>
        <item m="1" x="5456"/>
        <item m="1" x="5818"/>
        <item m="1" x="6177"/>
        <item m="1" x="6894"/>
        <item m="1" x="3226"/>
        <item m="1" x="3572"/>
        <item m="1" x="3930"/>
        <item m="1" x="4643"/>
        <item m="1" x="5349"/>
        <item m="1" x="5698"/>
        <item m="1" x="6046"/>
        <item m="1" x="6774"/>
        <item m="1" x="7392"/>
        <item m="1" x="348"/>
        <item m="1" x="2756"/>
        <item m="1" x="3459"/>
        <item m="1" x="4870"/>
        <item m="1" x="5562"/>
        <item m="1" x="5927"/>
        <item m="1" x="6301"/>
        <item m="1" x="6650"/>
        <item m="1" x="7010"/>
        <item m="1" x="1018"/>
        <item m="1" x="1679"/>
        <item m="1" x="4072"/>
        <item m="1" x="4392"/>
        <item m="1" x="5807"/>
        <item m="1" x="6162"/>
        <item m="1" x="6531"/>
        <item m="1" x="7171"/>
        <item m="1" x="7828"/>
        <item m="1" x="497"/>
        <item m="1" x="874"/>
        <item m="1" x="1123"/>
        <item m="1" x="1809"/>
        <item m="1" x="2512"/>
        <item m="1" x="3252"/>
        <item m="1" x="3596"/>
        <item m="1" x="3954"/>
        <item m="1" x="4278"/>
        <item m="1" x="4627"/>
        <item m="1" x="5212"/>
        <item m="1" x="5959"/>
        <item m="1" x="7716"/>
        <item m="1" x="260"/>
        <item m="1" x="1004"/>
        <item m="1" x="2783"/>
        <item m="1" x="3360"/>
        <item m="1" x="3707"/>
        <item m="1" x="4065"/>
        <item m="1" x="5838"/>
        <item m="1" x="6196"/>
        <item m="1" x="7158"/>
        <item m="1" x="1151"/>
        <item m="1" x="2211"/>
        <item m="1" x="2542"/>
        <item m="1" x="5009"/>
        <item m="1" x="5362"/>
        <item m="1" x="5711"/>
        <item m="1" x="6437"/>
        <item m="1" x="7154"/>
        <item m="1" x="7490"/>
        <item m="1" x="364"/>
        <item m="1" x="728"/>
        <item m="1" x="1109"/>
        <item m="1" x="1826"/>
        <item m="1" x="2205"/>
        <item m="1" x="2533"/>
        <item m="1" x="2772"/>
        <item m="1" x="3819"/>
        <item m="1" x="4542"/>
        <item m="1" x="5247"/>
        <item m="1" x="5572"/>
        <item m="1" x="5943"/>
        <item m="1" x="6317"/>
        <item m="1" x="7960"/>
        <item m="1" x="243"/>
        <item m="1" x="898"/>
        <item m="1" x="1266"/>
        <item m="1" x="1595"/>
        <item m="1" x="1953"/>
        <item m="1" x="2643"/>
        <item m="1" x="4084"/>
        <item m="1" x="4413"/>
        <item m="1" x="4649"/>
        <item m="1" x="5000"/>
        <item m="1" x="5354"/>
        <item m="1" x="6826"/>
        <item m="1" x="396"/>
        <item m="1" x="762"/>
        <item m="1" x="1469"/>
        <item m="1" x="1820"/>
        <item m="1" x="2197"/>
        <item m="1" x="2803"/>
        <item m="1" x="3150"/>
        <item m="1" x="3851"/>
        <item m="1" x="4535"/>
        <item m="1" x="5235"/>
        <item m="1" x="5565"/>
        <item m="1" x="6583"/>
        <item m="1" x="7632"/>
        <item m="1" x="7954"/>
        <item m="1" x="517"/>
        <item m="1" x="885"/>
        <item m="1" x="1255"/>
        <item m="1" x="1984"/>
        <item m="1" x="2669"/>
        <item m="1" x="3377"/>
        <item m="1" x="4754"/>
        <item m="1" x="5107"/>
        <item m="1" x="5856"/>
        <item m="1" x="6215"/>
        <item m="1" x="6927"/>
        <item m="1" x="7282"/>
        <item m="1" x="507"/>
        <item m="1" x="1939"/>
        <item m="1" x="2557"/>
        <item m="1" x="2912"/>
        <item m="1" x="3604"/>
        <item m="1" x="4284"/>
        <item m="1" x="4636"/>
        <item m="1" x="5726"/>
        <item m="1" x="6338"/>
        <item m="1" x="7386"/>
        <item m="1" x="265"/>
        <item m="1" x="2101"/>
        <item m="1" x="2446"/>
        <item m="1" x="3134"/>
        <item m="1" x="3836"/>
        <item m="1" x="4780"/>
        <item m="1" x="5844"/>
        <item m="1" x="7971"/>
        <item m="1" x="542"/>
        <item m="1" x="914"/>
        <item m="1" x="1276"/>
        <item m="1" x="1969"/>
        <item m="1" x="2216"/>
        <item m="1" x="2545"/>
        <item m="1" x="3634"/>
        <item m="1" x="3997"/>
        <item m="1" x="4309"/>
        <item m="1" x="4667"/>
        <item m="1" x="5018"/>
        <item m="1" x="5368"/>
        <item m="1" x="7075"/>
        <item m="1" x="7756"/>
        <item m="1" x="300"/>
        <item m="1" x="652"/>
        <item m="1" x="1710"/>
        <item m="1" x="2087"/>
        <item m="1" x="2817"/>
        <item m="1" x="3159"/>
        <item m="1" x="3507"/>
        <item m="1" x="3866"/>
        <item m="1" x="4895"/>
        <item m="1" x="5255"/>
        <item m="1" x="7070"/>
        <item m="1" x="7408"/>
        <item m="1" x="7747"/>
        <item m="1" x="1703"/>
        <item m="1" x="2365"/>
        <item m="1" x="2680"/>
        <item m="1" x="3732"/>
        <item m="1" x="4765"/>
        <item m="1" x="5124"/>
        <item m="1" x="5462"/>
        <item m="1" x="6096"/>
        <item m="1" x="6472"/>
        <item m="1" x="6833"/>
        <item m="1" x="7528"/>
        <item m="1" x="399"/>
        <item m="1" x="768"/>
        <item m="1" x="2927"/>
        <item m="1" x="5282"/>
        <item m="1" x="5616"/>
        <item m="1" x="5981"/>
        <item m="1" x="6695"/>
        <item m="1" x="7399"/>
        <item m="1" x="1739"/>
        <item m="1" x="2352"/>
        <item m="1" x="4117"/>
        <item m="1" x="4793"/>
        <item m="1" x="5491"/>
        <item m="1" x="5738"/>
        <item m="1" x="6085"/>
        <item m="1" x="7208"/>
        <item m="1" x="7872"/>
        <item m="1" x="1168"/>
        <item m="1" x="1852"/>
        <item m="1" x="2232"/>
        <item m="1" x="3645"/>
        <item m="1" x="4007"/>
        <item m="1" x="6081"/>
        <item m="1" x="6459"/>
        <item m="1" x="7768"/>
        <item m="1" x="1165"/>
        <item m="1" x="2105"/>
        <item m="1" x="3884"/>
        <item m="1" x="4560"/>
        <item m="1" x="4914"/>
        <item m="1" x="5269"/>
        <item m="1" x="6602"/>
        <item m="1" x="6967"/>
        <item m="1" x="7978"/>
        <item m="1" x="185"/>
        <item m="1" x="2692"/>
        <item m="1" x="3058"/>
        <item m="1" x="3406"/>
        <item m="1" x="3636"/>
        <item m="1" x="4669"/>
        <item m="1" x="7200"/>
        <item m="1" x="7426"/>
        <item m="1" x="408"/>
        <item m="1" x="779"/>
        <item m="1" x="1757"/>
        <item m="1" x="3508"/>
        <item m="1" x="3869"/>
        <item m="1" x="4205"/>
        <item m="1" x="6240"/>
        <item m="1" x="6952"/>
        <item m="1" x="574"/>
        <item m="1" x="954"/>
        <item m="1" x="1631"/>
        <item m="1" x="2007"/>
        <item m="1" x="2367"/>
        <item m="1" x="3738"/>
        <item m="1" x="4462"/>
        <item m="1" x="4807"/>
        <item m="1" x="6236"/>
        <item m="1" x="6947"/>
        <item m="1" x="7567"/>
        <item m="1" x="7884"/>
        <item m="1" x="173"/>
        <item m="1" x="534"/>
        <item m="1" x="1298"/>
        <item m="1" x="1516"/>
        <item m="1" x="1870"/>
        <item m="1" x="2572"/>
        <item m="1" x="2931"/>
        <item m="1" x="3276"/>
        <item m="1" x="4018"/>
        <item m="1" x="4336"/>
        <item m="1" x="4701"/>
        <item m="1" x="5049"/>
        <item m="1" x="7107"/>
        <item m="1" x="7458"/>
        <item m="1" x="680"/>
        <item m="1" x="1410"/>
        <item m="1" x="2118"/>
        <item m="1" x="2805"/>
        <item m="1" x="3423"/>
        <item m="1" x="3767"/>
        <item m="1" x="4453"/>
        <item m="1" x="4798"/>
        <item m="1" x="5495"/>
        <item m="1" x="6622"/>
        <item m="1" x="7876"/>
        <item m="1" x="203"/>
        <item m="1" x="932"/>
        <item m="1" x="2957"/>
        <item m="1" x="3652"/>
        <item m="1" x="5307"/>
        <item m="1" x="5656"/>
        <item m="1" x="6011"/>
        <item m="1" x="6735"/>
        <item m="1" x="7770"/>
        <item m="1" x="2155"/>
        <item m="1" x="2482"/>
        <item m="1" x="2836"/>
        <item m="1" x="3141"/>
        <item m="1" x="3494"/>
        <item m="1" x="4188"/>
        <item m="1" x="5272"/>
        <item m="1" x="5604"/>
        <item m="1" x="5970"/>
        <item m="1" x="6339"/>
        <item m="1" x="6683"/>
        <item m="1" x="6928"/>
        <item m="1" x="7979"/>
        <item m="1" x="269"/>
        <item m="1" x="623"/>
        <item m="1" x="1611"/>
        <item m="1" x="2344"/>
        <item m="1" x="2660"/>
        <item m="1" x="3029"/>
        <item m="1" x="3370"/>
        <item m="1" x="4438"/>
        <item m="1" x="4785"/>
        <item m="1" x="5026"/>
        <item m="1" x="5373"/>
        <item m="1" x="6077"/>
        <item m="1" x="6453"/>
        <item m="1" x="7201"/>
        <item m="1" x="7542"/>
        <item m="1" x="7863"/>
        <item m="1" x="412"/>
        <item m="1" x="788"/>
        <item m="1" x="1839"/>
        <item m="1" x="2548"/>
        <item m="1" x="3511"/>
        <item m="1" x="3874"/>
        <item m="1" x="4906"/>
        <item m="1" x="5263"/>
        <item m="1" x="5589"/>
        <item m="1" x="6719"/>
        <item m="1" x="7303"/>
        <item m="1" x="7654"/>
        <item m="1" x="7972"/>
        <item m="1" x="659"/>
        <item m="1" x="915"/>
        <item m="1" x="1277"/>
        <item m="1" x="1606"/>
        <item m="1" x="2373"/>
        <item m="1" x="3051"/>
        <item m="1" x="3395"/>
        <item m="1" x="3744"/>
        <item m="1" x="4099"/>
        <item m="1" x="5056"/>
        <item m="1" x="5393"/>
        <item m="1" x="5749"/>
        <item m="1" x="6101"/>
        <item m="1" x="6478"/>
        <item m="1" x="6838"/>
        <item m="1" x="7850"/>
        <item m="1" x="406"/>
        <item m="1" x="2260"/>
        <item m="1" x="2937"/>
        <item m="1" x="3280"/>
        <item m="1" x="3625"/>
        <item m="1" x="5010"/>
        <item m="1" x="6098"/>
        <item m="1" x="6475"/>
        <item m="1" x="7409"/>
        <item m="1" x="1747"/>
        <item m="1" x="2130"/>
        <item m="1" x="2812"/>
        <item m="1" x="3504"/>
        <item m="1" x="3860"/>
        <item m="1" x="4803"/>
        <item m="1" x="5504"/>
        <item m="1" x="6229"/>
        <item m="1" x="6941"/>
        <item m="1" x="1299"/>
        <item m="1" x="3923"/>
        <item m="1" x="5566"/>
        <item m="1" x="3036"/>
        <item m="1" x="7873"/>
        <item m="1" x="459"/>
        <item m="1" x="1587"/>
        <item m="1" x="1943"/>
        <item m="1" x="2318"/>
        <item m="1" x="2633"/>
        <item m="1" x="2999"/>
        <item m="1" x="3972"/>
        <item m="1" x="4640"/>
        <item m="1" x="5345"/>
        <item m="1" x="6414"/>
        <item m="1" x="7133"/>
        <item m="1" x="1124"/>
        <item m="1" x="1680"/>
        <item m="1" x="2412"/>
        <item m="1" x="2744"/>
        <item m="1" x="3840"/>
        <item m="1" x="4182"/>
        <item m="1" x="4526"/>
        <item m="1" x="5223"/>
        <item m="1" x="5442"/>
        <item m="1" x="6210"/>
        <item m="1" x="6568"/>
        <item m="1" x="6922"/>
        <item m="1" x="7277"/>
        <item m="1" x="7620"/>
        <item m="1" x="498"/>
        <item m="1" x="875"/>
        <item m="1" x="1929"/>
        <item m="1" x="2304"/>
        <item m="1" x="3363"/>
        <item m="1" x="3597"/>
        <item m="1" x="4979"/>
        <item m="1" x="5722"/>
        <item m="1" x="6071"/>
        <item m="1" x="6446"/>
        <item m="1" x="6804"/>
        <item m="1" x="7163"/>
        <item m="1" x="7380"/>
        <item m="1" x="7717"/>
        <item m="1" x="372"/>
        <item m="1" x="1117"/>
        <item m="1" x="1716"/>
        <item m="1" x="2440"/>
        <item m="1" x="3477"/>
        <item m="1" x="3829"/>
        <item m="1" x="4167"/>
        <item m="1" x="4513"/>
        <item m="1" x="5260"/>
        <item m="1" x="5475"/>
        <item m="1" x="6197"/>
        <item m="1" x="6558"/>
        <item m="1" x="6911"/>
        <item m="1" x="7968"/>
        <item m="1" x="251"/>
        <item m="1" x="607"/>
        <item m="1" x="995"/>
        <item m="1" x="1350"/>
        <item m="1" x="2088"/>
        <item m="1" x="2434"/>
        <item m="1" x="2773"/>
        <item m="1" x="3124"/>
        <item m="1" x="4060"/>
        <item m="1" x="4770"/>
        <item m="1" x="5127"/>
        <item m="1" x="5470"/>
        <item m="1" x="5833"/>
        <item m="1" x="6552"/>
        <item m="1" x="6903"/>
        <item m="1" x="7532"/>
        <item m="1" x="475"/>
        <item m="1" x="2534"/>
        <item m="1" x="7065"/>
        <item m="1" x="7406"/>
        <item m="1" x="7740"/>
        <item m="1" x="640"/>
        <item m="1" x="1030"/>
        <item m="1" x="1378"/>
        <item m="1" x="1697"/>
        <item m="1" x="2764"/>
        <item m="1" x="3385"/>
        <item m="1" x="3723"/>
        <item m="1" x="4085"/>
        <item m="1" x="4414"/>
        <item m="1" x="5118"/>
        <item m="1" x="5457"/>
        <item m="1" x="5819"/>
        <item m="1" x="6936"/>
        <item m="1" x="7519"/>
        <item m="1" x="7838"/>
        <item m="1" x="527"/>
        <item m="1" x="892"/>
        <item m="1" x="1470"/>
        <item m="1" x="2241"/>
        <item m="1" x="3612"/>
        <item m="1" x="3975"/>
        <item m="1" x="5276"/>
        <item m="1" x="5609"/>
        <item m="1" x="5976"/>
        <item m="1" x="6688"/>
        <item m="1" x="7056"/>
        <item m="1" x="7393"/>
        <item m="1" x="7729"/>
        <item m="1" x="758"/>
        <item m="1" x="1129"/>
        <item m="1" x="1464"/>
        <item m="1" x="2916"/>
        <item m="1" x="3142"/>
        <item m="1" x="3495"/>
        <item m="1" x="4189"/>
        <item m="1" x="4871"/>
        <item m="1" x="5605"/>
        <item m="1" x="5971"/>
        <item m="1" x="6340"/>
        <item m="1" x="6684"/>
        <item m="1" x="7283"/>
        <item m="1" x="7627"/>
        <item m="1" x="270"/>
        <item m="1" x="1283"/>
        <item m="1" x="1612"/>
        <item m="1" x="1976"/>
        <item m="1" x="2345"/>
        <item m="1" x="2661"/>
        <item m="1" x="3371"/>
        <item m="1" x="4073"/>
        <item m="1" x="4393"/>
        <item m="1" x="5027"/>
        <item m="1" x="5374"/>
        <item m="1" x="5728"/>
        <item m="1" x="6810"/>
        <item m="1" x="1494"/>
        <item m="1" x="2549"/>
        <item m="1" x="2788"/>
        <item m="1" x="3512"/>
        <item m="1" x="3875"/>
        <item m="1" x="4210"/>
        <item m="1" x="4907"/>
        <item m="1" x="5264"/>
        <item m="1" x="5590"/>
        <item m="1" x="6959"/>
        <item m="1" x="7655"/>
        <item m="1" x="7973"/>
        <item m="1" x="4262"/>
        <item m="1" x="4442"/>
        <item m="1" x="3177"/>
        <item m="1" x="4144"/>
        <item m="1" x="4485"/>
        <item m="1" x="5184"/>
        <item m="1" x="5524"/>
        <item m="1" x="5888"/>
        <item m="1" x="6254"/>
        <item m="1" x="6968"/>
        <item m="1" x="7581"/>
        <item m="1" x="7899"/>
        <item m="1" x="962"/>
        <item m="1" x="1537"/>
        <item m="1" x="1885"/>
        <item m="1" x="2269"/>
        <item m="1" x="2946"/>
        <item m="1" x="4038"/>
        <item m="1" x="4349"/>
        <item m="1" x="4711"/>
        <item m="1" x="5639"/>
        <item m="1" x="6761"/>
        <item m="1" x="7127"/>
        <item m="1" x="7471"/>
        <item m="1" x="7786"/>
        <item m="1" x="696"/>
        <item m="1" x="1081"/>
        <item m="1" x="2470"/>
        <item m="1" x="3912"/>
        <item m="1" x="4586"/>
        <item m="1" x="5635"/>
        <item m="1" x="5997"/>
        <item m="1" x="7114"/>
        <item m="1" x="7684"/>
        <item m="1" x="688"/>
        <item m="1" x="1071"/>
        <item m="1" x="1632"/>
        <item m="1" x="2008"/>
        <item m="1" x="3434"/>
        <item m="1" x="4129"/>
        <item m="1" x="4463"/>
        <item m="1" x="6149"/>
        <item m="1" x="6514"/>
        <item m="1" x="6867"/>
        <item m="1" x="7568"/>
        <item m="1" x="813"/>
        <item m="1" x="1185"/>
        <item m="1" x="1517"/>
        <item m="1" x="2610"/>
        <item m="1" x="2970"/>
        <item m="1" x="3192"/>
        <item m="1" x="3542"/>
        <item m="1" x="3903"/>
        <item m="1" x="4228"/>
        <item m="1" x="4960"/>
        <item m="1" x="5317"/>
        <item m="1" x="5670"/>
        <item m="1" x="6023"/>
        <item m="1" x="6745"/>
        <item m="1" x="6983"/>
        <item m="1" x="7703"/>
        <item m="1" x="1658"/>
        <item m="1" x="2395"/>
        <item m="1" x="3424"/>
        <item m="1" x="4501"/>
        <item m="1" x="5076"/>
        <item m="1" x="5418"/>
        <item m="1" x="5780"/>
        <item m="1" x="6135"/>
        <item m="1" x="6503"/>
        <item m="1" x="7595"/>
        <item m="1" x="7913"/>
        <item m="1" x="466"/>
        <item m="1" x="852"/>
        <item m="1" x="1221"/>
        <item m="1" x="1556"/>
        <item m="1" x="1899"/>
        <item m="1" x="2282"/>
        <item m="1" x="2605"/>
        <item m="1" x="2921"/>
        <item m="1" x="4326"/>
        <item m="1" x="4689"/>
        <item m="1" x="5039"/>
        <item m="1" x="5378"/>
        <item m="1" x="5739"/>
        <item m="1" x="6463"/>
        <item m="1" x="1057"/>
        <item m="1" x="2110"/>
        <item m="1" x="2455"/>
        <item m="1" x="3179"/>
        <item m="1" x="3526"/>
        <item m="1" x="3888"/>
        <item m="1" x="4219"/>
        <item m="1" x="4563"/>
        <item m="1" x="4789"/>
        <item m="1" x="5152"/>
        <item m="1" x="6259"/>
        <item m="1" x="6971"/>
        <item m="1" x="7662"/>
        <item m="1" x="7980"/>
        <item m="1" x="190"/>
        <item m="1" x="548"/>
        <item m="1" x="1284"/>
        <item m="1" x="1613"/>
        <item m="1" x="1977"/>
        <item m="1" x="2697"/>
        <item m="1" x="2948"/>
        <item m="1" x="3293"/>
        <item m="1" x="3999"/>
        <item m="1" x="4316"/>
        <item m="1" x="4674"/>
        <item m="1" x="5403"/>
        <item m="1" x="6112"/>
        <item m="1" x="6490"/>
        <item m="1" x="7082"/>
        <item m="1" x="7430"/>
        <item m="1" x="413"/>
        <item m="1" x="1085"/>
        <item m="1" x="1762"/>
        <item m="1" x="2146"/>
        <item m="1" x="2475"/>
        <item m="1" x="2826"/>
        <item m="1" x="3171"/>
        <item m="1" x="3513"/>
        <item m="1" x="3876"/>
        <item m="1" x="4211"/>
        <item m="1" x="4819"/>
        <item m="1" x="5180"/>
        <item m="1" x="5519"/>
        <item m="1" x="6245"/>
        <item m="1" x="576"/>
        <item m="1" x="1309"/>
        <item m="1" x="2012"/>
        <item m="1" x="2374"/>
        <item m="1" x="2685"/>
        <item m="1" x="3052"/>
        <item m="1" x="3396"/>
        <item m="1" x="4469"/>
        <item m="1" x="4813"/>
        <item m="1" x="5176"/>
        <item m="1" x="5513"/>
        <item m="1" x="6241"/>
        <item m="1" x="818"/>
        <item m="1" x="1522"/>
        <item m="1" x="1875"/>
        <item m="1" x="2938"/>
        <item m="1" x="4023"/>
        <item m="1" x="4341"/>
        <item m="1" x="4582"/>
        <item m="1" x="4930"/>
        <item m="1" x="5286"/>
        <item m="1" x="5630"/>
        <item m="1" x="5991"/>
        <item m="1" x="6749"/>
        <item m="1" x="7111"/>
        <item m="1" x="7462"/>
        <item m="1" x="328"/>
        <item m="1" x="1065"/>
        <item m="1" x="1414"/>
        <item m="1" x="1748"/>
        <item m="1" x="2131"/>
        <item m="1" x="3774"/>
        <item m="1" x="4804"/>
        <item m="1" x="5505"/>
        <item m="1" x="6271"/>
        <item m="1" x="6510"/>
        <item m="1" x="6856"/>
        <item m="1" x="7216"/>
        <item m="1" x="7561"/>
        <item m="1" x="1907"/>
        <item m="1" x="2285"/>
        <item m="1" x="3311"/>
        <item m="1" x="3658"/>
        <item m="1" x="4953"/>
        <item m="1" x="5309"/>
        <item m="1" x="5661"/>
        <item m="1" x="6391"/>
        <item m="1" x="6739"/>
        <item m="1" x="7447"/>
        <item m="1" x="1435"/>
        <item m="1" x="1783"/>
        <item m="1" x="2162"/>
        <item m="1" x="2486"/>
        <item m="1" x="2840"/>
        <item m="1" x="3532"/>
        <item m="1" x="3895"/>
        <item m="1" x="4567"/>
        <item m="1" x="5657"/>
        <item m="1" x="6614"/>
        <item m="1" x="6975"/>
        <item m="1" x="195"/>
        <item m="1" x="977"/>
        <item m="1" x="2028"/>
        <item m="1" x="2385"/>
        <item m="1" x="2705"/>
        <item m="1" x="3414"/>
        <item m="1" x="3759"/>
        <item m="1" x="4359"/>
        <item m="1" x="4718"/>
        <item m="1" x="5067"/>
        <item m="1" x="5409"/>
        <item m="1" x="5768"/>
        <item m="1" x="6496"/>
        <item m="1" x="6845"/>
        <item m="1" x="7906"/>
        <item m="1" x="452"/>
        <item m="1" x="835"/>
        <item m="1" x="1212"/>
        <item m="1" x="1540"/>
        <item m="1" x="1890"/>
        <item m="1" x="4244"/>
        <item m="1" x="4593"/>
        <item m="1" x="4945"/>
        <item m="1" x="5295"/>
        <item m="1" x="6295"/>
        <item m="1" x="6641"/>
        <item m="1" x="7348"/>
        <item m="1" x="225"/>
        <item m="1" x="581"/>
        <item m="1" x="2018"/>
        <item m="1" x="3097"/>
        <item m="1" x="3448"/>
        <item m="1" x="3788"/>
        <item m="1" x="4039"/>
        <item m="1" x="4712"/>
        <item m="1" x="6524"/>
        <item m="1" x="7225"/>
        <item m="1" x="441"/>
        <item m="1" x="822"/>
        <item m="1" x="1197"/>
        <item m="1" x="1529"/>
        <item m="1" x="2302"/>
        <item m="1" x="2623"/>
        <item m="1" x="2987"/>
        <item m="1" x="3676"/>
        <item m="1" x="4030"/>
        <item m="1" x="4345"/>
        <item m="1" x="5057"/>
        <item m="1" x="6402"/>
        <item m="1" x="6753"/>
        <item m="1" x="7115"/>
        <item m="1" x="7466"/>
        <item m="1" x="1796"/>
        <item m="1" x="2176"/>
        <item m="1" x="2500"/>
        <item m="1" x="3198"/>
        <item m="1" x="3778"/>
        <item m="1" x="4509"/>
        <item m="1" x="4847"/>
        <item m="1" x="5550"/>
        <item m="1" x="6279"/>
        <item m="1" x="6630"/>
        <item m="1" x="6990"/>
        <item m="1" x="7330"/>
        <item m="1" x="213"/>
        <item m="1" x="564"/>
        <item m="1" x="1344"/>
        <item m="1" x="2291"/>
        <item m="1" x="2611"/>
        <item m="1" x="2971"/>
        <item m="1" x="3315"/>
        <item m="1" x="4054"/>
        <item m="1" x="4732"/>
        <item m="1" x="5671"/>
        <item m="1" x="6024"/>
        <item m="1" x="6783"/>
        <item m="1" x="7148"/>
        <item m="1" x="7486"/>
        <item m="1" x="355"/>
        <item m="1" x="717"/>
        <item m="1" x="1103"/>
        <item m="1" x="1439"/>
        <item m="1" x="1786"/>
        <item m="1" x="2490"/>
        <item m="1" x="3577"/>
        <item m="1" x="3814"/>
        <item m="1" x="4156"/>
        <item m="1" x="5198"/>
        <item m="1" x="5540"/>
        <item m="1" x="6312"/>
        <item m="1" x="7023"/>
        <item m="1" x="7363"/>
        <item m="1" x="7596"/>
        <item m="1" x="7914"/>
        <item m="1" x="239"/>
        <item m="1" x="592"/>
        <item m="1" x="980"/>
        <item m="1" x="1332"/>
        <item m="1" x="1652"/>
        <item m="1" x="2391"/>
        <item m="1" x="3807"/>
        <item m="1" x="4497"/>
        <item m="1" x="4836"/>
        <item m="1" x="5194"/>
        <item m="1" x="6170"/>
        <item m="1" x="6542"/>
        <item m="1" x="6883"/>
        <item m="1" x="7587"/>
        <item m="1" x="7911"/>
        <item m="1" x="460"/>
        <item m="1" x="1217"/>
        <item m="1" x="1547"/>
        <item m="1" x="1893"/>
        <item m="1" x="2634"/>
        <item m="1" x="3000"/>
        <item m="1" x="3336"/>
        <item m="1" x="4251"/>
        <item m="1" x="4596"/>
        <item m="1" x="5346"/>
        <item m="1" x="6415"/>
        <item m="1" x="6769"/>
        <item m="1" x="7134"/>
        <item m="1" x="7355"/>
        <item m="1" x="344"/>
        <item m="1" x="704"/>
        <item m="1" x="1090"/>
        <item m="1" x="1681"/>
        <item m="1" x="2052"/>
        <item m="1" x="2413"/>
        <item m="1" x="2745"/>
        <item m="1" x="3454"/>
        <item m="1" x="3796"/>
        <item m="1" x="4145"/>
        <item m="1" x="4864"/>
        <item m="1" x="5443"/>
        <item m="1" x="5808"/>
        <item m="1" x="6163"/>
        <item m="1" x="6532"/>
        <item m="1" x="7621"/>
        <item m="1" x="7940"/>
        <item m="1" x="499"/>
        <item m="1" x="876"/>
        <item m="1" x="1244"/>
        <item m="1" x="1576"/>
        <item m="1" x="1930"/>
        <item m="1" x="2305"/>
        <item m="1" x="2992"/>
        <item m="1" x="3955"/>
        <item m="1" x="4279"/>
        <item m="1" x="4628"/>
        <item m="1" x="4980"/>
        <item m="1" x="5687"/>
        <item m="1" x="6033"/>
        <item m="1" x="7164"/>
        <item m="1" x="373"/>
        <item m="1" x="742"/>
        <item m="1" x="1449"/>
        <item m="1" x="2180"/>
        <item m="1" x="2861"/>
        <item m="1" x="3204"/>
        <item m="1" x="3949"/>
        <item m="1" x="4273"/>
        <item m="1" x="4972"/>
        <item m="1" x="5209"/>
        <item m="1" x="5911"/>
        <item m="1" x="6670"/>
        <item m="1" x="7037"/>
        <item m="1" x="7373"/>
        <item m="1" x="7710"/>
        <item m="1" x="608"/>
        <item m="1" x="996"/>
        <item m="1" x="1351"/>
        <item m="1" x="1664"/>
        <item m="1" x="2399"/>
        <item m="1" x="3350"/>
        <item m="1" x="3700"/>
        <item m="1" x="2895"/>
        <item m="1" x="5928"/>
        <item m="1" x="2949"/>
        <item m="1" x="349"/>
        <item m="1" x="1130"/>
        <item m="1" x="4190"/>
        <item m="1" x="4872"/>
        <item m="1" x="5230"/>
        <item m="1" x="7284"/>
        <item m="1" x="7628"/>
        <item m="1" x="7948"/>
        <item m="1" x="1251"/>
        <item m="1" x="1586"/>
        <item m="1" x="1940"/>
        <item m="1" x="2315"/>
        <item m="1" x="2630"/>
        <item m="1" x="3372"/>
        <item m="1" x="3714"/>
        <item m="1" x="4074"/>
        <item m="1" x="4394"/>
        <item m="1" x="4637"/>
        <item m="1" x="5337"/>
        <item m="1" x="6811"/>
        <item m="1" x="747"/>
        <item m="1" x="1810"/>
        <item m="1" x="2182"/>
        <item m="1" x="3135"/>
        <item m="1" x="3486"/>
        <item m="1" x="3837"/>
        <item m="1" x="4176"/>
        <item m="1" x="4520"/>
        <item m="1" x="4859"/>
        <item m="1" x="5591"/>
        <item m="1" x="5960"/>
        <item m="1" x="6675"/>
        <item m="1" x="7041"/>
        <item m="1" x="374"/>
        <item m="1" x="616"/>
        <item m="1" x="1005"/>
        <item m="1" x="2441"/>
        <item m="1" x="2784"/>
        <item m="1" x="3478"/>
        <item m="1" x="5131"/>
        <item m="1" x="6198"/>
        <item m="1" x="6559"/>
        <item m="1" x="6912"/>
        <item m="1" x="7269"/>
        <item m="1" x="7607"/>
        <item m="1" x="7927"/>
        <item m="1" x="485"/>
        <item m="1" x="1964"/>
        <item m="1" x="2334"/>
        <item m="1" x="2543"/>
        <item m="1" x="2900"/>
        <item m="1" x="3243"/>
        <item m="1" x="4660"/>
        <item m="1" x="5011"/>
        <item m="1" x="5363"/>
        <item m="1" x="6323"/>
        <item m="1" x="7410"/>
        <item m="1" x="645"/>
        <item m="1" x="2430"/>
        <item m="1" x="4423"/>
        <item m="1" x="4766"/>
        <item m="1" x="5463"/>
        <item m="1" x="5830"/>
        <item m="1" x="6942"/>
        <item m="1" x="7293"/>
        <item m="1" x="530"/>
        <item m="1" x="899"/>
        <item m="1" x="1596"/>
        <item m="1" x="1954"/>
        <item m="1" x="2568"/>
        <item m="1" x="2928"/>
        <item m="1" x="3272"/>
        <item m="1" x="3983"/>
        <item m="1" x="4297"/>
        <item m="1" x="5355"/>
        <item m="1" x="5705"/>
        <item m="1" x="6423"/>
        <item m="1" x="7145"/>
        <item m="1" x="7483"/>
        <item m="1" x="7804"/>
        <item m="1" x="713"/>
        <item m="1" x="1099"/>
        <item m="1" x="1784"/>
        <item m="1" x="2886"/>
        <item m="1" x="3573"/>
        <item m="1" x="5567"/>
        <item m="1" x="5933"/>
        <item m="1" x="7017"/>
        <item m="1" x="7359"/>
        <item m="1" x="7695"/>
        <item m="1" x="978"/>
        <item m="1" x="1325"/>
        <item m="1" x="3001"/>
        <item m="1" x="3686"/>
        <item m="1" x="4044"/>
        <item m="1" x="6044"/>
        <item m="1" x="6770"/>
        <item m="1" x="7135"/>
        <item m="1" x="751"/>
        <item m="1" x="1125"/>
        <item m="1" x="2873"/>
        <item m="1" x="3216"/>
        <item m="1" x="4183"/>
        <item m="1" x="4527"/>
        <item m="1" x="4865"/>
        <item m="1" x="5224"/>
        <item m="1" x="5919"/>
        <item m="1" x="6296"/>
        <item m="1" x="7387"/>
        <item m="1" x="7722"/>
        <item m="1" x="7941"/>
        <item m="1" x="1360"/>
        <item m="1" x="1931"/>
        <item m="1" x="2306"/>
        <item m="1" x="3026"/>
        <item m="1" x="3364"/>
        <item m="1" x="4069"/>
        <item m="1" x="4744"/>
        <item m="1" x="5096"/>
        <item m="1" x="5439"/>
        <item m="1" x="6156"/>
        <item m="1" x="6916"/>
        <item m="1" x="7613"/>
        <item m="1" x="7932"/>
        <item m="1" x="1239"/>
        <item m="1" x="1924"/>
        <item m="1" x="3708"/>
        <item m="1" x="3950"/>
        <item m="1" x="4274"/>
        <item m="1" x="4973"/>
        <item m="1" x="7159"/>
        <item m="1" x="7499"/>
        <item m="1" x="7711"/>
        <item m="1" x="368"/>
        <item m="1" x="733"/>
        <item m="1" x="1110"/>
        <item m="1" x="1447"/>
        <item m="1" x="2089"/>
        <item m="1" x="2435"/>
        <item m="1" x="2774"/>
        <item m="1" x="3824"/>
        <item m="1" x="4165"/>
        <item m="1" x="4510"/>
        <item m="1" x="4848"/>
        <item m="1" x="5834"/>
        <item m="1" x="6191"/>
        <item m="1" x="6553"/>
        <item m="1" x="6904"/>
        <item m="1" x="7919"/>
        <item m="1" x="476"/>
        <item m="1" x="859"/>
        <item m="1" x="1958"/>
        <item m="1" x="2328"/>
        <item m="1" x="2644"/>
        <item m="1" x="4303"/>
        <item m="1" x="4655"/>
        <item m="1" x="6056"/>
        <item m="1" x="6430"/>
        <item m="1" x="6784"/>
        <item m="1" x="7149"/>
        <item m="1" x="1474"/>
        <item m="1" x="2070"/>
        <item m="1" x="2765"/>
        <item m="1" x="3114"/>
        <item m="1" x="3856"/>
        <item m="1" x="4536"/>
        <item m="1" x="4884"/>
        <item m="1" x="5239"/>
        <item m="1" x="5569"/>
        <item m="1" x="5939"/>
        <item m="1" x="6313"/>
        <item m="1" x="7024"/>
        <item m="1" x="630"/>
        <item m="1" x="1373"/>
        <item m="1" x="2064"/>
        <item m="1" x="3110"/>
        <item m="1" x="3719"/>
        <item m="1" x="4406"/>
        <item m="1" x="5115"/>
        <item m="1" x="5816"/>
        <item m="1" x="6171"/>
        <item m="1" x="7515"/>
        <item m="1" x="1256"/>
        <item m="1" x="2191"/>
        <item m="1" x="3607"/>
        <item m="1" x="3973"/>
        <item m="1" x="4290"/>
        <item m="1" x="4641"/>
        <item m="1" x="4988"/>
        <item m="1" x="5606"/>
        <item m="1" x="6685"/>
        <item m="1" x="7389"/>
        <item m="1" x="7725"/>
        <item m="1" x="271"/>
        <item m="1" x="1682"/>
        <item m="1" x="2789"/>
        <item m="1" x="3373"/>
        <item m="1" x="3715"/>
        <item m="1" x="4395"/>
        <item m="1" x="5145"/>
        <item m="1" x="5482"/>
        <item m="1" x="6569"/>
        <item m="1" x="7172"/>
        <item m="1" x="500"/>
        <item m="1" x="877"/>
        <item m="1" x="1840"/>
        <item m="1" x="2220"/>
        <item m="1" x="2905"/>
        <item m="1" x="3598"/>
        <item m="1" x="3956"/>
        <item m="1" x="4670"/>
        <item m="1" x="5022"/>
        <item m="1" x="5370"/>
        <item m="1" x="6072"/>
        <item m="1" x="6447"/>
        <item m="1" x="6805"/>
        <item m="1" x="7165"/>
        <item m="1" x="7502"/>
        <item m="1" x="7821"/>
        <item m="1" x="2217"/>
        <item m="1" x="2546"/>
        <item m="1" x="2902"/>
        <item m="1" x="3126"/>
        <item m="1" x="4206"/>
        <item m="1" x="4552"/>
        <item m="1" x="4900"/>
        <item m="1" x="5584"/>
        <item m="1" x="5955"/>
        <item m="1" x="6329"/>
        <item m="1" x="6671"/>
        <item m="1" x="7651"/>
        <item m="1" x="7969"/>
        <item m="1" x="253"/>
        <item m="1" x="1042"/>
        <item m="1" x="1272"/>
        <item m="1" x="2646"/>
        <item m="1" x="3015"/>
        <item m="1" x="4097"/>
        <item m="1" x="4771"/>
        <item m="1" x="5012"/>
        <item m="1" x="5364"/>
        <item m="1" x="6476"/>
        <item m="1" x="7190"/>
        <item m="1" x="7533"/>
        <item m="1" x="7847"/>
        <item m="1" x="1827"/>
        <item m="1" x="2535"/>
        <item m="1" x="3156"/>
        <item m="1" x="4543"/>
        <item m="1" x="4890"/>
        <item m="1" x="5248"/>
        <item m="1" x="5985"/>
        <item m="1" x="6348"/>
        <item m="1" x="6701"/>
        <item m="1" x="7641"/>
        <item m="1" x="7961"/>
        <item m="1" x="641"/>
        <item m="1" x="1993"/>
        <item m="1" x="2675"/>
        <item m="1" x="3724"/>
        <item m="1" x="4086"/>
        <item m="1" x="4415"/>
        <item m="1" x="5496"/>
        <item m="1" x="5867"/>
        <item m="1" x="6224"/>
        <item m="1" x="7636"/>
        <item m="1" x="7957"/>
        <item m="1" x="893"/>
        <item m="1" x="1259"/>
        <item m="1" x="2353"/>
        <item m="1" x="2922"/>
        <item m="1" x="3613"/>
        <item m="1" x="3976"/>
        <item m="1" x="4293"/>
        <item m="1" x="5040"/>
        <item m="1" x="5379"/>
        <item m="1" x="5740"/>
        <item m="1" x="6086"/>
        <item m="1" x="6464"/>
        <item m="1" x="6689"/>
        <item m="1" x="385"/>
        <item m="1" x="1404"/>
        <item m="1" x="1732"/>
        <item m="1" x="2111"/>
        <item m="1" x="2456"/>
        <item m="1" x="2795"/>
        <item m="1" x="4564"/>
        <item m="1" x="4790"/>
        <item m="1" x="5153"/>
        <item m="1" x="5857"/>
        <item m="1" x="6216"/>
        <item m="1" x="7311"/>
        <item m="1" x="7663"/>
        <item m="1" x="191"/>
        <item m="1" x="549"/>
        <item m="1" x="919"/>
        <item m="1" x="1285"/>
        <item m="1" x="1614"/>
        <item m="1" x="1978"/>
        <item m="1" x="2346"/>
        <item m="1" x="2950"/>
        <item m="1" x="3294"/>
        <item m="1" x="3638"/>
        <item m="1" x="4000"/>
        <item m="1" x="4317"/>
        <item m="1" x="4675"/>
        <item m="1" x="5028"/>
        <item m="1" x="5375"/>
        <item m="1" x="5729"/>
        <item m="1" x="7083"/>
        <item m="1" x="7764"/>
        <item m="1" x="414"/>
        <item m="1" x="1050"/>
        <item m="1" x="2827"/>
        <item m="1" x="3172"/>
        <item m="1" x="4212"/>
        <item m="1" x="5265"/>
        <item m="1" x="6368"/>
        <item m="1" x="6720"/>
        <item m="1" x="7080"/>
        <item m="1" x="7427"/>
        <item m="1" x="7761"/>
        <item m="1" x="305"/>
        <item m="1" x="660"/>
        <item m="1" x="1046"/>
        <item m="1" x="1393"/>
        <item m="1" x="1717"/>
        <item m="1" x="2094"/>
        <item m="1" x="3053"/>
        <item m="1" x="3745"/>
        <item m="1" x="4100"/>
        <item m="1" x="4775"/>
        <item m="1" x="5132"/>
        <item m="1" x="5877"/>
        <item m="1" x="6242"/>
        <item m="1" x="6479"/>
        <item m="1" x="7195"/>
        <item m="1" x="7851"/>
        <item m="1" x="178"/>
        <item m="1" x="777"/>
        <item m="1" x="1523"/>
        <item m="1" x="1876"/>
        <item m="1" x="2939"/>
        <item m="1" x="3281"/>
        <item m="1" x="3626"/>
        <item m="1" x="3991"/>
        <item m="1" x="4931"/>
        <item m="1" x="5287"/>
        <item m="1" x="5992"/>
        <item m="1" x="6354"/>
        <item m="1" x="6709"/>
        <item m="1" x="7071"/>
        <item m="1" x="7411"/>
        <item m="1" x="294"/>
        <item m="1" x="1066"/>
        <item m="1" x="1749"/>
        <item m="1" x="2366"/>
        <item m="1" x="2681"/>
        <item m="1" x="3042"/>
        <item m="1" x="5166"/>
        <item m="1" x="5506"/>
        <item m="1" x="5872"/>
        <item m="1" x="6857"/>
        <item m="1" x="7217"/>
        <item m="1" x="7562"/>
        <item m="1" x="7880"/>
        <item m="1" x="1180"/>
        <item m="1" x="1511"/>
        <item m="1" x="1864"/>
        <item m="1" x="2249"/>
        <item m="1" x="2569"/>
        <item m="1" x="3312"/>
        <item m="1" x="3659"/>
        <item m="1" x="4695"/>
        <item m="1" x="2116"/>
        <item m="1" x="2841"/>
        <item m="1" x="3186"/>
        <item m="1" x="3533"/>
        <item m="1" x="4223"/>
        <item m="1" x="4568"/>
        <item m="1" x="5610"/>
        <item m="1" x="6263"/>
        <item m="1" x="7984"/>
        <item m="1" x="196"/>
        <item m="1" x="923"/>
        <item m="1" x="1286"/>
        <item m="1" x="1616"/>
        <item m="1" x="2386"/>
        <item m="1" x="2706"/>
        <item m="1" x="3760"/>
        <item m="1" x="5068"/>
        <item m="1" x="5769"/>
        <item m="1" x="6122"/>
        <item m="1" x="6497"/>
        <item m="1" x="7205"/>
        <item m="1" x="419"/>
        <item m="1" x="793"/>
        <item m="1" x="1166"/>
        <item m="1" x="1891"/>
        <item m="1" x="4594"/>
        <item m="1" x="5296"/>
        <item m="1" x="6603"/>
        <item m="1" x="4140"/>
        <item m="1" x="4476"/>
        <item m="1" x="4820"/>
        <item m="1" x="5520"/>
        <item m="1" x="5883"/>
        <item m="1" x="6246"/>
        <item m="1" x="6596"/>
        <item m="1" x="6960"/>
        <item m="1" x="7304"/>
        <item m="1" x="7892"/>
        <item m="1" x="1310"/>
        <item m="1" x="1637"/>
        <item m="1" x="1879"/>
        <item m="1" x="2263"/>
        <item m="1" x="2581"/>
        <item m="1" x="2943"/>
        <item m="1" x="5058"/>
        <item m="1" x="5394"/>
        <item m="1" x="6403"/>
        <item m="1" x="7116"/>
        <item m="1" x="7467"/>
        <item m="1" x="2133"/>
        <item m="1" x="3549"/>
        <item m="1" x="3779"/>
        <item m="1" x="4464"/>
        <item m="1" x="4808"/>
        <item m="1" x="5173"/>
        <item m="1" x="5904"/>
        <item m="1" x="6280"/>
        <item m="1" x="6631"/>
        <item m="1" x="6991"/>
        <item m="1" x="7331"/>
        <item m="1" x="7569"/>
        <item m="1" x="7885"/>
        <item m="1" x="565"/>
        <item m="1" x="945"/>
        <item m="1" x="1300"/>
        <item m="1" x="2972"/>
        <item m="1" x="3316"/>
        <item m="1" x="3666"/>
        <item m="1" x="4019"/>
        <item m="1" x="4702"/>
        <item m="1" x="6123"/>
        <item m="1" x="7475"/>
        <item m="1" x="7794"/>
        <item m="1" x="453"/>
        <item m="1" x="1091"/>
        <item m="1" x="1431"/>
        <item m="1" x="2517"/>
        <item m="1" x="2874"/>
        <item m="1" x="3920"/>
        <item m="1" x="4245"/>
        <item m="1" x="5559"/>
        <item m="1" x="5920"/>
        <item m="1" x="6297"/>
        <item m="1" x="6643"/>
        <item m="1" x="7006"/>
        <item m="1" x="7349"/>
        <item m="1" x="7690"/>
        <item m="1" x="226"/>
        <item m="1" x="1315"/>
        <item m="1" x="2741"/>
        <item m="1" x="3098"/>
        <item m="1" x="3789"/>
        <item m="1" x="4477"/>
        <item m="1" x="4821"/>
        <item m="1" x="5181"/>
        <item m="1" x="5916"/>
        <item m="1" x="6290"/>
        <item m="1" x="6525"/>
        <item m="1" x="7574"/>
        <item m="1" x="7893"/>
        <item m="1" x="220"/>
        <item m="1" x="1573"/>
        <item m="1" x="3677"/>
        <item m="1" x="4031"/>
        <item m="1" x="4622"/>
        <item m="1" x="4974"/>
        <item m="1" x="5683"/>
        <item m="1" x="6028"/>
        <item m="1" x="6754"/>
        <item m="1" x="7117"/>
        <item m="1" x="7468"/>
        <item m="1" x="335"/>
        <item m="1" x="1111"/>
        <item m="1" x="1448"/>
        <item m="1" x="1797"/>
        <item m="1" x="2177"/>
        <item m="1" x="2400"/>
        <item m="1" x="3825"/>
        <item m="1" x="4166"/>
        <item m="1" x="4511"/>
        <item m="1" x="4849"/>
        <item m="1" x="5551"/>
        <item m="1" x="5905"/>
        <item m="1" x="6554"/>
        <item m="1" x="6905"/>
        <item m="1" x="7261"/>
        <item m="1" x="7601"/>
        <item m="1" x="860"/>
        <item m="1" x="1562"/>
        <item m="1" x="1913"/>
        <item m="1" x="2292"/>
        <item m="1" x="3344"/>
        <item m="1" x="3694"/>
        <item m="1" x="4263"/>
        <item m="1" x="4614"/>
        <item m="1" x="4961"/>
        <item m="1" x="5318"/>
        <item m="1" x="6057"/>
        <item m="1" x="6431"/>
        <item m="1" x="6785"/>
        <item m="1" x="7150"/>
        <item m="1" x="7808"/>
        <item m="1" x="357"/>
        <item m="1" x="718"/>
        <item m="1" x="1104"/>
        <item m="1" x="1440"/>
        <item m="1" x="1787"/>
        <item m="1" x="2169"/>
        <item m="1" x="2889"/>
        <item m="1" x="3231"/>
        <item m="1" x="3578"/>
        <item m="1" x="3935"/>
        <item m="1" x="4258"/>
        <item m="1" x="4610"/>
        <item m="1" x="4954"/>
        <item m="1" x="5310"/>
        <item m="1" x="240"/>
        <item m="1" x="981"/>
        <item m="1" x="2422"/>
        <item m="1" x="2761"/>
        <item m="1" x="3111"/>
        <item m="1" x="4048"/>
        <item m="1" x="5116"/>
        <item m="1" x="6172"/>
        <item m="1" x="1944"/>
        <item m="1" x="2520"/>
        <item m="1" x="2880"/>
        <item m="1" x="6302"/>
        <item m="1" x="6651"/>
        <item m="1" x="7390"/>
        <item m="1" x="7726"/>
        <item m="1" x="272"/>
        <item m="1" x="624"/>
        <item m="1" x="1019"/>
        <item m="1" x="1362"/>
        <item m="1" x="2053"/>
        <item m="1" x="2746"/>
        <item m="1" x="3455"/>
        <item m="1" x="4075"/>
        <item m="1" x="7278"/>
        <item m="1" x="7622"/>
        <item m="1" x="7829"/>
        <item m="1" x="501"/>
        <item m="1" x="1245"/>
        <item m="1" x="1932"/>
        <item m="1" x="2993"/>
        <item m="1" x="3711"/>
        <item m="1" x="4387"/>
        <item m="1" x="4745"/>
        <item m="1" x="5097"/>
        <item m="1" x="6448"/>
        <item m="1" x="6806"/>
        <item m="1" x="7166"/>
        <item m="1" x="7503"/>
        <item m="1" x="7822"/>
        <item m="1" x="375"/>
        <item m="1" x="743"/>
        <item m="1" x="1118"/>
        <item m="1" x="1803"/>
        <item m="1" x="2503"/>
        <item m="1" x="3247"/>
        <item m="1" x="3593"/>
        <item m="1" x="4168"/>
        <item m="1" x="4853"/>
        <item m="1" x="6330"/>
        <item m="1" x="7038"/>
        <item m="1" x="7608"/>
        <item m="1" x="254"/>
        <item m="1" x="609"/>
        <item m="1" x="997"/>
        <item m="1" x="1352"/>
        <item m="1" x="2647"/>
        <item m="1" x="3016"/>
        <item m="1" x="3351"/>
        <item m="1" x="4375"/>
        <item m="1" x="4740"/>
        <item m="1" x="5471"/>
        <item m="1" x="6062"/>
        <item m="1" x="6438"/>
        <item m="1" x="6791"/>
        <item m="1" x="365"/>
        <item m="1" x="1147"/>
        <item m="1" x="1480"/>
        <item m="1" x="1828"/>
        <item m="1" x="2206"/>
        <item m="1" x="2536"/>
        <item m="1" x="3234"/>
        <item m="1" x="3861"/>
        <item m="1" x="4203"/>
        <item m="1" x="4891"/>
        <item m="1" x="5249"/>
        <item m="1" x="5573"/>
        <item m="1" x="6318"/>
        <item m="1" x="6662"/>
        <item m="1" x="7031"/>
        <item m="1" x="7642"/>
        <item m="1" x="1379"/>
        <item m="1" x="1698"/>
        <item m="1" x="2071"/>
        <item m="1" x="3815"/>
        <item m="1" x="4537"/>
        <item m="1" x="4885"/>
        <item m="1" x="5240"/>
        <item m="1" x="5820"/>
        <item m="1" x="6178"/>
        <item m="1" x="6544"/>
        <item m="1" x="7292"/>
        <item m="1" x="7637"/>
        <item m="1" x="7958"/>
        <item m="1" x="528"/>
        <item m="1" x="1260"/>
        <item m="1" x="1592"/>
        <item m="1" x="1948"/>
        <item m="1" x="3002"/>
        <item m="1" x="3614"/>
        <item m="1" x="3977"/>
        <item m="1" x="4294"/>
        <item m="1" x="4644"/>
        <item m="1" x="5350"/>
        <item m="1" x="5699"/>
        <item m="1" x="6047"/>
        <item m="1" x="6821"/>
        <item m="1" x="386"/>
        <item m="1" x="759"/>
        <item m="1" x="1368"/>
        <item m="1" x="3143"/>
        <item m="1" x="4873"/>
        <item m="1" x="5486"/>
        <item m="1" x="5858"/>
        <item m="1" x="6217"/>
        <item m="1" x="6574"/>
        <item m="1" x="6929"/>
        <item m="1" x="7629"/>
        <item m="1" x="7949"/>
        <item m="1" x="508"/>
        <item m="1" x="880"/>
        <item m="1" x="1252"/>
        <item m="1" x="1979"/>
        <item m="1" x="2347"/>
        <item m="1" x="2662"/>
        <item m="1" x="3260"/>
        <item m="1" x="3605"/>
        <item m="1" x="3967"/>
        <item m="1" x="4676"/>
        <item m="1" x="5029"/>
        <item m="1" x="5730"/>
        <item m="1" x="6454"/>
        <item m="1" x="6812"/>
        <item m="1" x="7431"/>
        <item m="1" x="7765"/>
        <item m="1" x="378"/>
        <item m="1" x="748"/>
        <item m="1" x="1495"/>
        <item m="1" x="1841"/>
        <item m="1" x="2221"/>
        <item m="1" x="2906"/>
        <item m="1" x="3253"/>
        <item m="1" x="3957"/>
        <item m="1" x="4280"/>
        <item m="1" x="4629"/>
        <item m="1" x="5266"/>
        <item m="1" x="5592"/>
        <item m="1" x="5961"/>
        <item m="1" x="6334"/>
        <item m="1" x="6676"/>
        <item m="1" x="7042"/>
        <item m="1" x="7381"/>
        <item m="1" x="261"/>
        <item m="1" x="2095"/>
        <item m="1" x="2442"/>
        <item m="1" x="3746"/>
        <item m="1" x="4431"/>
        <item m="1" x="4776"/>
        <item m="1" x="5133"/>
        <item m="1" x="5477"/>
        <item m="1" x="5839"/>
        <item m="1" x="6560"/>
        <item m="1" x="540"/>
        <item m="1" x="1484"/>
        <item m="1" x="1833"/>
        <item m="1" x="2212"/>
        <item m="1" x="3282"/>
        <item m="1" x="3627"/>
        <item m="1" x="5256"/>
        <item m="1" x="5993"/>
        <item m="1" x="6355"/>
        <item m="1" x="6710"/>
        <item m="1" x="7412"/>
        <item m="1" x="646"/>
        <item m="1" x="1037"/>
        <item m="1" x="1704"/>
        <item m="1" x="2084"/>
        <item m="1" x="3733"/>
        <item m="1" x="4093"/>
        <item m="1" x="4424"/>
        <item m="1" x="4767"/>
        <item m="1" x="6230"/>
        <item m="1" x="6589"/>
        <item m="1" x="6834"/>
        <item m="1" x="7529"/>
        <item m="1" x="531"/>
        <item m="1" x="900"/>
        <item m="1" x="1267"/>
        <item m="1" x="2360"/>
        <item m="1" x="3037"/>
        <item m="1" x="4416"/>
        <item m="1" x="5383"/>
        <item m="1" x="6090"/>
        <item m="1" x="6827"/>
        <item m="1" x="7520"/>
        <item m="1" x="7839"/>
        <item m="1" x="763"/>
        <item m="1" x="1141"/>
        <item m="1" x="1858"/>
        <item m="1" x="2242"/>
        <item m="1" x="2563"/>
        <item m="1" x="2804"/>
        <item m="1" x="3501"/>
        <item m="1" x="3852"/>
        <item m="1" x="4569"/>
        <item m="1" x="4921"/>
        <item m="1" x="5977"/>
        <item m="1" x="6343"/>
        <item m="1" x="6584"/>
        <item m="1" x="7316"/>
        <item m="1" x="7668"/>
        <item m="1" x="7985"/>
        <item m="1" x="277"/>
        <item m="1" x="924"/>
        <item m="1" x="1287"/>
        <item m="1" x="1617"/>
        <item m="1" x="3033"/>
        <item m="1" x="3378"/>
        <item m="1" x="4114"/>
        <item m="1" x="4443"/>
        <item m="1" x="5036"/>
        <item m="1" x="5734"/>
        <item m="1" x="6846"/>
        <item m="1" x="420"/>
        <item m="1" x="3160"/>
        <item m="1" x="2570"/>
        <item m="1" x="3273"/>
        <item m="1" x="4573"/>
        <item m="1" x="4924"/>
        <item m="1" x="6740"/>
        <item m="1" x="7098"/>
        <item m="1" x="7448"/>
        <item m="1" x="7995"/>
        <item m="1" x="317"/>
        <item m="1" x="674"/>
        <item m="1" x="1059"/>
        <item m="1" x="1405"/>
        <item m="1" x="1740"/>
        <item m="1" x="2392"/>
        <item m="1" x="2710"/>
        <item m="1" x="3070"/>
        <item m="1" x="3418"/>
        <item m="1" x="5492"/>
        <item m="1" x="6131"/>
        <item m="1" x="6500"/>
        <item m="1" x="7209"/>
        <item m="1" x="7553"/>
        <item m="1" x="7874"/>
        <item m="1" x="424"/>
        <item m="1" x="2278"/>
        <item m="1" x="2597"/>
        <item m="1" x="3646"/>
        <item m="1" x="3889"/>
        <item m="1" x="4597"/>
        <item m="1" x="4948"/>
        <item m="1" x="5302"/>
        <item m="1" x="5653"/>
        <item m="1" x="6009"/>
        <item m="1" x="6383"/>
        <item m="1" x="6733"/>
        <item m="1" x="7092"/>
        <item m="1" x="7438"/>
        <item m="1" x="1432"/>
        <item m="1" x="1767"/>
        <item m="1" x="2698"/>
        <item m="1" x="4146"/>
        <item m="1" x="6113"/>
        <item m="1" x="7900"/>
        <item m="1" x="186"/>
        <item m="1" x="963"/>
        <item m="1" x="1316"/>
        <item m="1" x="2019"/>
        <item m="1" x="2379"/>
        <item m="1" x="2693"/>
        <item m="1" x="3059"/>
        <item m="1" x="4040"/>
        <item m="1" x="4713"/>
        <item m="1" x="5756"/>
        <item m="1" x="6108"/>
        <item m="1" x="6486"/>
        <item m="1" x="6841"/>
        <item m="1" x="7575"/>
        <item m="1" x="7787"/>
        <item m="1" x="1198"/>
        <item m="1" x="1530"/>
        <item m="1" x="1758"/>
        <item m="1" x="2139"/>
        <item m="1" x="3554"/>
        <item m="1" x="4236"/>
        <item m="1" x="4936"/>
        <item m="1" x="5912"/>
        <item m="1" x="7339"/>
        <item m="1" x="7685"/>
        <item m="1" x="575"/>
        <item m="1" x="955"/>
        <item m="1" x="3671"/>
        <item m="1" x="4024"/>
        <item m="1" x="4342"/>
        <item m="1" x="5431"/>
        <item m="1" x="6150"/>
        <item m="1" x="6515"/>
        <item m="1" x="6868"/>
        <item m="1" x="7223"/>
        <item m="1" x="7463"/>
        <item m="1" x="1186"/>
        <item m="1" x="2173"/>
        <item m="1" x="3193"/>
        <item m="1" x="3543"/>
        <item m="1" x="3904"/>
        <item m="1" x="4229"/>
        <item m="1" x="4962"/>
        <item m="1" x="5319"/>
        <item m="1" x="6272"/>
        <item m="1" x="6984"/>
        <item m="1" x="2119"/>
        <item m="1" x="2461"/>
        <item m="1" x="2806"/>
        <item m="1" x="3151"/>
        <item m="1" x="3386"/>
        <item m="1" x="4120"/>
        <item m="1" x="5160"/>
        <item m="1" x="5497"/>
        <item m="1" x="5868"/>
        <item m="1" x="6586"/>
        <item m="1" x="933"/>
        <item m="1" x="1507"/>
        <item m="1" x="1859"/>
        <item m="1" x="2243"/>
        <item m="1" x="2564"/>
        <item m="1" x="2923"/>
        <item m="1" x="3653"/>
        <item m="1" x="4010"/>
        <item m="1" x="5277"/>
        <item m="1" x="5611"/>
        <item m="1" x="6736"/>
        <item m="1" x="7095"/>
        <item m="1" x="7443"/>
        <item m="1" x="7771"/>
        <item m="1" x="1733"/>
        <item m="1" x="2112"/>
        <item m="1" x="2457"/>
        <item m="1" x="3180"/>
        <item m="1" x="3415"/>
        <item m="1" x="4115"/>
        <item m="1" x="5889"/>
        <item m="1" x="6260"/>
        <item m="1" x="7547"/>
        <item m="1" x="192"/>
        <item m="1" x="550"/>
        <item m="1" x="1541"/>
        <item m="1" x="2590"/>
        <item m="1" x="4677"/>
        <item m="1" x="5297"/>
        <item m="1" x="5646"/>
        <item m="1" x="6005"/>
        <item m="1" x="6374"/>
        <item m="1" x="6724"/>
        <item m="1" x="7084"/>
        <item m="1" x="789"/>
        <item m="1" x="1159"/>
        <item m="1" x="1496"/>
        <item m="1" x="2270"/>
        <item m="1" x="2585"/>
        <item m="1" x="3514"/>
        <item m="1" x="3877"/>
        <item m="1" x="4213"/>
        <item m="1" x="4939"/>
        <item m="1" x="5640"/>
        <item m="1" x="6000"/>
        <item m="1" x="6369"/>
        <item m="1" x="6961"/>
        <item m="1" x="1311"/>
        <item m="1" x="1638"/>
        <item m="1" x="2013"/>
        <item m="1" x="2375"/>
        <item m="1" x="2686"/>
        <item m="1" x="3054"/>
        <item m="1" x="3747"/>
        <item m="1" x="4814"/>
        <item m="1" x="5395"/>
        <item m="1" x="5750"/>
        <item m="1" x="6102"/>
        <item m="1" x="7572"/>
        <item m="1" x="7888"/>
        <item m="1" x="819"/>
        <item m="1" x="1193"/>
        <item m="1" x="1524"/>
        <item m="1" x="1877"/>
        <item m="1" x="2261"/>
        <item m="1" x="3199"/>
        <item m="1" x="3550"/>
        <item m="1" x="3909"/>
        <item m="1" x="4233"/>
        <item m="1" x="5288"/>
        <item m="1" x="5631"/>
        <item m="1" x="5994"/>
        <item m="1" x="7332"/>
        <item m="1" x="7680"/>
        <item m="1" x="683"/>
        <item m="1" x="946"/>
        <item m="1" x="1628"/>
        <item m="1" x="3081"/>
        <item m="1" x="3775"/>
        <item m="1" x="4458"/>
        <item m="1" x="5081"/>
        <item m="1" x="5790"/>
        <item m="1" x="6143"/>
        <item m="1" x="6858"/>
        <item m="1" x="7881"/>
        <item m="1" x="208"/>
        <item m="1" x="559"/>
        <item m="1" x="1294"/>
        <item m="1" x="1624"/>
        <item m="1" x="2361"/>
        <item m="1" x="3660"/>
        <item m="1" x="4015"/>
        <item m="1" x="5781"/>
        <item m="1" x="6136"/>
        <item m="1" x="6504"/>
        <item m="1" x="7099"/>
        <item m="1" x="7774"/>
        <item m="1" x="429"/>
        <item m="1" x="675"/>
        <item m="1" x="1436"/>
        <item m="1" x="1785"/>
        <item m="1" x="2163"/>
        <item m="1" x="2487"/>
        <item m="1" x="2842"/>
        <item m="1" x="3187"/>
        <item m="1" x="3534"/>
        <item m="1" x="3897"/>
        <item m="1" x="4224"/>
        <item m="1" x="4837"/>
        <item m="1" x="5195"/>
        <item m="1" x="5535"/>
        <item m="1" x="5892"/>
        <item m="1" x="6264"/>
        <item m="1" x="6615"/>
        <item m="1" x="6976"/>
        <item m="1" x="1326"/>
        <item m="1" x="1649"/>
        <item m="1" x="2029"/>
        <item m="1" x="2387"/>
        <item m="1" x="2598"/>
        <item m="1" x="3687"/>
        <item m="1" x="4045"/>
        <item m="1" x="4719"/>
        <item m="1" x="5069"/>
        <item m="1" x="5410"/>
        <item m="1" x="5770"/>
        <item m="1" x="6771"/>
        <item m="1" x="7136"/>
        <item m="1" x="7476"/>
        <item m="1" x="7795"/>
        <item m="1" x="454"/>
        <item m="1" x="705"/>
        <item m="1" x="1768"/>
        <item m="1" x="2150"/>
        <item m="1" x="3217"/>
        <item m="1" x="3563"/>
        <item m="1" x="4487"/>
        <item m="1" x="4826"/>
        <item m="1" x="5185"/>
        <item m="1" x="5921"/>
        <item m="1" x="6298"/>
        <item m="1" x="6644"/>
        <item m="1" x="7350"/>
        <item m="1" x="7691"/>
        <item m="1" x="341"/>
        <item m="1" x="699"/>
        <item m="1" x="1086"/>
        <item m="1" x="3449"/>
        <item m="1" x="3790"/>
        <item m="1" x="4141"/>
        <item m="1" x="4822"/>
        <item m="1" x="5182"/>
        <item m="1" x="5521"/>
        <item m="1" x="6872"/>
        <item m="1" x="7226"/>
        <item m="1" x="7576"/>
        <item m="1" x="7894"/>
        <item m="1" x="221"/>
        <item m="1" x="442"/>
        <item m="1" x="823"/>
        <item m="1" x="1199"/>
        <item m="1" x="1531"/>
        <item m="1" x="2624"/>
        <item m="1" x="3325"/>
        <item m="1" x="3678"/>
        <item m="1" x="4032"/>
        <item m="1" x="4237"/>
        <item m="1" x="5332"/>
        <item m="1" x="5684"/>
        <item m="1" x="6029"/>
        <item m="1" x="6404"/>
        <item m="1" x="6755"/>
        <item m="1" x="7118"/>
        <item m="1" x="7469"/>
        <item m="1" x="7783"/>
        <item m="1" x="336"/>
        <item m="1" x="1072"/>
        <item m="1" x="1798"/>
        <item m="1" x="2178"/>
        <item m="1" x="2401"/>
        <item m="1" x="3086"/>
        <item m="1" x="3435"/>
        <item m="1" x="3780"/>
        <item m="1" x="4512"/>
        <item m="1" x="4850"/>
        <item m="1" x="5205"/>
        <item m="1" x="5552"/>
        <item m="1" x="7262"/>
        <item m="1" x="7602"/>
        <item m="1" x="477"/>
        <item m="1" x="1230"/>
        <item m="1" x="2973"/>
        <item m="1" x="4055"/>
        <item m="1" x="4615"/>
        <item m="1" x="4963"/>
        <item m="1" x="5320"/>
        <item m="1" x="7809"/>
        <item m="1" x="855"/>
        <item m="1" x="1225"/>
        <item m="1" x="1908"/>
        <item m="1" x="2491"/>
        <item m="1" x="2847"/>
        <item m="1" x="3579"/>
        <item m="1" x="3936"/>
        <item m="1" x="4259"/>
        <item m="1" x="4611"/>
        <item m="1" x="4955"/>
        <item m="1" x="5662"/>
        <item m="1" x="7025"/>
        <item m="1" x="7365"/>
        <item m="1" x="7696"/>
        <item m="1" x="241"/>
        <item m="1" x="593"/>
        <item m="1" x="1333"/>
        <item m="1" x="1653"/>
        <item m="1" x="2393"/>
        <item m="1" x="3112"/>
        <item m="1" x="3462"/>
        <item m="1" x="3808"/>
        <item m="1" x="4362"/>
        <item m="1" x="4726"/>
        <item m="1" x="6543"/>
        <item m="1" x="6884"/>
        <item m="1" x="461"/>
        <item m="1" x="840"/>
        <item m="1" x="1218"/>
        <item m="1" x="2192"/>
        <item m="1" x="2521"/>
        <item m="1" x="2881"/>
        <item m="1" x="3219"/>
        <item m="1" x="3567"/>
        <item m="1" x="3924"/>
        <item m="1" x="4252"/>
        <item m="1" x="4598"/>
        <item m="1" x="5696"/>
        <item m="1" x="6652"/>
        <item m="1" x="7011"/>
        <item m="1" x="7356"/>
        <item m="1" x="230"/>
        <item m="1" x="1020"/>
        <item m="1" x="1363"/>
        <item m="1" x="2747"/>
        <item m="1" x="3101"/>
        <item m="1" x="3456"/>
        <item m="1" x="4076"/>
        <item m="1" x="4396"/>
        <item m="1" x="4747"/>
        <item m="1" x="5101"/>
        <item m="1" x="5444"/>
        <item m="1" x="6164"/>
        <item m="1" x="6533"/>
        <item m="1" x="7942"/>
        <item m="1" x="1672"/>
        <item m="1" x="1933"/>
        <item m="1" x="2307"/>
        <item m="1" x="2625"/>
        <item m="1" x="2994"/>
        <item m="1" x="5440"/>
        <item m="1" x="5688"/>
        <item m="1" x="6408"/>
        <item m="1" x="7167"/>
        <item m="1" x="7823"/>
        <item m="1" x="1119"/>
        <item m="1" x="1450"/>
        <item m="1" x="1804"/>
        <item m="1" x="2504"/>
        <item m="1" x="2862"/>
        <item m="1" x="3205"/>
        <item m="1" x="3830"/>
        <item m="1" x="4514"/>
        <item m="1" x="4854"/>
        <item m="1" x="5210"/>
        <item m="1" x="6672"/>
        <item m="1" x="7039"/>
        <item m="1" x="7374"/>
        <item m="1" x="255"/>
        <item m="1" x="610"/>
        <item m="1" x="998"/>
        <item m="1" x="1353"/>
        <item m="1" x="2335"/>
        <item m="1" x="2648"/>
        <item m="1" x="3017"/>
        <item m="1" x="3352"/>
        <item m="1" x="3701"/>
        <item m="1" x="4741"/>
        <item m="1" x="5087"/>
        <item m="1" x="5712"/>
        <item m="1" x="6063"/>
        <item m="1" x="6439"/>
        <item m="1" x="6792"/>
        <item m="1" x="7155"/>
        <item m="1" x="7491"/>
        <item m="1" x="366"/>
        <item m="1" x="729"/>
        <item m="1" x="2207"/>
        <item m="1" x="2896"/>
        <item m="1" x="3235"/>
        <item m="1" x="5250"/>
        <item m="1" x="5574"/>
        <item m="1" x="5944"/>
        <item m="1" x="6319"/>
        <item m="1" x="6663"/>
        <item m="1" x="7032"/>
        <item m="1" x="7370"/>
        <item m="1" x="358"/>
        <item m="1" x="719"/>
        <item m="1" x="1105"/>
        <item m="1" x="1699"/>
        <item m="1" x="2072"/>
        <item m="1" x="2425"/>
        <item m="1" x="3816"/>
        <item m="1" x="4502"/>
        <item m="1" x="5241"/>
        <item m="1" x="5458"/>
        <item m="1" x="5821"/>
        <item m="1" x="6179"/>
        <item m="1" x="6895"/>
        <item m="1" x="1261"/>
        <item m="1" x="1593"/>
        <item m="1" x="1949"/>
        <item m="1" x="2322"/>
        <item m="1" x="2637"/>
        <item m="1" x="3003"/>
        <item m="1" x="3615"/>
        <item m="1" x="3978"/>
        <item m="1" x="4295"/>
        <item m="1" x="4645"/>
        <item m="1" x="4992"/>
        <item m="1" x="5351"/>
        <item m="1" x="5700"/>
        <item m="1" x="6419"/>
        <item m="1" x="7394"/>
        <item m="1" x="7730"/>
        <item m="1" x="387"/>
        <item m="1" x="2419"/>
        <item m="1" x="3144"/>
        <item m="1" x="3496"/>
        <item m="1" x="3846"/>
        <item m="1" x="4191"/>
        <item m="1" x="4531"/>
        <item m="1" x="4874"/>
        <item m="1" x="5108"/>
        <item m="1" x="6218"/>
        <item m="1" x="6930"/>
        <item m="1" x="7950"/>
        <item m="1" x="509"/>
        <item m="1" x="1253"/>
        <item m="1" x="3968"/>
        <item m="1" x="4285"/>
        <item m="1" x="4638"/>
        <item m="1" x="5731"/>
        <item m="1" x="6455"/>
        <item m="1" x="7173"/>
        <item m="1" x="7505"/>
        <item m="1" x="7830"/>
        <item m="1" x="502"/>
        <item m="1" x="5134"/>
        <item m="1" x="4886"/>
        <item m="1" x="286"/>
        <item m="1" x="1031"/>
        <item m="1" x="2120"/>
        <item m="1" x="3152"/>
        <item m="1" x="4088"/>
        <item m="1" x="5161"/>
        <item m="1" x="5498"/>
        <item m="1" x="6937"/>
        <item m="1" x="7557"/>
        <item m="1" x="7877"/>
        <item m="1" x="529"/>
        <item m="1" x="894"/>
        <item m="1" x="1508"/>
        <item m="1" x="1860"/>
        <item m="1" x="2244"/>
        <item m="1" x="2565"/>
        <item m="1" x="2924"/>
        <item m="1" x="3267"/>
        <item m="1" x="3616"/>
        <item m="1" x="4327"/>
        <item m="1" x="4690"/>
        <item m="1" x="5041"/>
        <item m="1" x="5612"/>
        <item m="1" x="5978"/>
        <item m="1" x="6344"/>
        <item m="1" x="7096"/>
        <item m="1" x="7444"/>
        <item m="1" x="7772"/>
        <item m="1" x="316"/>
        <item m="1" x="1058"/>
        <item m="1" x="2113"/>
        <item m="1" x="2458"/>
        <item m="1" x="2796"/>
        <item m="1" x="3416"/>
        <item m="1" x="3761"/>
        <item m="1" x="5154"/>
        <item m="1" x="5487"/>
        <item m="1" x="5859"/>
        <item m="1" x="6609"/>
        <item m="1" x="7548"/>
        <item m="1" x="7866"/>
        <item m="1" x="193"/>
        <item m="1" x="551"/>
        <item m="1" x="2591"/>
        <item m="1" x="3295"/>
        <item m="1" x="3639"/>
        <item m="1" x="4318"/>
        <item m="1" x="4678"/>
        <item m="1" x="5030"/>
        <item m="1" x="6491"/>
        <item m="1" x="6843"/>
        <item m="1" x="7202"/>
        <item m="1" x="790"/>
        <item m="1" x="1160"/>
        <item m="1" x="2222"/>
        <item m="1" x="3173"/>
        <item m="1" x="3515"/>
        <item m="1" x="3878"/>
        <item m="1" x="6370"/>
        <item m="1" x="7656"/>
        <item m="1" x="662"/>
        <item m="1" x="1312"/>
        <item m="1" x="2014"/>
        <item m="1" x="3055"/>
        <item m="1" x="3398"/>
        <item m="1" x="3748"/>
        <item m="1" x="4101"/>
        <item m="1" x="4432"/>
        <item m="1" x="5059"/>
        <item m="1" x="5751"/>
        <item m="1" x="7889"/>
        <item m="1" x="1194"/>
        <item m="1" x="1525"/>
        <item m="1" x="3910"/>
        <item m="1" x="4584"/>
        <item m="1" x="4932"/>
        <item m="1" x="5632"/>
        <item m="1" x="6356"/>
        <item m="1" x="7333"/>
        <item m="1" x="7681"/>
        <item m="1" x="684"/>
        <item m="1" x="1301"/>
        <item m="1" x="1629"/>
        <item m="1" x="2000"/>
        <item m="1" x="3082"/>
        <item m="1" x="4805"/>
        <item m="1" x="5167"/>
        <item m="1" x="6231"/>
        <item m="1" x="7999"/>
        <item m="1" x="941"/>
        <item m="1" x="1295"/>
        <item m="1" x="1994"/>
        <item m="1" x="2965"/>
        <item m="1" x="3661"/>
        <item m="1" x="4331"/>
        <item m="1" x="4696"/>
        <item m="1" x="5384"/>
        <item m="1" x="6505"/>
        <item m="1" x="6741"/>
        <item m="1" x="7449"/>
        <item m="1" x="1406"/>
        <item m="1" x="2164"/>
        <item m="1" x="3188"/>
        <item m="1" x="3898"/>
        <item m="1" x="4225"/>
        <item m="1" x="4838"/>
        <item m="1" x="5536"/>
        <item m="1" x="5893"/>
        <item m="1" x="6265"/>
        <item m="1" x="6977"/>
        <item m="1" x="7317"/>
        <item m="1" x="197"/>
        <item m="1" x="925"/>
        <item m="1" x="1650"/>
        <item m="1" x="2951"/>
        <item m="1" x="3303"/>
        <item m="1" x="3647"/>
        <item m="1" x="4360"/>
        <item m="1" x="4720"/>
        <item m="1" x="5070"/>
        <item m="1" x="5411"/>
        <item m="1" x="6124"/>
        <item m="1" x="6384"/>
        <item m="1" x="7137"/>
        <item m="1" x="7477"/>
        <item m="1" x="7796"/>
        <item m="1" x="706"/>
        <item m="1" x="2478"/>
        <item m="1" x="2833"/>
        <item m="1" x="4246"/>
        <item m="1" x="4946"/>
        <item m="1" x="6006"/>
        <item m="1" x="6375"/>
        <item m="1" x="7085"/>
        <item m="1" x="2380"/>
        <item m="1" x="2694"/>
        <item m="1" x="3791"/>
        <item m="1" x="4142"/>
        <item m="1" x="4478"/>
        <item m="1" x="6526"/>
        <item m="1" x="7227"/>
        <item m="1" x="824"/>
        <item m="1" x="1200"/>
        <item m="1" x="2989"/>
        <item m="1" x="3326"/>
        <item m="1" x="4033"/>
        <item m="1" x="4238"/>
        <item m="1" x="4937"/>
        <item m="1" x="6030"/>
        <item m="1" x="6756"/>
        <item m="1" x="7119"/>
        <item m="1" x="2402"/>
        <item m="1" x="2728"/>
        <item m="1" x="3087"/>
        <item m="1" x="3436"/>
        <item m="1" x="3781"/>
        <item m="1" x="4130"/>
        <item m="1" x="4465"/>
        <item m="1" x="5206"/>
        <item m="1" x="5553"/>
        <item m="1" x="6151"/>
        <item m="1" x="6516"/>
        <item m="1" x="7921"/>
        <item m="1" x="1231"/>
        <item m="1" x="1914"/>
        <item m="1" x="2974"/>
        <item m="1" x="3667"/>
        <item m="1" x="4020"/>
        <item m="1" x="4733"/>
        <item m="1" x="5082"/>
        <item m="1" x="5791"/>
        <item m="1" x="6859"/>
        <item m="1" x="431"/>
        <item m="1" x="806"/>
        <item m="1" x="2170"/>
        <item m="1" x="3190"/>
        <item m="1" x="4956"/>
        <item m="1" x="5311"/>
        <item m="1" x="5663"/>
        <item m="1" x="7026"/>
        <item m="1" x="7366"/>
        <item m="1" x="7697"/>
        <item m="1" x="242"/>
        <item m="1" x="594"/>
        <item m="1" x="1334"/>
        <item m="1" x="1654"/>
        <item m="1" x="2033"/>
        <item m="1" x="2711"/>
        <item m="1" x="3071"/>
        <item m="1" x="3809"/>
        <item m="1" x="4049"/>
        <item m="1" x="4363"/>
        <item m="1" x="4727"/>
        <item m="1" x="6885"/>
        <item m="1" x="7245"/>
        <item m="1" x="7801"/>
        <item m="1" x="841"/>
        <item m="1" x="2193"/>
        <item m="1" x="2522"/>
        <item m="1" x="2882"/>
        <item m="1" x="3220"/>
        <item m="1" x="3568"/>
        <item m="1" x="3925"/>
        <item m="1" x="4599"/>
        <item m="1" x="5303"/>
        <item m="1" x="5930"/>
        <item m="1" x="6304"/>
        <item m="1" x="6653"/>
        <item m="1" x="7012"/>
        <item m="1" x="7693"/>
        <item m="1" x="231"/>
        <item m="1" x="974"/>
        <item m="1" x="3797"/>
        <item m="1" x="4147"/>
        <item m="1" x="4827"/>
        <item m="1" x="5560"/>
        <item m="1" x="5922"/>
        <item m="1" x="6299"/>
        <item m="1" x="6645"/>
        <item m="1" x="7582"/>
        <item m="1" x="582"/>
        <item m="1" x="964"/>
        <item m="1" x="1317"/>
        <item m="1" x="1934"/>
        <item m="1" x="2626"/>
        <item m="1" x="3328"/>
        <item m="1" x="3680"/>
        <item m="1" x="5098"/>
        <item m="1" x="5441"/>
        <item m="1" x="5689"/>
        <item m="1" x="6034"/>
        <item m="1" x="6409"/>
        <item m="1" x="6762"/>
        <item m="1" x="7128"/>
        <item m="1" x="744"/>
        <item m="1" x="1451"/>
        <item m="1" x="2505"/>
        <item m="1" x="3831"/>
        <item m="1" x="4855"/>
        <item m="1" x="5913"/>
        <item m="1" x="7928"/>
        <item m="1" x="999"/>
        <item m="1" x="1569"/>
        <item m="1" x="1916"/>
        <item m="1" x="3018"/>
        <item m="1" x="3353"/>
        <item m="1" x="4061"/>
        <item m="1" x="4742"/>
        <item m="1" x="5713"/>
        <item m="1" x="6064"/>
        <item m="1" x="6793"/>
        <item m="1" x="7156"/>
        <item m="1" x="7492"/>
        <item m="1" x="7814"/>
        <item m="1" x="367"/>
        <item m="1" x="1793"/>
        <item m="1" x="2537"/>
        <item m="1" x="2897"/>
        <item m="1" x="3236"/>
        <item m="1" x="3587"/>
        <item m="1" x="4964"/>
        <item m="1" x="5672"/>
        <item m="1" x="6432"/>
        <item m="1" x="6786"/>
        <item m="1" x="7704"/>
        <item m="1" x="720"/>
        <item m="1" x="1106"/>
        <item m="1" x="1339"/>
        <item m="1" x="2073"/>
        <item m="1" x="2426"/>
        <item m="1" x="2766"/>
        <item m="1" x="3465"/>
        <item m="1" x="3817"/>
        <item m="1" x="4503"/>
        <item m="1" x="4842"/>
        <item m="1" x="5459"/>
        <item m="1" x="5822"/>
        <item m="1" x="6180"/>
        <item m="1" x="6545"/>
        <item m="1" x="6896"/>
        <item m="1" x="7597"/>
        <item m="1" x="1950"/>
        <item m="1" x="2323"/>
        <item m="1" x="2638"/>
        <item m="1" x="3227"/>
        <item m="1" x="4993"/>
        <item m="1" x="6420"/>
        <item m="1" x="7395"/>
        <item m="1" x="350"/>
        <item m="1" x="1131"/>
        <item m="1" x="1688"/>
        <item m="1" x="2420"/>
        <item m="1" x="5109"/>
        <item m="1" x="5448"/>
        <item m="1" x="5813"/>
        <item m="1" x="6575"/>
        <item m="1" x="6931"/>
        <item m="1" x="7285"/>
        <item m="1" x="7630"/>
        <item m="1" x="510"/>
        <item m="1" x="881"/>
        <item m="1" x="2316"/>
        <item m="1" x="3716"/>
        <item m="1" x="4397"/>
        <item m="1" x="5102"/>
        <item m="1" x="5809"/>
        <item m="1" x="6534"/>
        <item m="1" x="3254"/>
        <item m="1" x="4630"/>
        <item m="1" x="4860"/>
        <item m="1" x="5593"/>
        <item m="1" x="5962"/>
        <item m="1" x="6335"/>
        <item m="1" x="6677"/>
        <item m="1" x="7043"/>
        <item m="1" x="7382"/>
        <item m="1" x="7718"/>
        <item m="1" x="262"/>
        <item m="1" x="1006"/>
        <item m="1" x="1358"/>
        <item m="1" x="2443"/>
        <item m="1" x="3024"/>
        <item m="1" x="3709"/>
        <item m="1" x="4381"/>
        <item m="1" x="5840"/>
        <item m="1" x="6199"/>
        <item m="1" x="6561"/>
        <item m="1" x="6799"/>
        <item m="1" x="7160"/>
        <item m="1" x="7852"/>
        <item m="1" x="486"/>
        <item m="1" x="1153"/>
        <item m="1" x="1485"/>
        <item m="1" x="3244"/>
        <item m="1" x="3592"/>
        <item m="1" x="3946"/>
        <item m="1" x="4661"/>
        <item m="1" x="4896"/>
        <item m="1" x="5951"/>
        <item m="1" x="6324"/>
        <item m="1" x="295"/>
        <item m="1" x="1673"/>
        <item m="1" x="2049"/>
        <item m="1" x="3099"/>
        <item m="1" x="3450"/>
        <item m="1" x="5804"/>
        <item m="1" x="6157"/>
        <item m="1" x="7271"/>
        <item m="1" x="7614"/>
        <item m="1" x="7933"/>
        <item m="1" x="1240"/>
        <item m="1" x="1574"/>
        <item m="1" x="1925"/>
        <item m="1" x="3594"/>
        <item m="1" x="3951"/>
        <item m="1" x="4275"/>
        <item m="1" x="4623"/>
        <item m="1" x="4975"/>
        <item m="1" x="5333"/>
        <item m="1" x="7375"/>
        <item m="1" x="7712"/>
        <item m="1" x="256"/>
        <item m="1" x="1000"/>
        <item m="1" x="2436"/>
        <item m="1" x="2775"/>
        <item m="1" x="3473"/>
        <item m="1" x="3826"/>
        <item m="1" x="4772"/>
        <item m="1" x="5128"/>
        <item m="1" x="5472"/>
        <item m="1" x="5835"/>
        <item m="1" x="6192"/>
        <item m="1" x="6555"/>
        <item m="1" x="6906"/>
        <item m="1" x="7263"/>
        <item m="1" x="7603"/>
        <item m="1" x="478"/>
        <item m="1" x="861"/>
        <item m="1" x="1600"/>
        <item m="1" x="1959"/>
        <item m="1" x="2645"/>
        <item m="1" x="3010"/>
        <item m="1" x="3345"/>
        <item m="1" x="3695"/>
        <item m="1" x="4056"/>
        <item m="1" x="4734"/>
        <item m="1" x="5831"/>
        <item m="1" x="6058"/>
        <item m="1" x="6433"/>
        <item m="1" x="6787"/>
        <item m="1" x="7151"/>
        <item m="1" x="7488"/>
        <item m="1" x="1143"/>
        <item m="1" x="1475"/>
        <item m="1" x="2201"/>
        <item m="1" x="3580"/>
        <item m="1" x="4198"/>
        <item m="1" x="4538"/>
        <item m="1" x="4887"/>
        <item m="1" x="5242"/>
        <item m="1" x="5940"/>
        <item m="1" x="6314"/>
        <item m="1" x="7027"/>
        <item m="1" x="631"/>
        <item m="1" x="1024"/>
        <item m="1" x="1690"/>
        <item m="1" x="1951"/>
        <item m="1" x="2324"/>
        <item m="1" x="2639"/>
        <item m="1" x="4756"/>
        <item m="1" x="5451"/>
        <item m="1" x="6087"/>
        <item m="1" x="6465"/>
        <item m="1" x="6822"/>
        <item m="1" x="7516"/>
        <item m="1" x="7836"/>
        <item m="1" x="388"/>
        <item m="1" x="760"/>
        <item m="1" x="1132"/>
        <item m="1" x="2194"/>
        <item m="1" x="2918"/>
        <item m="1" x="3264"/>
        <item m="1" x="3608"/>
        <item m="1" x="4533"/>
        <item m="1" x="5972"/>
        <item m="1" x="6341"/>
        <item m="1" x="7052"/>
        <item m="1" x="273"/>
        <item m="1" x="1683"/>
        <item m="1" x="2449"/>
        <item m="1" x="3137"/>
        <item m="1" x="3491"/>
        <item m="1" x="4528"/>
        <item m="1" x="4866"/>
        <item m="1" x="5225"/>
        <item m="1" x="5851"/>
        <item m="1" x="6211"/>
        <item m="1" x="7623"/>
        <item m="1" x="7943"/>
        <item m="1" x="503"/>
        <item m="1" x="1973"/>
        <item m="1" x="3027"/>
        <item m="1" x="3600"/>
        <item m="1" x="3958"/>
        <item m="1" x="4671"/>
        <item m="1" x="5023"/>
        <item m="1" x="5371"/>
        <item m="1" x="5724"/>
        <item m="1" x="6073"/>
        <item m="1" x="6449"/>
        <item m="1" x="6807"/>
        <item m="1" x="7762"/>
        <item m="1" x="745"/>
        <item m="1" x="1489"/>
        <item m="1" x="1718"/>
        <item m="1" x="2444"/>
        <item m="1" x="2785"/>
        <item m="1" x="3127"/>
        <item m="1" x="3479"/>
        <item m="1" x="4207"/>
        <item m="1" x="5261"/>
        <item m="1" x="5841"/>
        <item m="1" x="6200"/>
        <item m="1" x="6953"/>
        <item m="1" x="7300"/>
        <item m="1" x="7652"/>
        <item m="1" x="7970"/>
        <item m="1" x="179"/>
        <item m="1" x="541"/>
        <item m="1" x="1603"/>
        <item m="1" x="2336"/>
        <item m="1" x="2649"/>
        <item m="1" x="3019"/>
        <item m="1" x="4307"/>
        <item m="1" x="4662"/>
        <item m="1" x="5013"/>
        <item m="1" x="7191"/>
        <item m="1" x="7413"/>
        <item m="1" x="7748"/>
        <item m="1" x="403"/>
        <item m="1" x="775"/>
        <item m="1" x="1481"/>
        <item m="1" x="3277"/>
        <item m="1" x="3620"/>
        <item m="1" x="3986"/>
        <item m="1" x="4656"/>
        <item m="1" x="5007"/>
        <item m="1" x="5251"/>
        <item m="1" x="5986"/>
        <item m="1" x="6349"/>
        <item m="1" x="6702"/>
        <item m="1" x="7741"/>
        <item m="1" x="287"/>
        <item m="1" x="642"/>
        <item m="1" x="1032"/>
        <item m="1" x="2807"/>
        <item m="1" x="3153"/>
        <item m="1" x="3725"/>
        <item m="1" x="4089"/>
        <item m="1" x="4759"/>
        <item m="1" x="5499"/>
        <item m="1" x="5869"/>
        <item m="1" x="6225"/>
        <item m="1" x="6587"/>
        <item m="1" x="4703"/>
        <item m="1" x="5427"/>
        <item m="1" x="5792"/>
        <item m="1" x="6144"/>
        <item m="1" x="6511"/>
        <item m="1" x="6860"/>
        <item m="1" x="7563"/>
        <item m="1" x="432"/>
        <item m="1" x="807"/>
        <item m="1" x="1512"/>
        <item m="1" x="2492"/>
        <item m="1" x="2848"/>
        <item m="1" x="3191"/>
        <item m="1" x="3901"/>
        <item m="1" x="4957"/>
        <item m="1" x="5664"/>
        <item m="1" x="6623"/>
        <item m="1" x="6980"/>
        <item m="1" x="1335"/>
        <item m="1" x="1655"/>
        <item m="1" x="2712"/>
        <item m="1" x="3072"/>
        <item m="1" x="3419"/>
        <item m="1" x="5776"/>
        <item m="1" x="6132"/>
        <item m="1" x="7246"/>
        <item m="1" x="462"/>
        <item m="1" x="842"/>
        <item m="1" x="1219"/>
        <item m="1" x="2156"/>
        <item m="1" x="3926"/>
        <item m="1" x="4949"/>
        <item m="1" x="5304"/>
        <item m="1" x="5931"/>
        <item m="1" x="6654"/>
        <item m="1" x="7013"/>
        <item m="1" x="7357"/>
        <item m="1" x="345"/>
        <item m="1" x="707"/>
        <item m="1" x="1092"/>
        <item m="1" x="2151"/>
        <item m="1" x="2479"/>
        <item m="1" x="2834"/>
        <item m="1" x="4488"/>
        <item m="1" x="4828"/>
        <item m="1" x="5186"/>
        <item m="1" x="5525"/>
        <item m="1" x="6300"/>
        <item m="1" x="6646"/>
        <item m="1" x="7007"/>
        <item m="1" x="7583"/>
        <item m="1" x="7901"/>
        <item m="1" x="227"/>
        <item m="1" x="1318"/>
        <item m="1" x="1935"/>
        <item m="1" x="2308"/>
        <item m="1" x="2627"/>
        <item m="1" x="3329"/>
        <item m="1" x="4350"/>
        <item m="1" x="5063"/>
        <item m="1" x="5690"/>
        <item m="1" x="6410"/>
        <item m="1" x="7129"/>
        <item m="1" x="7788"/>
        <item m="1" x="339"/>
        <item m="1" x="697"/>
        <item m="1" x="1805"/>
        <item m="1" x="2506"/>
        <item m="1" x="2863"/>
        <item m="1" x="3206"/>
        <item m="1" x="3444"/>
        <item m="1" x="4515"/>
        <item m="1" x="4856"/>
        <item m="1" x="6999"/>
        <item m="1" x="7609"/>
        <item m="1" x="7929"/>
        <item m="1" x="1354"/>
        <item m="1" x="1917"/>
        <item m="1" x="2301"/>
        <item m="1" x="2980"/>
        <item m="1" x="4062"/>
        <item m="1" x="4376"/>
        <item m="1" x="5327"/>
        <item m="1" x="5675"/>
        <item m="1" x="6440"/>
        <item m="1" x="6794"/>
        <item m="1" x="7493"/>
        <item m="1" x="7815"/>
        <item m="1" x="814"/>
        <item m="1" x="1187"/>
        <item m="1" x="2254"/>
        <item m="1" x="3544"/>
        <item m="1" x="4230"/>
        <item m="1" x="5622"/>
        <item m="1" x="5987"/>
        <item m="1" x="7108"/>
        <item m="1" x="7674"/>
        <item m="1" x="2716"/>
        <item m="1" x="3075"/>
        <item m="1" x="3425"/>
        <item m="1" x="4121"/>
        <item m="1" x="4454"/>
        <item m="1" x="4799"/>
        <item m="1" x="5419"/>
        <item m="1" x="6137"/>
        <item m="1" x="6506"/>
        <item m="1" x="257"/>
        <item m="1" x="611"/>
        <item m="1" x="1001"/>
        <item m="1" x="6907"/>
        <item m="1" x="7264"/>
        <item m="1" x="7604"/>
        <item m="1" x="7922"/>
        <item m="1" x="603"/>
        <item m="1" x="1662"/>
        <item m="1" x="2329"/>
        <item m="1" x="7152"/>
        <item m="1" x="359"/>
        <item m="1" x="721"/>
        <item m="1" x="1107"/>
        <item m="1" x="1821"/>
        <item m="1" x="3232"/>
        <item m="1" x="4888"/>
        <item m="1" x="5570"/>
        <item m="1" x="7053"/>
        <item m="1" x="5226"/>
        <item m="1" x="5852"/>
        <item m="1" x="6923"/>
        <item m="1" x="7279"/>
        <item m="1" x="7944"/>
        <item m="1" x="7168"/>
        <item m="1" x="5842"/>
        <item m="1" x="6201"/>
        <item m="1" x="6562"/>
        <item m="1" x="6913"/>
        <item m="1" x="909"/>
        <item m="1" x="1273"/>
        <item m="1" x="3020"/>
        <item m="1" x="3992"/>
        <item m="1" x="5014"/>
        <item m="1" x="479"/>
        <item m="1" x="1829"/>
        <item m="1" x="2208"/>
        <item m="1" x="7742"/>
        <item m="1" x="288"/>
        <item m="1" x="643"/>
        <item m="1" x="1033"/>
        <item m="1" x="1380"/>
        <item m="1" x="2074"/>
        <item m="1" x="2767"/>
        <item m="1" x="3387"/>
        <item m="1" x="3726"/>
        <item m="1" x="5460"/>
        <item m="1" x="6938"/>
        <item m="1" x="7182"/>
        <item m="1" x="895"/>
        <item m="1" x="6690"/>
        <item m="1" x="278"/>
        <item m="1" x="1734"/>
        <item m="1" x="2797"/>
        <item m="1" x="3034"/>
        <item m="1" x="5155"/>
        <item m="1" x="5488"/>
        <item m="1" x="5860"/>
        <item m="1" x="1980"/>
        <item m="1" x="2663"/>
        <item m="1" x="3030"/>
        <item m="1" x="3374"/>
        <item m="1" x="4077"/>
        <item m="1" x="4786"/>
        <item m="1" x="5031"/>
        <item m="1" x="6078"/>
        <item m="1" x="6813"/>
        <item m="1" x="7543"/>
        <item m="1" x="791"/>
        <item m="1" x="1842"/>
        <item m="1" x="2223"/>
        <item m="1" x="2550"/>
        <item m="1" x="3174"/>
        <item m="1" x="3516"/>
        <item m="1" x="4214"/>
        <item m="1" x="4556"/>
        <item m="1" x="5594"/>
        <item m="1" x="1278"/>
        <item m="1" x="3056"/>
        <item m="1" x="3399"/>
        <item m="1" x="4102"/>
        <item m="1" x="4433"/>
        <item m="1" x="5396"/>
        <item m="1" x="7196"/>
        <item m="1" x="7538"/>
        <item m="1" x="2818"/>
        <item m="1" x="1407"/>
        <item m="1" x="1741"/>
        <item m="1" x="2117"/>
        <item m="1" x="3535"/>
        <item m="1" x="3899"/>
        <item m="1" x="4451"/>
        <item m="1" x="5158"/>
        <item m="1" x="7318"/>
        <item m="1" x="7986"/>
        <item m="1" x="198"/>
        <item m="1" x="1985"/>
        <item m="1" x="4008"/>
        <item m="1" x="4322"/>
        <item m="1" x="5037"/>
        <item m="1" x="2592"/>
        <item m="1" x="3296"/>
        <item m="1" x="3640"/>
        <item m="1" x="4001"/>
        <item m="1" x="5647"/>
        <item m="1" x="6007"/>
        <item m="1" x="6725"/>
        <item m="1" x="7086"/>
        <item m="1" x="7433"/>
        <item m="1" x="2695"/>
        <item m="1" x="3407"/>
        <item m="1" x="7577"/>
        <item m="1" x="443"/>
        <item m="1" x="1201"/>
        <item m="1" x="1533"/>
        <item m="1" x="1880"/>
        <item m="1" x="2582"/>
        <item m="1" x="2944"/>
        <item m="1" x="3287"/>
        <item m="1" x="4587"/>
        <item m="1" x="4938"/>
        <item m="1" x="5292"/>
        <item m="1" x="5636"/>
        <item m="1" x="7120"/>
        <item m="1" x="689"/>
        <item m="1" x="1419"/>
        <item m="1" x="2729"/>
        <item m="1" x="3088"/>
        <item m="1" x="3782"/>
        <item m="1" x="4131"/>
        <item m="1" x="5174"/>
        <item m="1" x="5511"/>
        <item m="1" x="6237"/>
        <item m="1" x="6948"/>
        <item m="1" x="902"/>
        <item m="1" x="2330"/>
        <item m="1" x="3390"/>
        <item m="1" x="3987"/>
        <item m="1" x="5008"/>
        <item m="1" x="5745"/>
        <item m="1" x="6097"/>
        <item m="1" x="7184"/>
        <item m="1" x="1144"/>
        <item m="1" x="2121"/>
        <item m="1" x="2463"/>
        <item m="1" x="2808"/>
        <item m="1" x="4199"/>
        <item m="1" x="5283"/>
        <item m="1" x="5617"/>
        <item m="1" x="5870"/>
        <item m="1" x="6588"/>
        <item m="1" x="1988"/>
        <item m="1" x="5042"/>
        <item m="1" x="5380"/>
        <item m="1" x="6823"/>
        <item m="1" x="425"/>
        <item m="1" x="1169"/>
        <item m="1" x="1735"/>
        <item m="1" x="2459"/>
        <item m="1" x="3527"/>
        <item m="1" x="5607"/>
        <item m="1" x="7439"/>
        <item m="1" x="7769"/>
        <item m="1" x="313"/>
        <item m="1" x="5146"/>
        <item m="1" x="5483"/>
        <item m="1" x="988"/>
        <item m="1" x="2085"/>
        <item m="1" x="4768"/>
        <item m="1" x="6549"/>
        <item m="1" x="6898"/>
        <item m="1" x="7256"/>
        <item m="1" x="7599"/>
        <item m="1" x="1597"/>
        <item m="1" x="1955"/>
        <item m="1" x="2529"/>
        <item m="1" x="3581"/>
        <item m="1" x="4298"/>
        <item m="1" x="4650"/>
        <item m="1" x="5001"/>
        <item m="1" x="5356"/>
        <item m="1" x="5706"/>
        <item m="1" x="7400"/>
        <item m="1" x="632"/>
        <item m="1" x="1025"/>
        <item m="1" x="1374"/>
        <item m="1" x="2762"/>
        <item m="1" x="3853"/>
        <item m="1" x="4195"/>
        <item m="1" x="4408"/>
        <item m="1" x="7633"/>
        <item m="1" x="7955"/>
        <item m="1" x="5600"/>
        <item m="1" x="266"/>
        <item m="1" x="1011"/>
        <item m="1" x="1674"/>
        <item m="1" x="2655"/>
        <item m="1" x="4388"/>
        <item m="1" x="5138"/>
        <item m="1" x="5845"/>
        <item m="1" x="6074"/>
        <item m="1" x="6450"/>
        <item m="1" x="6808"/>
        <item m="1" x="780"/>
        <item m="1" x="1158"/>
        <item m="1" x="1490"/>
        <item m="1" x="1835"/>
        <item m="1" x="2218"/>
        <item m="1" x="5262"/>
        <item m="1" x="5585"/>
        <item m="1" x="6331"/>
        <item m="1" x="301"/>
        <item m="1" x="2437"/>
        <item m="1" x="2776"/>
        <item m="1" x="3474"/>
        <item m="1" x="4550"/>
        <item m="1" x="5258"/>
        <item m="1" x="5581"/>
        <item m="1" x="5836"/>
        <item m="1" x="6193"/>
        <item m="1" x="6949"/>
        <item m="1" x="7749"/>
        <item m="1" x="329"/>
        <item m="1" x="708"/>
        <item m="1" x="836"/>
        <item m="1" x="1038"/>
        <item m="1" x="1383"/>
        <item m="1" x="1542"/>
        <item m="1" x="2106"/>
        <item m="1" x="2293"/>
        <item m="1" x="2450"/>
        <item m="1" x="2612"/>
        <item m="1" x="2723"/>
        <item m="1" x="2913"/>
        <item m="1" x="3457"/>
        <item m="1" x="3621"/>
        <item m="1" x="3798"/>
        <item m="1" x="6212"/>
        <item m="1" x="6398"/>
        <item m="1" x="6703"/>
        <item m="1" x="7066"/>
        <item m="1" x="1665"/>
        <item m="1" x="1799"/>
        <item m="1" x="6477"/>
        <item m="1" x="6847"/>
        <item m="1" x="7206"/>
        <item m="1" x="7549"/>
        <item m="1" x="7706"/>
        <item m="1" x="7867"/>
        <item m="1" x="480"/>
        <item m="1" x="668"/>
        <item m="1" x="862"/>
        <item m="1" x="1232"/>
        <item m="1" x="2054"/>
        <item m="1" x="2415"/>
        <item m="1" x="2573"/>
        <item m="1" x="2748"/>
        <item m="1" x="2932"/>
        <item m="1" x="3102"/>
        <item m="1" x="4264"/>
        <item m="1" x="4984"/>
        <item m="1" x="5338"/>
        <item m="1" x="5507"/>
        <item m="1" x="5623"/>
        <item m="1" x="5810"/>
        <item m="1" x="6726"/>
        <item m="1" x="7087"/>
        <item m="1" x="7434"/>
        <item m="1" x="1577"/>
        <item m="1" x="1865"/>
        <item m="1" x="2250"/>
        <item m="1" x="3582"/>
        <item m="1" x="4981"/>
        <item m="1" x="5162"/>
        <item m="1" x="6181"/>
        <item m="1" x="6721"/>
        <item m="1" x="6897"/>
        <item m="1" x="7272"/>
        <item m="1" x="7450"/>
        <item m="1" x="7615"/>
        <item m="1" x="7775"/>
        <item m="1" x="7934"/>
        <item m="1" x="934"/>
        <item m="1" x="2140"/>
        <item m="1" x="2471"/>
        <item m="1" x="3004"/>
        <item m="1" x="3163"/>
        <item m="1" x="3341"/>
        <item m="1" x="4011"/>
        <item m="1" x="4170"/>
        <item m="1" x="4516"/>
        <item m="1" x="4691"/>
        <item m="1" x="199"/>
        <item m="1" x="926"/>
        <item m="1" x="1112"/>
        <item m="1" x="1588"/>
        <item m="1" x="1752"/>
        <item m="1" x="2134"/>
        <item m="1" x="2319"/>
        <item m="1" x="3181"/>
        <item m="1" x="4343"/>
        <item m="1" x="4705"/>
        <item m="1" x="4876"/>
        <item m="1" x="5051"/>
        <item m="1" x="5347"/>
        <item m="1" x="6610"/>
        <item m="1" x="6795"/>
        <item m="1" x="6972"/>
        <item m="1" x="7312"/>
        <item m="1" x="246"/>
        <item m="1" x="1460"/>
        <item m="1" x="1814"/>
        <item m="1" x="2001"/>
        <item m="1" x="2186"/>
        <item m="1" x="3237"/>
        <item m="1" x="3906"/>
        <item m="1" x="4078"/>
        <item m="1" x="4231"/>
        <item m="1" x="4398"/>
        <item m="1" x="4576"/>
        <item m="1" x="4926"/>
        <item m="1" x="5103"/>
        <item m="1" x="5404"/>
        <item m="1" x="5763"/>
        <item m="1" x="6114"/>
        <item m="1" x="6492"/>
        <item m="1" x="6664"/>
        <item m="1" x="7218"/>
        <item m="1" x="7506"/>
        <item m="1" x="1476"/>
        <item m="1" x="3060"/>
        <item m="1" x="3366"/>
        <item m="1" x="3540"/>
        <item m="1" x="3712"/>
        <item m="1" x="3902"/>
        <item m="1" x="4070"/>
        <item m="1" x="4760"/>
        <item m="1" x="4940"/>
        <item m="1" x="5119"/>
        <item m="1" x="5757"/>
        <item m="1" x="6138"/>
        <item m="1" x="7212"/>
        <item m="1" x="7383"/>
        <item m="1" x="489"/>
        <item m="1" x="870"/>
        <item m="1" x="2264"/>
        <item m="1" x="2423"/>
        <item m="1" x="2958"/>
        <item m="1" x="3128"/>
        <item m="1" x="3248"/>
        <item m="1" x="4470"/>
        <item m="1" x="4994"/>
        <item m="1" x="5117"/>
        <item m="1" x="6012"/>
        <item m="1" x="6202"/>
        <item m="1" x="6387"/>
        <item m="1" x="518"/>
        <item m="1" x="690"/>
        <item m="1" x="886"/>
        <item m="1" x="1073"/>
        <item m="1" x="1195"/>
        <item m="1" x="1894"/>
        <item m="1" x="2599"/>
        <item m="1" x="2952"/>
        <item m="1" x="4809"/>
        <item m="1" x="5129"/>
        <item m="1" x="5305"/>
        <item m="1" x="5473"/>
        <item m="1" x="5654"/>
        <item m="1" x="5837"/>
        <item m="1" x="6010"/>
        <item m="1" x="6194"/>
        <item m="1" x="6576"/>
        <item m="1" x="6750"/>
        <item m="1" x="6932"/>
        <item m="1" x="7112"/>
        <item m="1" x="7286"/>
        <item m="1" x="214"/>
        <item m="1" x="380"/>
        <item m="1" x="566"/>
        <item m="1" x="752"/>
        <item m="1" x="947"/>
        <item m="1" x="1067"/>
        <item m="1" x="3317"/>
        <item m="1" x="3668"/>
        <item m="1" x="3841"/>
        <item m="1" x="4184"/>
        <item m="1" x="5187"/>
        <item m="1" x="5526"/>
        <item m="1" x="6273"/>
        <item m="1" x="6456"/>
        <item m="1" x="6625"/>
        <item m="1" x="6924"/>
        <item m="1" x="7962"/>
        <item m="1" x="209"/>
        <item m="1" x="379"/>
        <item m="1" x="560"/>
        <item m="1" x="965"/>
        <item m="1" x="1087"/>
        <item m="1" x="1428"/>
        <item m="1" x="1598"/>
        <item m="1" x="1763"/>
        <item m="1" x="1956"/>
        <item m="1" x="2340"/>
        <item m="1" x="2493"/>
        <item m="1" x="2656"/>
        <item m="1" x="2849"/>
        <item m="1" x="2966"/>
        <item m="1" x="4041"/>
        <item m="1" x="4200"/>
        <item m="1" x="4351"/>
        <item m="1" x="4539"/>
        <item m="1" x="4714"/>
        <item m="1" x="5024"/>
        <item m="1" x="5199"/>
        <item m="1" x="5372"/>
        <item m="1" x="5541"/>
        <item m="1" x="5899"/>
        <item m="1" x="6075"/>
        <item m="1" x="7343"/>
        <item m="1" x="7521"/>
        <item m="1" x="7840"/>
        <item m="1" x="3555"/>
        <item m="1" x="3720"/>
        <item m="1" x="4239"/>
        <item m="1" x="4409"/>
        <item m="1" x="4588"/>
        <item m="1" x="4901"/>
        <item m="1" x="5956"/>
        <item m="1" x="6133"/>
        <item m="1" x="6518"/>
        <item m="1" x="6691"/>
        <item m="1" x="6824"/>
        <item m="1" x="7000"/>
        <item m="1" x="7178"/>
        <item m="1" x="7340"/>
        <item m="1" x="7517"/>
        <item m="1" x="7853"/>
        <item m="1" x="279"/>
        <item m="1" x="438"/>
        <item m="1" x="627"/>
        <item m="1" x="1154"/>
        <item m="1" x="1327"/>
        <item m="1" x="1486"/>
        <item m="1" x="1651"/>
        <item m="1" x="1834"/>
        <item m="1" x="2030"/>
        <item m="1" x="2213"/>
        <item m="1" x="2388"/>
        <item m="1" x="2730"/>
        <item m="1" x="2858"/>
        <item m="1" x="3035"/>
        <item m="1" x="3200"/>
        <item m="1" x="3379"/>
        <item m="1" x="3551"/>
        <item m="1" x="4253"/>
        <item m="1" x="4426"/>
        <item m="1" x="4600"/>
        <item m="1" x="4721"/>
        <item m="1" x="4897"/>
        <item m="1" x="5973"/>
        <item m="1" x="330"/>
        <item m="1" x="511"/>
        <item m="1" x="837"/>
        <item m="1" x="1039"/>
        <item m="1" x="1213"/>
        <item m="1" x="1384"/>
        <item m="1" x="1705"/>
        <item m="1" x="2294"/>
        <item m="1" x="2451"/>
        <item m="1" x="2613"/>
        <item m="1" x="2724"/>
        <item m="1" x="2914"/>
        <item m="1" x="3083"/>
        <item m="1" x="3261"/>
        <item m="1" x="3622"/>
        <item m="1" x="3799"/>
        <item m="1" x="4148"/>
        <item m="1" x="4489"/>
        <item m="1" x="4595"/>
        <item m="1" x="4965"/>
        <item m="1" x="5147"/>
        <item m="1" x="5853"/>
        <item m="1" x="7743"/>
        <item m="1" x="7902"/>
        <item m="1" x="342"/>
        <item m="1" x="532"/>
        <item m="1" x="831"/>
        <item m="1" x="1398"/>
        <item m="1" x="1558"/>
        <item m="1" x="1724"/>
        <item m="1" x="1909"/>
        <item m="1" x="2102"/>
        <item m="1" x="2286"/>
        <item m="1" x="2929"/>
        <item m="1" x="3100"/>
        <item m="1" x="3274"/>
        <item m="1" x="3451"/>
        <item m="1" x="3618"/>
        <item m="1" x="3792"/>
        <item m="1" x="3984"/>
        <item m="1" x="4143"/>
        <item m="1" x="4504"/>
        <item m="1" x="4612"/>
        <item m="1" x="4781"/>
        <item m="1" x="4958"/>
        <item m="1" x="5139"/>
        <item m="1" x="5312"/>
        <item m="1" x="5480"/>
        <item m="1" x="5871"/>
        <item m="1" x="6035"/>
        <item m="1" x="6226"/>
        <item m="1" x="6411"/>
        <item m="1" x="6565"/>
        <item m="1" x="6742"/>
        <item m="1" x="6917"/>
        <item m="1" x="7100"/>
        <item m="1" x="7273"/>
        <item m="1" x="7638"/>
        <item m="1" x="7789"/>
        <item m="1" x="274"/>
        <item m="1" x="1148"/>
        <item m="1" x="1482"/>
        <item m="1" x="1644"/>
        <item m="1" x="1830"/>
        <item m="1" x="2664"/>
        <item m="1" x="3031"/>
        <item m="1" x="3375"/>
        <item m="1" x="3545"/>
        <item m="1" x="3717"/>
        <item m="1" x="3907"/>
        <item m="1" x="4247"/>
        <item m="1" x="4355"/>
        <item m="1" x="4545"/>
        <item m="1" x="4892"/>
        <item m="1" x="5252"/>
        <item m="1" x="5966"/>
        <item m="1" x="6145"/>
        <item m="1" x="6274"/>
        <item m="1" x="6457"/>
        <item m="1" x="6626"/>
        <item m="1" x="7185"/>
        <item m="1" x="7351"/>
        <item m="1" x="583"/>
        <item m="1" x="769"/>
        <item m="1" x="966"/>
        <item m="1" x="1319"/>
        <item m="1" x="1477"/>
        <item m="1" x="2036"/>
        <item m="1" x="2494"/>
        <item m="1" x="2850"/>
        <item m="1" x="3915"/>
        <item m="1" x="4728"/>
        <item m="1" x="4908"/>
        <item m="1" x="5420"/>
        <item m="1" x="5595"/>
        <item m="1" x="5782"/>
        <item m="1" x="6139"/>
        <item m="1" x="6696"/>
        <item m="1" x="6873"/>
        <item m="1" x="7061"/>
        <item m="1" x="7578"/>
        <item m="1" x="7735"/>
        <item m="1" x="282"/>
        <item m="1" x="444"/>
        <item m="1" x="633"/>
        <item m="1" x="1026"/>
        <item m="1" x="1719"/>
        <item m="1" x="1900"/>
        <item m="1" x="5135"/>
        <item m="1" x="5308"/>
        <item m="1" x="5478"/>
        <item m="1" x="5658"/>
        <item m="1" x="6031"/>
        <item m="1" x="6153"/>
        <item m="1" x="6519"/>
        <item m="1" x="6869"/>
        <item m="1" x="7057"/>
        <item m="1" x="7421"/>
        <item m="1" x="7588"/>
        <item m="1" x="7757"/>
        <item m="1" x="463"/>
        <item m="1" x="653"/>
        <item m="1" x="1386"/>
        <item m="1" x="1549"/>
        <item m="1" x="1895"/>
        <item m="1" x="2233"/>
        <item m="1" x="2731"/>
        <item m="1" x="3628"/>
        <item m="1" x="4427"/>
        <item m="1" x="4601"/>
        <item m="1" x="4969"/>
        <item m="1" x="6577"/>
        <item m="1" x="1093"/>
        <item m="1" x="1269"/>
        <item m="1" x="1794"/>
        <item m="1" x="1981"/>
        <item m="1" x="2107"/>
        <item m="1" x="2295"/>
        <item m="1" x="2452"/>
        <item m="1" x="2809"/>
        <item m="1" x="2995"/>
        <item m="1" x="3330"/>
        <item m="1" x="3502"/>
        <item m="1" x="3681"/>
        <item m="1" x="3998"/>
        <item m="1" x="4843"/>
        <item m="1" x="5385"/>
        <item m="1" x="6291"/>
        <item m="1" x="6468"/>
        <item m="1" x="6633"/>
        <item m="1" x="3890"/>
        <item m="1" x="4220"/>
        <item m="1" x="4565"/>
        <item m="1" x="4917"/>
        <item m="1" x="5088"/>
        <item m="1" x="5432"/>
        <item m="1" x="5814"/>
        <item m="1" x="6357"/>
        <item m="1" x="6536"/>
        <item m="1" x="6711"/>
        <item m="1" x="6881"/>
        <item m="1" x="7707"/>
        <item m="1" x="7868"/>
        <item m="1" x="296"/>
        <item m="1" x="863"/>
        <item m="1" x="1233"/>
        <item m="1" x="1400"/>
        <item m="1" x="1563"/>
        <item m="1" x="1663"/>
        <item m="1" x="2055"/>
        <item m="1" x="2416"/>
        <item m="1" x="2574"/>
        <item m="1" x="2749"/>
        <item m="1" x="2933"/>
        <item m="1" x="3103"/>
        <item m="1" x="3754"/>
        <item m="1" x="3940"/>
        <item m="1" x="4439"/>
        <item m="1" x="4616"/>
        <item m="1" x="4787"/>
        <item m="1" x="4966"/>
        <item m="1" x="5339"/>
        <item m="1" x="6350"/>
        <item m="1" x="6727"/>
        <item m="1" x="6899"/>
        <item m="1" x="2251"/>
        <item m="1" x="2410"/>
        <item m="1" x="2571"/>
        <item m="1" x="3115"/>
        <item m="1" x="3466"/>
        <item m="1" x="3583"/>
        <item m="1" x="4281"/>
        <item m="1" x="4455"/>
        <item m="1" x="4631"/>
        <item m="1" x="4800"/>
        <item m="1" x="5163"/>
        <item m="1" x="5500"/>
        <item m="1" x="5691"/>
        <item m="1" x="6247"/>
        <item m="1" x="6424"/>
        <item m="1" x="6777"/>
        <item m="1" x="6962"/>
        <item m="1" x="7305"/>
        <item m="1" x="7616"/>
        <item m="1" x="7776"/>
        <item m="1" x="7935"/>
        <item m="1" x="200"/>
        <item m="1" x="734"/>
        <item m="1" x="2135"/>
        <item m="1" x="2320"/>
        <item m="1" x="2467"/>
        <item m="1" x="2635"/>
        <item m="1" x="2819"/>
        <item m="1" x="4323"/>
        <item m="1" x="4877"/>
        <item m="1" x="5052"/>
        <item m="1" x="5231"/>
        <item m="1" x="5391"/>
        <item m="1" x="5747"/>
        <item m="1" x="6099"/>
        <item m="1" x="6667"/>
        <item m="1" x="7033"/>
        <item m="1" x="247"/>
        <item m="1" x="421"/>
        <item m="1" x="794"/>
        <item m="1" x="989"/>
        <item m="1" x="1461"/>
        <item m="1" x="1630"/>
        <item m="1" x="1815"/>
        <item m="1" x="2002"/>
        <item m="1" x="2187"/>
        <item m="1" x="3062"/>
        <item m="1" x="3238"/>
        <item m="1" x="3346"/>
        <item m="1" x="3522"/>
        <item m="1" x="3696"/>
        <item m="1" x="3885"/>
        <item m="1" x="4232"/>
        <item m="1" x="4399"/>
        <item m="1" x="4748"/>
        <item m="1" x="4927"/>
        <item m="1" x="7507"/>
        <item m="1" x="7675"/>
        <item m="1" x="7831"/>
        <item m="1" x="433"/>
        <item m="1" x="1012"/>
        <item m="1" x="2020"/>
        <item m="1" x="2202"/>
        <item m="1" x="2890"/>
        <item m="1" x="3061"/>
        <item m="1" x="3367"/>
        <item m="1" x="3541"/>
        <item m="1" x="4071"/>
        <item m="1" x="4227"/>
        <item m="1" x="4389"/>
        <item m="1" x="5823"/>
        <item m="1" x="6001"/>
        <item m="1" x="6371"/>
        <item m="1" x="7101"/>
        <item m="1" x="7213"/>
        <item m="1" x="7384"/>
        <item m="1" x="7878"/>
        <item m="1" x="490"/>
        <item m="1" x="1691"/>
        <item m="1" x="1881"/>
        <item m="1" x="2065"/>
        <item m="1" x="2265"/>
        <item m="1" x="2583"/>
        <item m="1" x="2763"/>
        <item m="1" x="3249"/>
        <item m="1" x="3952"/>
        <item m="1" x="4646"/>
        <item m="1" x="5452"/>
        <item m="1" x="5637"/>
        <item m="1" x="6013"/>
        <item m="1" x="6203"/>
        <item m="1" x="6563"/>
        <item m="1" x="6737"/>
        <item m="1" x="7731"/>
        <item m="1" x="487"/>
        <item m="1" x="887"/>
        <item m="1" x="1074"/>
        <item m="1" x="1196"/>
        <item m="1" x="1526"/>
        <item m="1" x="2600"/>
        <item m="1" x="2777"/>
        <item m="1" x="3068"/>
        <item m="1" x="3783"/>
        <item m="1" x="4132"/>
        <item m="1" x="4466"/>
        <item m="1" x="4642"/>
        <item m="1" x="4989"/>
        <item m="1" x="5530"/>
        <item m="1" x="5714"/>
        <item m="1" x="6065"/>
        <item m="1" x="1769"/>
        <item m="1" x="2152"/>
        <item m="1" x="2480"/>
        <item m="1" x="3842"/>
        <item m="1" x="4021"/>
        <item m="1" x="4185"/>
        <item m="1" x="4529"/>
        <item m="1" x="5527"/>
        <item m="1" x="7109"/>
        <item m="1" x="7280"/>
        <item m="1" x="7963"/>
        <item m="1" x="561"/>
        <item m="1" x="749"/>
        <item m="1" x="1088"/>
        <item m="1" x="2657"/>
        <item m="1" x="2851"/>
        <item m="1" x="4201"/>
        <item m="1" x="4352"/>
        <item m="1" x="4540"/>
        <item m="1" x="4715"/>
        <item m="1" x="4861"/>
        <item m="1" x="5046"/>
        <item m="1" x="5213"/>
        <item m="1" x="5386"/>
        <item m="1" x="5758"/>
        <item m="1" x="6109"/>
        <item m="1" x="6315"/>
        <item m="1" x="6659"/>
        <item m="1" x="7169"/>
        <item m="1" x="7322"/>
        <item m="1" x="7504"/>
        <item m="1" x="1452"/>
        <item m="1" x="2015"/>
        <item m="1" x="2198"/>
        <item m="1" x="2687"/>
        <item m="1" x="426"/>
        <item m="1" x="612"/>
        <item m="1" x="2009"/>
        <item m="1" x="2837"/>
        <item m="1" x="3354"/>
        <item m="1" x="3528"/>
        <item m="1" x="3891"/>
        <item m="1" x="4402"/>
        <item m="1" x="4933"/>
        <item m="1" x="5110"/>
        <item m="1" x="7034"/>
        <item m="1" x="7570"/>
        <item m="1" x="314"/>
        <item m="1" x="481"/>
        <item m="1" x="815"/>
        <item m="1" x="1188"/>
        <item m="1" x="1364"/>
        <item m="1" x="2056"/>
        <item m="1" x="2431"/>
        <item m="1" x="2699"/>
        <item m="1" x="2898"/>
        <item m="1" x="3409"/>
        <item m="1" x="3776"/>
        <item m="1" x="6184"/>
        <item m="1" x="6376"/>
        <item m="1" x="6861"/>
        <item m="1" x="7564"/>
        <item m="1" x="1538"/>
        <item m="1" x="2717"/>
        <item m="1" x="3426"/>
        <item m="1" x="3601"/>
        <item m="1" x="3768"/>
        <item m="1" x="3959"/>
        <item m="1" x="4122"/>
        <item m="1" x="4282"/>
        <item m="1" x="4651"/>
        <item m="1" x="5522"/>
        <item m="1" x="5884"/>
        <item m="1" x="6248"/>
        <item m="1" x="7451"/>
        <item m="1" x="376"/>
        <item m="1" x="491"/>
        <item m="1" x="1759"/>
        <item m="1" x="2959"/>
        <item m="1" x="6070"/>
        <item m="1" x="6266"/>
        <item m="1" x="6388"/>
        <item m="1" x="7121"/>
        <item m="1" x="7289"/>
        <item m="1" x="7634"/>
        <item m="1" x="519"/>
        <item m="1" x="1075"/>
        <item m="1" x="1257"/>
        <item m="1" x="1420"/>
        <item m="1" x="1780"/>
        <item m="1" x="2337"/>
        <item m="1" x="2438"/>
        <item m="1" x="2601"/>
        <item m="1" x="2778"/>
        <item m="1" x="3320"/>
        <item m="1" x="3497"/>
        <item m="1" x="3672"/>
        <item m="1" x="4706"/>
        <item m="1" x="5582"/>
        <item m="1" x="5771"/>
        <item m="1" x="5952"/>
        <item m="1" x="6125"/>
        <item m="1" x="6460"/>
        <item m="1" x="6632"/>
        <item m="1" x="6815"/>
        <item m="1" x="6992"/>
        <item m="1" x="7174"/>
        <item m="1" x="7512"/>
        <item m="1" x="7682"/>
        <item m="1" x="275"/>
        <item m="1" x="381"/>
        <item m="1" x="567"/>
        <item m="1" x="753"/>
        <item m="1" x="948"/>
        <item m="1" x="1483"/>
        <item m="1" x="1645"/>
        <item m="1" x="1831"/>
        <item m="1" x="2025"/>
        <item m="1" x="2331"/>
        <item m="1" x="2665"/>
        <item m="1" x="3546"/>
        <item m="1" x="4356"/>
        <item m="1" x="4716"/>
        <item m="1" x="4893"/>
        <item m="1" x="5405"/>
        <item m="1" x="7843"/>
        <item m="1" x="584"/>
        <item m="1" x="770"/>
        <item m="1" x="967"/>
        <item m="1" x="1320"/>
        <item m="1" x="1822"/>
        <item m="1" x="2224"/>
        <item m="1" x="3916"/>
        <item m="1" x="4417"/>
        <item m="1" x="4591"/>
        <item m="1" x="7228"/>
        <item m="1" x="7736"/>
        <item m="1" x="7895"/>
        <item m="1" x="283"/>
        <item m="1" x="445"/>
        <item m="1" x="634"/>
        <item m="1" x="825"/>
        <item m="1" x="1202"/>
        <item m="1" x="1375"/>
        <item m="1" x="1720"/>
        <item m="1" x="1901"/>
        <item m="1" x="2096"/>
        <item m="1" x="4153"/>
        <item m="1" x="4494"/>
        <item m="1" x="4663"/>
        <item m="1" x="4832"/>
        <item m="1" x="5015"/>
        <item m="1" x="5189"/>
        <item m="1" x="5531"/>
        <item m="1" x="5906"/>
        <item m="1" x="6219"/>
        <item m="1" x="6578"/>
        <item m="1" x="7648"/>
        <item m="1" x="7907"/>
        <item m="1" x="174"/>
        <item m="1" x="535"/>
        <item m="1" x="1094"/>
        <item m="1" x="1270"/>
        <item m="1" x="1770"/>
        <item m="1" x="2790"/>
        <item m="1" x="3683"/>
        <item m="1" x="3988"/>
        <item m="1" x="4304"/>
        <item m="1" x="4490"/>
        <item m="1" x="4844"/>
        <item m="1" x="5376"/>
        <item m="1" x="5545"/>
        <item m="1" x="6232"/>
        <item m="1" x="6765"/>
        <item m="1" x="6943"/>
        <item m="1" x="7294"/>
        <item m="1" x="2464"/>
        <item m="1" x="2810"/>
        <item m="1" x="2996"/>
        <item m="1" x="3503"/>
        <item m="1" x="4368"/>
        <item m="1" x="4557"/>
        <item m="1" x="5077"/>
        <item m="1" x="5267"/>
        <item m="1" x="6469"/>
        <item m="1" x="6828"/>
        <item m="1" x="7974"/>
        <item m="1" x="223"/>
        <item m="1" x="595"/>
        <item m="1" x="1989"/>
        <item m="1" x="2354"/>
        <item m="1" x="2507"/>
        <item m="1" x="2864"/>
        <item m="1" x="3207"/>
        <item m="1" x="3556"/>
        <item m="1" x="3870"/>
        <item m="1" x="4553"/>
        <item m="1" x="4902"/>
        <item m="1" x="5278"/>
        <item m="1" x="6088"/>
        <item m="1" x="6655"/>
        <item m="1" x="7197"/>
        <item m="1" x="7360"/>
        <item m="1" x="7987"/>
        <item m="1" x="1800"/>
        <item m="1" x="2349"/>
        <item m="1" x="2883"/>
        <item m="1" x="6358"/>
        <item m="1" x="7414"/>
        <item m="1" x="7708"/>
        <item m="1" x="297"/>
        <item m="1" x="647"/>
        <item m="1" x="1053"/>
        <item m="1" x="1234"/>
        <item m="1" x="1401"/>
        <item m="1" x="2575"/>
        <item m="1" x="2934"/>
        <item m="1" x="3278"/>
        <item m="1" x="3755"/>
        <item m="1" x="5321"/>
        <item m="1" x="5624"/>
        <item m="1" x="5811"/>
        <item m="1" x="307"/>
        <item m="1" x="856"/>
        <item m="1" x="1866"/>
        <item m="1" x="2050"/>
        <item m="1" x="2252"/>
        <item m="1" x="2742"/>
        <item m="1" x="4672"/>
        <item m="1" x="5214"/>
        <item m="1" x="5387"/>
        <item m="1" x="6036"/>
        <item m="1" x="6227"/>
        <item m="1" x="6778"/>
        <item m="1" x="6963"/>
        <item m="1" x="7306"/>
        <item m="1" x="7428"/>
        <item m="1" x="7936"/>
        <item m="1" x="1100"/>
        <item m="1" x="1742"/>
        <item m="1" x="1926"/>
        <item m="1" x="3635"/>
        <item m="1" x="3810"/>
        <item m="1" x="4692"/>
        <item m="1" x="5514"/>
        <item m="1" x="5701"/>
        <item m="1" x="6421"/>
        <item m="1" x="6594"/>
        <item m="1" x="6775"/>
        <item m="1" x="6954"/>
        <item m="1" x="7142"/>
        <item m="1" x="7930"/>
        <item m="1" x="2321"/>
        <item m="1" x="2820"/>
        <item m="1" x="4063"/>
        <item m="1" x="4221"/>
        <item m="1" x="4377"/>
        <item m="1" x="5089"/>
        <item m="1" x="5748"/>
        <item m="1" x="7313"/>
        <item m="1" x="795"/>
        <item m="1" x="990"/>
        <item m="1" x="1462"/>
        <item m="1" x="2188"/>
        <item m="1" x="2518"/>
        <item m="1" x="3239"/>
        <item m="1" x="3347"/>
        <item m="1" x="4577"/>
        <item m="1" x="4749"/>
        <item m="1" x="6115"/>
        <item m="1" x="6320"/>
        <item m="1" x="6665"/>
        <item m="1" x="7676"/>
        <item m="1" x="7832"/>
        <item m="1" x="415"/>
        <item m="1" x="1181"/>
        <item m="1" x="1625"/>
        <item m="1" x="1811"/>
        <item m="1" x="3210"/>
        <item m="1" x="3388"/>
        <item m="1" x="4782"/>
        <item m="1" x="5618"/>
        <item m="1" x="7698"/>
        <item m="1" x="306"/>
        <item m="1" x="467"/>
        <item m="1" x="663"/>
        <item m="1" x="1047"/>
        <item m="1" x="1668"/>
        <item m="1" x="2245"/>
        <item m="1" x="3400"/>
        <item m="1" x="4794"/>
        <item m="1" x="4976"/>
        <item m="1" x="5094"/>
        <item m="1" x="5435"/>
        <item m="1" x="5613"/>
        <item m="1" x="6173"/>
        <item m="1" x="6365"/>
        <item m="1" x="6886"/>
        <item m="1" x="7554"/>
        <item m="1" x="654"/>
        <item m="1" x="1170"/>
        <item m="1" x="1666"/>
        <item m="1" x="1853"/>
        <item m="1" x="2940"/>
        <item m="1" x="3107"/>
        <item m="1" x="3283"/>
        <item m="1" x="3629"/>
        <item m="1" x="3993"/>
        <item m="1" x="4851"/>
        <item m="1" x="5328"/>
        <item m="1" x="6238"/>
        <item m="1" x="6416"/>
        <item m="1" x="7093"/>
        <item m="1" x="7265"/>
        <item m="1" x="7605"/>
        <item m="1" x="552"/>
        <item m="1" x="920"/>
        <item m="1" x="2813"/>
        <item m="1" x="3820"/>
        <item m="1" x="4002"/>
        <item m="1" x="4679"/>
        <item m="1" x="5168"/>
        <item m="1" x="5340"/>
        <item m="1" x="5873"/>
        <item m="1" x="6039"/>
        <item m="1" x="6233"/>
        <item m="1" x="7600"/>
        <item m="1" x="7945"/>
        <item m="1" x="1246"/>
        <item m="1" x="1578"/>
        <item m="1" x="1745"/>
        <item m="1" x="2122"/>
        <item m="1" x="4051"/>
        <item m="1" x="4215"/>
        <item m="1" x="4746"/>
        <item m="1" x="5215"/>
        <item m="1" x="6779"/>
        <item m="1" x="6964"/>
        <item m="1" x="7824"/>
        <item m="1" x="935"/>
        <item m="1" x="1120"/>
        <item m="1" x="1290"/>
        <item m="1" x="1619"/>
        <item m="1" x="3164"/>
        <item m="1" x="4382"/>
        <item m="1" x="5752"/>
        <item m="1" x="6480"/>
        <item m="1" x="6800"/>
        <item m="1" x="7817"/>
        <item m="1" x="427"/>
        <item m="1" x="1817"/>
        <item m="1" x="2368"/>
        <item m="1" x="3947"/>
        <item m="1" x="4270"/>
        <item m="1" x="4444"/>
        <item m="1" x="4755"/>
        <item m="1" x="4934"/>
        <item m="1" x="5289"/>
        <item m="1" x="5449"/>
        <item m="1" x="6556"/>
        <item m="1" x="6848"/>
        <item m="1" x="1021"/>
        <item m="1" x="1365"/>
        <item m="1" x="1519"/>
        <item m="1" x="1684"/>
        <item m="1" x="2255"/>
        <item m="1" x="2700"/>
        <item m="1" x="2899"/>
        <item m="1" x="3063"/>
        <item m="1" x="3588"/>
        <item m="1" x="4126"/>
        <item m="1" x="4286"/>
        <item m="1" x="4578"/>
        <item m="1" x="4750"/>
        <item m="1" x="5104"/>
        <item m="1" x="5465"/>
        <item m="1" x="5648"/>
        <item m="1" x="6185"/>
        <item m="1" x="6377"/>
        <item m="1" x="6493"/>
        <item m="1" x="6862"/>
        <item m="1" x="7048"/>
        <item m="1" x="7219"/>
        <item m="1" x="7565"/>
        <item m="1" x="324"/>
        <item m="1" x="1013"/>
        <item m="1" x="1361"/>
        <item m="1" x="1700"/>
        <item m="1" x="1886"/>
        <item m="1" x="2075"/>
        <item m="1" x="2271"/>
        <item m="1" x="2427"/>
        <item m="1" x="2586"/>
        <item m="1" x="2768"/>
        <item m="1" x="2947"/>
        <item m="1" x="3116"/>
        <item m="1" x="3288"/>
        <item m="1" x="3662"/>
        <item m="1" x="3838"/>
        <item m="1" x="4016"/>
        <item m="1" x="4177"/>
        <item m="1" x="5002"/>
        <item m="1" x="5183"/>
        <item m="1" x="5357"/>
        <item m="1" x="5523"/>
        <item m="1" x="5707"/>
        <item m="1" x="5885"/>
        <item m="1" x="6050"/>
        <item m="1" x="6249"/>
        <item m="1" x="6566"/>
        <item m="1" x="7617"/>
        <item m="1" x="7937"/>
        <item m="1" x="204"/>
        <item m="1" x="871"/>
        <item m="1" x="1262"/>
        <item m="1" x="2141"/>
        <item m="1" x="3129"/>
        <item m="1" x="3304"/>
        <item m="1" x="3480"/>
        <item m="1" x="3654"/>
        <item m="1" x="4647"/>
        <item m="1" x="4995"/>
        <item m="1" x="5177"/>
        <item m="1" x="5352"/>
        <item m="1" x="5515"/>
        <item m="1" x="5894"/>
        <item m="1" x="6389"/>
        <item m="1" x="7470"/>
        <item m="1" x="520"/>
        <item m="1" x="691"/>
        <item m="1" x="888"/>
        <item m="1" x="1076"/>
        <item m="1" x="1421"/>
        <item m="1" x="2650"/>
        <item m="1" x="2838"/>
        <item m="1" x="3182"/>
        <item m="1" x="3355"/>
        <item m="1" x="3529"/>
        <item m="1" x="3703"/>
        <item m="1" x="4080"/>
        <item m="1" x="4234"/>
        <item m="1" x="4344"/>
        <item m="1" x="5583"/>
        <item m="1" x="6126"/>
        <item m="1" x="6442"/>
        <item m="1" x="6816"/>
        <item m="1" x="6993"/>
        <item m="1" x="7334"/>
        <item m="1" x="7513"/>
        <item m="1" x="7835"/>
        <item m="1" x="754"/>
        <item m="1" x="949"/>
        <item m="1" x="1646"/>
        <item m="1" x="1832"/>
        <item m="1" x="3194"/>
        <item m="1" x="4546"/>
        <item m="1" x="5575"/>
        <item m="1" x="5764"/>
        <item m="1" x="5945"/>
        <item m="1" x="6814"/>
        <item m="1" x="6985"/>
        <item m="1" x="210"/>
        <item m="1" x="968"/>
        <item m="1" x="1145"/>
        <item m="1" x="1641"/>
        <item m="1" x="1823"/>
        <item m="1" x="2021"/>
        <item m="1" x="2203"/>
        <item m="1" x="2718"/>
        <item m="1" x="3769"/>
        <item m="1" x="3960"/>
        <item m="1" x="4240"/>
        <item m="1" x="4418"/>
        <item m="1" x="5120"/>
        <item m="1" x="6140"/>
        <item m="1" x="6336"/>
        <item m="1" x="7229"/>
        <item m="1" x="7401"/>
        <item m="1" x="7896"/>
        <item m="1" x="446"/>
        <item m="1" x="826"/>
        <item m="1" x="1203"/>
        <item m="1" x="1692"/>
        <item m="1" x="2097"/>
        <item m="1" x="3445"/>
        <item m="1" x="3617"/>
        <item m="1" x="4410"/>
        <item m="1" x="5479"/>
        <item m="1" x="5659"/>
        <item m="1" x="5843"/>
        <item m="1" x="6154"/>
        <item m="1" x="6345"/>
        <item m="1" x="6692"/>
        <item m="1" x="7058"/>
        <item m="1" x="1711"/>
        <item m="1" x="2090"/>
        <item m="1" x="2602"/>
        <item m="1" x="2981"/>
        <item m="1" x="3847"/>
        <item m="1" x="5190"/>
        <item m="1" x="6751"/>
        <item m="1" x="7287"/>
        <item m="1" x="7797"/>
        <item m="1" x="7908"/>
        <item m="1" x="536"/>
        <item m="1" x="709"/>
        <item m="1" x="1095"/>
        <item m="1" x="1771"/>
        <item m="1" x="2108"/>
        <item m="1" x="2296"/>
        <item m="1" x="2975"/>
        <item m="1" x="3318"/>
        <item m="1" x="3492"/>
        <item m="1" x="3862"/>
        <item m="1" x="4149"/>
        <item m="1" x="4491"/>
        <item m="1" x="4657"/>
        <item m="1" x="5201"/>
        <item m="1" x="5546"/>
        <item m="1" x="5854"/>
        <item m="1" x="6025"/>
        <item m="1" x="6766"/>
        <item m="1" x="6944"/>
        <item m="1" x="7473"/>
        <item m="1" x="7643"/>
        <item m="1" x="700"/>
        <item m="1" x="901"/>
        <item m="1" x="1089"/>
        <item m="1" x="1608"/>
        <item m="1" x="1788"/>
        <item m="1" x="1974"/>
        <item m="1" x="2495"/>
        <item m="1" x="2658"/>
        <item m="1" x="2852"/>
        <item m="1" x="3857"/>
        <item m="1" x="4353"/>
        <item m="1" x="5078"/>
        <item m="1" x="5268"/>
        <item m="1" x="6091"/>
        <item m="1" x="6634"/>
        <item m="1" x="7183"/>
        <item m="1" x="7344"/>
        <item m="1" x="7522"/>
        <item m="1" x="7975"/>
        <item m="1" x="577"/>
        <item m="1" x="1336"/>
        <item m="1" x="1970"/>
        <item m="1" x="2355"/>
        <item m="1" x="2508"/>
        <item m="1" x="3208"/>
        <item m="1" x="4365"/>
        <item m="1" x="4554"/>
        <item m="1" x="5073"/>
        <item m="1" x="6287"/>
        <item m="1" x="6466"/>
        <item m="1" x="7198"/>
        <item m="1" x="235"/>
        <item m="1" x="1328"/>
        <item m="1" x="1487"/>
        <item m="1" x="2041"/>
        <item m="1" x="2234"/>
        <item m="1" x="2732"/>
        <item m="1" x="3739"/>
        <item m="1" x="4428"/>
        <item m="1" x="4773"/>
        <item m="1" x="5329"/>
        <item m="1" x="5489"/>
        <item m="1" x="5797"/>
        <item m="1" x="6537"/>
        <item m="1" x="7415"/>
        <item m="1" x="7534"/>
        <item m="1" x="298"/>
        <item m="1" x="455"/>
        <item m="1" x="648"/>
        <item m="1" x="838"/>
        <item m="1" x="1040"/>
        <item m="1" x="1564"/>
        <item m="1" x="1849"/>
        <item m="1" x="2396"/>
        <item m="1" x="2935"/>
        <item m="1" x="3104"/>
        <item m="1" x="3279"/>
        <item m="1" x="3564"/>
        <item m="1" x="3734"/>
        <item m="1" x="4107"/>
        <item m="1" x="4265"/>
        <item m="1" x="4617"/>
        <item m="1" x="5625"/>
        <item m="1" x="6351"/>
        <item m="1" x="6704"/>
        <item m="1" x="7435"/>
        <item m="1" x="7544"/>
        <item m="1" x="470"/>
        <item m="1" x="665"/>
        <item m="1" x="1051"/>
        <item m="1" x="1659"/>
        <item m="1" x="1844"/>
        <item m="1" x="2037"/>
        <item m="1" x="2551"/>
        <item m="1" x="2719"/>
        <item m="1" x="3727"/>
        <item m="1" x="4090"/>
        <item m="1" x="4241"/>
        <item m="1" x="4959"/>
        <item m="1" x="5140"/>
        <item m="1" x="5421"/>
        <item m="1" x="5783"/>
        <item m="1" x="6158"/>
        <item m="1" x="6527"/>
        <item m="1" x="7230"/>
        <item m="1" x="7857"/>
        <item m="1" x="447"/>
        <item m="1" x="635"/>
        <item m="1" x="1222"/>
        <item m="1" x="1656"/>
        <item m="1" x="1836"/>
        <item m="1" x="2034"/>
        <item m="1" x="2566"/>
        <item m="1" x="3268"/>
        <item m="1" x="3381"/>
        <item m="1" x="3749"/>
        <item m="1" x="3931"/>
        <item m="1" x="4103"/>
        <item m="1" x="4605"/>
        <item m="1" x="5979"/>
        <item m="1" x="7076"/>
        <item m="1" x="7247"/>
        <item m="1" x="1043"/>
        <item m="1" x="1387"/>
        <item m="1" x="1550"/>
        <item m="1" x="2798"/>
        <item m="1" x="2982"/>
        <item m="1" x="3145"/>
        <item m="1" x="3630"/>
        <item m="1" x="3802"/>
        <item m="1" x="4154"/>
        <item m="1" x="5676"/>
        <item m="1" x="5861"/>
        <item m="1" x="6220"/>
        <item m="1" x="6592"/>
        <item m="1" x="7240"/>
        <item m="1" x="7923"/>
        <item m="1" x="175"/>
        <item m="1" x="781"/>
        <item m="1" x="1291"/>
        <item m="1" x="1453"/>
        <item m="1" x="2865"/>
        <item m="1" x="3165"/>
        <item m="1" x="3688"/>
        <item m="1" x="4922"/>
        <item m="1" x="5934"/>
        <item m="1" x="6955"/>
        <item m="1" x="7319"/>
        <item m="1" x="7500"/>
        <item m="1" x="7988"/>
        <item m="1" x="1171"/>
        <item m="1" x="1503"/>
        <item m="1" x="1854"/>
        <item m="1" x="2042"/>
        <item m="1" x="2235"/>
        <item m="1" x="2403"/>
        <item m="1" x="2757"/>
        <item m="1" x="2941"/>
        <item m="1" x="3045"/>
        <item m="1" x="6359"/>
        <item m="1" x="7709"/>
        <item m="1" x="7869"/>
        <item m="1" x="864"/>
        <item m="1" x="991"/>
        <item m="1" x="1345"/>
        <item m="1" x="1685"/>
        <item m="1" x="1871"/>
        <item m="1" x="2057"/>
        <item m="1" x="2417"/>
        <item m="1" x="3064"/>
        <item m="1" x="3410"/>
        <item m="1" x="3589"/>
        <item m="1" x="3756"/>
        <item m="1" x="3941"/>
        <item m="1" x="4266"/>
        <item m="1" x="4440"/>
        <item m="1" x="4618"/>
        <item m="1" x="4928"/>
        <item m="1" x="5105"/>
        <item m="1" x="5284"/>
        <item m="1" x="5446"/>
        <item m="1" x="5626"/>
        <item m="1" x="6728"/>
        <item m="1" x="7723"/>
        <item m="1" x="308"/>
        <item m="1" x="471"/>
        <item m="1" x="1579"/>
        <item m="1" x="1746"/>
        <item m="1" x="1936"/>
        <item m="1" x="2123"/>
        <item m="1" x="2309"/>
        <item m="1" x="2465"/>
        <item m="1" x="2628"/>
        <item m="1" x="4157"/>
        <item m="1" x="4697"/>
        <item m="1" x="4982"/>
        <item m="1" x="6425"/>
        <item m="1" x="6722"/>
        <item m="1" x="7274"/>
        <item m="1" x="7452"/>
        <item m="1" x="746"/>
        <item m="1" x="872"/>
        <item m="1" x="1060"/>
        <item m="1" x="1241"/>
        <item m="1" x="1408"/>
        <item m="1" x="1575"/>
        <item m="1" x="2945"/>
        <item m="1" x="3481"/>
        <item m="1" x="3655"/>
        <item m="1" x="3832"/>
        <item m="1" x="4171"/>
        <item m="1" x="4517"/>
        <item m="1" x="4815"/>
        <item m="1" x="4996"/>
        <item m="1" x="5178"/>
        <item m="1" x="5702"/>
        <item m="1" x="5878"/>
        <item m="1" x="6048"/>
        <item m="1" x="6243"/>
        <item m="1" x="6914"/>
        <item m="1" x="7097"/>
        <item m="1" x="7445"/>
        <item m="1" x="7610"/>
        <item m="1" x="7773"/>
        <item m="1" x="735"/>
        <item m="1" x="927"/>
        <item m="1" x="1113"/>
        <item m="1" x="1818"/>
        <item m="1" x="2195"/>
        <item m="1" x="3183"/>
        <item m="1" x="3356"/>
        <item m="1" x="5053"/>
        <item m="1" x="2003"/>
        <item m="1" x="3011"/>
        <item m="1" x="3523"/>
        <item m="1" x="4530"/>
        <item m="1" x="5576"/>
        <item m="1" x="5946"/>
        <item m="1" x="6116"/>
        <item m="1" x="6321"/>
        <item m="1" x="6627"/>
        <item m="1" x="7325"/>
        <item m="1" x="7508"/>
        <item m="1" x="621"/>
        <item m="1" x="808"/>
        <item m="1" x="1014"/>
        <item m="1" x="1182"/>
        <item m="1" x="1513"/>
        <item m="1" x="1675"/>
        <item m="1" x="2076"/>
        <item m="1" x="2891"/>
        <item m="1" x="3427"/>
        <item m="1" x="6507"/>
        <item m="1" x="6851"/>
        <item m="1" x="7558"/>
        <item m="1" x="318"/>
        <item m="1" x="1376"/>
        <item m="1" x="1534"/>
        <item m="1" x="1693"/>
        <item m="1" x="1882"/>
        <item m="1" x="2066"/>
        <item m="1" x="2266"/>
        <item m="1" x="2547"/>
        <item m="1" x="2713"/>
        <item m="1" x="521"/>
        <item m="1" x="692"/>
        <item m="1" x="889"/>
        <item m="1" x="1589"/>
        <item m="1" x="1753"/>
        <item m="1" x="2603"/>
        <item m="1" x="5191"/>
        <item m="1" x="5365"/>
        <item m="1" x="5532"/>
        <item m="1" x="5715"/>
        <item m="1" x="5890"/>
        <item m="1" x="215"/>
        <item m="1" x="331"/>
        <item m="1" x="512"/>
        <item m="1" x="685"/>
        <item m="1" x="882"/>
        <item m="1" x="1068"/>
        <item m="1" x="1433"/>
        <item m="1" x="1601"/>
        <item m="1" x="1772"/>
        <item m="1" x="1960"/>
        <item m="1" x="2153"/>
        <item m="1" x="2432"/>
        <item m="1" x="2791"/>
        <item m="1" x="2976"/>
        <item m="1" x="3138"/>
        <item m="1" x="3319"/>
        <item m="1" x="3669"/>
        <item m="1" x="3843"/>
        <item m="1" x="4658"/>
        <item m="1" x="4829"/>
        <item m="1" x="5188"/>
        <item m="1" x="5361"/>
        <item m="1" x="5528"/>
        <item m="1" x="6746"/>
        <item m="1" x="6925"/>
        <item m="1" x="7644"/>
        <item m="1" x="7791"/>
        <item m="1" x="969"/>
        <item m="1" x="2496"/>
        <item m="1" x="5244"/>
        <item m="1" x="5596"/>
        <item m="1" x="5784"/>
        <item m="1" x="5963"/>
        <item m="1" x="6076"/>
        <item m="1" x="6268"/>
        <item m="1" x="6451"/>
        <item m="1" x="7345"/>
        <item m="1" x="7523"/>
        <item m="1" x="7688"/>
        <item m="1" x="7841"/>
        <item m="1" x="7959"/>
        <item m="1" x="764"/>
        <item m="1" x="1471"/>
        <item m="1" x="1837"/>
        <item m="1" x="2035"/>
        <item m="1" x="2165"/>
        <item m="1" x="2339"/>
        <item m="1" x="2843"/>
        <item m="1" x="3209"/>
        <item m="1" x="3557"/>
        <item m="1" x="4034"/>
        <item m="1" x="4196"/>
        <item m="1" x="4555"/>
        <item m="1" x="4903"/>
        <item m="1" x="5416"/>
        <item m="1" x="5586"/>
        <item m="1" x="5777"/>
        <item m="1" x="6288"/>
        <item m="1" x="6825"/>
        <item m="1" x="7001"/>
        <item m="1" x="7179"/>
        <item m="1" x="280"/>
        <item m="1" x="439"/>
        <item m="1" x="628"/>
        <item m="1" x="1388"/>
        <item m="1" x="1712"/>
        <item m="1" x="2031"/>
        <item m="1" x="2733"/>
        <item m="1" x="2919"/>
        <item m="1" x="3089"/>
        <item m="1" x="3437"/>
        <item m="1" x="4429"/>
        <item m="1" x="4602"/>
        <item m="1" x="4774"/>
        <item m="1" x="5474"/>
        <item m="1" x="5655"/>
        <item m="1" x="5974"/>
        <item m="1" x="6152"/>
        <item m="1" x="6342"/>
        <item m="1" x="649"/>
        <item m="1" x="1214"/>
        <item m="1" x="1385"/>
        <item m="1" x="1543"/>
        <item m="1" x="1706"/>
        <item m="1" x="2039"/>
        <item m="1" x="2397"/>
        <item m="1" x="2558"/>
        <item m="1" x="2725"/>
        <item m="1" x="3084"/>
        <item m="1" x="3262"/>
        <item m="1" x="5148"/>
        <item m="1" x="5322"/>
        <item m="1" x="5673"/>
        <item m="1" x="5793"/>
        <item m="1" x="7067"/>
        <item m="1" x="7235"/>
        <item m="1" x="325"/>
        <item m="1" x="504"/>
        <item m="1" x="681"/>
        <item m="1" x="1764"/>
        <item m="1" x="2077"/>
        <item m="1" x="2272"/>
        <item m="1" x="3487"/>
        <item m="1" x="3663"/>
        <item m="1" x="3770"/>
        <item m="1" x="3961"/>
        <item m="1" x="4479"/>
        <item m="1" x="4652"/>
        <item m="1" x="4823"/>
        <item m="1" x="5003"/>
        <item m="1" x="5358"/>
        <item m="1" x="5846"/>
        <item m="1" x="6016"/>
        <item m="1" x="6392"/>
        <item m="1" x="7737"/>
        <item m="1" x="698"/>
        <item m="1" x="896"/>
        <item m="1" x="3130"/>
        <item m="1" x="3305"/>
        <item m="1" x="3979"/>
        <item m="1" x="4137"/>
        <item m="1" x="4471"/>
        <item m="1" x="5537"/>
        <item m="1" x="6014"/>
        <item m="1" x="6585"/>
        <item m="1" x="7290"/>
        <item m="1" x="216"/>
        <item m="1" x="389"/>
        <item m="1" x="761"/>
        <item m="1" x="1965"/>
        <item m="1" x="2157"/>
        <item m="1" x="2483"/>
        <item m="1" x="3552"/>
        <item m="1" x="3673"/>
        <item m="1" x="3848"/>
        <item m="1" x="4025"/>
        <item m="1" x="4722"/>
        <item m="1" x="5071"/>
        <item m="1" x="5716"/>
        <item m="1" x="6281"/>
        <item m="1" x="6461"/>
        <item m="1" x="6817"/>
        <item m="1" x="7175"/>
        <item m="1" x="7335"/>
        <item m="1" x="7649"/>
        <item m="1" x="7798"/>
        <item m="1" x="568"/>
        <item m="1" x="1149"/>
        <item m="1" x="1961"/>
        <item m="1" x="2498"/>
        <item m="1" x="2666"/>
        <item m="1" x="2854"/>
        <item m="1" x="3032"/>
        <item m="1" x="3195"/>
        <item m="1" x="4547"/>
        <item m="1" x="5253"/>
        <item m="1" x="5732"/>
        <item m="1" x="5900"/>
        <item m="1" x="6079"/>
        <item m="1" x="6275"/>
        <item m="1" x="6458"/>
        <item m="1" x="6628"/>
        <item m="1" x="7645"/>
        <item m="1" x="7792"/>
        <item m="1" x="7964"/>
        <item m="1" x="832"/>
        <item m="1" x="1478"/>
        <item m="1" x="2038"/>
        <item m="1" x="2225"/>
        <item m="1" x="2552"/>
        <item m="1" x="2720"/>
        <item m="1" x="2907"/>
        <item m="1" x="3077"/>
        <item m="1" x="3255"/>
        <item m="1" x="3559"/>
        <item m="1" x="3917"/>
        <item m="1" x="5313"/>
        <item m="1" x="5422"/>
        <item m="1" x="5597"/>
        <item m="1" x="5785"/>
        <item m="1" x="6141"/>
        <item m="1" x="6528"/>
        <item m="1" x="6697"/>
        <item m="1" x="7346"/>
        <item m="1" x="284"/>
        <item m="1" x="1491"/>
        <item m="1" x="4434"/>
        <item m="1" x="4606"/>
        <item m="1" x="4777"/>
        <item m="1" x="4950"/>
        <item m="1" x="5136"/>
        <item m="1" x="5436"/>
        <item m="1" x="5802"/>
        <item m="1" x="5980"/>
        <item m="1" x="7854"/>
        <item m="1" x="2616"/>
        <item m="1" x="3803"/>
        <item m="1" x="4495"/>
        <item m="1" x="5862"/>
        <item m="1" x="6221"/>
        <item m="1" x="6950"/>
        <item m="1" x="7138"/>
        <item m="1" x="7241"/>
        <item m="1" x="7416"/>
        <item m="1" x="7585"/>
        <item m="1" x="7750"/>
        <item m="1" x="7909"/>
        <item m="1" x="903"/>
        <item m="1" x="1565"/>
        <item m="1" x="1728"/>
        <item m="1" x="1915"/>
        <item m="1" x="2614"/>
        <item m="1" x="2792"/>
        <item m="1" x="3623"/>
        <item m="1" x="3989"/>
        <item m="1" x="4150"/>
        <item m="1" x="5149"/>
        <item m="1" x="5323"/>
        <item m="1" x="6040"/>
        <item m="1" x="6590"/>
        <item m="1" x="6945"/>
        <item m="1" x="7436"/>
        <item m="1" x="7766"/>
        <item m="1" x="7917"/>
        <item m="1" x="228"/>
        <item m="1" x="970"/>
        <item m="1" x="1441"/>
        <item m="1" x="1789"/>
        <item m="1" x="1975"/>
        <item m="1" x="2171"/>
        <item m="1" x="2341"/>
        <item m="1" x="2677"/>
        <item m="1" x="2869"/>
        <item m="1" x="3038"/>
        <item m="1" x="3154"/>
        <item m="1" x="3331"/>
        <item m="1" x="6092"/>
        <item m="1" x="6635"/>
        <item m="1" x="7657"/>
        <item m="1" x="7805"/>
        <item m="1" x="7976"/>
        <item m="1" x="982"/>
        <item m="1" x="1620"/>
        <item m="1" x="1806"/>
        <item m="1" x="3166"/>
        <item m="1" x="4208"/>
        <item m="1" x="4366"/>
        <item m="1" x="4923"/>
        <item m="1" x="5381"/>
        <item m="1" x="5555"/>
        <item m="1" x="5741"/>
        <item m="1" x="5914"/>
        <item m="1" x="6308"/>
        <item m="1" x="6481"/>
        <item m="1" x="6656"/>
        <item m="1" x="7143"/>
        <item m="1" x="7301"/>
        <item m="1" x="7818"/>
        <item m="1" x="7989"/>
        <item m="1" x="655"/>
        <item m="1" x="843"/>
        <item m="1" x="1667"/>
        <item m="1" x="1855"/>
        <item m="1" x="2559"/>
        <item m="1" x="2734"/>
        <item m="1" x="3569"/>
        <item m="1" x="3740"/>
        <item m="1" x="4445"/>
        <item m="1" x="4791"/>
        <item m="1" x="5273"/>
        <item m="1" x="5433"/>
        <item m="1" x="5995"/>
        <item m="1" x="6360"/>
        <item m="1" x="6538"/>
        <item m="1" x="6712"/>
        <item m="1" x="1346"/>
        <item m="1" x="1499"/>
        <item m="1" x="2058"/>
        <item m="1" x="2256"/>
        <item m="1" x="2875"/>
        <item m="1" x="3411"/>
        <item m="1" x="3590"/>
        <item m="1" x="4108"/>
        <item m="1" x="4267"/>
        <item m="1" x="5988"/>
        <item m="1" x="6729"/>
        <item m="1" x="722"/>
        <item m="1" x="1580"/>
        <item m="1" x="2124"/>
        <item m="1" x="3818"/>
        <item m="1" x="4158"/>
        <item m="1" x="5501"/>
        <item m="1" x="7777"/>
        <item m="1" x="873"/>
        <item m="1" x="1242"/>
        <item m="1" x="1743"/>
        <item m="1" x="1927"/>
        <item m="1" x="3463"/>
        <item m="1" x="4172"/>
        <item m="1" x="4624"/>
        <item m="1" x="5179"/>
        <item m="1" x="5516"/>
        <item m="1" x="6422"/>
        <item m="1" x="7931"/>
        <item m="1" x="236"/>
        <item m="1" x="736"/>
        <item m="1" x="928"/>
        <item m="1" x="1114"/>
        <item m="1" x="1288"/>
        <item m="1" x="4707"/>
        <item m="1" x="4878"/>
        <item m="1" x="5054"/>
        <item m="1" x="5232"/>
        <item m="1" x="5392"/>
        <item m="1" x="5563"/>
        <item m="1" x="5932"/>
        <item m="1" x="6100"/>
        <item m="1" x="6305"/>
        <item m="1" x="6611"/>
        <item m="1" x="6796"/>
        <item m="1" x="7495"/>
        <item m="1" x="7664"/>
        <item m="1" x="422"/>
        <item m="1" x="553"/>
        <item m="1" x="3524"/>
        <item m="1" x="5227"/>
        <item m="1" x="5577"/>
        <item m="1" x="5765"/>
        <item m="1" x="5947"/>
        <item m="1" x="6117"/>
        <item m="1" x="6322"/>
        <item m="1" x="6434"/>
        <item m="1" x="6604"/>
        <item m="1" x="6986"/>
        <item m="1" x="7326"/>
        <item m="1" x="7833"/>
        <item m="1" x="809"/>
        <item m="1" x="1015"/>
        <item m="1" x="1514"/>
        <item m="1" x="1676"/>
        <item m="1" x="1867"/>
        <item m="1" x="2428"/>
        <item m="1" x="2530"/>
        <item m="1" x="2696"/>
        <item m="1" x="2892"/>
        <item m="1" x="3408"/>
        <item m="1" x="3771"/>
        <item m="1" x="3962"/>
        <item m="1" x="6182"/>
        <item m="1" x="6508"/>
        <item m="1" x="6678"/>
        <item m="1" x="6852"/>
        <item m="1" x="7214"/>
        <item m="1" x="7385"/>
        <item m="1" x="7559"/>
        <item m="1" x="7719"/>
        <item m="1" x="7879"/>
        <item m="1" x="319"/>
        <item m="1" x="430"/>
        <item m="1" x="617"/>
        <item m="1" x="1007"/>
        <item m="1" x="1377"/>
        <item m="1" x="1535"/>
        <item m="1" x="6204"/>
        <item m="1" x="6332"/>
        <item m="1" x="6501"/>
        <item m="1" x="7040"/>
        <item m="1" x="7396"/>
        <item m="1" x="7573"/>
        <item m="1" x="7732"/>
        <item m="1" x="7890"/>
        <item m="1" x="1422"/>
        <item m="1" x="1754"/>
        <item m="1" x="1945"/>
        <item m="1" x="2604"/>
        <item m="1" x="2779"/>
        <item m="1" x="2953"/>
        <item m="1" x="3125"/>
        <item m="1" x="3475"/>
        <item m="1" x="4467"/>
        <item m="1" x="4810"/>
        <item m="1" x="4990"/>
        <item m="1" x="6195"/>
        <item m="1" x="7113"/>
        <item m="1" x="7288"/>
        <item m="1" x="7464"/>
        <item m="1" x="7781"/>
        <item m="1" x="7951"/>
        <item m="1" x="332"/>
        <item m="1" x="883"/>
        <item m="1" x="1415"/>
        <item m="1" x="1773"/>
        <item m="1" x="1962"/>
        <item m="1" x="187"/>
        <item m="1" x="360"/>
        <item m="1" x="1296"/>
        <item m="1" x="1995"/>
        <item m="1" x="2828"/>
        <item m="1" x="3007"/>
        <item m="1" x="3691"/>
        <item m="1" x="3879"/>
        <item m="1" x="4521"/>
        <item m="1" x="4698"/>
        <item m="1" x="5047"/>
        <item m="1" x="5759"/>
        <item m="1" x="5941"/>
        <item m="1" x="6051"/>
        <item m="1" x="6426"/>
        <item m="1" x="6597"/>
        <item m="1" x="7323"/>
        <item m="1" x="7670"/>
        <item m="1" x="7825"/>
        <item m="1" x="7938"/>
        <item m="1" x="205"/>
        <item m="1" x="936"/>
        <item m="1" x="1454"/>
        <item m="1" x="2016"/>
        <item m="1" x="2142"/>
        <item m="1" x="2472"/>
        <item m="1" x="2640"/>
        <item m="1" x="2822"/>
        <item m="1" x="3005"/>
        <item m="1" x="4012"/>
        <item m="1" x="4173"/>
        <item m="1" x="5060"/>
        <item m="1" x="5397"/>
        <item m="1" x="6978"/>
        <item m="1" x="7161"/>
        <item m="1" x="7320"/>
        <item m="1" x="7501"/>
        <item m="1" x="7669"/>
        <item m="1" x="436"/>
        <item m="1" x="625"/>
        <item m="1" x="816"/>
        <item m="1" x="1189"/>
        <item m="1" x="1520"/>
        <item m="1" x="2026"/>
        <item m="1" x="2209"/>
        <item m="1" x="2382"/>
        <item m="1" x="2538"/>
        <item m="1" x="2701"/>
        <item m="1" x="4579"/>
        <item m="1" x="4751"/>
        <item m="1" x="5948"/>
        <item m="1" x="6118"/>
        <item m="1" x="6680"/>
        <item m="1" x="6863"/>
        <item m="1" x="7049"/>
        <item m="1" x="1411"/>
        <item m="1" x="1581"/>
        <item m="1" x="1887"/>
        <item m="1" x="6017"/>
        <item m="1" x="7897"/>
        <item m="1" x="320"/>
        <item m="1" x="492"/>
        <item m="1" x="1082"/>
        <item m="1" x="1424"/>
        <item m="1" x="1594"/>
        <item m="1" x="1883"/>
        <item m="1" x="2283"/>
        <item m="1" x="2606"/>
        <item m="1" x="2786"/>
        <item m="1" x="2960"/>
        <item m="1" x="3131"/>
        <item m="1" x="3306"/>
        <item m="1" x="3482"/>
        <item m="1" x="3980"/>
        <item m="1" x="4138"/>
        <item m="1" x="4296"/>
        <item m="1" x="4472"/>
        <item m="1" x="4816"/>
        <item m="1" x="5538"/>
        <item m="1" x="390"/>
        <item m="1" x="956"/>
        <item m="1" x="1133"/>
        <item m="1" x="4026"/>
        <item m="1" x="5717"/>
        <item m="1" x="6066"/>
        <item m="1" x="6994"/>
        <item m="1" x="382"/>
        <item m="1" x="569"/>
        <item m="1" x="755"/>
        <item m="1" x="951"/>
        <item m="1" x="1323"/>
        <item m="1" x="1774"/>
        <item m="1" x="2154"/>
        <item m="1" x="2332"/>
        <item m="1" x="2667"/>
        <item m="1" x="2855"/>
        <item m="1" x="3196"/>
        <item m="1" x="3376"/>
        <item m="1" x="3493"/>
        <item m="1" x="3670"/>
        <item m="1" x="4043"/>
        <item m="1" x="4548"/>
        <item m="1" x="5254"/>
        <item m="1" x="5547"/>
        <item m="1" x="5901"/>
        <item m="1" x="6080"/>
        <item m="1" x="6276"/>
        <item m="1" x="6987"/>
        <item m="1" x="7530"/>
        <item m="1" x="7844"/>
        <item m="1" x="267"/>
        <item m="1" x="434"/>
        <item m="1" x="833"/>
        <item m="1" x="1381"/>
        <item m="1" x="1479"/>
        <item m="1" x="1824"/>
        <item m="1" x="2226"/>
        <item m="1" x="2553"/>
        <item m="1" x="2721"/>
        <item m="1" x="3728"/>
        <item m="1" x="4091"/>
        <item m="1" x="4242"/>
        <item m="1" x="4419"/>
        <item m="1" x="4592"/>
        <item m="1" x="4941"/>
        <item m="1" x="5423"/>
        <item m="1" x="5598"/>
        <item m="1" x="5786"/>
        <item m="1" x="6874"/>
        <item m="1" x="7062"/>
        <item m="1" x="7524"/>
        <item m="1" x="7842"/>
        <item m="1" x="636"/>
        <item m="1" x="1204"/>
        <item m="1" x="2394"/>
        <item m="1" x="2714"/>
        <item m="1" x="3091"/>
        <item m="1" x="3382"/>
        <item m="1" x="3913"/>
        <item m="1" x="4951"/>
        <item m="1" x="7912"/>
        <item m="1" x="337"/>
        <item m="1" x="522"/>
        <item m="1" x="693"/>
        <item m="1" x="1389"/>
        <item m="1" x="2279"/>
        <item m="1" x="2617"/>
        <item m="1" x="3146"/>
        <item m="1" x="3265"/>
        <item m="1" x="3438"/>
        <item m="1" x="7646"/>
        <item m="1" x="3332"/>
        <item m="1" x="7806"/>
        <item m="1" x="596"/>
        <item m="1" x="782"/>
        <item m="1" x="1101"/>
        <item m="1" x="1279"/>
        <item m="1" x="1607"/>
        <item m="1" x="2181"/>
        <item m="1" x="2671"/>
        <item m="1" x="2866"/>
        <item m="1" x="2990"/>
        <item m="1" x="3342"/>
        <item m="1" x="7855"/>
        <item m="1" x="302"/>
        <item m="1" x="844"/>
        <item m="1" x="1155"/>
        <item m="1" x="1504"/>
        <item m="1" x="2236"/>
        <item m="1" x="3046"/>
        <item m="1" x="3393"/>
        <item m="1" x="3570"/>
        <item m="1" x="3741"/>
        <item m="1" x="4254"/>
        <item m="1" x="4430"/>
        <item m="1" x="4918"/>
        <item m="1" x="5274"/>
        <item m="1" x="5434"/>
        <item m="1" x="6167"/>
        <item m="1" x="6539"/>
        <item m="1" x="7192"/>
        <item m="1" x="7870"/>
        <item m="1" x="456"/>
        <item m="1" x="1850"/>
        <item m="1" x="2040"/>
        <item m="1" x="2576"/>
        <item m="1" x="2750"/>
        <item m="1" x="2876"/>
        <item m="1" x="3043"/>
        <item m="1" x="3757"/>
        <item m="1" x="4268"/>
        <item m="1" x="4441"/>
        <item m="1" x="4619"/>
        <item m="1" x="4735"/>
        <item m="1" x="5447"/>
        <item m="1" x="5627"/>
        <item m="1" x="5989"/>
        <item m="1" x="6165"/>
        <item m="1" x="6352"/>
        <item m="1" x="6535"/>
        <item m="1" x="6705"/>
        <item m="1" x="7257"/>
        <item m="1" x="545"/>
        <item m="1" x="1937"/>
        <item m="1" x="2125"/>
        <item m="1" x="3289"/>
        <item m="1" x="4159"/>
        <item m="1" x="4315"/>
        <item m="1" x="4505"/>
        <item m="1" x="4983"/>
        <item m="1" x="5164"/>
        <item m="1" x="5334"/>
        <item m="1" x="5502"/>
        <item m="1" x="5692"/>
        <item m="1" x="6776"/>
        <item m="1" x="6956"/>
        <item m="1" x="7144"/>
        <item m="1" x="7990"/>
        <item m="1" x="407"/>
        <item m="1" x="737"/>
        <item m="1" x="929"/>
        <item m="1" x="2369"/>
        <item m="1" x="6119"/>
        <item m="1" x="6473"/>
        <item m="1" x="6835"/>
        <item m="1" x="7008"/>
        <item m="1" x="7186"/>
        <item m="1" x="7352"/>
        <item m="1" x="7705"/>
        <item m="1" x="7865"/>
        <item m="1" x="289"/>
        <item m="1" x="984"/>
        <item m="1" x="1340"/>
        <item m="1" x="1497"/>
        <item m="1" x="1660"/>
        <item m="1" x="2513"/>
        <item m="1" x="2678"/>
        <item m="1" x="3039"/>
        <item m="1" x="3211"/>
        <item m="1" x="3389"/>
        <item m="1" x="3560"/>
        <item m="1" x="3937"/>
        <item m="1" x="4106"/>
        <item m="1" x="4260"/>
        <item m="1" x="4729"/>
        <item m="1" x="4909"/>
        <item m="1" x="5619"/>
        <item m="1" x="5805"/>
        <item m="1" x="7028"/>
        <item m="1" x="7539"/>
        <item m="1" x="7699"/>
        <item m="1" x="7858"/>
        <item m="1" x="409"/>
        <item m="1" x="597"/>
        <item m="1" x="783"/>
        <item m="1" x="1509"/>
        <item m="1" x="1669"/>
        <item m="1" x="2046"/>
        <item m="1" x="2887"/>
        <item m="1" x="3401"/>
        <item m="1" x="3932"/>
        <item m="1" x="4383"/>
        <item m="1" x="4570"/>
        <item m="1" x="5279"/>
        <item m="1" x="5614"/>
        <item m="1" x="5803"/>
        <item m="1" x="6887"/>
        <item m="1" x="7077"/>
        <item m="1" x="7248"/>
        <item m="1" x="7589"/>
        <item m="1" x="7758"/>
        <item m="1" x="180"/>
        <item m="1" x="303"/>
        <item m="1" x="1570"/>
        <item m="1" x="1736"/>
        <item m="1" x="1918"/>
        <item m="1" x="2580"/>
        <item m="1" x="7266"/>
        <item m="1" x="7440"/>
        <item m="1" x="1054"/>
        <item m="1" x="1402"/>
        <item m="1" x="1566"/>
        <item m="1" x="2577"/>
        <item m="1" x="2751"/>
        <item m="1" x="3297"/>
        <item m="1" x="3641"/>
        <item m="1" x="3821"/>
        <item m="1" x="4985"/>
        <item m="1" x="5169"/>
        <item m="1" x="5341"/>
        <item m="1" x="5693"/>
        <item m="1" x="5874"/>
        <item m="1" x="6605"/>
        <item m="1" x="6788"/>
        <item m="1" x="6969"/>
        <item m="1" x="188"/>
        <item m="1" x="361"/>
        <item m="1" x="723"/>
        <item m="1" x="916"/>
        <item m="1" x="1457"/>
        <item m="1" x="1996"/>
        <item m="1" x="2126"/>
        <item m="1" x="2310"/>
        <item m="1" x="2829"/>
        <item m="1" x="3008"/>
        <item m="1" x="3175"/>
        <item m="1" x="3343"/>
        <item m="1" x="3517"/>
        <item m="1" x="3692"/>
        <item m="1" x="3880"/>
        <item m="1" x="4178"/>
        <item m="1" x="4332"/>
        <item m="1" x="4699"/>
        <item m="1" x="4862"/>
        <item m="1" x="5216"/>
        <item m="1" x="6250"/>
        <item m="1" x="6598"/>
        <item m="1" x="5935"/>
        <item m="1" x="6103"/>
        <item m="1" x="7210"/>
        <item m="1" x="1878"/>
        <item m="1" x="2884"/>
        <item m="1" x="3417"/>
        <item m="1" x="3762"/>
        <item m="1" x="3892"/>
        <item m="1" x="4064"/>
        <item m="1" x="4222"/>
        <item m="1" x="5111"/>
        <item m="1" x="6127"/>
        <item m="1" x="6325"/>
        <item m="1" x="6186"/>
        <item m="1" x="6550"/>
        <item m="1" x="6730"/>
        <item m="1" x="7088"/>
        <item m="1" x="7459"/>
        <item m="1" x="326"/>
        <item m="1" x="505"/>
        <item m="1" x="682"/>
        <item m="1" x="878"/>
        <item m="1" x="1247"/>
        <item m="1" x="1412"/>
        <item m="1" x="2078"/>
        <item m="1" x="2273"/>
        <item m="1" x="2769"/>
        <item m="1" x="3117"/>
        <item m="1" x="3290"/>
        <item m="1" x="3772"/>
        <item m="1" x="3963"/>
        <item m="1" x="4456"/>
        <item m="1" x="5004"/>
        <item m="1" x="5359"/>
        <item m="1" x="5641"/>
        <item m="1" x="5824"/>
        <item m="1" x="6393"/>
        <item m="1" x="6918"/>
        <item m="1" x="7102"/>
        <item m="1" x="7453"/>
        <item m="1" x="493"/>
        <item m="1" x="677"/>
        <item m="1" x="1263"/>
        <item m="1" x="1425"/>
        <item m="1" x="1694"/>
        <item m="1" x="2267"/>
        <item m="1" x="2607"/>
        <item m="1" x="2961"/>
        <item m="1" x="3132"/>
        <item m="1" x="3307"/>
        <item m="1" x="4139"/>
        <item m="1" x="4473"/>
        <item m="1" x="4648"/>
        <item m="1" x="4817"/>
        <item m="1" x="6617"/>
        <item m="1" x="369"/>
        <item m="1" x="957"/>
        <item m="1" x="1134"/>
        <item m="1" x="2338"/>
        <item m="1" x="5578"/>
        <item m="1" x="5766"/>
        <item m="1" x="6512"/>
        <item m="1" x="6864"/>
        <item m="1" x="7220"/>
        <item m="1" x="435"/>
        <item m="1" x="1642"/>
        <item m="1" x="1825"/>
        <item m="1" x="2022"/>
        <item m="1" x="2204"/>
        <item m="1" x="2554"/>
        <item m="1" x="2908"/>
        <item m="1" x="3368"/>
        <item m="1" x="3918"/>
        <item m="1" x="4092"/>
        <item m="1" x="4761"/>
        <item m="1" x="4942"/>
        <item m="1" x="5424"/>
        <item m="1" x="5599"/>
        <item m="1" x="5787"/>
        <item m="1" x="5964"/>
        <item m="1" x="7347"/>
        <item m="1" x="7525"/>
        <item m="1" x="448"/>
        <item m="1" x="637"/>
        <item m="1" x="827"/>
        <item m="1" x="1205"/>
        <item m="1" x="1492"/>
        <item m="1" x="6205"/>
        <item m="1" x="6757"/>
        <item m="1" x="6935"/>
        <item m="1" x="7122"/>
        <item m="1" x="7397"/>
        <item m="1" x="7733"/>
        <item m="1" x="523"/>
        <item m="1" x="694"/>
        <item m="1" x="890"/>
        <item m="1" x="1077"/>
        <item m="1" x="1390"/>
        <item m="1" x="1551"/>
        <item m="1" x="1713"/>
        <item m="1" x="1896"/>
        <item m="1" x="2091"/>
        <item m="1" x="2439"/>
        <item m="1" x="3147"/>
        <item m="1" x="3439"/>
        <item m="1" x="3784"/>
        <item m="1" x="5306"/>
        <item m="1" x="5677"/>
        <item m="1" x="5863"/>
        <item m="1" x="6579"/>
        <item m="1" x="6933"/>
        <item m="1" x="7242"/>
        <item m="1" x="7417"/>
        <item m="1" x="7586"/>
        <item m="1" x="7751"/>
        <item m="1" x="7910"/>
        <item m="1" x="537"/>
        <item m="1" x="710"/>
        <item m="1" x="2109"/>
        <item m="1" x="2297"/>
        <item m="1" x="2793"/>
        <item m="1" x="3624"/>
        <item m="1" x="3801"/>
        <item m="1" x="3990"/>
        <item m="1" x="4151"/>
        <item m="1" x="4305"/>
        <item m="1" x="4492"/>
        <item m="1" x="4659"/>
        <item m="1" x="4830"/>
        <item m="1" x="5548"/>
        <item m="1" x="5902"/>
        <item m="1" x="6277"/>
        <item m="1" x="7474"/>
        <item m="1" x="229"/>
        <item m="1" x="400"/>
        <item m="1" x="585"/>
        <item m="1" x="771"/>
        <item m="1" x="971"/>
        <item m="1" x="2853"/>
        <item m="1" x="3333"/>
        <item m="1" x="3858"/>
        <item m="1" x="4042"/>
        <item m="1" x="4202"/>
        <item m="1" x="4910"/>
        <item m="1" x="5025"/>
        <item m="1" x="5200"/>
        <item m="1" x="6470"/>
        <item m="1" x="6829"/>
        <item m="1" x="6939"/>
        <item m="1" x="7130"/>
        <item m="1" x="7484"/>
        <item m="1" x="7658"/>
        <item m="1" x="7807"/>
        <item m="1" x="7977"/>
        <item m="1" x="224"/>
        <item m="1" x="397"/>
        <item m="1" x="1280"/>
        <item m="1" x="1971"/>
        <item m="1" x="2509"/>
        <item m="1" x="2672"/>
        <item m="1" x="2867"/>
        <item m="1" x="2991"/>
        <item m="1" x="3871"/>
        <item m="1" x="4209"/>
        <item m="1" x="4904"/>
        <item m="1" x="5074"/>
        <item m="1" x="6520"/>
        <item m="1" x="6693"/>
        <item m="1" x="7019"/>
        <item m="1" x="7361"/>
        <item m="1" x="7856"/>
        <item m="1" x="845"/>
        <item m="1" x="979"/>
        <item m="1" x="1156"/>
        <item m="1" x="1329"/>
        <item m="1" x="2237"/>
        <item m="1" x="2404"/>
        <item m="1" x="2560"/>
        <item m="1" x="2735"/>
        <item m="1" x="3221"/>
        <item m="1" x="3394"/>
        <item m="1" x="3571"/>
        <item m="1" x="3742"/>
        <item m="1" x="3927"/>
        <item m="1" x="4098"/>
        <item m="1" x="4919"/>
        <item m="1" x="5090"/>
        <item m="1" x="5275"/>
        <item m="1" x="5798"/>
        <item m="1" x="5975"/>
        <item m="1" x="6713"/>
        <item m="1" x="6836"/>
        <item m="1" x="7014"/>
        <item m="1" x="7193"/>
        <item m="1" x="7358"/>
        <item m="1" x="7535"/>
        <item m="1" x="7871"/>
        <item m="1" x="299"/>
        <item m="1" x="457"/>
        <item m="1" x="650"/>
        <item m="1" x="992"/>
        <item m="1" x="1167"/>
        <item m="1" x="1347"/>
        <item m="1" x="1500"/>
        <item m="1" x="1851"/>
        <item m="1" x="2228"/>
        <item m="1" x="2398"/>
        <item m="1" x="2752"/>
        <item m="1" x="2877"/>
        <item m="1" x="3735"/>
        <item m="1" x="4109"/>
        <item m="1" x="5125"/>
        <item m="1" x="5298"/>
        <item m="1" x="5855"/>
        <item m="1" x="6026"/>
        <item m="1" x="6213"/>
        <item m="1" x="6570"/>
        <item m="1" x="6681"/>
        <item m="1" x="7236"/>
        <item m="1" x="7407"/>
        <item m="1" x="7744"/>
        <item m="1" x="7903"/>
        <item m="1" x="701"/>
        <item m="1" x="1034"/>
        <item m="1" x="1208"/>
        <item m="1" x="1382"/>
        <item m="1" x="1539"/>
        <item m="1" x="1701"/>
        <item m="1" x="2103"/>
        <item m="1" x="2287"/>
        <item m="1" x="3452"/>
        <item m="1" x="3619"/>
        <item m="1" x="3793"/>
        <item m="1" x="4299"/>
        <item m="1" x="4480"/>
        <item m="1" x="4783"/>
        <item m="1" x="5141"/>
        <item m="1" x="5314"/>
        <item m="1" x="5665"/>
        <item m="1" x="5847"/>
        <item m="1" x="6018"/>
        <item m="1" x="6206"/>
        <item m="1" x="6875"/>
        <item m="1" x="7231"/>
        <item m="1" x="7402"/>
        <item m="1" x="638"/>
        <item m="1" x="1048"/>
        <item m="1" x="1394"/>
        <item m="1" x="1721"/>
        <item m="1" x="1902"/>
        <item m="1" x="3092"/>
        <item m="1" x="3269"/>
        <item m="1" x="3786"/>
        <item m="1" x="4310"/>
        <item m="1" x="4498"/>
        <item m="1" x="4668"/>
        <item m="1" x="4839"/>
        <item m="1" x="5369"/>
        <item m="1" x="5539"/>
        <item m="1" x="5719"/>
        <item m="1" x="5895"/>
        <item m="1" x="6289"/>
        <item m="1" x="6758"/>
        <item m="1" x="7291"/>
        <item m="1" x="7802"/>
        <item m="1" x="217"/>
        <item m="1" x="391"/>
        <item m="1" x="1966"/>
        <item m="1" x="2158"/>
        <item m="1" x="2501"/>
        <item m="1" x="2618"/>
        <item m="1" x="2799"/>
        <item m="1" x="2983"/>
        <item m="1" x="3148"/>
        <item m="1" x="3321"/>
        <item m="1" x="3498"/>
        <item m="1" x="5907"/>
        <item m="1" x="6082"/>
        <item m="1" x="6282"/>
        <item m="1" x="6593"/>
        <item m="1" x="6772"/>
        <item m="1" x="6951"/>
        <item m="1" x="7139"/>
        <item m="1" x="7296"/>
        <item m="1" x="7478"/>
        <item m="1" x="7650"/>
        <item m="1" x="7799"/>
        <item m="1" x="232"/>
        <item m="1" x="404"/>
        <item m="1" x="538"/>
        <item m="1" x="711"/>
        <item m="1" x="904"/>
        <item m="1" x="1443"/>
        <item m="1" x="1615"/>
        <item m="1" x="1795"/>
        <item m="1" x="1982"/>
        <item m="1" x="2174"/>
        <item m="1" x="2998"/>
        <item m="1" x="3334"/>
        <item m="1" x="3505"/>
        <item m="1" x="3684"/>
        <item m="1" x="3863"/>
        <item m="1" x="4736"/>
        <item m="1" x="5083"/>
        <item m="1" x="5270"/>
        <item m="1" x="5428"/>
        <item m="1" x="5601"/>
        <item m="1" x="7353"/>
        <item m="1" x="290"/>
        <item m="1" x="401"/>
        <item m="1" x="586"/>
        <item m="1" x="985"/>
        <item m="1" x="1161"/>
        <item m="1" x="1341"/>
        <item m="1" x="1498"/>
        <item m="1" x="1845"/>
        <item m="1" x="2227"/>
        <item m="1" x="2514"/>
        <item m="1" x="3040"/>
        <item m="1" x="3212"/>
        <item m="1" x="3729"/>
        <item m="1" x="3919"/>
        <item m="1" x="4261"/>
        <item m="1" x="4369"/>
        <item m="1" x="4911"/>
        <item m="1" x="5079"/>
        <item m="1" x="5806"/>
        <item m="1" x="5982"/>
        <item m="1" x="6637"/>
        <item m="1" x="7029"/>
        <item m="1" x="7367"/>
        <item m="1" x="7540"/>
        <item m="1" x="7700"/>
        <item m="1" x="7859"/>
        <item m="1" x="410"/>
        <item m="1" x="784"/>
        <item m="1" x="1337"/>
        <item m="1" x="1861"/>
        <item m="1" x="2047"/>
        <item m="1" x="2246"/>
        <item m="1" x="2356"/>
        <item m="1" x="2510"/>
        <item m="1" x="2868"/>
        <item m="1" x="3228"/>
        <item m="1" x="3402"/>
        <item m="1" x="3933"/>
        <item m="1" x="4104"/>
        <item m="1" x="4255"/>
        <item m="1" x="4435"/>
        <item m="1" x="4607"/>
        <item m="1" x="6032"/>
        <item m="1" x="6716"/>
        <item m="1" x="6888"/>
        <item m="1" x="7078"/>
        <item m="1" x="7249"/>
        <item m="1" x="7422"/>
        <item m="1" x="7759"/>
        <item m="1" x="181"/>
        <item m="1" x="656"/>
        <item m="1" x="846"/>
        <item m="1" x="1737"/>
        <item m="1" x="1919"/>
        <item m="1" x="2114"/>
        <item m="1" x="2758"/>
        <item m="1" x="2942"/>
        <item m="1" x="3108"/>
        <item m="1" x="3284"/>
        <item m="1" x="4271"/>
        <item m="1" x="4446"/>
        <item m="1" x="4621"/>
        <item m="1" x="4792"/>
        <item m="1" x="4970"/>
        <item m="1" x="5156"/>
        <item m="1" x="5490"/>
        <item m="1" x="5678"/>
        <item m="1" x="6045"/>
        <item m="1" x="6168"/>
        <item m="1" x="6540"/>
        <item m="1" x="7924"/>
        <item m="1" x="315"/>
        <item m="1" x="482"/>
        <item m="1" x="669"/>
        <item m="1" x="865"/>
        <item m="1" x="1055"/>
        <item m="1" x="1235"/>
        <item m="1" x="1403"/>
        <item m="1" x="1729"/>
        <item m="1" x="2257"/>
        <item m="1" x="2753"/>
        <item m="1" x="3642"/>
        <item m="1" x="3822"/>
        <item m="1" x="4680"/>
        <item m="1" x="5032"/>
        <item m="1" x="5202"/>
        <item m="1" x="5561"/>
        <item m="1" x="5923"/>
        <item m="1" x="6041"/>
        <item m="1" x="6412"/>
        <item m="1" x="6591"/>
        <item m="1" x="6970"/>
        <item m="1" x="7309"/>
        <item m="1" x="7660"/>
        <item m="1" x="189"/>
        <item m="1" x="546"/>
        <item m="1" x="724"/>
        <item m="1" x="917"/>
        <item m="1" x="1282"/>
        <item m="1" x="1442"/>
        <item m="1" x="1812"/>
        <item m="1" x="1997"/>
        <item m="1" x="2127"/>
        <item m="1" x="2311"/>
        <item m="1" x="2629"/>
        <item m="1" x="3518"/>
        <item m="1" x="4160"/>
        <item m="1" x="4522"/>
        <item m="1" x="4700"/>
        <item m="1" x="5048"/>
        <item m="1" x="5217"/>
        <item m="1" x="5388"/>
        <item m="1" x="6052"/>
        <item m="1" x="6251"/>
        <item m="1" x="6599"/>
        <item m="1" x="6965"/>
        <item m="1" x="183"/>
        <item m="1" x="353"/>
        <item m="1" x="937"/>
        <item m="1" x="1621"/>
        <item m="1" x="2325"/>
        <item m="1" x="2473"/>
        <item m="1" x="2641"/>
        <item m="1" x="3689"/>
        <item m="1" x="4066"/>
        <item m="1" x="5280"/>
        <item m="1" x="5437"/>
        <item m="1" x="5936"/>
        <item m="1" x="6309"/>
        <item m="1" x="6482"/>
        <item m="1" x="6657"/>
        <item m="1" x="7020"/>
        <item m="1" x="7376"/>
        <item m="1" x="7713"/>
        <item m="1" x="7819"/>
        <item m="1" x="7991"/>
        <item m="1" x="258"/>
        <item m="1" x="428"/>
        <item m="1" x="613"/>
        <item m="1" x="800"/>
        <item m="1" x="1002"/>
        <item m="1" x="1172"/>
        <item m="1" x="1505"/>
        <item m="1" x="2010"/>
        <item m="1" x="2523"/>
        <item m="1" x="2684"/>
        <item m="1" x="2885"/>
        <item m="1" x="3047"/>
        <item m="1" x="3222"/>
        <item m="1" x="3893"/>
        <item m="1" x="5112"/>
        <item m="1" x="5633"/>
        <item m="1" x="7035"/>
        <item m="1" x="7371"/>
        <item m="1" x="1190"/>
        <item m="1" x="2189"/>
        <item m="1" x="2539"/>
        <item m="1" x="3065"/>
        <item m="1" x="3240"/>
        <item m="1" x="3758"/>
        <item m="1" x="3942"/>
        <item m="1" x="4110"/>
        <item m="1" x="4459"/>
        <item m="1" x="4639"/>
        <item m="1" x="4806"/>
        <item m="1" x="5508"/>
        <item m="1" x="5832"/>
        <item m="1" x="6008"/>
        <item m="1" x="6187"/>
        <item m="1" x="6378"/>
        <item m="1" x="6731"/>
        <item m="1" x="6900"/>
        <item m="1" x="7089"/>
        <item m="1" x="7258"/>
        <item m="1" x="7724"/>
        <item m="1" x="309"/>
        <item m="1" x="879"/>
        <item m="1" x="1064"/>
        <item m="1" x="1248"/>
        <item m="1" x="1413"/>
        <item m="1" x="1677"/>
        <item m="1" x="2079"/>
        <item m="1" x="2429"/>
        <item m="1" x="2587"/>
        <item m="1" x="2770"/>
        <item m="1" x="3291"/>
        <item m="1" x="4632"/>
        <item m="1" x="4801"/>
        <item m="1" x="5360"/>
        <item m="1" x="5642"/>
        <item m="1" x="6002"/>
        <item m="1" x="6372"/>
        <item m="1" x="6919"/>
        <item m="1" x="7275"/>
        <item m="1" x="7454"/>
        <item m="1" x="321"/>
        <item m="1" x="494"/>
        <item m="1" x="678"/>
        <item m="1" x="1061"/>
        <item m="1" x="1695"/>
        <item m="1" x="2067"/>
        <item m="1" x="2268"/>
        <item m="1" x="3308"/>
        <item m="1" x="3483"/>
        <item m="1" x="3833"/>
        <item m="1" x="4328"/>
        <item m="1" x="4518"/>
        <item m="1" x="4881"/>
        <item m="1" x="5398"/>
        <item m="1" x="5517"/>
        <item m="1" x="5703"/>
        <item m="1" x="5879"/>
        <item m="1" x="6444"/>
        <item m="1" x="6618"/>
        <item m="1" x="7635"/>
        <item m="1" x="201"/>
        <item m="1" x="370"/>
        <item m="1" x="556"/>
        <item m="1" x="738"/>
        <item m="1" x="1306"/>
        <item m="1" x="1465"/>
        <item m="1" x="2136"/>
        <item m="1" x="2484"/>
        <item m="1" x="2651"/>
        <item m="1" x="5233"/>
        <item m="1" x="5533"/>
        <item m="1" x="5718"/>
        <item m="1" x="6067"/>
        <item m="1" x="6261"/>
        <item m="1" x="6443"/>
        <item m="1" x="6797"/>
        <item m="1" x="7176"/>
        <item m="1" x="7336"/>
        <item m="1" x="7465"/>
        <item m="1" x="7631"/>
        <item m="1" x="7782"/>
        <item m="1" x="7952"/>
        <item m="1" x="383"/>
        <item m="1" x="570"/>
        <item m="1" x="756"/>
        <item m="1" x="952"/>
        <item m="1" x="1126"/>
        <item m="1" x="1302"/>
        <item m="1" x="1602"/>
        <item m="1" x="1775"/>
        <item m="1" x="2481"/>
        <item m="1" x="3012"/>
        <item m="1" x="4400"/>
        <item m="1" x="4580"/>
        <item m="1" x="4752"/>
        <item m="1" x="5406"/>
        <item m="1" x="5579"/>
        <item m="1" x="7050"/>
        <item m="1" x="7221"/>
        <item m="1" x="7327"/>
        <item m="1" x="7509"/>
        <item m="1" x="268"/>
        <item m="1" x="622"/>
        <item m="1" x="810"/>
        <item m="1" x="1016"/>
        <item m="1" x="1643"/>
        <item m="1" x="2023"/>
        <item m="1" x="2381"/>
        <item m="1" x="2531"/>
        <item m="1" x="2909"/>
        <item m="1" x="3256"/>
        <item m="1" x="4243"/>
        <item m="1" x="4420"/>
        <item m="1" x="4762"/>
        <item m="1" x="5121"/>
        <item m="1" x="5245"/>
        <item m="1" x="5788"/>
        <item m="1" x="5965"/>
        <item m="1" x="6337"/>
        <item m="1" x="6853"/>
        <item m="1" x="7044"/>
        <item m="1" x="7689"/>
        <item m="1" x="449"/>
        <item m="1" x="1206"/>
        <item m="1" x="2715"/>
        <item m="1" x="3250"/>
        <item m="1" x="3981"/>
        <item m="1" x="4818"/>
        <item m="1" x="4997"/>
        <item m="1" x="5660"/>
        <item m="1" x="7123"/>
        <item m="1" x="7398"/>
        <item m="1" x="338"/>
        <item m="1" x="524"/>
        <item m="1" x="695"/>
        <item m="1" x="891"/>
        <item m="1" x="1078"/>
        <item m="1" x="1391"/>
        <item m="1" x="1552"/>
        <item m="1" x="1714"/>
        <item m="1" x="1897"/>
        <item m="1" x="2092"/>
        <item m="1" x="2780"/>
        <item m="1" x="2954"/>
        <item m="1" x="3266"/>
        <item m="1" x="3440"/>
        <item m="1" x="3609"/>
        <item m="1" x="3785"/>
        <item m="1" x="3974"/>
        <item m="1" x="4133"/>
        <item m="1" x="4291"/>
        <item m="1" x="4833"/>
        <item m="1" x="5016"/>
        <item m="1" x="5130"/>
        <item m="1" x="6400"/>
        <item m="1" x="6580"/>
        <item m="1" x="6752"/>
        <item m="1" x="6934"/>
        <item m="1" x="7054"/>
        <item m="1" x="7418"/>
        <item m="1" x="7752"/>
        <item m="1" x="333"/>
        <item m="1" x="513"/>
        <item m="1" x="905"/>
        <item m="1" x="1096"/>
        <item m="1" x="1215"/>
        <item m="1" x="1544"/>
        <item m="1" x="1707"/>
        <item m="1" x="1892"/>
        <item m="1" x="2298"/>
        <item m="1" x="2453"/>
        <item m="1" x="2615"/>
        <item m="1" x="2794"/>
        <item m="1" x="2977"/>
        <item m="1" x="3120"/>
        <item m="1" x="3298"/>
        <item m="1" x="4186"/>
        <item m="1" x="4337"/>
        <item m="1" x="4867"/>
        <item m="1" x="6059"/>
        <item m="1" x="6255"/>
        <item m="1" x="6435"/>
        <item m="1" x="6606"/>
        <item m="1" x="7110"/>
        <item m="1" x="7780"/>
        <item m="1" x="750"/>
        <item m="1" x="942"/>
        <item m="1" x="1249"/>
        <item m="1" x="1765"/>
        <item m="1" x="1957"/>
        <item m="1" x="2326"/>
        <item m="1" x="2476"/>
        <item m="1" x="3136"/>
        <item m="1" x="3488"/>
        <item m="1" x="3839"/>
        <item m="1" x="4017"/>
        <item m="1" x="4179"/>
        <item m="1" x="4333"/>
        <item m="1" x="4889"/>
        <item m="1" x="5005"/>
        <item m="1" x="5886"/>
        <item m="1" x="6269"/>
        <item m="1" x="6452"/>
        <item m="1" x="6624"/>
        <item m="1" x="6809"/>
        <item m="1" x="6920"/>
        <item m="1" x="7103"/>
        <item m="1" x="206"/>
        <item m="1" x="377"/>
        <item m="1" x="1760"/>
        <item m="1" x="1952"/>
        <item m="1" x="2143"/>
        <item m="1" x="2488"/>
        <item m="1" x="2652"/>
        <item m="1" x="2844"/>
        <item m="1" x="3025"/>
        <item m="1" x="3189"/>
        <item m="1" x="3361"/>
        <item m="1" x="4067"/>
        <item m="1" x="4411"/>
        <item m="1" x="4589"/>
        <item m="1" x="4757"/>
        <item m="1" x="4882"/>
        <item m="1" x="5061"/>
        <item m="1" x="5236"/>
        <item m="1" x="5399"/>
        <item m="1" x="5778"/>
        <item m="1" x="5957"/>
        <item m="1" x="6134"/>
        <item m="1" x="6333"/>
        <item m="1" x="6502"/>
        <item m="1" x="7341"/>
        <item m="1" x="958"/>
        <item m="1" x="1135"/>
        <item m="1" x="1307"/>
        <item m="1" x="1466"/>
        <item m="1" x="1633"/>
        <item m="1" x="2032"/>
        <item m="1" x="2214"/>
        <item m="1" x="2389"/>
        <item m="1" x="2544"/>
        <item m="1" x="2707"/>
        <item m="1" x="3718"/>
        <item m="1" x="3911"/>
        <item m="1" x="4081"/>
        <item m="1" x="4585"/>
        <item m="1" x="4898"/>
        <item m="1" x="5072"/>
        <item m="1" x="5772"/>
        <item m="1" x="6128"/>
        <item m="1" x="6326"/>
        <item m="1" x="6686"/>
        <item m="1" x="6995"/>
        <item m="1" x="7177"/>
        <item m="1" x="7683"/>
        <item m="1" x="276"/>
        <item m="1" x="626"/>
        <item m="1" x="1324"/>
        <item m="1" x="2027"/>
        <item m="1" x="2210"/>
        <item m="1" x="2383"/>
        <item m="1" x="3432"/>
        <item m="1" x="3969"/>
        <item m="1" x="4127"/>
        <item m="1" x="4287"/>
        <item m="1" x="5466"/>
        <item m="1" x="5649"/>
        <item m="1" x="6399"/>
        <item m="1" x="6571"/>
        <item m="1" x="6682"/>
        <item m="1" x="6865"/>
        <item m="1" x="7051"/>
        <item m="1" x="7222"/>
        <item m="1" x="7745"/>
        <item m="1" x="7904"/>
        <item m="1" x="327"/>
        <item m="1" x="834"/>
        <item m="1" x="1035"/>
        <item m="1" x="1888"/>
        <item m="1" x="2080"/>
        <item m="1" x="2722"/>
        <item m="1" x="3078"/>
        <item m="1" x="3428"/>
        <item m="1" x="3794"/>
        <item m="1" x="4763"/>
        <item m="1" x="5142"/>
        <item m="1" x="5315"/>
        <item m="1" x="5481"/>
        <item m="1" x="5666"/>
        <item m="1" x="5848"/>
        <item m="1" x="6394"/>
        <item m="1" x="6698"/>
        <item m="1" x="6876"/>
        <item m="1" x="7063"/>
        <item m="1" x="7232"/>
        <item m="1" x="7403"/>
        <item m="1" x="7898"/>
        <item m="1" x="340"/>
        <item m="1" x="828"/>
        <item m="1" x="1395"/>
        <item m="1" x="1557"/>
        <item m="1" x="1722"/>
        <item m="1" x="1903"/>
        <item m="1" x="2098"/>
        <item m="1" x="2284"/>
        <item m="1" x="2445"/>
        <item m="1" x="2962"/>
        <item m="1" x="4035"/>
        <item m="1" x="4346"/>
        <item m="1" x="392"/>
        <item m="1" x="525"/>
        <item m="1" x="910"/>
        <item m="1" x="1274"/>
        <item m="1" x="1604"/>
        <item m="1" x="1781"/>
        <item m="1" x="1967"/>
        <item m="1" x="2159"/>
        <item m="1" x="2619"/>
        <item m="1" x="2800"/>
        <item m="1" x="2984"/>
        <item m="1" x="3149"/>
        <item m="1" x="3322"/>
        <item m="1" x="3849"/>
        <item m="1" x="4361"/>
        <item m="1" x="4664"/>
        <item m="1" x="5017"/>
        <item m="1" x="5192"/>
        <item m="1" x="5554"/>
        <item m="1" x="5735"/>
        <item m="1" x="5908"/>
        <item m="1" x="6083"/>
        <item m="1" x="6283"/>
        <item m="1" x="6401"/>
        <item m="1" x="6581"/>
        <item m="1" x="7140"/>
        <item m="1" x="7297"/>
        <item m="1" x="7479"/>
        <item m="1" x="7800"/>
        <item m="1" x="7966"/>
        <item m="1" x="906"/>
        <item m="1" x="1097"/>
        <item m="1" x="1271"/>
        <item m="1" x="2499"/>
        <item m="1" x="2856"/>
        <item m="1" x="3197"/>
        <item m="1" x="3736"/>
        <item m="1" x="3921"/>
        <item m="1" x="4357"/>
        <item m="1" x="5084"/>
        <item m="1" x="5429"/>
        <item m="1" x="5602"/>
        <item m="1" x="5794"/>
        <item m="1" x="5967"/>
        <item m="1" x="7009"/>
        <item m="1" x="7187"/>
        <item m="1" x="7531"/>
        <item m="1" x="7845"/>
        <item m="1" x="291"/>
        <item m="1" x="402"/>
        <item m="1" x="587"/>
        <item m="1" x="772"/>
        <item m="1" x="972"/>
        <item m="1" x="1342"/>
        <item m="1" x="1661"/>
        <item m="1" x="1846"/>
        <item m="1" x="2342"/>
        <item m="1" x="2679"/>
        <item m="1" x="3041"/>
        <item m="1" x="3213"/>
        <item m="1" x="3561"/>
        <item m="1" x="3730"/>
        <item m="1" x="4370"/>
        <item m="1" x="4558"/>
        <item m="1" x="4912"/>
        <item m="1" x="5425"/>
        <item m="1" x="5983"/>
        <item m="1" x="6159"/>
        <item m="1" x="6292"/>
        <item m="1" x="6471"/>
        <item m="1" x="6638"/>
        <item m="1" x="6830"/>
        <item m="1" x="7004"/>
        <item m="1" x="7368"/>
        <item m="1" x="7541"/>
        <item m="1" x="7701"/>
        <item m="1" x="7860"/>
        <item m="1" x="411"/>
        <item m="1" x="598"/>
        <item m="1" x="785"/>
        <item m="1" x="2925"/>
        <item m="1" x="3093"/>
        <item m="1" x="3270"/>
        <item m="1" x="3446"/>
        <item m="1" x="4608"/>
        <item m="1" x="4778"/>
        <item m="1" x="6521"/>
        <item m="1" x="6889"/>
        <item m="1" x="7079"/>
        <item m="1" x="7250"/>
        <item m="1" x="7423"/>
        <item m="1" x="7590"/>
        <item m="1" x="7760"/>
        <item m="1" x="464"/>
        <item m="1" x="657"/>
        <item m="1" x="847"/>
        <item m="1" x="1044"/>
        <item m="1" x="1220"/>
        <item m="1" x="1738"/>
        <item m="1" x="2238"/>
        <item m="1" x="2405"/>
        <item m="1" x="2561"/>
        <item m="1" x="3109"/>
        <item m="1" x="3285"/>
        <item m="1" x="3631"/>
        <item m="1" x="3804"/>
        <item m="1" x="3994"/>
        <item m="1" x="5330"/>
        <item m="1" x="5679"/>
        <item m="1" x="5864"/>
        <item m="1" x="6361"/>
        <item m="1" x="6541"/>
        <item m="1" x="6714"/>
        <item m="1" x="6882"/>
        <item m="1" x="7072"/>
        <item m="1" x="7243"/>
        <item m="1" x="7419"/>
        <item m="1" x="866"/>
        <item m="1" x="1056"/>
        <item m="1" x="1567"/>
        <item m="1" x="1730"/>
        <item m="1" x="2299"/>
        <item m="1" x="2814"/>
        <item m="1" x="3335"/>
        <item m="1" x="3506"/>
        <item m="1" x="3685"/>
        <item m="1" x="3864"/>
        <item m="1" x="4319"/>
        <item m="1" x="4507"/>
        <item m="1" x="4681"/>
        <item m="1" x="4845"/>
        <item m="1" x="5033"/>
        <item m="1" x="5203"/>
        <item m="1" x="5549"/>
        <item m="1" x="5924"/>
        <item m="1" x="6234"/>
        <item m="1" x="7310"/>
        <item m="1" x="7489"/>
        <item m="1" x="7810"/>
        <item m="1" x="547"/>
        <item m="1" x="725"/>
        <item m="1" x="1609"/>
        <item m="1" x="1790"/>
        <item m="1" x="2128"/>
        <item m="1" x="2312"/>
        <item m="1" x="2811"/>
        <item m="1" x="3519"/>
        <item m="1" x="3693"/>
        <item m="1" x="3881"/>
        <item m="1" x="4161"/>
        <item m="1" x="5218"/>
        <item m="1" x="6600"/>
        <item m="1" x="6780"/>
        <item m="1" x="6966"/>
        <item m="1" x="7146"/>
        <item m="1" x="7485"/>
        <item m="1" x="184"/>
        <item m="1" x="354"/>
        <item m="1" x="543"/>
        <item m="1" x="1121"/>
        <item m="1" x="1455"/>
        <item m="1" x="1990"/>
        <item m="1" x="2357"/>
        <item m="1" x="3229"/>
        <item m="1" x="3403"/>
        <item m="1" x="3574"/>
        <item m="1" x="3750"/>
        <item m="1" x="4384"/>
        <item m="1" x="5438"/>
        <item m="1" x="5937"/>
        <item m="1" x="6104"/>
        <item m="1" x="6310"/>
        <item m="1" x="6483"/>
        <item m="1" x="6658"/>
        <item m="1" x="6839"/>
        <item m="1" x="7021"/>
        <item m="1" x="7199"/>
        <item m="1" x="7362"/>
        <item m="1" x="7714"/>
        <item m="1" x="7820"/>
        <item m="1" x="7992"/>
        <item m="1" x="237"/>
        <item m="1" x="614"/>
        <item m="1" x="801"/>
        <item m="1" x="1003"/>
        <item m="1" x="1173"/>
        <item m="1" x="1355"/>
        <item m="1" x="3048"/>
        <item m="1" x="3223"/>
        <item m="1" x="4378"/>
        <item m="1" x="4566"/>
        <item m="1" x="4743"/>
        <item m="1" x="4920"/>
        <item m="1" x="5290"/>
        <item m="1" x="6306"/>
        <item m="1" x="7550"/>
        <item m="1" x="7665"/>
        <item m="1" x="248"/>
        <item m="1" x="423"/>
        <item m="1" x="604"/>
        <item m="1" x="796"/>
        <item m="1" x="993"/>
        <item m="1" x="2059"/>
        <item m="1" x="2258"/>
        <item m="1" x="2418"/>
        <item m="1" x="2578"/>
        <item m="1" x="2754"/>
        <item m="1" x="2936"/>
        <item m="1" x="3105"/>
        <item m="1" x="3470"/>
        <item m="1" x="3643"/>
        <item m="1" x="3943"/>
        <item m="1" x="4111"/>
        <item m="1" x="4986"/>
        <item m="1" x="5170"/>
        <item m="1" x="5342"/>
        <item m="1" x="5509"/>
        <item m="1" x="5628"/>
        <item m="1" x="5812"/>
        <item m="1" x="6188"/>
        <item m="1" x="6379"/>
        <item m="1" x="6551"/>
        <item m="1" x="6732"/>
        <item m="1" x="7259"/>
        <item m="1" x="7437"/>
        <item m="1" x="310"/>
        <item m="1" x="472"/>
        <item m="1" x="666"/>
        <item m="1" x="1250"/>
        <item m="1" x="1582"/>
        <item m="1" x="1678"/>
        <item m="1" x="1868"/>
        <item m="1" x="2051"/>
        <item m="1" x="2588"/>
        <item m="1" x="3118"/>
        <item m="1" x="3773"/>
        <item m="1" x="3964"/>
        <item m="1" x="4123"/>
        <item m="1" x="4633"/>
        <item m="1" x="4802"/>
        <item m="1" x="5165"/>
        <item m="1" x="5335"/>
        <item m="1" x="5825"/>
        <item m="1" x="6003"/>
        <item m="1" x="6183"/>
        <item m="1" x="6373"/>
        <item m="1" x="6546"/>
        <item m="1" x="6723"/>
        <item m="1" x="7104"/>
        <item m="1" x="7455"/>
        <item m="1" x="1062"/>
        <item m="1" x="1243"/>
        <item m="1" x="1409"/>
        <item m="1" x="2642"/>
        <item m="1" x="3167"/>
        <item m="1" x="3656"/>
        <item m="1" x="3834"/>
        <item m="1" x="4013"/>
        <item m="1" x="4174"/>
        <item m="1" x="4329"/>
        <item m="1" x="4519"/>
        <item m="1" x="4693"/>
        <item m="1" x="4857"/>
        <item m="1" x="5237"/>
        <item m="1" x="5400"/>
        <item m="1" x="5518"/>
        <item m="1" x="5704"/>
        <item m="1" x="5880"/>
        <item m="1" x="6049"/>
        <item m="1" x="6619"/>
        <item m="1" x="6801"/>
        <item m="1" x="7611"/>
        <item m="1" x="7956"/>
        <item m="1" x="739"/>
        <item m="1" x="930"/>
        <item m="1" x="1115"/>
        <item m="1" x="1467"/>
        <item m="1" x="1590"/>
        <item m="1" x="1755"/>
        <item m="1" x="1946"/>
        <item m="1" x="2137"/>
        <item m="1" x="3021"/>
        <item m="1" x="3184"/>
        <item m="1" x="3357"/>
        <item m="1" x="3476"/>
        <item m="1" x="3649"/>
        <item m="1" x="4192"/>
        <item m="1" x="4534"/>
        <item m="1" x="5055"/>
        <item m="1" x="5234"/>
        <item m="1" x="5534"/>
        <item m="1" x="5891"/>
        <item m="1" x="6068"/>
        <item m="1" x="7953"/>
        <item m="1" x="384"/>
        <item m="1" x="571"/>
        <item m="1" x="757"/>
        <item m="1" x="953"/>
        <item m="1" x="1127"/>
        <item m="1" x="2519"/>
        <item m="1" x="2878"/>
        <item m="1" x="3218"/>
        <item m="1" x="3525"/>
        <item m="1" x="3697"/>
        <item m="1" x="3886"/>
        <item m="1" x="4057"/>
        <item m="1" x="4737"/>
        <item m="1" x="4915"/>
        <item m="1" x="5085"/>
        <item m="1" x="5390"/>
        <item m="1" x="7811"/>
        <item m="1" x="244"/>
        <item m="1" x="416"/>
        <item m="1" x="600"/>
        <item m="1" x="986"/>
        <item m="1" x="1626"/>
        <item m="1" x="1998"/>
        <item m="1" x="2183"/>
        <item m="1" x="2362"/>
        <item m="1" x="2515"/>
        <item m="1" x="3233"/>
        <item m="1" x="3520"/>
        <item m="1" x="3882"/>
        <item m="1" x="4390"/>
        <item m="1" x="4574"/>
        <item m="1" x="4925"/>
        <item m="1" x="5219"/>
        <item m="1" x="5760"/>
        <item m="1" x="6842"/>
        <item m="1" x="7671"/>
        <item m="1" x="7996"/>
        <item m="1" x="618"/>
        <item m="1" x="803"/>
        <item m="1" x="1359"/>
        <item m="1" x="1510"/>
        <item m="1" x="1670"/>
        <item m="1" x="2048"/>
        <item m="1" x="2247"/>
        <item m="1" x="2584"/>
        <item m="1" x="3404"/>
        <item m="1" x="4118"/>
        <item m="1" x="4276"/>
        <item m="1" x="4452"/>
        <item m="1" x="4625"/>
        <item m="1" x="4977"/>
        <item m="1" x="5293"/>
        <item m="1" x="5453"/>
        <item m="1" x="5638"/>
        <item m="1" x="5817"/>
        <item m="1" x="5998"/>
        <item m="1" x="6174"/>
        <item m="1" x="6366"/>
        <item m="1" x="6717"/>
        <item m="1" x="7211"/>
        <item m="1" x="7377"/>
        <item m="1" x="488"/>
        <item m="1" x="1174"/>
        <item m="1" x="1527"/>
        <item m="1" x="2061"/>
        <item m="1" x="3245"/>
        <item m="1" x="3763"/>
        <item m="1" x="3948"/>
        <item m="1" x="4272"/>
        <item m="1" x="4447"/>
        <item m="1" x="4991"/>
        <item m="1" x="5291"/>
        <item m="1" x="5815"/>
        <item m="1" x="6385"/>
        <item m="1" x="6557"/>
        <item m="1" x="6734"/>
        <item m="1" x="6908"/>
        <item m="1" x="7571"/>
        <item m="1" x="7727"/>
        <item m="1" x="483"/>
        <item m="1" x="670"/>
        <item m="1" x="1069"/>
        <item m="1" x="1416"/>
        <item m="1" x="1750"/>
        <item m="1" x="2317"/>
        <item m="1" x="3121"/>
        <item m="1" x="3299"/>
        <item m="1" x="3471"/>
        <item m="1" x="4003"/>
        <item m="1" x="4868"/>
        <item m="1" x="5343"/>
        <item m="1" x="6060"/>
        <item m="1" x="6256"/>
        <item m="1" x="7624"/>
        <item m="1" x="7946"/>
        <item m="1" x="3185"/>
        <item m="1" x="588"/>
        <item m="1" x="1396"/>
        <item m="1" x="2099"/>
        <item m="1" x="6870"/>
        <item m="1" x="7424"/>
        <item m="1" x="304"/>
        <item m="1" x="848"/>
        <item m="1" x="1045"/>
        <item m="1" x="1553"/>
        <item m="1" x="1715"/>
        <item m="1" x="2239"/>
        <item m="1" x="2406"/>
        <item m="1" x="2736"/>
        <item m="1" x="2920"/>
        <item m="1" x="3090"/>
        <item m="1" x="3460"/>
        <item m="1" x="3632"/>
        <item m="1" x="5680"/>
        <item m="1" x="6169"/>
        <item m="1" x="176"/>
        <item m="1" x="346"/>
        <item m="1" x="539"/>
        <item m="1" x="4846"/>
        <item m="1" x="5034"/>
        <item m="1" x="4506"/>
        <item m="1" x="5220"/>
        <item m="1" x="6781"/>
        <item m="1" x="7147"/>
        <item m="1" x="7307"/>
        <item m="1" x="7939"/>
        <item m="1" x="983"/>
        <item m="1" x="2511"/>
        <item m="1" x="2673"/>
        <item m="1" x="3575"/>
        <item m="1" x="3751"/>
        <item m="1" x="1506"/>
        <item m="1" x="1986"/>
        <item m="1" x="458"/>
        <item m="1" x="1545"/>
        <item m="1" x="4094"/>
        <item m="1" x="4967"/>
        <item m="1" x="5484"/>
        <item m="1" x="5603"/>
        <item m="1" x="6529"/>
        <item m="1" x="6699"/>
        <item m="1" x="6877"/>
        <item m="1" x="7252"/>
        <item m="1" x="7429"/>
        <item m="1" x="6053"/>
        <item m="1" x="6252"/>
        <item m="1" x="6427"/>
        <item m="1" x="6601"/>
        <item m="1" x="7105"/>
        <item m="1" x="7456"/>
        <item m="1" x="7618"/>
        <item m="1" x="619"/>
        <item m="1" x="804"/>
        <item m="1" x="2376"/>
        <item m="1" x="2526"/>
        <item m="1" x="2688"/>
        <item m="1" x="3362"/>
        <item m="1" x="3536"/>
        <item m="1" x="3710"/>
        <item m="1" x="4385"/>
        <item m="1" x="4571"/>
        <item m="1" x="5753"/>
        <item m="1" x="6105"/>
        <item m="1" x="6673"/>
        <item m="1" x="6802"/>
        <item m="1" x="6979"/>
        <item m="1" x="7162"/>
        <item m="1" x="259"/>
        <item m="1" x="959"/>
        <item m="1" x="1468"/>
        <item m="1" x="2011"/>
        <item m="1" x="2370"/>
        <item m="1" x="2708"/>
        <item m="1" x="2839"/>
        <item m="1" x="3022"/>
        <item m="1" x="3358"/>
        <item m="1" x="3530"/>
        <item m="1" x="3704"/>
        <item m="1" x="4403"/>
        <item m="1" x="5412"/>
        <item m="1" x="5773"/>
        <item m="1" x="6129"/>
        <item m="1" x="6327"/>
        <item m="1" x="817"/>
        <item m="1" x="1022"/>
        <item m="1" x="1191"/>
        <item m="1" x="1366"/>
        <item m="1" x="1521"/>
        <item m="1" x="1686"/>
        <item m="1" x="1872"/>
        <item m="1" x="2276"/>
        <item m="1" x="2702"/>
        <item m="1" x="4581"/>
        <item m="1" x="5126"/>
        <item m="1" x="5299"/>
        <item m="1" x="5467"/>
        <item m="1" x="5650"/>
        <item m="1" x="6189"/>
        <item m="1" x="6380"/>
        <item m="1" x="7882"/>
        <item m="1" x="506"/>
        <item m="1" x="811"/>
        <item m="1" x="1209"/>
        <item m="1" x="1702"/>
        <item m="1" x="2274"/>
        <item m="1" x="2910"/>
        <item m="1" x="3079"/>
        <item m="1" x="3429"/>
        <item m="1" x="3602"/>
        <item m="1" x="3965"/>
        <item m="1" x="4124"/>
        <item m="1" x="4481"/>
        <item m="1" x="4764"/>
        <item m="1" x="6019"/>
        <item m="1" x="6207"/>
        <item m="1" x="6395"/>
        <item m="1" x="6679"/>
        <item m="1" x="7233"/>
        <item m="1" x="7404"/>
        <item m="1" x="7738"/>
        <item m="1" x="773"/>
        <item m="1" x="973"/>
        <item m="1" x="639"/>
        <item m="1" x="3094"/>
        <item m="1" x="6522"/>
        <item m="1" x="465"/>
        <item m="1" x="658"/>
        <item m="1" x="849"/>
        <item m="1" x="1392"/>
        <item m="1" x="3441"/>
        <item m="1" x="7073"/>
        <item m="1" x="7420"/>
        <item m="1" x="7753"/>
        <item m="1" x="7886"/>
        <item m="1" x="514"/>
        <item m="1" x="686"/>
        <item m="1" x="884"/>
        <item m="1" x="1070"/>
        <item m="1" x="1417"/>
        <item m="1" x="1776"/>
        <item m="1" x="1963"/>
        <item m="1" x="2086"/>
        <item m="1" x="3970"/>
        <item m="1" x="4493"/>
        <item m="1" x="4831"/>
        <item m="1" x="6572"/>
        <item m="1" x="6747"/>
        <item m="1" x="7281"/>
        <item m="1" x="7460"/>
        <item m="1" x="7905"/>
        <item m="1" x="1599"/>
        <item m="1" x="2104"/>
        <item m="1" x="2288"/>
        <item m="1" x="2447"/>
        <item m="1" x="2967"/>
        <item m="1" x="3489"/>
        <item m="1" x="4300"/>
        <item m="1" x="4482"/>
        <item m="1" x="4653"/>
        <item m="1" x="4824"/>
        <item m="1" x="5542"/>
        <item m="1" x="5725"/>
        <item m="1" x="6020"/>
        <item m="1" x="6396"/>
        <item m="1" x="7790"/>
        <item m="1" x="398"/>
        <item m="1" x="578"/>
        <item m="1" x="765"/>
        <item m="1" x="961"/>
        <item m="1" x="1142"/>
        <item m="1" x="1313"/>
        <item m="1" x="1472"/>
        <item m="1" x="1639"/>
        <item m="1" x="2489"/>
        <item m="1" x="2653"/>
        <item m="1" x="2845"/>
        <item m="1" x="3558"/>
        <item m="1" x="3721"/>
        <item m="1" x="3854"/>
        <item m="1" x="4036"/>
        <item m="1" x="4197"/>
        <item m="1" x="4347"/>
        <item m="1" x="5075"/>
        <item m="1" x="5417"/>
        <item m="1" x="5587"/>
        <item m="1" x="5720"/>
        <item m="1" x="5896"/>
        <item m="1" x="7180"/>
        <item m="1" x="7342"/>
        <item m="1" x="7518"/>
        <item m="1" x="218"/>
        <item m="1" x="393"/>
        <item m="1" x="1330"/>
        <item m="1" x="3201"/>
        <item m="1" x="3380"/>
        <item m="1" x="4204"/>
        <item m="1" x="4551"/>
        <item m="1" x="4723"/>
        <item m="1" x="4899"/>
        <item m="1" x="6462"/>
        <item m="1" x="6818"/>
        <item m="1" x="7848"/>
        <item m="1" x="651"/>
        <item m="1" x="1546"/>
        <item m="1" x="1647"/>
        <item m="1" x="2229"/>
        <item m="1" x="3433"/>
        <item m="1" x="3737"/>
        <item m="1" x="3922"/>
        <item m="1" x="4095"/>
        <item m="1" x="4248"/>
        <item m="1" x="4425"/>
        <item m="1" x="4947"/>
        <item m="1" x="5324"/>
        <item m="1" x="5795"/>
        <item m="1" x="5968"/>
        <item m="1" x="6146"/>
        <item m="1" x="6706"/>
        <item m="1" x="6880"/>
        <item m="1" x="7237"/>
        <item m="1" x="7692"/>
        <item m="1" x="292"/>
        <item m="1" x="644"/>
        <item m="1" x="1036"/>
        <item m="1" x="1559"/>
        <item m="1" x="4613"/>
        <item m="1" x="5984"/>
        <item m="1" x="6160"/>
        <item m="1" x="6530"/>
        <item m="1" x="6878"/>
        <item m="1" x="7064"/>
        <item m="1" x="7234"/>
        <item m="1" x="7598"/>
        <item m="1" x="7763"/>
        <item m="1" x="1904"/>
        <item m="1" x="2100"/>
        <item m="1" x="3327"/>
        <item m="1" x="3811"/>
        <item m="1" x="4311"/>
        <item m="1" x="4840"/>
        <item m="1" x="5019"/>
        <item m="1" x="6222"/>
        <item m="1" x="6759"/>
        <item m="1" x="7425"/>
        <item m="1" x="7591"/>
        <item m="1" x="182"/>
        <item m="1" x="351"/>
        <item m="1" x="911"/>
        <item m="1" x="1098"/>
        <item m="1" x="1275"/>
        <item m="1" x="1571"/>
        <item m="1" x="1920"/>
        <item m="1" x="2115"/>
        <item m="1" x="2460"/>
        <item m="1" x="2620"/>
        <item m="1" x="2985"/>
        <item m="1" x="3338"/>
        <item m="1" x="3461"/>
        <item m="1" x="3633"/>
        <item m="1" x="3805"/>
        <item m="1" x="3995"/>
        <item m="1" x="4155"/>
        <item m="1" x="4308"/>
        <item m="1" x="4687"/>
        <item m="1" x="4852"/>
        <item m="1" x="5207"/>
        <item m="1" x="5331"/>
        <item m="1" x="5681"/>
        <item m="1" x="6417"/>
        <item m="1" x="7298"/>
        <item m="1" x="7480"/>
        <item m="1" x="7981"/>
        <item m="1" x="233"/>
        <item m="1" x="405"/>
        <item m="1" x="591"/>
        <item m="1" x="776"/>
        <item m="1" x="975"/>
        <item m="1" x="1444"/>
        <item m="1" x="1983"/>
        <item m="1" x="2175"/>
        <item m="1" x="3044"/>
        <item m="1" x="4218"/>
        <item m="1" x="4561"/>
        <item m="1" x="4738"/>
        <item m="1" x="4916"/>
        <item m="1" x="6647"/>
        <item m="1" x="601"/>
        <item m="1" x="792"/>
        <item m="1" x="1162"/>
        <item m="1" x="2363"/>
        <item m="1" x="2516"/>
        <item m="1" x="2870"/>
        <item m="1" x="3521"/>
        <item m="1" x="4052"/>
        <item m="1" x="4371"/>
        <item m="1" x="4559"/>
        <item m="1" x="4730"/>
        <item m="1" x="5099"/>
        <item m="1" x="5221"/>
        <item m="1" x="5557"/>
        <item m="1" x="6093"/>
        <item m="1" x="6660"/>
        <item m="1" x="7030"/>
        <item m="1" x="7369"/>
        <item m="1" x="7702"/>
        <item m="1" x="7861"/>
        <item m="1" x="468"/>
        <item m="1" x="853"/>
        <item m="1" x="1049"/>
        <item m="1" x="1862"/>
        <item m="1" x="2248"/>
        <item m="1" x="2407"/>
        <item m="1" x="2567"/>
        <item m="1" x="2739"/>
        <item m="1" x="2926"/>
        <item m="1" x="3230"/>
        <item m="1" x="3934"/>
        <item m="1" x="4105"/>
        <item m="1" x="4256"/>
        <item m="1" x="4626"/>
        <item m="1" x="4795"/>
        <item m="1" x="4978"/>
        <item m="1" x="5095"/>
        <item m="1" x="5281"/>
        <item m="1" x="6175"/>
        <item m="1" x="6367"/>
        <item m="1" x="6718"/>
        <item m="1" x="6890"/>
        <item m="1" x="7022"/>
        <item m="1" x="7378"/>
        <item m="1" x="7556"/>
        <item m="1" x="7715"/>
        <item m="1" x="7875"/>
        <item m="1" x="2421"/>
        <item m="1" x="3049"/>
        <item m="1" x="3224"/>
        <item m="1" x="4116"/>
        <item m="1" x="4448"/>
        <item m="1" x="5113"/>
        <item m="1" x="5996"/>
        <item m="1" x="6909"/>
        <item m="1" x="7267"/>
        <item m="1" x="7441"/>
        <item m="1" x="7925"/>
        <item m="1" x="730"/>
        <item m="1" x="921"/>
        <item m="1" x="1751"/>
        <item m="1" x="1941"/>
        <item m="1" x="2132"/>
        <item m="1" x="2631"/>
        <item m="1" x="2815"/>
        <item m="1" x="3122"/>
        <item m="1" x="3472"/>
        <item m="1" x="4004"/>
        <item m="1" x="4320"/>
        <item m="1" x="4508"/>
        <item m="1" x="4682"/>
        <item m="1" x="5171"/>
        <item m="1" x="5344"/>
        <item m="1" x="5510"/>
        <item m="1" x="6042"/>
        <item m="1" x="6436"/>
        <item m="1" x="6607"/>
        <item m="1" x="6789"/>
        <item m="1" x="6901"/>
        <item m="1" x="7090"/>
        <item m="1" x="7260"/>
        <item m="1" x="7947"/>
        <item m="1" x="726"/>
        <item m="1" x="1938"/>
        <item m="1" x="2129"/>
        <item m="1" x="2313"/>
        <item m="1" x="2830"/>
        <item m="1" x="3119"/>
        <item m="1" x="3292"/>
        <item m="1" x="3467"/>
        <item m="1" x="4180"/>
        <item m="1" x="4334"/>
        <item m="1" x="4523"/>
        <item m="1" x="5708"/>
        <item m="1" x="6054"/>
        <item m="1" x="6253"/>
        <item m="1" x="6428"/>
        <item m="1" x="7826"/>
        <item m="1" x="7997"/>
        <item m="1" x="805"/>
        <item m="1" x="938"/>
        <item m="1" x="1456"/>
        <item m="1" x="1807"/>
        <item m="1" x="2689"/>
        <item m="1" x="2823"/>
        <item m="1" x="3006"/>
        <item m="1" x="3168"/>
        <item m="1" x="3537"/>
        <item m="1" x="3900"/>
        <item m="1" x="4068"/>
        <item m="1" x="4386"/>
        <item m="1" x="4572"/>
        <item m="1" x="4883"/>
        <item m="1" x="5062"/>
        <item m="1" x="5238"/>
        <item m="1" x="5401"/>
        <item m="1" x="5568"/>
        <item m="1" x="5754"/>
        <item m="1" x="5938"/>
        <item m="1" x="6106"/>
        <item m="1" x="6311"/>
        <item m="1" x="6484"/>
        <item m="1" x="6803"/>
        <item m="1" x="740"/>
        <item m="1" x="1136"/>
        <item m="1" x="1308"/>
        <item m="1" x="1634"/>
        <item m="1" x="2196"/>
        <item m="1" x="3359"/>
        <item m="1" x="3531"/>
        <item m="1" x="3894"/>
        <item m="1" x="4404"/>
        <item m="1" x="5774"/>
        <item m="1" x="6498"/>
        <item m="1" x="6668"/>
        <item m="1" x="7207"/>
        <item m="1" x="7728"/>
        <item m="1" x="484"/>
        <item m="1" x="1192"/>
        <item m="1" x="1687"/>
        <item m="1" x="2259"/>
        <item m="1" x="2593"/>
        <item m="1" x="2703"/>
        <item m="1" x="3241"/>
        <item m="1" x="3412"/>
        <item m="1" x="3971"/>
        <item m="1" x="4288"/>
        <item m="1" x="4753"/>
        <item m="1" x="4929"/>
        <item m="1" x="5300"/>
        <item m="1" x="7883"/>
        <item m="1" x="1183"/>
        <item m="1" x="2081"/>
        <item m="1" x="2275"/>
        <item m="1" x="2532"/>
        <item m="1" x="2911"/>
        <item m="1" x="3257"/>
        <item m="1" x="3430"/>
        <item m="1" x="3603"/>
        <item m="1" x="4283"/>
        <item m="1" x="5294"/>
        <item m="1" x="5461"/>
        <item m="1" x="5643"/>
        <item m="1" x="5826"/>
        <item m="1" x="6208"/>
        <item m="1" x="6743"/>
        <item m="1" x="7276"/>
        <item m="1" x="7619"/>
        <item m="1" x="495"/>
        <item m="1" x="679"/>
        <item m="1" x="1083"/>
        <item m="1" x="1264"/>
        <item m="1" x="1761"/>
        <item m="1" x="2144"/>
        <item m="1" x="2787"/>
        <item m="1" x="2963"/>
        <item m="1" x="3484"/>
        <item m="1" x="3657"/>
        <item m="1" x="3835"/>
        <item m="1" x="4474"/>
        <item m="1" x="4998"/>
        <item m="1" x="5353"/>
        <item m="1" x="5721"/>
        <item m="1" x="7124"/>
        <item m="1" x="202"/>
        <item m="1" x="526"/>
        <item m="1" x="1079"/>
        <item m="1" x="1258"/>
        <item m="1" x="1423"/>
        <item m="1" x="1591"/>
        <item m="1" x="1968"/>
        <item m="1" x="2160"/>
        <item m="1" x="2781"/>
        <item m="1" x="3499"/>
        <item m="1" x="3674"/>
        <item m="1" x="3850"/>
        <item m="1" x="4027"/>
        <item m="1" x="4292"/>
        <item m="1" x="4834"/>
        <item m="1" x="5193"/>
        <item m="1" x="6612"/>
        <item m="1" x="7157"/>
        <item m="1" x="7314"/>
        <item m="1" x="7496"/>
        <item m="1" x="7666"/>
        <item m="1" x="7816"/>
        <item m="1" x="7982"/>
        <item m="1" x="249"/>
        <item m="1" x="554"/>
        <item m="1" x="731"/>
        <item m="1" x="922"/>
        <item m="1" x="1463"/>
        <item m="1" x="1816"/>
        <item m="1" x="2004"/>
        <item m="1" x="2835"/>
        <item m="1" x="3013"/>
        <item m="1" x="3178"/>
        <item m="1" x="3348"/>
        <item m="1" x="3698"/>
        <item m="1" x="4058"/>
        <item m="1" x="4338"/>
        <item m="1" x="4704"/>
        <item m="1" x="4869"/>
        <item m="1" x="5050"/>
        <item m="1" x="5228"/>
        <item m="1" x="5949"/>
        <item m="1" x="6257"/>
        <item m="1" x="6608"/>
        <item m="1" x="7328"/>
        <item m="1" x="7510"/>
        <item m="1" x="7677"/>
        <item m="1" x="7834"/>
        <item m="1" x="943"/>
        <item m="1" x="2477"/>
        <item m="1" x="2831"/>
        <item m="1" x="3009"/>
        <item m="1" x="3176"/>
        <item m="1" x="3713"/>
        <item m="1" x="4524"/>
        <item m="1" x="5571"/>
        <item m="1" x="5761"/>
        <item m="1" x="6110"/>
        <item m="1" x="6316"/>
        <item m="1" x="6487"/>
        <item m="1" x="6854"/>
        <item m="1" x="7215"/>
        <item m="1" x="263"/>
        <item m="1" x="620"/>
        <item m="1" x="1008"/>
        <item m="1" x="1178"/>
        <item m="1" x="1884"/>
        <item m="1" x="2068"/>
        <item m="1" x="2199"/>
        <item m="1" x="2377"/>
        <item m="1" x="2527"/>
        <item m="1" x="2690"/>
        <item m="1" x="3073"/>
        <item m="1" x="3251"/>
        <item m="1" x="3420"/>
        <item m="1" x="3765"/>
        <item m="1" x="3953"/>
        <item m="1" x="4412"/>
        <item m="1" x="4758"/>
        <item t="default"/>
      </items>
    </pivotField>
    <pivotField showAll="0"/>
    <pivotField showAll="0"/>
    <pivotField axis="axisPage" multipleItemSelectionAllowed="1" showAll="0" defaultSubtotal="0">
      <items count="2">
        <item h="1" x="0"/>
        <item x="1"/>
      </items>
    </pivotField>
    <pivotField multipleItemSelectionAllowed="1" showAll="0" defaultSubtotal="0"/>
    <pivotField showAll="0" defaultSubtota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2"/>
        <item h="1" m="1" x="5"/>
        <item h="1" m="1" x="6"/>
        <item x="1"/>
        <item h="1" m="1" x="8"/>
        <item h="1" m="1" x="4"/>
        <item h="1" m="1" x="7"/>
        <item h="1" m="1" x="3"/>
        <item x="0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71"/>
    </i>
    <i>
      <x v="172"/>
    </i>
    <i>
      <x v="178"/>
    </i>
    <i>
      <x v="184"/>
    </i>
    <i>
      <x v="185"/>
    </i>
    <i>
      <x v="186"/>
    </i>
    <i t="grand">
      <x/>
    </i>
  </rowItems>
  <colFields count="1">
    <field x="0"/>
  </colFields>
  <colItems count="18"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pageFields count="2">
    <pageField fld="15" hier="-1"/>
    <pageField fld="4" hier="-1"/>
  </pageFields>
  <dataFields count="1">
    <dataField name="Count of number_enrolled_total" fld="12" subtotal="count" baseField="0" baseItem="0"/>
  </dataFields>
  <formats count="2">
    <format dxfId="4">
      <pivotArea dataOnly="0" labelOnly="1" grandCol="1" outline="0" fieldPosition="0"/>
    </format>
    <format dxfId="3">
      <pivotArea dataOnly="0" labelOnly="1" grandCol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6:E13" firstHeaderRow="1" firstDataRow="2" firstDataCol="1" rowPageCount="4" colPageCount="1"/>
  <pivotFields count="52">
    <pivotField axis="axisPage" multipleItemSelectionAllowed="1" showAll="0">
      <items count="2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showAll="0"/>
    <pivotField showAll="0"/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 defaultSubtotal="0">
      <items count="2">
        <item h="1" m="1" x="1"/>
        <item x="0"/>
      </items>
    </pivotField>
    <pivotField showAll="0" defaultSubtota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2"/>
        <item h="1" m="1" x="5"/>
        <item h="1" m="1" x="6"/>
        <item x="1"/>
        <item h="1" m="1" x="8"/>
        <item h="1" m="1" x="4"/>
        <item h="1" m="1" x="7"/>
        <item h="1" m="1" x="3"/>
        <item x="0"/>
        <item t="default"/>
      </items>
    </pivotField>
    <pivotField axis="axisCol" multipleItemSelectionAllowed="1" showAll="0">
      <items count="9">
        <item h="1" x="4"/>
        <item sd="0" x="2"/>
        <item sd="0" x="1"/>
        <item h="1" x="3"/>
        <item h="1" m="1" x="7"/>
        <item h="1" m="1" x="5"/>
        <item h="1" m="1" x="6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16"/>
  </colFields>
  <colItems count="4">
    <i>
      <x v="1"/>
    </i>
    <i>
      <x v="2"/>
    </i>
    <i>
      <x v="7"/>
    </i>
    <i t="grand">
      <x/>
    </i>
  </colItems>
  <pageFields count="4">
    <pageField fld="15" hier="-1"/>
    <pageField fld="4" hier="-1"/>
    <pageField fld="5" hier="-1"/>
    <pageField fld="0" hier="-1"/>
  </pageFields>
  <dataFields count="6">
    <dataField name="N" fld="12" subtotal="count" baseField="0" baseItem="0"/>
    <dataField name="Avg # students enrolled (2001-17)" fld="12" subtotal="average" baseField="0" baseItem="0" numFmtId="3"/>
    <dataField name="Stdev" fld="12" subtotal="stdDev" baseField="0" baseItem="0" numFmtId="1"/>
    <dataField name="Max " fld="12" subtotal="max" baseField="0" baseItem="0" numFmtId="3"/>
    <dataField name="Min" fld="12" subtotal="min" baseField="0" baseItem="0" numFmtId="3"/>
    <dataField name="TOTAL # Students (2017)" fld="12" baseField="0" baseItem="0" numFmtId="3"/>
  </dataFields>
  <formats count="13">
    <format dxfId="17">
      <pivotArea dataOnly="0" labelOnly="1" grandCol="1" outline="0" fieldPosition="0"/>
    </format>
    <format dxfId="16">
      <pivotArea dataOnly="0" labelOnly="1" grandCol="1" outline="0" fieldPosition="0"/>
    </format>
    <format dxfId="15">
      <pivotArea outline="0" fieldPosition="0">
        <references count="1">
          <reference field="4294967294" count="1">
            <x v="2"/>
          </reference>
        </references>
      </pivotArea>
    </format>
    <format dxfId="14">
      <pivotArea outline="0" fieldPosition="0">
        <references count="1">
          <reference field="4294967294" count="1">
            <x v="5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fieldPosition="0">
        <references count="1">
          <reference field="4294967294" count="1">
            <x v="3"/>
          </reference>
        </references>
      </pivotArea>
    </format>
    <format dxfId="11">
      <pivotArea outline="0" fieldPosition="0">
        <references count="1">
          <reference field="4294967294" count="1">
            <x v="4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9">
      <pivotArea collapsedLevelsAreSubtotals="1" fieldPosition="0">
        <references count="1">
          <reference field="4294967294" count="1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field="16" grandCol="1" collapsedLevelsAreSubtotals="1" axis="axisCol" fieldPosition="0">
        <references count="1">
          <reference field="4294967294" count="1">
            <x v="1"/>
          </reference>
        </references>
      </pivotArea>
    </format>
    <format dxfId="6">
      <pivotArea field="16" grandCol="1" collapsedLevelsAreSubtotals="1" axis="axisCol" fieldPosition="0">
        <references count="1">
          <reference field="4294967294" count="1">
            <x v="5"/>
          </reference>
        </references>
      </pivotArea>
    </format>
    <format dxfId="5">
      <pivotArea field="16" grandCol="1" collapsedLevelsAreSubtotals="1" axis="axisCol" fieldPosition="0">
        <references count="1">
          <reference field="4294967294" count="1">
            <x v="0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R12" firstHeaderRow="1" firstDataRow="2" firstDataCol="1"/>
  <pivotFields count="52">
    <pivotField axis="axisCol" showAll="0">
      <items count="2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7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8">
    <dataField name="# Institutions" fld="12" subtotal="count" baseField="0" baseItem="0"/>
    <dataField name="Total # students APPLIED" fld="8" baseField="0" baseItem="0" numFmtId="3"/>
    <dataField name="Total # students ADMITTED" fld="9" baseField="0" baseItem="0" numFmtId="3"/>
    <dataField name="Total # students ENROLLED" fld="12" baseField="0" baseItem="0" numFmtId="3"/>
    <dataField name="Average of admission_rate" fld="6" subtotal="average" baseField="0" baseItem="0" numFmtId="164"/>
    <dataField name="Average of enrollement_rate" fld="7" subtotal="average" baseField="0" baseItem="0" numFmtId="164"/>
    <dataField name="StdDev of admission_rate2" fld="6" subtotal="stdDev" baseField="0" baseItem="0" numFmtId="164"/>
    <dataField name="StdDev of enrollement_rate2" fld="7" subtotal="stdDev" baseField="0" baseItem="0" numFmtId="164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R12" firstHeaderRow="1" firstDataRow="2" firstDataCol="1"/>
  <pivotFields count="52">
    <pivotField axis="axisCol" showAll="0">
      <items count="2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7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8">
    <dataField name="# Institutions" fld="12" subtotal="count" baseField="0" baseItem="0"/>
    <dataField name="Total Revenue" fld="31" baseField="0" baseItem="0" numFmtId="165"/>
    <dataField name="Total Expenditures" fld="38" baseField="0" baseItem="0" numFmtId="165"/>
    <dataField name="Sum of Tuition, net" fld="22" baseField="0" baseItem="0" numFmtId="165"/>
    <dataField name="Sum of Tuition, gross" fld="21" baseField="0" baseItem="0" numFmtId="165"/>
    <dataField name="Sum of exp_instruc_total" fld="32" baseField="0" baseItem="0" numFmtId="165"/>
    <dataField name="Sum of exp_total_salaries" fld="39" baseField="0" baseItem="0" numFmtId="165"/>
    <dataField name="Sum of exp_total_benefits" fld="40" baseField="0" baseItem="0" numFmtId="165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D11" firstHeaderRow="1" firstDataRow="2" firstDataCol="1"/>
  <pivotFields count="52">
    <pivotField axis="axisCol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0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7">
    <dataField name="Count of unitid" fld="1" subtotal="count" baseField="0" baseItem="0"/>
    <dataField name="Total Revenue" fld="31" baseField="0" baseItem="0" numFmtId="165"/>
    <dataField name="Total Expenditures" fld="38" baseField="0" baseItem="0" numFmtId="165"/>
    <dataField name="Sum of Tuition, gross" fld="21" baseField="0" baseItem="0" numFmtId="165"/>
    <dataField name="Sum of exp_instruc_total" fld="32" baseField="0" baseItem="0" numFmtId="165"/>
    <dataField name="Sum of rev_fed_approps_grants" fld="25" baseField="0" baseItem="0" numFmtId="165"/>
    <dataField name="Sum of rev_state_local_approps_grants" fld="26" baseField="0" baseItem="0" numFmtId="165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3"/>
  <sheetViews>
    <sheetView workbookViewId="0">
      <selection activeCell="A18" sqref="A18"/>
    </sheetView>
  </sheetViews>
  <sheetFormatPr baseColWidth="10" defaultRowHeight="15" x14ac:dyDescent="0"/>
  <cols>
    <col min="1" max="1" width="29.1640625" customWidth="1"/>
    <col min="2" max="2" width="15.83203125" customWidth="1"/>
    <col min="3" max="3" width="15.6640625" customWidth="1"/>
    <col min="4" max="4" width="7.83203125" customWidth="1"/>
    <col min="5" max="5" width="11" customWidth="1"/>
    <col min="6" max="7" width="5.1640625" bestFit="1" customWidth="1"/>
    <col min="8" max="8" width="5.1640625" customWidth="1"/>
    <col min="9" max="12" width="5.1640625" bestFit="1" customWidth="1"/>
    <col min="13" max="18" width="5.1640625" customWidth="1"/>
    <col min="19" max="19" width="11" bestFit="1" customWidth="1"/>
    <col min="20" max="20" width="8.6640625" bestFit="1" customWidth="1"/>
  </cols>
  <sheetData>
    <row r="1" spans="1:26">
      <c r="A1" s="1" t="s">
        <v>11</v>
      </c>
      <c r="B1" t="s">
        <v>611</v>
      </c>
      <c r="U1" s="4" t="s">
        <v>624</v>
      </c>
      <c r="V1" s="4" t="s">
        <v>625</v>
      </c>
      <c r="W1" s="4" t="s">
        <v>622</v>
      </c>
      <c r="X1" s="4" t="s">
        <v>613</v>
      </c>
      <c r="Y1" s="4" t="s">
        <v>623</v>
      </c>
      <c r="Z1" s="4" t="s">
        <v>626</v>
      </c>
    </row>
    <row r="2" spans="1:26">
      <c r="A2" s="1" t="s">
        <v>620</v>
      </c>
      <c r="B2" s="2">
        <v>1</v>
      </c>
      <c r="U2">
        <v>104151</v>
      </c>
      <c r="V2">
        <v>17</v>
      </c>
      <c r="W2">
        <v>1</v>
      </c>
      <c r="X2">
        <v>1</v>
      </c>
      <c r="Y2">
        <v>1</v>
      </c>
      <c r="Z2">
        <v>3</v>
      </c>
    </row>
    <row r="3" spans="1:26">
      <c r="A3" s="1" t="s">
        <v>621</v>
      </c>
      <c r="B3" s="2">
        <v>1</v>
      </c>
      <c r="U3">
        <v>104179</v>
      </c>
      <c r="V3">
        <v>17</v>
      </c>
      <c r="W3">
        <v>1</v>
      </c>
      <c r="X3">
        <v>1</v>
      </c>
      <c r="Y3">
        <v>1</v>
      </c>
      <c r="Z3">
        <v>3</v>
      </c>
    </row>
    <row r="4" spans="1:26">
      <c r="A4" s="1" t="s">
        <v>0</v>
      </c>
      <c r="B4" s="2">
        <v>2017</v>
      </c>
      <c r="U4">
        <v>105330</v>
      </c>
      <c r="V4">
        <v>17</v>
      </c>
      <c r="W4">
        <v>1</v>
      </c>
      <c r="X4">
        <v>1</v>
      </c>
      <c r="Y4">
        <v>1</v>
      </c>
      <c r="Z4">
        <v>3</v>
      </c>
    </row>
    <row r="5" spans="1:26">
      <c r="U5">
        <v>110422</v>
      </c>
      <c r="V5">
        <v>17</v>
      </c>
      <c r="W5">
        <v>1</v>
      </c>
      <c r="X5">
        <v>1</v>
      </c>
      <c r="Y5">
        <v>1</v>
      </c>
      <c r="Z5">
        <v>3</v>
      </c>
    </row>
    <row r="6" spans="1:26">
      <c r="B6" s="1" t="s">
        <v>607</v>
      </c>
      <c r="U6">
        <v>110510</v>
      </c>
      <c r="V6">
        <v>17</v>
      </c>
      <c r="W6">
        <v>1</v>
      </c>
      <c r="X6">
        <v>1</v>
      </c>
      <c r="Y6">
        <v>1</v>
      </c>
      <c r="Z6">
        <v>3</v>
      </c>
    </row>
    <row r="7" spans="1:26">
      <c r="A7" s="1" t="s">
        <v>614</v>
      </c>
      <c r="B7" t="s">
        <v>51</v>
      </c>
      <c r="C7" t="s">
        <v>54</v>
      </c>
      <c r="D7" t="s">
        <v>609</v>
      </c>
      <c r="E7" s="5" t="s">
        <v>610</v>
      </c>
      <c r="U7">
        <v>110529</v>
      </c>
      <c r="V7">
        <v>17</v>
      </c>
      <c r="W7">
        <v>1</v>
      </c>
      <c r="X7">
        <v>1</v>
      </c>
      <c r="Y7">
        <v>1</v>
      </c>
      <c r="Z7">
        <v>3</v>
      </c>
    </row>
    <row r="8" spans="1:26">
      <c r="A8" s="2" t="s">
        <v>617</v>
      </c>
      <c r="B8" s="3">
        <v>36</v>
      </c>
      <c r="C8" s="3">
        <v>45</v>
      </c>
      <c r="D8" s="3">
        <v>75</v>
      </c>
      <c r="E8" s="9">
        <v>156</v>
      </c>
      <c r="F8" s="4" t="s">
        <v>627</v>
      </c>
      <c r="U8">
        <v>110538</v>
      </c>
      <c r="V8">
        <v>17</v>
      </c>
      <c r="W8">
        <v>1</v>
      </c>
      <c r="X8">
        <v>1</v>
      </c>
      <c r="Y8">
        <v>1</v>
      </c>
      <c r="Z8">
        <v>3</v>
      </c>
    </row>
    <row r="9" spans="1:26">
      <c r="A9" s="10" t="s">
        <v>615</v>
      </c>
      <c r="B9" s="11">
        <v>2118.6666666666665</v>
      </c>
      <c r="C9" s="11">
        <v>4966.3555555555558</v>
      </c>
      <c r="D9" s="11">
        <v>3152.4533333333334</v>
      </c>
      <c r="E9" s="12">
        <v>3437.1282051282051</v>
      </c>
      <c r="U9">
        <v>110556</v>
      </c>
      <c r="V9">
        <v>17</v>
      </c>
      <c r="W9">
        <v>1</v>
      </c>
      <c r="X9">
        <v>1</v>
      </c>
      <c r="Y9">
        <v>1</v>
      </c>
      <c r="Z9">
        <v>3</v>
      </c>
    </row>
    <row r="10" spans="1:26">
      <c r="A10" s="2" t="s">
        <v>616</v>
      </c>
      <c r="B10" s="6">
        <v>588.26014653382731</v>
      </c>
      <c r="C10" s="6">
        <v>1972.2167979154322</v>
      </c>
      <c r="D10" s="6">
        <v>1849.4738425872411</v>
      </c>
      <c r="E10" s="6">
        <v>1984.2431163412725</v>
      </c>
      <c r="U10">
        <v>110565</v>
      </c>
      <c r="V10">
        <v>17</v>
      </c>
      <c r="W10">
        <v>1</v>
      </c>
      <c r="X10">
        <v>1</v>
      </c>
      <c r="Y10">
        <v>1</v>
      </c>
      <c r="Z10">
        <v>3</v>
      </c>
    </row>
    <row r="11" spans="1:26">
      <c r="A11" s="2" t="s">
        <v>618</v>
      </c>
      <c r="B11" s="7">
        <v>3822</v>
      </c>
      <c r="C11" s="7">
        <v>11639</v>
      </c>
      <c r="D11" s="7">
        <v>8366</v>
      </c>
      <c r="E11" s="7">
        <v>11639</v>
      </c>
      <c r="U11">
        <v>110583</v>
      </c>
      <c r="V11">
        <v>17</v>
      </c>
      <c r="W11">
        <v>1</v>
      </c>
      <c r="X11">
        <v>1</v>
      </c>
      <c r="Y11">
        <v>1</v>
      </c>
      <c r="Z11">
        <v>3</v>
      </c>
    </row>
    <row r="12" spans="1:26">
      <c r="A12" s="2" t="s">
        <v>619</v>
      </c>
      <c r="B12" s="7">
        <v>1388</v>
      </c>
      <c r="C12" s="7">
        <v>1547</v>
      </c>
      <c r="D12" s="7">
        <v>1036</v>
      </c>
      <c r="E12" s="7">
        <v>1036</v>
      </c>
      <c r="U12">
        <v>110592</v>
      </c>
      <c r="V12">
        <v>17</v>
      </c>
      <c r="W12">
        <v>1</v>
      </c>
      <c r="X12">
        <v>1</v>
      </c>
      <c r="Y12">
        <v>1</v>
      </c>
      <c r="Z12">
        <v>3</v>
      </c>
    </row>
    <row r="13" spans="1:26">
      <c r="A13" s="10" t="s">
        <v>628</v>
      </c>
      <c r="B13" s="7">
        <v>76272</v>
      </c>
      <c r="C13" s="7">
        <v>223486</v>
      </c>
      <c r="D13" s="7">
        <v>236434</v>
      </c>
      <c r="E13" s="8">
        <v>536192</v>
      </c>
      <c r="U13">
        <v>110608</v>
      </c>
      <c r="V13">
        <v>17</v>
      </c>
      <c r="W13">
        <v>1</v>
      </c>
      <c r="X13">
        <v>1</v>
      </c>
      <c r="Y13">
        <v>1</v>
      </c>
      <c r="Z13">
        <v>3</v>
      </c>
    </row>
    <row r="14" spans="1:26">
      <c r="U14">
        <v>110617</v>
      </c>
      <c r="V14">
        <v>17</v>
      </c>
      <c r="W14">
        <v>1</v>
      </c>
      <c r="X14">
        <v>1</v>
      </c>
      <c r="Y14">
        <v>1</v>
      </c>
      <c r="Z14">
        <v>3</v>
      </c>
    </row>
    <row r="15" spans="1:26">
      <c r="A15" s="1" t="s">
        <v>11</v>
      </c>
      <c r="B15" t="s">
        <v>611</v>
      </c>
      <c r="U15">
        <v>110635</v>
      </c>
      <c r="V15">
        <v>17</v>
      </c>
      <c r="W15">
        <v>1</v>
      </c>
      <c r="X15">
        <v>1</v>
      </c>
      <c r="Y15">
        <v>1</v>
      </c>
      <c r="Z15">
        <v>3</v>
      </c>
    </row>
    <row r="16" spans="1:26">
      <c r="A16" s="1" t="s">
        <v>620</v>
      </c>
      <c r="B16" s="2">
        <v>1</v>
      </c>
      <c r="U16">
        <v>110644</v>
      </c>
      <c r="V16">
        <v>17</v>
      </c>
      <c r="W16">
        <v>1</v>
      </c>
      <c r="X16">
        <v>1</v>
      </c>
      <c r="Y16">
        <v>1</v>
      </c>
      <c r="Z16">
        <v>3</v>
      </c>
    </row>
    <row r="17" spans="1:26">
      <c r="U17">
        <v>110653</v>
      </c>
      <c r="V17">
        <v>17</v>
      </c>
      <c r="W17">
        <v>1</v>
      </c>
      <c r="X17">
        <v>1</v>
      </c>
      <c r="Y17">
        <v>1</v>
      </c>
      <c r="Z17">
        <v>3</v>
      </c>
    </row>
    <row r="18" spans="1:26">
      <c r="A18" s="1" t="s">
        <v>612</v>
      </c>
      <c r="B18" s="1" t="s">
        <v>607</v>
      </c>
      <c r="U18">
        <v>110662</v>
      </c>
      <c r="V18">
        <v>17</v>
      </c>
      <c r="W18">
        <v>1</v>
      </c>
      <c r="X18">
        <v>1</v>
      </c>
      <c r="Y18">
        <v>1</v>
      </c>
      <c r="Z18">
        <v>3</v>
      </c>
    </row>
    <row r="19" spans="1:26">
      <c r="A19" s="1" t="s">
        <v>608</v>
      </c>
      <c r="B19">
        <v>2001</v>
      </c>
      <c r="C19">
        <v>2002</v>
      </c>
      <c r="D19">
        <v>2003</v>
      </c>
      <c r="E19">
        <v>2004</v>
      </c>
      <c r="F19">
        <v>2005</v>
      </c>
      <c r="G19">
        <v>2006</v>
      </c>
      <c r="H19">
        <v>2007</v>
      </c>
      <c r="I19">
        <v>2008</v>
      </c>
      <c r="J19">
        <v>2009</v>
      </c>
      <c r="K19">
        <v>2010</v>
      </c>
      <c r="L19">
        <v>2011</v>
      </c>
      <c r="M19">
        <v>2012</v>
      </c>
      <c r="N19">
        <v>2013</v>
      </c>
      <c r="O19">
        <v>2014</v>
      </c>
      <c r="P19">
        <v>2015</v>
      </c>
      <c r="Q19">
        <v>2016</v>
      </c>
      <c r="R19">
        <v>2017</v>
      </c>
      <c r="S19" s="5" t="s">
        <v>610</v>
      </c>
      <c r="U19">
        <v>110671</v>
      </c>
      <c r="V19">
        <v>17</v>
      </c>
      <c r="W19">
        <v>1</v>
      </c>
      <c r="X19">
        <v>1</v>
      </c>
      <c r="Y19">
        <v>1</v>
      </c>
      <c r="Z19">
        <v>3</v>
      </c>
    </row>
    <row r="20" spans="1:26">
      <c r="A20" s="2">
        <v>104151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1</v>
      </c>
      <c r="J20" s="3">
        <v>1</v>
      </c>
      <c r="K20" s="3">
        <v>1</v>
      </c>
      <c r="L20" s="3">
        <v>1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17</v>
      </c>
      <c r="U20">
        <v>110680</v>
      </c>
      <c r="V20">
        <v>17</v>
      </c>
      <c r="W20">
        <v>1</v>
      </c>
      <c r="X20">
        <v>1</v>
      </c>
      <c r="Y20">
        <v>1</v>
      </c>
      <c r="Z20">
        <v>3</v>
      </c>
    </row>
    <row r="21" spans="1:26">
      <c r="A21" s="2">
        <v>104179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3">
        <v>1</v>
      </c>
      <c r="K21" s="3">
        <v>1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17</v>
      </c>
      <c r="U21">
        <v>110705</v>
      </c>
      <c r="V21">
        <v>17</v>
      </c>
      <c r="W21">
        <v>1</v>
      </c>
      <c r="X21">
        <v>1</v>
      </c>
      <c r="Y21">
        <v>1</v>
      </c>
      <c r="Z21">
        <v>3</v>
      </c>
    </row>
    <row r="22" spans="1:26">
      <c r="A22" s="2">
        <v>105330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17</v>
      </c>
      <c r="U22">
        <v>110714</v>
      </c>
      <c r="V22">
        <v>17</v>
      </c>
      <c r="W22">
        <v>1</v>
      </c>
      <c r="X22">
        <v>1</v>
      </c>
      <c r="Y22">
        <v>1</v>
      </c>
      <c r="Z22">
        <v>3</v>
      </c>
    </row>
    <row r="23" spans="1:26">
      <c r="A23" s="2">
        <v>110422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17</v>
      </c>
      <c r="U23">
        <v>117946</v>
      </c>
      <c r="V23">
        <v>17</v>
      </c>
      <c r="W23">
        <v>1</v>
      </c>
      <c r="X23">
        <v>1</v>
      </c>
      <c r="Y23">
        <v>1</v>
      </c>
      <c r="Z23">
        <v>3</v>
      </c>
    </row>
    <row r="24" spans="1:26">
      <c r="A24" s="2">
        <v>110510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1</v>
      </c>
      <c r="R24" s="3">
        <v>1</v>
      </c>
      <c r="S24" s="3">
        <v>17</v>
      </c>
      <c r="U24">
        <v>122409</v>
      </c>
      <c r="V24">
        <v>17</v>
      </c>
      <c r="W24">
        <v>1</v>
      </c>
      <c r="X24">
        <v>1</v>
      </c>
      <c r="Y24">
        <v>1</v>
      </c>
      <c r="Z24">
        <v>3</v>
      </c>
    </row>
    <row r="25" spans="1:26">
      <c r="A25" s="2">
        <v>110529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17</v>
      </c>
      <c r="U25">
        <v>122436</v>
      </c>
      <c r="V25">
        <v>17</v>
      </c>
      <c r="W25">
        <v>1</v>
      </c>
      <c r="X25">
        <v>1</v>
      </c>
      <c r="Y25">
        <v>1</v>
      </c>
      <c r="Z25">
        <v>3</v>
      </c>
    </row>
    <row r="26" spans="1:26">
      <c r="A26" s="2">
        <v>110538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17</v>
      </c>
      <c r="U26">
        <v>122597</v>
      </c>
      <c r="V26">
        <v>17</v>
      </c>
      <c r="W26">
        <v>1</v>
      </c>
      <c r="X26">
        <v>1</v>
      </c>
      <c r="Y26">
        <v>1</v>
      </c>
      <c r="Z26">
        <v>3</v>
      </c>
    </row>
    <row r="27" spans="1:26">
      <c r="A27" s="2">
        <v>110556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1</v>
      </c>
      <c r="S27" s="3">
        <v>17</v>
      </c>
      <c r="U27">
        <v>122755</v>
      </c>
      <c r="V27">
        <v>17</v>
      </c>
      <c r="W27">
        <v>1</v>
      </c>
      <c r="X27">
        <v>1</v>
      </c>
      <c r="Y27">
        <v>1</v>
      </c>
      <c r="Z27">
        <v>3</v>
      </c>
    </row>
    <row r="28" spans="1:26">
      <c r="A28" s="2">
        <v>110565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17</v>
      </c>
      <c r="U28">
        <v>123572</v>
      </c>
      <c r="V28">
        <v>17</v>
      </c>
      <c r="W28">
        <v>1</v>
      </c>
      <c r="X28">
        <v>1</v>
      </c>
      <c r="Y28">
        <v>1</v>
      </c>
      <c r="Z28">
        <v>3</v>
      </c>
    </row>
    <row r="29" spans="1:26">
      <c r="A29" s="2">
        <v>110583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17</v>
      </c>
      <c r="U29">
        <v>123961</v>
      </c>
      <c r="V29">
        <v>17</v>
      </c>
      <c r="W29">
        <v>1</v>
      </c>
      <c r="X29">
        <v>1</v>
      </c>
      <c r="Y29">
        <v>1</v>
      </c>
      <c r="Z29">
        <v>3</v>
      </c>
    </row>
    <row r="30" spans="1:26">
      <c r="A30" s="2">
        <v>110592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1</v>
      </c>
      <c r="S30" s="3">
        <v>17</v>
      </c>
      <c r="U30">
        <v>132903</v>
      </c>
      <c r="V30">
        <v>17</v>
      </c>
      <c r="W30">
        <v>1</v>
      </c>
      <c r="X30">
        <v>1</v>
      </c>
      <c r="Y30">
        <v>1</v>
      </c>
      <c r="Z30">
        <v>3</v>
      </c>
    </row>
    <row r="31" spans="1:26">
      <c r="A31" s="2">
        <v>110608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17</v>
      </c>
      <c r="U31">
        <v>133669</v>
      </c>
      <c r="V31">
        <v>17</v>
      </c>
      <c r="W31">
        <v>1</v>
      </c>
      <c r="X31">
        <v>1</v>
      </c>
      <c r="Y31">
        <v>1</v>
      </c>
      <c r="Z31">
        <v>3</v>
      </c>
    </row>
    <row r="32" spans="1:26">
      <c r="A32" s="2">
        <v>110617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3">
        <v>1</v>
      </c>
      <c r="K32" s="3">
        <v>1</v>
      </c>
      <c r="L32" s="3">
        <v>1</v>
      </c>
      <c r="M32" s="3">
        <v>1</v>
      </c>
      <c r="N32" s="3">
        <v>1</v>
      </c>
      <c r="O32" s="3">
        <v>1</v>
      </c>
      <c r="P32" s="3">
        <v>1</v>
      </c>
      <c r="Q32" s="3">
        <v>1</v>
      </c>
      <c r="R32" s="3">
        <v>1</v>
      </c>
      <c r="S32" s="3">
        <v>17</v>
      </c>
      <c r="U32">
        <v>133951</v>
      </c>
      <c r="V32">
        <v>17</v>
      </c>
      <c r="W32">
        <v>1</v>
      </c>
      <c r="X32">
        <v>1</v>
      </c>
      <c r="Y32">
        <v>1</v>
      </c>
      <c r="Z32">
        <v>3</v>
      </c>
    </row>
    <row r="33" spans="1:26">
      <c r="A33" s="2">
        <v>110635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17</v>
      </c>
      <c r="U33">
        <v>134097</v>
      </c>
      <c r="V33">
        <v>17</v>
      </c>
      <c r="W33">
        <v>1</v>
      </c>
      <c r="X33">
        <v>1</v>
      </c>
      <c r="Y33">
        <v>1</v>
      </c>
      <c r="Z33">
        <v>3</v>
      </c>
    </row>
    <row r="34" spans="1:26">
      <c r="A34" s="2">
        <v>110644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1</v>
      </c>
      <c r="J34" s="3">
        <v>1</v>
      </c>
      <c r="K34" s="3">
        <v>1</v>
      </c>
      <c r="L34" s="3">
        <v>1</v>
      </c>
      <c r="M34" s="3">
        <v>1</v>
      </c>
      <c r="N34" s="3">
        <v>1</v>
      </c>
      <c r="O34" s="3">
        <v>1</v>
      </c>
      <c r="P34" s="3">
        <v>1</v>
      </c>
      <c r="Q34" s="3">
        <v>1</v>
      </c>
      <c r="R34" s="3">
        <v>1</v>
      </c>
      <c r="S34" s="3">
        <v>17</v>
      </c>
      <c r="U34">
        <v>134130</v>
      </c>
      <c r="V34">
        <v>17</v>
      </c>
      <c r="W34">
        <v>1</v>
      </c>
      <c r="X34">
        <v>1</v>
      </c>
      <c r="Y34">
        <v>1</v>
      </c>
      <c r="Z34">
        <v>3</v>
      </c>
    </row>
    <row r="35" spans="1:26">
      <c r="A35" s="2">
        <v>110653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17</v>
      </c>
      <c r="U35">
        <v>135726</v>
      </c>
      <c r="V35">
        <v>17</v>
      </c>
      <c r="W35">
        <v>1</v>
      </c>
      <c r="X35">
        <v>1</v>
      </c>
      <c r="Y35">
        <v>1</v>
      </c>
      <c r="Z35">
        <v>3</v>
      </c>
    </row>
    <row r="36" spans="1:26">
      <c r="A36" s="2">
        <v>110662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1</v>
      </c>
      <c r="P36" s="3">
        <v>1</v>
      </c>
      <c r="Q36" s="3">
        <v>1</v>
      </c>
      <c r="R36" s="3">
        <v>1</v>
      </c>
      <c r="S36" s="3">
        <v>17</v>
      </c>
      <c r="U36">
        <v>136172</v>
      </c>
      <c r="V36">
        <v>17</v>
      </c>
      <c r="W36">
        <v>1</v>
      </c>
      <c r="X36">
        <v>1</v>
      </c>
      <c r="Y36">
        <v>1</v>
      </c>
      <c r="Z36">
        <v>3</v>
      </c>
    </row>
    <row r="37" spans="1:26">
      <c r="A37" s="2">
        <v>110671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17</v>
      </c>
      <c r="U37">
        <v>137351</v>
      </c>
      <c r="V37">
        <v>17</v>
      </c>
      <c r="W37">
        <v>1</v>
      </c>
      <c r="X37">
        <v>1</v>
      </c>
      <c r="Y37">
        <v>1</v>
      </c>
      <c r="Z37">
        <v>3</v>
      </c>
    </row>
    <row r="38" spans="1:26">
      <c r="A38" s="2">
        <v>110680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17</v>
      </c>
      <c r="U38">
        <v>139658</v>
      </c>
      <c r="V38">
        <v>17</v>
      </c>
      <c r="W38">
        <v>1</v>
      </c>
      <c r="X38">
        <v>1</v>
      </c>
      <c r="Y38">
        <v>1</v>
      </c>
      <c r="Z38">
        <v>3</v>
      </c>
    </row>
    <row r="39" spans="1:26">
      <c r="A39" s="2">
        <v>110705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17</v>
      </c>
      <c r="U39">
        <v>139755</v>
      </c>
      <c r="V39">
        <v>17</v>
      </c>
      <c r="W39">
        <v>1</v>
      </c>
      <c r="X39">
        <v>1</v>
      </c>
      <c r="Y39">
        <v>1</v>
      </c>
      <c r="Z39">
        <v>3</v>
      </c>
    </row>
    <row r="40" spans="1:26">
      <c r="A40" s="2">
        <v>110714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1</v>
      </c>
      <c r="S40" s="3">
        <v>17</v>
      </c>
      <c r="U40">
        <v>139931</v>
      </c>
      <c r="V40">
        <v>17</v>
      </c>
      <c r="W40">
        <v>1</v>
      </c>
      <c r="X40">
        <v>1</v>
      </c>
      <c r="Y40">
        <v>1</v>
      </c>
      <c r="Z40">
        <v>3</v>
      </c>
    </row>
    <row r="41" spans="1:26">
      <c r="A41" s="2">
        <v>117946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17</v>
      </c>
      <c r="U41">
        <v>139940</v>
      </c>
      <c r="V41">
        <v>17</v>
      </c>
      <c r="W41">
        <v>1</v>
      </c>
      <c r="X41">
        <v>1</v>
      </c>
      <c r="Y41">
        <v>1</v>
      </c>
      <c r="Z41">
        <v>3</v>
      </c>
    </row>
    <row r="42" spans="1:26">
      <c r="A42" s="2">
        <v>122409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17</v>
      </c>
      <c r="U42">
        <v>139959</v>
      </c>
      <c r="V42">
        <v>17</v>
      </c>
      <c r="W42">
        <v>1</v>
      </c>
      <c r="X42">
        <v>1</v>
      </c>
      <c r="Y42">
        <v>1</v>
      </c>
      <c r="Z42">
        <v>3</v>
      </c>
    </row>
    <row r="43" spans="1:26">
      <c r="A43" s="2">
        <v>122436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1</v>
      </c>
      <c r="J43" s="3">
        <v>1</v>
      </c>
      <c r="K43" s="3">
        <v>1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1</v>
      </c>
      <c r="R43" s="3">
        <v>1</v>
      </c>
      <c r="S43" s="3">
        <v>17</v>
      </c>
      <c r="U43">
        <v>140951</v>
      </c>
      <c r="V43">
        <v>17</v>
      </c>
      <c r="W43">
        <v>1</v>
      </c>
      <c r="X43">
        <v>1</v>
      </c>
      <c r="Y43">
        <v>1</v>
      </c>
      <c r="Z43">
        <v>3</v>
      </c>
    </row>
    <row r="44" spans="1:26">
      <c r="A44" s="2">
        <v>122597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1</v>
      </c>
      <c r="S44" s="3">
        <v>17</v>
      </c>
      <c r="U44">
        <v>141334</v>
      </c>
      <c r="V44">
        <v>17</v>
      </c>
      <c r="W44">
        <v>1</v>
      </c>
      <c r="X44">
        <v>1</v>
      </c>
      <c r="Y44">
        <v>1</v>
      </c>
      <c r="Z44">
        <v>3</v>
      </c>
    </row>
    <row r="45" spans="1:26">
      <c r="A45" s="2">
        <v>122755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  <c r="I45" s="3">
        <v>1</v>
      </c>
      <c r="J45" s="3">
        <v>1</v>
      </c>
      <c r="K45" s="3">
        <v>1</v>
      </c>
      <c r="L45" s="3">
        <v>1</v>
      </c>
      <c r="M45" s="3">
        <v>1</v>
      </c>
      <c r="N45" s="3">
        <v>1</v>
      </c>
      <c r="O45" s="3">
        <v>1</v>
      </c>
      <c r="P45" s="3">
        <v>1</v>
      </c>
      <c r="Q45" s="3">
        <v>1</v>
      </c>
      <c r="R45" s="3">
        <v>1</v>
      </c>
      <c r="S45" s="3">
        <v>17</v>
      </c>
      <c r="U45">
        <v>150136</v>
      </c>
      <c r="V45">
        <v>17</v>
      </c>
      <c r="W45">
        <v>1</v>
      </c>
      <c r="X45">
        <v>1</v>
      </c>
      <c r="Y45">
        <v>1</v>
      </c>
      <c r="Z45">
        <v>3</v>
      </c>
    </row>
    <row r="46" spans="1:26">
      <c r="A46" s="2">
        <v>123572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17</v>
      </c>
      <c r="U46">
        <v>151102</v>
      </c>
      <c r="V46">
        <v>17</v>
      </c>
      <c r="W46">
        <v>1</v>
      </c>
      <c r="X46">
        <v>1</v>
      </c>
      <c r="Y46">
        <v>1</v>
      </c>
      <c r="Z46">
        <v>3</v>
      </c>
    </row>
    <row r="47" spans="1:26">
      <c r="A47" s="2">
        <v>123961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1</v>
      </c>
      <c r="R47" s="3">
        <v>1</v>
      </c>
      <c r="S47" s="3">
        <v>17</v>
      </c>
      <c r="U47">
        <v>151111</v>
      </c>
      <c r="V47">
        <v>17</v>
      </c>
      <c r="W47">
        <v>1</v>
      </c>
      <c r="X47">
        <v>1</v>
      </c>
      <c r="Y47">
        <v>1</v>
      </c>
      <c r="Z47">
        <v>3</v>
      </c>
    </row>
    <row r="48" spans="1:26">
      <c r="A48" s="2">
        <v>132903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17</v>
      </c>
      <c r="U48">
        <v>151306</v>
      </c>
      <c r="V48">
        <v>17</v>
      </c>
      <c r="W48">
        <v>1</v>
      </c>
      <c r="X48">
        <v>1</v>
      </c>
      <c r="Y48">
        <v>1</v>
      </c>
      <c r="Z48">
        <v>3</v>
      </c>
    </row>
    <row r="49" spans="1:26">
      <c r="A49" s="2">
        <v>133669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1</v>
      </c>
      <c r="Q49" s="3">
        <v>1</v>
      </c>
      <c r="R49" s="3">
        <v>1</v>
      </c>
      <c r="S49" s="3">
        <v>17</v>
      </c>
      <c r="U49">
        <v>151324</v>
      </c>
      <c r="V49">
        <v>17</v>
      </c>
      <c r="W49">
        <v>1</v>
      </c>
      <c r="X49">
        <v>1</v>
      </c>
      <c r="Y49">
        <v>1</v>
      </c>
      <c r="Z49">
        <v>3</v>
      </c>
    </row>
    <row r="50" spans="1:26">
      <c r="A50" s="2">
        <v>133951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17</v>
      </c>
      <c r="U50">
        <v>151351</v>
      </c>
      <c r="V50">
        <v>17</v>
      </c>
      <c r="W50">
        <v>1</v>
      </c>
      <c r="X50">
        <v>1</v>
      </c>
      <c r="Y50">
        <v>1</v>
      </c>
      <c r="Z50">
        <v>3</v>
      </c>
    </row>
    <row r="51" spans="1:26">
      <c r="A51" s="2">
        <v>134097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1</v>
      </c>
      <c r="R51" s="3">
        <v>1</v>
      </c>
      <c r="S51" s="3">
        <v>17</v>
      </c>
      <c r="U51">
        <v>152080</v>
      </c>
      <c r="V51">
        <v>17</v>
      </c>
      <c r="W51">
        <v>1</v>
      </c>
      <c r="X51">
        <v>1</v>
      </c>
      <c r="Y51">
        <v>1</v>
      </c>
      <c r="Z51">
        <v>3</v>
      </c>
    </row>
    <row r="52" spans="1:26">
      <c r="A52" s="2">
        <v>134130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17</v>
      </c>
      <c r="U52">
        <v>169248</v>
      </c>
      <c r="V52">
        <v>17</v>
      </c>
      <c r="W52">
        <v>1</v>
      </c>
      <c r="X52">
        <v>1</v>
      </c>
      <c r="Y52">
        <v>1</v>
      </c>
      <c r="Z52">
        <v>3</v>
      </c>
    </row>
    <row r="53" spans="1:26">
      <c r="A53" s="2">
        <v>135726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17</v>
      </c>
      <c r="U53">
        <v>169798</v>
      </c>
      <c r="V53">
        <v>17</v>
      </c>
      <c r="W53">
        <v>1</v>
      </c>
      <c r="X53">
        <v>1</v>
      </c>
      <c r="Y53">
        <v>1</v>
      </c>
      <c r="Z53">
        <v>3</v>
      </c>
    </row>
    <row r="54" spans="1:26">
      <c r="A54" s="2">
        <v>136172</v>
      </c>
      <c r="B54" s="3">
        <v>1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17</v>
      </c>
      <c r="U54">
        <v>169910</v>
      </c>
      <c r="V54">
        <v>17</v>
      </c>
      <c r="W54">
        <v>1</v>
      </c>
      <c r="X54">
        <v>1</v>
      </c>
      <c r="Y54">
        <v>1</v>
      </c>
      <c r="Z54">
        <v>3</v>
      </c>
    </row>
    <row r="55" spans="1:26">
      <c r="A55" s="2">
        <v>137351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  <c r="I55" s="3">
        <v>1</v>
      </c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1</v>
      </c>
      <c r="R55" s="3">
        <v>1</v>
      </c>
      <c r="S55" s="3">
        <v>17</v>
      </c>
      <c r="U55">
        <v>170082</v>
      </c>
      <c r="V55">
        <v>17</v>
      </c>
      <c r="W55">
        <v>1</v>
      </c>
      <c r="X55">
        <v>1</v>
      </c>
      <c r="Y55">
        <v>1</v>
      </c>
      <c r="Z55">
        <v>3</v>
      </c>
    </row>
    <row r="56" spans="1:26">
      <c r="A56" s="2">
        <v>139658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17</v>
      </c>
      <c r="U56">
        <v>170976</v>
      </c>
      <c r="V56">
        <v>17</v>
      </c>
      <c r="W56">
        <v>1</v>
      </c>
      <c r="X56">
        <v>1</v>
      </c>
      <c r="Y56">
        <v>1</v>
      </c>
      <c r="Z56">
        <v>3</v>
      </c>
    </row>
    <row r="57" spans="1:26">
      <c r="A57" s="2">
        <v>139755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1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1</v>
      </c>
      <c r="P57" s="3">
        <v>1</v>
      </c>
      <c r="Q57" s="3">
        <v>1</v>
      </c>
      <c r="R57" s="3">
        <v>1</v>
      </c>
      <c r="S57" s="3">
        <v>17</v>
      </c>
      <c r="U57">
        <v>171100</v>
      </c>
      <c r="V57">
        <v>17</v>
      </c>
      <c r="W57">
        <v>1</v>
      </c>
      <c r="X57">
        <v>1</v>
      </c>
      <c r="Y57">
        <v>1</v>
      </c>
      <c r="Z57">
        <v>3</v>
      </c>
    </row>
    <row r="58" spans="1:26">
      <c r="A58" s="2">
        <v>139931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3">
        <v>1</v>
      </c>
      <c r="K58" s="3">
        <v>1</v>
      </c>
      <c r="L58" s="3">
        <v>1</v>
      </c>
      <c r="M58" s="3">
        <v>1</v>
      </c>
      <c r="N58" s="3">
        <v>1</v>
      </c>
      <c r="O58" s="3">
        <v>1</v>
      </c>
      <c r="P58" s="3">
        <v>1</v>
      </c>
      <c r="Q58" s="3">
        <v>1</v>
      </c>
      <c r="R58" s="3">
        <v>1</v>
      </c>
      <c r="S58" s="3">
        <v>17</v>
      </c>
      <c r="U58">
        <v>171128</v>
      </c>
      <c r="V58">
        <v>17</v>
      </c>
      <c r="W58">
        <v>1</v>
      </c>
      <c r="X58">
        <v>1</v>
      </c>
      <c r="Y58">
        <v>1</v>
      </c>
      <c r="Z58">
        <v>3</v>
      </c>
    </row>
    <row r="59" spans="1:26">
      <c r="A59" s="2">
        <v>139940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17</v>
      </c>
      <c r="U59">
        <v>171456</v>
      </c>
      <c r="V59">
        <v>17</v>
      </c>
      <c r="W59">
        <v>1</v>
      </c>
      <c r="X59">
        <v>1</v>
      </c>
      <c r="Y59">
        <v>1</v>
      </c>
      <c r="Z59">
        <v>3</v>
      </c>
    </row>
    <row r="60" spans="1:26">
      <c r="A60" s="2">
        <v>139959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1</v>
      </c>
      <c r="R60" s="3">
        <v>1</v>
      </c>
      <c r="S60" s="3">
        <v>17</v>
      </c>
      <c r="U60">
        <v>171571</v>
      </c>
      <c r="V60">
        <v>17</v>
      </c>
      <c r="W60">
        <v>1</v>
      </c>
      <c r="X60">
        <v>1</v>
      </c>
      <c r="Y60">
        <v>1</v>
      </c>
      <c r="Z60">
        <v>3</v>
      </c>
    </row>
    <row r="61" spans="1:26">
      <c r="A61" s="2">
        <v>140951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17</v>
      </c>
      <c r="U61">
        <v>172051</v>
      </c>
      <c r="V61">
        <v>17</v>
      </c>
      <c r="W61">
        <v>1</v>
      </c>
      <c r="X61">
        <v>1</v>
      </c>
      <c r="Y61">
        <v>1</v>
      </c>
      <c r="Z61">
        <v>3</v>
      </c>
    </row>
    <row r="62" spans="1:26">
      <c r="A62" s="2">
        <v>141334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17</v>
      </c>
      <c r="U62">
        <v>172644</v>
      </c>
      <c r="V62">
        <v>17</v>
      </c>
      <c r="W62">
        <v>1</v>
      </c>
      <c r="X62">
        <v>1</v>
      </c>
      <c r="Y62">
        <v>1</v>
      </c>
      <c r="Z62">
        <v>3</v>
      </c>
    </row>
    <row r="63" spans="1:26">
      <c r="A63" s="2">
        <v>150136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1</v>
      </c>
      <c r="J63" s="3">
        <v>1</v>
      </c>
      <c r="K63" s="3">
        <v>1</v>
      </c>
      <c r="L63" s="3">
        <v>1</v>
      </c>
      <c r="M63" s="3">
        <v>1</v>
      </c>
      <c r="N63" s="3">
        <v>1</v>
      </c>
      <c r="O63" s="3">
        <v>1</v>
      </c>
      <c r="P63" s="3">
        <v>1</v>
      </c>
      <c r="Q63" s="3">
        <v>1</v>
      </c>
      <c r="R63" s="3">
        <v>1</v>
      </c>
      <c r="S63" s="3">
        <v>17</v>
      </c>
      <c r="U63">
        <v>172699</v>
      </c>
      <c r="V63">
        <v>17</v>
      </c>
      <c r="W63">
        <v>1</v>
      </c>
      <c r="X63">
        <v>1</v>
      </c>
      <c r="Y63">
        <v>1</v>
      </c>
      <c r="Z63">
        <v>3</v>
      </c>
    </row>
    <row r="64" spans="1:26">
      <c r="A64" s="2">
        <v>151102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</v>
      </c>
      <c r="Q64" s="3">
        <v>1</v>
      </c>
      <c r="R64" s="3">
        <v>1</v>
      </c>
      <c r="S64" s="3">
        <v>17</v>
      </c>
      <c r="U64">
        <v>173920</v>
      </c>
      <c r="V64">
        <v>17</v>
      </c>
      <c r="W64">
        <v>1</v>
      </c>
      <c r="X64">
        <v>1</v>
      </c>
      <c r="Y64">
        <v>1</v>
      </c>
      <c r="Z64">
        <v>3</v>
      </c>
    </row>
    <row r="65" spans="1:26">
      <c r="A65" s="2">
        <v>151111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  <c r="M65" s="3">
        <v>1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17</v>
      </c>
      <c r="U65">
        <v>174066</v>
      </c>
      <c r="V65">
        <v>17</v>
      </c>
      <c r="W65">
        <v>1</v>
      </c>
      <c r="X65">
        <v>1</v>
      </c>
      <c r="Y65">
        <v>1</v>
      </c>
      <c r="Z65">
        <v>3</v>
      </c>
    </row>
    <row r="66" spans="1:26">
      <c r="A66" s="2">
        <v>151306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1</v>
      </c>
      <c r="R66" s="3">
        <v>1</v>
      </c>
      <c r="S66" s="3">
        <v>17</v>
      </c>
      <c r="U66">
        <v>174233</v>
      </c>
      <c r="V66">
        <v>17</v>
      </c>
      <c r="W66">
        <v>1</v>
      </c>
      <c r="X66">
        <v>1</v>
      </c>
      <c r="Y66">
        <v>1</v>
      </c>
      <c r="Z66">
        <v>3</v>
      </c>
    </row>
    <row r="67" spans="1:26">
      <c r="A67" s="2">
        <v>151324</v>
      </c>
      <c r="B67" s="3">
        <v>1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  <c r="I67" s="3">
        <v>1</v>
      </c>
      <c r="J67" s="3">
        <v>1</v>
      </c>
      <c r="K67" s="3">
        <v>1</v>
      </c>
      <c r="L67" s="3">
        <v>1</v>
      </c>
      <c r="M67" s="3">
        <v>1</v>
      </c>
      <c r="N67" s="3">
        <v>1</v>
      </c>
      <c r="O67" s="3">
        <v>1</v>
      </c>
      <c r="P67" s="3">
        <v>1</v>
      </c>
      <c r="Q67" s="3">
        <v>1</v>
      </c>
      <c r="R67" s="3">
        <v>1</v>
      </c>
      <c r="S67" s="3">
        <v>17</v>
      </c>
      <c r="U67">
        <v>174783</v>
      </c>
      <c r="V67">
        <v>17</v>
      </c>
      <c r="W67">
        <v>1</v>
      </c>
      <c r="X67">
        <v>1</v>
      </c>
      <c r="Y67">
        <v>1</v>
      </c>
      <c r="Z67">
        <v>3</v>
      </c>
    </row>
    <row r="68" spans="1:26">
      <c r="A68" s="2">
        <v>151351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1</v>
      </c>
      <c r="P68" s="3">
        <v>1</v>
      </c>
      <c r="Q68" s="3">
        <v>1</v>
      </c>
      <c r="R68" s="3">
        <v>1</v>
      </c>
      <c r="S68" s="3">
        <v>17</v>
      </c>
      <c r="U68">
        <v>174914</v>
      </c>
      <c r="V68">
        <v>17</v>
      </c>
      <c r="W68">
        <v>1</v>
      </c>
      <c r="X68">
        <v>1</v>
      </c>
      <c r="Y68">
        <v>1</v>
      </c>
      <c r="Z68">
        <v>3</v>
      </c>
    </row>
    <row r="69" spans="1:26">
      <c r="A69" s="2">
        <v>152080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17</v>
      </c>
      <c r="U69">
        <v>175272</v>
      </c>
      <c r="V69">
        <v>17</v>
      </c>
      <c r="W69">
        <v>1</v>
      </c>
      <c r="X69">
        <v>1</v>
      </c>
      <c r="Y69">
        <v>1</v>
      </c>
      <c r="Z69">
        <v>3</v>
      </c>
    </row>
    <row r="70" spans="1:26">
      <c r="A70" s="2">
        <v>169248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1</v>
      </c>
      <c r="R70" s="3">
        <v>1</v>
      </c>
      <c r="S70" s="3">
        <v>17</v>
      </c>
      <c r="U70">
        <v>190415</v>
      </c>
      <c r="V70">
        <v>17</v>
      </c>
      <c r="W70">
        <v>1</v>
      </c>
      <c r="X70">
        <v>1</v>
      </c>
      <c r="Y70">
        <v>1</v>
      </c>
      <c r="Z70">
        <v>3</v>
      </c>
    </row>
    <row r="71" spans="1:26">
      <c r="A71" s="2">
        <v>169798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17</v>
      </c>
      <c r="U71">
        <v>190512</v>
      </c>
      <c r="V71">
        <v>17</v>
      </c>
      <c r="W71">
        <v>1</v>
      </c>
      <c r="X71">
        <v>1</v>
      </c>
      <c r="Y71">
        <v>1</v>
      </c>
      <c r="Z71">
        <v>3</v>
      </c>
    </row>
    <row r="72" spans="1:26">
      <c r="A72" s="2">
        <v>169910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17</v>
      </c>
      <c r="U72">
        <v>190594</v>
      </c>
      <c r="V72">
        <v>17</v>
      </c>
      <c r="W72">
        <v>1</v>
      </c>
      <c r="X72">
        <v>1</v>
      </c>
      <c r="Y72">
        <v>1</v>
      </c>
      <c r="Z72">
        <v>3</v>
      </c>
    </row>
    <row r="73" spans="1:26">
      <c r="A73" s="2">
        <v>170082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1</v>
      </c>
      <c r="J73" s="3">
        <v>1</v>
      </c>
      <c r="K73" s="3">
        <v>1</v>
      </c>
      <c r="L73" s="3">
        <v>1</v>
      </c>
      <c r="M73" s="3">
        <v>1</v>
      </c>
      <c r="N73" s="3">
        <v>1</v>
      </c>
      <c r="O73" s="3">
        <v>1</v>
      </c>
      <c r="P73" s="3">
        <v>1</v>
      </c>
      <c r="Q73" s="3">
        <v>1</v>
      </c>
      <c r="R73" s="3">
        <v>1</v>
      </c>
      <c r="S73" s="3">
        <v>17</v>
      </c>
      <c r="U73">
        <v>190600</v>
      </c>
      <c r="V73">
        <v>17</v>
      </c>
      <c r="W73">
        <v>1</v>
      </c>
      <c r="X73">
        <v>1</v>
      </c>
      <c r="Y73">
        <v>1</v>
      </c>
      <c r="Z73">
        <v>3</v>
      </c>
    </row>
    <row r="74" spans="1:26">
      <c r="A74" s="2">
        <v>170976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  <c r="I74" s="3">
        <v>1</v>
      </c>
      <c r="J74" s="3">
        <v>1</v>
      </c>
      <c r="K74" s="3">
        <v>1</v>
      </c>
      <c r="L74" s="3">
        <v>1</v>
      </c>
      <c r="M74" s="3">
        <v>1</v>
      </c>
      <c r="N74" s="3">
        <v>1</v>
      </c>
      <c r="O74" s="3">
        <v>1</v>
      </c>
      <c r="P74" s="3">
        <v>1</v>
      </c>
      <c r="Q74" s="3">
        <v>1</v>
      </c>
      <c r="R74" s="3">
        <v>1</v>
      </c>
      <c r="S74" s="3">
        <v>17</v>
      </c>
      <c r="U74">
        <v>191241</v>
      </c>
      <c r="V74">
        <v>17</v>
      </c>
      <c r="W74">
        <v>1</v>
      </c>
      <c r="X74">
        <v>1</v>
      </c>
      <c r="Y74">
        <v>1</v>
      </c>
      <c r="Z74">
        <v>3</v>
      </c>
    </row>
    <row r="75" spans="1:26">
      <c r="A75" s="2">
        <v>171100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1</v>
      </c>
      <c r="J75" s="3">
        <v>1</v>
      </c>
      <c r="K75" s="3">
        <v>1</v>
      </c>
      <c r="L75" s="3">
        <v>1</v>
      </c>
      <c r="M75" s="3">
        <v>1</v>
      </c>
      <c r="N75" s="3">
        <v>1</v>
      </c>
      <c r="O75" s="3">
        <v>1</v>
      </c>
      <c r="P75" s="3">
        <v>1</v>
      </c>
      <c r="Q75" s="3">
        <v>1</v>
      </c>
      <c r="R75" s="3">
        <v>1</v>
      </c>
      <c r="S75" s="3">
        <v>17</v>
      </c>
      <c r="U75">
        <v>191649</v>
      </c>
      <c r="V75">
        <v>17</v>
      </c>
      <c r="W75">
        <v>1</v>
      </c>
      <c r="X75">
        <v>1</v>
      </c>
      <c r="Y75">
        <v>1</v>
      </c>
      <c r="Z75">
        <v>3</v>
      </c>
    </row>
    <row r="76" spans="1:26">
      <c r="A76" s="2">
        <v>171128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1</v>
      </c>
      <c r="Q76" s="3">
        <v>1</v>
      </c>
      <c r="R76" s="3">
        <v>1</v>
      </c>
      <c r="S76" s="3">
        <v>17</v>
      </c>
      <c r="U76">
        <v>191968</v>
      </c>
      <c r="V76">
        <v>17</v>
      </c>
      <c r="W76">
        <v>1</v>
      </c>
      <c r="X76">
        <v>1</v>
      </c>
      <c r="Y76">
        <v>1</v>
      </c>
      <c r="Z76">
        <v>3</v>
      </c>
    </row>
    <row r="77" spans="1:26">
      <c r="A77" s="2">
        <v>171456</v>
      </c>
      <c r="B77" s="3">
        <v>1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3">
        <v>1</v>
      </c>
      <c r="K77" s="3">
        <v>1</v>
      </c>
      <c r="L77" s="3">
        <v>1</v>
      </c>
      <c r="M77" s="3">
        <v>1</v>
      </c>
      <c r="N77" s="3">
        <v>1</v>
      </c>
      <c r="O77" s="3">
        <v>1</v>
      </c>
      <c r="P77" s="3">
        <v>1</v>
      </c>
      <c r="Q77" s="3">
        <v>1</v>
      </c>
      <c r="R77" s="3">
        <v>1</v>
      </c>
      <c r="S77" s="3">
        <v>17</v>
      </c>
      <c r="U77">
        <v>193900</v>
      </c>
      <c r="V77">
        <v>17</v>
      </c>
      <c r="W77">
        <v>1</v>
      </c>
      <c r="X77">
        <v>1</v>
      </c>
      <c r="Y77">
        <v>1</v>
      </c>
      <c r="Z77">
        <v>3</v>
      </c>
    </row>
    <row r="78" spans="1:26">
      <c r="A78" s="2">
        <v>171571</v>
      </c>
      <c r="B78" s="3">
        <v>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1</v>
      </c>
      <c r="J78" s="3">
        <v>1</v>
      </c>
      <c r="K78" s="3">
        <v>1</v>
      </c>
      <c r="L78" s="3">
        <v>1</v>
      </c>
      <c r="M78" s="3">
        <v>1</v>
      </c>
      <c r="N78" s="3">
        <v>1</v>
      </c>
      <c r="O78" s="3">
        <v>1</v>
      </c>
      <c r="P78" s="3">
        <v>1</v>
      </c>
      <c r="Q78" s="3">
        <v>1</v>
      </c>
      <c r="R78" s="3">
        <v>1</v>
      </c>
      <c r="S78" s="3">
        <v>17</v>
      </c>
      <c r="U78">
        <v>194310</v>
      </c>
      <c r="V78">
        <v>17</v>
      </c>
      <c r="W78">
        <v>1</v>
      </c>
      <c r="X78">
        <v>1</v>
      </c>
      <c r="Y78">
        <v>1</v>
      </c>
      <c r="Z78">
        <v>3</v>
      </c>
    </row>
    <row r="79" spans="1:26">
      <c r="A79" s="2">
        <v>172051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1</v>
      </c>
      <c r="J79" s="3">
        <v>1</v>
      </c>
      <c r="K79" s="3">
        <v>1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1</v>
      </c>
      <c r="R79" s="3">
        <v>1</v>
      </c>
      <c r="S79" s="3">
        <v>17</v>
      </c>
      <c r="U79">
        <v>194824</v>
      </c>
      <c r="V79">
        <v>17</v>
      </c>
      <c r="W79">
        <v>1</v>
      </c>
      <c r="X79">
        <v>1</v>
      </c>
      <c r="Y79">
        <v>1</v>
      </c>
      <c r="Z79">
        <v>3</v>
      </c>
    </row>
    <row r="80" spans="1:26">
      <c r="A80" s="2">
        <v>172644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  <c r="I80" s="3">
        <v>1</v>
      </c>
      <c r="J80" s="3">
        <v>1</v>
      </c>
      <c r="K80" s="3">
        <v>1</v>
      </c>
      <c r="L80" s="3">
        <v>1</v>
      </c>
      <c r="M80" s="3">
        <v>1</v>
      </c>
      <c r="N80" s="3">
        <v>1</v>
      </c>
      <c r="O80" s="3">
        <v>1</v>
      </c>
      <c r="P80" s="3">
        <v>1</v>
      </c>
      <c r="Q80" s="3">
        <v>1</v>
      </c>
      <c r="R80" s="3">
        <v>1</v>
      </c>
      <c r="S80" s="3">
        <v>17</v>
      </c>
      <c r="U80">
        <v>195003</v>
      </c>
      <c r="V80">
        <v>17</v>
      </c>
      <c r="W80">
        <v>1</v>
      </c>
      <c r="X80">
        <v>1</v>
      </c>
      <c r="Y80">
        <v>1</v>
      </c>
      <c r="Z80">
        <v>3</v>
      </c>
    </row>
    <row r="81" spans="1:26">
      <c r="A81" s="2">
        <v>172699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  <c r="I81" s="3">
        <v>1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3">
        <v>1</v>
      </c>
      <c r="S81" s="3">
        <v>17</v>
      </c>
      <c r="U81">
        <v>195030</v>
      </c>
      <c r="V81">
        <v>17</v>
      </c>
      <c r="W81">
        <v>1</v>
      </c>
      <c r="X81">
        <v>1</v>
      </c>
      <c r="Y81">
        <v>1</v>
      </c>
      <c r="Z81">
        <v>3</v>
      </c>
    </row>
    <row r="82" spans="1:26">
      <c r="A82" s="2">
        <v>173920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1</v>
      </c>
      <c r="J82" s="3">
        <v>1</v>
      </c>
      <c r="K82" s="3">
        <v>1</v>
      </c>
      <c r="L82" s="3">
        <v>1</v>
      </c>
      <c r="M82" s="3">
        <v>1</v>
      </c>
      <c r="N82" s="3">
        <v>1</v>
      </c>
      <c r="O82" s="3">
        <v>1</v>
      </c>
      <c r="P82" s="3">
        <v>1</v>
      </c>
      <c r="Q82" s="3">
        <v>1</v>
      </c>
      <c r="R82" s="3">
        <v>1</v>
      </c>
      <c r="S82" s="3">
        <v>17</v>
      </c>
      <c r="U82">
        <v>195809</v>
      </c>
      <c r="V82">
        <v>17</v>
      </c>
      <c r="W82">
        <v>1</v>
      </c>
      <c r="X82">
        <v>1</v>
      </c>
      <c r="Y82">
        <v>1</v>
      </c>
      <c r="Z82">
        <v>3</v>
      </c>
    </row>
    <row r="83" spans="1:26">
      <c r="A83" s="2">
        <v>174066</v>
      </c>
      <c r="B83" s="3">
        <v>1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3">
        <v>1</v>
      </c>
      <c r="K83" s="3">
        <v>1</v>
      </c>
      <c r="L83" s="3">
        <v>1</v>
      </c>
      <c r="M83" s="3">
        <v>1</v>
      </c>
      <c r="N83" s="3">
        <v>1</v>
      </c>
      <c r="O83" s="3">
        <v>1</v>
      </c>
      <c r="P83" s="3">
        <v>1</v>
      </c>
      <c r="Q83" s="3">
        <v>1</v>
      </c>
      <c r="R83" s="3">
        <v>1</v>
      </c>
      <c r="S83" s="3">
        <v>17</v>
      </c>
      <c r="U83">
        <v>196060</v>
      </c>
      <c r="V83">
        <v>17</v>
      </c>
      <c r="W83">
        <v>1</v>
      </c>
      <c r="X83">
        <v>1</v>
      </c>
      <c r="Y83">
        <v>1</v>
      </c>
      <c r="Z83">
        <v>3</v>
      </c>
    </row>
    <row r="84" spans="1:26">
      <c r="A84" s="2">
        <v>174233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  <c r="I84" s="3">
        <v>1</v>
      </c>
      <c r="J84" s="3">
        <v>1</v>
      </c>
      <c r="K84" s="3">
        <v>1</v>
      </c>
      <c r="L84" s="3">
        <v>1</v>
      </c>
      <c r="M84" s="3">
        <v>1</v>
      </c>
      <c r="N84" s="3">
        <v>1</v>
      </c>
      <c r="O84" s="3">
        <v>1</v>
      </c>
      <c r="P84" s="3">
        <v>1</v>
      </c>
      <c r="Q84" s="3">
        <v>1</v>
      </c>
      <c r="R84" s="3">
        <v>1</v>
      </c>
      <c r="S84" s="3">
        <v>17</v>
      </c>
      <c r="U84">
        <v>196079</v>
      </c>
      <c r="V84">
        <v>17</v>
      </c>
      <c r="W84">
        <v>1</v>
      </c>
      <c r="X84">
        <v>1</v>
      </c>
      <c r="Y84">
        <v>1</v>
      </c>
      <c r="Z84">
        <v>3</v>
      </c>
    </row>
    <row r="85" spans="1:26">
      <c r="A85" s="2">
        <v>174783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17</v>
      </c>
      <c r="U85">
        <v>196088</v>
      </c>
      <c r="V85">
        <v>17</v>
      </c>
      <c r="W85">
        <v>1</v>
      </c>
      <c r="X85">
        <v>1</v>
      </c>
      <c r="Y85">
        <v>1</v>
      </c>
      <c r="Z85">
        <v>3</v>
      </c>
    </row>
    <row r="86" spans="1:26">
      <c r="A86" s="2">
        <v>174914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1</v>
      </c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1</v>
      </c>
      <c r="Q86" s="3">
        <v>1</v>
      </c>
      <c r="R86" s="3">
        <v>1</v>
      </c>
      <c r="S86" s="3">
        <v>17</v>
      </c>
      <c r="U86">
        <v>196097</v>
      </c>
      <c r="V86">
        <v>17</v>
      </c>
      <c r="W86">
        <v>1</v>
      </c>
      <c r="X86">
        <v>1</v>
      </c>
      <c r="Y86">
        <v>1</v>
      </c>
      <c r="Z86">
        <v>3</v>
      </c>
    </row>
    <row r="87" spans="1:26">
      <c r="A87" s="2">
        <v>175272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  <c r="I87" s="3">
        <v>1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3">
        <v>1</v>
      </c>
      <c r="S87" s="3">
        <v>17</v>
      </c>
      <c r="U87">
        <v>196130</v>
      </c>
      <c r="V87">
        <v>17</v>
      </c>
      <c r="W87">
        <v>1</v>
      </c>
      <c r="X87">
        <v>1</v>
      </c>
      <c r="Y87">
        <v>1</v>
      </c>
      <c r="Z87">
        <v>3</v>
      </c>
    </row>
    <row r="88" spans="1:26">
      <c r="A88" s="2">
        <v>190415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1</v>
      </c>
      <c r="Q88" s="3">
        <v>1</v>
      </c>
      <c r="R88" s="3">
        <v>1</v>
      </c>
      <c r="S88" s="3">
        <v>17</v>
      </c>
      <c r="U88">
        <v>196149</v>
      </c>
      <c r="V88">
        <v>17</v>
      </c>
      <c r="W88">
        <v>1</v>
      </c>
      <c r="X88">
        <v>1</v>
      </c>
      <c r="Y88">
        <v>1</v>
      </c>
      <c r="Z88">
        <v>3</v>
      </c>
    </row>
    <row r="89" spans="1:26">
      <c r="A89" s="2">
        <v>190512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1</v>
      </c>
      <c r="R89" s="3">
        <v>1</v>
      </c>
      <c r="S89" s="3">
        <v>17</v>
      </c>
      <c r="U89">
        <v>196185</v>
      </c>
      <c r="V89">
        <v>17</v>
      </c>
      <c r="W89">
        <v>1</v>
      </c>
      <c r="X89">
        <v>1</v>
      </c>
      <c r="Y89">
        <v>1</v>
      </c>
      <c r="Z89">
        <v>3</v>
      </c>
    </row>
    <row r="90" spans="1:26">
      <c r="A90" s="2">
        <v>190594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17</v>
      </c>
      <c r="U90">
        <v>196194</v>
      </c>
      <c r="V90">
        <v>17</v>
      </c>
      <c r="W90">
        <v>1</v>
      </c>
      <c r="X90">
        <v>1</v>
      </c>
      <c r="Y90">
        <v>1</v>
      </c>
      <c r="Z90">
        <v>3</v>
      </c>
    </row>
    <row r="91" spans="1:26">
      <c r="A91" s="2">
        <v>190600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1</v>
      </c>
      <c r="R91" s="3">
        <v>1</v>
      </c>
      <c r="S91" s="3">
        <v>17</v>
      </c>
      <c r="U91">
        <v>196413</v>
      </c>
      <c r="V91">
        <v>17</v>
      </c>
      <c r="W91">
        <v>1</v>
      </c>
      <c r="X91">
        <v>1</v>
      </c>
      <c r="Y91">
        <v>1</v>
      </c>
      <c r="Z91">
        <v>3</v>
      </c>
    </row>
    <row r="92" spans="1:26">
      <c r="A92" s="2">
        <v>191241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1</v>
      </c>
      <c r="S92" s="3">
        <v>17</v>
      </c>
      <c r="U92">
        <v>201441</v>
      </c>
      <c r="V92">
        <v>17</v>
      </c>
      <c r="W92">
        <v>1</v>
      </c>
      <c r="X92">
        <v>1</v>
      </c>
      <c r="Y92">
        <v>1</v>
      </c>
      <c r="Z92">
        <v>3</v>
      </c>
    </row>
    <row r="93" spans="1:26">
      <c r="A93" s="2">
        <v>191649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17</v>
      </c>
      <c r="U93">
        <v>201885</v>
      </c>
      <c r="V93">
        <v>17</v>
      </c>
      <c r="W93">
        <v>1</v>
      </c>
      <c r="X93">
        <v>1</v>
      </c>
      <c r="Y93">
        <v>1</v>
      </c>
      <c r="Z93">
        <v>3</v>
      </c>
    </row>
    <row r="94" spans="1:26">
      <c r="A94" s="2">
        <v>191968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17</v>
      </c>
      <c r="U94">
        <v>202480</v>
      </c>
      <c r="V94">
        <v>17</v>
      </c>
      <c r="W94">
        <v>1</v>
      </c>
      <c r="X94">
        <v>1</v>
      </c>
      <c r="Y94">
        <v>1</v>
      </c>
      <c r="Z94">
        <v>3</v>
      </c>
    </row>
    <row r="95" spans="1:26">
      <c r="A95" s="2">
        <v>193900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17</v>
      </c>
      <c r="U95">
        <v>203517</v>
      </c>
      <c r="V95">
        <v>17</v>
      </c>
      <c r="W95">
        <v>1</v>
      </c>
      <c r="X95">
        <v>1</v>
      </c>
      <c r="Y95">
        <v>1</v>
      </c>
      <c r="Z95">
        <v>3</v>
      </c>
    </row>
    <row r="96" spans="1:26">
      <c r="A96" s="2">
        <v>194310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17</v>
      </c>
      <c r="U96">
        <v>204024</v>
      </c>
      <c r="V96">
        <v>17</v>
      </c>
      <c r="W96">
        <v>1</v>
      </c>
      <c r="X96">
        <v>1</v>
      </c>
      <c r="Y96">
        <v>1</v>
      </c>
      <c r="Z96">
        <v>3</v>
      </c>
    </row>
    <row r="97" spans="1:26">
      <c r="A97" s="2">
        <v>194824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3">
        <v>1</v>
      </c>
      <c r="K97" s="3">
        <v>1</v>
      </c>
      <c r="L97" s="3">
        <v>1</v>
      </c>
      <c r="M97" s="3">
        <v>1</v>
      </c>
      <c r="N97" s="3">
        <v>1</v>
      </c>
      <c r="O97" s="3">
        <v>1</v>
      </c>
      <c r="P97" s="3">
        <v>1</v>
      </c>
      <c r="Q97" s="3">
        <v>1</v>
      </c>
      <c r="R97" s="3">
        <v>1</v>
      </c>
      <c r="S97" s="3">
        <v>17</v>
      </c>
      <c r="U97">
        <v>204796</v>
      </c>
      <c r="V97">
        <v>17</v>
      </c>
      <c r="W97">
        <v>1</v>
      </c>
      <c r="X97">
        <v>1</v>
      </c>
      <c r="Y97">
        <v>1</v>
      </c>
      <c r="Z97">
        <v>3</v>
      </c>
    </row>
    <row r="98" spans="1:26">
      <c r="A98" s="2">
        <v>195003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1</v>
      </c>
      <c r="P98" s="3">
        <v>1</v>
      </c>
      <c r="Q98" s="3">
        <v>1</v>
      </c>
      <c r="R98" s="3">
        <v>1</v>
      </c>
      <c r="S98" s="3">
        <v>17</v>
      </c>
      <c r="U98">
        <v>204857</v>
      </c>
      <c r="V98">
        <v>17</v>
      </c>
      <c r="W98">
        <v>1</v>
      </c>
      <c r="X98">
        <v>1</v>
      </c>
      <c r="Y98">
        <v>1</v>
      </c>
      <c r="Z98">
        <v>3</v>
      </c>
    </row>
    <row r="99" spans="1:26">
      <c r="A99" s="2">
        <v>195030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  <c r="M99" s="3">
        <v>1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17</v>
      </c>
      <c r="U99">
        <v>209542</v>
      </c>
      <c r="V99">
        <v>17</v>
      </c>
      <c r="W99">
        <v>1</v>
      </c>
      <c r="X99">
        <v>1</v>
      </c>
      <c r="Y99">
        <v>1</v>
      </c>
      <c r="Z99">
        <v>3</v>
      </c>
    </row>
    <row r="100" spans="1:26">
      <c r="A100" s="2">
        <v>195809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1</v>
      </c>
      <c r="Q100" s="3">
        <v>1</v>
      </c>
      <c r="R100" s="3">
        <v>1</v>
      </c>
      <c r="S100" s="3">
        <v>17</v>
      </c>
      <c r="U100">
        <v>209551</v>
      </c>
      <c r="V100">
        <v>17</v>
      </c>
      <c r="W100">
        <v>1</v>
      </c>
      <c r="X100">
        <v>1</v>
      </c>
      <c r="Y100">
        <v>1</v>
      </c>
      <c r="Z100">
        <v>3</v>
      </c>
    </row>
    <row r="101" spans="1:26">
      <c r="A101" s="2">
        <v>196060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1</v>
      </c>
      <c r="J101" s="3">
        <v>1</v>
      </c>
      <c r="K101" s="3">
        <v>1</v>
      </c>
      <c r="L101" s="3">
        <v>1</v>
      </c>
      <c r="M101" s="3">
        <v>1</v>
      </c>
      <c r="N101" s="3">
        <v>1</v>
      </c>
      <c r="O101" s="3">
        <v>1</v>
      </c>
      <c r="P101" s="3">
        <v>1</v>
      </c>
      <c r="Q101" s="3">
        <v>1</v>
      </c>
      <c r="R101" s="3">
        <v>1</v>
      </c>
      <c r="S101" s="3">
        <v>17</v>
      </c>
      <c r="U101">
        <v>209807</v>
      </c>
      <c r="V101">
        <v>17</v>
      </c>
      <c r="W101">
        <v>1</v>
      </c>
      <c r="X101">
        <v>1</v>
      </c>
      <c r="Y101">
        <v>1</v>
      </c>
      <c r="Z101">
        <v>3</v>
      </c>
    </row>
    <row r="102" spans="1:26">
      <c r="A102" s="2">
        <v>196079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</v>
      </c>
      <c r="O102" s="3">
        <v>1</v>
      </c>
      <c r="P102" s="3">
        <v>1</v>
      </c>
      <c r="Q102" s="3">
        <v>1</v>
      </c>
      <c r="R102" s="3">
        <v>1</v>
      </c>
      <c r="S102" s="3">
        <v>17</v>
      </c>
      <c r="U102">
        <v>211158</v>
      </c>
      <c r="V102">
        <v>17</v>
      </c>
      <c r="W102">
        <v>1</v>
      </c>
      <c r="X102">
        <v>1</v>
      </c>
      <c r="Y102">
        <v>1</v>
      </c>
      <c r="Z102">
        <v>3</v>
      </c>
    </row>
    <row r="103" spans="1:26">
      <c r="A103" s="2">
        <v>196088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1</v>
      </c>
      <c r="J103" s="3">
        <v>1</v>
      </c>
      <c r="K103" s="3">
        <v>1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1</v>
      </c>
      <c r="S103" s="3">
        <v>17</v>
      </c>
      <c r="U103">
        <v>211440</v>
      </c>
      <c r="V103">
        <v>17</v>
      </c>
      <c r="W103">
        <v>1</v>
      </c>
      <c r="X103">
        <v>1</v>
      </c>
      <c r="Y103">
        <v>1</v>
      </c>
      <c r="Z103">
        <v>3</v>
      </c>
    </row>
    <row r="104" spans="1:26">
      <c r="A104" s="2">
        <v>196097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17</v>
      </c>
      <c r="U104">
        <v>212054</v>
      </c>
      <c r="V104">
        <v>17</v>
      </c>
      <c r="W104">
        <v>1</v>
      </c>
      <c r="X104">
        <v>1</v>
      </c>
      <c r="Y104">
        <v>1</v>
      </c>
      <c r="Z104">
        <v>3</v>
      </c>
    </row>
    <row r="105" spans="1:26">
      <c r="A105" s="2">
        <v>196130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1</v>
      </c>
      <c r="P105" s="3">
        <v>1</v>
      </c>
      <c r="Q105" s="3">
        <v>1</v>
      </c>
      <c r="R105" s="3">
        <v>1</v>
      </c>
      <c r="S105" s="3">
        <v>17</v>
      </c>
      <c r="U105">
        <v>212106</v>
      </c>
      <c r="V105">
        <v>17</v>
      </c>
      <c r="W105">
        <v>1</v>
      </c>
      <c r="X105">
        <v>1</v>
      </c>
      <c r="Y105">
        <v>1</v>
      </c>
      <c r="Z105">
        <v>3</v>
      </c>
    </row>
    <row r="106" spans="1:26">
      <c r="A106" s="2">
        <v>196149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1</v>
      </c>
      <c r="O106" s="3">
        <v>1</v>
      </c>
      <c r="P106" s="3">
        <v>1</v>
      </c>
      <c r="Q106" s="3">
        <v>1</v>
      </c>
      <c r="R106" s="3">
        <v>1</v>
      </c>
      <c r="S106" s="3">
        <v>17</v>
      </c>
      <c r="U106">
        <v>213020</v>
      </c>
      <c r="V106">
        <v>17</v>
      </c>
      <c r="W106">
        <v>1</v>
      </c>
      <c r="X106">
        <v>1</v>
      </c>
      <c r="Y106">
        <v>1</v>
      </c>
      <c r="Z106">
        <v>3</v>
      </c>
    </row>
    <row r="107" spans="1:26">
      <c r="A107" s="2">
        <v>196185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J107" s="3">
        <v>1</v>
      </c>
      <c r="K107" s="3">
        <v>1</v>
      </c>
      <c r="L107" s="3">
        <v>1</v>
      </c>
      <c r="M107" s="3">
        <v>1</v>
      </c>
      <c r="N107" s="3">
        <v>1</v>
      </c>
      <c r="O107" s="3">
        <v>1</v>
      </c>
      <c r="P107" s="3">
        <v>1</v>
      </c>
      <c r="Q107" s="3">
        <v>1</v>
      </c>
      <c r="R107" s="3">
        <v>1</v>
      </c>
      <c r="S107" s="3">
        <v>17</v>
      </c>
      <c r="U107">
        <v>213349</v>
      </c>
      <c r="V107">
        <v>17</v>
      </c>
      <c r="W107">
        <v>1</v>
      </c>
      <c r="X107">
        <v>1</v>
      </c>
      <c r="Y107">
        <v>1</v>
      </c>
      <c r="Z107">
        <v>3</v>
      </c>
    </row>
    <row r="108" spans="1:26">
      <c r="A108" s="2">
        <v>196194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1</v>
      </c>
      <c r="J108" s="3">
        <v>1</v>
      </c>
      <c r="K108" s="3">
        <v>1</v>
      </c>
      <c r="L108" s="3">
        <v>1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17</v>
      </c>
      <c r="U108">
        <v>213543</v>
      </c>
      <c r="V108">
        <v>17</v>
      </c>
      <c r="W108">
        <v>1</v>
      </c>
      <c r="X108">
        <v>1</v>
      </c>
      <c r="Y108">
        <v>1</v>
      </c>
      <c r="Z108">
        <v>3</v>
      </c>
    </row>
    <row r="109" spans="1:26">
      <c r="A109" s="2">
        <v>196413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3">
        <v>1</v>
      </c>
      <c r="K109" s="3">
        <v>1</v>
      </c>
      <c r="L109" s="3">
        <v>1</v>
      </c>
      <c r="M109" s="3">
        <v>1</v>
      </c>
      <c r="N109" s="3">
        <v>1</v>
      </c>
      <c r="O109" s="3">
        <v>1</v>
      </c>
      <c r="P109" s="3">
        <v>1</v>
      </c>
      <c r="Q109" s="3">
        <v>1</v>
      </c>
      <c r="R109" s="3">
        <v>1</v>
      </c>
      <c r="S109" s="3">
        <v>17</v>
      </c>
      <c r="U109">
        <v>214041</v>
      </c>
      <c r="V109">
        <v>17</v>
      </c>
      <c r="W109">
        <v>1</v>
      </c>
      <c r="X109">
        <v>1</v>
      </c>
      <c r="Y109">
        <v>1</v>
      </c>
      <c r="Z109">
        <v>3</v>
      </c>
    </row>
    <row r="110" spans="1:26">
      <c r="A110" s="2">
        <v>201441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1</v>
      </c>
      <c r="J110" s="3">
        <v>1</v>
      </c>
      <c r="K110" s="3">
        <v>1</v>
      </c>
      <c r="L110" s="3">
        <v>1</v>
      </c>
      <c r="M110" s="3">
        <v>1</v>
      </c>
      <c r="N110" s="3">
        <v>1</v>
      </c>
      <c r="O110" s="3">
        <v>1</v>
      </c>
      <c r="P110" s="3">
        <v>1</v>
      </c>
      <c r="Q110" s="3">
        <v>1</v>
      </c>
      <c r="R110" s="3">
        <v>1</v>
      </c>
      <c r="S110" s="3">
        <v>17</v>
      </c>
      <c r="U110">
        <v>214689</v>
      </c>
      <c r="V110">
        <v>17</v>
      </c>
      <c r="W110">
        <v>1</v>
      </c>
      <c r="X110">
        <v>1</v>
      </c>
      <c r="Y110">
        <v>1</v>
      </c>
      <c r="Z110">
        <v>3</v>
      </c>
    </row>
    <row r="111" spans="1:26">
      <c r="A111" s="2">
        <v>201885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1</v>
      </c>
      <c r="J111" s="3">
        <v>1</v>
      </c>
      <c r="K111" s="3">
        <v>1</v>
      </c>
      <c r="L111" s="3">
        <v>1</v>
      </c>
      <c r="M111" s="3">
        <v>1</v>
      </c>
      <c r="N111" s="3">
        <v>1</v>
      </c>
      <c r="O111" s="3">
        <v>1</v>
      </c>
      <c r="P111" s="3">
        <v>1</v>
      </c>
      <c r="Q111" s="3">
        <v>1</v>
      </c>
      <c r="R111" s="3">
        <v>1</v>
      </c>
      <c r="S111" s="3">
        <v>17</v>
      </c>
      <c r="U111">
        <v>214777</v>
      </c>
      <c r="V111">
        <v>17</v>
      </c>
      <c r="W111">
        <v>1</v>
      </c>
      <c r="X111">
        <v>1</v>
      </c>
      <c r="Y111">
        <v>1</v>
      </c>
      <c r="Z111">
        <v>3</v>
      </c>
    </row>
    <row r="112" spans="1:26">
      <c r="A112" s="2">
        <v>202480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1</v>
      </c>
      <c r="J112" s="3">
        <v>1</v>
      </c>
      <c r="K112" s="3">
        <v>1</v>
      </c>
      <c r="L112" s="3">
        <v>1</v>
      </c>
      <c r="M112" s="3">
        <v>1</v>
      </c>
      <c r="N112" s="3">
        <v>1</v>
      </c>
      <c r="O112" s="3">
        <v>1</v>
      </c>
      <c r="P112" s="3">
        <v>1</v>
      </c>
      <c r="Q112" s="3">
        <v>1</v>
      </c>
      <c r="R112" s="3">
        <v>1</v>
      </c>
      <c r="S112" s="3">
        <v>17</v>
      </c>
      <c r="U112">
        <v>215062</v>
      </c>
      <c r="V112">
        <v>17</v>
      </c>
      <c r="W112">
        <v>1</v>
      </c>
      <c r="X112">
        <v>1</v>
      </c>
      <c r="Y112">
        <v>1</v>
      </c>
      <c r="Z112">
        <v>3</v>
      </c>
    </row>
    <row r="113" spans="1:26">
      <c r="A113" s="2">
        <v>203517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1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1</v>
      </c>
      <c r="R113" s="3">
        <v>1</v>
      </c>
      <c r="S113" s="3">
        <v>17</v>
      </c>
      <c r="U113">
        <v>215293</v>
      </c>
      <c r="V113">
        <v>17</v>
      </c>
      <c r="W113">
        <v>1</v>
      </c>
      <c r="X113">
        <v>1</v>
      </c>
      <c r="Y113">
        <v>1</v>
      </c>
      <c r="Z113">
        <v>3</v>
      </c>
    </row>
    <row r="114" spans="1:26">
      <c r="A114" s="2">
        <v>204024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1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1</v>
      </c>
      <c r="P114" s="3">
        <v>1</v>
      </c>
      <c r="Q114" s="3">
        <v>1</v>
      </c>
      <c r="R114" s="3">
        <v>1</v>
      </c>
      <c r="S114" s="3">
        <v>17</v>
      </c>
      <c r="U114">
        <v>215770</v>
      </c>
      <c r="V114">
        <v>17</v>
      </c>
      <c r="W114">
        <v>1</v>
      </c>
      <c r="X114">
        <v>1</v>
      </c>
      <c r="Y114">
        <v>1</v>
      </c>
      <c r="Z114">
        <v>3</v>
      </c>
    </row>
    <row r="115" spans="1:26">
      <c r="A115" s="2">
        <v>204796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17</v>
      </c>
      <c r="U115">
        <v>216010</v>
      </c>
      <c r="V115">
        <v>17</v>
      </c>
      <c r="W115">
        <v>1</v>
      </c>
      <c r="X115">
        <v>1</v>
      </c>
      <c r="Y115">
        <v>1</v>
      </c>
      <c r="Z115">
        <v>3</v>
      </c>
    </row>
    <row r="116" spans="1:26">
      <c r="A116" s="2">
        <v>204857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17</v>
      </c>
      <c r="U116">
        <v>216038</v>
      </c>
      <c r="V116">
        <v>17</v>
      </c>
      <c r="W116">
        <v>1</v>
      </c>
      <c r="X116">
        <v>1</v>
      </c>
      <c r="Y116">
        <v>1</v>
      </c>
      <c r="Z116">
        <v>3</v>
      </c>
    </row>
    <row r="117" spans="1:26">
      <c r="A117" s="2">
        <v>209542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1</v>
      </c>
      <c r="R117" s="3">
        <v>1</v>
      </c>
      <c r="S117" s="3">
        <v>17</v>
      </c>
      <c r="U117">
        <v>216339</v>
      </c>
      <c r="V117">
        <v>17</v>
      </c>
      <c r="W117">
        <v>1</v>
      </c>
      <c r="X117">
        <v>1</v>
      </c>
      <c r="Y117">
        <v>1</v>
      </c>
      <c r="Z117">
        <v>3</v>
      </c>
    </row>
    <row r="118" spans="1:26">
      <c r="A118" s="2">
        <v>209551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1</v>
      </c>
      <c r="J118" s="3">
        <v>1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1</v>
      </c>
      <c r="Q118" s="3">
        <v>1</v>
      </c>
      <c r="R118" s="3">
        <v>1</v>
      </c>
      <c r="S118" s="3">
        <v>17</v>
      </c>
      <c r="U118">
        <v>216597</v>
      </c>
      <c r="V118">
        <v>17</v>
      </c>
      <c r="W118">
        <v>1</v>
      </c>
      <c r="X118">
        <v>1</v>
      </c>
      <c r="Y118">
        <v>1</v>
      </c>
      <c r="Z118">
        <v>3</v>
      </c>
    </row>
    <row r="119" spans="1:26">
      <c r="A119" s="2">
        <v>209807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17</v>
      </c>
      <c r="U119">
        <v>216764</v>
      </c>
      <c r="V119">
        <v>17</v>
      </c>
      <c r="W119">
        <v>1</v>
      </c>
      <c r="X119">
        <v>1</v>
      </c>
      <c r="Y119">
        <v>1</v>
      </c>
      <c r="Z119">
        <v>3</v>
      </c>
    </row>
    <row r="120" spans="1:26">
      <c r="A120" s="2">
        <v>211158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1</v>
      </c>
      <c r="P120" s="3">
        <v>1</v>
      </c>
      <c r="Q120" s="3">
        <v>1</v>
      </c>
      <c r="R120" s="3">
        <v>1</v>
      </c>
      <c r="S120" s="3">
        <v>17</v>
      </c>
      <c r="U120">
        <v>222831</v>
      </c>
      <c r="V120">
        <v>17</v>
      </c>
      <c r="W120">
        <v>1</v>
      </c>
      <c r="X120">
        <v>1</v>
      </c>
      <c r="Y120">
        <v>1</v>
      </c>
      <c r="Z120">
        <v>3</v>
      </c>
    </row>
    <row r="121" spans="1:26">
      <c r="A121" s="2">
        <v>211440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1</v>
      </c>
      <c r="J121" s="3">
        <v>1</v>
      </c>
      <c r="K121" s="3">
        <v>1</v>
      </c>
      <c r="L121" s="3">
        <v>1</v>
      </c>
      <c r="M121" s="3">
        <v>1</v>
      </c>
      <c r="N121" s="3">
        <v>1</v>
      </c>
      <c r="O121" s="3">
        <v>1</v>
      </c>
      <c r="P121" s="3">
        <v>1</v>
      </c>
      <c r="Q121" s="3">
        <v>1</v>
      </c>
      <c r="R121" s="3">
        <v>1</v>
      </c>
      <c r="S121" s="3">
        <v>17</v>
      </c>
      <c r="U121">
        <v>223232</v>
      </c>
      <c r="V121">
        <v>17</v>
      </c>
      <c r="W121">
        <v>1</v>
      </c>
      <c r="X121">
        <v>1</v>
      </c>
      <c r="Y121">
        <v>1</v>
      </c>
      <c r="Z121">
        <v>3</v>
      </c>
    </row>
    <row r="122" spans="1:26">
      <c r="A122" s="2">
        <v>212054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1</v>
      </c>
      <c r="J122" s="3">
        <v>1</v>
      </c>
      <c r="K122" s="3">
        <v>1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1</v>
      </c>
      <c r="R122" s="3">
        <v>1</v>
      </c>
      <c r="S122" s="3">
        <v>17</v>
      </c>
      <c r="U122">
        <v>225511</v>
      </c>
      <c r="V122">
        <v>17</v>
      </c>
      <c r="W122">
        <v>1</v>
      </c>
      <c r="X122">
        <v>1</v>
      </c>
      <c r="Y122">
        <v>1</v>
      </c>
      <c r="Z122">
        <v>3</v>
      </c>
    </row>
    <row r="123" spans="1:26">
      <c r="A123" s="2">
        <v>212106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1</v>
      </c>
      <c r="O123" s="3">
        <v>1</v>
      </c>
      <c r="P123" s="3">
        <v>1</v>
      </c>
      <c r="Q123" s="3">
        <v>1</v>
      </c>
      <c r="R123" s="3">
        <v>1</v>
      </c>
      <c r="S123" s="3">
        <v>17</v>
      </c>
      <c r="U123">
        <v>227216</v>
      </c>
      <c r="V123">
        <v>17</v>
      </c>
      <c r="W123">
        <v>1</v>
      </c>
      <c r="X123">
        <v>1</v>
      </c>
      <c r="Y123">
        <v>1</v>
      </c>
      <c r="Z123">
        <v>3</v>
      </c>
    </row>
    <row r="124" spans="1:26">
      <c r="A124" s="2">
        <v>213020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17</v>
      </c>
      <c r="U124">
        <v>227526</v>
      </c>
      <c r="V124">
        <v>17</v>
      </c>
      <c r="W124">
        <v>1</v>
      </c>
      <c r="X124">
        <v>1</v>
      </c>
      <c r="Y124">
        <v>1</v>
      </c>
      <c r="Z124">
        <v>3</v>
      </c>
    </row>
    <row r="125" spans="1:26">
      <c r="A125" s="2">
        <v>213349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17</v>
      </c>
      <c r="U125">
        <v>227881</v>
      </c>
      <c r="V125">
        <v>17</v>
      </c>
      <c r="W125">
        <v>1</v>
      </c>
      <c r="X125">
        <v>1</v>
      </c>
      <c r="Y125">
        <v>1</v>
      </c>
      <c r="Z125">
        <v>3</v>
      </c>
    </row>
    <row r="126" spans="1:26">
      <c r="A126" s="2">
        <v>213543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17</v>
      </c>
      <c r="U126">
        <v>228246</v>
      </c>
      <c r="V126">
        <v>17</v>
      </c>
      <c r="W126">
        <v>1</v>
      </c>
      <c r="X126">
        <v>1</v>
      </c>
      <c r="Y126">
        <v>1</v>
      </c>
      <c r="Z126">
        <v>3</v>
      </c>
    </row>
    <row r="127" spans="1:26">
      <c r="A127" s="2">
        <v>214041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17</v>
      </c>
      <c r="U127">
        <v>228431</v>
      </c>
      <c r="V127">
        <v>17</v>
      </c>
      <c r="W127">
        <v>1</v>
      </c>
      <c r="X127">
        <v>1</v>
      </c>
      <c r="Y127">
        <v>1</v>
      </c>
      <c r="Z127">
        <v>3</v>
      </c>
    </row>
    <row r="128" spans="1:26">
      <c r="A128" s="2">
        <v>214689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17</v>
      </c>
      <c r="U128">
        <v>228459</v>
      </c>
      <c r="V128">
        <v>17</v>
      </c>
      <c r="W128">
        <v>1</v>
      </c>
      <c r="X128">
        <v>1</v>
      </c>
      <c r="Y128">
        <v>1</v>
      </c>
      <c r="Z128">
        <v>3</v>
      </c>
    </row>
    <row r="129" spans="1:26">
      <c r="A129" s="2">
        <v>214777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3">
        <v>1</v>
      </c>
      <c r="K129" s="3">
        <v>1</v>
      </c>
      <c r="L129" s="3">
        <v>1</v>
      </c>
      <c r="M129" s="3">
        <v>1</v>
      </c>
      <c r="N129" s="3">
        <v>1</v>
      </c>
      <c r="O129" s="3">
        <v>1</v>
      </c>
      <c r="P129" s="3">
        <v>1</v>
      </c>
      <c r="Q129" s="3">
        <v>1</v>
      </c>
      <c r="R129" s="3">
        <v>1</v>
      </c>
      <c r="S129" s="3">
        <v>17</v>
      </c>
      <c r="U129">
        <v>228529</v>
      </c>
      <c r="V129">
        <v>17</v>
      </c>
      <c r="W129">
        <v>1</v>
      </c>
      <c r="X129">
        <v>1</v>
      </c>
      <c r="Y129">
        <v>1</v>
      </c>
      <c r="Z129">
        <v>3</v>
      </c>
    </row>
    <row r="130" spans="1:26">
      <c r="A130" s="2">
        <v>215062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3">
        <v>1</v>
      </c>
      <c r="K130" s="3">
        <v>1</v>
      </c>
      <c r="L130" s="3">
        <v>1</v>
      </c>
      <c r="M130" s="3">
        <v>1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17</v>
      </c>
      <c r="U130">
        <v>228723</v>
      </c>
      <c r="V130">
        <v>17</v>
      </c>
      <c r="W130">
        <v>1</v>
      </c>
      <c r="X130">
        <v>1</v>
      </c>
      <c r="Y130">
        <v>1</v>
      </c>
      <c r="Z130">
        <v>3</v>
      </c>
    </row>
    <row r="131" spans="1:26">
      <c r="A131" s="2">
        <v>215293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1</v>
      </c>
      <c r="J131" s="3">
        <v>1</v>
      </c>
      <c r="K131" s="3">
        <v>1</v>
      </c>
      <c r="L131" s="3">
        <v>1</v>
      </c>
      <c r="M131" s="3">
        <v>1</v>
      </c>
      <c r="N131" s="3">
        <v>1</v>
      </c>
      <c r="O131" s="3">
        <v>1</v>
      </c>
      <c r="P131" s="3">
        <v>1</v>
      </c>
      <c r="Q131" s="3">
        <v>1</v>
      </c>
      <c r="R131" s="3">
        <v>1</v>
      </c>
      <c r="S131" s="3">
        <v>17</v>
      </c>
      <c r="U131">
        <v>228769</v>
      </c>
      <c r="V131">
        <v>17</v>
      </c>
      <c r="W131">
        <v>1</v>
      </c>
      <c r="X131">
        <v>1</v>
      </c>
      <c r="Y131">
        <v>1</v>
      </c>
      <c r="Z131">
        <v>3</v>
      </c>
    </row>
    <row r="132" spans="1:26">
      <c r="A132" s="2">
        <v>215770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</v>
      </c>
      <c r="Q132" s="3">
        <v>1</v>
      </c>
      <c r="R132" s="3">
        <v>1</v>
      </c>
      <c r="S132" s="3">
        <v>17</v>
      </c>
      <c r="U132">
        <v>228778</v>
      </c>
      <c r="V132">
        <v>17</v>
      </c>
      <c r="W132">
        <v>1</v>
      </c>
      <c r="X132">
        <v>1</v>
      </c>
      <c r="Y132">
        <v>1</v>
      </c>
      <c r="Z132">
        <v>3</v>
      </c>
    </row>
    <row r="133" spans="1:26">
      <c r="A133" s="2">
        <v>216010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1</v>
      </c>
      <c r="R133" s="3">
        <v>1</v>
      </c>
      <c r="S133" s="3">
        <v>17</v>
      </c>
      <c r="U133">
        <v>228875</v>
      </c>
      <c r="V133">
        <v>17</v>
      </c>
      <c r="W133">
        <v>1</v>
      </c>
      <c r="X133">
        <v>1</v>
      </c>
      <c r="Y133">
        <v>1</v>
      </c>
      <c r="Z133">
        <v>3</v>
      </c>
    </row>
    <row r="134" spans="1:26">
      <c r="A134" s="2">
        <v>216038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1</v>
      </c>
      <c r="J134" s="3">
        <v>1</v>
      </c>
      <c r="K134" s="3">
        <v>1</v>
      </c>
      <c r="L134" s="3">
        <v>1</v>
      </c>
      <c r="M134" s="3">
        <v>1</v>
      </c>
      <c r="N134" s="3">
        <v>1</v>
      </c>
      <c r="O134" s="3">
        <v>1</v>
      </c>
      <c r="P134" s="3">
        <v>1</v>
      </c>
      <c r="Q134" s="3">
        <v>1</v>
      </c>
      <c r="R134" s="3">
        <v>1</v>
      </c>
      <c r="S134" s="3">
        <v>17</v>
      </c>
      <c r="U134">
        <v>229027</v>
      </c>
      <c r="V134">
        <v>17</v>
      </c>
      <c r="W134">
        <v>1</v>
      </c>
      <c r="X134">
        <v>1</v>
      </c>
      <c r="Y134">
        <v>1</v>
      </c>
      <c r="Z134">
        <v>3</v>
      </c>
    </row>
    <row r="135" spans="1:26">
      <c r="A135" s="2">
        <v>216339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1</v>
      </c>
      <c r="O135" s="3">
        <v>1</v>
      </c>
      <c r="P135" s="3">
        <v>1</v>
      </c>
      <c r="Q135" s="3">
        <v>1</v>
      </c>
      <c r="R135" s="3">
        <v>1</v>
      </c>
      <c r="S135" s="3">
        <v>17</v>
      </c>
      <c r="U135">
        <v>229115</v>
      </c>
      <c r="V135">
        <v>17</v>
      </c>
      <c r="W135">
        <v>1</v>
      </c>
      <c r="X135">
        <v>1</v>
      </c>
      <c r="Y135">
        <v>1</v>
      </c>
      <c r="Z135">
        <v>3</v>
      </c>
    </row>
    <row r="136" spans="1:26">
      <c r="A136" s="2">
        <v>216597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1</v>
      </c>
      <c r="J136" s="3">
        <v>1</v>
      </c>
      <c r="K136" s="3">
        <v>1</v>
      </c>
      <c r="L136" s="3">
        <v>1</v>
      </c>
      <c r="M136" s="3">
        <v>1</v>
      </c>
      <c r="N136" s="3">
        <v>1</v>
      </c>
      <c r="O136" s="3">
        <v>1</v>
      </c>
      <c r="P136" s="3">
        <v>1</v>
      </c>
      <c r="Q136" s="3">
        <v>1</v>
      </c>
      <c r="R136" s="3">
        <v>1</v>
      </c>
      <c r="S136" s="3">
        <v>17</v>
      </c>
      <c r="U136">
        <v>231624</v>
      </c>
      <c r="V136">
        <v>17</v>
      </c>
      <c r="W136">
        <v>1</v>
      </c>
      <c r="X136">
        <v>1</v>
      </c>
      <c r="Y136">
        <v>1</v>
      </c>
      <c r="Z136">
        <v>3</v>
      </c>
    </row>
    <row r="137" spans="1:26">
      <c r="A137" s="2">
        <v>216764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1</v>
      </c>
      <c r="O137" s="3">
        <v>1</v>
      </c>
      <c r="P137" s="3">
        <v>1</v>
      </c>
      <c r="Q137" s="3">
        <v>1</v>
      </c>
      <c r="R137" s="3">
        <v>1</v>
      </c>
      <c r="S137" s="3">
        <v>17</v>
      </c>
      <c r="U137">
        <v>231712</v>
      </c>
      <c r="V137">
        <v>17</v>
      </c>
      <c r="W137">
        <v>1</v>
      </c>
      <c r="X137">
        <v>1</v>
      </c>
      <c r="Y137">
        <v>1</v>
      </c>
      <c r="Z137">
        <v>3</v>
      </c>
    </row>
    <row r="138" spans="1:26">
      <c r="A138" s="2">
        <v>222831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1</v>
      </c>
      <c r="P138" s="3">
        <v>1</v>
      </c>
      <c r="Q138" s="3">
        <v>1</v>
      </c>
      <c r="R138" s="3">
        <v>1</v>
      </c>
      <c r="S138" s="3">
        <v>17</v>
      </c>
      <c r="U138">
        <v>232186</v>
      </c>
      <c r="V138">
        <v>17</v>
      </c>
      <c r="W138">
        <v>1</v>
      </c>
      <c r="X138">
        <v>1</v>
      </c>
      <c r="Y138">
        <v>1</v>
      </c>
      <c r="Z138">
        <v>3</v>
      </c>
    </row>
    <row r="139" spans="1:26">
      <c r="A139" s="2">
        <v>223232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1</v>
      </c>
      <c r="J139" s="3">
        <v>1</v>
      </c>
      <c r="K139" s="3">
        <v>1</v>
      </c>
      <c r="L139" s="3">
        <v>1</v>
      </c>
      <c r="M139" s="3">
        <v>1</v>
      </c>
      <c r="N139" s="3">
        <v>1</v>
      </c>
      <c r="O139" s="3">
        <v>1</v>
      </c>
      <c r="P139" s="3">
        <v>1</v>
      </c>
      <c r="Q139" s="3">
        <v>1</v>
      </c>
      <c r="R139" s="3">
        <v>1</v>
      </c>
      <c r="S139" s="3">
        <v>17</v>
      </c>
      <c r="U139">
        <v>232423</v>
      </c>
      <c r="V139">
        <v>17</v>
      </c>
      <c r="W139">
        <v>1</v>
      </c>
      <c r="X139">
        <v>1</v>
      </c>
      <c r="Y139">
        <v>1</v>
      </c>
      <c r="Z139">
        <v>3</v>
      </c>
    </row>
    <row r="140" spans="1:26">
      <c r="A140" s="2">
        <v>225511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1</v>
      </c>
      <c r="J140" s="3">
        <v>1</v>
      </c>
      <c r="K140" s="3">
        <v>1</v>
      </c>
      <c r="L140" s="3">
        <v>1</v>
      </c>
      <c r="M140" s="3">
        <v>1</v>
      </c>
      <c r="N140" s="3">
        <v>1</v>
      </c>
      <c r="O140" s="3">
        <v>1</v>
      </c>
      <c r="P140" s="3">
        <v>1</v>
      </c>
      <c r="Q140" s="3">
        <v>1</v>
      </c>
      <c r="R140" s="3">
        <v>1</v>
      </c>
      <c r="S140" s="3">
        <v>17</v>
      </c>
      <c r="U140">
        <v>232982</v>
      </c>
      <c r="V140">
        <v>17</v>
      </c>
      <c r="W140">
        <v>1</v>
      </c>
      <c r="X140">
        <v>1</v>
      </c>
      <c r="Y140">
        <v>1</v>
      </c>
      <c r="Z140">
        <v>3</v>
      </c>
    </row>
    <row r="141" spans="1:26">
      <c r="A141" s="2">
        <v>227216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1</v>
      </c>
      <c r="O141" s="3">
        <v>1</v>
      </c>
      <c r="P141" s="3">
        <v>1</v>
      </c>
      <c r="Q141" s="3">
        <v>1</v>
      </c>
      <c r="R141" s="3">
        <v>1</v>
      </c>
      <c r="S141" s="3">
        <v>17</v>
      </c>
      <c r="U141">
        <v>233277</v>
      </c>
      <c r="V141">
        <v>17</v>
      </c>
      <c r="W141">
        <v>1</v>
      </c>
      <c r="X141">
        <v>1</v>
      </c>
      <c r="Y141">
        <v>1</v>
      </c>
      <c r="Z141">
        <v>3</v>
      </c>
    </row>
    <row r="142" spans="1:26">
      <c r="A142" s="2">
        <v>227526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J142" s="3">
        <v>1</v>
      </c>
      <c r="K142" s="3">
        <v>1</v>
      </c>
      <c r="L142" s="3">
        <v>1</v>
      </c>
      <c r="M142" s="3">
        <v>1</v>
      </c>
      <c r="N142" s="3">
        <v>1</v>
      </c>
      <c r="O142" s="3">
        <v>1</v>
      </c>
      <c r="P142" s="3">
        <v>1</v>
      </c>
      <c r="Q142" s="3">
        <v>1</v>
      </c>
      <c r="R142" s="3">
        <v>1</v>
      </c>
      <c r="S142" s="3">
        <v>17</v>
      </c>
      <c r="U142">
        <v>233921</v>
      </c>
      <c r="V142">
        <v>17</v>
      </c>
      <c r="W142">
        <v>1</v>
      </c>
      <c r="X142">
        <v>1</v>
      </c>
      <c r="Y142">
        <v>1</v>
      </c>
      <c r="Z142">
        <v>3</v>
      </c>
    </row>
    <row r="143" spans="1:26">
      <c r="A143" s="2">
        <v>227881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3">
        <v>1</v>
      </c>
      <c r="K143" s="3">
        <v>1</v>
      </c>
      <c r="L143" s="3">
        <v>1</v>
      </c>
      <c r="M143" s="3">
        <v>1</v>
      </c>
      <c r="N143" s="3">
        <v>1</v>
      </c>
      <c r="O143" s="3">
        <v>1</v>
      </c>
      <c r="P143" s="3">
        <v>1</v>
      </c>
      <c r="Q143" s="3">
        <v>1</v>
      </c>
      <c r="R143" s="3">
        <v>1</v>
      </c>
      <c r="S143" s="3">
        <v>17</v>
      </c>
      <c r="U143">
        <v>234030</v>
      </c>
      <c r="V143">
        <v>17</v>
      </c>
      <c r="W143">
        <v>1</v>
      </c>
      <c r="X143">
        <v>1</v>
      </c>
      <c r="Y143">
        <v>1</v>
      </c>
      <c r="Z143">
        <v>3</v>
      </c>
    </row>
    <row r="144" spans="1:26">
      <c r="A144" s="2">
        <v>228246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1</v>
      </c>
      <c r="Q144" s="3">
        <v>1</v>
      </c>
      <c r="R144" s="3">
        <v>1</v>
      </c>
      <c r="S144" s="3">
        <v>17</v>
      </c>
      <c r="U144">
        <v>234076</v>
      </c>
      <c r="V144">
        <v>17</v>
      </c>
      <c r="W144">
        <v>1</v>
      </c>
      <c r="X144">
        <v>1</v>
      </c>
      <c r="Y144">
        <v>1</v>
      </c>
      <c r="Z144">
        <v>3</v>
      </c>
    </row>
    <row r="145" spans="1:26">
      <c r="A145" s="2">
        <v>228431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1</v>
      </c>
      <c r="S145" s="3">
        <v>17</v>
      </c>
      <c r="U145">
        <v>239105</v>
      </c>
      <c r="V145">
        <v>17</v>
      </c>
      <c r="W145">
        <v>1</v>
      </c>
      <c r="X145">
        <v>1</v>
      </c>
      <c r="Y145">
        <v>1</v>
      </c>
      <c r="Z145">
        <v>3</v>
      </c>
    </row>
    <row r="146" spans="1:26">
      <c r="A146" s="2">
        <v>228459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17</v>
      </c>
      <c r="U146">
        <v>240189</v>
      </c>
      <c r="V146">
        <v>17</v>
      </c>
      <c r="W146">
        <v>1</v>
      </c>
      <c r="X146">
        <v>1</v>
      </c>
      <c r="Y146">
        <v>1</v>
      </c>
      <c r="Z146">
        <v>3</v>
      </c>
    </row>
    <row r="147" spans="1:26">
      <c r="A147" s="2">
        <v>228529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1</v>
      </c>
      <c r="R147" s="3">
        <v>1</v>
      </c>
      <c r="S147" s="3">
        <v>17</v>
      </c>
      <c r="U147">
        <v>240268</v>
      </c>
      <c r="V147">
        <v>17</v>
      </c>
      <c r="W147">
        <v>1</v>
      </c>
      <c r="X147">
        <v>1</v>
      </c>
      <c r="Y147">
        <v>1</v>
      </c>
      <c r="Z147">
        <v>3</v>
      </c>
    </row>
    <row r="148" spans="1:26">
      <c r="A148" s="2">
        <v>228723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1</v>
      </c>
      <c r="P148" s="3">
        <v>1</v>
      </c>
      <c r="Q148" s="3">
        <v>1</v>
      </c>
      <c r="R148" s="3">
        <v>1</v>
      </c>
      <c r="S148" s="3">
        <v>17</v>
      </c>
      <c r="U148">
        <v>240329</v>
      </c>
      <c r="V148">
        <v>17</v>
      </c>
      <c r="W148">
        <v>1</v>
      </c>
      <c r="X148">
        <v>1</v>
      </c>
      <c r="Y148">
        <v>1</v>
      </c>
      <c r="Z148">
        <v>3</v>
      </c>
    </row>
    <row r="149" spans="1:26">
      <c r="A149" s="2">
        <v>228769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1</v>
      </c>
      <c r="J149" s="3">
        <v>1</v>
      </c>
      <c r="K149" s="3">
        <v>1</v>
      </c>
      <c r="L149" s="3">
        <v>1</v>
      </c>
      <c r="M149" s="3">
        <v>1</v>
      </c>
      <c r="N149" s="3">
        <v>1</v>
      </c>
      <c r="O149" s="3">
        <v>1</v>
      </c>
      <c r="P149" s="3">
        <v>1</v>
      </c>
      <c r="Q149" s="3">
        <v>1</v>
      </c>
      <c r="R149" s="3">
        <v>1</v>
      </c>
      <c r="S149" s="3">
        <v>17</v>
      </c>
      <c r="U149">
        <v>240365</v>
      </c>
      <c r="V149">
        <v>17</v>
      </c>
      <c r="W149">
        <v>1</v>
      </c>
      <c r="X149">
        <v>1</v>
      </c>
      <c r="Y149">
        <v>1</v>
      </c>
      <c r="Z149">
        <v>3</v>
      </c>
    </row>
    <row r="150" spans="1:26">
      <c r="A150" s="2">
        <v>228778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17</v>
      </c>
      <c r="U150">
        <v>240417</v>
      </c>
      <c r="V150">
        <v>17</v>
      </c>
      <c r="W150">
        <v>1</v>
      </c>
      <c r="X150">
        <v>1</v>
      </c>
      <c r="Y150">
        <v>1</v>
      </c>
      <c r="Z150">
        <v>3</v>
      </c>
    </row>
    <row r="151" spans="1:26">
      <c r="A151" s="2">
        <v>228875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1</v>
      </c>
      <c r="J151" s="3">
        <v>1</v>
      </c>
      <c r="K151" s="3">
        <v>1</v>
      </c>
      <c r="L151" s="3">
        <v>1</v>
      </c>
      <c r="M151" s="3">
        <v>1</v>
      </c>
      <c r="N151" s="3">
        <v>1</v>
      </c>
      <c r="O151" s="3">
        <v>1</v>
      </c>
      <c r="P151" s="3">
        <v>1</v>
      </c>
      <c r="Q151" s="3">
        <v>1</v>
      </c>
      <c r="R151" s="3">
        <v>1</v>
      </c>
      <c r="S151" s="3">
        <v>17</v>
      </c>
      <c r="U151">
        <v>240444</v>
      </c>
      <c r="V151">
        <v>17</v>
      </c>
      <c r="W151">
        <v>1</v>
      </c>
      <c r="X151">
        <v>1</v>
      </c>
      <c r="Y151">
        <v>1</v>
      </c>
      <c r="Z151">
        <v>3</v>
      </c>
    </row>
    <row r="152" spans="1:26">
      <c r="A152" s="2">
        <v>229027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1</v>
      </c>
      <c r="J152" s="3">
        <v>1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>
        <v>1</v>
      </c>
      <c r="Q152" s="3">
        <v>1</v>
      </c>
      <c r="R152" s="3">
        <v>1</v>
      </c>
      <c r="S152" s="3">
        <v>17</v>
      </c>
      <c r="U152">
        <v>240453</v>
      </c>
      <c r="V152">
        <v>17</v>
      </c>
      <c r="W152">
        <v>1</v>
      </c>
      <c r="X152">
        <v>1</v>
      </c>
      <c r="Y152">
        <v>1</v>
      </c>
      <c r="Z152">
        <v>3</v>
      </c>
    </row>
    <row r="153" spans="1:26">
      <c r="A153" s="2">
        <v>229115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1</v>
      </c>
      <c r="P153" s="3">
        <v>1</v>
      </c>
      <c r="Q153" s="3">
        <v>1</v>
      </c>
      <c r="R153" s="3">
        <v>1</v>
      </c>
      <c r="S153" s="3">
        <v>17</v>
      </c>
      <c r="U153">
        <v>240462</v>
      </c>
      <c r="V153">
        <v>17</v>
      </c>
      <c r="W153">
        <v>1</v>
      </c>
      <c r="X153">
        <v>1</v>
      </c>
      <c r="Y153">
        <v>1</v>
      </c>
      <c r="Z153">
        <v>3</v>
      </c>
    </row>
    <row r="154" spans="1:26">
      <c r="A154" s="2">
        <v>231624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1</v>
      </c>
      <c r="J154" s="3">
        <v>1</v>
      </c>
      <c r="K154" s="3">
        <v>1</v>
      </c>
      <c r="L154" s="3">
        <v>1</v>
      </c>
      <c r="M154" s="3">
        <v>1</v>
      </c>
      <c r="N154" s="3">
        <v>1</v>
      </c>
      <c r="O154" s="3">
        <v>1</v>
      </c>
      <c r="P154" s="3">
        <v>1</v>
      </c>
      <c r="Q154" s="3">
        <v>1</v>
      </c>
      <c r="R154" s="3">
        <v>1</v>
      </c>
      <c r="S154" s="3">
        <v>17</v>
      </c>
      <c r="U154">
        <v>240471</v>
      </c>
      <c r="V154">
        <v>17</v>
      </c>
      <c r="W154">
        <v>1</v>
      </c>
      <c r="X154">
        <v>1</v>
      </c>
      <c r="Y154">
        <v>1</v>
      </c>
      <c r="Z154">
        <v>3</v>
      </c>
    </row>
    <row r="155" spans="1:26">
      <c r="A155" s="2">
        <v>231712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1</v>
      </c>
      <c r="J155" s="3">
        <v>1</v>
      </c>
      <c r="K155" s="3">
        <v>1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17</v>
      </c>
      <c r="U155">
        <v>240480</v>
      </c>
      <c r="V155">
        <v>17</v>
      </c>
      <c r="W155">
        <v>1</v>
      </c>
      <c r="X155">
        <v>1</v>
      </c>
      <c r="Y155">
        <v>1</v>
      </c>
      <c r="Z155">
        <v>3</v>
      </c>
    </row>
    <row r="156" spans="1:26">
      <c r="A156" s="2">
        <v>232186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1</v>
      </c>
      <c r="S156" s="3">
        <v>17</v>
      </c>
      <c r="U156">
        <v>243744</v>
      </c>
      <c r="V156">
        <v>17</v>
      </c>
      <c r="W156">
        <v>1</v>
      </c>
      <c r="X156">
        <v>1</v>
      </c>
      <c r="Y156">
        <v>1</v>
      </c>
      <c r="Z156">
        <v>3</v>
      </c>
    </row>
    <row r="157" spans="1:26">
      <c r="A157" s="2">
        <v>232423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1</v>
      </c>
      <c r="R157" s="3">
        <v>1</v>
      </c>
      <c r="S157" s="3">
        <v>17</v>
      </c>
      <c r="U157">
        <v>243780</v>
      </c>
      <c r="V157">
        <v>17</v>
      </c>
      <c r="W157">
        <v>1</v>
      </c>
      <c r="X157">
        <v>1</v>
      </c>
      <c r="Y157">
        <v>1</v>
      </c>
      <c r="Z157">
        <v>3</v>
      </c>
    </row>
    <row r="158" spans="1:26">
      <c r="A158" s="2">
        <v>232982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1</v>
      </c>
      <c r="J158" s="3">
        <v>1</v>
      </c>
      <c r="K158" s="3">
        <v>1</v>
      </c>
      <c r="L158" s="3">
        <v>1</v>
      </c>
      <c r="M158" s="3">
        <v>1</v>
      </c>
      <c r="N158" s="3">
        <v>1</v>
      </c>
      <c r="O158" s="3">
        <v>1</v>
      </c>
      <c r="P158" s="3">
        <v>1</v>
      </c>
      <c r="Q158" s="3">
        <v>1</v>
      </c>
      <c r="R158" s="3">
        <v>1</v>
      </c>
      <c r="S158" s="3">
        <v>17</v>
      </c>
      <c r="U158">
        <v>122931</v>
      </c>
      <c r="V158">
        <v>16</v>
      </c>
      <c r="W158">
        <v>1</v>
      </c>
      <c r="X158">
        <v>1</v>
      </c>
      <c r="Y158">
        <v>1</v>
      </c>
      <c r="Z158">
        <v>3</v>
      </c>
    </row>
    <row r="159" spans="1:26">
      <c r="A159" s="2">
        <v>233277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1</v>
      </c>
      <c r="P159" s="3">
        <v>1</v>
      </c>
      <c r="Q159" s="3">
        <v>1</v>
      </c>
      <c r="R159" s="3">
        <v>1</v>
      </c>
      <c r="S159" s="3">
        <v>17</v>
      </c>
      <c r="U159">
        <v>141264</v>
      </c>
      <c r="V159">
        <v>16</v>
      </c>
      <c r="W159">
        <v>1</v>
      </c>
      <c r="X159">
        <v>1</v>
      </c>
      <c r="Y159">
        <v>1</v>
      </c>
      <c r="Z159">
        <v>3</v>
      </c>
    </row>
    <row r="160" spans="1:26">
      <c r="A160" s="2">
        <v>233921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1</v>
      </c>
      <c r="J160" s="3">
        <v>1</v>
      </c>
      <c r="K160" s="3">
        <v>1</v>
      </c>
      <c r="L160" s="3">
        <v>1</v>
      </c>
      <c r="M160" s="3">
        <v>1</v>
      </c>
      <c r="N160" s="3">
        <v>1</v>
      </c>
      <c r="O160" s="3">
        <v>1</v>
      </c>
      <c r="P160" s="3">
        <v>1</v>
      </c>
      <c r="Q160" s="3">
        <v>1</v>
      </c>
      <c r="R160" s="3">
        <v>1</v>
      </c>
      <c r="S160" s="3">
        <v>17</v>
      </c>
      <c r="U160">
        <v>190150</v>
      </c>
      <c r="V160">
        <v>16</v>
      </c>
      <c r="W160">
        <v>1</v>
      </c>
      <c r="X160">
        <v>1</v>
      </c>
      <c r="Y160">
        <v>1</v>
      </c>
      <c r="Z160">
        <v>3</v>
      </c>
    </row>
    <row r="161" spans="1:26">
      <c r="A161" s="2">
        <v>234030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1</v>
      </c>
      <c r="R161" s="3">
        <v>1</v>
      </c>
      <c r="S161" s="3">
        <v>17</v>
      </c>
      <c r="U161">
        <v>190664</v>
      </c>
      <c r="V161">
        <v>16</v>
      </c>
      <c r="W161">
        <v>1</v>
      </c>
      <c r="X161">
        <v>1</v>
      </c>
      <c r="Y161">
        <v>1</v>
      </c>
      <c r="Z161">
        <v>3</v>
      </c>
    </row>
    <row r="162" spans="1:26">
      <c r="A162" s="2">
        <v>234076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1</v>
      </c>
      <c r="P162" s="3">
        <v>1</v>
      </c>
      <c r="Q162" s="3">
        <v>1</v>
      </c>
      <c r="R162" s="3">
        <v>1</v>
      </c>
      <c r="S162" s="3">
        <v>17</v>
      </c>
      <c r="U162">
        <v>197036</v>
      </c>
      <c r="V162">
        <v>16</v>
      </c>
      <c r="W162">
        <v>1</v>
      </c>
      <c r="X162">
        <v>1</v>
      </c>
      <c r="Y162">
        <v>1</v>
      </c>
      <c r="Z162">
        <v>3</v>
      </c>
    </row>
    <row r="163" spans="1:26">
      <c r="A163" s="2">
        <v>239105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17</v>
      </c>
      <c r="U163">
        <v>212115</v>
      </c>
      <c r="V163">
        <v>16</v>
      </c>
      <c r="W163">
        <v>1</v>
      </c>
      <c r="X163">
        <v>1</v>
      </c>
      <c r="Y163">
        <v>1</v>
      </c>
      <c r="Z163">
        <v>3</v>
      </c>
    </row>
    <row r="164" spans="1:26">
      <c r="A164" s="2">
        <v>240189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J164" s="3">
        <v>1</v>
      </c>
      <c r="K164" s="3">
        <v>1</v>
      </c>
      <c r="L164" s="3">
        <v>1</v>
      </c>
      <c r="M164" s="3">
        <v>1</v>
      </c>
      <c r="N164" s="3">
        <v>1</v>
      </c>
      <c r="O164" s="3">
        <v>1</v>
      </c>
      <c r="P164" s="3">
        <v>1</v>
      </c>
      <c r="Q164" s="3">
        <v>1</v>
      </c>
      <c r="R164" s="3">
        <v>1</v>
      </c>
      <c r="S164" s="3">
        <v>17</v>
      </c>
      <c r="U164">
        <v>226091</v>
      </c>
      <c r="V164">
        <v>16</v>
      </c>
      <c r="W164">
        <v>1</v>
      </c>
      <c r="X164">
        <v>1</v>
      </c>
      <c r="Y164">
        <v>1</v>
      </c>
      <c r="Z164">
        <v>3</v>
      </c>
    </row>
    <row r="165" spans="1:26">
      <c r="A165" s="2">
        <v>240268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1</v>
      </c>
      <c r="P165" s="3">
        <v>1</v>
      </c>
      <c r="Q165" s="3">
        <v>1</v>
      </c>
      <c r="R165" s="3">
        <v>1</v>
      </c>
      <c r="S165" s="3">
        <v>17</v>
      </c>
      <c r="U165">
        <v>133650</v>
      </c>
      <c r="V165">
        <v>15</v>
      </c>
      <c r="W165">
        <v>1</v>
      </c>
      <c r="X165">
        <v>1</v>
      </c>
      <c r="Y165">
        <v>1</v>
      </c>
      <c r="Z165">
        <v>3</v>
      </c>
    </row>
    <row r="166" spans="1:26">
      <c r="A166" s="2">
        <v>240329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3">
        <v>1</v>
      </c>
      <c r="K166" s="3">
        <v>1</v>
      </c>
      <c r="L166" s="3">
        <v>1</v>
      </c>
      <c r="M166" s="3">
        <v>1</v>
      </c>
      <c r="N166" s="3">
        <v>1</v>
      </c>
      <c r="O166" s="3">
        <v>1</v>
      </c>
      <c r="P166" s="3">
        <v>1</v>
      </c>
      <c r="Q166" s="3">
        <v>1</v>
      </c>
      <c r="R166" s="3">
        <v>1</v>
      </c>
      <c r="S166" s="3">
        <v>17</v>
      </c>
      <c r="U166">
        <v>190549</v>
      </c>
      <c r="V166">
        <v>15</v>
      </c>
      <c r="W166">
        <v>1</v>
      </c>
      <c r="X166">
        <v>1</v>
      </c>
      <c r="Y166">
        <v>1</v>
      </c>
      <c r="Z166">
        <v>3</v>
      </c>
    </row>
    <row r="167" spans="1:26">
      <c r="A167" s="2">
        <v>240365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17</v>
      </c>
      <c r="U167">
        <v>196121</v>
      </c>
      <c r="V167">
        <v>15</v>
      </c>
      <c r="W167">
        <v>1</v>
      </c>
      <c r="X167">
        <v>1</v>
      </c>
      <c r="Y167">
        <v>1</v>
      </c>
      <c r="Z167">
        <v>3</v>
      </c>
    </row>
    <row r="168" spans="1:26">
      <c r="A168" s="2">
        <v>240417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1</v>
      </c>
      <c r="R168" s="3">
        <v>1</v>
      </c>
      <c r="S168" s="3">
        <v>17</v>
      </c>
      <c r="U168">
        <v>196158</v>
      </c>
      <c r="V168">
        <v>15</v>
      </c>
      <c r="W168">
        <v>1</v>
      </c>
      <c r="X168">
        <v>1</v>
      </c>
      <c r="Y168">
        <v>1</v>
      </c>
      <c r="Z168">
        <v>3</v>
      </c>
    </row>
    <row r="169" spans="1:26">
      <c r="A169" s="2">
        <v>240444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1</v>
      </c>
      <c r="R169" s="3">
        <v>1</v>
      </c>
      <c r="S169" s="3">
        <v>17</v>
      </c>
      <c r="U169">
        <v>196167</v>
      </c>
      <c r="V169">
        <v>14</v>
      </c>
      <c r="W169">
        <v>1</v>
      </c>
      <c r="X169">
        <v>1</v>
      </c>
      <c r="Y169">
        <v>1</v>
      </c>
      <c r="Z169">
        <v>3</v>
      </c>
    </row>
    <row r="170" spans="1:26">
      <c r="A170" s="2">
        <v>240453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17</v>
      </c>
      <c r="U170">
        <v>224147</v>
      </c>
      <c r="V170">
        <v>14</v>
      </c>
      <c r="W170">
        <v>1</v>
      </c>
      <c r="X170">
        <v>1</v>
      </c>
      <c r="Y170">
        <v>1</v>
      </c>
      <c r="Z170">
        <v>3</v>
      </c>
    </row>
    <row r="171" spans="1:26">
      <c r="A171" s="2">
        <v>240462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3">
        <v>1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1</v>
      </c>
      <c r="R171" s="3">
        <v>1</v>
      </c>
      <c r="S171" s="3">
        <v>17</v>
      </c>
      <c r="U171">
        <v>234155</v>
      </c>
      <c r="V171">
        <v>13</v>
      </c>
      <c r="W171">
        <v>1</v>
      </c>
      <c r="X171">
        <v>1</v>
      </c>
      <c r="Y171">
        <v>1</v>
      </c>
      <c r="Z171">
        <v>3</v>
      </c>
    </row>
    <row r="172" spans="1:26">
      <c r="A172" s="2">
        <v>240471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1</v>
      </c>
      <c r="R172" s="3">
        <v>1</v>
      </c>
      <c r="S172" s="3">
        <v>17</v>
      </c>
      <c r="U172">
        <v>232265</v>
      </c>
      <c r="V172">
        <v>12</v>
      </c>
      <c r="W172">
        <v>1</v>
      </c>
      <c r="X172">
        <v>1</v>
      </c>
      <c r="Y172">
        <v>1</v>
      </c>
      <c r="Z172">
        <v>3</v>
      </c>
    </row>
    <row r="173" spans="1:26">
      <c r="A173" s="2">
        <v>240480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17</v>
      </c>
      <c r="U173">
        <v>232557</v>
      </c>
      <c r="V173">
        <v>12</v>
      </c>
      <c r="W173">
        <v>1</v>
      </c>
      <c r="X173">
        <v>1</v>
      </c>
      <c r="Y173">
        <v>1</v>
      </c>
      <c r="Z173">
        <v>3</v>
      </c>
    </row>
    <row r="174" spans="1:26">
      <c r="A174" s="2">
        <v>243744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1</v>
      </c>
      <c r="J174" s="3">
        <v>1</v>
      </c>
      <c r="K174" s="3">
        <v>1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1</v>
      </c>
      <c r="R174" s="3">
        <v>1</v>
      </c>
      <c r="S174" s="3">
        <v>17</v>
      </c>
      <c r="U174">
        <v>232937</v>
      </c>
      <c r="V174">
        <v>12</v>
      </c>
      <c r="W174">
        <v>1</v>
      </c>
      <c r="X174">
        <v>1</v>
      </c>
      <c r="Y174">
        <v>1</v>
      </c>
      <c r="Z174">
        <v>3</v>
      </c>
    </row>
    <row r="175" spans="1:26">
      <c r="A175" s="2">
        <v>243780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1</v>
      </c>
      <c r="J175" s="3">
        <v>1</v>
      </c>
      <c r="K175" s="3">
        <v>1</v>
      </c>
      <c r="L175" s="3">
        <v>1</v>
      </c>
      <c r="M175" s="3">
        <v>1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17</v>
      </c>
    </row>
    <row r="176" spans="1:26">
      <c r="A176" s="2">
        <v>122931</v>
      </c>
      <c r="B176" s="3">
        <v>1</v>
      </c>
      <c r="C176" s="3">
        <v>1</v>
      </c>
      <c r="D176" s="3">
        <v>1</v>
      </c>
      <c r="E176" s="3"/>
      <c r="F176" s="3">
        <v>1</v>
      </c>
      <c r="G176" s="3">
        <v>1</v>
      </c>
      <c r="H176" s="3">
        <v>1</v>
      </c>
      <c r="I176" s="3">
        <v>1</v>
      </c>
      <c r="J176" s="3">
        <v>1</v>
      </c>
      <c r="K176" s="3">
        <v>1</v>
      </c>
      <c r="L176" s="3">
        <v>1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16</v>
      </c>
    </row>
    <row r="177" spans="1:19">
      <c r="A177" s="2">
        <v>141264</v>
      </c>
      <c r="B177" s="3"/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16</v>
      </c>
    </row>
    <row r="178" spans="1:19">
      <c r="A178" s="2">
        <v>190150</v>
      </c>
      <c r="B178" s="3"/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16</v>
      </c>
    </row>
    <row r="179" spans="1:19">
      <c r="A179" s="2">
        <v>190664</v>
      </c>
      <c r="B179" s="3"/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1</v>
      </c>
      <c r="Q179" s="3">
        <v>1</v>
      </c>
      <c r="R179" s="3">
        <v>1</v>
      </c>
      <c r="S179" s="3">
        <v>16</v>
      </c>
    </row>
    <row r="180" spans="1:19">
      <c r="A180" s="2">
        <v>197036</v>
      </c>
      <c r="B180" s="3"/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1</v>
      </c>
      <c r="P180" s="3">
        <v>1</v>
      </c>
      <c r="Q180" s="3">
        <v>1</v>
      </c>
      <c r="R180" s="3">
        <v>1</v>
      </c>
      <c r="S180" s="3">
        <v>16</v>
      </c>
    </row>
    <row r="181" spans="1:19">
      <c r="A181" s="2">
        <v>212115</v>
      </c>
      <c r="B181" s="3"/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  <c r="O181" s="3">
        <v>1</v>
      </c>
      <c r="P181" s="3">
        <v>1</v>
      </c>
      <c r="Q181" s="3">
        <v>1</v>
      </c>
      <c r="R181" s="3">
        <v>1</v>
      </c>
      <c r="S181" s="3">
        <v>16</v>
      </c>
    </row>
    <row r="182" spans="1:19">
      <c r="A182" s="2">
        <v>226091</v>
      </c>
      <c r="B182" s="3">
        <v>1</v>
      </c>
      <c r="C182" s="3">
        <v>1</v>
      </c>
      <c r="D182" s="3">
        <v>1</v>
      </c>
      <c r="E182" s="3">
        <v>1</v>
      </c>
      <c r="F182" s="3"/>
      <c r="G182" s="3">
        <v>1</v>
      </c>
      <c r="H182" s="3">
        <v>1</v>
      </c>
      <c r="I182" s="3">
        <v>1</v>
      </c>
      <c r="J182" s="3">
        <v>1</v>
      </c>
      <c r="K182" s="3">
        <v>1</v>
      </c>
      <c r="L182" s="3">
        <v>1</v>
      </c>
      <c r="M182" s="3">
        <v>1</v>
      </c>
      <c r="N182" s="3">
        <v>1</v>
      </c>
      <c r="O182" s="3">
        <v>1</v>
      </c>
      <c r="P182" s="3">
        <v>1</v>
      </c>
      <c r="Q182" s="3">
        <v>1</v>
      </c>
      <c r="R182" s="3">
        <v>1</v>
      </c>
      <c r="S182" s="3">
        <v>16</v>
      </c>
    </row>
    <row r="183" spans="1:19">
      <c r="A183" s="2">
        <v>133650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/>
      <c r="I183" s="3"/>
      <c r="J183" s="3">
        <v>1</v>
      </c>
      <c r="K183" s="3">
        <v>1</v>
      </c>
      <c r="L183" s="3">
        <v>1</v>
      </c>
      <c r="M183" s="3">
        <v>1</v>
      </c>
      <c r="N183" s="3">
        <v>1</v>
      </c>
      <c r="O183" s="3">
        <v>1</v>
      </c>
      <c r="P183" s="3">
        <v>1</v>
      </c>
      <c r="Q183" s="3">
        <v>1</v>
      </c>
      <c r="R183" s="3">
        <v>1</v>
      </c>
      <c r="S183" s="3">
        <v>15</v>
      </c>
    </row>
    <row r="184" spans="1:19">
      <c r="A184" s="2">
        <v>190549</v>
      </c>
      <c r="B184" s="3"/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3">
        <v>1</v>
      </c>
      <c r="K184" s="3"/>
      <c r="L184" s="3">
        <v>1</v>
      </c>
      <c r="M184" s="3">
        <v>1</v>
      </c>
      <c r="N184" s="3">
        <v>1</v>
      </c>
      <c r="O184" s="3">
        <v>1</v>
      </c>
      <c r="P184" s="3">
        <v>1</v>
      </c>
      <c r="Q184" s="3">
        <v>1</v>
      </c>
      <c r="R184" s="3">
        <v>1</v>
      </c>
      <c r="S184" s="3">
        <v>15</v>
      </c>
    </row>
    <row r="185" spans="1:19">
      <c r="A185" s="2">
        <v>196121</v>
      </c>
      <c r="B185" s="3">
        <v>1</v>
      </c>
      <c r="C185" s="3">
        <v>1</v>
      </c>
      <c r="D185" s="3">
        <v>1</v>
      </c>
      <c r="E185" s="3">
        <v>1</v>
      </c>
      <c r="F185" s="3"/>
      <c r="G185" s="3">
        <v>1</v>
      </c>
      <c r="H185" s="3">
        <v>1</v>
      </c>
      <c r="I185" s="3"/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1</v>
      </c>
      <c r="R185" s="3">
        <v>1</v>
      </c>
      <c r="S185" s="3">
        <v>15</v>
      </c>
    </row>
    <row r="186" spans="1:19">
      <c r="A186" s="2">
        <v>196158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1</v>
      </c>
      <c r="O186" s="3">
        <v>1</v>
      </c>
      <c r="P186" s="3"/>
      <c r="Q186" s="3"/>
      <c r="R186" s="3">
        <v>1</v>
      </c>
      <c r="S186" s="3">
        <v>15</v>
      </c>
    </row>
    <row r="187" spans="1:19">
      <c r="A187" s="2">
        <v>196167</v>
      </c>
      <c r="B187" s="3">
        <v>1</v>
      </c>
      <c r="C187" s="3">
        <v>1</v>
      </c>
      <c r="D187" s="3"/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3"/>
      <c r="K187" s="3">
        <v>1</v>
      </c>
      <c r="L187" s="3">
        <v>1</v>
      </c>
      <c r="M187" s="3">
        <v>1</v>
      </c>
      <c r="N187" s="3"/>
      <c r="O187" s="3">
        <v>1</v>
      </c>
      <c r="P187" s="3">
        <v>1</v>
      </c>
      <c r="Q187" s="3">
        <v>1</v>
      </c>
      <c r="R187" s="3">
        <v>1</v>
      </c>
      <c r="S187" s="3">
        <v>14</v>
      </c>
    </row>
    <row r="188" spans="1:19">
      <c r="A188" s="2">
        <v>224147</v>
      </c>
      <c r="B188" s="3">
        <v>1</v>
      </c>
      <c r="C188" s="3">
        <v>1</v>
      </c>
      <c r="D188" s="3"/>
      <c r="E188" s="3">
        <v>1</v>
      </c>
      <c r="F188" s="3">
        <v>1</v>
      </c>
      <c r="G188" s="3">
        <v>1</v>
      </c>
      <c r="H188" s="3">
        <v>1</v>
      </c>
      <c r="I188" s="3"/>
      <c r="J188" s="3"/>
      <c r="K188" s="3">
        <v>1</v>
      </c>
      <c r="L188" s="3">
        <v>1</v>
      </c>
      <c r="M188" s="3">
        <v>1</v>
      </c>
      <c r="N188" s="3">
        <v>1</v>
      </c>
      <c r="O188" s="3">
        <v>1</v>
      </c>
      <c r="P188" s="3">
        <v>1</v>
      </c>
      <c r="Q188" s="3">
        <v>1</v>
      </c>
      <c r="R188" s="3">
        <v>1</v>
      </c>
      <c r="S188" s="3">
        <v>14</v>
      </c>
    </row>
    <row r="189" spans="1:19">
      <c r="A189" s="2">
        <v>234155</v>
      </c>
      <c r="B189" s="3"/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/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/>
      <c r="P189" s="3"/>
      <c r="Q189" s="3">
        <v>1</v>
      </c>
      <c r="R189" s="3">
        <v>1</v>
      </c>
      <c r="S189" s="3">
        <v>13</v>
      </c>
    </row>
    <row r="190" spans="1:19">
      <c r="A190" s="2">
        <v>232265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3"/>
      <c r="K190" s="3">
        <v>1</v>
      </c>
      <c r="L190" s="3"/>
      <c r="M190" s="3"/>
      <c r="N190" s="3">
        <v>1</v>
      </c>
      <c r="O190" s="3"/>
      <c r="P190" s="3"/>
      <c r="Q190" s="3">
        <v>1</v>
      </c>
      <c r="R190" s="3">
        <v>1</v>
      </c>
      <c r="S190" s="3">
        <v>12</v>
      </c>
    </row>
    <row r="191" spans="1:19">
      <c r="A191" s="2">
        <v>232557</v>
      </c>
      <c r="B191" s="3"/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3"/>
      <c r="K191" s="3"/>
      <c r="L191" s="3"/>
      <c r="M191" s="3"/>
      <c r="N191" s="3">
        <v>1</v>
      </c>
      <c r="O191" s="3">
        <v>1</v>
      </c>
      <c r="P191" s="3">
        <v>1</v>
      </c>
      <c r="Q191" s="3">
        <v>1</v>
      </c>
      <c r="R191" s="3">
        <v>1</v>
      </c>
      <c r="S191" s="3">
        <v>12</v>
      </c>
    </row>
    <row r="192" spans="1:19">
      <c r="A192" s="2">
        <v>232937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/>
      <c r="L192" s="3"/>
      <c r="M192" s="3">
        <v>1</v>
      </c>
      <c r="N192" s="3"/>
      <c r="O192" s="3"/>
      <c r="P192" s="3"/>
      <c r="Q192" s="3">
        <v>1</v>
      </c>
      <c r="R192" s="3">
        <v>1</v>
      </c>
      <c r="S192" s="3">
        <v>12</v>
      </c>
    </row>
    <row r="193" spans="1:19">
      <c r="A193" s="2" t="s">
        <v>610</v>
      </c>
      <c r="B193" s="3">
        <v>165</v>
      </c>
      <c r="C193" s="3">
        <v>173</v>
      </c>
      <c r="D193" s="3">
        <v>171</v>
      </c>
      <c r="E193" s="3">
        <v>172</v>
      </c>
      <c r="F193" s="3">
        <v>171</v>
      </c>
      <c r="G193" s="3">
        <v>173</v>
      </c>
      <c r="H193" s="3">
        <v>171</v>
      </c>
      <c r="I193" s="3">
        <v>170</v>
      </c>
      <c r="J193" s="3">
        <v>169</v>
      </c>
      <c r="K193" s="3">
        <v>170</v>
      </c>
      <c r="L193" s="3">
        <v>170</v>
      </c>
      <c r="M193" s="3">
        <v>171</v>
      </c>
      <c r="N193" s="3">
        <v>171</v>
      </c>
      <c r="O193" s="3">
        <v>170</v>
      </c>
      <c r="P193" s="3">
        <v>169</v>
      </c>
      <c r="Q193" s="3">
        <v>172</v>
      </c>
      <c r="R193" s="3">
        <v>173</v>
      </c>
      <c r="S193" s="3">
        <v>2901</v>
      </c>
    </row>
  </sheetData>
  <sortState ref="U2:Z362">
    <sortCondition descending="1" ref="Z2:Z362"/>
    <sortCondition descending="1" ref="V2:V36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845"/>
  <sheetViews>
    <sheetView workbookViewId="0"/>
  </sheetViews>
  <sheetFormatPr baseColWidth="10" defaultRowHeight="15" x14ac:dyDescent="0"/>
  <sheetData>
    <row r="1" spans="1:52" s="13" customFormat="1" ht="45">
      <c r="A1" s="14" t="s">
        <v>0</v>
      </c>
      <c r="B1" s="14" t="s">
        <v>1</v>
      </c>
      <c r="C1" s="14" t="s">
        <v>2</v>
      </c>
      <c r="D1" s="14" t="s">
        <v>3</v>
      </c>
      <c r="E1" s="14" t="s">
        <v>620</v>
      </c>
      <c r="F1" s="14" t="s">
        <v>621</v>
      </c>
      <c r="G1" s="14" t="s">
        <v>633</v>
      </c>
      <c r="H1" s="14" t="s">
        <v>634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  <c r="O1" s="14" t="s">
        <v>10</v>
      </c>
      <c r="P1" s="14" t="s">
        <v>11</v>
      </c>
      <c r="Q1" s="14" t="s">
        <v>12</v>
      </c>
      <c r="R1" s="14" t="s">
        <v>13</v>
      </c>
      <c r="S1" s="14" t="s">
        <v>14</v>
      </c>
      <c r="T1" s="14" t="s">
        <v>15</v>
      </c>
      <c r="U1" s="14" t="s">
        <v>16</v>
      </c>
      <c r="V1" s="14" t="s">
        <v>17</v>
      </c>
      <c r="W1" s="14" t="s">
        <v>18</v>
      </c>
      <c r="X1" s="14" t="s">
        <v>19</v>
      </c>
      <c r="Y1" s="14" t="s">
        <v>20</v>
      </c>
      <c r="Z1" s="14" t="s">
        <v>21</v>
      </c>
      <c r="AA1" s="14" t="s">
        <v>22</v>
      </c>
      <c r="AB1" s="14" t="s">
        <v>23</v>
      </c>
      <c r="AC1" s="14" t="s">
        <v>24</v>
      </c>
      <c r="AD1" s="14" t="s">
        <v>25</v>
      </c>
      <c r="AE1" s="14" t="s">
        <v>26</v>
      </c>
      <c r="AF1" s="14" t="s">
        <v>27</v>
      </c>
      <c r="AG1" s="14" t="s">
        <v>28</v>
      </c>
      <c r="AH1" s="14" t="s">
        <v>29</v>
      </c>
      <c r="AI1" s="14" t="s">
        <v>30</v>
      </c>
      <c r="AJ1" s="14" t="s">
        <v>31</v>
      </c>
      <c r="AK1" s="14" t="s">
        <v>32</v>
      </c>
      <c r="AL1" s="14" t="s">
        <v>33</v>
      </c>
      <c r="AM1" s="14" t="s">
        <v>34</v>
      </c>
      <c r="AN1" s="14" t="s">
        <v>35</v>
      </c>
      <c r="AO1" s="14" t="s">
        <v>36</v>
      </c>
      <c r="AP1" s="14" t="s">
        <v>37</v>
      </c>
      <c r="AQ1" s="14" t="s">
        <v>38</v>
      </c>
      <c r="AR1" s="14" t="s">
        <v>39</v>
      </c>
      <c r="AS1" s="14" t="s">
        <v>40</v>
      </c>
      <c r="AT1" s="14" t="s">
        <v>41</v>
      </c>
      <c r="AU1" s="14" t="s">
        <v>42</v>
      </c>
      <c r="AV1" s="14" t="s">
        <v>43</v>
      </c>
      <c r="AW1" s="14" t="s">
        <v>44</v>
      </c>
      <c r="AX1" s="14" t="s">
        <v>45</v>
      </c>
      <c r="AY1" s="14" t="s">
        <v>46</v>
      </c>
      <c r="AZ1" s="14" t="s">
        <v>47</v>
      </c>
    </row>
    <row r="2" spans="1:52">
      <c r="A2">
        <v>1990</v>
      </c>
      <c r="B2">
        <v>104151</v>
      </c>
      <c r="C2" t="s">
        <v>351</v>
      </c>
      <c r="D2" t="s">
        <v>274</v>
      </c>
      <c r="E2">
        <f t="shared" ref="E2:E65" si="0">IF(M2&gt;999,1,0)</f>
        <v>0</v>
      </c>
      <c r="F2">
        <f>IF(ISNA(VLOOKUP(B2,criteria!$U$2:$U$174,1,0)),0,1)</f>
        <v>1</v>
      </c>
      <c r="G2" t="s">
        <v>636</v>
      </c>
      <c r="H2" t="s">
        <v>636</v>
      </c>
      <c r="N2">
        <v>85287</v>
      </c>
      <c r="O2" t="s">
        <v>275</v>
      </c>
      <c r="V2">
        <v>112588008</v>
      </c>
      <c r="Y2">
        <v>1307622</v>
      </c>
      <c r="Z2">
        <v>51397564</v>
      </c>
      <c r="AA2">
        <v>213981168</v>
      </c>
      <c r="AB2">
        <v>18313128</v>
      </c>
      <c r="AC2">
        <v>16936858</v>
      </c>
      <c r="AF2">
        <v>466264800</v>
      </c>
      <c r="AG2">
        <v>146537456</v>
      </c>
      <c r="AH2">
        <v>40467628</v>
      </c>
      <c r="AI2">
        <v>18508308</v>
      </c>
      <c r="AJ2">
        <v>58975936</v>
      </c>
      <c r="AK2">
        <v>56955532</v>
      </c>
      <c r="AL2">
        <v>20889168</v>
      </c>
      <c r="AM2">
        <v>473977888</v>
      </c>
      <c r="AN2">
        <v>211306896</v>
      </c>
      <c r="AO2">
        <v>36749832</v>
      </c>
    </row>
    <row r="3" spans="1:52">
      <c r="A3">
        <v>1991</v>
      </c>
      <c r="B3">
        <v>104151</v>
      </c>
      <c r="C3" t="s">
        <v>351</v>
      </c>
      <c r="D3" t="s">
        <v>274</v>
      </c>
      <c r="E3">
        <f t="shared" si="0"/>
        <v>0</v>
      </c>
      <c r="F3">
        <f>IF(ISNA(VLOOKUP(B3,criteria!$U$2:$U$174,1,0)),0,1)</f>
        <v>1</v>
      </c>
      <c r="G3" t="s">
        <v>636</v>
      </c>
      <c r="H3" t="s">
        <v>636</v>
      </c>
      <c r="V3">
        <v>113817000</v>
      </c>
      <c r="Y3">
        <v>1149000</v>
      </c>
      <c r="Z3">
        <v>56720000</v>
      </c>
      <c r="AA3">
        <v>212274976</v>
      </c>
      <c r="AB3">
        <v>20520000</v>
      </c>
      <c r="AC3">
        <v>18225000</v>
      </c>
      <c r="AF3">
        <v>472641984</v>
      </c>
      <c r="AG3">
        <v>143163008</v>
      </c>
      <c r="AH3">
        <v>46498000</v>
      </c>
      <c r="AI3">
        <v>18842000</v>
      </c>
      <c r="AJ3">
        <v>65340000</v>
      </c>
      <c r="AK3">
        <v>58438000</v>
      </c>
      <c r="AL3">
        <v>20434000</v>
      </c>
      <c r="AM3">
        <v>473750016</v>
      </c>
      <c r="AN3">
        <v>212072992</v>
      </c>
      <c r="AO3">
        <v>39324000</v>
      </c>
    </row>
    <row r="4" spans="1:52">
      <c r="A4">
        <v>1992</v>
      </c>
      <c r="B4">
        <v>104151</v>
      </c>
      <c r="C4" t="s">
        <v>351</v>
      </c>
      <c r="D4" t="s">
        <v>274</v>
      </c>
      <c r="E4">
        <f t="shared" si="0"/>
        <v>0</v>
      </c>
      <c r="F4">
        <f>IF(ISNA(VLOOKUP(B4,criteria!$U$2:$U$174,1,0)),0,1)</f>
        <v>1</v>
      </c>
      <c r="G4" t="s">
        <v>636</v>
      </c>
      <c r="H4" t="s">
        <v>636</v>
      </c>
      <c r="N4">
        <v>85287</v>
      </c>
      <c r="O4" t="s">
        <v>275</v>
      </c>
      <c r="V4">
        <v>110166000</v>
      </c>
      <c r="Y4">
        <v>1265000</v>
      </c>
      <c r="Z4">
        <v>57107000</v>
      </c>
      <c r="AA4">
        <v>188756000</v>
      </c>
      <c r="AB4">
        <v>22079000</v>
      </c>
      <c r="AC4">
        <v>19668000</v>
      </c>
      <c r="AF4">
        <v>448894016</v>
      </c>
      <c r="AG4">
        <v>130284000</v>
      </c>
      <c r="AH4">
        <v>43669000</v>
      </c>
      <c r="AI4">
        <v>18755000</v>
      </c>
      <c r="AJ4">
        <v>62424000</v>
      </c>
      <c r="AK4">
        <v>52912000</v>
      </c>
      <c r="AL4">
        <v>18224000</v>
      </c>
      <c r="AM4">
        <v>441428544</v>
      </c>
      <c r="AN4">
        <v>197100000</v>
      </c>
      <c r="AO4">
        <v>34748000</v>
      </c>
    </row>
    <row r="5" spans="1:52">
      <c r="A5">
        <v>1993</v>
      </c>
      <c r="B5">
        <v>104151</v>
      </c>
      <c r="C5" t="s">
        <v>348</v>
      </c>
      <c r="D5" t="s">
        <v>274</v>
      </c>
      <c r="E5">
        <f t="shared" si="0"/>
        <v>0</v>
      </c>
      <c r="F5">
        <f>IF(ISNA(VLOOKUP(B5,criteria!$U$2:$U$174,1,0)),0,1)</f>
        <v>1</v>
      </c>
      <c r="G5" t="s">
        <v>636</v>
      </c>
      <c r="H5" t="s">
        <v>636</v>
      </c>
      <c r="N5">
        <v>85287</v>
      </c>
      <c r="O5" t="s">
        <v>275</v>
      </c>
      <c r="V5">
        <v>123180000</v>
      </c>
      <c r="Y5">
        <v>1003000</v>
      </c>
      <c r="Z5">
        <v>57864000</v>
      </c>
      <c r="AA5">
        <v>190708992</v>
      </c>
      <c r="AB5">
        <v>23025000</v>
      </c>
      <c r="AC5">
        <v>22683000</v>
      </c>
      <c r="AF5">
        <v>474236992</v>
      </c>
      <c r="AG5">
        <v>136344000</v>
      </c>
      <c r="AH5">
        <v>42441000</v>
      </c>
      <c r="AI5">
        <v>19840000</v>
      </c>
      <c r="AJ5">
        <v>62281000</v>
      </c>
      <c r="AK5">
        <v>53676000</v>
      </c>
      <c r="AL5">
        <v>19499000</v>
      </c>
      <c r="AM5">
        <v>463808992</v>
      </c>
      <c r="AN5">
        <v>201222000</v>
      </c>
      <c r="AO5">
        <v>35548000</v>
      </c>
      <c r="AV5">
        <v>4600</v>
      </c>
    </row>
    <row r="6" spans="1:52">
      <c r="A6">
        <v>1994</v>
      </c>
      <c r="B6">
        <v>104151</v>
      </c>
      <c r="C6" t="s">
        <v>348</v>
      </c>
      <c r="D6" t="s">
        <v>274</v>
      </c>
      <c r="E6">
        <f t="shared" si="0"/>
        <v>0</v>
      </c>
      <c r="F6">
        <f>IF(ISNA(VLOOKUP(B6,criteria!$U$2:$U$174,1,0)),0,1)</f>
        <v>1</v>
      </c>
      <c r="G6" t="s">
        <v>636</v>
      </c>
      <c r="H6" t="s">
        <v>636</v>
      </c>
      <c r="N6">
        <v>85287</v>
      </c>
      <c r="O6" t="s">
        <v>275</v>
      </c>
      <c r="V6">
        <v>132915000</v>
      </c>
      <c r="Y6">
        <v>1251000</v>
      </c>
      <c r="Z6">
        <v>67621000</v>
      </c>
      <c r="AA6">
        <v>204476992</v>
      </c>
      <c r="AB6">
        <v>22441000</v>
      </c>
      <c r="AC6">
        <v>14568000</v>
      </c>
      <c r="AF6">
        <v>508419008</v>
      </c>
      <c r="AG6">
        <v>155595008</v>
      </c>
      <c r="AH6">
        <v>48418000</v>
      </c>
      <c r="AI6">
        <v>21239000</v>
      </c>
      <c r="AJ6">
        <v>69657000</v>
      </c>
      <c r="AK6">
        <v>57732000</v>
      </c>
      <c r="AL6">
        <v>20020000</v>
      </c>
      <c r="AM6">
        <v>500596000</v>
      </c>
      <c r="AN6">
        <v>221119008</v>
      </c>
      <c r="AO6">
        <v>43222000</v>
      </c>
      <c r="AV6">
        <v>4690</v>
      </c>
    </row>
    <row r="7" spans="1:52">
      <c r="A7">
        <v>1995</v>
      </c>
      <c r="B7">
        <v>104151</v>
      </c>
      <c r="C7" t="s">
        <v>348</v>
      </c>
      <c r="D7" t="s">
        <v>274</v>
      </c>
      <c r="E7">
        <f t="shared" si="0"/>
        <v>0</v>
      </c>
      <c r="F7">
        <f>IF(ISNA(VLOOKUP(B7,criteria!$U$2:$U$174,1,0)),0,1)</f>
        <v>1</v>
      </c>
      <c r="G7" t="s">
        <v>636</v>
      </c>
      <c r="H7" t="s">
        <v>636</v>
      </c>
      <c r="N7">
        <v>85287</v>
      </c>
      <c r="O7" t="s">
        <v>275</v>
      </c>
      <c r="V7">
        <v>142662000</v>
      </c>
      <c r="Y7">
        <v>1291000</v>
      </c>
      <c r="Z7">
        <v>75647000</v>
      </c>
      <c r="AA7">
        <v>214739008</v>
      </c>
      <c r="AB7">
        <v>26096000</v>
      </c>
      <c r="AC7">
        <v>14965000</v>
      </c>
      <c r="AF7">
        <v>547308032</v>
      </c>
      <c r="AG7">
        <v>168816992</v>
      </c>
      <c r="AH7">
        <v>52990000</v>
      </c>
      <c r="AI7">
        <v>26276000</v>
      </c>
      <c r="AJ7">
        <v>79266000</v>
      </c>
      <c r="AK7">
        <v>66365000</v>
      </c>
      <c r="AL7">
        <v>20028000</v>
      </c>
      <c r="AM7">
        <v>555281024</v>
      </c>
      <c r="AN7">
        <v>236916000</v>
      </c>
      <c r="AO7">
        <v>41954000</v>
      </c>
    </row>
    <row r="8" spans="1:52">
      <c r="A8">
        <v>1996</v>
      </c>
      <c r="B8">
        <v>104151</v>
      </c>
      <c r="C8" t="s">
        <v>348</v>
      </c>
      <c r="D8" t="s">
        <v>274</v>
      </c>
      <c r="E8">
        <f t="shared" si="0"/>
        <v>0</v>
      </c>
      <c r="F8">
        <f>IF(ISNA(VLOOKUP(B8,criteria!$U$2:$U$174,1,0)),0,1)</f>
        <v>1</v>
      </c>
      <c r="G8" t="s">
        <v>636</v>
      </c>
      <c r="H8" t="s">
        <v>636</v>
      </c>
      <c r="N8">
        <v>85287</v>
      </c>
      <c r="O8" t="s">
        <v>275</v>
      </c>
      <c r="V8">
        <v>152776992</v>
      </c>
      <c r="Y8">
        <v>2000000</v>
      </c>
      <c r="Z8">
        <v>71471000</v>
      </c>
      <c r="AA8">
        <v>223148000</v>
      </c>
      <c r="AB8">
        <v>28183000</v>
      </c>
      <c r="AC8">
        <v>17267000</v>
      </c>
      <c r="AF8">
        <v>572110976</v>
      </c>
      <c r="AG8">
        <v>177686000</v>
      </c>
      <c r="AH8">
        <v>49900000</v>
      </c>
      <c r="AI8">
        <v>24317000</v>
      </c>
      <c r="AJ8">
        <v>74217000</v>
      </c>
      <c r="AK8">
        <v>66783000</v>
      </c>
      <c r="AL8">
        <v>22146000</v>
      </c>
      <c r="AM8">
        <v>561256000</v>
      </c>
      <c r="AN8">
        <v>252386000</v>
      </c>
      <c r="AO8">
        <v>43074000</v>
      </c>
      <c r="AP8">
        <v>35418000</v>
      </c>
      <c r="AQ8">
        <v>43798000</v>
      </c>
      <c r="AT8">
        <v>1185</v>
      </c>
      <c r="AU8">
        <v>0.48399999999999999</v>
      </c>
    </row>
    <row r="9" spans="1:52">
      <c r="A9">
        <v>1997</v>
      </c>
      <c r="B9">
        <v>104151</v>
      </c>
      <c r="C9" t="s">
        <v>348</v>
      </c>
      <c r="D9" t="s">
        <v>274</v>
      </c>
      <c r="E9">
        <f t="shared" si="0"/>
        <v>0</v>
      </c>
      <c r="F9">
        <f>IF(ISNA(VLOOKUP(B9,criteria!$U$2:$U$174,1,0)),0,1)</f>
        <v>1</v>
      </c>
      <c r="G9" t="s">
        <v>636</v>
      </c>
      <c r="H9" t="s">
        <v>636</v>
      </c>
      <c r="N9">
        <v>85287</v>
      </c>
      <c r="O9" t="s">
        <v>275</v>
      </c>
      <c r="V9">
        <v>166622000</v>
      </c>
      <c r="Y9">
        <v>1550000</v>
      </c>
      <c r="Z9">
        <v>78151000</v>
      </c>
      <c r="AA9">
        <v>243976000</v>
      </c>
      <c r="AB9">
        <v>30679000</v>
      </c>
      <c r="AC9">
        <v>16400000</v>
      </c>
      <c r="AF9">
        <v>619580032</v>
      </c>
      <c r="AG9">
        <v>192624992</v>
      </c>
      <c r="AH9">
        <v>56063000</v>
      </c>
      <c r="AI9">
        <v>25634000</v>
      </c>
      <c r="AJ9">
        <v>81697000</v>
      </c>
      <c r="AK9">
        <v>70214000</v>
      </c>
      <c r="AL9">
        <v>25298000</v>
      </c>
      <c r="AM9">
        <v>620425024</v>
      </c>
      <c r="AN9">
        <v>279753984</v>
      </c>
      <c r="AO9">
        <v>46757000</v>
      </c>
      <c r="AP9">
        <v>43798000</v>
      </c>
      <c r="AQ9">
        <v>52509000</v>
      </c>
      <c r="AT9">
        <v>1355</v>
      </c>
      <c r="AU9">
        <v>0.46700000000000003</v>
      </c>
      <c r="AW9">
        <v>0.401675</v>
      </c>
      <c r="AX9">
        <v>0.56991099999999995</v>
      </c>
      <c r="AY9">
        <v>0.14388100000000001</v>
      </c>
      <c r="AZ9">
        <v>26192</v>
      </c>
    </row>
    <row r="10" spans="1:52">
      <c r="A10">
        <v>1998</v>
      </c>
      <c r="B10">
        <v>104151</v>
      </c>
      <c r="C10" t="s">
        <v>348</v>
      </c>
      <c r="D10" t="s">
        <v>274</v>
      </c>
      <c r="E10">
        <f t="shared" si="0"/>
        <v>0</v>
      </c>
      <c r="F10">
        <f>IF(ISNA(VLOOKUP(B10,criteria!$U$2:$U$174,1,0)),0,1)</f>
        <v>1</v>
      </c>
      <c r="G10" t="s">
        <v>636</v>
      </c>
      <c r="H10" t="s">
        <v>636</v>
      </c>
      <c r="V10">
        <v>171195008</v>
      </c>
      <c r="Y10">
        <v>2067000</v>
      </c>
      <c r="Z10">
        <v>89755000</v>
      </c>
      <c r="AA10">
        <v>266746016</v>
      </c>
      <c r="AB10">
        <v>32841000</v>
      </c>
      <c r="AC10">
        <v>17123000</v>
      </c>
      <c r="AF10">
        <v>666182976</v>
      </c>
      <c r="AG10">
        <v>209234000</v>
      </c>
      <c r="AH10">
        <v>70039000</v>
      </c>
      <c r="AI10">
        <v>26181000</v>
      </c>
      <c r="AJ10">
        <v>96220000</v>
      </c>
      <c r="AK10">
        <v>72070000</v>
      </c>
      <c r="AL10">
        <v>26523000</v>
      </c>
      <c r="AM10">
        <v>645966976</v>
      </c>
      <c r="AN10">
        <v>301945984</v>
      </c>
      <c r="AO10">
        <v>50691000</v>
      </c>
      <c r="AP10">
        <v>52509000</v>
      </c>
      <c r="AQ10">
        <v>60005000</v>
      </c>
      <c r="AT10">
        <v>1556</v>
      </c>
      <c r="AU10">
        <v>0.47199999999999998</v>
      </c>
      <c r="AW10">
        <v>0.39521200000000001</v>
      </c>
      <c r="AX10">
        <v>0.57099100000000003</v>
      </c>
      <c r="AY10">
        <v>0.140739</v>
      </c>
      <c r="AZ10">
        <v>26859.5</v>
      </c>
    </row>
    <row r="11" spans="1:52">
      <c r="A11">
        <v>1999</v>
      </c>
      <c r="B11">
        <v>104151</v>
      </c>
      <c r="C11" t="s">
        <v>348</v>
      </c>
      <c r="D11" t="s">
        <v>274</v>
      </c>
      <c r="E11">
        <f t="shared" si="0"/>
        <v>0</v>
      </c>
      <c r="F11">
        <f>IF(ISNA(VLOOKUP(B11,criteria!$U$2:$U$174,1,0)),0,1)</f>
        <v>1</v>
      </c>
      <c r="G11" t="s">
        <v>636</v>
      </c>
      <c r="H11" t="s">
        <v>636</v>
      </c>
      <c r="N11">
        <v>85287</v>
      </c>
      <c r="O11" t="s">
        <v>275</v>
      </c>
      <c r="V11">
        <v>179747696</v>
      </c>
      <c r="Y11">
        <v>4129200</v>
      </c>
      <c r="Z11">
        <v>83580896</v>
      </c>
      <c r="AA11">
        <v>279632128</v>
      </c>
      <c r="AB11">
        <v>39681300</v>
      </c>
      <c r="AC11">
        <v>18560800</v>
      </c>
      <c r="AF11">
        <v>695986112</v>
      </c>
      <c r="AG11">
        <v>218655808</v>
      </c>
      <c r="AH11">
        <v>68928400</v>
      </c>
      <c r="AI11">
        <v>27676300</v>
      </c>
      <c r="AJ11">
        <v>96604704</v>
      </c>
      <c r="AK11">
        <v>76095296</v>
      </c>
      <c r="AL11">
        <v>27901400</v>
      </c>
      <c r="AM11">
        <v>672878016</v>
      </c>
      <c r="AN11">
        <v>313496192</v>
      </c>
      <c r="AO11">
        <v>52527600</v>
      </c>
      <c r="AP11">
        <v>60005000</v>
      </c>
      <c r="AQ11">
        <v>63859000</v>
      </c>
      <c r="AT11">
        <v>1811</v>
      </c>
      <c r="AU11">
        <v>0.47199999999999998</v>
      </c>
      <c r="AW11">
        <v>0.39758199999999999</v>
      </c>
      <c r="AX11">
        <v>0.57179899999999995</v>
      </c>
      <c r="AY11">
        <v>0.143126</v>
      </c>
      <c r="AZ11">
        <v>28107</v>
      </c>
    </row>
    <row r="12" spans="1:52">
      <c r="A12">
        <v>2000</v>
      </c>
      <c r="B12">
        <v>104151</v>
      </c>
      <c r="C12" t="s">
        <v>348</v>
      </c>
      <c r="D12" t="s">
        <v>274</v>
      </c>
      <c r="E12">
        <f t="shared" si="0"/>
        <v>0</v>
      </c>
      <c r="F12">
        <f>IF(ISNA(VLOOKUP(B12,criteria!$U$2:$U$174,1,0)),0,1)</f>
        <v>1</v>
      </c>
      <c r="G12" t="s">
        <v>636</v>
      </c>
      <c r="H12" t="s">
        <v>636</v>
      </c>
      <c r="V12">
        <v>193330000</v>
      </c>
      <c r="Y12">
        <v>3554000</v>
      </c>
      <c r="Z12">
        <v>98901000</v>
      </c>
      <c r="AA12">
        <v>285396992</v>
      </c>
      <c r="AB12">
        <v>42653000</v>
      </c>
      <c r="AC12">
        <v>21110000</v>
      </c>
      <c r="AF12">
        <v>737134016</v>
      </c>
      <c r="AG12">
        <v>230900992</v>
      </c>
      <c r="AH12">
        <v>75474000</v>
      </c>
      <c r="AI12">
        <v>27861000</v>
      </c>
      <c r="AJ12">
        <v>103335000</v>
      </c>
      <c r="AK12">
        <v>90148000</v>
      </c>
      <c r="AL12">
        <v>30206000</v>
      </c>
      <c r="AM12">
        <v>725091968</v>
      </c>
      <c r="AN12">
        <v>334560000</v>
      </c>
      <c r="AO12">
        <v>57172000</v>
      </c>
      <c r="AP12">
        <v>63859000</v>
      </c>
      <c r="AQ12">
        <v>60371000</v>
      </c>
      <c r="AT12">
        <v>1941</v>
      </c>
      <c r="AU12">
        <v>0.49199999999999999</v>
      </c>
      <c r="AV12">
        <v>5240</v>
      </c>
      <c r="AW12">
        <v>0.38398900000000002</v>
      </c>
      <c r="AX12">
        <v>0.56847300000000001</v>
      </c>
      <c r="AY12">
        <v>0.13992199999999999</v>
      </c>
      <c r="AZ12">
        <v>30157</v>
      </c>
    </row>
    <row r="13" spans="1:52">
      <c r="A13">
        <v>2001</v>
      </c>
      <c r="B13">
        <v>104151</v>
      </c>
      <c r="C13" t="s">
        <v>348</v>
      </c>
      <c r="D13" t="s">
        <v>274</v>
      </c>
      <c r="E13">
        <f t="shared" si="0"/>
        <v>1</v>
      </c>
      <c r="F13">
        <f>IF(ISNA(VLOOKUP(B13,criteria!$U$2:$U$174,1,0)),0,1)</f>
        <v>1</v>
      </c>
      <c r="G13">
        <v>0.75269641915536167</v>
      </c>
      <c r="H13">
        <v>0.3950452171697873</v>
      </c>
      <c r="I13">
        <v>20861</v>
      </c>
      <c r="J13">
        <v>15702</v>
      </c>
      <c r="K13">
        <v>5983</v>
      </c>
      <c r="L13">
        <v>220</v>
      </c>
      <c r="M13">
        <v>6203</v>
      </c>
      <c r="N13">
        <v>85287</v>
      </c>
      <c r="O13" t="s">
        <v>275</v>
      </c>
      <c r="V13">
        <v>213935008</v>
      </c>
      <c r="W13">
        <v>169168000</v>
      </c>
      <c r="Y13">
        <v>3696000</v>
      </c>
      <c r="Z13">
        <v>109173000</v>
      </c>
      <c r="AA13">
        <v>277620000</v>
      </c>
      <c r="AB13">
        <v>42571000</v>
      </c>
      <c r="AC13">
        <v>39471000</v>
      </c>
      <c r="AD13">
        <v>395672000</v>
      </c>
      <c r="AE13">
        <v>328179008</v>
      </c>
      <c r="AF13">
        <v>757889024</v>
      </c>
      <c r="AG13">
        <v>281203328</v>
      </c>
      <c r="AH13">
        <v>85078200</v>
      </c>
      <c r="AI13">
        <v>29016660</v>
      </c>
      <c r="AJ13">
        <v>114094864</v>
      </c>
      <c r="AK13">
        <v>90315456</v>
      </c>
      <c r="AL13">
        <v>32206918</v>
      </c>
      <c r="AM13">
        <v>724043008</v>
      </c>
      <c r="AN13">
        <v>364753376</v>
      </c>
      <c r="AO13">
        <v>62431928</v>
      </c>
      <c r="AR13">
        <v>757889024</v>
      </c>
      <c r="AS13">
        <v>724043008</v>
      </c>
      <c r="AT13">
        <v>2077</v>
      </c>
      <c r="AU13">
        <v>0.51900000000000002</v>
      </c>
      <c r="AV13">
        <v>5240</v>
      </c>
      <c r="AW13">
        <v>0.38670199999999999</v>
      </c>
      <c r="AX13">
        <v>0.56043799999999999</v>
      </c>
      <c r="AY13">
        <v>0.14552300000000001</v>
      </c>
      <c r="AZ13">
        <v>32000</v>
      </c>
    </row>
    <row r="14" spans="1:52">
      <c r="A14">
        <v>2002</v>
      </c>
      <c r="B14">
        <v>104151</v>
      </c>
      <c r="C14" t="s">
        <v>348</v>
      </c>
      <c r="D14" t="s">
        <v>274</v>
      </c>
      <c r="E14">
        <f t="shared" si="0"/>
        <v>1</v>
      </c>
      <c r="F14">
        <f>IF(ISNA(VLOOKUP(B14,criteria!$U$2:$U$174,1,0)),0,1)</f>
        <v>1</v>
      </c>
      <c r="G14">
        <v>0.84742495180391075</v>
      </c>
      <c r="H14">
        <v>0.41260968475788107</v>
      </c>
      <c r="I14">
        <v>18155</v>
      </c>
      <c r="J14">
        <v>15385</v>
      </c>
      <c r="K14">
        <v>6128</v>
      </c>
      <c r="L14">
        <v>220</v>
      </c>
      <c r="M14">
        <v>6348</v>
      </c>
      <c r="N14">
        <v>85287</v>
      </c>
      <c r="O14" t="s">
        <v>275</v>
      </c>
      <c r="V14">
        <v>221455008</v>
      </c>
      <c r="W14">
        <v>183556000</v>
      </c>
      <c r="Y14">
        <v>21996000</v>
      </c>
      <c r="Z14">
        <v>121279000</v>
      </c>
      <c r="AA14">
        <v>305301984</v>
      </c>
      <c r="AB14">
        <v>21619000</v>
      </c>
      <c r="AC14">
        <v>25524000</v>
      </c>
      <c r="AD14">
        <v>444124000</v>
      </c>
      <c r="AE14">
        <v>307872000</v>
      </c>
      <c r="AF14">
        <v>760470976</v>
      </c>
      <c r="AG14">
        <v>288129696</v>
      </c>
      <c r="AH14">
        <v>106446064</v>
      </c>
      <c r="AI14">
        <v>32172258</v>
      </c>
      <c r="AJ14">
        <v>138618320</v>
      </c>
      <c r="AK14">
        <v>91586424</v>
      </c>
      <c r="AL14">
        <v>32810496</v>
      </c>
      <c r="AM14">
        <v>754534016</v>
      </c>
      <c r="AN14">
        <v>379853024</v>
      </c>
      <c r="AO14">
        <v>72190048</v>
      </c>
      <c r="AP14">
        <v>56921000</v>
      </c>
      <c r="AQ14">
        <v>61750000</v>
      </c>
      <c r="AR14">
        <v>760470976</v>
      </c>
      <c r="AS14">
        <v>754534016</v>
      </c>
      <c r="AT14">
        <v>2568</v>
      </c>
      <c r="AU14">
        <v>0.52</v>
      </c>
      <c r="AW14">
        <v>0.38674799999999998</v>
      </c>
      <c r="AX14">
        <v>0.56304200000000004</v>
      </c>
      <c r="AY14">
        <v>0.14879899999999999</v>
      </c>
      <c r="AZ14">
        <v>33217</v>
      </c>
    </row>
    <row r="15" spans="1:52">
      <c r="A15">
        <v>2003</v>
      </c>
      <c r="B15">
        <v>104151</v>
      </c>
      <c r="C15" t="s">
        <v>348</v>
      </c>
      <c r="D15" t="s">
        <v>274</v>
      </c>
      <c r="E15">
        <f t="shared" si="0"/>
        <v>1</v>
      </c>
      <c r="F15">
        <f>IF(ISNA(VLOOKUP(B15,criteria!$U$2:$U$174,1,0)),0,1)</f>
        <v>1</v>
      </c>
      <c r="G15">
        <v>0.88400303260045487</v>
      </c>
      <c r="H15">
        <v>0.40743281875357346</v>
      </c>
      <c r="I15">
        <v>19785</v>
      </c>
      <c r="J15">
        <v>17490</v>
      </c>
      <c r="K15">
        <v>6906</v>
      </c>
      <c r="L15">
        <v>220</v>
      </c>
      <c r="M15">
        <v>7126</v>
      </c>
      <c r="N15">
        <v>85287</v>
      </c>
      <c r="O15" t="s">
        <v>275</v>
      </c>
      <c r="V15">
        <v>275820000</v>
      </c>
      <c r="W15">
        <v>221039008</v>
      </c>
      <c r="Y15">
        <v>22005000</v>
      </c>
      <c r="Z15">
        <v>132400000</v>
      </c>
      <c r="AA15">
        <v>306804000</v>
      </c>
      <c r="AB15">
        <v>26408000</v>
      </c>
      <c r="AC15">
        <v>42755000</v>
      </c>
      <c r="AD15">
        <v>501952000</v>
      </c>
      <c r="AE15">
        <v>321544992</v>
      </c>
      <c r="AF15">
        <v>838414016</v>
      </c>
      <c r="AG15">
        <v>307579232</v>
      </c>
      <c r="AH15">
        <v>110767400</v>
      </c>
      <c r="AI15">
        <v>31118944</v>
      </c>
      <c r="AJ15">
        <v>141886336</v>
      </c>
      <c r="AK15">
        <v>110302928</v>
      </c>
      <c r="AL15">
        <v>33253956</v>
      </c>
      <c r="AM15">
        <v>836313024</v>
      </c>
      <c r="AN15">
        <v>399468096</v>
      </c>
      <c r="AO15">
        <v>87264456</v>
      </c>
      <c r="AP15">
        <v>61750000</v>
      </c>
      <c r="AQ15">
        <v>69682000</v>
      </c>
      <c r="AR15">
        <v>838414016</v>
      </c>
      <c r="AS15">
        <v>836313024</v>
      </c>
      <c r="AT15">
        <v>2594</v>
      </c>
      <c r="AU15">
        <v>0.54600000000000004</v>
      </c>
      <c r="AW15">
        <v>0.37587700000000002</v>
      </c>
      <c r="AX15">
        <v>0.56698700000000002</v>
      </c>
      <c r="AY15">
        <v>0.143571</v>
      </c>
      <c r="AZ15">
        <v>33130</v>
      </c>
    </row>
    <row r="16" spans="1:52">
      <c r="A16">
        <v>2004</v>
      </c>
      <c r="B16">
        <v>104151</v>
      </c>
      <c r="C16" t="s">
        <v>323</v>
      </c>
      <c r="D16" t="s">
        <v>274</v>
      </c>
      <c r="E16">
        <f t="shared" si="0"/>
        <v>1</v>
      </c>
      <c r="F16">
        <f>IF(ISNA(VLOOKUP(B16,criteria!$U$2:$U$174,1,0)),0,1)</f>
        <v>1</v>
      </c>
      <c r="G16">
        <v>0.86098417432295926</v>
      </c>
      <c r="H16">
        <v>0.39929605005866248</v>
      </c>
      <c r="I16">
        <v>20789</v>
      </c>
      <c r="J16">
        <v>17899</v>
      </c>
      <c r="K16">
        <v>6917</v>
      </c>
      <c r="L16">
        <v>230</v>
      </c>
      <c r="M16">
        <v>7147</v>
      </c>
      <c r="N16">
        <v>85287</v>
      </c>
      <c r="O16" t="s">
        <v>275</v>
      </c>
      <c r="P16" t="s">
        <v>50</v>
      </c>
      <c r="V16">
        <v>331756000</v>
      </c>
      <c r="W16">
        <v>267239008</v>
      </c>
      <c r="Y16">
        <v>23279000</v>
      </c>
      <c r="Z16">
        <v>155626000</v>
      </c>
      <c r="AA16">
        <v>325827008</v>
      </c>
      <c r="AB16">
        <v>31351000</v>
      </c>
      <c r="AC16">
        <v>35658000</v>
      </c>
      <c r="AD16">
        <v>578102016</v>
      </c>
      <c r="AE16">
        <v>350510016</v>
      </c>
      <c r="AF16">
        <v>939787008</v>
      </c>
      <c r="AG16">
        <v>364841728</v>
      </c>
      <c r="AH16">
        <v>123734736</v>
      </c>
      <c r="AI16">
        <v>39114364</v>
      </c>
      <c r="AJ16">
        <v>162849104</v>
      </c>
      <c r="AK16">
        <v>126081992</v>
      </c>
      <c r="AL16">
        <v>40742620</v>
      </c>
      <c r="AM16">
        <v>941476992</v>
      </c>
      <c r="AN16">
        <v>444252096</v>
      </c>
      <c r="AO16">
        <v>102594240</v>
      </c>
      <c r="AP16">
        <v>68027000</v>
      </c>
      <c r="AQ16">
        <v>74776000</v>
      </c>
      <c r="AR16">
        <v>939787008</v>
      </c>
      <c r="AS16">
        <v>941476992</v>
      </c>
      <c r="AT16">
        <v>3090</v>
      </c>
      <c r="AU16">
        <v>0.54900000000000004</v>
      </c>
      <c r="AW16">
        <v>0.36523099999999997</v>
      </c>
      <c r="AX16">
        <v>0.56110300000000002</v>
      </c>
      <c r="AY16">
        <v>0.135377</v>
      </c>
      <c r="AZ16">
        <v>32763</v>
      </c>
    </row>
    <row r="17" spans="1:52">
      <c r="A17">
        <v>2005</v>
      </c>
      <c r="B17">
        <v>104151</v>
      </c>
      <c r="C17" t="s">
        <v>320</v>
      </c>
      <c r="D17" t="s">
        <v>274</v>
      </c>
      <c r="E17">
        <f t="shared" si="0"/>
        <v>1</v>
      </c>
      <c r="F17">
        <f>IF(ISNA(VLOOKUP(B17,criteria!$U$2:$U$174,1,0)),0,1)</f>
        <v>1</v>
      </c>
      <c r="G17">
        <v>0.91021391985537814</v>
      </c>
      <c r="H17">
        <v>0.42513516495641618</v>
      </c>
      <c r="I17">
        <v>19914</v>
      </c>
      <c r="J17">
        <v>18126</v>
      </c>
      <c r="K17">
        <v>7396</v>
      </c>
      <c r="L17">
        <v>310</v>
      </c>
      <c r="M17">
        <v>7706</v>
      </c>
      <c r="N17">
        <v>85287</v>
      </c>
      <c r="O17" t="s">
        <v>275</v>
      </c>
      <c r="P17" t="s">
        <v>50</v>
      </c>
      <c r="Q17" t="s">
        <v>54</v>
      </c>
      <c r="V17">
        <v>369411008</v>
      </c>
      <c r="W17">
        <v>298472000</v>
      </c>
      <c r="Y17">
        <v>27847000</v>
      </c>
      <c r="Z17">
        <v>166731008</v>
      </c>
      <c r="AA17">
        <v>360796992</v>
      </c>
      <c r="AB17">
        <v>39907000</v>
      </c>
      <c r="AC17">
        <v>45530000</v>
      </c>
      <c r="AD17">
        <v>647040000</v>
      </c>
      <c r="AE17">
        <v>389623008</v>
      </c>
      <c r="AF17">
        <v>1043545984</v>
      </c>
      <c r="AG17">
        <v>374654016</v>
      </c>
      <c r="AH17">
        <v>144557840</v>
      </c>
      <c r="AI17">
        <v>42782552</v>
      </c>
      <c r="AJ17">
        <v>187340384</v>
      </c>
      <c r="AK17">
        <v>140387840</v>
      </c>
      <c r="AL17">
        <v>45985048</v>
      </c>
      <c r="AM17">
        <v>1032345024</v>
      </c>
      <c r="AN17">
        <v>483057664</v>
      </c>
      <c r="AO17">
        <v>117347312</v>
      </c>
      <c r="AP17">
        <v>275128224</v>
      </c>
      <c r="AQ17">
        <v>392082816</v>
      </c>
      <c r="AR17">
        <v>1043545984</v>
      </c>
      <c r="AS17">
        <v>1032345024</v>
      </c>
      <c r="AT17">
        <v>3249</v>
      </c>
      <c r="AU17">
        <v>0.56399999999999995</v>
      </c>
      <c r="AW17">
        <v>0.34768500000000002</v>
      </c>
      <c r="AX17">
        <v>0.55259999999999998</v>
      </c>
      <c r="AY17">
        <v>0.12560299999999999</v>
      </c>
      <c r="AZ17">
        <v>34494</v>
      </c>
    </row>
    <row r="18" spans="1:52">
      <c r="A18">
        <v>2006</v>
      </c>
      <c r="B18">
        <v>104151</v>
      </c>
      <c r="C18" t="s">
        <v>320</v>
      </c>
      <c r="D18" t="s">
        <v>274</v>
      </c>
      <c r="E18">
        <f t="shared" si="0"/>
        <v>1</v>
      </c>
      <c r="F18">
        <f>IF(ISNA(VLOOKUP(B18,criteria!$U$2:$U$174,1,0)),0,1)</f>
        <v>1</v>
      </c>
      <c r="G18">
        <v>0.92421022123466334</v>
      </c>
      <c r="H18">
        <v>0.41258558511472326</v>
      </c>
      <c r="I18">
        <v>20702</v>
      </c>
      <c r="J18">
        <v>19133</v>
      </c>
      <c r="K18">
        <v>7076</v>
      </c>
      <c r="L18">
        <v>818</v>
      </c>
      <c r="M18">
        <v>7894</v>
      </c>
      <c r="N18">
        <v>85287</v>
      </c>
      <c r="O18" t="s">
        <v>275</v>
      </c>
      <c r="P18" t="s">
        <v>50</v>
      </c>
      <c r="Q18" t="s">
        <v>54</v>
      </c>
      <c r="V18">
        <v>400718016</v>
      </c>
      <c r="W18">
        <v>324804992</v>
      </c>
      <c r="Y18">
        <v>23846000</v>
      </c>
      <c r="Z18">
        <v>169972000</v>
      </c>
      <c r="AA18">
        <v>375287008</v>
      </c>
      <c r="AB18">
        <v>38449000</v>
      </c>
      <c r="AC18">
        <v>77219000</v>
      </c>
      <c r="AD18">
        <v>683174016</v>
      </c>
      <c r="AE18">
        <v>420838016</v>
      </c>
      <c r="AF18">
        <v>1139879040</v>
      </c>
      <c r="AG18">
        <v>387951136</v>
      </c>
      <c r="AH18">
        <v>164392944</v>
      </c>
      <c r="AI18">
        <v>41548716</v>
      </c>
      <c r="AJ18">
        <v>205941664</v>
      </c>
      <c r="AK18">
        <v>146113600</v>
      </c>
      <c r="AL18">
        <v>48654248</v>
      </c>
      <c r="AM18">
        <v>1105217024</v>
      </c>
      <c r="AN18">
        <v>480597408</v>
      </c>
      <c r="AO18">
        <v>138391152</v>
      </c>
      <c r="AP18">
        <v>392083008</v>
      </c>
      <c r="AQ18">
        <v>474356000</v>
      </c>
      <c r="AR18">
        <v>1139879040</v>
      </c>
      <c r="AS18">
        <v>1105217024</v>
      </c>
      <c r="AT18">
        <v>3305</v>
      </c>
      <c r="AU18">
        <v>0.55500000000000005</v>
      </c>
      <c r="AW18">
        <v>0.33420100000000003</v>
      </c>
      <c r="AX18">
        <v>0.54763700000000004</v>
      </c>
      <c r="AY18">
        <v>0.120446</v>
      </c>
      <c r="AZ18">
        <v>36306</v>
      </c>
    </row>
    <row r="19" spans="1:52">
      <c r="A19">
        <v>2007</v>
      </c>
      <c r="B19">
        <v>104151</v>
      </c>
      <c r="C19" t="s">
        <v>320</v>
      </c>
      <c r="D19" t="s">
        <v>274</v>
      </c>
      <c r="E19">
        <f t="shared" si="0"/>
        <v>1</v>
      </c>
      <c r="F19">
        <f>IF(ISNA(VLOOKUP(B19,criteria!$U$2:$U$174,1,0)),0,1)</f>
        <v>1</v>
      </c>
      <c r="G19">
        <v>0.92421022123466334</v>
      </c>
      <c r="H19">
        <v>0.41258558511472326</v>
      </c>
      <c r="I19">
        <v>20702</v>
      </c>
      <c r="J19">
        <v>19133</v>
      </c>
      <c r="K19">
        <v>7076</v>
      </c>
      <c r="L19">
        <v>818</v>
      </c>
      <c r="M19">
        <v>7894</v>
      </c>
      <c r="N19">
        <v>85287</v>
      </c>
      <c r="O19" t="s">
        <v>275</v>
      </c>
      <c r="P19" t="s">
        <v>50</v>
      </c>
      <c r="Q19" t="s">
        <v>54</v>
      </c>
      <c r="V19">
        <v>526304992</v>
      </c>
      <c r="W19">
        <v>436656992</v>
      </c>
      <c r="Y19">
        <v>42400000</v>
      </c>
      <c r="Z19">
        <v>188956000</v>
      </c>
      <c r="AA19">
        <v>546892032</v>
      </c>
      <c r="AB19">
        <v>42620000</v>
      </c>
      <c r="AC19">
        <v>83807000</v>
      </c>
      <c r="AD19">
        <v>794076992</v>
      </c>
      <c r="AE19">
        <v>636356992</v>
      </c>
      <c r="AF19">
        <v>1470974976</v>
      </c>
      <c r="AG19">
        <v>544786816</v>
      </c>
      <c r="AH19">
        <v>196455840</v>
      </c>
      <c r="AI19">
        <v>50890112</v>
      </c>
      <c r="AJ19">
        <v>247345952</v>
      </c>
      <c r="AK19">
        <v>197054880</v>
      </c>
      <c r="AL19">
        <v>63754720</v>
      </c>
      <c r="AM19">
        <v>1467051008</v>
      </c>
      <c r="AN19">
        <v>626572480</v>
      </c>
      <c r="AO19">
        <v>180657744</v>
      </c>
      <c r="AP19">
        <v>478384992</v>
      </c>
      <c r="AQ19">
        <v>493585984</v>
      </c>
      <c r="AR19">
        <v>1470974976</v>
      </c>
      <c r="AS19">
        <v>1467051008</v>
      </c>
      <c r="AT19">
        <v>3412</v>
      </c>
      <c r="AU19">
        <v>0.56000000000000005</v>
      </c>
      <c r="AW19">
        <v>0.32710499999999998</v>
      </c>
      <c r="AX19">
        <v>0.54701</v>
      </c>
      <c r="AY19">
        <v>0.117771</v>
      </c>
      <c r="AZ19">
        <v>38053.5</v>
      </c>
    </row>
    <row r="20" spans="1:52">
      <c r="A20">
        <v>2008</v>
      </c>
      <c r="B20">
        <v>104151</v>
      </c>
      <c r="C20" t="s">
        <v>317</v>
      </c>
      <c r="D20" t="s">
        <v>274</v>
      </c>
      <c r="E20">
        <f t="shared" si="0"/>
        <v>1</v>
      </c>
      <c r="F20">
        <f>IF(ISNA(VLOOKUP(B20,criteria!$U$2:$U$174,1,0)),0,1)</f>
        <v>1</v>
      </c>
      <c r="G20">
        <v>0.94310247973677874</v>
      </c>
      <c r="H20">
        <v>0.394571136827774</v>
      </c>
      <c r="I20">
        <v>24922</v>
      </c>
      <c r="J20">
        <v>23504</v>
      </c>
      <c r="K20">
        <v>8664</v>
      </c>
      <c r="L20">
        <v>610</v>
      </c>
      <c r="M20">
        <v>9274</v>
      </c>
      <c r="N20">
        <v>85287</v>
      </c>
      <c r="O20" t="s">
        <v>275</v>
      </c>
      <c r="P20" t="s">
        <v>50</v>
      </c>
      <c r="Q20" t="s">
        <v>54</v>
      </c>
      <c r="V20">
        <v>608446976</v>
      </c>
      <c r="W20">
        <v>499467008</v>
      </c>
      <c r="Y20">
        <v>58004000</v>
      </c>
      <c r="Z20">
        <v>200272000</v>
      </c>
      <c r="AA20">
        <v>495332992</v>
      </c>
      <c r="AB20">
        <v>49211000</v>
      </c>
      <c r="AC20">
        <v>137914000</v>
      </c>
      <c r="AD20">
        <v>848353984</v>
      </c>
      <c r="AE20">
        <v>643963008</v>
      </c>
      <c r="AF20">
        <v>1523190016</v>
      </c>
      <c r="AG20">
        <v>541765760</v>
      </c>
      <c r="AH20">
        <v>215431344</v>
      </c>
      <c r="AI20">
        <v>51351924</v>
      </c>
      <c r="AJ20">
        <v>266783264</v>
      </c>
      <c r="AK20">
        <v>204290656</v>
      </c>
      <c r="AL20">
        <v>61225508</v>
      </c>
      <c r="AM20">
        <v>1465565952</v>
      </c>
      <c r="AN20">
        <v>626352128</v>
      </c>
      <c r="AO20">
        <v>192930656</v>
      </c>
      <c r="AP20">
        <v>493585984</v>
      </c>
      <c r="AQ20">
        <v>407888992</v>
      </c>
      <c r="AR20">
        <v>1523190016</v>
      </c>
      <c r="AS20">
        <v>1465565952</v>
      </c>
      <c r="AT20">
        <v>3800</v>
      </c>
      <c r="AU20">
        <v>0.55800000000000005</v>
      </c>
      <c r="AW20">
        <v>0.32122400000000001</v>
      </c>
      <c r="AX20">
        <v>0.54505800000000004</v>
      </c>
      <c r="AY20">
        <v>0.11587500000000001</v>
      </c>
      <c r="AZ20">
        <v>39709.5</v>
      </c>
    </row>
    <row r="21" spans="1:52">
      <c r="A21">
        <v>2009</v>
      </c>
      <c r="B21">
        <v>104151</v>
      </c>
      <c r="C21" t="s">
        <v>317</v>
      </c>
      <c r="D21" t="s">
        <v>274</v>
      </c>
      <c r="E21">
        <f t="shared" si="0"/>
        <v>1</v>
      </c>
      <c r="F21">
        <f>IF(ISNA(VLOOKUP(B21,criteria!$U$2:$U$174,1,0)),0,1)</f>
        <v>1</v>
      </c>
      <c r="G21">
        <v>0.90342943630255823</v>
      </c>
      <c r="H21">
        <v>0.39664119642054507</v>
      </c>
      <c r="I21">
        <v>27089</v>
      </c>
      <c r="J21">
        <v>24473</v>
      </c>
      <c r="K21">
        <v>8458</v>
      </c>
      <c r="L21">
        <v>1249</v>
      </c>
      <c r="M21">
        <v>9707</v>
      </c>
      <c r="N21">
        <v>85287</v>
      </c>
      <c r="O21" t="s">
        <v>275</v>
      </c>
      <c r="P21" t="s">
        <v>50</v>
      </c>
      <c r="Q21" t="s">
        <v>54</v>
      </c>
      <c r="R21">
        <v>-111.932</v>
      </c>
      <c r="S21">
        <v>33.417499999999997</v>
      </c>
      <c r="V21">
        <v>711137984</v>
      </c>
      <c r="W21">
        <v>566318976</v>
      </c>
      <c r="Y21">
        <v>48006000</v>
      </c>
      <c r="Z21">
        <v>274483008</v>
      </c>
      <c r="AA21">
        <v>461023008</v>
      </c>
      <c r="AB21">
        <v>45847000</v>
      </c>
      <c r="AC21">
        <v>59126000</v>
      </c>
      <c r="AD21">
        <v>949038976</v>
      </c>
      <c r="AE21">
        <v>630713024</v>
      </c>
      <c r="AF21">
        <v>1607184000</v>
      </c>
      <c r="AG21">
        <v>581243008</v>
      </c>
      <c r="AH21">
        <v>222786000</v>
      </c>
      <c r="AI21">
        <v>47163000</v>
      </c>
      <c r="AJ21">
        <v>269948992</v>
      </c>
      <c r="AK21">
        <v>207676992</v>
      </c>
      <c r="AL21">
        <v>58236000</v>
      </c>
      <c r="AM21">
        <v>1522401024</v>
      </c>
      <c r="AN21">
        <v>644092992</v>
      </c>
      <c r="AO21">
        <v>209404000</v>
      </c>
      <c r="AP21">
        <v>407888992</v>
      </c>
      <c r="AQ21">
        <v>441257984</v>
      </c>
      <c r="AR21">
        <v>1607184000</v>
      </c>
      <c r="AS21">
        <v>1522401024</v>
      </c>
      <c r="AT21">
        <v>4279</v>
      </c>
      <c r="AU21">
        <v>0.58699999999999997</v>
      </c>
      <c r="AW21">
        <v>0.32158399999999998</v>
      </c>
      <c r="AX21">
        <v>0.53899699999999995</v>
      </c>
      <c r="AY21">
        <v>0.112706</v>
      </c>
      <c r="AZ21">
        <v>39771.5</v>
      </c>
    </row>
    <row r="22" spans="1:52">
      <c r="A22">
        <v>2010</v>
      </c>
      <c r="B22">
        <v>104151</v>
      </c>
      <c r="C22" t="s">
        <v>317</v>
      </c>
      <c r="D22" t="s">
        <v>274</v>
      </c>
      <c r="E22">
        <f t="shared" si="0"/>
        <v>1</v>
      </c>
      <c r="F22">
        <f>IF(ISNA(VLOOKUP(B22,criteria!$U$2:$U$174,1,0)),0,1)</f>
        <v>1</v>
      </c>
      <c r="G22">
        <v>0.90503109101187107</v>
      </c>
      <c r="H22">
        <v>0.36477201748906934</v>
      </c>
      <c r="I22">
        <v>28304</v>
      </c>
      <c r="J22">
        <v>25616</v>
      </c>
      <c r="K22">
        <v>8261</v>
      </c>
      <c r="L22">
        <v>1083</v>
      </c>
      <c r="M22">
        <v>9344</v>
      </c>
      <c r="N22">
        <v>85287</v>
      </c>
      <c r="O22" t="s">
        <v>275</v>
      </c>
      <c r="P22" t="s">
        <v>50</v>
      </c>
      <c r="Q22" t="s">
        <v>54</v>
      </c>
      <c r="R22">
        <v>-111.932</v>
      </c>
      <c r="S22">
        <v>33.417499999999997</v>
      </c>
      <c r="V22">
        <v>811454976</v>
      </c>
      <c r="W22">
        <v>639324032</v>
      </c>
      <c r="Y22">
        <v>42496000</v>
      </c>
      <c r="Z22">
        <v>322761984</v>
      </c>
      <c r="AA22">
        <v>451564992</v>
      </c>
      <c r="AB22">
        <v>50584000</v>
      </c>
      <c r="AC22">
        <v>23123000</v>
      </c>
      <c r="AD22">
        <v>1045483008</v>
      </c>
      <c r="AE22">
        <v>635174976</v>
      </c>
      <c r="AF22">
        <v>1705041024</v>
      </c>
      <c r="AG22">
        <v>614468992</v>
      </c>
      <c r="AH22">
        <v>239311008</v>
      </c>
      <c r="AI22">
        <v>50710000</v>
      </c>
      <c r="AJ22">
        <v>290020992</v>
      </c>
      <c r="AK22">
        <v>219962000</v>
      </c>
      <c r="AL22">
        <v>62651000</v>
      </c>
      <c r="AM22">
        <v>1611395968</v>
      </c>
      <c r="AN22">
        <v>670328000</v>
      </c>
      <c r="AO22">
        <v>219196992</v>
      </c>
      <c r="AP22">
        <v>441257984</v>
      </c>
      <c r="AQ22">
        <v>514724000</v>
      </c>
      <c r="AR22">
        <v>1705041024</v>
      </c>
      <c r="AS22">
        <v>1611395968</v>
      </c>
      <c r="AT22">
        <v>4556</v>
      </c>
      <c r="AU22">
        <v>0.57499999999999996</v>
      </c>
      <c r="AW22">
        <v>0.33005000000000001</v>
      </c>
      <c r="AX22">
        <v>0.53771199999999997</v>
      </c>
      <c r="AY22">
        <v>0.11468100000000001</v>
      </c>
      <c r="AZ22">
        <v>38752</v>
      </c>
    </row>
    <row r="23" spans="1:52">
      <c r="A23">
        <v>2011</v>
      </c>
      <c r="B23">
        <v>104151</v>
      </c>
      <c r="C23" t="s">
        <v>317</v>
      </c>
      <c r="D23" t="s">
        <v>274</v>
      </c>
      <c r="E23">
        <f t="shared" si="0"/>
        <v>1</v>
      </c>
      <c r="F23">
        <f>IF(ISNA(VLOOKUP(B23,criteria!$U$2:$U$174,1,0)),0,1)</f>
        <v>1</v>
      </c>
      <c r="G23">
        <v>0.8664472137314837</v>
      </c>
      <c r="H23">
        <v>0.36999418491955804</v>
      </c>
      <c r="I23">
        <v>29771</v>
      </c>
      <c r="J23">
        <v>25795</v>
      </c>
      <c r="K23">
        <v>7544</v>
      </c>
      <c r="L23">
        <v>2000</v>
      </c>
      <c r="M23">
        <v>9544</v>
      </c>
      <c r="N23">
        <v>85287</v>
      </c>
      <c r="O23" t="s">
        <v>275</v>
      </c>
      <c r="P23" t="s">
        <v>50</v>
      </c>
      <c r="Q23" t="s">
        <v>54</v>
      </c>
      <c r="R23">
        <v>-111.94</v>
      </c>
      <c r="S23">
        <v>33.421900000000001</v>
      </c>
      <c r="T23">
        <v>5.8999999999999997E-2</v>
      </c>
      <c r="U23">
        <v>9936</v>
      </c>
      <c r="V23">
        <v>952563008</v>
      </c>
      <c r="W23">
        <v>757217024</v>
      </c>
      <c r="Y23">
        <v>39598000</v>
      </c>
      <c r="Z23">
        <v>340524992</v>
      </c>
      <c r="AA23">
        <v>380299008</v>
      </c>
      <c r="AB23">
        <v>55329000</v>
      </c>
      <c r="AC23">
        <v>19974000</v>
      </c>
      <c r="AD23">
        <v>1155341056</v>
      </c>
      <c r="AE23">
        <v>555750016</v>
      </c>
      <c r="AF23">
        <v>1736054016</v>
      </c>
      <c r="AG23">
        <v>588643968</v>
      </c>
      <c r="AH23">
        <v>242031008</v>
      </c>
      <c r="AI23">
        <v>51398000</v>
      </c>
      <c r="AJ23">
        <v>293428992</v>
      </c>
      <c r="AK23">
        <v>222516000</v>
      </c>
      <c r="AL23">
        <v>75163000</v>
      </c>
      <c r="AM23">
        <v>1614925952</v>
      </c>
      <c r="AN23">
        <v>662160000</v>
      </c>
      <c r="AO23">
        <v>224663008</v>
      </c>
      <c r="AP23">
        <v>514724000</v>
      </c>
      <c r="AQ23">
        <v>500667008</v>
      </c>
      <c r="AR23">
        <v>1736054016</v>
      </c>
      <c r="AS23">
        <v>1614925952</v>
      </c>
      <c r="AT23">
        <v>4849</v>
      </c>
      <c r="AU23">
        <v>0.56799999999999995</v>
      </c>
      <c r="AW23">
        <v>0.35791299999999998</v>
      </c>
      <c r="AX23">
        <v>0.53765700000000005</v>
      </c>
      <c r="AY23">
        <v>0.12553400000000001</v>
      </c>
      <c r="AZ23">
        <v>37477.5</v>
      </c>
    </row>
    <row r="24" spans="1:52">
      <c r="A24">
        <v>2012</v>
      </c>
      <c r="B24">
        <v>104151</v>
      </c>
      <c r="C24" t="s">
        <v>317</v>
      </c>
      <c r="D24" t="s">
        <v>274</v>
      </c>
      <c r="E24">
        <f t="shared" si="0"/>
        <v>1</v>
      </c>
      <c r="F24">
        <f>IF(ISNA(VLOOKUP(B24,criteria!$U$2:$U$174,1,0)),0,1)</f>
        <v>1</v>
      </c>
      <c r="G24">
        <v>0.88907206782854453</v>
      </c>
      <c r="H24">
        <v>0.35019867549668876</v>
      </c>
      <c r="I24">
        <v>29722</v>
      </c>
      <c r="J24">
        <v>26425</v>
      </c>
      <c r="K24">
        <v>9082</v>
      </c>
      <c r="L24">
        <v>172</v>
      </c>
      <c r="M24">
        <v>9254</v>
      </c>
      <c r="N24">
        <v>85287</v>
      </c>
      <c r="O24" t="s">
        <v>275</v>
      </c>
      <c r="P24" t="s">
        <v>50</v>
      </c>
      <c r="Q24" t="s">
        <v>54</v>
      </c>
      <c r="R24">
        <v>-111.94</v>
      </c>
      <c r="S24">
        <v>33.421900000000001</v>
      </c>
      <c r="T24">
        <v>0.08</v>
      </c>
      <c r="U24">
        <v>11015</v>
      </c>
      <c r="V24">
        <v>1005772032</v>
      </c>
      <c r="W24">
        <v>802964992</v>
      </c>
      <c r="Y24">
        <v>53759000</v>
      </c>
      <c r="Z24">
        <v>328567008</v>
      </c>
      <c r="AA24">
        <v>378700992</v>
      </c>
      <c r="AB24">
        <v>59807000</v>
      </c>
      <c r="AC24">
        <v>19132000</v>
      </c>
      <c r="AD24">
        <v>1227473024</v>
      </c>
      <c r="AE24">
        <v>549651968</v>
      </c>
      <c r="AF24">
        <v>1799206016</v>
      </c>
      <c r="AG24">
        <v>622907008</v>
      </c>
      <c r="AH24">
        <v>258647008</v>
      </c>
      <c r="AI24">
        <v>49314000</v>
      </c>
      <c r="AJ24">
        <v>307961024</v>
      </c>
      <c r="AK24">
        <v>246406000</v>
      </c>
      <c r="AL24">
        <v>81620000</v>
      </c>
      <c r="AM24">
        <v>1714157056</v>
      </c>
      <c r="AN24">
        <v>696233984</v>
      </c>
      <c r="AO24">
        <v>230266000</v>
      </c>
      <c r="AP24">
        <v>500667008</v>
      </c>
      <c r="AQ24">
        <v>552788992</v>
      </c>
      <c r="AR24">
        <v>1799206016</v>
      </c>
      <c r="AS24">
        <v>1714157056</v>
      </c>
      <c r="AT24">
        <v>4346</v>
      </c>
      <c r="AU24">
        <v>0.59499999999999997</v>
      </c>
      <c r="AW24">
        <v>0.39041999999999999</v>
      </c>
      <c r="AX24">
        <v>0.53439000000000003</v>
      </c>
      <c r="AY24">
        <v>0.13624900000000001</v>
      </c>
      <c r="AZ24">
        <v>36682</v>
      </c>
    </row>
    <row r="25" spans="1:52">
      <c r="A25">
        <v>2013</v>
      </c>
      <c r="B25">
        <v>104151</v>
      </c>
      <c r="C25" t="s">
        <v>276</v>
      </c>
      <c r="D25" t="s">
        <v>274</v>
      </c>
      <c r="E25">
        <f t="shared" si="0"/>
        <v>1</v>
      </c>
      <c r="F25">
        <f>IF(ISNA(VLOOKUP(B25,criteria!$U$2:$U$174,1,0)),0,1)</f>
        <v>1</v>
      </c>
      <c r="G25">
        <v>0.80225080385852088</v>
      </c>
      <c r="H25">
        <v>0.41059261379902662</v>
      </c>
      <c r="I25">
        <v>21770</v>
      </c>
      <c r="J25">
        <v>17465</v>
      </c>
      <c r="K25">
        <v>7114</v>
      </c>
      <c r="L25">
        <v>57</v>
      </c>
      <c r="M25">
        <v>7171</v>
      </c>
      <c r="N25">
        <v>85287</v>
      </c>
      <c r="O25" t="s">
        <v>275</v>
      </c>
      <c r="P25" t="s">
        <v>50</v>
      </c>
      <c r="Q25" t="s">
        <v>54</v>
      </c>
      <c r="R25">
        <v>-111.94</v>
      </c>
      <c r="S25">
        <v>33.421900000000001</v>
      </c>
      <c r="T25">
        <v>8.5000000000000006E-2</v>
      </c>
      <c r="U25">
        <v>12563</v>
      </c>
      <c r="V25">
        <v>1117857024</v>
      </c>
      <c r="W25">
        <v>896921024</v>
      </c>
      <c r="Y25">
        <v>30581000</v>
      </c>
      <c r="Z25">
        <v>353375008</v>
      </c>
      <c r="AA25">
        <v>375913984</v>
      </c>
      <c r="AB25">
        <v>64928000</v>
      </c>
      <c r="AC25">
        <v>24740000</v>
      </c>
      <c r="AD25">
        <v>1348644992</v>
      </c>
      <c r="AE25">
        <v>582579968</v>
      </c>
      <c r="AF25">
        <v>1962434048</v>
      </c>
      <c r="AG25">
        <v>696208000</v>
      </c>
      <c r="AH25">
        <v>269688000</v>
      </c>
      <c r="AI25">
        <v>44291000</v>
      </c>
      <c r="AJ25">
        <v>313979008</v>
      </c>
      <c r="AK25">
        <v>269188000</v>
      </c>
      <c r="AL25">
        <v>89034000</v>
      </c>
      <c r="AM25">
        <v>1859121024</v>
      </c>
      <c r="AN25">
        <v>744364032</v>
      </c>
      <c r="AO25">
        <v>261416992</v>
      </c>
      <c r="AP25">
        <v>552788992</v>
      </c>
      <c r="AQ25">
        <v>625833024</v>
      </c>
      <c r="AR25">
        <v>1962434048</v>
      </c>
      <c r="AS25">
        <v>1859121024</v>
      </c>
      <c r="AT25">
        <v>4277</v>
      </c>
      <c r="AU25">
        <v>0.63400000000000001</v>
      </c>
      <c r="AW25">
        <v>0.40472200000000003</v>
      </c>
      <c r="AX25">
        <v>0.53395700000000001</v>
      </c>
      <c r="AY25">
        <v>0.14735200000000001</v>
      </c>
      <c r="AZ25">
        <v>37522</v>
      </c>
    </row>
    <row r="26" spans="1:52">
      <c r="A26">
        <v>2014</v>
      </c>
      <c r="B26">
        <v>104151</v>
      </c>
      <c r="C26" t="s">
        <v>276</v>
      </c>
      <c r="D26" t="s">
        <v>274</v>
      </c>
      <c r="E26">
        <f t="shared" si="0"/>
        <v>1</v>
      </c>
      <c r="F26">
        <f>IF(ISNA(VLOOKUP(B26,criteria!$U$2:$U$174,1,0)),0,1)</f>
        <v>1</v>
      </c>
      <c r="G26">
        <v>0.84327531995925775</v>
      </c>
      <c r="H26">
        <v>0.40158596786051887</v>
      </c>
      <c r="I26">
        <v>22581</v>
      </c>
      <c r="J26">
        <v>19042</v>
      </c>
      <c r="K26">
        <v>7594</v>
      </c>
      <c r="L26">
        <v>53</v>
      </c>
      <c r="M26">
        <v>7647</v>
      </c>
      <c r="N26">
        <v>85287</v>
      </c>
      <c r="O26" t="s">
        <v>275</v>
      </c>
      <c r="P26" t="s">
        <v>50</v>
      </c>
      <c r="Q26" t="s">
        <v>54</v>
      </c>
      <c r="R26">
        <v>-111.94</v>
      </c>
      <c r="S26">
        <v>33.421900000000001</v>
      </c>
      <c r="T26">
        <v>7.2999999999999995E-2</v>
      </c>
      <c r="U26">
        <v>14964</v>
      </c>
      <c r="V26">
        <v>1277960960</v>
      </c>
      <c r="W26">
        <v>1021014016</v>
      </c>
      <c r="Y26">
        <v>50006000</v>
      </c>
      <c r="Z26">
        <v>344740992</v>
      </c>
      <c r="AA26">
        <v>421422016</v>
      </c>
      <c r="AB26">
        <v>57651000</v>
      </c>
      <c r="AC26">
        <v>25617000</v>
      </c>
      <c r="AD26">
        <v>1482742016</v>
      </c>
      <c r="AE26">
        <v>605073984</v>
      </c>
      <c r="AF26">
        <v>2117289984</v>
      </c>
      <c r="AG26">
        <v>767624000</v>
      </c>
      <c r="AH26">
        <v>278535008</v>
      </c>
      <c r="AI26">
        <v>39770000</v>
      </c>
      <c r="AJ26">
        <v>318305024</v>
      </c>
      <c r="AK26">
        <v>291534016</v>
      </c>
      <c r="AL26">
        <v>116540000</v>
      </c>
      <c r="AM26">
        <v>2025049984</v>
      </c>
      <c r="AN26">
        <v>812017984</v>
      </c>
      <c r="AO26">
        <v>282896992</v>
      </c>
      <c r="AP26">
        <v>625833024</v>
      </c>
      <c r="AQ26">
        <v>643187968</v>
      </c>
      <c r="AR26">
        <v>2117289984</v>
      </c>
      <c r="AS26">
        <v>2025049984</v>
      </c>
      <c r="AT26">
        <v>4421</v>
      </c>
      <c r="AU26">
        <v>0.65500000000000003</v>
      </c>
      <c r="AW26">
        <v>0.416935</v>
      </c>
      <c r="AX26">
        <v>0.53471400000000002</v>
      </c>
      <c r="AY26">
        <v>0.152003</v>
      </c>
      <c r="AZ26">
        <v>37849</v>
      </c>
    </row>
    <row r="27" spans="1:52">
      <c r="A27">
        <v>2015</v>
      </c>
      <c r="B27">
        <v>104151</v>
      </c>
      <c r="C27" t="s">
        <v>276</v>
      </c>
      <c r="D27" t="s">
        <v>274</v>
      </c>
      <c r="E27">
        <f t="shared" si="0"/>
        <v>1</v>
      </c>
      <c r="F27">
        <f>IF(ISNA(VLOOKUP(B27,criteria!$U$2:$U$174,1,0)),0,1)</f>
        <v>1</v>
      </c>
      <c r="G27">
        <v>0.82907801418439719</v>
      </c>
      <c r="H27">
        <v>0.39673034882615721</v>
      </c>
      <c r="I27">
        <v>25380</v>
      </c>
      <c r="J27">
        <v>21042</v>
      </c>
      <c r="K27">
        <v>8278</v>
      </c>
      <c r="L27">
        <v>70</v>
      </c>
      <c r="M27">
        <v>8348</v>
      </c>
      <c r="N27">
        <v>85287</v>
      </c>
      <c r="O27" t="s">
        <v>275</v>
      </c>
      <c r="P27" t="s">
        <v>50</v>
      </c>
      <c r="Q27" t="s">
        <v>54</v>
      </c>
      <c r="R27">
        <v>-111.935</v>
      </c>
      <c r="S27">
        <v>33.422199999999997</v>
      </c>
      <c r="T27">
        <v>6.9000000000000006E-2</v>
      </c>
      <c r="U27">
        <v>16222</v>
      </c>
      <c r="V27">
        <v>1453852032</v>
      </c>
      <c r="W27">
        <v>1157534976</v>
      </c>
      <c r="Y27">
        <v>59310000</v>
      </c>
      <c r="Z27">
        <v>366244000</v>
      </c>
      <c r="AA27">
        <v>380304960</v>
      </c>
      <c r="AB27">
        <v>99612000</v>
      </c>
      <c r="AC27">
        <v>29220000</v>
      </c>
      <c r="AD27">
        <v>1644337024</v>
      </c>
      <c r="AE27">
        <v>617217984</v>
      </c>
      <c r="AF27">
        <v>2289028096</v>
      </c>
      <c r="AG27">
        <v>749721984</v>
      </c>
      <c r="AH27">
        <v>261055008</v>
      </c>
      <c r="AI27">
        <v>36807000</v>
      </c>
      <c r="AJ27">
        <v>297862016</v>
      </c>
      <c r="AK27">
        <v>265540000</v>
      </c>
      <c r="AL27">
        <v>111018000</v>
      </c>
      <c r="AM27">
        <v>2180524032</v>
      </c>
      <c r="AN27">
        <v>867537024</v>
      </c>
      <c r="AO27">
        <v>318272992</v>
      </c>
      <c r="AP27">
        <v>643187968</v>
      </c>
      <c r="AQ27">
        <v>612590016</v>
      </c>
      <c r="AR27">
        <v>2289028096</v>
      </c>
      <c r="AS27">
        <v>2180524032</v>
      </c>
      <c r="AT27">
        <v>4183</v>
      </c>
      <c r="AU27">
        <v>0.67400000000000004</v>
      </c>
      <c r="AW27">
        <v>0.43102200000000002</v>
      </c>
      <c r="AX27">
        <v>0.54167399999999999</v>
      </c>
      <c r="AY27">
        <v>0.153006</v>
      </c>
      <c r="AZ27">
        <v>36646</v>
      </c>
    </row>
    <row r="28" spans="1:52">
      <c r="A28">
        <v>2016</v>
      </c>
      <c r="B28">
        <v>104151</v>
      </c>
      <c r="C28" t="s">
        <v>276</v>
      </c>
      <c r="D28" t="s">
        <v>274</v>
      </c>
      <c r="E28">
        <f t="shared" si="0"/>
        <v>1</v>
      </c>
      <c r="F28">
        <f>IF(ISNA(VLOOKUP(B28,criteria!$U$2:$U$174,1,0)),0,1)</f>
        <v>1</v>
      </c>
      <c r="G28">
        <v>0.8250282668389598</v>
      </c>
      <c r="H28">
        <v>0.40281924526454899</v>
      </c>
      <c r="I28">
        <v>24764</v>
      </c>
      <c r="J28">
        <v>20431</v>
      </c>
      <c r="K28">
        <v>8185</v>
      </c>
      <c r="L28">
        <v>45</v>
      </c>
      <c r="M28">
        <v>8230</v>
      </c>
      <c r="N28">
        <v>85287</v>
      </c>
      <c r="O28" t="s">
        <v>275</v>
      </c>
      <c r="P28" t="s">
        <v>50</v>
      </c>
      <c r="Q28" t="s">
        <v>54</v>
      </c>
      <c r="R28">
        <v>-111.934</v>
      </c>
      <c r="S28">
        <v>33.417700000000004</v>
      </c>
      <c r="T28">
        <v>6.7000000000000004E-2</v>
      </c>
      <c r="U28">
        <v>17420</v>
      </c>
      <c r="V28">
        <v>1585451008</v>
      </c>
      <c r="W28">
        <v>1250828032</v>
      </c>
      <c r="Y28">
        <v>77609000</v>
      </c>
      <c r="Z28">
        <v>366500000</v>
      </c>
      <c r="AA28">
        <v>418176000</v>
      </c>
      <c r="AB28">
        <v>74282000</v>
      </c>
      <c r="AC28">
        <v>32345000</v>
      </c>
      <c r="AD28">
        <v>1782224000</v>
      </c>
      <c r="AE28">
        <v>626284992</v>
      </c>
      <c r="AF28">
        <v>2441842944</v>
      </c>
      <c r="AG28">
        <v>810656000</v>
      </c>
      <c r="AH28">
        <v>267303008</v>
      </c>
      <c r="AI28">
        <v>35378000</v>
      </c>
      <c r="AJ28">
        <v>302681024</v>
      </c>
      <c r="AK28">
        <v>294705984</v>
      </c>
      <c r="AL28">
        <v>123377000</v>
      </c>
      <c r="AM28">
        <v>2342469888</v>
      </c>
      <c r="AN28">
        <v>931190976</v>
      </c>
      <c r="AO28">
        <v>335473984</v>
      </c>
      <c r="AP28">
        <v>612590016</v>
      </c>
      <c r="AQ28">
        <v>665488000</v>
      </c>
      <c r="AR28">
        <v>2441842944</v>
      </c>
      <c r="AS28">
        <v>2342469888</v>
      </c>
      <c r="AT28">
        <v>4602</v>
      </c>
      <c r="AU28">
        <v>0.63400000000000001</v>
      </c>
      <c r="AW28">
        <v>0.43042999999999998</v>
      </c>
      <c r="AX28">
        <v>0.55683099999999996</v>
      </c>
      <c r="AY28">
        <v>0.15078</v>
      </c>
      <c r="AZ28">
        <v>35851.5</v>
      </c>
    </row>
    <row r="29" spans="1:52">
      <c r="A29">
        <v>2017</v>
      </c>
      <c r="B29">
        <v>104151</v>
      </c>
      <c r="C29" t="s">
        <v>276</v>
      </c>
      <c r="D29" t="s">
        <v>274</v>
      </c>
      <c r="E29">
        <f t="shared" si="0"/>
        <v>1</v>
      </c>
      <c r="F29">
        <f>IF(ISNA(VLOOKUP(B29,criteria!$U$2:$U$174,1,0)),0,1)</f>
        <v>1</v>
      </c>
      <c r="G29">
        <v>0.84146392008952631</v>
      </c>
      <c r="H29">
        <v>0.38784356221061966</v>
      </c>
      <c r="I29">
        <v>24127</v>
      </c>
      <c r="J29">
        <v>20302</v>
      </c>
      <c r="K29">
        <v>7822</v>
      </c>
      <c r="L29">
        <v>52</v>
      </c>
      <c r="M29">
        <v>7874</v>
      </c>
      <c r="N29">
        <v>85287</v>
      </c>
      <c r="O29" t="s">
        <v>275</v>
      </c>
      <c r="P29" t="s">
        <v>50</v>
      </c>
      <c r="Q29" t="s">
        <v>54</v>
      </c>
      <c r="R29">
        <v>-111.934</v>
      </c>
      <c r="S29">
        <v>33.417700000000004</v>
      </c>
      <c r="T29">
        <v>6.5000000000000002E-2</v>
      </c>
      <c r="U29">
        <v>18571</v>
      </c>
      <c r="V29">
        <v>1697363968</v>
      </c>
      <c r="W29">
        <v>1323267968</v>
      </c>
      <c r="Y29">
        <v>98796000</v>
      </c>
      <c r="Z29">
        <v>414244992</v>
      </c>
      <c r="AA29">
        <v>449754976</v>
      </c>
      <c r="AB29">
        <v>75791000</v>
      </c>
      <c r="AC29">
        <v>18745000</v>
      </c>
      <c r="AD29">
        <v>1915785984</v>
      </c>
      <c r="AE29">
        <v>639011008</v>
      </c>
      <c r="AF29">
        <v>2583781120</v>
      </c>
      <c r="AG29">
        <v>973372032</v>
      </c>
      <c r="AH29">
        <v>333019008</v>
      </c>
      <c r="AI29">
        <v>41293000</v>
      </c>
      <c r="AJ29">
        <v>374312000</v>
      </c>
      <c r="AK29">
        <v>352486016</v>
      </c>
      <c r="AL29">
        <v>158819008</v>
      </c>
      <c r="AM29">
        <v>2520707072</v>
      </c>
      <c r="AN29">
        <v>999116992</v>
      </c>
      <c r="AO29">
        <v>335326016</v>
      </c>
      <c r="AP29">
        <v>665488000</v>
      </c>
      <c r="AQ29">
        <v>720564992</v>
      </c>
      <c r="AR29">
        <v>2583781120</v>
      </c>
      <c r="AS29">
        <v>2520707072</v>
      </c>
    </row>
    <row r="30" spans="1:52">
      <c r="A30">
        <v>1990</v>
      </c>
      <c r="B30">
        <v>104179</v>
      </c>
      <c r="C30" t="s">
        <v>324</v>
      </c>
      <c r="D30" t="s">
        <v>274</v>
      </c>
      <c r="E30">
        <f t="shared" si="0"/>
        <v>0</v>
      </c>
      <c r="F30">
        <f>IF(ISNA(VLOOKUP(B30,criteria!$U$2:$U$174,1,0)),0,1)</f>
        <v>1</v>
      </c>
      <c r="G30" t="s">
        <v>636</v>
      </c>
      <c r="H30" t="s">
        <v>636</v>
      </c>
      <c r="N30">
        <v>85721</v>
      </c>
      <c r="O30" t="s">
        <v>275</v>
      </c>
      <c r="V30">
        <v>105123376</v>
      </c>
      <c r="Y30">
        <v>1714365</v>
      </c>
      <c r="Z30">
        <v>139391024</v>
      </c>
      <c r="AA30">
        <v>248494304</v>
      </c>
      <c r="AB30">
        <v>45173416</v>
      </c>
      <c r="AC30">
        <v>4193295</v>
      </c>
      <c r="AF30">
        <v>662717760</v>
      </c>
      <c r="AG30">
        <v>178260560</v>
      </c>
      <c r="AH30">
        <v>149293856</v>
      </c>
      <c r="AI30">
        <v>22476648</v>
      </c>
      <c r="AJ30">
        <v>171770496</v>
      </c>
      <c r="AK30">
        <v>53589608</v>
      </c>
      <c r="AL30">
        <v>15655924</v>
      </c>
      <c r="AM30">
        <v>653920640</v>
      </c>
      <c r="AN30">
        <v>302617856</v>
      </c>
      <c r="AO30">
        <v>51362312</v>
      </c>
    </row>
    <row r="31" spans="1:52">
      <c r="A31">
        <v>1991</v>
      </c>
      <c r="B31">
        <v>104179</v>
      </c>
      <c r="C31" t="s">
        <v>324</v>
      </c>
      <c r="D31" t="s">
        <v>274</v>
      </c>
      <c r="E31">
        <f t="shared" si="0"/>
        <v>0</v>
      </c>
      <c r="F31">
        <f>IF(ISNA(VLOOKUP(B31,criteria!$U$2:$U$174,1,0)),0,1)</f>
        <v>1</v>
      </c>
      <c r="G31" t="s">
        <v>636</v>
      </c>
      <c r="H31" t="s">
        <v>636</v>
      </c>
      <c r="V31">
        <v>110765848</v>
      </c>
      <c r="Y31">
        <v>1403764</v>
      </c>
      <c r="Z31">
        <v>148159344</v>
      </c>
      <c r="AA31">
        <v>249530192</v>
      </c>
      <c r="AB31">
        <v>44220176</v>
      </c>
      <c r="AC31">
        <v>5035666</v>
      </c>
      <c r="AF31">
        <v>690315904</v>
      </c>
      <c r="AG31">
        <v>182130816</v>
      </c>
      <c r="AH31">
        <v>154811440</v>
      </c>
      <c r="AI31">
        <v>24986768</v>
      </c>
      <c r="AJ31">
        <v>179798208</v>
      </c>
      <c r="AK31">
        <v>51768052</v>
      </c>
      <c r="AL31">
        <v>15008240</v>
      </c>
      <c r="AM31">
        <v>659330368</v>
      </c>
      <c r="AN31">
        <v>307188704</v>
      </c>
      <c r="AO31">
        <v>55272420</v>
      </c>
    </row>
    <row r="32" spans="1:52">
      <c r="A32">
        <v>1992</v>
      </c>
      <c r="B32">
        <v>104179</v>
      </c>
      <c r="C32" t="s">
        <v>324</v>
      </c>
      <c r="D32" t="s">
        <v>274</v>
      </c>
      <c r="E32">
        <f t="shared" si="0"/>
        <v>0</v>
      </c>
      <c r="F32">
        <f>IF(ISNA(VLOOKUP(B32,criteria!$U$2:$U$174,1,0)),0,1)</f>
        <v>1</v>
      </c>
      <c r="G32" t="s">
        <v>636</v>
      </c>
      <c r="H32" t="s">
        <v>636</v>
      </c>
      <c r="N32">
        <v>85721</v>
      </c>
      <c r="O32" t="s">
        <v>275</v>
      </c>
      <c r="V32">
        <v>111544288</v>
      </c>
      <c r="Y32">
        <v>1490127</v>
      </c>
      <c r="Z32">
        <v>158173088</v>
      </c>
      <c r="AA32">
        <v>253160384</v>
      </c>
      <c r="AB32">
        <v>47706972</v>
      </c>
      <c r="AC32">
        <v>7331005</v>
      </c>
      <c r="AF32">
        <v>704591040</v>
      </c>
      <c r="AG32">
        <v>182731328</v>
      </c>
      <c r="AH32">
        <v>162502512</v>
      </c>
      <c r="AI32">
        <v>25932736</v>
      </c>
      <c r="AJ32">
        <v>188435248</v>
      </c>
      <c r="AK32">
        <v>51232284</v>
      </c>
      <c r="AL32">
        <v>12793252</v>
      </c>
      <c r="AM32">
        <v>697957632</v>
      </c>
      <c r="AN32">
        <v>308048352</v>
      </c>
      <c r="AO32">
        <v>58435380</v>
      </c>
    </row>
    <row r="33" spans="1:52">
      <c r="A33">
        <v>1993</v>
      </c>
      <c r="B33">
        <v>104179</v>
      </c>
      <c r="C33" t="s">
        <v>324</v>
      </c>
      <c r="D33" t="s">
        <v>274</v>
      </c>
      <c r="E33">
        <f t="shared" si="0"/>
        <v>0</v>
      </c>
      <c r="F33">
        <f>IF(ISNA(VLOOKUP(B33,criteria!$U$2:$U$174,1,0)),0,1)</f>
        <v>1</v>
      </c>
      <c r="G33" t="s">
        <v>636</v>
      </c>
      <c r="H33" t="s">
        <v>636</v>
      </c>
      <c r="N33">
        <v>85721</v>
      </c>
      <c r="O33" t="s">
        <v>275</v>
      </c>
      <c r="V33">
        <v>124156536</v>
      </c>
      <c r="Y33">
        <v>1656345</v>
      </c>
      <c r="Z33">
        <v>190691024</v>
      </c>
      <c r="AA33">
        <v>253326656</v>
      </c>
      <c r="AB33">
        <v>48461740</v>
      </c>
      <c r="AC33">
        <v>14429714</v>
      </c>
      <c r="AF33">
        <v>763434176</v>
      </c>
      <c r="AG33">
        <v>188693744</v>
      </c>
      <c r="AH33">
        <v>192730944</v>
      </c>
      <c r="AI33">
        <v>27833116</v>
      </c>
      <c r="AJ33">
        <v>220564064</v>
      </c>
      <c r="AK33">
        <v>50641352</v>
      </c>
      <c r="AL33">
        <v>12550444</v>
      </c>
      <c r="AM33">
        <v>757185664</v>
      </c>
      <c r="AN33">
        <v>321143904</v>
      </c>
      <c r="AO33">
        <v>60482808</v>
      </c>
    </row>
    <row r="34" spans="1:52">
      <c r="A34">
        <v>1994</v>
      </c>
      <c r="B34">
        <v>104179</v>
      </c>
      <c r="C34" t="s">
        <v>324</v>
      </c>
      <c r="D34" t="s">
        <v>274</v>
      </c>
      <c r="E34">
        <f t="shared" si="0"/>
        <v>0</v>
      </c>
      <c r="F34">
        <f>IF(ISNA(VLOOKUP(B34,criteria!$U$2:$U$174,1,0)),0,1)</f>
        <v>1</v>
      </c>
      <c r="G34" t="s">
        <v>636</v>
      </c>
      <c r="H34" t="s">
        <v>636</v>
      </c>
      <c r="N34">
        <v>85721</v>
      </c>
      <c r="O34" t="s">
        <v>275</v>
      </c>
      <c r="V34">
        <v>129197176</v>
      </c>
      <c r="Y34">
        <v>1545854</v>
      </c>
      <c r="Z34">
        <v>203218208</v>
      </c>
      <c r="AA34">
        <v>270995328</v>
      </c>
      <c r="AB34">
        <v>52437500</v>
      </c>
      <c r="AC34">
        <v>17871614</v>
      </c>
      <c r="AF34">
        <v>761048064</v>
      </c>
      <c r="AG34">
        <v>197639840</v>
      </c>
      <c r="AH34">
        <v>207921616</v>
      </c>
      <c r="AI34">
        <v>27735312</v>
      </c>
      <c r="AJ34">
        <v>235656928</v>
      </c>
      <c r="AK34">
        <v>53877400</v>
      </c>
      <c r="AL34">
        <v>12700076</v>
      </c>
      <c r="AM34">
        <v>756377920</v>
      </c>
      <c r="AN34">
        <v>339023520</v>
      </c>
      <c r="AO34">
        <v>58661780</v>
      </c>
    </row>
    <row r="35" spans="1:52">
      <c r="A35">
        <v>1995</v>
      </c>
      <c r="B35">
        <v>104179</v>
      </c>
      <c r="C35" t="s">
        <v>324</v>
      </c>
      <c r="D35" t="s">
        <v>274</v>
      </c>
      <c r="E35">
        <f t="shared" si="0"/>
        <v>0</v>
      </c>
      <c r="F35">
        <f>IF(ISNA(VLOOKUP(B35,criteria!$U$2:$U$174,1,0)),0,1)</f>
        <v>1</v>
      </c>
      <c r="G35" t="s">
        <v>636</v>
      </c>
      <c r="H35" t="s">
        <v>636</v>
      </c>
      <c r="N35">
        <v>85721</v>
      </c>
      <c r="O35" t="s">
        <v>275</v>
      </c>
      <c r="V35">
        <v>133825864</v>
      </c>
      <c r="Y35">
        <v>1912092</v>
      </c>
      <c r="Z35">
        <v>187203056</v>
      </c>
      <c r="AA35">
        <v>282852992</v>
      </c>
      <c r="AB35">
        <v>53990240</v>
      </c>
      <c r="AC35">
        <v>16513480</v>
      </c>
      <c r="AF35">
        <v>772224320</v>
      </c>
      <c r="AG35">
        <v>204419552</v>
      </c>
      <c r="AH35">
        <v>193650576</v>
      </c>
      <c r="AI35">
        <v>30407654</v>
      </c>
      <c r="AJ35">
        <v>224058224</v>
      </c>
      <c r="AK35">
        <v>57330980</v>
      </c>
      <c r="AL35">
        <v>12883638</v>
      </c>
      <c r="AM35">
        <v>757527104</v>
      </c>
      <c r="AN35">
        <v>349269696</v>
      </c>
      <c r="AO35">
        <v>63899788</v>
      </c>
    </row>
    <row r="36" spans="1:52">
      <c r="A36">
        <v>1996</v>
      </c>
      <c r="B36">
        <v>104179</v>
      </c>
      <c r="C36" t="s">
        <v>324</v>
      </c>
      <c r="D36" t="s">
        <v>274</v>
      </c>
      <c r="E36">
        <f t="shared" si="0"/>
        <v>0</v>
      </c>
      <c r="F36">
        <f>IF(ISNA(VLOOKUP(B36,criteria!$U$2:$U$174,1,0)),0,1)</f>
        <v>1</v>
      </c>
      <c r="G36" t="s">
        <v>636</v>
      </c>
      <c r="H36" t="s">
        <v>636</v>
      </c>
      <c r="N36">
        <v>85721</v>
      </c>
      <c r="O36" t="s">
        <v>275</v>
      </c>
      <c r="V36">
        <v>134326848</v>
      </c>
      <c r="Y36">
        <v>3021991</v>
      </c>
      <c r="Z36">
        <v>182683888</v>
      </c>
      <c r="AA36">
        <v>296315744</v>
      </c>
      <c r="AB36">
        <v>56801992</v>
      </c>
      <c r="AC36">
        <v>17138920</v>
      </c>
      <c r="AF36">
        <v>786528256</v>
      </c>
      <c r="AG36">
        <v>210998000</v>
      </c>
      <c r="AH36">
        <v>194947008</v>
      </c>
      <c r="AI36">
        <v>33175732</v>
      </c>
      <c r="AJ36">
        <v>228122736</v>
      </c>
      <c r="AK36">
        <v>58257744</v>
      </c>
      <c r="AL36">
        <v>18975776</v>
      </c>
      <c r="AM36">
        <v>788321088</v>
      </c>
      <c r="AN36">
        <v>363214560</v>
      </c>
      <c r="AO36">
        <v>69230880</v>
      </c>
      <c r="AP36">
        <v>92056744</v>
      </c>
      <c r="AQ36">
        <v>107001280</v>
      </c>
      <c r="AT36">
        <v>2051</v>
      </c>
      <c r="AU36">
        <v>0.51700000000000002</v>
      </c>
    </row>
    <row r="37" spans="1:52">
      <c r="A37">
        <v>1997</v>
      </c>
      <c r="B37">
        <v>104179</v>
      </c>
      <c r="C37" t="s">
        <v>324</v>
      </c>
      <c r="D37" t="s">
        <v>274</v>
      </c>
      <c r="E37">
        <f t="shared" si="0"/>
        <v>0</v>
      </c>
      <c r="F37">
        <f>IF(ISNA(VLOOKUP(B37,criteria!$U$2:$U$174,1,0)),0,1)</f>
        <v>1</v>
      </c>
      <c r="G37" t="s">
        <v>636</v>
      </c>
      <c r="H37" t="s">
        <v>636</v>
      </c>
      <c r="N37">
        <v>85721</v>
      </c>
      <c r="O37" t="s">
        <v>275</v>
      </c>
      <c r="V37">
        <v>140600128</v>
      </c>
      <c r="Y37">
        <v>3795132</v>
      </c>
      <c r="Z37">
        <v>195476432</v>
      </c>
      <c r="AA37">
        <v>315431552</v>
      </c>
      <c r="AB37">
        <v>62140904</v>
      </c>
      <c r="AC37">
        <v>19182428</v>
      </c>
      <c r="AF37">
        <v>833209792</v>
      </c>
      <c r="AG37">
        <v>223202304</v>
      </c>
      <c r="AH37">
        <v>207212528</v>
      </c>
      <c r="AI37">
        <v>36846776</v>
      </c>
      <c r="AJ37">
        <v>244059296</v>
      </c>
      <c r="AK37">
        <v>60545328</v>
      </c>
      <c r="AL37">
        <v>20228322</v>
      </c>
      <c r="AM37">
        <v>823883968</v>
      </c>
      <c r="AN37">
        <v>388220064</v>
      </c>
      <c r="AO37">
        <v>72494352</v>
      </c>
      <c r="AP37">
        <v>107001280</v>
      </c>
      <c r="AQ37">
        <v>129577440</v>
      </c>
      <c r="AT37">
        <v>2041</v>
      </c>
      <c r="AU37">
        <v>0.53700000000000003</v>
      </c>
      <c r="AW37">
        <v>0.28930400000000001</v>
      </c>
      <c r="AX37">
        <v>0.56073600000000001</v>
      </c>
      <c r="AY37">
        <v>9.7420099999999996E-2</v>
      </c>
      <c r="AZ37">
        <v>27958.5</v>
      </c>
    </row>
    <row r="38" spans="1:52">
      <c r="A38">
        <v>1998</v>
      </c>
      <c r="B38">
        <v>104179</v>
      </c>
      <c r="C38" t="s">
        <v>324</v>
      </c>
      <c r="D38" t="s">
        <v>274</v>
      </c>
      <c r="E38">
        <f t="shared" si="0"/>
        <v>0</v>
      </c>
      <c r="F38">
        <f>IF(ISNA(VLOOKUP(B38,criteria!$U$2:$U$174,1,0)),0,1)</f>
        <v>1</v>
      </c>
      <c r="G38" t="s">
        <v>636</v>
      </c>
      <c r="H38" t="s">
        <v>636</v>
      </c>
      <c r="V38">
        <v>150165216</v>
      </c>
      <c r="Y38">
        <v>3407009</v>
      </c>
      <c r="Z38">
        <v>214008400</v>
      </c>
      <c r="AA38">
        <v>332615232</v>
      </c>
      <c r="AB38">
        <v>75089872</v>
      </c>
      <c r="AC38">
        <v>20333904</v>
      </c>
      <c r="AF38">
        <v>900381184</v>
      </c>
      <c r="AG38">
        <v>237676304</v>
      </c>
      <c r="AH38">
        <v>221513872</v>
      </c>
      <c r="AI38">
        <v>41715980</v>
      </c>
      <c r="AJ38">
        <v>263229856</v>
      </c>
      <c r="AK38">
        <v>63821972</v>
      </c>
      <c r="AL38">
        <v>20477634</v>
      </c>
      <c r="AM38">
        <v>874441216</v>
      </c>
      <c r="AN38">
        <v>409441568</v>
      </c>
      <c r="AO38">
        <v>75654800</v>
      </c>
      <c r="AP38">
        <v>129577440</v>
      </c>
      <c r="AQ38">
        <v>149953168</v>
      </c>
      <c r="AT38">
        <v>2221</v>
      </c>
      <c r="AU38">
        <v>0.51800000000000002</v>
      </c>
      <c r="AW38">
        <v>0.27596199999999999</v>
      </c>
      <c r="AX38">
        <v>0.57110399999999995</v>
      </c>
      <c r="AY38">
        <v>9.3375399999999997E-2</v>
      </c>
      <c r="AZ38">
        <v>28682</v>
      </c>
    </row>
    <row r="39" spans="1:52">
      <c r="A39">
        <v>1999</v>
      </c>
      <c r="B39">
        <v>104179</v>
      </c>
      <c r="C39" t="s">
        <v>324</v>
      </c>
      <c r="D39" t="s">
        <v>274</v>
      </c>
      <c r="E39">
        <f t="shared" si="0"/>
        <v>0</v>
      </c>
      <c r="F39">
        <f>IF(ISNA(VLOOKUP(B39,criteria!$U$2:$U$174,1,0)),0,1)</f>
        <v>1</v>
      </c>
      <c r="G39" t="s">
        <v>636</v>
      </c>
      <c r="H39" t="s">
        <v>636</v>
      </c>
      <c r="N39">
        <v>85721</v>
      </c>
      <c r="O39" t="s">
        <v>275</v>
      </c>
      <c r="V39">
        <v>160650656</v>
      </c>
      <c r="Y39">
        <v>3642923</v>
      </c>
      <c r="Z39">
        <v>225867408</v>
      </c>
      <c r="AA39">
        <v>341868448</v>
      </c>
      <c r="AB39">
        <v>75610808</v>
      </c>
      <c r="AC39">
        <v>21525132</v>
      </c>
      <c r="AF39">
        <v>938501568</v>
      </c>
      <c r="AG39">
        <v>254832928</v>
      </c>
      <c r="AH39">
        <v>235742672</v>
      </c>
      <c r="AI39">
        <v>42012048</v>
      </c>
      <c r="AJ39">
        <v>277754720</v>
      </c>
      <c r="AK39">
        <v>68397504</v>
      </c>
      <c r="AL39">
        <v>23732676</v>
      </c>
      <c r="AM39">
        <v>931689088</v>
      </c>
      <c r="AN39">
        <v>435115040</v>
      </c>
      <c r="AO39">
        <v>79974304</v>
      </c>
      <c r="AP39">
        <v>149953168</v>
      </c>
      <c r="AQ39">
        <v>151506496</v>
      </c>
      <c r="AT39">
        <v>2333</v>
      </c>
      <c r="AU39">
        <v>0.54300000000000004</v>
      </c>
      <c r="AW39">
        <v>0.27481899999999998</v>
      </c>
      <c r="AX39">
        <v>0.56033999999999995</v>
      </c>
      <c r="AY39">
        <v>9.3738500000000002E-2</v>
      </c>
      <c r="AZ39">
        <v>30000</v>
      </c>
    </row>
    <row r="40" spans="1:52">
      <c r="A40">
        <v>2000</v>
      </c>
      <c r="B40">
        <v>104179</v>
      </c>
      <c r="C40" t="s">
        <v>324</v>
      </c>
      <c r="D40" t="s">
        <v>274</v>
      </c>
      <c r="E40">
        <f t="shared" si="0"/>
        <v>0</v>
      </c>
      <c r="F40">
        <f>IF(ISNA(VLOOKUP(B40,criteria!$U$2:$U$174,1,0)),0,1)</f>
        <v>1</v>
      </c>
      <c r="G40" t="s">
        <v>636</v>
      </c>
      <c r="H40" t="s">
        <v>636</v>
      </c>
      <c r="V40">
        <v>170152448</v>
      </c>
      <c r="Y40">
        <v>3750535</v>
      </c>
      <c r="Z40">
        <v>241980064</v>
      </c>
      <c r="AA40">
        <v>348773344</v>
      </c>
      <c r="AB40">
        <v>81457808</v>
      </c>
      <c r="AC40">
        <v>25019902</v>
      </c>
      <c r="AF40">
        <v>989402560</v>
      </c>
      <c r="AG40">
        <v>272946144</v>
      </c>
      <c r="AH40">
        <v>248055792</v>
      </c>
      <c r="AI40">
        <v>41624036</v>
      </c>
      <c r="AJ40">
        <v>289679840</v>
      </c>
      <c r="AK40">
        <v>70269496</v>
      </c>
      <c r="AL40">
        <v>27236360</v>
      </c>
      <c r="AM40">
        <v>982115328</v>
      </c>
      <c r="AN40">
        <v>462053120</v>
      </c>
      <c r="AO40">
        <v>85742296</v>
      </c>
      <c r="AP40">
        <v>151506496</v>
      </c>
      <c r="AQ40">
        <v>157819776</v>
      </c>
      <c r="AT40">
        <v>2412</v>
      </c>
      <c r="AU40">
        <v>0.55200000000000005</v>
      </c>
      <c r="AW40">
        <v>0.27393899999999999</v>
      </c>
      <c r="AX40">
        <v>0.54981800000000003</v>
      </c>
      <c r="AY40">
        <v>9.8545499999999994E-2</v>
      </c>
      <c r="AZ40">
        <v>31931.5</v>
      </c>
    </row>
    <row r="41" spans="1:52">
      <c r="A41">
        <v>2001</v>
      </c>
      <c r="B41">
        <v>104179</v>
      </c>
      <c r="C41" t="s">
        <v>324</v>
      </c>
      <c r="D41" t="s">
        <v>274</v>
      </c>
      <c r="E41">
        <f t="shared" si="0"/>
        <v>1</v>
      </c>
      <c r="F41">
        <f>IF(ISNA(VLOOKUP(B41,criteria!$U$2:$U$174,1,0)),0,1)</f>
        <v>1</v>
      </c>
      <c r="G41">
        <v>0.84248694152847503</v>
      </c>
      <c r="H41">
        <v>0.35809305965207971</v>
      </c>
      <c r="I41">
        <v>19719</v>
      </c>
      <c r="J41">
        <v>16613</v>
      </c>
      <c r="K41">
        <v>5727</v>
      </c>
      <c r="L41">
        <v>222</v>
      </c>
      <c r="M41">
        <v>5949</v>
      </c>
      <c r="N41">
        <v>857210066</v>
      </c>
      <c r="O41" t="s">
        <v>275</v>
      </c>
      <c r="V41">
        <v>189368000</v>
      </c>
      <c r="W41">
        <v>140096000</v>
      </c>
      <c r="Y41">
        <v>54757000</v>
      </c>
      <c r="Z41">
        <v>260386000</v>
      </c>
      <c r="AA41">
        <v>399016992</v>
      </c>
      <c r="AB41">
        <v>35407000</v>
      </c>
      <c r="AC41">
        <v>43903000</v>
      </c>
      <c r="AD41">
        <v>585985024</v>
      </c>
      <c r="AE41">
        <v>392156000</v>
      </c>
      <c r="AF41">
        <v>997153024</v>
      </c>
      <c r="AG41">
        <v>327585088</v>
      </c>
      <c r="AH41">
        <v>297381440</v>
      </c>
      <c r="AI41">
        <v>49400936</v>
      </c>
      <c r="AJ41">
        <v>346782368</v>
      </c>
      <c r="AK41">
        <v>72576784</v>
      </c>
      <c r="AL41">
        <v>25849298</v>
      </c>
      <c r="AM41">
        <v>978144000</v>
      </c>
      <c r="AN41">
        <v>500663808</v>
      </c>
      <c r="AO41">
        <v>93635272</v>
      </c>
      <c r="AR41">
        <v>997153024</v>
      </c>
      <c r="AS41">
        <v>978144000</v>
      </c>
      <c r="AT41">
        <v>2186</v>
      </c>
      <c r="AU41">
        <v>0.54600000000000004</v>
      </c>
      <c r="AW41">
        <v>0.252079</v>
      </c>
      <c r="AX41">
        <v>0.54886800000000002</v>
      </c>
      <c r="AY41">
        <v>9.0457499999999996E-2</v>
      </c>
      <c r="AZ41">
        <v>34207.5</v>
      </c>
    </row>
    <row r="42" spans="1:52">
      <c r="A42">
        <v>2002</v>
      </c>
      <c r="B42">
        <v>104179</v>
      </c>
      <c r="C42" t="s">
        <v>324</v>
      </c>
      <c r="D42" t="s">
        <v>274</v>
      </c>
      <c r="E42">
        <f t="shared" si="0"/>
        <v>1</v>
      </c>
      <c r="F42">
        <f>IF(ISNA(VLOOKUP(B42,criteria!$U$2:$U$174,1,0)),0,1)</f>
        <v>1</v>
      </c>
      <c r="G42">
        <v>0.85583904800322708</v>
      </c>
      <c r="H42">
        <v>0.34219053791315618</v>
      </c>
      <c r="I42">
        <v>19832</v>
      </c>
      <c r="J42">
        <v>16973</v>
      </c>
      <c r="K42">
        <v>5613</v>
      </c>
      <c r="L42">
        <v>195</v>
      </c>
      <c r="M42">
        <v>5808</v>
      </c>
      <c r="N42" t="s">
        <v>278</v>
      </c>
      <c r="O42" t="s">
        <v>275</v>
      </c>
      <c r="V42">
        <v>188828992</v>
      </c>
      <c r="W42">
        <v>149532992</v>
      </c>
      <c r="Y42">
        <v>61734000</v>
      </c>
      <c r="Z42">
        <v>315215008</v>
      </c>
      <c r="AA42">
        <v>415315968</v>
      </c>
      <c r="AB42">
        <v>40572000</v>
      </c>
      <c r="AC42">
        <v>28309000</v>
      </c>
      <c r="AD42">
        <v>670262976</v>
      </c>
      <c r="AE42">
        <v>396596000</v>
      </c>
      <c r="AF42">
        <v>1082631040</v>
      </c>
      <c r="AG42">
        <v>331883296</v>
      </c>
      <c r="AH42">
        <v>357703136</v>
      </c>
      <c r="AI42">
        <v>48553480</v>
      </c>
      <c r="AJ42">
        <v>406256608</v>
      </c>
      <c r="AK42">
        <v>71089824</v>
      </c>
      <c r="AL42">
        <v>24200718</v>
      </c>
      <c r="AM42">
        <v>1048993984</v>
      </c>
      <c r="AN42">
        <v>523426208</v>
      </c>
      <c r="AO42">
        <v>105368864</v>
      </c>
      <c r="AP42">
        <v>292380000</v>
      </c>
      <c r="AQ42">
        <v>297744992</v>
      </c>
      <c r="AR42">
        <v>1082631040</v>
      </c>
      <c r="AS42">
        <v>1048993984</v>
      </c>
      <c r="AT42">
        <v>2424</v>
      </c>
      <c r="AU42">
        <v>0.54700000000000004</v>
      </c>
      <c r="AW42">
        <v>0.23953199999999999</v>
      </c>
      <c r="AX42">
        <v>0.55187299999999995</v>
      </c>
      <c r="AY42">
        <v>8.4189600000000003E-2</v>
      </c>
      <c r="AZ42">
        <v>35639</v>
      </c>
    </row>
    <row r="43" spans="1:52">
      <c r="A43">
        <v>2003</v>
      </c>
      <c r="B43">
        <v>104179</v>
      </c>
      <c r="C43" t="s">
        <v>324</v>
      </c>
      <c r="D43" t="s">
        <v>274</v>
      </c>
      <c r="E43">
        <f t="shared" si="0"/>
        <v>1</v>
      </c>
      <c r="F43">
        <f>IF(ISNA(VLOOKUP(B43,criteria!$U$2:$U$174,1,0)),0,1)</f>
        <v>1</v>
      </c>
      <c r="G43">
        <v>0.8506490441350012</v>
      </c>
      <c r="H43">
        <v>0.33061428333610787</v>
      </c>
      <c r="I43">
        <v>21185</v>
      </c>
      <c r="J43">
        <v>18021</v>
      </c>
      <c r="K43">
        <v>5780</v>
      </c>
      <c r="L43">
        <v>178</v>
      </c>
      <c r="M43">
        <v>5958</v>
      </c>
      <c r="N43" t="s">
        <v>278</v>
      </c>
      <c r="O43" t="s">
        <v>275</v>
      </c>
      <c r="V43">
        <v>227084000</v>
      </c>
      <c r="W43">
        <v>172528992</v>
      </c>
      <c r="Y43">
        <v>61206000</v>
      </c>
      <c r="Z43">
        <v>346281984</v>
      </c>
      <c r="AA43">
        <v>409299040</v>
      </c>
      <c r="AB43">
        <v>41717000</v>
      </c>
      <c r="AC43">
        <v>32966000</v>
      </c>
      <c r="AD43">
        <v>729870016</v>
      </c>
      <c r="AE43">
        <v>405720992</v>
      </c>
      <c r="AF43">
        <v>1148708992</v>
      </c>
      <c r="AG43">
        <v>348744736</v>
      </c>
      <c r="AH43">
        <v>380932128</v>
      </c>
      <c r="AI43">
        <v>64316416</v>
      </c>
      <c r="AJ43">
        <v>445248544</v>
      </c>
      <c r="AK43">
        <v>78031976</v>
      </c>
      <c r="AL43">
        <v>27690234</v>
      </c>
      <c r="AM43">
        <v>1133915008</v>
      </c>
      <c r="AN43">
        <v>541252736</v>
      </c>
      <c r="AO43">
        <v>134621040</v>
      </c>
      <c r="AP43">
        <v>297744992</v>
      </c>
      <c r="AQ43">
        <v>348343008</v>
      </c>
      <c r="AR43">
        <v>1148708992</v>
      </c>
      <c r="AS43">
        <v>1133915008</v>
      </c>
      <c r="AT43">
        <v>2903</v>
      </c>
      <c r="AU43">
        <v>0.57099999999999995</v>
      </c>
      <c r="AW43">
        <v>0.245977</v>
      </c>
      <c r="AX43">
        <v>0.56267100000000003</v>
      </c>
      <c r="AY43">
        <v>8.7794200000000003E-2</v>
      </c>
      <c r="AZ43">
        <v>36953</v>
      </c>
    </row>
    <row r="44" spans="1:52">
      <c r="A44">
        <v>2004</v>
      </c>
      <c r="B44">
        <v>104179</v>
      </c>
      <c r="C44" t="s">
        <v>324</v>
      </c>
      <c r="D44" t="s">
        <v>274</v>
      </c>
      <c r="E44">
        <f t="shared" si="0"/>
        <v>1</v>
      </c>
      <c r="F44">
        <f>IF(ISNA(VLOOKUP(B44,criteria!$U$2:$U$174,1,0)),0,1)</f>
        <v>1</v>
      </c>
      <c r="G44">
        <v>0.83405690200210747</v>
      </c>
      <c r="H44">
        <v>0.28931675763088743</v>
      </c>
      <c r="I44">
        <v>23725</v>
      </c>
      <c r="J44">
        <v>19788</v>
      </c>
      <c r="K44">
        <v>5566</v>
      </c>
      <c r="L44">
        <v>159</v>
      </c>
      <c r="M44">
        <v>5725</v>
      </c>
      <c r="N44" t="s">
        <v>278</v>
      </c>
      <c r="O44" t="s">
        <v>275</v>
      </c>
      <c r="P44" t="s">
        <v>50</v>
      </c>
      <c r="V44">
        <v>247918000</v>
      </c>
      <c r="W44">
        <v>181776000</v>
      </c>
      <c r="Y44">
        <v>66442000</v>
      </c>
      <c r="Z44">
        <v>359880992</v>
      </c>
      <c r="AA44">
        <v>433128992</v>
      </c>
      <c r="AB44">
        <v>42156000</v>
      </c>
      <c r="AC44">
        <v>32598000</v>
      </c>
      <c r="AD44">
        <v>769953024</v>
      </c>
      <c r="AE44">
        <v>423881984</v>
      </c>
      <c r="AF44">
        <v>1203643008</v>
      </c>
      <c r="AG44">
        <v>323854816</v>
      </c>
      <c r="AH44">
        <v>417344960</v>
      </c>
      <c r="AI44">
        <v>67757264</v>
      </c>
      <c r="AJ44">
        <v>485102208</v>
      </c>
      <c r="AK44">
        <v>92119688</v>
      </c>
      <c r="AL44">
        <v>30199498</v>
      </c>
      <c r="AM44">
        <v>1190178944</v>
      </c>
      <c r="AN44">
        <v>566007936</v>
      </c>
      <c r="AO44">
        <v>131080976</v>
      </c>
      <c r="AP44">
        <v>348343008</v>
      </c>
      <c r="AQ44">
        <v>393400000</v>
      </c>
      <c r="AR44">
        <v>1203643008</v>
      </c>
      <c r="AS44">
        <v>1190178944</v>
      </c>
      <c r="AT44">
        <v>3020</v>
      </c>
      <c r="AU44">
        <v>0.58899999999999997</v>
      </c>
      <c r="AW44">
        <v>0.24391599999999999</v>
      </c>
      <c r="AX44">
        <v>0.55873899999999999</v>
      </c>
      <c r="AY44">
        <v>8.3960199999999999E-2</v>
      </c>
      <c r="AZ44">
        <v>37290.5</v>
      </c>
    </row>
    <row r="45" spans="1:52">
      <c r="A45">
        <v>2005</v>
      </c>
      <c r="B45">
        <v>104179</v>
      </c>
      <c r="C45" t="s">
        <v>277</v>
      </c>
      <c r="D45" t="s">
        <v>274</v>
      </c>
      <c r="E45">
        <f t="shared" si="0"/>
        <v>1</v>
      </c>
      <c r="F45">
        <f>IF(ISNA(VLOOKUP(B45,criteria!$U$2:$U$174,1,0)),0,1)</f>
        <v>1</v>
      </c>
      <c r="G45">
        <v>0.87695487042001785</v>
      </c>
      <c r="H45">
        <v>0.38048531940640723</v>
      </c>
      <c r="I45">
        <v>17904</v>
      </c>
      <c r="J45">
        <v>15701</v>
      </c>
      <c r="K45">
        <v>5785</v>
      </c>
      <c r="L45">
        <v>189</v>
      </c>
      <c r="M45">
        <v>5974</v>
      </c>
      <c r="N45" t="s">
        <v>278</v>
      </c>
      <c r="O45" t="s">
        <v>275</v>
      </c>
      <c r="P45" t="s">
        <v>50</v>
      </c>
      <c r="Q45" t="s">
        <v>54</v>
      </c>
      <c r="V45">
        <v>269688000</v>
      </c>
      <c r="W45">
        <v>193498000</v>
      </c>
      <c r="Y45">
        <v>66391000</v>
      </c>
      <c r="Z45">
        <v>346275008</v>
      </c>
      <c r="AA45">
        <v>457536032</v>
      </c>
      <c r="AB45">
        <v>51111000</v>
      </c>
      <c r="AC45">
        <v>62781000</v>
      </c>
      <c r="AD45">
        <v>784692992</v>
      </c>
      <c r="AE45">
        <v>484432992</v>
      </c>
      <c r="AF45">
        <v>1294798976</v>
      </c>
      <c r="AG45">
        <v>363398624</v>
      </c>
      <c r="AH45">
        <v>414728832</v>
      </c>
      <c r="AI45">
        <v>74994096</v>
      </c>
      <c r="AJ45">
        <v>489722944</v>
      </c>
      <c r="AK45">
        <v>105591920</v>
      </c>
      <c r="AL45">
        <v>29438640</v>
      </c>
      <c r="AM45">
        <v>1262364032</v>
      </c>
      <c r="AN45">
        <v>586604288</v>
      </c>
      <c r="AO45">
        <v>170941488</v>
      </c>
      <c r="AP45">
        <v>393400000</v>
      </c>
      <c r="AQ45">
        <v>466652000</v>
      </c>
      <c r="AR45">
        <v>1294798976</v>
      </c>
      <c r="AS45">
        <v>1262364032</v>
      </c>
      <c r="AT45">
        <v>3072</v>
      </c>
      <c r="AU45">
        <v>0.56399999999999995</v>
      </c>
      <c r="AW45">
        <v>0.236514</v>
      </c>
      <c r="AX45">
        <v>0.55190300000000003</v>
      </c>
      <c r="AY45">
        <v>7.9757300000000003E-2</v>
      </c>
      <c r="AZ45">
        <v>37137</v>
      </c>
    </row>
    <row r="46" spans="1:52">
      <c r="A46">
        <v>2006</v>
      </c>
      <c r="B46">
        <v>104179</v>
      </c>
      <c r="C46" t="s">
        <v>277</v>
      </c>
      <c r="D46" t="s">
        <v>274</v>
      </c>
      <c r="E46">
        <f t="shared" si="0"/>
        <v>1</v>
      </c>
      <c r="F46">
        <f>IF(ISNA(VLOOKUP(B46,criteria!$U$2:$U$174,1,0)),0,1)</f>
        <v>1</v>
      </c>
      <c r="G46">
        <v>0.86055752905051475</v>
      </c>
      <c r="H46">
        <v>0.42041558805009444</v>
      </c>
      <c r="I46">
        <v>16609</v>
      </c>
      <c r="J46">
        <v>14293</v>
      </c>
      <c r="K46">
        <v>5788</v>
      </c>
      <c r="L46">
        <v>221</v>
      </c>
      <c r="M46">
        <v>6009</v>
      </c>
      <c r="N46" t="s">
        <v>278</v>
      </c>
      <c r="O46" t="s">
        <v>275</v>
      </c>
      <c r="P46" t="s">
        <v>50</v>
      </c>
      <c r="Q46" t="s">
        <v>54</v>
      </c>
      <c r="V46">
        <v>295313984</v>
      </c>
      <c r="W46">
        <v>209520992</v>
      </c>
      <c r="Y46">
        <v>66802000</v>
      </c>
      <c r="Z46">
        <v>339721984</v>
      </c>
      <c r="AA46">
        <v>503068000</v>
      </c>
      <c r="AB46">
        <v>58083000</v>
      </c>
      <c r="AC46">
        <v>61828000</v>
      </c>
      <c r="AD46">
        <v>812284992</v>
      </c>
      <c r="AE46">
        <v>546009984</v>
      </c>
      <c r="AF46">
        <v>1385436032</v>
      </c>
      <c r="AG46">
        <v>388850400</v>
      </c>
      <c r="AH46">
        <v>420517408</v>
      </c>
      <c r="AI46">
        <v>78157552</v>
      </c>
      <c r="AJ46">
        <v>498674944</v>
      </c>
      <c r="AK46">
        <v>114481160</v>
      </c>
      <c r="AL46">
        <v>32749444</v>
      </c>
      <c r="AM46">
        <v>1323213056</v>
      </c>
      <c r="AN46">
        <v>609765440</v>
      </c>
      <c r="AO46">
        <v>173515632</v>
      </c>
      <c r="AP46">
        <v>466652000</v>
      </c>
      <c r="AQ46">
        <v>532351008</v>
      </c>
      <c r="AR46">
        <v>1385436032</v>
      </c>
      <c r="AS46">
        <v>1323213056</v>
      </c>
      <c r="AT46">
        <v>3212</v>
      </c>
      <c r="AU46">
        <v>0.56100000000000005</v>
      </c>
      <c r="AW46">
        <v>0.24143999999999999</v>
      </c>
      <c r="AX46">
        <v>0.54455699999999996</v>
      </c>
      <c r="AY46">
        <v>7.9345899999999997E-2</v>
      </c>
      <c r="AZ46">
        <v>37903.5</v>
      </c>
    </row>
    <row r="47" spans="1:52">
      <c r="A47">
        <v>2007</v>
      </c>
      <c r="B47">
        <v>104179</v>
      </c>
      <c r="C47" t="s">
        <v>277</v>
      </c>
      <c r="D47" t="s">
        <v>274</v>
      </c>
      <c r="E47">
        <f t="shared" si="0"/>
        <v>1</v>
      </c>
      <c r="F47">
        <f>IF(ISNA(VLOOKUP(B47,criteria!$U$2:$U$174,1,0)),0,1)</f>
        <v>1</v>
      </c>
      <c r="G47">
        <v>0.77421509686038747</v>
      </c>
      <c r="H47">
        <v>0.43049281835253517</v>
      </c>
      <c r="I47">
        <v>25449</v>
      </c>
      <c r="J47">
        <v>19703</v>
      </c>
      <c r="K47">
        <v>7698</v>
      </c>
      <c r="L47">
        <v>784</v>
      </c>
      <c r="M47">
        <v>8482</v>
      </c>
      <c r="N47" t="s">
        <v>278</v>
      </c>
      <c r="O47" t="s">
        <v>275</v>
      </c>
      <c r="P47" t="s">
        <v>50</v>
      </c>
      <c r="Q47" t="s">
        <v>54</v>
      </c>
      <c r="V47">
        <v>327051008</v>
      </c>
      <c r="W47">
        <v>231536000</v>
      </c>
      <c r="Y47">
        <v>67555000</v>
      </c>
      <c r="Z47">
        <v>355004992</v>
      </c>
      <c r="AA47">
        <v>536532000</v>
      </c>
      <c r="AB47">
        <v>71348000</v>
      </c>
      <c r="AC47">
        <v>64383000</v>
      </c>
      <c r="AD47">
        <v>806801024</v>
      </c>
      <c r="AE47">
        <v>610291008</v>
      </c>
      <c r="AF47">
        <v>1459059968</v>
      </c>
      <c r="AG47">
        <v>412687776</v>
      </c>
      <c r="AH47">
        <v>446995744</v>
      </c>
      <c r="AI47">
        <v>85482440</v>
      </c>
      <c r="AJ47">
        <v>532478176</v>
      </c>
      <c r="AK47">
        <v>123635872</v>
      </c>
      <c r="AL47">
        <v>34839904</v>
      </c>
      <c r="AM47">
        <v>1416180992</v>
      </c>
      <c r="AN47">
        <v>640415872</v>
      </c>
      <c r="AO47">
        <v>196275728</v>
      </c>
      <c r="AP47">
        <v>532351008</v>
      </c>
      <c r="AQ47">
        <v>518708992</v>
      </c>
      <c r="AR47">
        <v>1459059968</v>
      </c>
      <c r="AS47">
        <v>1416180992</v>
      </c>
      <c r="AT47">
        <v>3209</v>
      </c>
      <c r="AU47">
        <v>0.57199999999999995</v>
      </c>
      <c r="AW47">
        <v>0.23191800000000001</v>
      </c>
      <c r="AX47">
        <v>0.54457500000000003</v>
      </c>
      <c r="AY47">
        <v>7.0437299999999994E-2</v>
      </c>
      <c r="AZ47">
        <v>40104</v>
      </c>
    </row>
    <row r="48" spans="1:52">
      <c r="A48">
        <v>2008</v>
      </c>
      <c r="B48">
        <v>104179</v>
      </c>
      <c r="C48" t="s">
        <v>277</v>
      </c>
      <c r="D48" t="s">
        <v>274</v>
      </c>
      <c r="E48">
        <f t="shared" si="0"/>
        <v>1</v>
      </c>
      <c r="F48">
        <f>IF(ISNA(VLOOKUP(B48,criteria!$U$2:$U$174,1,0)),0,1)</f>
        <v>1</v>
      </c>
      <c r="G48">
        <v>0.80544712562100784</v>
      </c>
      <c r="H48">
        <v>0.36947901751294193</v>
      </c>
      <c r="I48">
        <v>22544</v>
      </c>
      <c r="J48">
        <v>18158</v>
      </c>
      <c r="K48">
        <v>6331</v>
      </c>
      <c r="L48">
        <v>378</v>
      </c>
      <c r="M48">
        <v>6709</v>
      </c>
      <c r="V48">
        <v>377353984</v>
      </c>
      <c r="W48">
        <v>269447008</v>
      </c>
      <c r="Y48">
        <v>70305000</v>
      </c>
      <c r="Z48">
        <v>366287008</v>
      </c>
      <c r="AA48">
        <v>471341984</v>
      </c>
      <c r="AB48">
        <v>78156000</v>
      </c>
      <c r="AC48">
        <v>111291000</v>
      </c>
      <c r="AD48">
        <v>860049024</v>
      </c>
      <c r="AE48">
        <v>571422976</v>
      </c>
      <c r="AF48">
        <v>1456588032</v>
      </c>
      <c r="AG48">
        <v>425482496</v>
      </c>
      <c r="AH48">
        <v>458748480</v>
      </c>
      <c r="AI48">
        <v>83120912</v>
      </c>
      <c r="AJ48">
        <v>541869376</v>
      </c>
      <c r="AK48">
        <v>125468632</v>
      </c>
      <c r="AL48">
        <v>33588500</v>
      </c>
      <c r="AM48">
        <v>1446772992</v>
      </c>
      <c r="AN48">
        <v>651767232</v>
      </c>
      <c r="AO48">
        <v>201933008</v>
      </c>
      <c r="AP48">
        <v>518708992</v>
      </c>
      <c r="AQ48">
        <v>436603008</v>
      </c>
      <c r="AR48">
        <v>1456588032</v>
      </c>
      <c r="AS48">
        <v>1446772992</v>
      </c>
      <c r="AT48">
        <v>3375</v>
      </c>
      <c r="AU48">
        <v>0.58399999999999996</v>
      </c>
      <c r="AW48">
        <v>0.20452999999999999</v>
      </c>
      <c r="AX48">
        <v>0.54748699999999995</v>
      </c>
      <c r="AY48">
        <v>6.2311699999999998E-2</v>
      </c>
      <c r="AZ48">
        <v>43599</v>
      </c>
    </row>
    <row r="49" spans="1:52">
      <c r="A49">
        <v>2009</v>
      </c>
      <c r="B49">
        <v>104179</v>
      </c>
      <c r="C49" t="s">
        <v>277</v>
      </c>
      <c r="D49" t="s">
        <v>274</v>
      </c>
      <c r="E49">
        <f t="shared" si="0"/>
        <v>1</v>
      </c>
      <c r="F49">
        <f>IF(ISNA(VLOOKUP(B49,criteria!$U$2:$U$174,1,0)),0,1)</f>
        <v>1</v>
      </c>
      <c r="G49">
        <v>0.78001292615931495</v>
      </c>
      <c r="H49">
        <v>0.36074572760227863</v>
      </c>
      <c r="I49">
        <v>24756</v>
      </c>
      <c r="J49">
        <v>19310</v>
      </c>
      <c r="K49">
        <v>6768</v>
      </c>
      <c r="L49">
        <v>198</v>
      </c>
      <c r="M49">
        <v>6966</v>
      </c>
      <c r="N49" t="s">
        <v>278</v>
      </c>
      <c r="O49" t="s">
        <v>275</v>
      </c>
      <c r="P49" t="s">
        <v>50</v>
      </c>
      <c r="Q49" t="s">
        <v>54</v>
      </c>
      <c r="R49">
        <v>-110.95099999999999</v>
      </c>
      <c r="S49">
        <v>32.232100000000003</v>
      </c>
      <c r="V49">
        <v>469086016</v>
      </c>
      <c r="W49">
        <v>329585984</v>
      </c>
      <c r="Y49">
        <v>77929000</v>
      </c>
      <c r="Z49">
        <v>399227008</v>
      </c>
      <c r="AA49">
        <v>456998016</v>
      </c>
      <c r="AB49">
        <v>83106000</v>
      </c>
      <c r="AC49">
        <v>54180000</v>
      </c>
      <c r="AD49">
        <v>961960000</v>
      </c>
      <c r="AE49">
        <v>573737024</v>
      </c>
      <c r="AF49">
        <v>1558880000</v>
      </c>
      <c r="AG49">
        <v>399980992</v>
      </c>
      <c r="AH49">
        <v>440467008</v>
      </c>
      <c r="AI49">
        <v>77444000</v>
      </c>
      <c r="AJ49">
        <v>517911008</v>
      </c>
      <c r="AK49">
        <v>128262000</v>
      </c>
      <c r="AL49">
        <v>30969000</v>
      </c>
      <c r="AM49">
        <v>1466454016</v>
      </c>
      <c r="AN49">
        <v>671513984</v>
      </c>
      <c r="AO49">
        <v>202034000</v>
      </c>
      <c r="AP49">
        <v>436603008</v>
      </c>
      <c r="AQ49">
        <v>480239008</v>
      </c>
      <c r="AR49">
        <v>1558880000</v>
      </c>
      <c r="AS49">
        <v>1466454016</v>
      </c>
      <c r="AT49">
        <v>3325</v>
      </c>
      <c r="AU49">
        <v>0.59699999999999998</v>
      </c>
      <c r="AW49">
        <v>0.18815799999999999</v>
      </c>
      <c r="AX49">
        <v>0.55109699999999995</v>
      </c>
      <c r="AY49">
        <v>5.5109699999999998E-2</v>
      </c>
      <c r="AZ49">
        <v>43180</v>
      </c>
    </row>
    <row r="50" spans="1:52">
      <c r="A50">
        <v>2010</v>
      </c>
      <c r="B50">
        <v>104179</v>
      </c>
      <c r="C50" t="s">
        <v>277</v>
      </c>
      <c r="D50" t="s">
        <v>274</v>
      </c>
      <c r="E50">
        <f t="shared" si="0"/>
        <v>1</v>
      </c>
      <c r="F50">
        <f>IF(ISNA(VLOOKUP(B50,criteria!$U$2:$U$174,1,0)),0,1)</f>
        <v>1</v>
      </c>
      <c r="G50">
        <v>0.75361448045364077</v>
      </c>
      <c r="H50">
        <v>0.35040861072353996</v>
      </c>
      <c r="I50">
        <v>26629</v>
      </c>
      <c r="J50">
        <v>20068</v>
      </c>
      <c r="K50">
        <v>6804</v>
      </c>
      <c r="L50">
        <v>228</v>
      </c>
      <c r="M50">
        <v>7032</v>
      </c>
      <c r="N50" t="s">
        <v>278</v>
      </c>
      <c r="O50" t="s">
        <v>275</v>
      </c>
      <c r="P50" t="s">
        <v>50</v>
      </c>
      <c r="Q50" t="s">
        <v>54</v>
      </c>
      <c r="R50">
        <v>-110.95099999999999</v>
      </c>
      <c r="S50">
        <v>32.232100000000003</v>
      </c>
      <c r="V50">
        <v>537436032</v>
      </c>
      <c r="W50">
        <v>379199008</v>
      </c>
      <c r="X50">
        <v>1141000</v>
      </c>
      <c r="Y50">
        <v>85490000</v>
      </c>
      <c r="Z50">
        <v>433790016</v>
      </c>
      <c r="AA50">
        <v>461568000</v>
      </c>
      <c r="AB50">
        <v>87355000</v>
      </c>
      <c r="AC50">
        <v>28274000</v>
      </c>
      <c r="AD50">
        <v>1052944000</v>
      </c>
      <c r="AE50">
        <v>574030976</v>
      </c>
      <c r="AF50">
        <v>1651233024</v>
      </c>
      <c r="AG50">
        <v>411528000</v>
      </c>
      <c r="AH50">
        <v>450844992</v>
      </c>
      <c r="AI50">
        <v>81132000</v>
      </c>
      <c r="AJ50">
        <v>531976992</v>
      </c>
      <c r="AK50">
        <v>151936000</v>
      </c>
      <c r="AL50">
        <v>35685000</v>
      </c>
      <c r="AM50">
        <v>1555748992</v>
      </c>
      <c r="AN50">
        <v>685206016</v>
      </c>
      <c r="AO50">
        <v>227446000</v>
      </c>
      <c r="AP50">
        <v>480239008</v>
      </c>
      <c r="AQ50">
        <v>552350976</v>
      </c>
      <c r="AR50">
        <v>1651233024</v>
      </c>
      <c r="AS50">
        <v>1555748992</v>
      </c>
      <c r="AT50">
        <v>3550</v>
      </c>
      <c r="AU50">
        <v>0.61399999999999999</v>
      </c>
      <c r="AW50">
        <v>0.18203900000000001</v>
      </c>
      <c r="AX50">
        <v>0.54344000000000003</v>
      </c>
      <c r="AY50">
        <v>5.1174799999999999E-2</v>
      </c>
      <c r="AZ50">
        <v>40494</v>
      </c>
    </row>
    <row r="51" spans="1:52">
      <c r="A51">
        <v>2011</v>
      </c>
      <c r="B51">
        <v>104179</v>
      </c>
      <c r="C51" t="s">
        <v>277</v>
      </c>
      <c r="D51" t="s">
        <v>274</v>
      </c>
      <c r="E51">
        <f t="shared" si="0"/>
        <v>1</v>
      </c>
      <c r="F51">
        <f>IF(ISNA(VLOOKUP(B51,criteria!$U$2:$U$174,1,0)),0,1)</f>
        <v>1</v>
      </c>
      <c r="G51">
        <v>0.75361448045364077</v>
      </c>
      <c r="H51">
        <v>0.35040861072353996</v>
      </c>
      <c r="I51">
        <v>26629</v>
      </c>
      <c r="J51">
        <v>20068</v>
      </c>
      <c r="K51">
        <v>6804</v>
      </c>
      <c r="L51">
        <v>228</v>
      </c>
      <c r="M51">
        <v>7032</v>
      </c>
      <c r="N51" t="s">
        <v>278</v>
      </c>
      <c r="O51" t="s">
        <v>275</v>
      </c>
      <c r="P51" t="s">
        <v>50</v>
      </c>
      <c r="Q51" t="s">
        <v>54</v>
      </c>
      <c r="R51">
        <v>-110.95099999999999</v>
      </c>
      <c r="S51">
        <v>32.232100000000003</v>
      </c>
      <c r="T51">
        <v>0.06</v>
      </c>
      <c r="U51">
        <v>4841</v>
      </c>
      <c r="V51">
        <v>586932992</v>
      </c>
      <c r="W51">
        <v>410507008</v>
      </c>
      <c r="X51">
        <v>1036000</v>
      </c>
      <c r="Y51">
        <v>105647000</v>
      </c>
      <c r="Z51">
        <v>439753984</v>
      </c>
      <c r="AA51">
        <v>409349984</v>
      </c>
      <c r="AB51">
        <v>96201000</v>
      </c>
      <c r="AC51">
        <v>42789000</v>
      </c>
      <c r="AD51">
        <v>1123271936</v>
      </c>
      <c r="AE51">
        <v>500452992</v>
      </c>
      <c r="AF51">
        <v>1684755968</v>
      </c>
      <c r="AG51">
        <v>430475008</v>
      </c>
      <c r="AH51">
        <v>467099008</v>
      </c>
      <c r="AI51">
        <v>84170000</v>
      </c>
      <c r="AJ51">
        <v>551268992</v>
      </c>
      <c r="AK51">
        <v>183374000</v>
      </c>
      <c r="AL51">
        <v>42093000</v>
      </c>
      <c r="AM51">
        <v>1627782016</v>
      </c>
      <c r="AN51">
        <v>706566976</v>
      </c>
      <c r="AO51">
        <v>232138000</v>
      </c>
      <c r="AP51">
        <v>552350976</v>
      </c>
      <c r="AQ51">
        <v>563654976</v>
      </c>
      <c r="AR51">
        <v>1684755968</v>
      </c>
      <c r="AS51">
        <v>1627782016</v>
      </c>
      <c r="AT51">
        <v>3547</v>
      </c>
      <c r="AU51">
        <v>0.61299999999999999</v>
      </c>
      <c r="AW51">
        <v>0.17729400000000001</v>
      </c>
      <c r="AX51">
        <v>0.54539499999999996</v>
      </c>
      <c r="AY51">
        <v>5.0420199999999998E-2</v>
      </c>
      <c r="AZ51">
        <v>40299</v>
      </c>
    </row>
    <row r="52" spans="1:52">
      <c r="A52">
        <v>2012</v>
      </c>
      <c r="B52">
        <v>104179</v>
      </c>
      <c r="C52" t="s">
        <v>277</v>
      </c>
      <c r="D52" t="s">
        <v>274</v>
      </c>
      <c r="E52">
        <f t="shared" si="0"/>
        <v>1</v>
      </c>
      <c r="F52">
        <f>IF(ISNA(VLOOKUP(B52,criteria!$U$2:$U$174,1,0)),0,1)</f>
        <v>1</v>
      </c>
      <c r="G52">
        <v>0.71393460936918152</v>
      </c>
      <c r="H52">
        <v>0.38076361360317129</v>
      </c>
      <c r="I52">
        <v>26854</v>
      </c>
      <c r="J52">
        <v>19172</v>
      </c>
      <c r="K52">
        <v>6874</v>
      </c>
      <c r="L52">
        <v>426</v>
      </c>
      <c r="M52">
        <v>7300</v>
      </c>
      <c r="N52" t="s">
        <v>278</v>
      </c>
      <c r="O52" t="s">
        <v>275</v>
      </c>
      <c r="P52" t="s">
        <v>50</v>
      </c>
      <c r="Q52" t="s">
        <v>54</v>
      </c>
      <c r="R52">
        <v>-110.95099999999999</v>
      </c>
      <c r="S52">
        <v>32.232100000000003</v>
      </c>
      <c r="T52">
        <v>6.8000000000000005E-2</v>
      </c>
      <c r="U52">
        <v>5157</v>
      </c>
      <c r="V52">
        <v>644755968</v>
      </c>
      <c r="W52">
        <v>461580000</v>
      </c>
      <c r="X52">
        <v>1155000</v>
      </c>
      <c r="Y52">
        <v>111266000</v>
      </c>
      <c r="Z52">
        <v>449427008</v>
      </c>
      <c r="AA52">
        <v>399673984</v>
      </c>
      <c r="AB52">
        <v>74530000</v>
      </c>
      <c r="AC52">
        <v>133444000</v>
      </c>
      <c r="AD52">
        <v>1174256000</v>
      </c>
      <c r="AE52">
        <v>584697984</v>
      </c>
      <c r="AF52">
        <v>1791604992</v>
      </c>
      <c r="AG52">
        <v>435944000</v>
      </c>
      <c r="AH52">
        <v>486270016</v>
      </c>
      <c r="AI52">
        <v>98155000</v>
      </c>
      <c r="AJ52">
        <v>584425024</v>
      </c>
      <c r="AK52">
        <v>198552000</v>
      </c>
      <c r="AL52">
        <v>45701000</v>
      </c>
      <c r="AM52">
        <v>1698968064</v>
      </c>
      <c r="AN52">
        <v>718145024</v>
      </c>
      <c r="AO52">
        <v>248264000</v>
      </c>
      <c r="AP52">
        <v>563654976</v>
      </c>
      <c r="AQ52">
        <v>611745984</v>
      </c>
      <c r="AR52">
        <v>1791604992</v>
      </c>
      <c r="AS52">
        <v>1698968064</v>
      </c>
      <c r="AT52">
        <v>3825</v>
      </c>
      <c r="AU52">
        <v>0.61399999999999999</v>
      </c>
      <c r="AW52">
        <v>0.176783</v>
      </c>
      <c r="AX52">
        <v>0.55506599999999995</v>
      </c>
      <c r="AY52">
        <v>4.9681799999999998E-2</v>
      </c>
      <c r="AZ52">
        <v>41067</v>
      </c>
    </row>
    <row r="53" spans="1:52">
      <c r="A53">
        <v>2013</v>
      </c>
      <c r="B53">
        <v>104179</v>
      </c>
      <c r="C53" t="s">
        <v>277</v>
      </c>
      <c r="D53" t="s">
        <v>274</v>
      </c>
      <c r="E53">
        <f t="shared" si="0"/>
        <v>1</v>
      </c>
      <c r="F53">
        <f>IF(ISNA(VLOOKUP(B53,criteria!$U$2:$U$174,1,0)),0,1)</f>
        <v>1</v>
      </c>
      <c r="G53">
        <v>0.7691518857533518</v>
      </c>
      <c r="H53">
        <v>0.36546343390449854</v>
      </c>
      <c r="I53">
        <v>26329</v>
      </c>
      <c r="J53">
        <v>20251</v>
      </c>
      <c r="K53">
        <v>6955</v>
      </c>
      <c r="L53">
        <v>446</v>
      </c>
      <c r="M53">
        <v>7401</v>
      </c>
      <c r="N53" t="s">
        <v>278</v>
      </c>
      <c r="O53" t="s">
        <v>275</v>
      </c>
      <c r="P53" t="s">
        <v>50</v>
      </c>
      <c r="Q53" t="s">
        <v>54</v>
      </c>
      <c r="R53">
        <v>-110.95099999999999</v>
      </c>
      <c r="S53">
        <v>32.232100000000003</v>
      </c>
      <c r="T53">
        <v>7.0000000000000007E-2</v>
      </c>
      <c r="U53">
        <v>5682</v>
      </c>
      <c r="V53">
        <v>670321984</v>
      </c>
      <c r="W53">
        <v>484808992</v>
      </c>
      <c r="X53">
        <v>1121000</v>
      </c>
      <c r="Y53">
        <v>113283000</v>
      </c>
      <c r="Z53">
        <v>387577984</v>
      </c>
      <c r="AA53">
        <v>413963008</v>
      </c>
      <c r="AB53">
        <v>78287000</v>
      </c>
      <c r="AC53">
        <v>137884992</v>
      </c>
      <c r="AD53">
        <v>1153097984</v>
      </c>
      <c r="AE53">
        <v>618537984</v>
      </c>
      <c r="AF53">
        <v>1832304000</v>
      </c>
      <c r="AG53">
        <v>470404992</v>
      </c>
      <c r="AH53">
        <v>451265984</v>
      </c>
      <c r="AI53">
        <v>91656000</v>
      </c>
      <c r="AJ53">
        <v>542921984</v>
      </c>
      <c r="AK53">
        <v>228915008</v>
      </c>
      <c r="AL53">
        <v>49597000</v>
      </c>
      <c r="AM53">
        <v>1753336960</v>
      </c>
      <c r="AN53">
        <v>756310016</v>
      </c>
      <c r="AO53">
        <v>252171008</v>
      </c>
      <c r="AP53">
        <v>611745984</v>
      </c>
      <c r="AQ53">
        <v>760678976</v>
      </c>
      <c r="AR53">
        <v>1832304000</v>
      </c>
      <c r="AS53">
        <v>1753336960</v>
      </c>
      <c r="AT53">
        <v>3815</v>
      </c>
      <c r="AU53">
        <v>0.60299999999999998</v>
      </c>
      <c r="AW53">
        <v>0.18564600000000001</v>
      </c>
      <c r="AX53">
        <v>0.54627000000000003</v>
      </c>
      <c r="AY53">
        <v>5.2291299999999999E-2</v>
      </c>
      <c r="AZ53">
        <v>41632</v>
      </c>
    </row>
    <row r="54" spans="1:52">
      <c r="A54">
        <v>2014</v>
      </c>
      <c r="B54">
        <v>104179</v>
      </c>
      <c r="C54" t="s">
        <v>277</v>
      </c>
      <c r="D54" t="s">
        <v>274</v>
      </c>
      <c r="E54">
        <f t="shared" si="0"/>
        <v>1</v>
      </c>
      <c r="F54">
        <f>IF(ISNA(VLOOKUP(B54,criteria!$U$2:$U$174,1,0)),0,1)</f>
        <v>1</v>
      </c>
      <c r="G54">
        <v>0.7461724169544357</v>
      </c>
      <c r="H54">
        <v>0.31715607978048083</v>
      </c>
      <c r="I54">
        <v>32723</v>
      </c>
      <c r="J54">
        <v>24417</v>
      </c>
      <c r="K54">
        <v>7052</v>
      </c>
      <c r="L54">
        <v>692</v>
      </c>
      <c r="M54">
        <v>7744</v>
      </c>
      <c r="N54" t="s">
        <v>278</v>
      </c>
      <c r="O54" t="s">
        <v>275</v>
      </c>
      <c r="P54" t="s">
        <v>50</v>
      </c>
      <c r="Q54" t="s">
        <v>54</v>
      </c>
      <c r="R54">
        <v>-110.95099999999999</v>
      </c>
      <c r="S54">
        <v>32.232100000000003</v>
      </c>
      <c r="T54">
        <v>0.06</v>
      </c>
      <c r="U54">
        <v>6390</v>
      </c>
      <c r="V54">
        <v>749414016</v>
      </c>
      <c r="W54">
        <v>554768000</v>
      </c>
      <c r="X54">
        <v>1027000</v>
      </c>
      <c r="Y54">
        <v>187618000</v>
      </c>
      <c r="Z54">
        <v>370283008</v>
      </c>
      <c r="AA54">
        <v>494071008</v>
      </c>
      <c r="AB54">
        <v>89975000</v>
      </c>
      <c r="AC54">
        <v>220737984</v>
      </c>
      <c r="AD54">
        <v>1314205056</v>
      </c>
      <c r="AE54">
        <v>665840000</v>
      </c>
      <c r="AF54">
        <v>2042135040</v>
      </c>
      <c r="AG54">
        <v>461590016</v>
      </c>
      <c r="AH54">
        <v>476544992</v>
      </c>
      <c r="AI54">
        <v>84997000</v>
      </c>
      <c r="AJ54">
        <v>561542016</v>
      </c>
      <c r="AK54">
        <v>290126016</v>
      </c>
      <c r="AL54">
        <v>50323000</v>
      </c>
      <c r="AM54">
        <v>1847923968</v>
      </c>
      <c r="AN54">
        <v>814185024</v>
      </c>
      <c r="AO54">
        <v>284638016</v>
      </c>
      <c r="AP54">
        <v>760678976</v>
      </c>
      <c r="AQ54">
        <v>767939968</v>
      </c>
      <c r="AR54">
        <v>2042135040</v>
      </c>
      <c r="AS54">
        <v>1847923968</v>
      </c>
      <c r="AT54">
        <v>4127</v>
      </c>
      <c r="AU54">
        <v>0.60899999999999999</v>
      </c>
      <c r="AW54">
        <v>0.177394</v>
      </c>
      <c r="AX54">
        <v>0.54608699999999999</v>
      </c>
      <c r="AY54">
        <v>4.88986E-2</v>
      </c>
      <c r="AZ54">
        <v>43588</v>
      </c>
    </row>
    <row r="55" spans="1:52">
      <c r="A55">
        <v>2015</v>
      </c>
      <c r="B55">
        <v>104179</v>
      </c>
      <c r="C55" t="s">
        <v>277</v>
      </c>
      <c r="D55" t="s">
        <v>274</v>
      </c>
      <c r="E55">
        <f t="shared" si="0"/>
        <v>1</v>
      </c>
      <c r="F55">
        <f>IF(ISNA(VLOOKUP(B55,criteria!$U$2:$U$174,1,0)),0,1)</f>
        <v>1</v>
      </c>
      <c r="G55">
        <v>0.76426231360144603</v>
      </c>
      <c r="H55">
        <v>0.29699567643472158</v>
      </c>
      <c r="I55">
        <v>35408</v>
      </c>
      <c r="J55">
        <v>27061</v>
      </c>
      <c r="K55">
        <v>6973</v>
      </c>
      <c r="L55">
        <v>1064</v>
      </c>
      <c r="M55">
        <v>8037</v>
      </c>
      <c r="N55" t="s">
        <v>278</v>
      </c>
      <c r="O55" t="s">
        <v>275</v>
      </c>
      <c r="P55" t="s">
        <v>50</v>
      </c>
      <c r="Q55" t="s">
        <v>54</v>
      </c>
      <c r="R55">
        <v>-110.95099999999999</v>
      </c>
      <c r="S55">
        <v>32.232100000000003</v>
      </c>
      <c r="T55">
        <v>5.6000000000000001E-2</v>
      </c>
      <c r="U55">
        <v>6122</v>
      </c>
      <c r="V55">
        <v>805144000</v>
      </c>
      <c r="W55">
        <v>608678976</v>
      </c>
      <c r="X55">
        <v>972000</v>
      </c>
      <c r="Y55">
        <v>247788992</v>
      </c>
      <c r="Z55">
        <v>360505984</v>
      </c>
      <c r="AA55">
        <v>531082976</v>
      </c>
      <c r="AB55">
        <v>80890000</v>
      </c>
      <c r="AC55">
        <v>173932000</v>
      </c>
      <c r="AD55">
        <v>1423814016</v>
      </c>
      <c r="AE55">
        <v>578796992</v>
      </c>
      <c r="AF55">
        <v>2040877952</v>
      </c>
      <c r="AG55">
        <v>503319008</v>
      </c>
      <c r="AH55">
        <v>452399008</v>
      </c>
      <c r="AI55">
        <v>85244000</v>
      </c>
      <c r="AJ55">
        <v>537643008</v>
      </c>
      <c r="AK55">
        <v>370140992</v>
      </c>
      <c r="AL55">
        <v>56347000</v>
      </c>
      <c r="AM55">
        <v>1932260992</v>
      </c>
      <c r="AN55">
        <v>894489984</v>
      </c>
      <c r="AO55">
        <v>318923008</v>
      </c>
      <c r="AP55">
        <v>767939968</v>
      </c>
      <c r="AQ55">
        <v>754651008</v>
      </c>
      <c r="AR55">
        <v>2040877952</v>
      </c>
      <c r="AS55">
        <v>1932260992</v>
      </c>
      <c r="AT55">
        <v>4073</v>
      </c>
      <c r="AU55">
        <v>0.59899999999999998</v>
      </c>
      <c r="AW55">
        <v>0.16108700000000001</v>
      </c>
      <c r="AX55">
        <v>0.54908599999999996</v>
      </c>
      <c r="AY55">
        <v>4.3263799999999998E-2</v>
      </c>
      <c r="AZ55">
        <v>44116.5</v>
      </c>
    </row>
    <row r="56" spans="1:52">
      <c r="A56">
        <v>2016</v>
      </c>
      <c r="B56">
        <v>104179</v>
      </c>
      <c r="C56" t="s">
        <v>277</v>
      </c>
      <c r="D56" t="s">
        <v>274</v>
      </c>
      <c r="E56">
        <f t="shared" si="0"/>
        <v>1</v>
      </c>
      <c r="F56">
        <f>IF(ISNA(VLOOKUP(B56,criteria!$U$2:$U$174,1,0)),0,1)</f>
        <v>1</v>
      </c>
      <c r="G56">
        <v>0.78618039042194321</v>
      </c>
      <c r="H56">
        <v>0.27267611578095874</v>
      </c>
      <c r="I56">
        <v>36166</v>
      </c>
      <c r="J56">
        <v>28433</v>
      </c>
      <c r="K56">
        <v>5997</v>
      </c>
      <c r="L56">
        <v>1756</v>
      </c>
      <c r="M56">
        <v>7753</v>
      </c>
      <c r="N56" t="s">
        <v>278</v>
      </c>
      <c r="O56" t="s">
        <v>275</v>
      </c>
      <c r="P56" t="s">
        <v>50</v>
      </c>
      <c r="Q56" t="s">
        <v>54</v>
      </c>
      <c r="R56">
        <v>-110.95099999999999</v>
      </c>
      <c r="S56">
        <v>32.232700000000001</v>
      </c>
      <c r="T56">
        <v>6.7000000000000004E-2</v>
      </c>
      <c r="U56">
        <v>6686</v>
      </c>
      <c r="V56">
        <v>854292992</v>
      </c>
      <c r="W56">
        <v>653724992</v>
      </c>
      <c r="X56">
        <v>1002000</v>
      </c>
      <c r="Y56">
        <v>218772000</v>
      </c>
      <c r="Z56">
        <v>362536992</v>
      </c>
      <c r="AA56">
        <v>511059968</v>
      </c>
      <c r="AB56">
        <v>80060000</v>
      </c>
      <c r="AC56">
        <v>174555008</v>
      </c>
      <c r="AD56">
        <v>1447480064</v>
      </c>
      <c r="AE56">
        <v>607148032</v>
      </c>
      <c r="AF56">
        <v>2109787008</v>
      </c>
      <c r="AG56">
        <v>506363008</v>
      </c>
      <c r="AH56">
        <v>457572992</v>
      </c>
      <c r="AI56">
        <v>96417000</v>
      </c>
      <c r="AJ56">
        <v>553990016</v>
      </c>
      <c r="AK56">
        <v>341960992</v>
      </c>
      <c r="AL56">
        <v>59420000</v>
      </c>
      <c r="AM56">
        <v>1954104064</v>
      </c>
      <c r="AN56">
        <v>888510976</v>
      </c>
      <c r="AO56">
        <v>305008000</v>
      </c>
      <c r="AP56">
        <v>754651008</v>
      </c>
      <c r="AQ56">
        <v>843529024</v>
      </c>
      <c r="AR56">
        <v>2109787008</v>
      </c>
      <c r="AS56">
        <v>1954104064</v>
      </c>
      <c r="AT56">
        <v>4356</v>
      </c>
      <c r="AU56">
        <v>0.63600000000000001</v>
      </c>
      <c r="AW56">
        <v>0.162471</v>
      </c>
      <c r="AX56">
        <v>0.56285399999999997</v>
      </c>
      <c r="AY56">
        <v>4.4080500000000002E-2</v>
      </c>
      <c r="AZ56">
        <v>43043</v>
      </c>
    </row>
    <row r="57" spans="1:52">
      <c r="A57">
        <v>2017</v>
      </c>
      <c r="B57">
        <v>104179</v>
      </c>
      <c r="C57" t="s">
        <v>277</v>
      </c>
      <c r="D57" t="s">
        <v>274</v>
      </c>
      <c r="E57">
        <f t="shared" si="0"/>
        <v>1</v>
      </c>
      <c r="F57">
        <f>IF(ISNA(VLOOKUP(B57,criteria!$U$2:$U$174,1,0)),0,1)</f>
        <v>1</v>
      </c>
      <c r="G57">
        <v>0.83578314686979294</v>
      </c>
      <c r="H57">
        <v>0.26202427996724698</v>
      </c>
      <c r="I57">
        <v>33608</v>
      </c>
      <c r="J57">
        <v>28089</v>
      </c>
      <c r="K57">
        <v>5902</v>
      </c>
      <c r="L57">
        <v>1458</v>
      </c>
      <c r="M57">
        <v>7360</v>
      </c>
      <c r="N57" t="s">
        <v>278</v>
      </c>
      <c r="O57" t="s">
        <v>275</v>
      </c>
      <c r="P57" t="s">
        <v>50</v>
      </c>
      <c r="Q57" t="s">
        <v>54</v>
      </c>
      <c r="R57">
        <v>-110.95099999999999</v>
      </c>
      <c r="S57">
        <v>32.232700000000001</v>
      </c>
      <c r="T57">
        <v>5.8000000000000003E-2</v>
      </c>
      <c r="U57">
        <v>7084</v>
      </c>
      <c r="V57">
        <v>867561984</v>
      </c>
      <c r="W57">
        <v>653518976</v>
      </c>
      <c r="X57">
        <v>1018000</v>
      </c>
      <c r="Y57">
        <v>205347008</v>
      </c>
      <c r="Z57">
        <v>383134016</v>
      </c>
      <c r="AA57">
        <v>505203008</v>
      </c>
      <c r="AB57">
        <v>81746000</v>
      </c>
      <c r="AC57">
        <v>178429984</v>
      </c>
      <c r="AD57">
        <v>1430611968</v>
      </c>
      <c r="AE57">
        <v>640768000</v>
      </c>
      <c r="AF57">
        <v>2123032960</v>
      </c>
      <c r="AG57">
        <v>568622976</v>
      </c>
      <c r="AH57">
        <v>497692000</v>
      </c>
      <c r="AI57">
        <v>90519000</v>
      </c>
      <c r="AJ57">
        <v>588211008</v>
      </c>
      <c r="AK57">
        <v>341176992</v>
      </c>
      <c r="AL57">
        <v>79313000</v>
      </c>
      <c r="AM57">
        <v>2060678016</v>
      </c>
      <c r="AN57">
        <v>955622016</v>
      </c>
      <c r="AO57">
        <v>323291008</v>
      </c>
      <c r="AP57">
        <v>843529024</v>
      </c>
      <c r="AQ57">
        <v>959631680</v>
      </c>
      <c r="AR57">
        <v>2123032960</v>
      </c>
      <c r="AS57">
        <v>2060678016</v>
      </c>
    </row>
    <row r="58" spans="1:52">
      <c r="A58">
        <v>1990</v>
      </c>
      <c r="B58">
        <v>105330</v>
      </c>
      <c r="C58" t="s">
        <v>325</v>
      </c>
      <c r="D58" t="s">
        <v>274</v>
      </c>
      <c r="E58">
        <f t="shared" si="0"/>
        <v>0</v>
      </c>
      <c r="F58">
        <f>IF(ISNA(VLOOKUP(B58,criteria!$U$2:$U$174,1,0)),0,1)</f>
        <v>1</v>
      </c>
      <c r="G58" t="s">
        <v>636</v>
      </c>
      <c r="H58" t="s">
        <v>636</v>
      </c>
      <c r="N58">
        <v>86011</v>
      </c>
      <c r="O58" t="s">
        <v>275</v>
      </c>
      <c r="V58">
        <v>36430704</v>
      </c>
      <c r="Y58">
        <v>1642585</v>
      </c>
      <c r="Z58">
        <v>13298932</v>
      </c>
      <c r="AA58">
        <v>72415072</v>
      </c>
      <c r="AB58">
        <v>2921666</v>
      </c>
      <c r="AC58">
        <v>5280374</v>
      </c>
      <c r="AF58">
        <v>148182240</v>
      </c>
      <c r="AG58">
        <v>50465016</v>
      </c>
      <c r="AH58">
        <v>6754322</v>
      </c>
      <c r="AI58">
        <v>5323973</v>
      </c>
      <c r="AJ58">
        <v>12078295</v>
      </c>
      <c r="AK58">
        <v>9755653</v>
      </c>
      <c r="AL58">
        <v>9329410</v>
      </c>
      <c r="AM58">
        <v>148950752</v>
      </c>
      <c r="AN58">
        <v>66724448</v>
      </c>
      <c r="AO58">
        <v>15538767</v>
      </c>
    </row>
    <row r="59" spans="1:52">
      <c r="A59">
        <v>1991</v>
      </c>
      <c r="B59">
        <v>105330</v>
      </c>
      <c r="C59" t="s">
        <v>325</v>
      </c>
      <c r="D59" t="s">
        <v>274</v>
      </c>
      <c r="E59">
        <f t="shared" si="0"/>
        <v>0</v>
      </c>
      <c r="F59">
        <f>IF(ISNA(VLOOKUP(B59,criteria!$U$2:$U$174,1,0)),0,1)</f>
        <v>1</v>
      </c>
      <c r="G59" t="s">
        <v>636</v>
      </c>
      <c r="H59" t="s">
        <v>636</v>
      </c>
      <c r="V59">
        <v>39691156</v>
      </c>
      <c r="Y59">
        <v>2194188</v>
      </c>
      <c r="Z59">
        <v>15588957</v>
      </c>
      <c r="AA59">
        <v>75329200</v>
      </c>
      <c r="AB59">
        <v>4568958</v>
      </c>
      <c r="AC59">
        <v>5626127</v>
      </c>
      <c r="AF59">
        <v>160556992</v>
      </c>
      <c r="AG59">
        <v>52039264</v>
      </c>
      <c r="AH59">
        <v>7912667</v>
      </c>
      <c r="AI59">
        <v>6074585</v>
      </c>
      <c r="AJ59">
        <v>13987252</v>
      </c>
      <c r="AK59">
        <v>10784764</v>
      </c>
      <c r="AL59">
        <v>9466874</v>
      </c>
      <c r="AM59">
        <v>155940768</v>
      </c>
      <c r="AN59">
        <v>67908672</v>
      </c>
      <c r="AO59">
        <v>16619350</v>
      </c>
    </row>
    <row r="60" spans="1:52">
      <c r="A60">
        <v>1992</v>
      </c>
      <c r="B60">
        <v>105330</v>
      </c>
      <c r="C60" t="s">
        <v>325</v>
      </c>
      <c r="D60" t="s">
        <v>274</v>
      </c>
      <c r="E60">
        <f t="shared" si="0"/>
        <v>0</v>
      </c>
      <c r="F60">
        <f>IF(ISNA(VLOOKUP(B60,criteria!$U$2:$U$174,1,0)),0,1)</f>
        <v>1</v>
      </c>
      <c r="G60" t="s">
        <v>636</v>
      </c>
      <c r="H60" t="s">
        <v>636</v>
      </c>
      <c r="V60">
        <v>41496864</v>
      </c>
      <c r="Y60">
        <v>2336616</v>
      </c>
      <c r="Z60">
        <v>18977740</v>
      </c>
      <c r="AA60">
        <v>78085328</v>
      </c>
      <c r="AB60">
        <v>4431385</v>
      </c>
      <c r="AC60">
        <v>7241468</v>
      </c>
      <c r="AF60">
        <v>170560800</v>
      </c>
      <c r="AG60">
        <v>52742368</v>
      </c>
      <c r="AH60">
        <v>9298526</v>
      </c>
      <c r="AI60">
        <v>6587108</v>
      </c>
      <c r="AJ60">
        <v>15885634</v>
      </c>
      <c r="AK60">
        <v>12234136</v>
      </c>
      <c r="AL60">
        <v>10160418</v>
      </c>
      <c r="AM60">
        <v>162427344</v>
      </c>
      <c r="AN60">
        <v>68509624</v>
      </c>
      <c r="AO60">
        <v>16089403</v>
      </c>
    </row>
    <row r="61" spans="1:52">
      <c r="A61">
        <v>1993</v>
      </c>
      <c r="B61">
        <v>105330</v>
      </c>
      <c r="C61" t="s">
        <v>325</v>
      </c>
      <c r="D61" t="s">
        <v>274</v>
      </c>
      <c r="E61">
        <f t="shared" si="0"/>
        <v>0</v>
      </c>
      <c r="F61">
        <f>IF(ISNA(VLOOKUP(B61,criteria!$U$2:$U$174,1,0)),0,1)</f>
        <v>1</v>
      </c>
      <c r="G61" t="s">
        <v>636</v>
      </c>
      <c r="H61" t="s">
        <v>636</v>
      </c>
      <c r="V61">
        <v>47143776</v>
      </c>
      <c r="Y61">
        <v>2933078</v>
      </c>
      <c r="Z61">
        <v>18063648</v>
      </c>
      <c r="AA61">
        <v>81215792</v>
      </c>
      <c r="AB61">
        <v>5509846</v>
      </c>
      <c r="AC61">
        <v>8628986</v>
      </c>
      <c r="AF61">
        <v>183446752</v>
      </c>
      <c r="AG61">
        <v>57847080</v>
      </c>
      <c r="AH61">
        <v>9134198</v>
      </c>
      <c r="AI61">
        <v>7869370</v>
      </c>
      <c r="AJ61">
        <v>17003568</v>
      </c>
      <c r="AK61">
        <v>13185079</v>
      </c>
      <c r="AL61">
        <v>10998514</v>
      </c>
      <c r="AM61">
        <v>176215248</v>
      </c>
      <c r="AN61">
        <v>72814560</v>
      </c>
      <c r="AO61">
        <v>17156650</v>
      </c>
    </row>
    <row r="62" spans="1:52">
      <c r="A62">
        <v>1994</v>
      </c>
      <c r="B62">
        <v>105330</v>
      </c>
      <c r="C62" t="s">
        <v>325</v>
      </c>
      <c r="D62" t="s">
        <v>274</v>
      </c>
      <c r="E62">
        <f t="shared" si="0"/>
        <v>0</v>
      </c>
      <c r="F62">
        <f>IF(ISNA(VLOOKUP(B62,criteria!$U$2:$U$174,1,0)),0,1)</f>
        <v>1</v>
      </c>
      <c r="G62" t="s">
        <v>636</v>
      </c>
      <c r="H62" t="s">
        <v>636</v>
      </c>
      <c r="N62">
        <v>86011</v>
      </c>
      <c r="O62" t="s">
        <v>275</v>
      </c>
      <c r="V62">
        <v>50875624</v>
      </c>
      <c r="Y62">
        <v>3920412</v>
      </c>
      <c r="Z62">
        <v>19424584</v>
      </c>
      <c r="AA62">
        <v>88240576</v>
      </c>
      <c r="AB62">
        <v>6331404</v>
      </c>
      <c r="AC62">
        <v>9295758</v>
      </c>
      <c r="AF62">
        <v>197037936</v>
      </c>
      <c r="AG62">
        <v>62937912</v>
      </c>
      <c r="AH62">
        <v>10078606</v>
      </c>
      <c r="AI62">
        <v>8591953</v>
      </c>
      <c r="AJ62">
        <v>18670560</v>
      </c>
      <c r="AK62">
        <v>14206929</v>
      </c>
      <c r="AL62">
        <v>11529684</v>
      </c>
      <c r="AM62">
        <v>192500576</v>
      </c>
      <c r="AN62">
        <v>80441328</v>
      </c>
      <c r="AO62">
        <v>18559312</v>
      </c>
    </row>
    <row r="63" spans="1:52">
      <c r="A63">
        <v>1995</v>
      </c>
      <c r="B63">
        <v>105330</v>
      </c>
      <c r="C63" t="s">
        <v>325</v>
      </c>
      <c r="D63" t="s">
        <v>274</v>
      </c>
      <c r="E63">
        <f t="shared" si="0"/>
        <v>0</v>
      </c>
      <c r="F63">
        <f>IF(ISNA(VLOOKUP(B63,criteria!$U$2:$U$174,1,0)),0,1)</f>
        <v>1</v>
      </c>
      <c r="G63" t="s">
        <v>636</v>
      </c>
      <c r="H63" t="s">
        <v>636</v>
      </c>
      <c r="V63">
        <v>56530476</v>
      </c>
      <c r="Y63">
        <v>4572401</v>
      </c>
      <c r="Z63">
        <v>19508530</v>
      </c>
      <c r="AA63">
        <v>94344120</v>
      </c>
      <c r="AB63">
        <v>7603518</v>
      </c>
      <c r="AC63">
        <v>10419030</v>
      </c>
      <c r="AF63">
        <v>213332192</v>
      </c>
      <c r="AG63">
        <v>66180408</v>
      </c>
      <c r="AH63">
        <v>10895541</v>
      </c>
      <c r="AI63">
        <v>10027482</v>
      </c>
      <c r="AJ63">
        <v>20923024</v>
      </c>
      <c r="AK63">
        <v>15886035</v>
      </c>
      <c r="AL63">
        <v>12418111</v>
      </c>
      <c r="AM63">
        <v>205629328</v>
      </c>
      <c r="AN63">
        <v>86216784</v>
      </c>
      <c r="AO63">
        <v>19764012</v>
      </c>
    </row>
    <row r="64" spans="1:52">
      <c r="A64">
        <v>1996</v>
      </c>
      <c r="B64">
        <v>105330</v>
      </c>
      <c r="C64" t="s">
        <v>325</v>
      </c>
      <c r="D64" t="s">
        <v>274</v>
      </c>
      <c r="E64">
        <f t="shared" si="0"/>
        <v>0</v>
      </c>
      <c r="F64">
        <f>IF(ISNA(VLOOKUP(B64,criteria!$U$2:$U$174,1,0)),0,1)</f>
        <v>1</v>
      </c>
      <c r="G64" t="s">
        <v>636</v>
      </c>
      <c r="H64" t="s">
        <v>636</v>
      </c>
      <c r="V64">
        <v>58654700</v>
      </c>
      <c r="Y64">
        <v>4853275</v>
      </c>
      <c r="Z64">
        <v>19487460</v>
      </c>
      <c r="AA64">
        <v>98163432</v>
      </c>
      <c r="AB64">
        <v>6403997</v>
      </c>
      <c r="AC64">
        <v>11174904</v>
      </c>
      <c r="AF64">
        <v>218703248</v>
      </c>
      <c r="AG64">
        <v>71798640</v>
      </c>
      <c r="AH64">
        <v>10780548</v>
      </c>
      <c r="AI64">
        <v>10283619</v>
      </c>
      <c r="AJ64">
        <v>21064168</v>
      </c>
      <c r="AK64">
        <v>17103804</v>
      </c>
      <c r="AL64">
        <v>13212363</v>
      </c>
      <c r="AM64">
        <v>219898832</v>
      </c>
      <c r="AN64">
        <v>92074688</v>
      </c>
      <c r="AO64">
        <v>20377124</v>
      </c>
      <c r="AP64">
        <v>6087971</v>
      </c>
      <c r="AQ64">
        <v>6766248</v>
      </c>
      <c r="AT64">
        <v>773</v>
      </c>
      <c r="AU64">
        <v>0.41099999999999998</v>
      </c>
    </row>
    <row r="65" spans="1:52">
      <c r="A65">
        <v>1997</v>
      </c>
      <c r="B65">
        <v>105330</v>
      </c>
      <c r="C65" t="s">
        <v>325</v>
      </c>
      <c r="D65" t="s">
        <v>274</v>
      </c>
      <c r="E65">
        <f t="shared" si="0"/>
        <v>0</v>
      </c>
      <c r="F65">
        <f>IF(ISNA(VLOOKUP(B65,criteria!$U$2:$U$174,1,0)),0,1)</f>
        <v>1</v>
      </c>
      <c r="G65" t="s">
        <v>636</v>
      </c>
      <c r="H65" t="s">
        <v>636</v>
      </c>
      <c r="V65">
        <v>60703288</v>
      </c>
      <c r="Y65">
        <v>4286674</v>
      </c>
      <c r="Z65">
        <v>20452538</v>
      </c>
      <c r="AA65">
        <v>105085920</v>
      </c>
      <c r="AB65">
        <v>6804539</v>
      </c>
      <c r="AC65">
        <v>11066149</v>
      </c>
      <c r="AF65">
        <v>229236048</v>
      </c>
      <c r="AG65">
        <v>77355232</v>
      </c>
      <c r="AH65">
        <v>11318298</v>
      </c>
      <c r="AI65">
        <v>14659754</v>
      </c>
      <c r="AJ65">
        <v>25978052</v>
      </c>
      <c r="AK65">
        <v>18909044</v>
      </c>
      <c r="AL65">
        <v>14930473</v>
      </c>
      <c r="AM65">
        <v>234670800</v>
      </c>
      <c r="AN65">
        <v>96710552</v>
      </c>
      <c r="AO65">
        <v>21439234</v>
      </c>
      <c r="AP65">
        <v>6766248</v>
      </c>
      <c r="AQ65">
        <v>8116583</v>
      </c>
      <c r="AT65">
        <v>855</v>
      </c>
      <c r="AU65">
        <v>0.40799999999999997</v>
      </c>
      <c r="AW65">
        <v>0.34854800000000002</v>
      </c>
      <c r="AX65">
        <v>0.59714999999999996</v>
      </c>
      <c r="AY65">
        <v>0.13638800000000001</v>
      </c>
      <c r="AZ65">
        <v>28384</v>
      </c>
    </row>
    <row r="66" spans="1:52">
      <c r="A66">
        <v>1998</v>
      </c>
      <c r="B66">
        <v>105330</v>
      </c>
      <c r="C66" t="s">
        <v>325</v>
      </c>
      <c r="D66" t="s">
        <v>274</v>
      </c>
      <c r="E66">
        <f t="shared" ref="E66:E129" si="1">IF(M66&gt;999,1,0)</f>
        <v>0</v>
      </c>
      <c r="F66">
        <f>IF(ISNA(VLOOKUP(B66,criteria!$U$2:$U$174,1,0)),0,1)</f>
        <v>1</v>
      </c>
      <c r="G66" t="s">
        <v>636</v>
      </c>
      <c r="H66" t="s">
        <v>636</v>
      </c>
      <c r="V66">
        <v>62754516</v>
      </c>
      <c r="Y66">
        <v>4392661</v>
      </c>
      <c r="Z66">
        <v>22558180</v>
      </c>
      <c r="AA66">
        <v>110542512</v>
      </c>
      <c r="AB66">
        <v>6703797</v>
      </c>
      <c r="AC66">
        <v>9740585</v>
      </c>
      <c r="AF66">
        <v>238289248</v>
      </c>
      <c r="AG66">
        <v>79892280</v>
      </c>
      <c r="AH66">
        <v>12361654</v>
      </c>
      <c r="AI66">
        <v>12199929</v>
      </c>
      <c r="AJ66">
        <v>24561584</v>
      </c>
      <c r="AK66">
        <v>21656014</v>
      </c>
      <c r="AL66">
        <v>15101156</v>
      </c>
      <c r="AM66">
        <v>240092864</v>
      </c>
      <c r="AN66">
        <v>107358040</v>
      </c>
      <c r="AO66">
        <v>20943760</v>
      </c>
      <c r="AP66">
        <v>8116583</v>
      </c>
      <c r="AQ66">
        <v>9095047</v>
      </c>
      <c r="AT66">
        <v>857</v>
      </c>
      <c r="AU66">
        <v>0.44400000000000001</v>
      </c>
      <c r="AW66">
        <v>0.35692499999999999</v>
      </c>
      <c r="AX66">
        <v>0.60150499999999996</v>
      </c>
      <c r="AY66">
        <v>0.135101</v>
      </c>
      <c r="AZ66">
        <v>29728</v>
      </c>
    </row>
    <row r="67" spans="1:52">
      <c r="A67">
        <v>1999</v>
      </c>
      <c r="B67">
        <v>105330</v>
      </c>
      <c r="C67" t="s">
        <v>325</v>
      </c>
      <c r="D67" t="s">
        <v>274</v>
      </c>
      <c r="E67">
        <f t="shared" si="1"/>
        <v>0</v>
      </c>
      <c r="F67">
        <f>IF(ISNA(VLOOKUP(B67,criteria!$U$2:$U$174,1,0)),0,1)</f>
        <v>1</v>
      </c>
      <c r="G67" t="s">
        <v>636</v>
      </c>
      <c r="H67" t="s">
        <v>636</v>
      </c>
      <c r="V67">
        <v>65628812</v>
      </c>
      <c r="Y67">
        <v>5065133</v>
      </c>
      <c r="Z67">
        <v>24321556</v>
      </c>
      <c r="AA67">
        <v>116274176</v>
      </c>
      <c r="AB67">
        <v>8134101</v>
      </c>
      <c r="AC67">
        <v>10170114</v>
      </c>
      <c r="AF67">
        <v>251779520</v>
      </c>
      <c r="AG67">
        <v>84297400</v>
      </c>
      <c r="AH67">
        <v>13089341</v>
      </c>
      <c r="AI67">
        <v>10596962</v>
      </c>
      <c r="AJ67">
        <v>23686304</v>
      </c>
      <c r="AK67">
        <v>19708780</v>
      </c>
      <c r="AL67">
        <v>15079617</v>
      </c>
      <c r="AM67">
        <v>248330768</v>
      </c>
      <c r="AN67">
        <v>121469552</v>
      </c>
      <c r="AO67">
        <v>23206320</v>
      </c>
      <c r="AP67">
        <v>9095047</v>
      </c>
      <c r="AQ67">
        <v>9105490</v>
      </c>
      <c r="AT67">
        <v>724</v>
      </c>
      <c r="AU67">
        <v>0.42499999999999999</v>
      </c>
      <c r="AW67">
        <v>0.36743500000000001</v>
      </c>
      <c r="AX67">
        <v>0.60625899999999999</v>
      </c>
      <c r="AY67">
        <v>0.14649200000000001</v>
      </c>
      <c r="AZ67">
        <v>30123.5</v>
      </c>
    </row>
    <row r="68" spans="1:52">
      <c r="A68">
        <v>2000</v>
      </c>
      <c r="B68">
        <v>105330</v>
      </c>
      <c r="C68" t="s">
        <v>325</v>
      </c>
      <c r="D68" t="s">
        <v>274</v>
      </c>
      <c r="E68">
        <f t="shared" si="1"/>
        <v>0</v>
      </c>
      <c r="F68">
        <f>IF(ISNA(VLOOKUP(B68,criteria!$U$2:$U$174,1,0)),0,1)</f>
        <v>1</v>
      </c>
      <c r="G68" t="s">
        <v>636</v>
      </c>
      <c r="H68" t="s">
        <v>636</v>
      </c>
      <c r="V68">
        <v>65901128</v>
      </c>
      <c r="Y68">
        <v>5023435</v>
      </c>
      <c r="Z68">
        <v>29730170</v>
      </c>
      <c r="AA68">
        <v>120533472</v>
      </c>
      <c r="AB68">
        <v>9018539</v>
      </c>
      <c r="AC68">
        <v>11029959</v>
      </c>
      <c r="AF68">
        <v>264097184</v>
      </c>
      <c r="AG68">
        <v>87053376</v>
      </c>
      <c r="AH68">
        <v>14963074</v>
      </c>
      <c r="AI68">
        <v>12446021</v>
      </c>
      <c r="AJ68">
        <v>27409096</v>
      </c>
      <c r="AK68">
        <v>22469488</v>
      </c>
      <c r="AL68">
        <v>17082528</v>
      </c>
      <c r="AM68">
        <v>260664240</v>
      </c>
      <c r="AN68">
        <v>125888352</v>
      </c>
      <c r="AO68">
        <v>24567068</v>
      </c>
      <c r="AP68">
        <v>9105490</v>
      </c>
      <c r="AQ68">
        <v>9907873</v>
      </c>
      <c r="AT68">
        <v>847</v>
      </c>
      <c r="AU68">
        <v>0.42</v>
      </c>
      <c r="AW68">
        <v>0.36828100000000003</v>
      </c>
      <c r="AX68">
        <v>0.61197699999999999</v>
      </c>
      <c r="AY68">
        <v>0.148142</v>
      </c>
      <c r="AZ68">
        <v>30705.5</v>
      </c>
    </row>
    <row r="69" spans="1:52">
      <c r="A69">
        <v>2001</v>
      </c>
      <c r="B69">
        <v>105330</v>
      </c>
      <c r="C69" t="s">
        <v>325</v>
      </c>
      <c r="D69" t="s">
        <v>274</v>
      </c>
      <c r="E69">
        <f t="shared" si="1"/>
        <v>1</v>
      </c>
      <c r="F69">
        <f>IF(ISNA(VLOOKUP(B69,criteria!$U$2:$U$174,1,0)),0,1)</f>
        <v>1</v>
      </c>
      <c r="G69">
        <v>0.80414536157779404</v>
      </c>
      <c r="H69">
        <v>0.45883955944135346</v>
      </c>
      <c r="I69">
        <v>10952</v>
      </c>
      <c r="J69">
        <v>8807</v>
      </c>
      <c r="K69">
        <v>3432</v>
      </c>
      <c r="L69">
        <v>609</v>
      </c>
      <c r="M69">
        <v>4041</v>
      </c>
      <c r="V69">
        <v>70826400</v>
      </c>
      <c r="W69">
        <v>51196904</v>
      </c>
      <c r="X69">
        <v>7850834</v>
      </c>
      <c r="Y69">
        <v>5689408</v>
      </c>
      <c r="Z69">
        <v>38390400</v>
      </c>
      <c r="AA69">
        <v>129491048</v>
      </c>
      <c r="AB69">
        <v>3906839</v>
      </c>
      <c r="AC69">
        <v>11098468</v>
      </c>
      <c r="AD69">
        <v>136876576</v>
      </c>
      <c r="AE69">
        <v>126276400</v>
      </c>
      <c r="AF69">
        <v>263806688</v>
      </c>
      <c r="AG69">
        <v>104859344</v>
      </c>
      <c r="AH69">
        <v>19575658</v>
      </c>
      <c r="AI69">
        <v>22470198</v>
      </c>
      <c r="AJ69">
        <v>42045856</v>
      </c>
      <c r="AK69">
        <v>22332012</v>
      </c>
      <c r="AL69">
        <v>21967764</v>
      </c>
      <c r="AM69">
        <v>267076992</v>
      </c>
      <c r="AN69">
        <v>124507768</v>
      </c>
      <c r="AO69">
        <v>30647322</v>
      </c>
      <c r="AR69">
        <v>263806688</v>
      </c>
      <c r="AS69">
        <v>267076992</v>
      </c>
      <c r="AT69">
        <v>1035</v>
      </c>
      <c r="AU69">
        <v>0.45700000000000002</v>
      </c>
      <c r="AW69">
        <v>0.364927</v>
      </c>
      <c r="AX69">
        <v>0.61337699999999995</v>
      </c>
      <c r="AY69">
        <v>0.14730799999999999</v>
      </c>
      <c r="AZ69">
        <v>32504.5</v>
      </c>
    </row>
    <row r="70" spans="1:52">
      <c r="A70">
        <v>2002</v>
      </c>
      <c r="B70">
        <v>105330</v>
      </c>
      <c r="C70" t="s">
        <v>325</v>
      </c>
      <c r="D70" t="s">
        <v>274</v>
      </c>
      <c r="E70">
        <f t="shared" si="1"/>
        <v>1</v>
      </c>
      <c r="F70">
        <f>IF(ISNA(VLOOKUP(B70,criteria!$U$2:$U$174,1,0)),0,1)</f>
        <v>1</v>
      </c>
      <c r="G70">
        <v>0.81483822042467136</v>
      </c>
      <c r="H70">
        <v>0.37164572669458662</v>
      </c>
      <c r="I70">
        <v>7912</v>
      </c>
      <c r="J70">
        <v>6447</v>
      </c>
      <c r="K70">
        <v>2153</v>
      </c>
      <c r="L70">
        <v>243</v>
      </c>
      <c r="M70">
        <v>2396</v>
      </c>
      <c r="V70">
        <v>72496128</v>
      </c>
      <c r="W70">
        <v>53271744</v>
      </c>
      <c r="X70">
        <v>8519908</v>
      </c>
      <c r="Y70">
        <v>5093434</v>
      </c>
      <c r="Z70">
        <v>39577424</v>
      </c>
      <c r="AA70">
        <v>128584960</v>
      </c>
      <c r="AB70">
        <v>4119763</v>
      </c>
      <c r="AC70">
        <v>13669454</v>
      </c>
      <c r="AD70">
        <v>143508816</v>
      </c>
      <c r="AE70">
        <v>127029496</v>
      </c>
      <c r="AF70">
        <v>271448896</v>
      </c>
      <c r="AG70">
        <v>105004768</v>
      </c>
      <c r="AH70">
        <v>21028418</v>
      </c>
      <c r="AI70">
        <v>22727220</v>
      </c>
      <c r="AJ70">
        <v>43755640</v>
      </c>
      <c r="AK70">
        <v>22821576</v>
      </c>
      <c r="AL70">
        <v>20133320</v>
      </c>
      <c r="AM70">
        <v>269094816</v>
      </c>
      <c r="AN70">
        <v>126316496</v>
      </c>
      <c r="AO70">
        <v>32983804</v>
      </c>
      <c r="AP70">
        <v>42019120</v>
      </c>
      <c r="AQ70">
        <v>45075152</v>
      </c>
      <c r="AR70">
        <v>271448896</v>
      </c>
      <c r="AS70">
        <v>269094816</v>
      </c>
      <c r="AT70">
        <v>1028</v>
      </c>
      <c r="AU70">
        <v>0.51800000000000002</v>
      </c>
      <c r="AW70">
        <v>0.37243100000000001</v>
      </c>
      <c r="AX70">
        <v>0.61566100000000001</v>
      </c>
      <c r="AY70">
        <v>0.15595400000000001</v>
      </c>
      <c r="AZ70">
        <v>33577.5</v>
      </c>
    </row>
    <row r="71" spans="1:52">
      <c r="A71">
        <v>2003</v>
      </c>
      <c r="B71">
        <v>105330</v>
      </c>
      <c r="C71" t="s">
        <v>325</v>
      </c>
      <c r="D71" t="s">
        <v>274</v>
      </c>
      <c r="E71">
        <f t="shared" si="1"/>
        <v>1</v>
      </c>
      <c r="F71">
        <f>IF(ISNA(VLOOKUP(B71,criteria!$U$2:$U$174,1,0)),0,1)</f>
        <v>1</v>
      </c>
      <c r="G71">
        <v>0.81293541705893424</v>
      </c>
      <c r="H71">
        <v>0.27434858135495077</v>
      </c>
      <c r="I71">
        <v>10622</v>
      </c>
      <c r="J71">
        <v>8635</v>
      </c>
      <c r="K71">
        <v>2107</v>
      </c>
      <c r="L71">
        <v>262</v>
      </c>
      <c r="M71">
        <v>2369</v>
      </c>
      <c r="N71" t="s">
        <v>316</v>
      </c>
      <c r="O71" t="s">
        <v>275</v>
      </c>
      <c r="V71">
        <v>94065160</v>
      </c>
      <c r="W71">
        <v>70820904</v>
      </c>
      <c r="X71">
        <v>9564155</v>
      </c>
      <c r="Y71">
        <v>5107354</v>
      </c>
      <c r="Z71">
        <v>43252844</v>
      </c>
      <c r="AA71">
        <v>130071360</v>
      </c>
      <c r="AB71">
        <v>3601661</v>
      </c>
      <c r="AC71">
        <v>9889163</v>
      </c>
      <c r="AD71">
        <v>165155104</v>
      </c>
      <c r="AE71">
        <v>127915040</v>
      </c>
      <c r="AF71">
        <v>293859072</v>
      </c>
      <c r="AG71">
        <v>109435168</v>
      </c>
      <c r="AH71">
        <v>21662162</v>
      </c>
      <c r="AI71">
        <v>25222662</v>
      </c>
      <c r="AJ71">
        <v>46884824</v>
      </c>
      <c r="AK71">
        <v>23198506</v>
      </c>
      <c r="AL71">
        <v>22013284</v>
      </c>
      <c r="AM71">
        <v>279236032</v>
      </c>
      <c r="AN71">
        <v>125712344</v>
      </c>
      <c r="AO71">
        <v>37774444</v>
      </c>
      <c r="AP71">
        <v>45075152</v>
      </c>
      <c r="AQ71">
        <v>52729856</v>
      </c>
      <c r="AR71">
        <v>293859072</v>
      </c>
      <c r="AS71">
        <v>279236032</v>
      </c>
      <c r="AT71">
        <v>1040</v>
      </c>
      <c r="AU71">
        <v>0.502</v>
      </c>
      <c r="AW71">
        <v>0.37863000000000002</v>
      </c>
      <c r="AX71">
        <v>0.62185999999999997</v>
      </c>
      <c r="AY71">
        <v>0.154976</v>
      </c>
      <c r="AZ71">
        <v>33963</v>
      </c>
    </row>
    <row r="72" spans="1:52">
      <c r="A72">
        <v>2004</v>
      </c>
      <c r="B72">
        <v>105330</v>
      </c>
      <c r="C72" t="s">
        <v>325</v>
      </c>
      <c r="D72" t="s">
        <v>274</v>
      </c>
      <c r="E72">
        <f t="shared" si="1"/>
        <v>1</v>
      </c>
      <c r="F72">
        <f>IF(ISNA(VLOOKUP(B72,criteria!$U$2:$U$174,1,0)),0,1)</f>
        <v>1</v>
      </c>
      <c r="G72">
        <v>0.85453845166260112</v>
      </c>
      <c r="H72">
        <v>0.37980769230769229</v>
      </c>
      <c r="I72">
        <v>7789</v>
      </c>
      <c r="J72">
        <v>6656</v>
      </c>
      <c r="K72">
        <v>2278</v>
      </c>
      <c r="L72">
        <v>250</v>
      </c>
      <c r="M72">
        <v>2528</v>
      </c>
      <c r="V72">
        <v>100301016</v>
      </c>
      <c r="W72">
        <v>74121392</v>
      </c>
      <c r="X72">
        <v>13475254</v>
      </c>
      <c r="Y72">
        <v>5303050</v>
      </c>
      <c r="Z72">
        <v>44382912</v>
      </c>
      <c r="AA72">
        <v>141135520</v>
      </c>
      <c r="AB72">
        <v>3347860</v>
      </c>
      <c r="AC72">
        <v>9440665</v>
      </c>
      <c r="AD72">
        <v>171535792</v>
      </c>
      <c r="AE72">
        <v>138389968</v>
      </c>
      <c r="AF72">
        <v>310585472</v>
      </c>
      <c r="AG72">
        <v>114706560</v>
      </c>
      <c r="AH72">
        <v>22927140</v>
      </c>
      <c r="AI72">
        <v>25930272</v>
      </c>
      <c r="AJ72">
        <v>48857412</v>
      </c>
      <c r="AK72">
        <v>24036074</v>
      </c>
      <c r="AL72">
        <v>23413500</v>
      </c>
      <c r="AM72">
        <v>287261632</v>
      </c>
      <c r="AN72">
        <v>130404624</v>
      </c>
      <c r="AO72">
        <v>40472876</v>
      </c>
      <c r="AP72">
        <v>52729856</v>
      </c>
      <c r="AQ72">
        <v>57862524</v>
      </c>
      <c r="AR72">
        <v>310585472</v>
      </c>
      <c r="AS72">
        <v>287261632</v>
      </c>
      <c r="AT72">
        <v>1041</v>
      </c>
      <c r="AU72">
        <v>0.48099999999999998</v>
      </c>
      <c r="AW72">
        <v>0.373859</v>
      </c>
      <c r="AX72">
        <v>0.621336</v>
      </c>
      <c r="AY72">
        <v>0.155054</v>
      </c>
      <c r="AZ72">
        <v>34000</v>
      </c>
    </row>
    <row r="73" spans="1:52">
      <c r="A73">
        <v>2005</v>
      </c>
      <c r="B73">
        <v>105330</v>
      </c>
      <c r="C73" t="s">
        <v>279</v>
      </c>
      <c r="D73" t="s">
        <v>274</v>
      </c>
      <c r="E73">
        <f t="shared" si="1"/>
        <v>1</v>
      </c>
      <c r="F73">
        <f>IF(ISNA(VLOOKUP(B73,criteria!$U$2:$U$174,1,0)),0,1)</f>
        <v>1</v>
      </c>
      <c r="G73">
        <v>0.86351813826146473</v>
      </c>
      <c r="H73">
        <v>0.36128725428027902</v>
      </c>
      <c r="I73">
        <v>7305</v>
      </c>
      <c r="J73">
        <v>6308</v>
      </c>
      <c r="K73">
        <v>2105</v>
      </c>
      <c r="L73">
        <v>174</v>
      </c>
      <c r="M73">
        <v>2279</v>
      </c>
      <c r="V73">
        <v>108510888</v>
      </c>
      <c r="W73">
        <v>82011312</v>
      </c>
      <c r="X73">
        <v>11861133</v>
      </c>
      <c r="Y73">
        <v>6427344</v>
      </c>
      <c r="Z73">
        <v>38297452</v>
      </c>
      <c r="AA73">
        <v>149693888</v>
      </c>
      <c r="AB73">
        <v>5174927</v>
      </c>
      <c r="AC73">
        <v>9963703</v>
      </c>
      <c r="AD73">
        <v>181567744</v>
      </c>
      <c r="AE73">
        <v>148829440</v>
      </c>
      <c r="AF73">
        <v>331613184</v>
      </c>
      <c r="AG73">
        <v>119796568</v>
      </c>
      <c r="AH73">
        <v>24589692</v>
      </c>
      <c r="AI73">
        <v>30071632</v>
      </c>
      <c r="AJ73">
        <v>54661324</v>
      </c>
      <c r="AK73">
        <v>29990058</v>
      </c>
      <c r="AL73">
        <v>24770136</v>
      </c>
      <c r="AM73">
        <v>321198528</v>
      </c>
      <c r="AN73">
        <v>138440048</v>
      </c>
      <c r="AO73">
        <v>43497564</v>
      </c>
      <c r="AP73">
        <v>57862524</v>
      </c>
      <c r="AQ73">
        <v>63097148</v>
      </c>
      <c r="AR73">
        <v>331613184</v>
      </c>
      <c r="AS73">
        <v>321198528</v>
      </c>
      <c r="AT73">
        <v>1070</v>
      </c>
      <c r="AU73">
        <v>0.47099999999999997</v>
      </c>
      <c r="AW73">
        <v>0.38635700000000001</v>
      </c>
      <c r="AX73">
        <v>0.62832699999999997</v>
      </c>
      <c r="AY73">
        <v>0.158917</v>
      </c>
      <c r="AZ73">
        <v>34177</v>
      </c>
    </row>
    <row r="74" spans="1:52">
      <c r="A74">
        <v>2006</v>
      </c>
      <c r="B74">
        <v>105330</v>
      </c>
      <c r="C74" t="s">
        <v>279</v>
      </c>
      <c r="D74" t="s">
        <v>274</v>
      </c>
      <c r="E74">
        <f t="shared" si="1"/>
        <v>1</v>
      </c>
      <c r="F74">
        <f>IF(ISNA(VLOOKUP(B74,criteria!$U$2:$U$174,1,0)),0,1)</f>
        <v>1</v>
      </c>
      <c r="G74">
        <v>0.3227938746281811</v>
      </c>
      <c r="H74">
        <v>0.97133105802047781</v>
      </c>
      <c r="I74">
        <v>9077</v>
      </c>
      <c r="J74">
        <v>2930</v>
      </c>
      <c r="K74">
        <v>2607</v>
      </c>
      <c r="L74">
        <v>239</v>
      </c>
      <c r="M74">
        <v>2846</v>
      </c>
      <c r="V74">
        <v>115588696</v>
      </c>
      <c r="W74">
        <v>89162408</v>
      </c>
      <c r="X74">
        <v>16912964</v>
      </c>
      <c r="Y74">
        <v>6321502</v>
      </c>
      <c r="Z74">
        <v>42000040</v>
      </c>
      <c r="AA74">
        <v>167492880</v>
      </c>
      <c r="AB74">
        <v>5274697</v>
      </c>
      <c r="AC74">
        <v>12320244</v>
      </c>
      <c r="AD74">
        <v>194576320</v>
      </c>
      <c r="AE74">
        <v>169218352</v>
      </c>
      <c r="AF74">
        <v>367026656</v>
      </c>
      <c r="AG74">
        <v>135668464</v>
      </c>
      <c r="AH74">
        <v>24855646</v>
      </c>
      <c r="AI74">
        <v>32021616</v>
      </c>
      <c r="AJ74">
        <v>56877264</v>
      </c>
      <c r="AK74">
        <v>31042828</v>
      </c>
      <c r="AL74">
        <v>27829140</v>
      </c>
      <c r="AM74">
        <v>341173696</v>
      </c>
      <c r="AN74">
        <v>150978496</v>
      </c>
      <c r="AO74">
        <v>50911676</v>
      </c>
      <c r="AP74">
        <v>63097148</v>
      </c>
      <c r="AQ74">
        <v>74803992</v>
      </c>
      <c r="AR74">
        <v>367026656</v>
      </c>
      <c r="AS74">
        <v>341173696</v>
      </c>
      <c r="AT74">
        <v>1034</v>
      </c>
      <c r="AU74">
        <v>0.48199999999999998</v>
      </c>
      <c r="AW74">
        <v>0.40218599999999999</v>
      </c>
      <c r="AX74">
        <v>0.625</v>
      </c>
      <c r="AY74">
        <v>0.160242</v>
      </c>
      <c r="AZ74">
        <v>35228.5</v>
      </c>
    </row>
    <row r="75" spans="1:52">
      <c r="A75">
        <v>2007</v>
      </c>
      <c r="B75">
        <v>105330</v>
      </c>
      <c r="C75" t="s">
        <v>279</v>
      </c>
      <c r="D75" t="s">
        <v>274</v>
      </c>
      <c r="E75">
        <f t="shared" si="1"/>
        <v>1</v>
      </c>
      <c r="F75">
        <f>IF(ISNA(VLOOKUP(B75,criteria!$U$2:$U$174,1,0)),0,1)</f>
        <v>1</v>
      </c>
      <c r="G75">
        <v>0.75093632958801493</v>
      </c>
      <c r="H75">
        <v>0.27268036804540374</v>
      </c>
      <c r="I75">
        <v>15486</v>
      </c>
      <c r="J75">
        <v>11629</v>
      </c>
      <c r="K75">
        <v>2931</v>
      </c>
      <c r="L75">
        <v>240</v>
      </c>
      <c r="M75">
        <v>3171</v>
      </c>
      <c r="N75" t="s">
        <v>316</v>
      </c>
      <c r="O75" t="s">
        <v>275</v>
      </c>
      <c r="P75" t="s">
        <v>50</v>
      </c>
      <c r="Q75" t="s">
        <v>54</v>
      </c>
      <c r="V75">
        <v>128920720</v>
      </c>
      <c r="W75">
        <v>99150792</v>
      </c>
      <c r="Y75">
        <v>6142081</v>
      </c>
      <c r="Z75">
        <v>42140376</v>
      </c>
      <c r="AA75">
        <v>185324848</v>
      </c>
      <c r="AB75">
        <v>10469265</v>
      </c>
      <c r="AC75">
        <v>13257359</v>
      </c>
      <c r="AD75">
        <v>162342608</v>
      </c>
      <c r="AE75">
        <v>228554688</v>
      </c>
      <c r="AF75">
        <v>400443552</v>
      </c>
      <c r="AG75">
        <v>149656832</v>
      </c>
      <c r="AH75">
        <v>25241928</v>
      </c>
      <c r="AI75">
        <v>34546556</v>
      </c>
      <c r="AJ75">
        <v>59788484</v>
      </c>
      <c r="AK75">
        <v>34372252</v>
      </c>
      <c r="AL75">
        <v>32783134</v>
      </c>
      <c r="AM75">
        <v>369979872</v>
      </c>
      <c r="AN75">
        <v>160428096</v>
      </c>
      <c r="AO75">
        <v>54879672</v>
      </c>
      <c r="AP75">
        <v>74803992</v>
      </c>
      <c r="AQ75">
        <v>77641928</v>
      </c>
      <c r="AR75">
        <v>400443552</v>
      </c>
      <c r="AS75">
        <v>369979872</v>
      </c>
      <c r="AT75">
        <v>1132</v>
      </c>
      <c r="AU75">
        <v>0.52600000000000002</v>
      </c>
      <c r="AW75">
        <v>0.37041299999999999</v>
      </c>
      <c r="AX75">
        <v>0.61560199999999998</v>
      </c>
      <c r="AY75">
        <v>0.14677999999999999</v>
      </c>
      <c r="AZ75">
        <v>39790.5</v>
      </c>
    </row>
    <row r="76" spans="1:52">
      <c r="A76">
        <v>2008</v>
      </c>
      <c r="B76">
        <v>105330</v>
      </c>
      <c r="C76" t="s">
        <v>279</v>
      </c>
      <c r="D76" t="s">
        <v>274</v>
      </c>
      <c r="E76">
        <f t="shared" si="1"/>
        <v>1</v>
      </c>
      <c r="F76">
        <f>IF(ISNA(VLOOKUP(B76,criteria!$U$2:$U$174,1,0)),0,1)</f>
        <v>1</v>
      </c>
      <c r="G76">
        <v>0.74329902033915163</v>
      </c>
      <c r="H76">
        <v>0.2410517160634241</v>
      </c>
      <c r="I76">
        <v>20109</v>
      </c>
      <c r="J76">
        <v>14947</v>
      </c>
      <c r="K76">
        <v>3319</v>
      </c>
      <c r="L76">
        <v>284</v>
      </c>
      <c r="M76">
        <v>3603</v>
      </c>
      <c r="V76">
        <v>146365152</v>
      </c>
      <c r="W76">
        <v>112074712</v>
      </c>
      <c r="Y76">
        <v>6254996</v>
      </c>
      <c r="Z76">
        <v>70876512</v>
      </c>
      <c r="AA76">
        <v>158619520</v>
      </c>
      <c r="AB76">
        <v>8880179</v>
      </c>
      <c r="AC76">
        <v>12344946</v>
      </c>
      <c r="AD76">
        <v>178077232</v>
      </c>
      <c r="AE76">
        <v>222493696</v>
      </c>
      <c r="AF76">
        <v>407891552</v>
      </c>
      <c r="AG76">
        <v>150788256</v>
      </c>
      <c r="AH76">
        <v>25339620</v>
      </c>
      <c r="AI76">
        <v>33995460</v>
      </c>
      <c r="AJ76">
        <v>59335080</v>
      </c>
      <c r="AK76">
        <v>31953102</v>
      </c>
      <c r="AL76">
        <v>33327328</v>
      </c>
      <c r="AM76">
        <v>368342784</v>
      </c>
      <c r="AN76">
        <v>163520640</v>
      </c>
      <c r="AO76">
        <v>56880372</v>
      </c>
      <c r="AP76">
        <v>77641928</v>
      </c>
      <c r="AQ76">
        <v>59236380</v>
      </c>
      <c r="AR76">
        <v>407891552</v>
      </c>
      <c r="AS76">
        <v>368342784</v>
      </c>
      <c r="AT76">
        <v>1058</v>
      </c>
      <c r="AU76">
        <v>0.5</v>
      </c>
      <c r="AW76">
        <v>0.33995799999999998</v>
      </c>
      <c r="AX76">
        <v>0.61315200000000003</v>
      </c>
      <c r="AY76">
        <v>0.13486699999999999</v>
      </c>
      <c r="AZ76">
        <v>43462</v>
      </c>
    </row>
    <row r="77" spans="1:52">
      <c r="A77">
        <v>2009</v>
      </c>
      <c r="B77">
        <v>105330</v>
      </c>
      <c r="C77" t="s">
        <v>279</v>
      </c>
      <c r="D77" t="s">
        <v>274</v>
      </c>
      <c r="E77">
        <f t="shared" si="1"/>
        <v>1</v>
      </c>
      <c r="F77">
        <f>IF(ISNA(VLOOKUP(B77,criteria!$U$2:$U$174,1,0)),0,1)</f>
        <v>1</v>
      </c>
      <c r="G77">
        <v>0.72909546593757124</v>
      </c>
      <c r="H77">
        <v>0.1928125</v>
      </c>
      <c r="I77">
        <v>26334</v>
      </c>
      <c r="J77">
        <v>19200</v>
      </c>
      <c r="K77">
        <v>3454</v>
      </c>
      <c r="L77">
        <v>248</v>
      </c>
      <c r="M77">
        <v>3702</v>
      </c>
      <c r="V77">
        <v>173312864</v>
      </c>
      <c r="W77">
        <v>126413648</v>
      </c>
      <c r="Y77">
        <v>9120519</v>
      </c>
      <c r="Z77">
        <v>71216368</v>
      </c>
      <c r="AA77">
        <v>141365008</v>
      </c>
      <c r="AB77">
        <v>10873023</v>
      </c>
      <c r="AC77">
        <v>22769558</v>
      </c>
      <c r="AD77">
        <v>198965392</v>
      </c>
      <c r="AE77">
        <v>220594992</v>
      </c>
      <c r="AF77">
        <v>426232672</v>
      </c>
      <c r="AG77">
        <v>147933504</v>
      </c>
      <c r="AH77">
        <v>25914348</v>
      </c>
      <c r="AI77">
        <v>29972532</v>
      </c>
      <c r="AJ77">
        <v>55886880</v>
      </c>
      <c r="AK77">
        <v>33182200</v>
      </c>
      <c r="AL77">
        <v>29506234</v>
      </c>
      <c r="AM77">
        <v>369372064</v>
      </c>
      <c r="AN77">
        <v>168831088</v>
      </c>
      <c r="AO77">
        <v>54927060</v>
      </c>
      <c r="AP77">
        <v>59236380</v>
      </c>
      <c r="AQ77">
        <v>77726976</v>
      </c>
      <c r="AR77">
        <v>426232672</v>
      </c>
      <c r="AS77">
        <v>369372064</v>
      </c>
      <c r="AT77">
        <v>1119</v>
      </c>
      <c r="AU77">
        <v>0.49199999999999999</v>
      </c>
      <c r="AW77">
        <v>0.339173</v>
      </c>
      <c r="AX77">
        <v>0.61047200000000001</v>
      </c>
      <c r="AY77">
        <v>0.13755100000000001</v>
      </c>
      <c r="AZ77">
        <v>43534</v>
      </c>
    </row>
    <row r="78" spans="1:52">
      <c r="A78">
        <v>2010</v>
      </c>
      <c r="B78">
        <v>105330</v>
      </c>
      <c r="C78" t="s">
        <v>279</v>
      </c>
      <c r="D78" t="s">
        <v>274</v>
      </c>
      <c r="E78">
        <f t="shared" si="1"/>
        <v>1</v>
      </c>
      <c r="F78">
        <f>IF(ISNA(VLOOKUP(B78,criteria!$U$2:$U$174,1,0)),0,1)</f>
        <v>1</v>
      </c>
      <c r="G78">
        <v>0.65225191200075539</v>
      </c>
      <c r="H78">
        <v>0.19938235861802742</v>
      </c>
      <c r="I78">
        <v>31773</v>
      </c>
      <c r="J78">
        <v>20724</v>
      </c>
      <c r="K78">
        <v>3789</v>
      </c>
      <c r="L78">
        <v>343</v>
      </c>
      <c r="M78">
        <v>4132</v>
      </c>
      <c r="N78" t="s">
        <v>316</v>
      </c>
      <c r="O78" t="s">
        <v>275</v>
      </c>
      <c r="P78" t="s">
        <v>50</v>
      </c>
      <c r="Q78" t="s">
        <v>54</v>
      </c>
      <c r="R78">
        <v>-111.65600000000001</v>
      </c>
      <c r="S78">
        <v>35.194000000000003</v>
      </c>
      <c r="V78">
        <v>204345872</v>
      </c>
      <c r="W78">
        <v>147223808</v>
      </c>
      <c r="Y78">
        <v>8837084</v>
      </c>
      <c r="Z78">
        <v>71694856</v>
      </c>
      <c r="AA78">
        <v>141070784</v>
      </c>
      <c r="AB78">
        <v>8003120</v>
      </c>
      <c r="AC78">
        <v>28131936</v>
      </c>
      <c r="AD78">
        <v>232620512</v>
      </c>
      <c r="AE78">
        <v>213660112</v>
      </c>
      <c r="AF78">
        <v>455594208</v>
      </c>
      <c r="AG78">
        <v>155703296</v>
      </c>
      <c r="AH78">
        <v>26684652</v>
      </c>
      <c r="AI78">
        <v>30186512</v>
      </c>
      <c r="AJ78">
        <v>56871164</v>
      </c>
      <c r="AK78">
        <v>36027612</v>
      </c>
      <c r="AL78">
        <v>37001296</v>
      </c>
      <c r="AM78">
        <v>406527744</v>
      </c>
      <c r="AN78">
        <v>178985104</v>
      </c>
      <c r="AO78">
        <v>61081320</v>
      </c>
      <c r="AP78">
        <v>77726976</v>
      </c>
      <c r="AQ78">
        <v>109995864</v>
      </c>
      <c r="AR78">
        <v>455594208</v>
      </c>
      <c r="AS78">
        <v>406527744</v>
      </c>
      <c r="AT78">
        <v>1088</v>
      </c>
      <c r="AU78">
        <v>0.51800000000000002</v>
      </c>
      <c r="AW78">
        <v>0.32957700000000001</v>
      </c>
      <c r="AX78">
        <v>0.61208499999999999</v>
      </c>
      <c r="AY78">
        <v>0.133303</v>
      </c>
      <c r="AZ78">
        <v>42870</v>
      </c>
    </row>
    <row r="79" spans="1:52">
      <c r="A79">
        <v>2011</v>
      </c>
      <c r="B79">
        <v>105330</v>
      </c>
      <c r="C79" t="s">
        <v>279</v>
      </c>
      <c r="D79" t="s">
        <v>274</v>
      </c>
      <c r="E79">
        <f t="shared" si="1"/>
        <v>1</v>
      </c>
      <c r="F79">
        <f>IF(ISNA(VLOOKUP(B79,criteria!$U$2:$U$174,1,0)),0,1)</f>
        <v>1</v>
      </c>
      <c r="G79">
        <v>0.6478199718706048</v>
      </c>
      <c r="H79">
        <v>0.18680947556327496</v>
      </c>
      <c r="I79">
        <v>31995</v>
      </c>
      <c r="J79">
        <v>20727</v>
      </c>
      <c r="K79">
        <v>3225</v>
      </c>
      <c r="L79">
        <v>647</v>
      </c>
      <c r="M79">
        <v>3872</v>
      </c>
      <c r="T79">
        <v>7.3999999999999996E-2</v>
      </c>
      <c r="U79">
        <v>4567</v>
      </c>
      <c r="V79">
        <v>221500816</v>
      </c>
      <c r="W79">
        <v>157864528</v>
      </c>
      <c r="Y79">
        <v>7800077</v>
      </c>
      <c r="Z79">
        <v>69076520</v>
      </c>
      <c r="AA79">
        <v>115373376</v>
      </c>
      <c r="AB79">
        <v>10366967</v>
      </c>
      <c r="AC79">
        <v>34256232</v>
      </c>
      <c r="AD79">
        <v>241440192</v>
      </c>
      <c r="AE79">
        <v>193980928</v>
      </c>
      <c r="AF79">
        <v>442628096</v>
      </c>
      <c r="AG79">
        <v>163152256</v>
      </c>
      <c r="AH79">
        <v>26273520</v>
      </c>
      <c r="AI79">
        <v>32771962</v>
      </c>
      <c r="AJ79">
        <v>59045480</v>
      </c>
      <c r="AK79">
        <v>36177896</v>
      </c>
      <c r="AL79">
        <v>43688712</v>
      </c>
      <c r="AM79">
        <v>427495008</v>
      </c>
      <c r="AN79">
        <v>185141136</v>
      </c>
      <c r="AO79">
        <v>61490632</v>
      </c>
      <c r="AP79">
        <v>109995864</v>
      </c>
      <c r="AQ79">
        <v>112921056</v>
      </c>
      <c r="AR79">
        <v>442628096</v>
      </c>
      <c r="AS79">
        <v>427495008</v>
      </c>
      <c r="AT79">
        <v>1242</v>
      </c>
      <c r="AU79">
        <v>0.49099999999999999</v>
      </c>
      <c r="AW79">
        <v>0.34059200000000001</v>
      </c>
      <c r="AX79">
        <v>0.62028300000000003</v>
      </c>
      <c r="AY79">
        <v>0.13464000000000001</v>
      </c>
      <c r="AZ79">
        <v>39981</v>
      </c>
    </row>
    <row r="80" spans="1:52">
      <c r="A80">
        <v>2012</v>
      </c>
      <c r="B80">
        <v>105330</v>
      </c>
      <c r="C80" t="s">
        <v>279</v>
      </c>
      <c r="D80" t="s">
        <v>274</v>
      </c>
      <c r="E80">
        <f t="shared" si="1"/>
        <v>1</v>
      </c>
      <c r="F80">
        <f>IF(ISNA(VLOOKUP(B80,criteria!$U$2:$U$174,1,0)),0,1)</f>
        <v>1</v>
      </c>
      <c r="G80">
        <v>0.76315254925858211</v>
      </c>
      <c r="H80">
        <v>0.16175519981748354</v>
      </c>
      <c r="I80">
        <v>34461</v>
      </c>
      <c r="J80">
        <v>26299</v>
      </c>
      <c r="K80">
        <v>4118</v>
      </c>
      <c r="L80">
        <v>136</v>
      </c>
      <c r="M80">
        <v>4254</v>
      </c>
      <c r="N80" t="s">
        <v>316</v>
      </c>
      <c r="O80" t="s">
        <v>275</v>
      </c>
      <c r="P80" t="s">
        <v>50</v>
      </c>
      <c r="Q80" t="s">
        <v>54</v>
      </c>
      <c r="R80">
        <v>-111.658</v>
      </c>
      <c r="S80">
        <v>35.180100000000003</v>
      </c>
      <c r="T80">
        <v>9.2999999999999999E-2</v>
      </c>
      <c r="U80">
        <v>4732</v>
      </c>
      <c r="V80">
        <v>242037088</v>
      </c>
      <c r="W80">
        <v>172564640</v>
      </c>
      <c r="Y80">
        <v>6508731</v>
      </c>
      <c r="Z80">
        <v>68450648</v>
      </c>
      <c r="AA80">
        <v>113625936</v>
      </c>
      <c r="AB80">
        <v>9925288</v>
      </c>
      <c r="AC80">
        <v>34859316</v>
      </c>
      <c r="AD80">
        <v>263650912</v>
      </c>
      <c r="AE80">
        <v>189585552</v>
      </c>
      <c r="AF80">
        <v>460081248</v>
      </c>
      <c r="AG80">
        <v>177617216</v>
      </c>
      <c r="AH80">
        <v>24044098</v>
      </c>
      <c r="AI80">
        <v>30732672</v>
      </c>
      <c r="AJ80">
        <v>54776768</v>
      </c>
      <c r="AK80">
        <v>39787144</v>
      </c>
      <c r="AL80">
        <v>49729200</v>
      </c>
      <c r="AM80">
        <v>457630944</v>
      </c>
      <c r="AN80">
        <v>199813552</v>
      </c>
      <c r="AO80">
        <v>61676788</v>
      </c>
      <c r="AP80">
        <v>112921056</v>
      </c>
      <c r="AQ80">
        <v>107274944</v>
      </c>
      <c r="AR80">
        <v>460081248</v>
      </c>
      <c r="AS80">
        <v>457630944</v>
      </c>
      <c r="AT80">
        <v>1418</v>
      </c>
      <c r="AU80">
        <v>0.49199999999999999</v>
      </c>
      <c r="AW80">
        <v>0.35142299999999999</v>
      </c>
      <c r="AX80">
        <v>0.61418300000000003</v>
      </c>
      <c r="AY80">
        <v>0.13554099999999999</v>
      </c>
      <c r="AZ80">
        <v>38795</v>
      </c>
    </row>
    <row r="81" spans="1:52">
      <c r="A81">
        <v>2013</v>
      </c>
      <c r="B81">
        <v>105330</v>
      </c>
      <c r="C81" t="s">
        <v>279</v>
      </c>
      <c r="D81" t="s">
        <v>274</v>
      </c>
      <c r="E81">
        <f t="shared" si="1"/>
        <v>1</v>
      </c>
      <c r="F81">
        <f>IF(ISNA(VLOOKUP(B81,criteria!$U$2:$U$174,1,0)),0,1)</f>
        <v>1</v>
      </c>
      <c r="G81">
        <v>0.91373679719909384</v>
      </c>
      <c r="H81">
        <v>0.15365296068519174</v>
      </c>
      <c r="I81">
        <v>33989</v>
      </c>
      <c r="J81">
        <v>31057</v>
      </c>
      <c r="K81">
        <v>4364</v>
      </c>
      <c r="L81">
        <v>408</v>
      </c>
      <c r="M81">
        <v>4772</v>
      </c>
      <c r="N81" t="s">
        <v>316</v>
      </c>
      <c r="O81" t="s">
        <v>275</v>
      </c>
      <c r="P81" t="s">
        <v>50</v>
      </c>
      <c r="Q81" t="s">
        <v>54</v>
      </c>
      <c r="R81">
        <v>-111.658</v>
      </c>
      <c r="S81">
        <v>35.180100000000003</v>
      </c>
      <c r="T81">
        <v>0.10199999999999999</v>
      </c>
      <c r="U81">
        <v>5513</v>
      </c>
      <c r="V81">
        <v>265475712</v>
      </c>
      <c r="W81">
        <v>188816080</v>
      </c>
      <c r="Y81">
        <v>5766394</v>
      </c>
      <c r="Z81">
        <v>69637920</v>
      </c>
      <c r="AA81">
        <v>114823504</v>
      </c>
      <c r="AB81">
        <v>10919359</v>
      </c>
      <c r="AC81">
        <v>42296032</v>
      </c>
      <c r="AD81">
        <v>282815072</v>
      </c>
      <c r="AE81">
        <v>200673456</v>
      </c>
      <c r="AF81">
        <v>490278272</v>
      </c>
      <c r="AG81">
        <v>193435328</v>
      </c>
      <c r="AH81">
        <v>28494228</v>
      </c>
      <c r="AI81">
        <v>29230846</v>
      </c>
      <c r="AJ81">
        <v>57725072</v>
      </c>
      <c r="AK81">
        <v>41886120</v>
      </c>
      <c r="AL81">
        <v>59683936</v>
      </c>
      <c r="AM81">
        <v>485957984</v>
      </c>
      <c r="AN81">
        <v>217098688</v>
      </c>
      <c r="AO81">
        <v>69005480</v>
      </c>
      <c r="AP81">
        <v>107274944</v>
      </c>
      <c r="AQ81">
        <v>136074000</v>
      </c>
      <c r="AR81">
        <v>490278272</v>
      </c>
      <c r="AS81">
        <v>485957984</v>
      </c>
      <c r="AT81">
        <v>1675</v>
      </c>
      <c r="AU81">
        <v>0.51600000000000001</v>
      </c>
      <c r="AW81">
        <v>0.33599000000000001</v>
      </c>
      <c r="AX81">
        <v>0.60991700000000004</v>
      </c>
      <c r="AY81">
        <v>0.12637799999999999</v>
      </c>
      <c r="AZ81">
        <v>40227</v>
      </c>
    </row>
    <row r="82" spans="1:52">
      <c r="A82">
        <v>2014</v>
      </c>
      <c r="B82">
        <v>105330</v>
      </c>
      <c r="C82" t="s">
        <v>279</v>
      </c>
      <c r="D82" t="s">
        <v>274</v>
      </c>
      <c r="E82">
        <f t="shared" si="1"/>
        <v>1</v>
      </c>
      <c r="F82">
        <f>IF(ISNA(VLOOKUP(B82,criteria!$U$2:$U$174,1,0)),0,1)</f>
        <v>1</v>
      </c>
      <c r="G82">
        <v>0.80994976502997895</v>
      </c>
      <c r="H82">
        <v>0.19931175223080308</v>
      </c>
      <c r="I82">
        <v>30855</v>
      </c>
      <c r="J82">
        <v>24991</v>
      </c>
      <c r="K82">
        <v>4472</v>
      </c>
      <c r="L82">
        <v>509</v>
      </c>
      <c r="M82">
        <v>4981</v>
      </c>
      <c r="N82" t="s">
        <v>316</v>
      </c>
      <c r="O82" t="s">
        <v>275</v>
      </c>
      <c r="P82" t="s">
        <v>50</v>
      </c>
      <c r="Q82" t="s">
        <v>54</v>
      </c>
      <c r="R82">
        <v>-111.658</v>
      </c>
      <c r="S82">
        <v>35.180100000000003</v>
      </c>
      <c r="T82">
        <v>7.2999999999999995E-2</v>
      </c>
      <c r="U82">
        <v>6336</v>
      </c>
      <c r="V82">
        <v>293915744</v>
      </c>
      <c r="W82">
        <v>205550112</v>
      </c>
      <c r="Y82">
        <v>6073092</v>
      </c>
      <c r="Z82">
        <v>75202240</v>
      </c>
      <c r="AA82">
        <v>121562848</v>
      </c>
      <c r="AB82">
        <v>13031881</v>
      </c>
      <c r="AC82">
        <v>44765440</v>
      </c>
      <c r="AD82">
        <v>308890912</v>
      </c>
      <c r="AE82">
        <v>208036992</v>
      </c>
      <c r="AF82">
        <v>523673344</v>
      </c>
      <c r="AG82">
        <v>204609712</v>
      </c>
      <c r="AH82">
        <v>30587644</v>
      </c>
      <c r="AI82">
        <v>30260200</v>
      </c>
      <c r="AJ82">
        <v>60847844</v>
      </c>
      <c r="AK82">
        <v>44129336</v>
      </c>
      <c r="AL82">
        <v>59300588</v>
      </c>
      <c r="AM82">
        <v>513619040</v>
      </c>
      <c r="AN82">
        <v>227125600</v>
      </c>
      <c r="AO82">
        <v>77895344</v>
      </c>
      <c r="AP82">
        <v>136074000</v>
      </c>
      <c r="AQ82">
        <v>144211008</v>
      </c>
      <c r="AR82">
        <v>523673344</v>
      </c>
      <c r="AS82">
        <v>513619040</v>
      </c>
      <c r="AT82">
        <v>1755</v>
      </c>
      <c r="AU82">
        <v>0.52</v>
      </c>
      <c r="AW82">
        <v>0.33532699999999999</v>
      </c>
      <c r="AX82">
        <v>0.61085500000000004</v>
      </c>
      <c r="AY82">
        <v>0.12671299999999999</v>
      </c>
      <c r="AZ82">
        <v>40960</v>
      </c>
    </row>
    <row r="83" spans="1:52">
      <c r="A83">
        <v>2015</v>
      </c>
      <c r="B83">
        <v>105330</v>
      </c>
      <c r="C83" t="s">
        <v>279</v>
      </c>
      <c r="D83" t="s">
        <v>274</v>
      </c>
      <c r="E83">
        <f t="shared" si="1"/>
        <v>1</v>
      </c>
      <c r="F83">
        <f>IF(ISNA(VLOOKUP(B83,criteria!$U$2:$U$174,1,0)),0,1)</f>
        <v>1</v>
      </c>
      <c r="G83">
        <v>0.76865091437650002</v>
      </c>
      <c r="H83">
        <v>0.22947359162672062</v>
      </c>
      <c r="I83">
        <v>29583</v>
      </c>
      <c r="J83">
        <v>22739</v>
      </c>
      <c r="K83">
        <v>4663</v>
      </c>
      <c r="L83">
        <v>555</v>
      </c>
      <c r="M83">
        <v>5218</v>
      </c>
      <c r="N83" t="s">
        <v>280</v>
      </c>
      <c r="O83" t="s">
        <v>275</v>
      </c>
      <c r="P83" t="s">
        <v>50</v>
      </c>
      <c r="Q83" t="s">
        <v>54</v>
      </c>
      <c r="R83">
        <v>-111.658</v>
      </c>
      <c r="S83">
        <v>35.180100000000003</v>
      </c>
      <c r="T83">
        <v>6.7000000000000004E-2</v>
      </c>
      <c r="U83">
        <v>6708</v>
      </c>
      <c r="V83">
        <v>318866624</v>
      </c>
      <c r="W83">
        <v>217047104</v>
      </c>
      <c r="Y83">
        <v>7400836</v>
      </c>
      <c r="Z83">
        <v>81341720</v>
      </c>
      <c r="AA83">
        <v>105643112</v>
      </c>
      <c r="AB83">
        <v>13092747</v>
      </c>
      <c r="AC83">
        <v>47339632</v>
      </c>
      <c r="AD83">
        <v>321719808</v>
      </c>
      <c r="AE83">
        <v>200589056</v>
      </c>
      <c r="AF83">
        <v>531675392</v>
      </c>
      <c r="AG83">
        <v>211084256</v>
      </c>
      <c r="AH83">
        <v>36637784</v>
      </c>
      <c r="AI83">
        <v>31688492</v>
      </c>
      <c r="AJ83">
        <v>68326272</v>
      </c>
      <c r="AK83">
        <v>49946276</v>
      </c>
      <c r="AL83">
        <v>63121088</v>
      </c>
      <c r="AM83">
        <v>540331520</v>
      </c>
      <c r="AN83">
        <v>233542816</v>
      </c>
      <c r="AO83">
        <v>89613064</v>
      </c>
      <c r="AP83">
        <v>144211008</v>
      </c>
      <c r="AQ83">
        <v>143908992</v>
      </c>
      <c r="AR83">
        <v>531675392</v>
      </c>
      <c r="AS83">
        <v>540331520</v>
      </c>
      <c r="AT83">
        <v>1993</v>
      </c>
      <c r="AU83">
        <v>0.53300000000000003</v>
      </c>
      <c r="AW83">
        <v>0.34853600000000001</v>
      </c>
      <c r="AX83">
        <v>0.61955300000000002</v>
      </c>
      <c r="AY83">
        <v>0.130579</v>
      </c>
      <c r="AZ83">
        <v>40270</v>
      </c>
    </row>
    <row r="84" spans="1:52">
      <c r="A84">
        <v>2016</v>
      </c>
      <c r="B84">
        <v>105330</v>
      </c>
      <c r="C84" t="s">
        <v>279</v>
      </c>
      <c r="D84" t="s">
        <v>274</v>
      </c>
      <c r="E84">
        <f t="shared" si="1"/>
        <v>1</v>
      </c>
      <c r="F84">
        <f>IF(ISNA(VLOOKUP(B84,criteria!$U$2:$U$174,1,0)),0,1)</f>
        <v>1</v>
      </c>
      <c r="G84">
        <v>0.78044972747938979</v>
      </c>
      <c r="H84">
        <v>0.1967713633970872</v>
      </c>
      <c r="I84">
        <v>36511</v>
      </c>
      <c r="J84">
        <v>28495</v>
      </c>
      <c r="K84">
        <v>5010</v>
      </c>
      <c r="L84">
        <v>597</v>
      </c>
      <c r="M84">
        <v>5607</v>
      </c>
      <c r="N84" t="s">
        <v>280</v>
      </c>
      <c r="O84" t="s">
        <v>275</v>
      </c>
      <c r="P84" t="s">
        <v>50</v>
      </c>
      <c r="Q84" t="s">
        <v>54</v>
      </c>
      <c r="R84">
        <v>-111.654</v>
      </c>
      <c r="S84">
        <v>35.188400000000001</v>
      </c>
      <c r="T84">
        <v>7.1999999999999995E-2</v>
      </c>
      <c r="U84">
        <v>6999</v>
      </c>
      <c r="V84">
        <v>351071872</v>
      </c>
      <c r="W84">
        <v>237929536</v>
      </c>
      <c r="Y84">
        <v>7642928</v>
      </c>
      <c r="Z84">
        <v>84388872</v>
      </c>
      <c r="AA84">
        <v>114423288</v>
      </c>
      <c r="AB84">
        <v>14050519</v>
      </c>
      <c r="AC84">
        <v>52403232</v>
      </c>
      <c r="AD84">
        <v>351660672</v>
      </c>
      <c r="AE84">
        <v>215844608</v>
      </c>
      <c r="AF84">
        <v>578132288</v>
      </c>
      <c r="AG84">
        <v>219729152</v>
      </c>
      <c r="AH84">
        <v>43969088</v>
      </c>
      <c r="AI84">
        <v>32567608</v>
      </c>
      <c r="AJ84">
        <v>76536696</v>
      </c>
      <c r="AK84">
        <v>50317360</v>
      </c>
      <c r="AL84">
        <v>63906368</v>
      </c>
      <c r="AM84">
        <v>572920064</v>
      </c>
      <c r="AN84">
        <v>243537264</v>
      </c>
      <c r="AO84">
        <v>93913768</v>
      </c>
      <c r="AP84">
        <v>143908992</v>
      </c>
      <c r="AQ84">
        <v>170870000</v>
      </c>
      <c r="AR84">
        <v>578132288</v>
      </c>
      <c r="AS84">
        <v>572920064</v>
      </c>
      <c r="AT84">
        <v>1766</v>
      </c>
      <c r="AU84">
        <v>0.55300000000000005</v>
      </c>
      <c r="AW84">
        <v>0.34185500000000002</v>
      </c>
      <c r="AX84">
        <v>0.63858099999999995</v>
      </c>
      <c r="AY84">
        <v>0.12665599999999999</v>
      </c>
      <c r="AZ84">
        <v>41212</v>
      </c>
    </row>
    <row r="85" spans="1:52">
      <c r="A85">
        <v>2017</v>
      </c>
      <c r="B85">
        <v>105330</v>
      </c>
      <c r="C85" t="s">
        <v>279</v>
      </c>
      <c r="D85" t="s">
        <v>274</v>
      </c>
      <c r="E85">
        <f t="shared" si="1"/>
        <v>1</v>
      </c>
      <c r="F85">
        <f>IF(ISNA(VLOOKUP(B85,criteria!$U$2:$U$174,1,0)),0,1)</f>
        <v>1</v>
      </c>
      <c r="G85">
        <v>0.80846101694915251</v>
      </c>
      <c r="H85">
        <v>0.19790688313430832</v>
      </c>
      <c r="I85">
        <v>36875</v>
      </c>
      <c r="J85">
        <v>29812</v>
      </c>
      <c r="K85">
        <v>5261</v>
      </c>
      <c r="L85">
        <v>639</v>
      </c>
      <c r="M85">
        <v>5900</v>
      </c>
      <c r="N85" t="s">
        <v>280</v>
      </c>
      <c r="O85" t="s">
        <v>275</v>
      </c>
      <c r="P85" t="s">
        <v>50</v>
      </c>
      <c r="Q85" t="s">
        <v>54</v>
      </c>
      <c r="R85">
        <v>-111.654</v>
      </c>
      <c r="S85">
        <v>35.188400000000001</v>
      </c>
      <c r="T85">
        <v>7.3999999999999996E-2</v>
      </c>
      <c r="U85">
        <v>7067</v>
      </c>
      <c r="V85">
        <v>364804928</v>
      </c>
      <c r="W85">
        <v>236789632</v>
      </c>
      <c r="Y85">
        <v>8233431</v>
      </c>
      <c r="Z85">
        <v>91260336</v>
      </c>
      <c r="AA85">
        <v>114012056</v>
      </c>
      <c r="AB85">
        <v>14460359</v>
      </c>
      <c r="AC85">
        <v>52856020</v>
      </c>
      <c r="AD85">
        <v>359575616</v>
      </c>
      <c r="AE85">
        <v>220579856</v>
      </c>
      <c r="AF85">
        <v>590295232</v>
      </c>
      <c r="AG85">
        <v>214907440</v>
      </c>
      <c r="AH85">
        <v>50136824</v>
      </c>
      <c r="AI85">
        <v>35199668</v>
      </c>
      <c r="AJ85">
        <v>85336496</v>
      </c>
      <c r="AK85">
        <v>47469700</v>
      </c>
      <c r="AL85">
        <v>64084384</v>
      </c>
      <c r="AM85">
        <v>584857216</v>
      </c>
      <c r="AN85">
        <v>254688304</v>
      </c>
      <c r="AO85">
        <v>84028520</v>
      </c>
      <c r="AP85">
        <v>170870000</v>
      </c>
      <c r="AQ85">
        <v>186219008</v>
      </c>
      <c r="AR85">
        <v>590295232</v>
      </c>
      <c r="AS85">
        <v>584857216</v>
      </c>
    </row>
    <row r="86" spans="1:52">
      <c r="A86">
        <v>1990</v>
      </c>
      <c r="B86">
        <v>110422</v>
      </c>
      <c r="C86" t="s">
        <v>123</v>
      </c>
      <c r="D86" t="s">
        <v>48</v>
      </c>
      <c r="E86">
        <f t="shared" si="1"/>
        <v>0</v>
      </c>
      <c r="F86">
        <f>IF(ISNA(VLOOKUP(B86,criteria!$U$2:$U$174,1,0)),0,1)</f>
        <v>1</v>
      </c>
      <c r="G86" t="s">
        <v>636</v>
      </c>
      <c r="H86" t="s">
        <v>636</v>
      </c>
      <c r="N86">
        <v>93407</v>
      </c>
      <c r="O86" t="s">
        <v>49</v>
      </c>
      <c r="V86">
        <v>20754736</v>
      </c>
      <c r="Z86">
        <v>7034201</v>
      </c>
      <c r="AA86">
        <v>117061616</v>
      </c>
      <c r="AB86">
        <v>1687954</v>
      </c>
      <c r="AF86">
        <v>160468688</v>
      </c>
      <c r="AG86">
        <v>83350784</v>
      </c>
      <c r="AK86">
        <v>12610116</v>
      </c>
      <c r="AL86">
        <v>8464875</v>
      </c>
      <c r="AM86">
        <v>156565360</v>
      </c>
      <c r="AN86">
        <v>87505984</v>
      </c>
      <c r="AO86">
        <v>21516252</v>
      </c>
    </row>
    <row r="87" spans="1:52">
      <c r="A87">
        <v>1991</v>
      </c>
      <c r="B87">
        <v>110422</v>
      </c>
      <c r="C87" t="s">
        <v>123</v>
      </c>
      <c r="D87" t="s">
        <v>48</v>
      </c>
      <c r="E87">
        <f t="shared" si="1"/>
        <v>0</v>
      </c>
      <c r="F87">
        <f>IF(ISNA(VLOOKUP(B87,criteria!$U$2:$U$174,1,0)),0,1)</f>
        <v>1</v>
      </c>
      <c r="G87" t="s">
        <v>636</v>
      </c>
      <c r="H87" t="s">
        <v>636</v>
      </c>
      <c r="N87">
        <v>93407</v>
      </c>
      <c r="O87" t="s">
        <v>49</v>
      </c>
      <c r="V87">
        <v>23496560</v>
      </c>
      <c r="Z87">
        <v>8561191</v>
      </c>
      <c r="AA87">
        <v>115169624</v>
      </c>
      <c r="AB87">
        <v>1858159</v>
      </c>
      <c r="AF87">
        <v>161893312</v>
      </c>
      <c r="AG87">
        <v>80794528</v>
      </c>
      <c r="AK87">
        <v>11021468</v>
      </c>
      <c r="AL87">
        <v>11082732</v>
      </c>
      <c r="AM87">
        <v>162440416</v>
      </c>
      <c r="AN87">
        <v>84705656</v>
      </c>
      <c r="AO87">
        <v>23870360</v>
      </c>
    </row>
    <row r="88" spans="1:52">
      <c r="A88">
        <v>1992</v>
      </c>
      <c r="B88">
        <v>110422</v>
      </c>
      <c r="C88" t="s">
        <v>123</v>
      </c>
      <c r="D88" t="s">
        <v>48</v>
      </c>
      <c r="E88">
        <f t="shared" si="1"/>
        <v>0</v>
      </c>
      <c r="F88">
        <f>IF(ISNA(VLOOKUP(B88,criteria!$U$2:$U$174,1,0)),0,1)</f>
        <v>1</v>
      </c>
      <c r="G88" t="s">
        <v>636</v>
      </c>
      <c r="H88" t="s">
        <v>636</v>
      </c>
      <c r="N88">
        <v>93407</v>
      </c>
      <c r="O88" t="s">
        <v>49</v>
      </c>
      <c r="V88">
        <v>30027372</v>
      </c>
      <c r="Z88">
        <v>9496354</v>
      </c>
      <c r="AA88">
        <v>100683728</v>
      </c>
      <c r="AB88">
        <v>1723060</v>
      </c>
      <c r="AC88">
        <v>2387484</v>
      </c>
      <c r="AF88">
        <v>157161840</v>
      </c>
      <c r="AG88">
        <v>73319000</v>
      </c>
      <c r="AK88">
        <v>12831482</v>
      </c>
      <c r="AL88">
        <v>24518472</v>
      </c>
      <c r="AM88">
        <v>157148080</v>
      </c>
      <c r="AN88">
        <v>72022184</v>
      </c>
      <c r="AO88">
        <v>21051024</v>
      </c>
      <c r="AV88">
        <v>4575</v>
      </c>
    </row>
    <row r="89" spans="1:52">
      <c r="A89">
        <v>1993</v>
      </c>
      <c r="B89">
        <v>110422</v>
      </c>
      <c r="C89" t="s">
        <v>123</v>
      </c>
      <c r="D89" t="s">
        <v>48</v>
      </c>
      <c r="E89">
        <f t="shared" si="1"/>
        <v>0</v>
      </c>
      <c r="F89">
        <f>IF(ISNA(VLOOKUP(B89,criteria!$U$2:$U$174,1,0)),0,1)</f>
        <v>1</v>
      </c>
      <c r="G89" t="s">
        <v>636</v>
      </c>
      <c r="H89" t="s">
        <v>636</v>
      </c>
      <c r="N89">
        <v>93407</v>
      </c>
      <c r="O89" t="s">
        <v>49</v>
      </c>
      <c r="V89">
        <v>31808120</v>
      </c>
      <c r="Y89">
        <v>29801</v>
      </c>
      <c r="Z89">
        <v>8171039</v>
      </c>
      <c r="AA89">
        <v>100299912</v>
      </c>
      <c r="AB89">
        <v>1874186</v>
      </c>
      <c r="AC89">
        <v>544</v>
      </c>
      <c r="AF89">
        <v>156342256</v>
      </c>
      <c r="AG89">
        <v>72180760</v>
      </c>
      <c r="AK89">
        <v>12174811</v>
      </c>
      <c r="AL89">
        <v>13378459</v>
      </c>
      <c r="AM89">
        <v>154013328</v>
      </c>
      <c r="AN89">
        <v>76066816</v>
      </c>
      <c r="AO89">
        <v>20511616</v>
      </c>
    </row>
    <row r="90" spans="1:52">
      <c r="A90">
        <v>1994</v>
      </c>
      <c r="B90">
        <v>110422</v>
      </c>
      <c r="C90" t="s">
        <v>123</v>
      </c>
      <c r="D90" t="s">
        <v>48</v>
      </c>
      <c r="E90">
        <f t="shared" si="1"/>
        <v>0</v>
      </c>
      <c r="F90">
        <f>IF(ISNA(VLOOKUP(B90,criteria!$U$2:$U$174,1,0)),0,1)</f>
        <v>1</v>
      </c>
      <c r="G90" t="s">
        <v>636</v>
      </c>
      <c r="H90" t="s">
        <v>636</v>
      </c>
      <c r="N90">
        <v>93407</v>
      </c>
      <c r="O90" t="s">
        <v>49</v>
      </c>
      <c r="V90">
        <v>33806136</v>
      </c>
      <c r="Y90">
        <v>39018</v>
      </c>
      <c r="Z90">
        <v>8099332</v>
      </c>
      <c r="AA90">
        <v>101199768</v>
      </c>
      <c r="AB90">
        <v>1516086</v>
      </c>
      <c r="AC90">
        <v>99442</v>
      </c>
      <c r="AF90">
        <v>165056432</v>
      </c>
      <c r="AG90">
        <v>71961992</v>
      </c>
      <c r="AK90">
        <v>13931166</v>
      </c>
      <c r="AL90">
        <v>13435763</v>
      </c>
      <c r="AM90">
        <v>161389088</v>
      </c>
      <c r="AN90">
        <v>76796576</v>
      </c>
      <c r="AO90">
        <v>20916608</v>
      </c>
    </row>
    <row r="91" spans="1:52">
      <c r="A91">
        <v>1995</v>
      </c>
      <c r="B91">
        <v>110422</v>
      </c>
      <c r="C91" t="s">
        <v>123</v>
      </c>
      <c r="D91" t="s">
        <v>48</v>
      </c>
      <c r="E91">
        <f t="shared" si="1"/>
        <v>0</v>
      </c>
      <c r="F91">
        <f>IF(ISNA(VLOOKUP(B91,criteria!$U$2:$U$174,1,0)),0,1)</f>
        <v>1</v>
      </c>
      <c r="G91" t="s">
        <v>636</v>
      </c>
      <c r="H91" t="s">
        <v>636</v>
      </c>
      <c r="N91">
        <v>93407</v>
      </c>
      <c r="O91" t="s">
        <v>49</v>
      </c>
      <c r="V91">
        <v>37750240</v>
      </c>
      <c r="Z91">
        <v>8487104</v>
      </c>
      <c r="AA91">
        <v>104345360</v>
      </c>
      <c r="AB91">
        <v>1372145</v>
      </c>
      <c r="AC91">
        <v>5131665</v>
      </c>
      <c r="AF91">
        <v>169393776</v>
      </c>
      <c r="AG91">
        <v>77962040</v>
      </c>
      <c r="AK91">
        <v>14912801</v>
      </c>
      <c r="AL91">
        <v>9091012</v>
      </c>
      <c r="AM91">
        <v>165611152</v>
      </c>
      <c r="AN91">
        <v>82232480</v>
      </c>
      <c r="AO91">
        <v>22286526</v>
      </c>
    </row>
    <row r="92" spans="1:52">
      <c r="A92">
        <v>1996</v>
      </c>
      <c r="B92">
        <v>110422</v>
      </c>
      <c r="C92" t="s">
        <v>123</v>
      </c>
      <c r="D92" t="s">
        <v>48</v>
      </c>
      <c r="E92">
        <f t="shared" si="1"/>
        <v>0</v>
      </c>
      <c r="F92">
        <f>IF(ISNA(VLOOKUP(B92,criteria!$U$2:$U$174,1,0)),0,1)</f>
        <v>1</v>
      </c>
      <c r="G92" t="s">
        <v>636</v>
      </c>
      <c r="H92" t="s">
        <v>636</v>
      </c>
      <c r="N92">
        <v>93407</v>
      </c>
      <c r="O92" t="s">
        <v>49</v>
      </c>
      <c r="V92">
        <v>35646392</v>
      </c>
      <c r="Z92">
        <v>9207352</v>
      </c>
      <c r="AA92">
        <v>111041248</v>
      </c>
      <c r="AB92">
        <v>2157190</v>
      </c>
      <c r="AC92">
        <v>9417402</v>
      </c>
      <c r="AF92">
        <v>179589408</v>
      </c>
      <c r="AG92">
        <v>85828368</v>
      </c>
      <c r="AI92">
        <v>295827</v>
      </c>
      <c r="AJ92">
        <v>295827</v>
      </c>
      <c r="AK92">
        <v>15682846</v>
      </c>
      <c r="AL92">
        <v>13255185</v>
      </c>
      <c r="AM92">
        <v>176103824</v>
      </c>
      <c r="AN92">
        <v>91465592</v>
      </c>
      <c r="AO92">
        <v>26872420</v>
      </c>
      <c r="AT92">
        <v>841</v>
      </c>
      <c r="AU92">
        <v>0.55100000000000005</v>
      </c>
    </row>
    <row r="93" spans="1:52">
      <c r="A93">
        <v>1997</v>
      </c>
      <c r="B93">
        <v>110422</v>
      </c>
      <c r="C93" t="s">
        <v>123</v>
      </c>
      <c r="D93" t="s">
        <v>48</v>
      </c>
      <c r="E93">
        <f t="shared" si="1"/>
        <v>0</v>
      </c>
      <c r="F93">
        <f>IF(ISNA(VLOOKUP(B93,criteria!$U$2:$U$174,1,0)),0,1)</f>
        <v>1</v>
      </c>
      <c r="G93" t="s">
        <v>636</v>
      </c>
      <c r="H93" t="s">
        <v>636</v>
      </c>
      <c r="N93">
        <v>93407</v>
      </c>
      <c r="O93" t="s">
        <v>49</v>
      </c>
      <c r="V93">
        <v>38970032</v>
      </c>
      <c r="Z93">
        <v>9193727</v>
      </c>
      <c r="AA93">
        <v>115493672</v>
      </c>
      <c r="AB93">
        <v>2761954</v>
      </c>
      <c r="AC93">
        <v>3746761</v>
      </c>
      <c r="AF93">
        <v>182886240</v>
      </c>
      <c r="AG93">
        <v>82053496</v>
      </c>
      <c r="AI93">
        <v>394362</v>
      </c>
      <c r="AJ93">
        <v>394362</v>
      </c>
      <c r="AK93">
        <v>14922743</v>
      </c>
      <c r="AL93">
        <v>16652392</v>
      </c>
      <c r="AM93">
        <v>180395600</v>
      </c>
      <c r="AN93">
        <v>93575712</v>
      </c>
      <c r="AO93">
        <v>25589270</v>
      </c>
      <c r="AT93">
        <v>764</v>
      </c>
      <c r="AU93">
        <v>0.59</v>
      </c>
      <c r="AW93">
        <v>0.20310500000000001</v>
      </c>
      <c r="AX93">
        <v>0.46851799999999999</v>
      </c>
      <c r="AY93">
        <v>4.8535200000000001E-2</v>
      </c>
      <c r="AZ93">
        <v>39568</v>
      </c>
    </row>
    <row r="94" spans="1:52">
      <c r="A94">
        <v>1998</v>
      </c>
      <c r="B94">
        <v>110422</v>
      </c>
      <c r="C94" t="s">
        <v>123</v>
      </c>
      <c r="D94" t="s">
        <v>48</v>
      </c>
      <c r="E94">
        <f t="shared" si="1"/>
        <v>0</v>
      </c>
      <c r="F94">
        <f>IF(ISNA(VLOOKUP(B94,criteria!$U$2:$U$174,1,0)),0,1)</f>
        <v>1</v>
      </c>
      <c r="G94" t="s">
        <v>636</v>
      </c>
      <c r="H94" t="s">
        <v>636</v>
      </c>
      <c r="N94">
        <v>93407</v>
      </c>
      <c r="O94" t="s">
        <v>49</v>
      </c>
      <c r="V94">
        <v>36800260</v>
      </c>
      <c r="Z94">
        <v>9409849</v>
      </c>
      <c r="AA94">
        <v>125064744</v>
      </c>
      <c r="AB94">
        <v>2642779</v>
      </c>
      <c r="AC94">
        <v>12209992</v>
      </c>
      <c r="AF94">
        <v>200535616</v>
      </c>
      <c r="AG94">
        <v>79048544</v>
      </c>
      <c r="AI94">
        <v>501989</v>
      </c>
      <c r="AJ94">
        <v>501989</v>
      </c>
      <c r="AK94">
        <v>20255914</v>
      </c>
      <c r="AL94">
        <v>17510672</v>
      </c>
      <c r="AM94">
        <v>189779584</v>
      </c>
      <c r="AN94">
        <v>98678040</v>
      </c>
      <c r="AO94">
        <v>22188232</v>
      </c>
      <c r="AT94">
        <v>1024</v>
      </c>
      <c r="AU94">
        <v>0.64</v>
      </c>
      <c r="AW94">
        <v>0.206264</v>
      </c>
      <c r="AX94">
        <v>0.45986100000000002</v>
      </c>
      <c r="AY94">
        <v>4.8723900000000001E-2</v>
      </c>
      <c r="AZ94">
        <v>38000</v>
      </c>
    </row>
    <row r="95" spans="1:52">
      <c r="A95">
        <v>1999</v>
      </c>
      <c r="B95">
        <v>110422</v>
      </c>
      <c r="C95" t="s">
        <v>123</v>
      </c>
      <c r="D95" t="s">
        <v>48</v>
      </c>
      <c r="E95">
        <f t="shared" si="1"/>
        <v>0</v>
      </c>
      <c r="F95">
        <f>IF(ISNA(VLOOKUP(B95,criteria!$U$2:$U$174,1,0)),0,1)</f>
        <v>1</v>
      </c>
      <c r="G95" t="s">
        <v>636</v>
      </c>
      <c r="H95" t="s">
        <v>636</v>
      </c>
      <c r="N95">
        <v>93407</v>
      </c>
      <c r="O95" t="s">
        <v>49</v>
      </c>
      <c r="V95">
        <v>40702684</v>
      </c>
      <c r="Z95">
        <v>17440200</v>
      </c>
      <c r="AA95">
        <v>125432640</v>
      </c>
      <c r="AB95">
        <v>17129436</v>
      </c>
      <c r="AC95">
        <v>16746339</v>
      </c>
      <c r="AF95">
        <v>263676240</v>
      </c>
      <c r="AG95">
        <v>81148024</v>
      </c>
      <c r="AH95">
        <v>12334558</v>
      </c>
      <c r="AI95">
        <v>4188529</v>
      </c>
      <c r="AJ95">
        <v>16523087</v>
      </c>
      <c r="AK95">
        <v>26016308</v>
      </c>
      <c r="AL95">
        <v>25045418</v>
      </c>
      <c r="AM95">
        <v>267056528</v>
      </c>
      <c r="AN95">
        <v>134769296</v>
      </c>
      <c r="AO95">
        <v>23184952</v>
      </c>
      <c r="AQ95">
        <v>80959208</v>
      </c>
      <c r="AT95">
        <v>1310</v>
      </c>
      <c r="AU95">
        <v>0.64400000000000002</v>
      </c>
      <c r="AW95">
        <v>0.18695000000000001</v>
      </c>
      <c r="AX95">
        <v>0.47048699999999999</v>
      </c>
      <c r="AY95">
        <v>4.65765E-2</v>
      </c>
      <c r="AZ95">
        <v>39744</v>
      </c>
    </row>
    <row r="96" spans="1:52">
      <c r="A96">
        <v>2000</v>
      </c>
      <c r="B96">
        <v>110422</v>
      </c>
      <c r="C96" t="s">
        <v>123</v>
      </c>
      <c r="D96" t="s">
        <v>48</v>
      </c>
      <c r="E96">
        <f t="shared" si="1"/>
        <v>0</v>
      </c>
      <c r="F96">
        <f>IF(ISNA(VLOOKUP(B96,criteria!$U$2:$U$174,1,0)),0,1)</f>
        <v>1</v>
      </c>
      <c r="G96" t="s">
        <v>636</v>
      </c>
      <c r="H96" t="s">
        <v>636</v>
      </c>
      <c r="V96">
        <v>43511780</v>
      </c>
      <c r="Z96">
        <v>17118480</v>
      </c>
      <c r="AA96">
        <v>140367024</v>
      </c>
      <c r="AB96">
        <v>21649856</v>
      </c>
      <c r="AC96">
        <v>13041300</v>
      </c>
      <c r="AF96">
        <v>284974272</v>
      </c>
      <c r="AG96">
        <v>90506856</v>
      </c>
      <c r="AH96">
        <v>13487763</v>
      </c>
      <c r="AI96">
        <v>3859754</v>
      </c>
      <c r="AJ96">
        <v>17347516</v>
      </c>
      <c r="AK96">
        <v>29359132</v>
      </c>
      <c r="AL96">
        <v>27438198</v>
      </c>
      <c r="AM96">
        <v>281470400</v>
      </c>
      <c r="AN96">
        <v>133273248</v>
      </c>
      <c r="AO96">
        <v>19745532</v>
      </c>
      <c r="AP96">
        <v>80959208</v>
      </c>
      <c r="AQ96">
        <v>93590136</v>
      </c>
      <c r="AT96">
        <v>1593</v>
      </c>
      <c r="AU96">
        <v>0.65900000000000003</v>
      </c>
      <c r="AW96">
        <v>0.17403299999999999</v>
      </c>
      <c r="AX96">
        <v>0.468474</v>
      </c>
      <c r="AY96">
        <v>4.0070700000000001E-2</v>
      </c>
      <c r="AZ96">
        <v>42120</v>
      </c>
    </row>
    <row r="97" spans="1:52">
      <c r="A97">
        <v>2001</v>
      </c>
      <c r="B97">
        <v>110422</v>
      </c>
      <c r="C97" t="s">
        <v>123</v>
      </c>
      <c r="D97" t="s">
        <v>48</v>
      </c>
      <c r="E97">
        <f t="shared" si="1"/>
        <v>1</v>
      </c>
      <c r="F97">
        <f>IF(ISNA(VLOOKUP(B97,criteria!$U$2:$U$174,1,0)),0,1)</f>
        <v>1</v>
      </c>
      <c r="G97">
        <v>0.21174079387852701</v>
      </c>
      <c r="H97">
        <v>0.87831733483907393</v>
      </c>
      <c r="I97">
        <v>16728</v>
      </c>
      <c r="J97">
        <v>3542</v>
      </c>
      <c r="K97">
        <v>3053</v>
      </c>
      <c r="L97">
        <v>58</v>
      </c>
      <c r="M97">
        <v>3111</v>
      </c>
      <c r="N97">
        <v>93407</v>
      </c>
      <c r="O97" t="s">
        <v>49</v>
      </c>
      <c r="V97">
        <v>40997768</v>
      </c>
      <c r="W97">
        <v>34122356</v>
      </c>
      <c r="Z97">
        <v>10785964</v>
      </c>
      <c r="AA97">
        <v>141723440</v>
      </c>
      <c r="AB97">
        <v>3419919</v>
      </c>
      <c r="AC97">
        <v>3839101</v>
      </c>
      <c r="AD97">
        <v>70565136</v>
      </c>
      <c r="AE97">
        <v>146047504</v>
      </c>
      <c r="AF97">
        <v>237076144</v>
      </c>
      <c r="AG97">
        <v>99450480</v>
      </c>
      <c r="AI97">
        <v>688272.88</v>
      </c>
      <c r="AJ97">
        <v>688272.88</v>
      </c>
      <c r="AK97">
        <v>26598630</v>
      </c>
      <c r="AL97">
        <v>24664304</v>
      </c>
      <c r="AM97">
        <v>225242112</v>
      </c>
      <c r="AN97">
        <v>111719880</v>
      </c>
      <c r="AO97">
        <v>20851168</v>
      </c>
      <c r="AR97">
        <v>237076144</v>
      </c>
      <c r="AS97">
        <v>225242112</v>
      </c>
      <c r="AT97">
        <v>1777</v>
      </c>
      <c r="AU97">
        <v>0.64500000000000002</v>
      </c>
      <c r="AW97">
        <v>0.166798</v>
      </c>
      <c r="AX97">
        <v>0.44958599999999999</v>
      </c>
      <c r="AY97">
        <v>4.19456E-2</v>
      </c>
      <c r="AZ97">
        <v>46215</v>
      </c>
    </row>
    <row r="98" spans="1:52">
      <c r="A98">
        <v>2002</v>
      </c>
      <c r="B98">
        <v>110422</v>
      </c>
      <c r="C98" t="s">
        <v>123</v>
      </c>
      <c r="D98" t="s">
        <v>48</v>
      </c>
      <c r="E98">
        <f t="shared" si="1"/>
        <v>1</v>
      </c>
      <c r="F98">
        <f>IF(ISNA(VLOOKUP(B98,criteria!$U$2:$U$174,1,0)),0,1)</f>
        <v>1</v>
      </c>
      <c r="G98">
        <v>0.1941120406650429</v>
      </c>
      <c r="H98">
        <v>0.81914893617021278</v>
      </c>
      <c r="I98">
        <v>18886</v>
      </c>
      <c r="J98">
        <v>3666</v>
      </c>
      <c r="K98">
        <v>2957</v>
      </c>
      <c r="L98">
        <v>46</v>
      </c>
      <c r="M98">
        <v>3003</v>
      </c>
      <c r="N98">
        <v>93407</v>
      </c>
      <c r="O98" t="s">
        <v>49</v>
      </c>
      <c r="V98">
        <v>54789248</v>
      </c>
      <c r="W98">
        <v>46716580</v>
      </c>
      <c r="Z98">
        <v>10944968</v>
      </c>
      <c r="AA98">
        <v>143497472</v>
      </c>
      <c r="AB98">
        <v>3091282</v>
      </c>
      <c r="AC98">
        <v>55372832</v>
      </c>
      <c r="AD98">
        <v>136664512</v>
      </c>
      <c r="AE98">
        <v>146939952</v>
      </c>
      <c r="AF98">
        <v>332886144</v>
      </c>
      <c r="AG98">
        <v>118054352</v>
      </c>
      <c r="AI98">
        <v>646480.88</v>
      </c>
      <c r="AJ98">
        <v>646480.88</v>
      </c>
      <c r="AK98">
        <v>26325230</v>
      </c>
      <c r="AL98">
        <v>24652964</v>
      </c>
      <c r="AM98">
        <v>235995504</v>
      </c>
      <c r="AN98">
        <v>119966568</v>
      </c>
      <c r="AO98">
        <v>26810154</v>
      </c>
      <c r="AP98">
        <v>97811864</v>
      </c>
      <c r="AQ98">
        <v>101940600</v>
      </c>
      <c r="AR98">
        <v>332886144</v>
      </c>
      <c r="AS98">
        <v>235995504</v>
      </c>
      <c r="AT98">
        <v>1365</v>
      </c>
      <c r="AU98">
        <v>0.64600000000000002</v>
      </c>
      <c r="AW98">
        <v>0.16525400000000001</v>
      </c>
      <c r="AX98">
        <v>0.44639800000000002</v>
      </c>
      <c r="AY98">
        <v>4.4703399999999997E-2</v>
      </c>
      <c r="AZ98">
        <v>49989</v>
      </c>
    </row>
    <row r="99" spans="1:52">
      <c r="A99">
        <v>2003</v>
      </c>
      <c r="B99">
        <v>110422</v>
      </c>
      <c r="C99" t="s">
        <v>123</v>
      </c>
      <c r="D99" t="s">
        <v>48</v>
      </c>
      <c r="E99">
        <f t="shared" si="1"/>
        <v>1</v>
      </c>
      <c r="F99">
        <f>IF(ISNA(VLOOKUP(B99,criteria!$U$2:$U$174,1,0)),0,1)</f>
        <v>1</v>
      </c>
      <c r="G99">
        <v>0.15260677914576684</v>
      </c>
      <c r="H99">
        <v>0.86354581673306774</v>
      </c>
      <c r="I99">
        <v>19737</v>
      </c>
      <c r="J99">
        <v>3012</v>
      </c>
      <c r="K99">
        <v>2565</v>
      </c>
      <c r="L99">
        <v>36</v>
      </c>
      <c r="M99">
        <v>2601</v>
      </c>
      <c r="N99">
        <v>93407</v>
      </c>
      <c r="O99" t="s">
        <v>49</v>
      </c>
      <c r="V99">
        <v>70086960</v>
      </c>
      <c r="W99">
        <v>60557480</v>
      </c>
      <c r="Z99">
        <v>10172539</v>
      </c>
      <c r="AA99">
        <v>135169568</v>
      </c>
      <c r="AB99">
        <v>3997314</v>
      </c>
      <c r="AC99">
        <v>7404650</v>
      </c>
      <c r="AD99">
        <v>88724432</v>
      </c>
      <c r="AE99">
        <v>142668640</v>
      </c>
      <c r="AF99">
        <v>237073280</v>
      </c>
      <c r="AG99">
        <v>117810400</v>
      </c>
      <c r="AI99">
        <v>108874.76</v>
      </c>
      <c r="AJ99">
        <v>108874.76</v>
      </c>
      <c r="AK99">
        <v>28123220</v>
      </c>
      <c r="AL99">
        <v>24141040</v>
      </c>
      <c r="AM99">
        <v>236590352</v>
      </c>
      <c r="AN99">
        <v>114793568</v>
      </c>
      <c r="AO99">
        <v>37739432</v>
      </c>
      <c r="AP99">
        <v>101940600</v>
      </c>
      <c r="AQ99">
        <v>123744480</v>
      </c>
      <c r="AR99">
        <v>237073280</v>
      </c>
      <c r="AS99">
        <v>236590352</v>
      </c>
      <c r="AT99">
        <v>1553</v>
      </c>
      <c r="AU99">
        <v>0.68700000000000006</v>
      </c>
      <c r="AW99">
        <v>0.17167499999999999</v>
      </c>
      <c r="AX99">
        <v>0.44584200000000002</v>
      </c>
      <c r="AY99">
        <v>4.3559300000000002E-2</v>
      </c>
      <c r="AZ99">
        <v>52523</v>
      </c>
    </row>
    <row r="100" spans="1:52">
      <c r="A100">
        <v>2004</v>
      </c>
      <c r="B100">
        <v>110422</v>
      </c>
      <c r="C100" t="s">
        <v>96</v>
      </c>
      <c r="D100" t="s">
        <v>48</v>
      </c>
      <c r="E100">
        <f t="shared" si="1"/>
        <v>1</v>
      </c>
      <c r="F100">
        <f>IF(ISNA(VLOOKUP(B100,criteria!$U$2:$U$174,1,0)),0,1)</f>
        <v>1</v>
      </c>
      <c r="G100">
        <v>0.15898871248967605</v>
      </c>
      <c r="H100">
        <v>0.88051948051948048</v>
      </c>
      <c r="I100">
        <v>21794</v>
      </c>
      <c r="J100">
        <v>3465</v>
      </c>
      <c r="K100">
        <v>2831</v>
      </c>
      <c r="L100">
        <v>220</v>
      </c>
      <c r="M100">
        <v>3051</v>
      </c>
      <c r="N100">
        <v>93407</v>
      </c>
      <c r="O100" t="s">
        <v>49</v>
      </c>
      <c r="P100" t="s">
        <v>50</v>
      </c>
      <c r="V100">
        <v>72650152</v>
      </c>
      <c r="W100">
        <v>61565512</v>
      </c>
      <c r="Z100">
        <v>9569693</v>
      </c>
      <c r="AA100">
        <v>131103128</v>
      </c>
      <c r="AB100">
        <v>3446778</v>
      </c>
      <c r="AC100">
        <v>7869789</v>
      </c>
      <c r="AD100">
        <v>100900008</v>
      </c>
      <c r="AE100">
        <v>136478000</v>
      </c>
      <c r="AF100">
        <v>271652928</v>
      </c>
      <c r="AG100">
        <v>117190096</v>
      </c>
      <c r="AI100">
        <v>112181.11</v>
      </c>
      <c r="AJ100">
        <v>112181.11</v>
      </c>
      <c r="AK100">
        <v>27266494</v>
      </c>
      <c r="AL100">
        <v>26367814</v>
      </c>
      <c r="AM100">
        <v>232341248</v>
      </c>
      <c r="AN100">
        <v>110648360</v>
      </c>
      <c r="AO100">
        <v>37045504</v>
      </c>
      <c r="AP100">
        <v>123744480</v>
      </c>
      <c r="AQ100">
        <v>142242480</v>
      </c>
      <c r="AR100">
        <v>271652928</v>
      </c>
      <c r="AS100">
        <v>232341248</v>
      </c>
      <c r="AT100">
        <v>1839</v>
      </c>
      <c r="AU100">
        <v>0.68799999999999994</v>
      </c>
      <c r="AW100">
        <v>0.16609199999999999</v>
      </c>
      <c r="AX100">
        <v>0.43754300000000002</v>
      </c>
      <c r="AY100">
        <v>3.9797600000000002E-2</v>
      </c>
      <c r="AZ100">
        <v>53915</v>
      </c>
    </row>
    <row r="101" spans="1:52">
      <c r="A101">
        <v>2005</v>
      </c>
      <c r="B101">
        <v>110422</v>
      </c>
      <c r="C101" t="s">
        <v>55</v>
      </c>
      <c r="D101" t="s">
        <v>48</v>
      </c>
      <c r="E101">
        <f t="shared" si="1"/>
        <v>1</v>
      </c>
      <c r="F101">
        <f>IF(ISNA(VLOOKUP(B101,criteria!$U$2:$U$174,1,0)),0,1)</f>
        <v>1</v>
      </c>
      <c r="G101">
        <v>0.14375027712499447</v>
      </c>
      <c r="H101">
        <v>0.90407156076495987</v>
      </c>
      <c r="I101">
        <v>22553</v>
      </c>
      <c r="J101">
        <v>3242</v>
      </c>
      <c r="K101">
        <v>2900</v>
      </c>
      <c r="L101">
        <v>31</v>
      </c>
      <c r="M101">
        <v>2931</v>
      </c>
      <c r="N101">
        <v>93407</v>
      </c>
      <c r="O101" t="s">
        <v>49</v>
      </c>
      <c r="P101" t="s">
        <v>50</v>
      </c>
      <c r="Q101" t="s">
        <v>51</v>
      </c>
      <c r="V101">
        <v>83852184</v>
      </c>
      <c r="W101">
        <v>73179008</v>
      </c>
      <c r="Z101">
        <v>9280886</v>
      </c>
      <c r="AA101">
        <v>136194976</v>
      </c>
      <c r="AB101">
        <v>3998150</v>
      </c>
      <c r="AC101">
        <v>6119489</v>
      </c>
      <c r="AD101">
        <v>115266832</v>
      </c>
      <c r="AE101">
        <v>149414336</v>
      </c>
      <c r="AF101">
        <v>281322112</v>
      </c>
      <c r="AG101">
        <v>134626160</v>
      </c>
      <c r="AI101">
        <v>99560.23</v>
      </c>
      <c r="AJ101">
        <v>99560.23</v>
      </c>
      <c r="AK101">
        <v>33332676</v>
      </c>
      <c r="AL101">
        <v>31013092</v>
      </c>
      <c r="AM101">
        <v>272325792</v>
      </c>
      <c r="AN101">
        <v>115013696</v>
      </c>
      <c r="AO101">
        <v>37718028</v>
      </c>
      <c r="AP101">
        <v>142242480</v>
      </c>
      <c r="AQ101">
        <v>164740896</v>
      </c>
      <c r="AR101">
        <v>281322112</v>
      </c>
      <c r="AS101">
        <v>272325792</v>
      </c>
      <c r="AT101">
        <v>2043</v>
      </c>
      <c r="AU101">
        <v>0.66900000000000004</v>
      </c>
      <c r="AW101">
        <v>0.14879400000000001</v>
      </c>
      <c r="AX101">
        <v>0.436693</v>
      </c>
      <c r="AY101">
        <v>3.2299700000000001E-2</v>
      </c>
      <c r="AZ101">
        <v>57200</v>
      </c>
    </row>
    <row r="102" spans="1:52">
      <c r="A102">
        <v>2006</v>
      </c>
      <c r="B102">
        <v>110422</v>
      </c>
      <c r="C102" t="s">
        <v>55</v>
      </c>
      <c r="D102" t="s">
        <v>48</v>
      </c>
      <c r="E102">
        <f t="shared" si="1"/>
        <v>1</v>
      </c>
      <c r="F102">
        <f>IF(ISNA(VLOOKUP(B102,criteria!$U$2:$U$174,1,0)),0,1)</f>
        <v>1</v>
      </c>
      <c r="G102">
        <v>0.17332399934112996</v>
      </c>
      <c r="H102">
        <v>0.86433832264195776</v>
      </c>
      <c r="I102">
        <v>24284</v>
      </c>
      <c r="J102">
        <v>4209</v>
      </c>
      <c r="K102">
        <v>3388</v>
      </c>
      <c r="L102">
        <v>250</v>
      </c>
      <c r="M102">
        <v>3638</v>
      </c>
      <c r="N102">
        <v>93407</v>
      </c>
      <c r="O102" t="s">
        <v>49</v>
      </c>
      <c r="P102" t="s">
        <v>50</v>
      </c>
      <c r="Q102" t="s">
        <v>51</v>
      </c>
      <c r="V102">
        <v>88962392</v>
      </c>
      <c r="W102">
        <v>71521256</v>
      </c>
      <c r="Z102">
        <v>9885396</v>
      </c>
      <c r="AA102">
        <v>149072160</v>
      </c>
      <c r="AB102">
        <v>8419650</v>
      </c>
      <c r="AC102">
        <v>12151676</v>
      </c>
      <c r="AD102">
        <v>117295624</v>
      </c>
      <c r="AE102">
        <v>159665232</v>
      </c>
      <c r="AF102">
        <v>308395680</v>
      </c>
      <c r="AG102">
        <v>139411024</v>
      </c>
      <c r="AI102">
        <v>114472.19</v>
      </c>
      <c r="AJ102">
        <v>114472.19</v>
      </c>
      <c r="AK102">
        <v>33967908</v>
      </c>
      <c r="AL102">
        <v>31954580</v>
      </c>
      <c r="AM102">
        <v>276305376</v>
      </c>
      <c r="AN102">
        <v>129911408</v>
      </c>
      <c r="AO102">
        <v>45473836</v>
      </c>
      <c r="AP102">
        <v>164740896</v>
      </c>
      <c r="AQ102">
        <v>186734016</v>
      </c>
      <c r="AR102">
        <v>308395680</v>
      </c>
      <c r="AS102">
        <v>276305376</v>
      </c>
      <c r="AT102">
        <v>1955</v>
      </c>
      <c r="AU102">
        <v>0.66100000000000003</v>
      </c>
      <c r="AW102">
        <v>0.14092299999999999</v>
      </c>
      <c r="AX102">
        <v>0.437861</v>
      </c>
      <c r="AY102">
        <v>3.17355E-2</v>
      </c>
      <c r="AZ102">
        <v>57695.5</v>
      </c>
    </row>
    <row r="103" spans="1:52">
      <c r="A103">
        <v>2007</v>
      </c>
      <c r="B103">
        <v>110422</v>
      </c>
      <c r="C103" t="s">
        <v>55</v>
      </c>
      <c r="D103" t="s">
        <v>48</v>
      </c>
      <c r="E103">
        <f t="shared" si="1"/>
        <v>1</v>
      </c>
      <c r="F103">
        <f>IF(ISNA(VLOOKUP(B103,criteria!$U$2:$U$174,1,0)),0,1)</f>
        <v>1</v>
      </c>
      <c r="G103">
        <v>0.46598563089357881</v>
      </c>
      <c r="H103">
        <v>0.29454749859471613</v>
      </c>
      <c r="I103">
        <v>26724</v>
      </c>
      <c r="J103">
        <v>12453</v>
      </c>
      <c r="K103">
        <v>3610</v>
      </c>
      <c r="L103">
        <v>58</v>
      </c>
      <c r="M103">
        <v>3668</v>
      </c>
      <c r="N103">
        <v>93407</v>
      </c>
      <c r="O103" t="s">
        <v>49</v>
      </c>
      <c r="P103" t="s">
        <v>50</v>
      </c>
      <c r="Q103" t="s">
        <v>51</v>
      </c>
      <c r="V103">
        <v>98095816</v>
      </c>
      <c r="W103">
        <v>80246224</v>
      </c>
      <c r="Z103">
        <v>11374800</v>
      </c>
      <c r="AA103">
        <v>157837392</v>
      </c>
      <c r="AB103">
        <v>10945122</v>
      </c>
      <c r="AC103">
        <v>7343561</v>
      </c>
      <c r="AD103">
        <v>110026816</v>
      </c>
      <c r="AE103">
        <v>186374752</v>
      </c>
      <c r="AF103">
        <v>305242048</v>
      </c>
      <c r="AG103">
        <v>151990208</v>
      </c>
      <c r="AI103">
        <v>114552</v>
      </c>
      <c r="AJ103">
        <v>114552</v>
      </c>
      <c r="AK103">
        <v>33847240</v>
      </c>
      <c r="AL103">
        <v>34285320</v>
      </c>
      <c r="AM103">
        <v>305112544</v>
      </c>
      <c r="AN103">
        <v>141144928</v>
      </c>
      <c r="AO103">
        <v>49110300</v>
      </c>
      <c r="AP103">
        <v>186734016</v>
      </c>
      <c r="AQ103">
        <v>170825216</v>
      </c>
      <c r="AR103">
        <v>305242048</v>
      </c>
      <c r="AS103">
        <v>305112544</v>
      </c>
      <c r="AT103">
        <v>1780</v>
      </c>
      <c r="AU103">
        <v>0.69399999999999995</v>
      </c>
      <c r="AW103">
        <v>0.12836900000000001</v>
      </c>
      <c r="AX103">
        <v>0.43201000000000001</v>
      </c>
      <c r="AY103">
        <v>3.10636E-2</v>
      </c>
      <c r="AZ103">
        <v>60000</v>
      </c>
    </row>
    <row r="104" spans="1:52">
      <c r="A104">
        <v>2008</v>
      </c>
      <c r="B104">
        <v>110422</v>
      </c>
      <c r="C104" t="s">
        <v>55</v>
      </c>
      <c r="D104" t="s">
        <v>48</v>
      </c>
      <c r="E104">
        <f t="shared" si="1"/>
        <v>1</v>
      </c>
      <c r="F104">
        <f>IF(ISNA(VLOOKUP(B104,criteria!$U$2:$U$174,1,0)),0,1)</f>
        <v>1</v>
      </c>
      <c r="G104">
        <v>0.44803817603393425</v>
      </c>
      <c r="H104">
        <v>0.32315088757396448</v>
      </c>
      <c r="I104">
        <v>30176</v>
      </c>
      <c r="J104">
        <v>13520</v>
      </c>
      <c r="K104">
        <v>4286</v>
      </c>
      <c r="L104">
        <v>83</v>
      </c>
      <c r="M104">
        <v>4369</v>
      </c>
      <c r="N104">
        <v>93407</v>
      </c>
      <c r="O104" t="s">
        <v>49</v>
      </c>
      <c r="P104" t="s">
        <v>50</v>
      </c>
      <c r="Q104" t="s">
        <v>51</v>
      </c>
      <c r="V104">
        <v>107020176</v>
      </c>
      <c r="W104">
        <v>87825104</v>
      </c>
      <c r="Z104">
        <v>12207440</v>
      </c>
      <c r="AA104">
        <v>113632800</v>
      </c>
      <c r="AB104">
        <v>12165650</v>
      </c>
      <c r="AC104">
        <v>25857508</v>
      </c>
      <c r="AD104">
        <v>129121856</v>
      </c>
      <c r="AE104">
        <v>157638720</v>
      </c>
      <c r="AF104">
        <v>287995488</v>
      </c>
      <c r="AG104">
        <v>160464512</v>
      </c>
      <c r="AI104">
        <v>76168</v>
      </c>
      <c r="AJ104">
        <v>76168</v>
      </c>
      <c r="AK104">
        <v>34472872</v>
      </c>
      <c r="AL104">
        <v>37092372</v>
      </c>
      <c r="AM104">
        <v>314893920</v>
      </c>
      <c r="AN104">
        <v>146664704</v>
      </c>
      <c r="AO104">
        <v>54618304</v>
      </c>
      <c r="AP104">
        <v>170825216</v>
      </c>
      <c r="AQ104">
        <v>134691600</v>
      </c>
      <c r="AR104">
        <v>287995488</v>
      </c>
      <c r="AS104">
        <v>314893920</v>
      </c>
      <c r="AT104">
        <v>2005</v>
      </c>
      <c r="AU104">
        <v>0.71699999999999997</v>
      </c>
      <c r="AW104">
        <v>0.120603</v>
      </c>
      <c r="AX104">
        <v>0.43879400000000002</v>
      </c>
      <c r="AY104">
        <v>2.5929600000000001E-2</v>
      </c>
      <c r="AZ104">
        <v>65000</v>
      </c>
    </row>
    <row r="105" spans="1:52">
      <c r="A105">
        <v>2009</v>
      </c>
      <c r="B105">
        <v>110422</v>
      </c>
      <c r="C105" t="s">
        <v>55</v>
      </c>
      <c r="D105" t="s">
        <v>48</v>
      </c>
      <c r="E105">
        <f t="shared" si="1"/>
        <v>1</v>
      </c>
      <c r="F105">
        <f>IF(ISNA(VLOOKUP(B105,criteria!$U$2:$U$174,1,0)),0,1)</f>
        <v>1</v>
      </c>
      <c r="G105">
        <v>0.33336339044183949</v>
      </c>
      <c r="H105">
        <v>0.30998106572896944</v>
      </c>
      <c r="I105">
        <v>33270</v>
      </c>
      <c r="J105">
        <v>11091</v>
      </c>
      <c r="K105">
        <v>3386</v>
      </c>
      <c r="L105">
        <v>52</v>
      </c>
      <c r="M105">
        <v>3438</v>
      </c>
      <c r="N105">
        <v>93407</v>
      </c>
      <c r="O105" t="s">
        <v>49</v>
      </c>
      <c r="P105" t="s">
        <v>50</v>
      </c>
      <c r="Q105" t="s">
        <v>51</v>
      </c>
      <c r="R105">
        <v>-120.65300000000001</v>
      </c>
      <c r="S105">
        <v>35.296900000000001</v>
      </c>
      <c r="V105">
        <v>130886424</v>
      </c>
      <c r="W105">
        <v>106427728</v>
      </c>
      <c r="Z105">
        <v>16295245</v>
      </c>
      <c r="AA105">
        <v>119222688</v>
      </c>
      <c r="AB105">
        <v>11321177</v>
      </c>
      <c r="AC105">
        <v>34707008</v>
      </c>
      <c r="AD105">
        <v>154108672</v>
      </c>
      <c r="AE105">
        <v>171187648</v>
      </c>
      <c r="AF105">
        <v>329425760</v>
      </c>
      <c r="AG105">
        <v>150462816</v>
      </c>
      <c r="AH105">
        <v>2271505</v>
      </c>
      <c r="AI105">
        <v>654715</v>
      </c>
      <c r="AJ105">
        <v>2926220</v>
      </c>
      <c r="AK105">
        <v>32516008</v>
      </c>
      <c r="AL105">
        <v>42950456</v>
      </c>
      <c r="AM105">
        <v>318335168</v>
      </c>
      <c r="AN105">
        <v>130101136</v>
      </c>
      <c r="AO105">
        <v>50159384</v>
      </c>
      <c r="AP105">
        <v>134691600</v>
      </c>
      <c r="AQ105">
        <v>149892624</v>
      </c>
      <c r="AR105">
        <v>329425760</v>
      </c>
      <c r="AS105">
        <v>318335168</v>
      </c>
      <c r="AT105">
        <v>2115</v>
      </c>
      <c r="AU105">
        <v>0.72899999999999998</v>
      </c>
      <c r="AW105">
        <v>0.10709</v>
      </c>
      <c r="AX105">
        <v>0.45135199999999998</v>
      </c>
      <c r="AY105">
        <v>1.9587E-2</v>
      </c>
      <c r="AZ105">
        <v>69720</v>
      </c>
    </row>
    <row r="106" spans="1:52">
      <c r="A106">
        <v>2010</v>
      </c>
      <c r="B106">
        <v>110422</v>
      </c>
      <c r="C106" t="s">
        <v>55</v>
      </c>
      <c r="D106" t="s">
        <v>48</v>
      </c>
      <c r="E106">
        <f t="shared" si="1"/>
        <v>1</v>
      </c>
      <c r="F106">
        <f>IF(ISNA(VLOOKUP(B106,criteria!$U$2:$U$174,1,0)),0,1)</f>
        <v>1</v>
      </c>
      <c r="G106">
        <v>0.37273333545047477</v>
      </c>
      <c r="H106">
        <v>0.32776689102837181</v>
      </c>
      <c r="I106">
        <v>31489</v>
      </c>
      <c r="J106">
        <v>11737</v>
      </c>
      <c r="K106">
        <v>3820</v>
      </c>
      <c r="L106">
        <v>27</v>
      </c>
      <c r="M106">
        <v>3847</v>
      </c>
      <c r="N106">
        <v>93407</v>
      </c>
      <c r="O106" t="s">
        <v>49</v>
      </c>
      <c r="P106" t="s">
        <v>50</v>
      </c>
      <c r="Q106" t="s">
        <v>51</v>
      </c>
      <c r="R106">
        <v>-120.65900000000001</v>
      </c>
      <c r="S106">
        <v>35.298900000000003</v>
      </c>
      <c r="V106">
        <v>137457872</v>
      </c>
      <c r="W106">
        <v>112451656</v>
      </c>
      <c r="Z106">
        <v>17439534</v>
      </c>
      <c r="AA106">
        <v>130554064</v>
      </c>
      <c r="AB106">
        <v>5203150</v>
      </c>
      <c r="AC106">
        <v>37805428</v>
      </c>
      <c r="AD106">
        <v>171060624</v>
      </c>
      <c r="AE106">
        <v>172199696</v>
      </c>
      <c r="AF106">
        <v>444730464</v>
      </c>
      <c r="AG106">
        <v>168358560</v>
      </c>
      <c r="AH106">
        <v>1051356</v>
      </c>
      <c r="AI106">
        <v>682852</v>
      </c>
      <c r="AJ106">
        <v>1734208</v>
      </c>
      <c r="AK106">
        <v>36086472</v>
      </c>
      <c r="AL106">
        <v>47140800</v>
      </c>
      <c r="AM106">
        <v>348148768</v>
      </c>
      <c r="AN106">
        <v>139789520</v>
      </c>
      <c r="AO106">
        <v>55093428</v>
      </c>
      <c r="AP106">
        <v>149892624</v>
      </c>
      <c r="AQ106">
        <v>176636176</v>
      </c>
      <c r="AR106">
        <v>444730464</v>
      </c>
      <c r="AS106">
        <v>348148768</v>
      </c>
      <c r="AT106">
        <v>2475</v>
      </c>
      <c r="AU106">
        <v>0.746</v>
      </c>
      <c r="AW106">
        <v>9.3166399999999996E-2</v>
      </c>
      <c r="AX106">
        <v>0.46434599999999998</v>
      </c>
      <c r="AY106">
        <v>1.6553499999999999E-2</v>
      </c>
      <c r="AZ106">
        <v>71726.5</v>
      </c>
    </row>
    <row r="107" spans="1:52">
      <c r="A107">
        <v>2011</v>
      </c>
      <c r="B107">
        <v>110422</v>
      </c>
      <c r="C107" t="s">
        <v>55</v>
      </c>
      <c r="D107" t="s">
        <v>48</v>
      </c>
      <c r="E107">
        <f t="shared" si="1"/>
        <v>1</v>
      </c>
      <c r="F107">
        <f>IF(ISNA(VLOOKUP(B107,criteria!$U$2:$U$174,1,0)),0,1)</f>
        <v>1</v>
      </c>
      <c r="G107">
        <v>0.32539328515776011</v>
      </c>
      <c r="H107">
        <v>0.31648693109120818</v>
      </c>
      <c r="I107">
        <v>33627</v>
      </c>
      <c r="J107">
        <v>10942</v>
      </c>
      <c r="K107">
        <v>3459</v>
      </c>
      <c r="L107">
        <v>4</v>
      </c>
      <c r="M107">
        <v>3463</v>
      </c>
      <c r="N107">
        <v>93407</v>
      </c>
      <c r="O107" t="s">
        <v>49</v>
      </c>
      <c r="P107" t="s">
        <v>50</v>
      </c>
      <c r="Q107" t="s">
        <v>51</v>
      </c>
      <c r="R107">
        <v>-120.65900000000001</v>
      </c>
      <c r="S107">
        <v>35.298900000000003</v>
      </c>
      <c r="T107">
        <v>2.8000000000000001E-2</v>
      </c>
      <c r="U107">
        <v>2300</v>
      </c>
      <c r="V107">
        <v>161433536</v>
      </c>
      <c r="W107">
        <v>128794184</v>
      </c>
      <c r="Z107">
        <v>16360407</v>
      </c>
      <c r="AA107">
        <v>96106912</v>
      </c>
      <c r="AB107">
        <v>12560091</v>
      </c>
      <c r="AC107">
        <v>20333064</v>
      </c>
      <c r="AD107">
        <v>192030704</v>
      </c>
      <c r="AE107">
        <v>127676264</v>
      </c>
      <c r="AF107">
        <v>323700288</v>
      </c>
      <c r="AG107">
        <v>164073616</v>
      </c>
      <c r="AH107">
        <v>2283762</v>
      </c>
      <c r="AI107">
        <v>1378135</v>
      </c>
      <c r="AJ107">
        <v>3661897</v>
      </c>
      <c r="AK107">
        <v>36651960</v>
      </c>
      <c r="AL107">
        <v>48952464</v>
      </c>
      <c r="AM107">
        <v>352190368</v>
      </c>
      <c r="AN107">
        <v>140709424</v>
      </c>
      <c r="AO107">
        <v>58750576</v>
      </c>
      <c r="AP107">
        <v>176636176</v>
      </c>
      <c r="AQ107">
        <v>171357248</v>
      </c>
      <c r="AR107">
        <v>323700288</v>
      </c>
      <c r="AS107">
        <v>352190368</v>
      </c>
      <c r="AT107">
        <v>2716</v>
      </c>
      <c r="AU107">
        <v>0.72199999999999998</v>
      </c>
      <c r="AW107">
        <v>9.62446E-2</v>
      </c>
      <c r="AX107">
        <v>0.47137299999999999</v>
      </c>
      <c r="AY107">
        <v>1.4570100000000001E-2</v>
      </c>
      <c r="AZ107">
        <v>67941</v>
      </c>
    </row>
    <row r="108" spans="1:52">
      <c r="A108">
        <v>2012</v>
      </c>
      <c r="B108">
        <v>110422</v>
      </c>
      <c r="C108" t="s">
        <v>55</v>
      </c>
      <c r="D108" t="s">
        <v>48</v>
      </c>
      <c r="E108">
        <f t="shared" si="1"/>
        <v>1</v>
      </c>
      <c r="F108">
        <f>IF(ISNA(VLOOKUP(B108,criteria!$U$2:$U$174,1,0)),0,1)</f>
        <v>1</v>
      </c>
      <c r="G108">
        <v>0.37396600309062811</v>
      </c>
      <c r="H108">
        <v>0.34467671366067087</v>
      </c>
      <c r="I108">
        <v>33003</v>
      </c>
      <c r="J108">
        <v>12342</v>
      </c>
      <c r="K108">
        <v>4243</v>
      </c>
      <c r="L108">
        <v>11</v>
      </c>
      <c r="M108">
        <v>4254</v>
      </c>
      <c r="N108">
        <v>93407</v>
      </c>
      <c r="O108" t="s">
        <v>49</v>
      </c>
      <c r="P108" t="s">
        <v>50</v>
      </c>
      <c r="Q108" t="s">
        <v>51</v>
      </c>
      <c r="R108">
        <v>-120.65900000000001</v>
      </c>
      <c r="S108">
        <v>35.298900000000003</v>
      </c>
      <c r="T108">
        <v>3.7999999999999999E-2</v>
      </c>
      <c r="U108">
        <v>2620</v>
      </c>
      <c r="V108">
        <v>176214592</v>
      </c>
      <c r="W108">
        <v>137159040</v>
      </c>
      <c r="Z108">
        <v>16540934</v>
      </c>
      <c r="AA108">
        <v>100369040</v>
      </c>
      <c r="AB108">
        <v>13879977</v>
      </c>
      <c r="AC108">
        <v>26953520</v>
      </c>
      <c r="AD108">
        <v>199245424</v>
      </c>
      <c r="AE108">
        <v>141697936</v>
      </c>
      <c r="AF108">
        <v>348599808</v>
      </c>
      <c r="AG108">
        <v>171844192</v>
      </c>
      <c r="AH108">
        <v>1655606</v>
      </c>
      <c r="AI108">
        <v>923083</v>
      </c>
      <c r="AJ108">
        <v>2578689</v>
      </c>
      <c r="AK108">
        <v>40831968</v>
      </c>
      <c r="AL108">
        <v>52760700</v>
      </c>
      <c r="AM108">
        <v>358598720</v>
      </c>
      <c r="AN108">
        <v>139706288</v>
      </c>
      <c r="AO108">
        <v>61013984</v>
      </c>
      <c r="AP108">
        <v>171357248</v>
      </c>
      <c r="AQ108">
        <v>184355088</v>
      </c>
      <c r="AR108">
        <v>348599808</v>
      </c>
      <c r="AS108">
        <v>358598720</v>
      </c>
      <c r="AT108">
        <v>3081</v>
      </c>
      <c r="AU108">
        <v>0.69699999999999995</v>
      </c>
      <c r="AW108">
        <v>0.10065399999999999</v>
      </c>
      <c r="AX108">
        <v>0.46146199999999998</v>
      </c>
      <c r="AY108">
        <v>1.3869599999999999E-2</v>
      </c>
      <c r="AZ108">
        <v>65215</v>
      </c>
    </row>
    <row r="109" spans="1:52">
      <c r="A109">
        <v>2013</v>
      </c>
      <c r="B109">
        <v>110422</v>
      </c>
      <c r="C109" t="s">
        <v>55</v>
      </c>
      <c r="D109" t="s">
        <v>48</v>
      </c>
      <c r="E109">
        <f t="shared" si="1"/>
        <v>1</v>
      </c>
      <c r="F109">
        <f>IF(ISNA(VLOOKUP(B109,criteria!$U$2:$U$174,1,0)),0,1)</f>
        <v>1</v>
      </c>
      <c r="G109">
        <v>0.31230881676186351</v>
      </c>
      <c r="H109">
        <v>0.31507324261073072</v>
      </c>
      <c r="I109">
        <v>36941</v>
      </c>
      <c r="J109">
        <v>11537</v>
      </c>
      <c r="K109">
        <v>3620</v>
      </c>
      <c r="L109">
        <v>15</v>
      </c>
      <c r="M109">
        <v>3635</v>
      </c>
      <c r="N109">
        <v>93407</v>
      </c>
      <c r="O109" t="s">
        <v>49</v>
      </c>
      <c r="P109" t="s">
        <v>50</v>
      </c>
      <c r="Q109" t="s">
        <v>51</v>
      </c>
      <c r="R109">
        <v>-120.65900000000001</v>
      </c>
      <c r="S109">
        <v>35.298900000000003</v>
      </c>
      <c r="T109">
        <v>3.1E-2</v>
      </c>
      <c r="U109">
        <v>2468</v>
      </c>
      <c r="V109">
        <v>193126752</v>
      </c>
      <c r="W109">
        <v>151929248</v>
      </c>
      <c r="Z109">
        <v>17790520</v>
      </c>
      <c r="AA109">
        <v>117063032</v>
      </c>
      <c r="AB109">
        <v>16452544</v>
      </c>
      <c r="AC109">
        <v>19602632</v>
      </c>
      <c r="AD109">
        <v>219342768</v>
      </c>
      <c r="AE109">
        <v>155895184</v>
      </c>
      <c r="AF109">
        <v>389007040</v>
      </c>
      <c r="AG109">
        <v>175267088</v>
      </c>
      <c r="AH109">
        <v>2731159</v>
      </c>
      <c r="AI109">
        <v>729309</v>
      </c>
      <c r="AJ109">
        <v>3460468</v>
      </c>
      <c r="AK109">
        <v>45439716</v>
      </c>
      <c r="AL109">
        <v>65344260</v>
      </c>
      <c r="AM109">
        <v>389215264</v>
      </c>
      <c r="AN109">
        <v>148592080</v>
      </c>
      <c r="AO109">
        <v>66424712</v>
      </c>
      <c r="AP109">
        <v>184355088</v>
      </c>
      <c r="AQ109">
        <v>207485856</v>
      </c>
      <c r="AR109">
        <v>389007040</v>
      </c>
      <c r="AS109">
        <v>389215264</v>
      </c>
      <c r="AT109">
        <v>2586</v>
      </c>
      <c r="AU109">
        <v>0.75</v>
      </c>
      <c r="AW109">
        <v>9.62446E-2</v>
      </c>
      <c r="AX109">
        <v>0.46423900000000001</v>
      </c>
      <c r="AY109">
        <v>1.20778E-2</v>
      </c>
      <c r="AZ109">
        <v>64571</v>
      </c>
    </row>
    <row r="110" spans="1:52">
      <c r="A110">
        <v>2014</v>
      </c>
      <c r="B110">
        <v>110422</v>
      </c>
      <c r="C110" t="s">
        <v>55</v>
      </c>
      <c r="D110" t="s">
        <v>48</v>
      </c>
      <c r="E110">
        <f t="shared" si="1"/>
        <v>1</v>
      </c>
      <c r="F110">
        <f>IF(ISNA(VLOOKUP(B110,criteria!$U$2:$U$174,1,0)),0,1)</f>
        <v>1</v>
      </c>
      <c r="G110">
        <v>0.3088879758970145</v>
      </c>
      <c r="H110">
        <v>0.34449124362669031</v>
      </c>
      <c r="I110">
        <v>43812</v>
      </c>
      <c r="J110">
        <v>13533</v>
      </c>
      <c r="K110">
        <v>4648</v>
      </c>
      <c r="L110">
        <v>14</v>
      </c>
      <c r="M110">
        <v>4662</v>
      </c>
      <c r="N110">
        <v>93407</v>
      </c>
      <c r="O110" t="s">
        <v>49</v>
      </c>
      <c r="P110" t="s">
        <v>50</v>
      </c>
      <c r="Q110" t="s">
        <v>54</v>
      </c>
      <c r="R110">
        <v>-120.65900000000001</v>
      </c>
      <c r="S110">
        <v>35.298900000000003</v>
      </c>
      <c r="T110">
        <v>1.6E-2</v>
      </c>
      <c r="U110">
        <v>2554</v>
      </c>
      <c r="V110">
        <v>206737408</v>
      </c>
      <c r="W110">
        <v>161722080</v>
      </c>
      <c r="Z110">
        <v>17948050</v>
      </c>
      <c r="AA110">
        <v>129727728</v>
      </c>
      <c r="AB110">
        <v>19004314</v>
      </c>
      <c r="AC110">
        <v>16404679</v>
      </c>
      <c r="AD110">
        <v>229645984</v>
      </c>
      <c r="AE110">
        <v>170202176</v>
      </c>
      <c r="AF110">
        <v>403697248</v>
      </c>
      <c r="AG110">
        <v>189305344</v>
      </c>
      <c r="AH110">
        <v>2758478</v>
      </c>
      <c r="AI110">
        <v>680793</v>
      </c>
      <c r="AJ110">
        <v>3439271</v>
      </c>
      <c r="AK110">
        <v>50257340</v>
      </c>
      <c r="AL110">
        <v>64559168</v>
      </c>
      <c r="AM110">
        <v>411224384</v>
      </c>
      <c r="AN110">
        <v>162321648</v>
      </c>
      <c r="AO110">
        <v>66672552</v>
      </c>
      <c r="AP110">
        <v>207485856</v>
      </c>
      <c r="AQ110">
        <v>198699696</v>
      </c>
      <c r="AR110">
        <v>403697248</v>
      </c>
      <c r="AS110">
        <v>411224384</v>
      </c>
      <c r="AT110">
        <v>2938</v>
      </c>
      <c r="AU110">
        <v>0.75800000000000001</v>
      </c>
      <c r="AW110">
        <v>8.8099499999999997E-2</v>
      </c>
      <c r="AX110">
        <v>0.48117199999999999</v>
      </c>
      <c r="AY110">
        <v>1.29663E-2</v>
      </c>
      <c r="AZ110">
        <v>69038.5</v>
      </c>
    </row>
    <row r="111" spans="1:52">
      <c r="A111">
        <v>2015</v>
      </c>
      <c r="B111">
        <v>110422</v>
      </c>
      <c r="C111" t="s">
        <v>55</v>
      </c>
      <c r="D111" t="s">
        <v>48</v>
      </c>
      <c r="E111">
        <f t="shared" si="1"/>
        <v>1</v>
      </c>
      <c r="F111">
        <f>IF(ISNA(VLOOKUP(B111,criteria!$U$2:$U$174,1,0)),0,1)</f>
        <v>1</v>
      </c>
      <c r="G111">
        <v>0.31292182827851345</v>
      </c>
      <c r="H111">
        <v>0.3373831137806293</v>
      </c>
      <c r="I111">
        <v>46820</v>
      </c>
      <c r="J111">
        <v>14651</v>
      </c>
      <c r="K111">
        <v>4928</v>
      </c>
      <c r="L111">
        <v>15</v>
      </c>
      <c r="M111">
        <v>4943</v>
      </c>
      <c r="T111">
        <v>1.7999999999999999E-2</v>
      </c>
      <c r="U111">
        <v>2887</v>
      </c>
      <c r="V111">
        <v>221384048</v>
      </c>
      <c r="W111">
        <v>173927584</v>
      </c>
      <c r="Z111">
        <v>18548124</v>
      </c>
      <c r="AA111">
        <v>135773024</v>
      </c>
      <c r="AB111">
        <v>29959836</v>
      </c>
      <c r="AC111">
        <v>17492792</v>
      </c>
      <c r="AD111">
        <v>245132416</v>
      </c>
      <c r="AE111">
        <v>190850704</v>
      </c>
      <c r="AF111">
        <v>444138688</v>
      </c>
      <c r="AG111">
        <v>195387728</v>
      </c>
      <c r="AH111">
        <v>3571271</v>
      </c>
      <c r="AI111">
        <v>89082</v>
      </c>
      <c r="AJ111">
        <v>3660353</v>
      </c>
      <c r="AK111">
        <v>50214408</v>
      </c>
      <c r="AL111">
        <v>70924600</v>
      </c>
      <c r="AM111">
        <v>424176384</v>
      </c>
      <c r="AN111">
        <v>173955504</v>
      </c>
      <c r="AO111">
        <v>80044976</v>
      </c>
      <c r="AP111">
        <v>198699696</v>
      </c>
      <c r="AQ111">
        <v>190396832</v>
      </c>
      <c r="AR111">
        <v>444138688</v>
      </c>
      <c r="AS111">
        <v>424176384</v>
      </c>
      <c r="AT111">
        <v>2758</v>
      </c>
      <c r="AU111">
        <v>0.79700000000000004</v>
      </c>
      <c r="AW111">
        <v>7.6759499999999994E-2</v>
      </c>
      <c r="AX111">
        <v>0.49458600000000003</v>
      </c>
      <c r="AY111">
        <v>1.4307800000000001E-2</v>
      </c>
      <c r="AZ111">
        <v>74281.5</v>
      </c>
    </row>
    <row r="112" spans="1:52">
      <c r="A112">
        <v>2016</v>
      </c>
      <c r="B112">
        <v>110422</v>
      </c>
      <c r="C112" t="s">
        <v>55</v>
      </c>
      <c r="D112" t="s">
        <v>48</v>
      </c>
      <c r="E112">
        <f t="shared" si="1"/>
        <v>1</v>
      </c>
      <c r="F112">
        <f>IF(ISNA(VLOOKUP(B112,criteria!$U$2:$U$174,1,0)),0,1)</f>
        <v>1</v>
      </c>
      <c r="G112">
        <v>0.29487978074000248</v>
      </c>
      <c r="H112">
        <v>0.30566117448246727</v>
      </c>
      <c r="I112">
        <v>48162</v>
      </c>
      <c r="J112">
        <v>14202</v>
      </c>
      <c r="K112">
        <v>4333</v>
      </c>
      <c r="L112">
        <v>8</v>
      </c>
      <c r="M112">
        <v>4341</v>
      </c>
      <c r="T112">
        <v>1.6E-2</v>
      </c>
      <c r="U112">
        <v>2684</v>
      </c>
      <c r="V112">
        <v>228518624</v>
      </c>
      <c r="W112">
        <v>179222944</v>
      </c>
      <c r="Z112">
        <v>17609608</v>
      </c>
      <c r="AA112">
        <v>151447728</v>
      </c>
      <c r="AB112">
        <v>22354708</v>
      </c>
      <c r="AC112">
        <v>26809788</v>
      </c>
      <c r="AD112">
        <v>254516864</v>
      </c>
      <c r="AE112">
        <v>202680256</v>
      </c>
      <c r="AF112">
        <v>465100064</v>
      </c>
      <c r="AG112">
        <v>196720288</v>
      </c>
      <c r="AH112">
        <v>2594971</v>
      </c>
      <c r="AI112">
        <v>724105</v>
      </c>
      <c r="AJ112">
        <v>3319076</v>
      </c>
      <c r="AK112">
        <v>49116392</v>
      </c>
      <c r="AL112">
        <v>68652360</v>
      </c>
      <c r="AM112">
        <v>477430528</v>
      </c>
      <c r="AN112">
        <v>185694528</v>
      </c>
      <c r="AO112">
        <v>104695792</v>
      </c>
      <c r="AP112">
        <v>190396832</v>
      </c>
      <c r="AQ112">
        <v>209804288</v>
      </c>
      <c r="AR112">
        <v>465100064</v>
      </c>
      <c r="AS112">
        <v>477430528</v>
      </c>
      <c r="AT112">
        <v>3406</v>
      </c>
      <c r="AU112">
        <v>0.79100000000000004</v>
      </c>
      <c r="AW112">
        <v>6.9963499999999998E-2</v>
      </c>
      <c r="AX112">
        <v>0.50296300000000005</v>
      </c>
      <c r="AY112">
        <v>1.2306299999999999E-2</v>
      </c>
      <c r="AZ112">
        <v>74513</v>
      </c>
    </row>
    <row r="113" spans="1:52">
      <c r="A113">
        <v>2017</v>
      </c>
      <c r="B113">
        <v>110422</v>
      </c>
      <c r="C113" t="s">
        <v>55</v>
      </c>
      <c r="D113" t="s">
        <v>48</v>
      </c>
      <c r="E113">
        <f t="shared" si="1"/>
        <v>1</v>
      </c>
      <c r="F113">
        <f>IF(ISNA(VLOOKUP(B113,criteria!$U$2:$U$174,1,0)),0,1)</f>
        <v>1</v>
      </c>
      <c r="G113">
        <v>0.34611426689717628</v>
      </c>
      <c r="H113">
        <v>0.31236249033715885</v>
      </c>
      <c r="I113">
        <v>48588</v>
      </c>
      <c r="J113">
        <v>16817</v>
      </c>
      <c r="K113">
        <v>5241</v>
      </c>
      <c r="L113">
        <v>12</v>
      </c>
      <c r="M113">
        <v>5253</v>
      </c>
      <c r="N113">
        <v>93407</v>
      </c>
      <c r="O113" t="s">
        <v>49</v>
      </c>
      <c r="P113" t="s">
        <v>50</v>
      </c>
      <c r="Q113" t="s">
        <v>54</v>
      </c>
      <c r="R113">
        <v>-120.657</v>
      </c>
      <c r="S113">
        <v>35.299500000000002</v>
      </c>
      <c r="T113">
        <v>1.4999999999999999E-2</v>
      </c>
      <c r="U113">
        <v>2989</v>
      </c>
      <c r="V113">
        <v>248144176</v>
      </c>
      <c r="W113">
        <v>193404288</v>
      </c>
      <c r="Z113">
        <v>19387800</v>
      </c>
      <c r="AA113">
        <v>242793376</v>
      </c>
      <c r="AB113">
        <v>24693864</v>
      </c>
      <c r="AC113">
        <v>24595656</v>
      </c>
      <c r="AD113">
        <v>264676064</v>
      </c>
      <c r="AE113">
        <v>300129792</v>
      </c>
      <c r="AF113">
        <v>583277632</v>
      </c>
      <c r="AG113">
        <v>206795248</v>
      </c>
      <c r="AH113">
        <v>1586015</v>
      </c>
      <c r="AI113">
        <v>288272</v>
      </c>
      <c r="AJ113">
        <v>1874287</v>
      </c>
      <c r="AK113">
        <v>49556612</v>
      </c>
      <c r="AL113">
        <v>67215600</v>
      </c>
      <c r="AM113">
        <v>583200832</v>
      </c>
      <c r="AN113">
        <v>207186736</v>
      </c>
      <c r="AO113">
        <v>172135872</v>
      </c>
      <c r="AP113">
        <v>209804288</v>
      </c>
      <c r="AQ113">
        <v>220572768</v>
      </c>
      <c r="AR113">
        <v>583277632</v>
      </c>
      <c r="AS113">
        <v>583200832</v>
      </c>
    </row>
    <row r="114" spans="1:52">
      <c r="A114">
        <v>1990</v>
      </c>
      <c r="B114">
        <v>110510</v>
      </c>
      <c r="C114" t="s">
        <v>97</v>
      </c>
      <c r="D114" t="s">
        <v>48</v>
      </c>
      <c r="E114">
        <f t="shared" si="1"/>
        <v>0</v>
      </c>
      <c r="F114">
        <f>IF(ISNA(VLOOKUP(B114,criteria!$U$2:$U$174,1,0)),0,1)</f>
        <v>1</v>
      </c>
      <c r="G114" t="s">
        <v>636</v>
      </c>
      <c r="H114" t="s">
        <v>636</v>
      </c>
      <c r="N114">
        <v>92407</v>
      </c>
      <c r="O114" t="s">
        <v>49</v>
      </c>
      <c r="V114">
        <v>14265806</v>
      </c>
      <c r="Z114">
        <v>2708659</v>
      </c>
      <c r="AA114">
        <v>48743496</v>
      </c>
      <c r="AB114">
        <v>56402</v>
      </c>
      <c r="AC114">
        <v>1066</v>
      </c>
      <c r="AF114">
        <v>70514592</v>
      </c>
      <c r="AG114">
        <v>36347396</v>
      </c>
      <c r="AK114">
        <v>5929776</v>
      </c>
      <c r="AL114">
        <v>5296840</v>
      </c>
      <c r="AM114">
        <v>70793584</v>
      </c>
      <c r="AN114">
        <v>41680468</v>
      </c>
      <c r="AO114">
        <v>10275978</v>
      </c>
    </row>
    <row r="115" spans="1:52">
      <c r="A115">
        <v>1991</v>
      </c>
      <c r="B115">
        <v>110510</v>
      </c>
      <c r="C115" t="s">
        <v>97</v>
      </c>
      <c r="D115" t="s">
        <v>48</v>
      </c>
      <c r="E115">
        <f t="shared" si="1"/>
        <v>0</v>
      </c>
      <c r="F115">
        <f>IF(ISNA(VLOOKUP(B115,criteria!$U$2:$U$174,1,0)),0,1)</f>
        <v>1</v>
      </c>
      <c r="G115" t="s">
        <v>636</v>
      </c>
      <c r="H115" t="s">
        <v>636</v>
      </c>
      <c r="N115">
        <v>92407</v>
      </c>
      <c r="O115" t="s">
        <v>49</v>
      </c>
      <c r="V115">
        <v>13909043</v>
      </c>
      <c r="Z115">
        <v>3334377</v>
      </c>
      <c r="AA115">
        <v>49426676</v>
      </c>
      <c r="AB115">
        <v>70778</v>
      </c>
      <c r="AC115">
        <v>765</v>
      </c>
      <c r="AF115">
        <v>71757856</v>
      </c>
      <c r="AG115">
        <v>38871184</v>
      </c>
      <c r="AK115">
        <v>6066713</v>
      </c>
      <c r="AL115">
        <v>5802304</v>
      </c>
      <c r="AM115">
        <v>77999888</v>
      </c>
      <c r="AN115">
        <v>43076712</v>
      </c>
      <c r="AO115">
        <v>11746911</v>
      </c>
    </row>
    <row r="116" spans="1:52">
      <c r="A116">
        <v>1992</v>
      </c>
      <c r="B116">
        <v>110510</v>
      </c>
      <c r="C116" t="s">
        <v>97</v>
      </c>
      <c r="D116" t="s">
        <v>48</v>
      </c>
      <c r="E116">
        <f t="shared" si="1"/>
        <v>0</v>
      </c>
      <c r="F116">
        <f>IF(ISNA(VLOOKUP(B116,criteria!$U$2:$U$174,1,0)),0,1)</f>
        <v>1</v>
      </c>
      <c r="G116" t="s">
        <v>636</v>
      </c>
      <c r="H116" t="s">
        <v>636</v>
      </c>
      <c r="N116">
        <v>92407</v>
      </c>
      <c r="O116" t="s">
        <v>49</v>
      </c>
      <c r="V116">
        <v>22427048</v>
      </c>
      <c r="Z116">
        <v>4364486</v>
      </c>
      <c r="AA116">
        <v>52027288</v>
      </c>
      <c r="AB116">
        <v>85743</v>
      </c>
      <c r="AC116">
        <v>2577022</v>
      </c>
      <c r="AF116">
        <v>86547920</v>
      </c>
      <c r="AG116">
        <v>39310772</v>
      </c>
      <c r="AK116">
        <v>6381794</v>
      </c>
      <c r="AL116">
        <v>10386480</v>
      </c>
      <c r="AM116">
        <v>82994656</v>
      </c>
      <c r="AN116">
        <v>43102096</v>
      </c>
      <c r="AO116">
        <v>11117993</v>
      </c>
      <c r="AV116">
        <v>4941</v>
      </c>
    </row>
    <row r="117" spans="1:52">
      <c r="A117">
        <v>1993</v>
      </c>
      <c r="B117">
        <v>110510</v>
      </c>
      <c r="C117" t="s">
        <v>97</v>
      </c>
      <c r="D117" t="s">
        <v>48</v>
      </c>
      <c r="E117">
        <f t="shared" si="1"/>
        <v>0</v>
      </c>
      <c r="F117">
        <f>IF(ISNA(VLOOKUP(B117,criteria!$U$2:$U$174,1,0)),0,1)</f>
        <v>1</v>
      </c>
      <c r="G117" t="s">
        <v>636</v>
      </c>
      <c r="H117" t="s">
        <v>636</v>
      </c>
      <c r="N117">
        <v>92407</v>
      </c>
      <c r="O117" t="s">
        <v>49</v>
      </c>
      <c r="V117">
        <v>26727400</v>
      </c>
      <c r="Y117">
        <v>1230</v>
      </c>
      <c r="Z117">
        <v>4601553</v>
      </c>
      <c r="AA117">
        <v>56206016</v>
      </c>
      <c r="AB117">
        <v>87288</v>
      </c>
      <c r="AC117">
        <v>1012121</v>
      </c>
      <c r="AF117">
        <v>93255720</v>
      </c>
      <c r="AG117">
        <v>39407160</v>
      </c>
      <c r="AK117">
        <v>6873957</v>
      </c>
      <c r="AL117">
        <v>7403632</v>
      </c>
      <c r="AM117">
        <v>89493504</v>
      </c>
      <c r="AN117">
        <v>44740692</v>
      </c>
      <c r="AO117">
        <v>11398267</v>
      </c>
    </row>
    <row r="118" spans="1:52">
      <c r="A118">
        <v>1994</v>
      </c>
      <c r="B118">
        <v>110510</v>
      </c>
      <c r="C118" t="s">
        <v>97</v>
      </c>
      <c r="D118" t="s">
        <v>48</v>
      </c>
      <c r="E118">
        <f t="shared" si="1"/>
        <v>0</v>
      </c>
      <c r="F118">
        <f>IF(ISNA(VLOOKUP(B118,criteria!$U$2:$U$174,1,0)),0,1)</f>
        <v>1</v>
      </c>
      <c r="G118" t="s">
        <v>636</v>
      </c>
      <c r="H118" t="s">
        <v>636</v>
      </c>
      <c r="N118">
        <v>92407</v>
      </c>
      <c r="O118" t="s">
        <v>49</v>
      </c>
      <c r="V118">
        <v>26855054</v>
      </c>
      <c r="Y118">
        <v>2261</v>
      </c>
      <c r="Z118">
        <v>4953012</v>
      </c>
      <c r="AA118">
        <v>54418796</v>
      </c>
      <c r="AB118">
        <v>53963</v>
      </c>
      <c r="AC118">
        <v>5568</v>
      </c>
      <c r="AF118">
        <v>93433872</v>
      </c>
      <c r="AG118">
        <v>40341244</v>
      </c>
      <c r="AK118">
        <v>6879642</v>
      </c>
      <c r="AL118">
        <v>7422770</v>
      </c>
      <c r="AM118">
        <v>93455512</v>
      </c>
      <c r="AN118">
        <v>46366860</v>
      </c>
      <c r="AO118">
        <v>11874288</v>
      </c>
    </row>
    <row r="119" spans="1:52">
      <c r="A119">
        <v>1995</v>
      </c>
      <c r="B119">
        <v>110510</v>
      </c>
      <c r="C119" t="s">
        <v>97</v>
      </c>
      <c r="D119" t="s">
        <v>48</v>
      </c>
      <c r="E119">
        <f t="shared" si="1"/>
        <v>0</v>
      </c>
      <c r="F119">
        <f>IF(ISNA(VLOOKUP(B119,criteria!$U$2:$U$174,1,0)),0,1)</f>
        <v>1</v>
      </c>
      <c r="G119" t="s">
        <v>636</v>
      </c>
      <c r="H119" t="s">
        <v>636</v>
      </c>
      <c r="N119">
        <v>92407</v>
      </c>
      <c r="O119" t="s">
        <v>49</v>
      </c>
      <c r="V119">
        <v>28284068</v>
      </c>
      <c r="Z119">
        <v>5841495</v>
      </c>
      <c r="AA119">
        <v>54286332</v>
      </c>
      <c r="AB119">
        <v>41368</v>
      </c>
      <c r="AC119">
        <v>1409687</v>
      </c>
      <c r="AF119">
        <v>93343832</v>
      </c>
      <c r="AG119">
        <v>42848992</v>
      </c>
      <c r="AK119">
        <v>6518408</v>
      </c>
      <c r="AL119">
        <v>4164318</v>
      </c>
      <c r="AM119">
        <v>92759984</v>
      </c>
      <c r="AN119">
        <v>48454040</v>
      </c>
      <c r="AO119">
        <v>12898022</v>
      </c>
    </row>
    <row r="120" spans="1:52">
      <c r="A120">
        <v>1996</v>
      </c>
      <c r="B120">
        <v>110510</v>
      </c>
      <c r="C120" t="s">
        <v>97</v>
      </c>
      <c r="D120" t="s">
        <v>48</v>
      </c>
      <c r="E120">
        <f t="shared" si="1"/>
        <v>0</v>
      </c>
      <c r="F120">
        <f>IF(ISNA(VLOOKUP(B120,criteria!$U$2:$U$174,1,0)),0,1)</f>
        <v>1</v>
      </c>
      <c r="G120" t="s">
        <v>636</v>
      </c>
      <c r="H120" t="s">
        <v>636</v>
      </c>
      <c r="N120">
        <v>92407</v>
      </c>
      <c r="O120" t="s">
        <v>49</v>
      </c>
      <c r="V120">
        <v>30492974</v>
      </c>
      <c r="Z120">
        <v>6638733</v>
      </c>
      <c r="AA120">
        <v>57011080</v>
      </c>
      <c r="AB120">
        <v>40370</v>
      </c>
      <c r="AC120">
        <v>294347</v>
      </c>
      <c r="AF120">
        <v>97930384</v>
      </c>
      <c r="AG120">
        <v>44720100</v>
      </c>
      <c r="AK120">
        <v>12035089</v>
      </c>
      <c r="AL120">
        <v>8081977</v>
      </c>
      <c r="AM120">
        <v>96917632</v>
      </c>
      <c r="AN120">
        <v>51548824</v>
      </c>
      <c r="AO120">
        <v>14082783</v>
      </c>
      <c r="AT120">
        <v>280</v>
      </c>
      <c r="AU120">
        <v>0.34399999999999997</v>
      </c>
    </row>
    <row r="121" spans="1:52">
      <c r="A121">
        <v>1997</v>
      </c>
      <c r="B121">
        <v>110510</v>
      </c>
      <c r="C121" t="s">
        <v>97</v>
      </c>
      <c r="D121" t="s">
        <v>48</v>
      </c>
      <c r="E121">
        <f t="shared" si="1"/>
        <v>0</v>
      </c>
      <c r="F121">
        <f>IF(ISNA(VLOOKUP(B121,criteria!$U$2:$U$174,1,0)),0,1)</f>
        <v>1</v>
      </c>
      <c r="G121" t="s">
        <v>636</v>
      </c>
      <c r="H121" t="s">
        <v>636</v>
      </c>
      <c r="N121">
        <v>924072397</v>
      </c>
      <c r="O121" t="s">
        <v>49</v>
      </c>
      <c r="V121">
        <v>32998184</v>
      </c>
      <c r="Z121">
        <v>8190457</v>
      </c>
      <c r="AA121">
        <v>55874960</v>
      </c>
      <c r="AB121">
        <v>28458</v>
      </c>
      <c r="AC121">
        <v>3879615</v>
      </c>
      <c r="AF121">
        <v>105148088</v>
      </c>
      <c r="AG121">
        <v>52022712</v>
      </c>
      <c r="AI121">
        <v>9188</v>
      </c>
      <c r="AJ121">
        <v>9188</v>
      </c>
      <c r="AK121">
        <v>8483767</v>
      </c>
      <c r="AL121">
        <v>11047468</v>
      </c>
      <c r="AM121">
        <v>110499936</v>
      </c>
      <c r="AN121">
        <v>54472200</v>
      </c>
      <c r="AO121">
        <v>14165451</v>
      </c>
      <c r="AT121">
        <v>291</v>
      </c>
      <c r="AU121">
        <v>0.39500000000000002</v>
      </c>
      <c r="AW121">
        <v>0.55279100000000003</v>
      </c>
      <c r="AX121">
        <v>0.64953499999999997</v>
      </c>
      <c r="AY121">
        <v>0.21906999999999999</v>
      </c>
      <c r="AZ121">
        <v>17746.5</v>
      </c>
    </row>
    <row r="122" spans="1:52">
      <c r="A122">
        <v>1998</v>
      </c>
      <c r="B122">
        <v>110510</v>
      </c>
      <c r="C122" t="s">
        <v>97</v>
      </c>
      <c r="D122" t="s">
        <v>48</v>
      </c>
      <c r="E122">
        <f t="shared" si="1"/>
        <v>0</v>
      </c>
      <c r="F122">
        <f>IF(ISNA(VLOOKUP(B122,criteria!$U$2:$U$174,1,0)),0,1)</f>
        <v>1</v>
      </c>
      <c r="G122" t="s">
        <v>636</v>
      </c>
      <c r="H122" t="s">
        <v>636</v>
      </c>
      <c r="N122">
        <v>924072397</v>
      </c>
      <c r="O122" t="s">
        <v>49</v>
      </c>
      <c r="V122">
        <v>35389860</v>
      </c>
      <c r="Z122">
        <v>11527745</v>
      </c>
      <c r="AA122">
        <v>80094656</v>
      </c>
      <c r="AB122">
        <v>4590881</v>
      </c>
      <c r="AC122">
        <v>8705217</v>
      </c>
      <c r="AF122">
        <v>151688960</v>
      </c>
      <c r="AG122">
        <v>59175888</v>
      </c>
      <c r="AH122">
        <v>549929</v>
      </c>
      <c r="AI122">
        <v>2919135</v>
      </c>
      <c r="AJ122">
        <v>3469064</v>
      </c>
      <c r="AK122">
        <v>11033443</v>
      </c>
      <c r="AL122">
        <v>10157431</v>
      </c>
      <c r="AM122">
        <v>150512912</v>
      </c>
      <c r="AN122">
        <v>64897320</v>
      </c>
      <c r="AO122">
        <v>13712167</v>
      </c>
      <c r="AT122">
        <v>257</v>
      </c>
      <c r="AU122">
        <v>0.371</v>
      </c>
      <c r="AW122">
        <v>0.52888599999999997</v>
      </c>
      <c r="AX122">
        <v>0.65314099999999997</v>
      </c>
      <c r="AY122">
        <v>0.212288</v>
      </c>
      <c r="AZ122">
        <v>18797.5</v>
      </c>
    </row>
    <row r="123" spans="1:52">
      <c r="A123">
        <v>1999</v>
      </c>
      <c r="B123">
        <v>110510</v>
      </c>
      <c r="C123" t="s">
        <v>97</v>
      </c>
      <c r="D123" t="s">
        <v>48</v>
      </c>
      <c r="E123">
        <f t="shared" si="1"/>
        <v>0</v>
      </c>
      <c r="F123">
        <f>IF(ISNA(VLOOKUP(B123,criteria!$U$2:$U$174,1,0)),0,1)</f>
        <v>1</v>
      </c>
      <c r="G123" t="s">
        <v>636</v>
      </c>
      <c r="H123" t="s">
        <v>636</v>
      </c>
      <c r="N123">
        <v>924072397</v>
      </c>
      <c r="O123" t="s">
        <v>49</v>
      </c>
      <c r="V123">
        <v>35368492</v>
      </c>
      <c r="Z123">
        <v>13841984</v>
      </c>
      <c r="AA123">
        <v>77301264</v>
      </c>
      <c r="AB123">
        <v>10126650</v>
      </c>
      <c r="AC123">
        <v>5045087</v>
      </c>
      <c r="AF123">
        <v>154327216</v>
      </c>
      <c r="AG123">
        <v>59199696</v>
      </c>
      <c r="AH123">
        <v>832208</v>
      </c>
      <c r="AI123">
        <v>4129140</v>
      </c>
      <c r="AJ123">
        <v>4961348</v>
      </c>
      <c r="AK123">
        <v>11553114</v>
      </c>
      <c r="AL123">
        <v>9558180</v>
      </c>
      <c r="AM123">
        <v>141199616</v>
      </c>
      <c r="AN123">
        <v>75181024</v>
      </c>
      <c r="AO123">
        <v>11037935</v>
      </c>
      <c r="AT123">
        <v>256</v>
      </c>
      <c r="AU123">
        <v>0.38400000000000001</v>
      </c>
      <c r="AW123">
        <v>0.51810599999999996</v>
      </c>
      <c r="AX123">
        <v>0.65181100000000003</v>
      </c>
      <c r="AY123">
        <v>0.210199</v>
      </c>
      <c r="AZ123">
        <v>20189</v>
      </c>
    </row>
    <row r="124" spans="1:52">
      <c r="A124">
        <v>2000</v>
      </c>
      <c r="B124">
        <v>110510</v>
      </c>
      <c r="C124" t="s">
        <v>97</v>
      </c>
      <c r="D124" t="s">
        <v>48</v>
      </c>
      <c r="E124">
        <f t="shared" si="1"/>
        <v>0</v>
      </c>
      <c r="F124">
        <f>IF(ISNA(VLOOKUP(B124,criteria!$U$2:$U$174,1,0)),0,1)</f>
        <v>1</v>
      </c>
      <c r="G124" t="s">
        <v>636</v>
      </c>
      <c r="H124" t="s">
        <v>636</v>
      </c>
      <c r="V124">
        <v>36405720</v>
      </c>
      <c r="Z124">
        <v>14970146</v>
      </c>
      <c r="AA124">
        <v>87179344</v>
      </c>
      <c r="AB124">
        <v>15817761</v>
      </c>
      <c r="AC124">
        <v>5245932</v>
      </c>
      <c r="AF124">
        <v>173599872</v>
      </c>
      <c r="AG124">
        <v>69234112</v>
      </c>
      <c r="AH124">
        <v>504132</v>
      </c>
      <c r="AI124">
        <v>4291540</v>
      </c>
      <c r="AJ124">
        <v>4795672</v>
      </c>
      <c r="AK124">
        <v>11544661</v>
      </c>
      <c r="AL124">
        <v>11497882</v>
      </c>
      <c r="AM124">
        <v>168344608</v>
      </c>
      <c r="AN124">
        <v>81423040</v>
      </c>
      <c r="AO124">
        <v>11915699</v>
      </c>
      <c r="AT124">
        <v>305</v>
      </c>
      <c r="AU124">
        <v>0.38200000000000001</v>
      </c>
      <c r="AW124">
        <v>0.52345699999999995</v>
      </c>
      <c r="AX124">
        <v>0.65329999999999999</v>
      </c>
      <c r="AY124">
        <v>0.219778</v>
      </c>
      <c r="AZ124">
        <v>20680</v>
      </c>
    </row>
    <row r="125" spans="1:52">
      <c r="A125">
        <v>2001</v>
      </c>
      <c r="B125">
        <v>110510</v>
      </c>
      <c r="C125" t="s">
        <v>97</v>
      </c>
      <c r="D125" t="s">
        <v>48</v>
      </c>
      <c r="E125">
        <f t="shared" si="1"/>
        <v>1</v>
      </c>
      <c r="F125">
        <f>IF(ISNA(VLOOKUP(B125,criteria!$U$2:$U$174,1,0)),0,1)</f>
        <v>1</v>
      </c>
      <c r="G125">
        <v>0.69499757163671683</v>
      </c>
      <c r="H125">
        <v>0.41858839972047518</v>
      </c>
      <c r="I125">
        <v>4118</v>
      </c>
      <c r="J125">
        <v>2862</v>
      </c>
      <c r="K125">
        <v>1147</v>
      </c>
      <c r="L125">
        <v>51</v>
      </c>
      <c r="M125">
        <v>1198</v>
      </c>
      <c r="N125">
        <v>924072397</v>
      </c>
      <c r="O125" t="s">
        <v>49</v>
      </c>
      <c r="V125">
        <v>42874588</v>
      </c>
      <c r="W125">
        <v>26167134</v>
      </c>
      <c r="Z125">
        <v>16701222</v>
      </c>
      <c r="AA125">
        <v>100720944</v>
      </c>
      <c r="AB125">
        <v>219338</v>
      </c>
      <c r="AC125">
        <v>2691669</v>
      </c>
      <c r="AD125">
        <v>57530088</v>
      </c>
      <c r="AE125">
        <v>94605640</v>
      </c>
      <c r="AF125">
        <v>192021168</v>
      </c>
      <c r="AG125">
        <v>88210224</v>
      </c>
      <c r="AI125">
        <v>261208.72</v>
      </c>
      <c r="AJ125">
        <v>261208.72</v>
      </c>
      <c r="AK125">
        <v>6444596</v>
      </c>
      <c r="AL125">
        <v>13502947</v>
      </c>
      <c r="AM125">
        <v>149034496</v>
      </c>
      <c r="AN125">
        <v>69807064</v>
      </c>
      <c r="AO125">
        <v>13321495</v>
      </c>
      <c r="AR125">
        <v>192021168</v>
      </c>
      <c r="AS125">
        <v>149034496</v>
      </c>
      <c r="AT125">
        <v>344</v>
      </c>
      <c r="AU125">
        <v>0.39</v>
      </c>
      <c r="AW125">
        <v>0.51212899999999995</v>
      </c>
      <c r="AX125">
        <v>0.65134000000000003</v>
      </c>
      <c r="AY125">
        <v>0.21307000000000001</v>
      </c>
      <c r="AZ125">
        <v>21224</v>
      </c>
    </row>
    <row r="126" spans="1:52">
      <c r="A126">
        <v>2002</v>
      </c>
      <c r="B126">
        <v>110510</v>
      </c>
      <c r="C126" t="s">
        <v>97</v>
      </c>
      <c r="D126" t="s">
        <v>48</v>
      </c>
      <c r="E126">
        <f t="shared" si="1"/>
        <v>1</v>
      </c>
      <c r="F126">
        <f>IF(ISNA(VLOOKUP(B126,criteria!$U$2:$U$174,1,0)),0,1)</f>
        <v>1</v>
      </c>
      <c r="G126">
        <v>0.70256983240223458</v>
      </c>
      <c r="H126">
        <v>0.41889312977099236</v>
      </c>
      <c r="I126">
        <v>4475</v>
      </c>
      <c r="J126">
        <v>3144</v>
      </c>
      <c r="K126">
        <v>1273</v>
      </c>
      <c r="L126">
        <v>44</v>
      </c>
      <c r="M126">
        <v>1317</v>
      </c>
      <c r="N126" t="s">
        <v>83</v>
      </c>
      <c r="O126" t="s">
        <v>49</v>
      </c>
      <c r="V126">
        <v>44633928</v>
      </c>
      <c r="W126">
        <v>25561932</v>
      </c>
      <c r="Z126">
        <v>19708704</v>
      </c>
      <c r="AA126">
        <v>99499024</v>
      </c>
      <c r="AB126">
        <v>363908</v>
      </c>
      <c r="AC126">
        <v>6351485</v>
      </c>
      <c r="AD126">
        <v>56627140</v>
      </c>
      <c r="AE126">
        <v>101872208</v>
      </c>
      <c r="AF126">
        <v>149156784</v>
      </c>
      <c r="AG126">
        <v>85631728</v>
      </c>
      <c r="AI126">
        <v>317741.71999999997</v>
      </c>
      <c r="AJ126">
        <v>317741.71999999997</v>
      </c>
      <c r="AK126">
        <v>14606526</v>
      </c>
      <c r="AL126">
        <v>16913756</v>
      </c>
      <c r="AM126">
        <v>167082784</v>
      </c>
      <c r="AN126">
        <v>77519440</v>
      </c>
      <c r="AO126">
        <v>17942040</v>
      </c>
      <c r="AP126">
        <v>5203875</v>
      </c>
      <c r="AQ126">
        <v>9071195</v>
      </c>
      <c r="AR126">
        <v>149156784</v>
      </c>
      <c r="AS126">
        <v>167082784</v>
      </c>
      <c r="AT126">
        <v>378</v>
      </c>
      <c r="AU126">
        <v>0.42499999999999999</v>
      </c>
      <c r="AW126">
        <v>0.51466999999999996</v>
      </c>
      <c r="AX126">
        <v>0.65612199999999998</v>
      </c>
      <c r="AY126">
        <v>0.20340900000000001</v>
      </c>
      <c r="AZ126">
        <v>21553</v>
      </c>
    </row>
    <row r="127" spans="1:52">
      <c r="A127">
        <v>2003</v>
      </c>
      <c r="B127">
        <v>110510</v>
      </c>
      <c r="C127" t="s">
        <v>97</v>
      </c>
      <c r="D127" t="s">
        <v>48</v>
      </c>
      <c r="E127">
        <f t="shared" si="1"/>
        <v>1</v>
      </c>
      <c r="F127">
        <f>IF(ISNA(VLOOKUP(B127,criteria!$U$2:$U$174,1,0)),0,1)</f>
        <v>1</v>
      </c>
      <c r="G127">
        <v>0.68832447332152003</v>
      </c>
      <c r="H127">
        <v>0.34210526315789475</v>
      </c>
      <c r="I127">
        <v>5079</v>
      </c>
      <c r="J127">
        <v>3496</v>
      </c>
      <c r="K127">
        <v>1161</v>
      </c>
      <c r="L127">
        <v>35</v>
      </c>
      <c r="M127">
        <v>1196</v>
      </c>
      <c r="N127" t="s">
        <v>83</v>
      </c>
      <c r="O127" t="s">
        <v>49</v>
      </c>
      <c r="V127">
        <v>51353696</v>
      </c>
      <c r="W127">
        <v>26904360</v>
      </c>
      <c r="Z127">
        <v>20156486</v>
      </c>
      <c r="AA127">
        <v>98858848</v>
      </c>
      <c r="AB127">
        <v>579837</v>
      </c>
      <c r="AC127">
        <v>4431329</v>
      </c>
      <c r="AD127">
        <v>59907440</v>
      </c>
      <c r="AE127">
        <v>98170056</v>
      </c>
      <c r="AF127">
        <v>180085488</v>
      </c>
      <c r="AG127">
        <v>86499752</v>
      </c>
      <c r="AI127">
        <v>582548.56000000006</v>
      </c>
      <c r="AJ127">
        <v>582548.56000000006</v>
      </c>
      <c r="AK127">
        <v>14233953</v>
      </c>
      <c r="AL127">
        <v>16076695</v>
      </c>
      <c r="AM127">
        <v>170358512</v>
      </c>
      <c r="AN127">
        <v>71874144</v>
      </c>
      <c r="AO127">
        <v>20953404</v>
      </c>
      <c r="AP127">
        <v>9071195</v>
      </c>
      <c r="AQ127">
        <v>10873998</v>
      </c>
      <c r="AR127">
        <v>180085488</v>
      </c>
      <c r="AS127">
        <v>170358512</v>
      </c>
      <c r="AT127">
        <v>443</v>
      </c>
      <c r="AU127">
        <v>0.41499999999999998</v>
      </c>
      <c r="AW127">
        <v>0.51349500000000003</v>
      </c>
      <c r="AX127">
        <v>0.67527000000000004</v>
      </c>
      <c r="AY127">
        <v>0.19466900000000001</v>
      </c>
      <c r="AZ127">
        <v>22073</v>
      </c>
    </row>
    <row r="128" spans="1:52">
      <c r="A128">
        <v>2004</v>
      </c>
      <c r="B128">
        <v>110510</v>
      </c>
      <c r="C128" t="s">
        <v>97</v>
      </c>
      <c r="D128" t="s">
        <v>48</v>
      </c>
      <c r="E128">
        <f t="shared" si="1"/>
        <v>1</v>
      </c>
      <c r="F128">
        <f>IF(ISNA(VLOOKUP(B128,criteria!$U$2:$U$174,1,0)),0,1)</f>
        <v>1</v>
      </c>
      <c r="G128">
        <v>0.62577270565858301</v>
      </c>
      <c r="H128">
        <v>0.35030395136778114</v>
      </c>
      <c r="I128">
        <v>6309</v>
      </c>
      <c r="J128">
        <v>3948</v>
      </c>
      <c r="K128">
        <v>1335</v>
      </c>
      <c r="L128">
        <v>48</v>
      </c>
      <c r="M128">
        <v>1383</v>
      </c>
      <c r="N128" t="s">
        <v>83</v>
      </c>
      <c r="O128" t="s">
        <v>49</v>
      </c>
      <c r="P128" t="s">
        <v>50</v>
      </c>
      <c r="V128">
        <v>54478400</v>
      </c>
      <c r="W128">
        <v>29671720</v>
      </c>
      <c r="Z128">
        <v>19307824</v>
      </c>
      <c r="AA128">
        <v>95104976</v>
      </c>
      <c r="AB128">
        <v>467454</v>
      </c>
      <c r="AC128">
        <v>412077</v>
      </c>
      <c r="AD128">
        <v>64397600</v>
      </c>
      <c r="AE128">
        <v>89799408</v>
      </c>
      <c r="AF128">
        <v>211140560</v>
      </c>
      <c r="AG128">
        <v>73464056</v>
      </c>
      <c r="AI128">
        <v>524713.18999999994</v>
      </c>
      <c r="AJ128">
        <v>524713.18999999994</v>
      </c>
      <c r="AK128">
        <v>17082690</v>
      </c>
      <c r="AL128">
        <v>16579410</v>
      </c>
      <c r="AM128">
        <v>158937776</v>
      </c>
      <c r="AN128">
        <v>72747352</v>
      </c>
      <c r="AO128">
        <v>24374394</v>
      </c>
      <c r="AP128">
        <v>10873998</v>
      </c>
      <c r="AQ128">
        <v>12094789</v>
      </c>
      <c r="AR128">
        <v>211140560</v>
      </c>
      <c r="AS128">
        <v>158937776</v>
      </c>
      <c r="AT128">
        <v>443</v>
      </c>
      <c r="AU128">
        <v>0.42199999999999999</v>
      </c>
      <c r="AW128">
        <v>0.472356</v>
      </c>
      <c r="AX128">
        <v>0.68080399999999996</v>
      </c>
      <c r="AY128">
        <v>0.171016</v>
      </c>
      <c r="AZ128">
        <v>22318.5</v>
      </c>
    </row>
    <row r="129" spans="1:52">
      <c r="A129">
        <v>2005</v>
      </c>
      <c r="B129">
        <v>110510</v>
      </c>
      <c r="C129" t="s">
        <v>56</v>
      </c>
      <c r="D129" t="s">
        <v>48</v>
      </c>
      <c r="E129">
        <f t="shared" si="1"/>
        <v>1</v>
      </c>
      <c r="F129">
        <f>IF(ISNA(VLOOKUP(B129,criteria!$U$2:$U$174,1,0)),0,1)</f>
        <v>1</v>
      </c>
      <c r="G129">
        <v>0.63422733077905491</v>
      </c>
      <c r="H129">
        <v>0.32923882400322191</v>
      </c>
      <c r="I129">
        <v>7830</v>
      </c>
      <c r="J129">
        <v>4966</v>
      </c>
      <c r="K129">
        <v>1588</v>
      </c>
      <c r="L129">
        <v>47</v>
      </c>
      <c r="M129">
        <v>1635</v>
      </c>
      <c r="N129" t="s">
        <v>83</v>
      </c>
      <c r="O129" t="s">
        <v>49</v>
      </c>
      <c r="P129" t="s">
        <v>50</v>
      </c>
      <c r="Q129" t="s">
        <v>51</v>
      </c>
      <c r="V129">
        <v>59957260</v>
      </c>
      <c r="W129">
        <v>31522168</v>
      </c>
      <c r="Z129">
        <v>18722612</v>
      </c>
      <c r="AA129">
        <v>101681136</v>
      </c>
      <c r="AB129">
        <v>341221</v>
      </c>
      <c r="AC129">
        <v>3522601</v>
      </c>
      <c r="AD129">
        <v>72970384</v>
      </c>
      <c r="AE129">
        <v>95075872</v>
      </c>
      <c r="AF129">
        <v>169207264</v>
      </c>
      <c r="AG129">
        <v>90762968</v>
      </c>
      <c r="AI129">
        <v>608146.5</v>
      </c>
      <c r="AJ129">
        <v>608146.5</v>
      </c>
      <c r="AK129">
        <v>17612132</v>
      </c>
      <c r="AL129">
        <v>20587184</v>
      </c>
      <c r="AM129">
        <v>179806976</v>
      </c>
      <c r="AN129">
        <v>78025168</v>
      </c>
      <c r="AO129">
        <v>26325042</v>
      </c>
      <c r="AP129">
        <v>12094789</v>
      </c>
      <c r="AQ129">
        <v>11143074</v>
      </c>
      <c r="AR129">
        <v>169207264</v>
      </c>
      <c r="AS129">
        <v>179806976</v>
      </c>
      <c r="AT129">
        <v>508</v>
      </c>
      <c r="AU129">
        <v>0.443</v>
      </c>
      <c r="AW129">
        <v>0.44632300000000003</v>
      </c>
      <c r="AX129">
        <v>0.67483700000000002</v>
      </c>
      <c r="AY129">
        <v>0.15404899999999999</v>
      </c>
      <c r="AZ129">
        <v>22990.5</v>
      </c>
    </row>
    <row r="130" spans="1:52">
      <c r="A130">
        <v>2006</v>
      </c>
      <c r="B130">
        <v>110510</v>
      </c>
      <c r="C130" t="s">
        <v>56</v>
      </c>
      <c r="D130" t="s">
        <v>48</v>
      </c>
      <c r="E130">
        <f t="shared" ref="E130:E193" si="2">IF(M130&gt;999,1,0)</f>
        <v>1</v>
      </c>
      <c r="F130">
        <f>IF(ISNA(VLOOKUP(B130,criteria!$U$2:$U$174,1,0)),0,1)</f>
        <v>1</v>
      </c>
      <c r="G130">
        <v>0.61145022100610402</v>
      </c>
      <c r="H130">
        <v>0.29380378657487094</v>
      </c>
      <c r="I130">
        <v>9502</v>
      </c>
      <c r="J130">
        <v>5810</v>
      </c>
      <c r="K130">
        <v>1647</v>
      </c>
      <c r="L130">
        <v>60</v>
      </c>
      <c r="M130">
        <v>1707</v>
      </c>
      <c r="N130" t="s">
        <v>83</v>
      </c>
      <c r="O130" t="s">
        <v>49</v>
      </c>
      <c r="P130" t="s">
        <v>50</v>
      </c>
      <c r="Q130" t="s">
        <v>51</v>
      </c>
      <c r="V130">
        <v>62152716</v>
      </c>
      <c r="W130">
        <v>35237168</v>
      </c>
      <c r="Z130">
        <v>19844444</v>
      </c>
      <c r="AA130">
        <v>109364064</v>
      </c>
      <c r="AB130">
        <v>354766</v>
      </c>
      <c r="AC130">
        <v>11751166</v>
      </c>
      <c r="AD130">
        <v>79940848</v>
      </c>
      <c r="AE130">
        <v>111724720</v>
      </c>
      <c r="AF130">
        <v>198744560</v>
      </c>
      <c r="AG130">
        <v>99031288</v>
      </c>
      <c r="AI130">
        <v>569714.93999999994</v>
      </c>
      <c r="AJ130">
        <v>569714.93999999994</v>
      </c>
      <c r="AK130">
        <v>19770062</v>
      </c>
      <c r="AL130">
        <v>20130248</v>
      </c>
      <c r="AM130">
        <v>196272224</v>
      </c>
      <c r="AN130">
        <v>82668504</v>
      </c>
      <c r="AO130">
        <v>28968906</v>
      </c>
      <c r="AP130">
        <v>11143074</v>
      </c>
      <c r="AQ130">
        <v>12651248</v>
      </c>
      <c r="AR130">
        <v>198744560</v>
      </c>
      <c r="AS130">
        <v>196272224</v>
      </c>
      <c r="AT130">
        <v>488</v>
      </c>
      <c r="AU130">
        <v>0.38300000000000001</v>
      </c>
      <c r="AW130">
        <v>0.43852400000000002</v>
      </c>
      <c r="AX130">
        <v>0.66553499999999999</v>
      </c>
      <c r="AY130">
        <v>0.14760100000000001</v>
      </c>
      <c r="AZ130">
        <v>24344</v>
      </c>
    </row>
    <row r="131" spans="1:52">
      <c r="A131">
        <v>2007</v>
      </c>
      <c r="B131">
        <v>110510</v>
      </c>
      <c r="C131" t="s">
        <v>56</v>
      </c>
      <c r="D131" t="s">
        <v>48</v>
      </c>
      <c r="E131">
        <f t="shared" si="2"/>
        <v>1</v>
      </c>
      <c r="F131">
        <f>IF(ISNA(VLOOKUP(B131,criteria!$U$2:$U$174,1,0)),0,1)</f>
        <v>1</v>
      </c>
      <c r="G131">
        <v>0.62165888841747985</v>
      </c>
      <c r="H131">
        <v>0.31479269749189559</v>
      </c>
      <c r="I131">
        <v>9428</v>
      </c>
      <c r="J131">
        <v>5861</v>
      </c>
      <c r="K131">
        <v>1776</v>
      </c>
      <c r="L131">
        <v>69</v>
      </c>
      <c r="M131">
        <v>1845</v>
      </c>
      <c r="N131" t="s">
        <v>83</v>
      </c>
      <c r="O131" t="s">
        <v>49</v>
      </c>
      <c r="P131" t="s">
        <v>50</v>
      </c>
      <c r="Q131" t="s">
        <v>51</v>
      </c>
      <c r="V131">
        <v>69793216</v>
      </c>
      <c r="W131">
        <v>52108648</v>
      </c>
      <c r="Z131">
        <v>21555276</v>
      </c>
      <c r="AA131">
        <v>118402856</v>
      </c>
      <c r="AB131">
        <v>346514</v>
      </c>
      <c r="AC131">
        <v>5075811</v>
      </c>
      <c r="AD131">
        <v>66655392</v>
      </c>
      <c r="AE131">
        <v>145582432</v>
      </c>
      <c r="AF131">
        <v>214629664</v>
      </c>
      <c r="AG131">
        <v>100162656</v>
      </c>
      <c r="AI131">
        <v>449319</v>
      </c>
      <c r="AJ131">
        <v>449319</v>
      </c>
      <c r="AK131">
        <v>19368958</v>
      </c>
      <c r="AL131">
        <v>21126960</v>
      </c>
      <c r="AM131">
        <v>218074592</v>
      </c>
      <c r="AN131">
        <v>91394640</v>
      </c>
      <c r="AO131">
        <v>31151814</v>
      </c>
      <c r="AP131">
        <v>12651248</v>
      </c>
      <c r="AQ131">
        <v>14189699</v>
      </c>
      <c r="AR131">
        <v>214629664</v>
      </c>
      <c r="AS131">
        <v>218074592</v>
      </c>
      <c r="AT131">
        <v>507</v>
      </c>
      <c r="AU131">
        <v>0.437</v>
      </c>
      <c r="AW131">
        <v>0.43718699999999999</v>
      </c>
      <c r="AX131">
        <v>0.655138</v>
      </c>
      <c r="AY131">
        <v>0.14749200000000001</v>
      </c>
      <c r="AZ131">
        <v>25678</v>
      </c>
    </row>
    <row r="132" spans="1:52">
      <c r="A132">
        <v>2008</v>
      </c>
      <c r="B132">
        <v>110510</v>
      </c>
      <c r="C132" t="s">
        <v>56</v>
      </c>
      <c r="D132" t="s">
        <v>48</v>
      </c>
      <c r="E132">
        <f t="shared" si="2"/>
        <v>1</v>
      </c>
      <c r="F132">
        <f>IF(ISNA(VLOOKUP(B132,criteria!$U$2:$U$174,1,0)),0,1)</f>
        <v>1</v>
      </c>
      <c r="G132">
        <v>0.61121121121121125</v>
      </c>
      <c r="H132">
        <v>0.28201768752047168</v>
      </c>
      <c r="I132">
        <v>9990</v>
      </c>
      <c r="J132">
        <v>6106</v>
      </c>
      <c r="K132">
        <v>1656</v>
      </c>
      <c r="L132">
        <v>66</v>
      </c>
      <c r="M132">
        <v>1722</v>
      </c>
      <c r="N132" t="s">
        <v>83</v>
      </c>
      <c r="O132" t="s">
        <v>49</v>
      </c>
      <c r="P132" t="s">
        <v>50</v>
      </c>
      <c r="Q132" t="s">
        <v>51</v>
      </c>
      <c r="V132">
        <v>76407976</v>
      </c>
      <c r="W132">
        <v>58885868</v>
      </c>
      <c r="Z132">
        <v>27165756</v>
      </c>
      <c r="AA132">
        <v>86792624</v>
      </c>
      <c r="AB132">
        <v>181913</v>
      </c>
      <c r="AC132">
        <v>17355552</v>
      </c>
      <c r="AD132">
        <v>76189464</v>
      </c>
      <c r="AE132">
        <v>129416960</v>
      </c>
      <c r="AF132">
        <v>218207024</v>
      </c>
      <c r="AG132">
        <v>109924728</v>
      </c>
      <c r="AI132">
        <v>492047</v>
      </c>
      <c r="AJ132">
        <v>492047</v>
      </c>
      <c r="AK132">
        <v>21027808</v>
      </c>
      <c r="AL132">
        <v>20437940</v>
      </c>
      <c r="AM132">
        <v>231239056</v>
      </c>
      <c r="AN132">
        <v>96252952</v>
      </c>
      <c r="AO132">
        <v>34583408</v>
      </c>
      <c r="AP132">
        <v>14189699</v>
      </c>
      <c r="AQ132">
        <v>13401462</v>
      </c>
      <c r="AR132">
        <v>218207024</v>
      </c>
      <c r="AS132">
        <v>231239056</v>
      </c>
      <c r="AT132">
        <v>607</v>
      </c>
      <c r="AU132">
        <v>0.45500000000000002</v>
      </c>
      <c r="AW132">
        <v>0.408495</v>
      </c>
      <c r="AX132">
        <v>0.65049800000000002</v>
      </c>
      <c r="AY132">
        <v>0.13397999999999999</v>
      </c>
      <c r="AZ132">
        <v>27494.5</v>
      </c>
    </row>
    <row r="133" spans="1:52">
      <c r="A133">
        <v>2009</v>
      </c>
      <c r="B133">
        <v>110510</v>
      </c>
      <c r="C133" t="s">
        <v>56</v>
      </c>
      <c r="D133" t="s">
        <v>48</v>
      </c>
      <c r="E133">
        <f t="shared" si="2"/>
        <v>1</v>
      </c>
      <c r="F133">
        <f>IF(ISNA(VLOOKUP(B133,criteria!$U$2:$U$174,1,0)),0,1)</f>
        <v>1</v>
      </c>
      <c r="G133">
        <v>0.24081747975136561</v>
      </c>
      <c r="H133">
        <v>0.76965193586233871</v>
      </c>
      <c r="I133">
        <v>10618</v>
      </c>
      <c r="J133">
        <v>2557</v>
      </c>
      <c r="K133">
        <v>1917</v>
      </c>
      <c r="L133">
        <v>51</v>
      </c>
      <c r="M133">
        <v>1968</v>
      </c>
      <c r="N133" t="s">
        <v>83</v>
      </c>
      <c r="O133" t="s">
        <v>49</v>
      </c>
      <c r="P133" t="s">
        <v>50</v>
      </c>
      <c r="Q133" t="s">
        <v>51</v>
      </c>
      <c r="R133">
        <v>-117.328</v>
      </c>
      <c r="S133">
        <v>34.177999999999997</v>
      </c>
      <c r="V133">
        <v>94274744</v>
      </c>
      <c r="W133">
        <v>66167440</v>
      </c>
      <c r="Z133">
        <v>35298848</v>
      </c>
      <c r="AA133">
        <v>97314152</v>
      </c>
      <c r="AB133">
        <v>39604</v>
      </c>
      <c r="AC133">
        <v>25428306</v>
      </c>
      <c r="AD133">
        <v>83551864</v>
      </c>
      <c r="AE133">
        <v>154599712</v>
      </c>
      <c r="AF133">
        <v>270656160</v>
      </c>
      <c r="AG133">
        <v>92074704</v>
      </c>
      <c r="AH133">
        <v>794610</v>
      </c>
      <c r="AI133">
        <v>1386868</v>
      </c>
      <c r="AJ133">
        <v>2181478</v>
      </c>
      <c r="AK133">
        <v>18331830</v>
      </c>
      <c r="AL133">
        <v>22987100</v>
      </c>
      <c r="AM133">
        <v>223941968</v>
      </c>
      <c r="AN133">
        <v>84391488</v>
      </c>
      <c r="AO133">
        <v>31803708</v>
      </c>
      <c r="AP133">
        <v>13401462</v>
      </c>
      <c r="AQ133">
        <v>16426507</v>
      </c>
      <c r="AR133">
        <v>270656160</v>
      </c>
      <c r="AS133">
        <v>223941968</v>
      </c>
      <c r="AT133">
        <v>699</v>
      </c>
      <c r="AU133">
        <v>0.44</v>
      </c>
      <c r="AW133">
        <v>0.36136299999999999</v>
      </c>
      <c r="AX133">
        <v>0.64602199999999999</v>
      </c>
      <c r="AY133">
        <v>0.111169</v>
      </c>
      <c r="AZ133">
        <v>29614.5</v>
      </c>
    </row>
    <row r="134" spans="1:52">
      <c r="A134">
        <v>2010</v>
      </c>
      <c r="B134">
        <v>110510</v>
      </c>
      <c r="C134" t="s">
        <v>56</v>
      </c>
      <c r="D134" t="s">
        <v>48</v>
      </c>
      <c r="E134">
        <f t="shared" si="2"/>
        <v>1</v>
      </c>
      <c r="F134">
        <f>IF(ISNA(VLOOKUP(B134,criteria!$U$2:$U$174,1,0)),0,1)</f>
        <v>1</v>
      </c>
      <c r="G134">
        <v>0.23348061859811206</v>
      </c>
      <c r="H134">
        <v>0.86752688172043013</v>
      </c>
      <c r="I134">
        <v>9958</v>
      </c>
      <c r="J134">
        <v>2325</v>
      </c>
      <c r="K134">
        <v>1968</v>
      </c>
      <c r="L134">
        <v>49</v>
      </c>
      <c r="M134">
        <v>2017</v>
      </c>
      <c r="N134" t="s">
        <v>83</v>
      </c>
      <c r="O134" t="s">
        <v>49</v>
      </c>
      <c r="P134" t="s">
        <v>50</v>
      </c>
      <c r="Q134" t="s">
        <v>51</v>
      </c>
      <c r="R134">
        <v>-117.328</v>
      </c>
      <c r="S134">
        <v>34.177999999999997</v>
      </c>
      <c r="V134">
        <v>102001344</v>
      </c>
      <c r="W134">
        <v>69849088</v>
      </c>
      <c r="Z134">
        <v>41608556</v>
      </c>
      <c r="AA134">
        <v>106660816</v>
      </c>
      <c r="AB134">
        <v>45010</v>
      </c>
      <c r="AC134">
        <v>13442969</v>
      </c>
      <c r="AD134">
        <v>89807320</v>
      </c>
      <c r="AE134">
        <v>155564800</v>
      </c>
      <c r="AF134">
        <v>245814624</v>
      </c>
      <c r="AG134">
        <v>101230136</v>
      </c>
      <c r="AH134">
        <v>832924</v>
      </c>
      <c r="AI134">
        <v>1858362</v>
      </c>
      <c r="AJ134">
        <v>2691286</v>
      </c>
      <c r="AK134">
        <v>23415782</v>
      </c>
      <c r="AL134">
        <v>25849468</v>
      </c>
      <c r="AM134">
        <v>246443520</v>
      </c>
      <c r="AN134">
        <v>90499288</v>
      </c>
      <c r="AO134">
        <v>35311464</v>
      </c>
      <c r="AP134">
        <v>16426507</v>
      </c>
      <c r="AQ134">
        <v>19681260</v>
      </c>
      <c r="AR134">
        <v>245814624</v>
      </c>
      <c r="AS134">
        <v>246443520</v>
      </c>
      <c r="AT134">
        <v>733</v>
      </c>
      <c r="AU134">
        <v>0.44600000000000001</v>
      </c>
      <c r="AW134">
        <v>0.36053000000000002</v>
      </c>
      <c r="AX134">
        <v>0.64452600000000004</v>
      </c>
      <c r="AY134">
        <v>0.107011</v>
      </c>
      <c r="AZ134">
        <v>28640</v>
      </c>
    </row>
    <row r="135" spans="1:52">
      <c r="A135">
        <v>2011</v>
      </c>
      <c r="B135">
        <v>110510</v>
      </c>
      <c r="C135" t="s">
        <v>56</v>
      </c>
      <c r="D135" t="s">
        <v>48</v>
      </c>
      <c r="E135">
        <f t="shared" si="2"/>
        <v>1</v>
      </c>
      <c r="F135">
        <f>IF(ISNA(VLOOKUP(B135,criteria!$U$2:$U$174,1,0)),0,1)</f>
        <v>1</v>
      </c>
      <c r="G135">
        <v>0.19056937843630603</v>
      </c>
      <c r="H135">
        <v>0.86699266503667483</v>
      </c>
      <c r="I135">
        <v>10731</v>
      </c>
      <c r="J135">
        <v>2045</v>
      </c>
      <c r="K135">
        <v>1747</v>
      </c>
      <c r="L135">
        <v>26</v>
      </c>
      <c r="M135">
        <v>1773</v>
      </c>
      <c r="N135" t="s">
        <v>83</v>
      </c>
      <c r="O135" t="s">
        <v>49</v>
      </c>
      <c r="P135" t="s">
        <v>50</v>
      </c>
      <c r="Q135" t="s">
        <v>51</v>
      </c>
      <c r="R135">
        <v>-117.32299999999999</v>
      </c>
      <c r="S135">
        <v>34.183</v>
      </c>
      <c r="T135">
        <v>6.6000000000000003E-2</v>
      </c>
      <c r="U135">
        <v>3096</v>
      </c>
      <c r="V135">
        <v>132436952</v>
      </c>
      <c r="W135">
        <v>87436848</v>
      </c>
      <c r="Z135">
        <v>44475028</v>
      </c>
      <c r="AA135">
        <v>92356416</v>
      </c>
      <c r="AB135">
        <v>161930</v>
      </c>
      <c r="AC135">
        <v>10877473</v>
      </c>
      <c r="AD135">
        <v>110599296</v>
      </c>
      <c r="AE135">
        <v>139795056</v>
      </c>
      <c r="AF135">
        <v>250452208</v>
      </c>
      <c r="AG135">
        <v>107081224</v>
      </c>
      <c r="AH135">
        <v>672362</v>
      </c>
      <c r="AI135">
        <v>1652527</v>
      </c>
      <c r="AJ135">
        <v>2324889</v>
      </c>
      <c r="AK135">
        <v>23118908</v>
      </c>
      <c r="AL135">
        <v>25675828</v>
      </c>
      <c r="AM135">
        <v>260884960</v>
      </c>
      <c r="AN135">
        <v>93571448</v>
      </c>
      <c r="AO135">
        <v>36923720</v>
      </c>
      <c r="AP135">
        <v>19681260</v>
      </c>
      <c r="AQ135">
        <v>19170824</v>
      </c>
      <c r="AR135">
        <v>250452208</v>
      </c>
      <c r="AS135">
        <v>260884960</v>
      </c>
      <c r="AT135">
        <v>772</v>
      </c>
      <c r="AU135">
        <v>0.435</v>
      </c>
      <c r="AW135">
        <v>0.35591499999999998</v>
      </c>
      <c r="AX135">
        <v>0.64033600000000002</v>
      </c>
      <c r="AY135">
        <v>0.10019400000000001</v>
      </c>
      <c r="AZ135">
        <v>26803</v>
      </c>
    </row>
    <row r="136" spans="1:52">
      <c r="A136">
        <v>2012</v>
      </c>
      <c r="B136">
        <v>110510</v>
      </c>
      <c r="C136" t="s">
        <v>56</v>
      </c>
      <c r="D136" t="s">
        <v>48</v>
      </c>
      <c r="E136">
        <f t="shared" si="2"/>
        <v>1</v>
      </c>
      <c r="F136">
        <f>IF(ISNA(VLOOKUP(B136,criteria!$U$2:$U$174,1,0)),0,1)</f>
        <v>1</v>
      </c>
      <c r="G136">
        <v>0.58195144296839207</v>
      </c>
      <c r="H136">
        <v>0.33548488664987408</v>
      </c>
      <c r="I136">
        <v>10915</v>
      </c>
      <c r="J136">
        <v>6352</v>
      </c>
      <c r="K136">
        <v>2090</v>
      </c>
      <c r="L136">
        <v>41</v>
      </c>
      <c r="M136">
        <v>2131</v>
      </c>
      <c r="N136" t="s">
        <v>83</v>
      </c>
      <c r="O136" t="s">
        <v>49</v>
      </c>
      <c r="P136" t="s">
        <v>50</v>
      </c>
      <c r="Q136" t="s">
        <v>51</v>
      </c>
      <c r="R136">
        <v>-117.32299999999999</v>
      </c>
      <c r="S136">
        <v>34.183</v>
      </c>
      <c r="T136">
        <v>0.104</v>
      </c>
      <c r="U136">
        <v>3539</v>
      </c>
      <c r="V136">
        <v>132352680</v>
      </c>
      <c r="W136">
        <v>85314112</v>
      </c>
      <c r="Z136">
        <v>44481260</v>
      </c>
      <c r="AA136">
        <v>94957024</v>
      </c>
      <c r="AB136">
        <v>81861</v>
      </c>
      <c r="AC136">
        <v>8505758</v>
      </c>
      <c r="AD136">
        <v>107060136</v>
      </c>
      <c r="AE136">
        <v>142245168</v>
      </c>
      <c r="AF136">
        <v>251405184</v>
      </c>
      <c r="AG136">
        <v>103702752</v>
      </c>
      <c r="AH136">
        <v>570550</v>
      </c>
      <c r="AI136">
        <v>1672306</v>
      </c>
      <c r="AJ136">
        <v>2242856</v>
      </c>
      <c r="AK136">
        <v>24241788</v>
      </c>
      <c r="AL136">
        <v>29115752</v>
      </c>
      <c r="AM136">
        <v>260465232</v>
      </c>
      <c r="AN136">
        <v>94453888</v>
      </c>
      <c r="AO136">
        <v>40940076</v>
      </c>
      <c r="AP136">
        <v>19170824</v>
      </c>
      <c r="AQ136">
        <v>21312720</v>
      </c>
      <c r="AR136">
        <v>251405184</v>
      </c>
      <c r="AS136">
        <v>260465232</v>
      </c>
      <c r="AT136">
        <v>681</v>
      </c>
      <c r="AU136">
        <v>0.41099999999999998</v>
      </c>
      <c r="AW136">
        <v>0.30902099999999999</v>
      </c>
      <c r="AX136">
        <v>0.62725500000000001</v>
      </c>
      <c r="AY136">
        <v>7.8438900000000006E-2</v>
      </c>
      <c r="AZ136">
        <v>26852</v>
      </c>
    </row>
    <row r="137" spans="1:52">
      <c r="A137">
        <v>2013</v>
      </c>
      <c r="B137">
        <v>110510</v>
      </c>
      <c r="C137" t="s">
        <v>56</v>
      </c>
      <c r="D137" t="s">
        <v>48</v>
      </c>
      <c r="E137">
        <f t="shared" si="2"/>
        <v>1</v>
      </c>
      <c r="F137">
        <f>IF(ISNA(VLOOKUP(B137,criteria!$U$2:$U$174,1,0)),0,1)</f>
        <v>1</v>
      </c>
      <c r="G137">
        <v>0.58313587711414328</v>
      </c>
      <c r="H137">
        <v>0.34300126103404793</v>
      </c>
      <c r="I137">
        <v>12239</v>
      </c>
      <c r="J137">
        <v>7137</v>
      </c>
      <c r="K137">
        <v>2391</v>
      </c>
      <c r="L137">
        <v>57</v>
      </c>
      <c r="M137">
        <v>2448</v>
      </c>
      <c r="N137" t="s">
        <v>83</v>
      </c>
      <c r="O137" t="s">
        <v>49</v>
      </c>
      <c r="P137" t="s">
        <v>50</v>
      </c>
      <c r="Q137" t="s">
        <v>51</v>
      </c>
      <c r="R137">
        <v>-117.32299999999999</v>
      </c>
      <c r="S137">
        <v>34.183</v>
      </c>
      <c r="T137">
        <v>9.7000000000000003E-2</v>
      </c>
      <c r="U137">
        <v>3384</v>
      </c>
      <c r="V137">
        <v>136361536</v>
      </c>
      <c r="W137">
        <v>68238560</v>
      </c>
      <c r="Z137">
        <v>47401860</v>
      </c>
      <c r="AA137">
        <v>108588064</v>
      </c>
      <c r="AB137">
        <v>50748</v>
      </c>
      <c r="AC137">
        <v>9811080</v>
      </c>
      <c r="AD137">
        <v>85433864</v>
      </c>
      <c r="AE137">
        <v>159531520</v>
      </c>
      <c r="AF137">
        <v>245136416</v>
      </c>
      <c r="AG137">
        <v>106587664</v>
      </c>
      <c r="AH137">
        <v>435943</v>
      </c>
      <c r="AI137">
        <v>1361927</v>
      </c>
      <c r="AJ137">
        <v>1797870</v>
      </c>
      <c r="AK137">
        <v>26547020</v>
      </c>
      <c r="AL137">
        <v>29702440</v>
      </c>
      <c r="AM137">
        <v>253417600</v>
      </c>
      <c r="AN137">
        <v>99563120</v>
      </c>
      <c r="AO137">
        <v>43936160</v>
      </c>
      <c r="AP137">
        <v>21312720</v>
      </c>
      <c r="AQ137">
        <v>24588236</v>
      </c>
      <c r="AR137">
        <v>245136416</v>
      </c>
      <c r="AS137">
        <v>253417600</v>
      </c>
      <c r="AT137">
        <v>919</v>
      </c>
      <c r="AU137">
        <v>0.48</v>
      </c>
      <c r="AW137">
        <v>0.299425</v>
      </c>
      <c r="AX137">
        <v>0.62094700000000003</v>
      </c>
      <c r="AY137">
        <v>6.7468600000000004E-2</v>
      </c>
      <c r="AZ137">
        <v>26073</v>
      </c>
    </row>
    <row r="138" spans="1:52">
      <c r="A138">
        <v>2014</v>
      </c>
      <c r="B138">
        <v>110510</v>
      </c>
      <c r="C138" t="s">
        <v>56</v>
      </c>
      <c r="D138" t="s">
        <v>48</v>
      </c>
      <c r="E138">
        <f t="shared" si="2"/>
        <v>1</v>
      </c>
      <c r="F138">
        <f>IF(ISNA(VLOOKUP(B138,criteria!$U$2:$U$174,1,0)),0,1)</f>
        <v>1</v>
      </c>
      <c r="G138">
        <v>0.84446159783867236</v>
      </c>
      <c r="H138">
        <v>0.24899451553930529</v>
      </c>
      <c r="I138">
        <v>12955</v>
      </c>
      <c r="J138">
        <v>10940</v>
      </c>
      <c r="K138">
        <v>2654</v>
      </c>
      <c r="L138">
        <v>70</v>
      </c>
      <c r="M138">
        <v>2724</v>
      </c>
      <c r="N138" t="s">
        <v>83</v>
      </c>
      <c r="O138" t="s">
        <v>49</v>
      </c>
      <c r="P138" t="s">
        <v>50</v>
      </c>
      <c r="Q138" t="s">
        <v>51</v>
      </c>
      <c r="R138">
        <v>-117.32299999999999</v>
      </c>
      <c r="S138">
        <v>34.183</v>
      </c>
      <c r="T138">
        <v>6.9000000000000006E-2</v>
      </c>
      <c r="U138">
        <v>3669</v>
      </c>
      <c r="V138">
        <v>137406816</v>
      </c>
      <c r="W138">
        <v>62407248</v>
      </c>
      <c r="Z138">
        <v>50108364</v>
      </c>
      <c r="AA138">
        <v>121188216</v>
      </c>
      <c r="AB138">
        <v>806447</v>
      </c>
      <c r="AC138">
        <v>14169012</v>
      </c>
      <c r="AD138">
        <v>81188288</v>
      </c>
      <c r="AE138">
        <v>178085680</v>
      </c>
      <c r="AF138">
        <v>268320960</v>
      </c>
      <c r="AG138">
        <v>111479848</v>
      </c>
      <c r="AH138">
        <v>613386</v>
      </c>
      <c r="AI138">
        <v>1127329</v>
      </c>
      <c r="AJ138">
        <v>1740715</v>
      </c>
      <c r="AK138">
        <v>28412408</v>
      </c>
      <c r="AL138">
        <v>31509248</v>
      </c>
      <c r="AM138">
        <v>265623120</v>
      </c>
      <c r="AN138">
        <v>108437328</v>
      </c>
      <c r="AO138">
        <v>43060236</v>
      </c>
      <c r="AP138">
        <v>24588236</v>
      </c>
      <c r="AQ138">
        <v>24600880</v>
      </c>
      <c r="AR138">
        <v>268320960</v>
      </c>
      <c r="AS138">
        <v>265623120</v>
      </c>
      <c r="AT138">
        <v>1025</v>
      </c>
      <c r="AU138">
        <v>0.52100000000000002</v>
      </c>
      <c r="AW138">
        <v>0.32393699999999997</v>
      </c>
      <c r="AX138">
        <v>0.62835799999999997</v>
      </c>
      <c r="AY138">
        <v>6.90278E-2</v>
      </c>
      <c r="AZ138">
        <v>25533</v>
      </c>
    </row>
    <row r="139" spans="1:52">
      <c r="A139">
        <v>2015</v>
      </c>
      <c r="B139">
        <v>110510</v>
      </c>
      <c r="C139" t="s">
        <v>56</v>
      </c>
      <c r="D139" t="s">
        <v>48</v>
      </c>
      <c r="E139">
        <f t="shared" si="2"/>
        <v>1</v>
      </c>
      <c r="F139">
        <f>IF(ISNA(VLOOKUP(B139,criteria!$U$2:$U$174,1,0)),0,1)</f>
        <v>1</v>
      </c>
      <c r="G139">
        <v>0.64589973920602728</v>
      </c>
      <c r="H139">
        <v>0.33703454463885152</v>
      </c>
      <c r="I139">
        <v>13804</v>
      </c>
      <c r="J139">
        <v>8916</v>
      </c>
      <c r="K139">
        <v>2944</v>
      </c>
      <c r="L139">
        <v>61</v>
      </c>
      <c r="M139">
        <v>3005</v>
      </c>
      <c r="T139">
        <v>5.8000000000000003E-2</v>
      </c>
      <c r="U139">
        <v>3842</v>
      </c>
      <c r="V139">
        <v>146941888</v>
      </c>
      <c r="W139">
        <v>67460416</v>
      </c>
      <c r="Z139">
        <v>53838192</v>
      </c>
      <c r="AA139">
        <v>130710096</v>
      </c>
      <c r="AB139">
        <v>964452</v>
      </c>
      <c r="AC139">
        <v>18808164</v>
      </c>
      <c r="AD139">
        <v>86759840</v>
      </c>
      <c r="AE139">
        <v>197442224</v>
      </c>
      <c r="AF139">
        <v>285602400</v>
      </c>
      <c r="AG139">
        <v>115467592</v>
      </c>
      <c r="AH139">
        <v>1340922</v>
      </c>
      <c r="AI139">
        <v>1494695</v>
      </c>
      <c r="AJ139">
        <v>2835617</v>
      </c>
      <c r="AK139">
        <v>28118712</v>
      </c>
      <c r="AL139">
        <v>32208082</v>
      </c>
      <c r="AM139">
        <v>281561024</v>
      </c>
      <c r="AN139">
        <v>112689072</v>
      </c>
      <c r="AO139">
        <v>51404500</v>
      </c>
      <c r="AP139">
        <v>24600880</v>
      </c>
      <c r="AQ139">
        <v>23304640</v>
      </c>
      <c r="AR139">
        <v>285602400</v>
      </c>
      <c r="AS139">
        <v>281561024</v>
      </c>
      <c r="AT139">
        <v>956</v>
      </c>
      <c r="AU139">
        <v>0.54700000000000004</v>
      </c>
      <c r="AW139">
        <v>0.30491800000000002</v>
      </c>
      <c r="AX139">
        <v>0.62537699999999996</v>
      </c>
      <c r="AY139">
        <v>6.5878000000000006E-2</v>
      </c>
      <c r="AZ139">
        <v>25978</v>
      </c>
    </row>
    <row r="140" spans="1:52">
      <c r="A140">
        <v>2016</v>
      </c>
      <c r="B140">
        <v>110510</v>
      </c>
      <c r="C140" t="s">
        <v>56</v>
      </c>
      <c r="D140" t="s">
        <v>48</v>
      </c>
      <c r="E140">
        <f t="shared" si="2"/>
        <v>1</v>
      </c>
      <c r="F140">
        <f>IF(ISNA(VLOOKUP(B140,criteria!$U$2:$U$174,1,0)),0,1)</f>
        <v>1</v>
      </c>
      <c r="G140">
        <v>0.58144853875476488</v>
      </c>
      <c r="H140">
        <v>0.30496066433566432</v>
      </c>
      <c r="I140">
        <v>15740</v>
      </c>
      <c r="J140">
        <v>9152</v>
      </c>
      <c r="K140">
        <v>2736</v>
      </c>
      <c r="L140">
        <v>55</v>
      </c>
      <c r="M140">
        <v>2791</v>
      </c>
      <c r="T140">
        <v>5.7000000000000002E-2</v>
      </c>
      <c r="U140">
        <v>3891</v>
      </c>
      <c r="V140">
        <v>151515968</v>
      </c>
      <c r="W140">
        <v>66182848</v>
      </c>
      <c r="Z140">
        <v>56146708</v>
      </c>
      <c r="AA140">
        <v>151598416</v>
      </c>
      <c r="AB140">
        <v>1032089</v>
      </c>
      <c r="AC140">
        <v>23921336</v>
      </c>
      <c r="AD140">
        <v>86264952</v>
      </c>
      <c r="AE140">
        <v>224488080</v>
      </c>
      <c r="AF140">
        <v>315927296</v>
      </c>
      <c r="AG140">
        <v>116311472</v>
      </c>
      <c r="AH140">
        <v>1162693</v>
      </c>
      <c r="AI140">
        <v>1082824</v>
      </c>
      <c r="AJ140">
        <v>2245517</v>
      </c>
      <c r="AK140">
        <v>25995460</v>
      </c>
      <c r="AL140">
        <v>31082388</v>
      </c>
      <c r="AM140">
        <v>304407488</v>
      </c>
      <c r="AN140">
        <v>120604728</v>
      </c>
      <c r="AO140">
        <v>61107296</v>
      </c>
      <c r="AP140">
        <v>23304640</v>
      </c>
      <c r="AQ140">
        <v>37709880</v>
      </c>
      <c r="AR140">
        <v>315927296</v>
      </c>
      <c r="AS140">
        <v>304407488</v>
      </c>
      <c r="AT140">
        <v>1132</v>
      </c>
      <c r="AU140">
        <v>0.54200000000000004</v>
      </c>
      <c r="AW140">
        <v>0.29303499999999999</v>
      </c>
      <c r="AX140">
        <v>0.62471200000000005</v>
      </c>
      <c r="AY140">
        <v>6.5414899999999998E-2</v>
      </c>
      <c r="AZ140">
        <v>25849</v>
      </c>
    </row>
    <row r="141" spans="1:52">
      <c r="A141">
        <v>2017</v>
      </c>
      <c r="B141">
        <v>110510</v>
      </c>
      <c r="C141" t="s">
        <v>56</v>
      </c>
      <c r="D141" t="s">
        <v>48</v>
      </c>
      <c r="E141">
        <f t="shared" si="2"/>
        <v>1</v>
      </c>
      <c r="F141">
        <f>IF(ISNA(VLOOKUP(B141,criteria!$U$2:$U$174,1,0)),0,1)</f>
        <v>1</v>
      </c>
      <c r="G141">
        <v>0.5713372130204003</v>
      </c>
      <c r="H141">
        <v>0.28173270651443921</v>
      </c>
      <c r="I141">
        <v>15637</v>
      </c>
      <c r="J141">
        <v>8934</v>
      </c>
      <c r="K141">
        <v>2483</v>
      </c>
      <c r="L141">
        <v>34</v>
      </c>
      <c r="M141">
        <v>2517</v>
      </c>
      <c r="T141">
        <v>5.8999999999999997E-2</v>
      </c>
      <c r="U141">
        <v>3812</v>
      </c>
      <c r="V141">
        <v>154559456</v>
      </c>
      <c r="W141">
        <v>64605984</v>
      </c>
      <c r="Z141">
        <v>56981572</v>
      </c>
      <c r="AA141">
        <v>210930352</v>
      </c>
      <c r="AB141">
        <v>1165520</v>
      </c>
      <c r="AC141">
        <v>36147104</v>
      </c>
      <c r="AD141">
        <v>83094728</v>
      </c>
      <c r="AE141">
        <v>299567968</v>
      </c>
      <c r="AF141">
        <v>382772896</v>
      </c>
      <c r="AG141">
        <v>123523832</v>
      </c>
      <c r="AH141">
        <v>599389</v>
      </c>
      <c r="AI141">
        <v>1015820</v>
      </c>
      <c r="AJ141">
        <v>1615209</v>
      </c>
      <c r="AK141">
        <v>26013872</v>
      </c>
      <c r="AL141">
        <v>32285502</v>
      </c>
      <c r="AM141">
        <v>367481504</v>
      </c>
      <c r="AN141">
        <v>126936920</v>
      </c>
      <c r="AO141">
        <v>107032608</v>
      </c>
      <c r="AP141">
        <v>37709880</v>
      </c>
      <c r="AQ141">
        <v>39641520</v>
      </c>
      <c r="AR141">
        <v>382772896</v>
      </c>
      <c r="AS141">
        <v>367481504</v>
      </c>
    </row>
    <row r="142" spans="1:52">
      <c r="A142">
        <v>1990</v>
      </c>
      <c r="B142">
        <v>110529</v>
      </c>
      <c r="C142" t="s">
        <v>126</v>
      </c>
      <c r="D142" t="s">
        <v>48</v>
      </c>
      <c r="E142">
        <f t="shared" si="2"/>
        <v>0</v>
      </c>
      <c r="F142">
        <f>IF(ISNA(VLOOKUP(B142,criteria!$U$2:$U$174,1,0)),0,1)</f>
        <v>1</v>
      </c>
      <c r="G142" t="s">
        <v>636</v>
      </c>
      <c r="H142" t="s">
        <v>636</v>
      </c>
      <c r="N142">
        <v>91768</v>
      </c>
      <c r="O142" t="s">
        <v>49</v>
      </c>
      <c r="V142">
        <v>23155044</v>
      </c>
      <c r="Z142">
        <v>5845838</v>
      </c>
      <c r="AA142">
        <v>98057544</v>
      </c>
      <c r="AB142">
        <v>239984</v>
      </c>
      <c r="AC142">
        <v>11161</v>
      </c>
      <c r="AF142">
        <v>135849968</v>
      </c>
      <c r="AG142">
        <v>74868992</v>
      </c>
      <c r="AK142">
        <v>9863628</v>
      </c>
      <c r="AL142">
        <v>7339277</v>
      </c>
      <c r="AM142">
        <v>131522944</v>
      </c>
      <c r="AN142">
        <v>79412160</v>
      </c>
      <c r="AO142">
        <v>19179374</v>
      </c>
    </row>
    <row r="143" spans="1:52">
      <c r="A143">
        <v>1991</v>
      </c>
      <c r="B143">
        <v>110529</v>
      </c>
      <c r="C143" t="s">
        <v>126</v>
      </c>
      <c r="D143" t="s">
        <v>48</v>
      </c>
      <c r="E143">
        <f t="shared" si="2"/>
        <v>0</v>
      </c>
      <c r="F143">
        <f>IF(ISNA(VLOOKUP(B143,criteria!$U$2:$U$174,1,0)),0,1)</f>
        <v>1</v>
      </c>
      <c r="G143" t="s">
        <v>636</v>
      </c>
      <c r="H143" t="s">
        <v>636</v>
      </c>
      <c r="N143">
        <v>91768</v>
      </c>
      <c r="O143" t="s">
        <v>49</v>
      </c>
      <c r="V143">
        <v>25043004</v>
      </c>
      <c r="Z143">
        <v>6551491</v>
      </c>
      <c r="AA143">
        <v>97079848</v>
      </c>
      <c r="AB143">
        <v>368829</v>
      </c>
      <c r="AC143">
        <v>11787</v>
      </c>
      <c r="AF143">
        <v>137089600</v>
      </c>
      <c r="AG143">
        <v>74296976</v>
      </c>
      <c r="AK143">
        <v>9957048</v>
      </c>
      <c r="AL143">
        <v>8747650</v>
      </c>
      <c r="AM143">
        <v>134477264</v>
      </c>
      <c r="AN143">
        <v>77620032</v>
      </c>
      <c r="AO143">
        <v>21312128</v>
      </c>
    </row>
    <row r="144" spans="1:52">
      <c r="A144">
        <v>1992</v>
      </c>
      <c r="B144">
        <v>110529</v>
      </c>
      <c r="C144" t="s">
        <v>126</v>
      </c>
      <c r="D144" t="s">
        <v>48</v>
      </c>
      <c r="E144">
        <f t="shared" si="2"/>
        <v>0</v>
      </c>
      <c r="F144">
        <f>IF(ISNA(VLOOKUP(B144,criteria!$U$2:$U$174,1,0)),0,1)</f>
        <v>1</v>
      </c>
      <c r="G144" t="s">
        <v>636</v>
      </c>
      <c r="H144" t="s">
        <v>636</v>
      </c>
      <c r="N144">
        <v>91768</v>
      </c>
      <c r="O144" t="s">
        <v>49</v>
      </c>
      <c r="V144">
        <v>31700016</v>
      </c>
      <c r="Z144">
        <v>7133194</v>
      </c>
      <c r="AA144">
        <v>91528112</v>
      </c>
      <c r="AB144">
        <v>820379</v>
      </c>
      <c r="AC144">
        <v>248236</v>
      </c>
      <c r="AF144">
        <v>139481024</v>
      </c>
      <c r="AG144">
        <v>69888288</v>
      </c>
      <c r="AK144">
        <v>10033697</v>
      </c>
      <c r="AL144">
        <v>16485757</v>
      </c>
      <c r="AM144">
        <v>133317408</v>
      </c>
      <c r="AN144">
        <v>73381992</v>
      </c>
      <c r="AO144">
        <v>19197380</v>
      </c>
      <c r="AV144">
        <v>4758</v>
      </c>
    </row>
    <row r="145" spans="1:52">
      <c r="A145">
        <v>1993</v>
      </c>
      <c r="B145">
        <v>110529</v>
      </c>
      <c r="C145" t="s">
        <v>98</v>
      </c>
      <c r="D145" t="s">
        <v>48</v>
      </c>
      <c r="E145">
        <f t="shared" si="2"/>
        <v>0</v>
      </c>
      <c r="F145">
        <f>IF(ISNA(VLOOKUP(B145,criteria!$U$2:$U$174,1,0)),0,1)</f>
        <v>1</v>
      </c>
      <c r="G145" t="s">
        <v>636</v>
      </c>
      <c r="H145" t="s">
        <v>636</v>
      </c>
      <c r="N145">
        <v>91768</v>
      </c>
      <c r="O145" t="s">
        <v>49</v>
      </c>
      <c r="V145">
        <v>33676756</v>
      </c>
      <c r="Y145">
        <v>30829</v>
      </c>
      <c r="Z145">
        <v>7801405</v>
      </c>
      <c r="AA145">
        <v>87595784</v>
      </c>
      <c r="AB145">
        <v>387020</v>
      </c>
      <c r="AC145">
        <v>1072414</v>
      </c>
      <c r="AF145">
        <v>137931584</v>
      </c>
      <c r="AG145">
        <v>68186152</v>
      </c>
      <c r="AK145">
        <v>11555819</v>
      </c>
      <c r="AL145">
        <v>12274707</v>
      </c>
      <c r="AM145">
        <v>134485536</v>
      </c>
      <c r="AN145">
        <v>71999632</v>
      </c>
      <c r="AO145">
        <v>18634116</v>
      </c>
    </row>
    <row r="146" spans="1:52">
      <c r="A146">
        <v>1994</v>
      </c>
      <c r="B146">
        <v>110529</v>
      </c>
      <c r="C146" t="s">
        <v>98</v>
      </c>
      <c r="D146" t="s">
        <v>48</v>
      </c>
      <c r="E146">
        <f t="shared" si="2"/>
        <v>0</v>
      </c>
      <c r="F146">
        <f>IF(ISNA(VLOOKUP(B146,criteria!$U$2:$U$174,1,0)),0,1)</f>
        <v>1</v>
      </c>
      <c r="G146" t="s">
        <v>636</v>
      </c>
      <c r="H146" t="s">
        <v>636</v>
      </c>
      <c r="N146">
        <v>91768</v>
      </c>
      <c r="O146" t="s">
        <v>49</v>
      </c>
      <c r="V146">
        <v>35122052</v>
      </c>
      <c r="Y146">
        <v>14692</v>
      </c>
      <c r="Z146">
        <v>7891825</v>
      </c>
      <c r="AA146">
        <v>88837216</v>
      </c>
      <c r="AB146">
        <v>905324</v>
      </c>
      <c r="AC146">
        <v>199628</v>
      </c>
      <c r="AF146">
        <v>141692928</v>
      </c>
      <c r="AG146">
        <v>69003736</v>
      </c>
      <c r="AK146">
        <v>9796305</v>
      </c>
      <c r="AL146">
        <v>12942664</v>
      </c>
      <c r="AM146">
        <v>147282688</v>
      </c>
      <c r="AN146">
        <v>74357088</v>
      </c>
      <c r="AO146">
        <v>19099800</v>
      </c>
    </row>
    <row r="147" spans="1:52">
      <c r="A147">
        <v>1995</v>
      </c>
      <c r="B147">
        <v>110529</v>
      </c>
      <c r="C147" t="s">
        <v>98</v>
      </c>
      <c r="D147" t="s">
        <v>48</v>
      </c>
      <c r="E147">
        <f t="shared" si="2"/>
        <v>0</v>
      </c>
      <c r="F147">
        <f>IF(ISNA(VLOOKUP(B147,criteria!$U$2:$U$174,1,0)),0,1)</f>
        <v>1</v>
      </c>
      <c r="G147" t="s">
        <v>636</v>
      </c>
      <c r="H147" t="s">
        <v>636</v>
      </c>
      <c r="N147">
        <v>91768</v>
      </c>
      <c r="O147" t="s">
        <v>49</v>
      </c>
      <c r="V147">
        <v>37709480</v>
      </c>
      <c r="Z147">
        <v>8959818</v>
      </c>
      <c r="AA147">
        <v>92148608</v>
      </c>
      <c r="AB147">
        <v>1260732</v>
      </c>
      <c r="AC147">
        <v>1057912</v>
      </c>
      <c r="AF147">
        <v>147213664</v>
      </c>
      <c r="AG147">
        <v>73251216</v>
      </c>
      <c r="AK147">
        <v>10587125</v>
      </c>
      <c r="AL147">
        <v>8104067</v>
      </c>
      <c r="AM147">
        <v>147829536</v>
      </c>
      <c r="AN147">
        <v>77780816</v>
      </c>
      <c r="AO147">
        <v>20472708</v>
      </c>
    </row>
    <row r="148" spans="1:52">
      <c r="A148">
        <v>1996</v>
      </c>
      <c r="B148">
        <v>110529</v>
      </c>
      <c r="C148" t="s">
        <v>98</v>
      </c>
      <c r="D148" t="s">
        <v>48</v>
      </c>
      <c r="E148">
        <f t="shared" si="2"/>
        <v>0</v>
      </c>
      <c r="F148">
        <f>IF(ISNA(VLOOKUP(B148,criteria!$U$2:$U$174,1,0)),0,1)</f>
        <v>1</v>
      </c>
      <c r="G148" t="s">
        <v>636</v>
      </c>
      <c r="H148" t="s">
        <v>636</v>
      </c>
      <c r="N148">
        <v>91768</v>
      </c>
      <c r="O148" t="s">
        <v>49</v>
      </c>
      <c r="V148">
        <v>39559260</v>
      </c>
      <c r="Z148">
        <v>9857856</v>
      </c>
      <c r="AA148">
        <v>98527256</v>
      </c>
      <c r="AB148">
        <v>1271973</v>
      </c>
      <c r="AC148">
        <v>545890</v>
      </c>
      <c r="AF148">
        <v>158231216</v>
      </c>
      <c r="AG148">
        <v>58090080</v>
      </c>
      <c r="AK148">
        <v>6612789</v>
      </c>
      <c r="AL148">
        <v>15617214</v>
      </c>
      <c r="AM148">
        <v>159547648</v>
      </c>
      <c r="AN148">
        <v>81729208</v>
      </c>
      <c r="AO148">
        <v>22006562</v>
      </c>
      <c r="AT148">
        <v>572</v>
      </c>
      <c r="AU148">
        <v>0.36099999999999999</v>
      </c>
    </row>
    <row r="149" spans="1:52">
      <c r="A149">
        <v>1997</v>
      </c>
      <c r="B149">
        <v>110529</v>
      </c>
      <c r="C149" t="s">
        <v>98</v>
      </c>
      <c r="D149" t="s">
        <v>48</v>
      </c>
      <c r="E149">
        <f t="shared" si="2"/>
        <v>0</v>
      </c>
      <c r="F149">
        <f>IF(ISNA(VLOOKUP(B149,criteria!$U$2:$U$174,1,0)),0,1)</f>
        <v>1</v>
      </c>
      <c r="G149" t="s">
        <v>636</v>
      </c>
      <c r="H149" t="s">
        <v>636</v>
      </c>
      <c r="N149">
        <v>91768</v>
      </c>
      <c r="O149" t="s">
        <v>49</v>
      </c>
      <c r="V149">
        <v>39849944</v>
      </c>
      <c r="Z149">
        <v>12404875</v>
      </c>
      <c r="AA149">
        <v>104154864</v>
      </c>
      <c r="AB149">
        <v>1559359</v>
      </c>
      <c r="AC149">
        <v>1481878</v>
      </c>
      <c r="AF149">
        <v>169140016</v>
      </c>
      <c r="AG149">
        <v>68669624</v>
      </c>
      <c r="AI149">
        <v>103380</v>
      </c>
      <c r="AJ149">
        <v>103380</v>
      </c>
      <c r="AK149">
        <v>20144440</v>
      </c>
      <c r="AL149">
        <v>17034706</v>
      </c>
      <c r="AM149">
        <v>167604896</v>
      </c>
      <c r="AN149">
        <v>84490608</v>
      </c>
      <c r="AO149">
        <v>22593048</v>
      </c>
      <c r="AT149">
        <v>584</v>
      </c>
      <c r="AU149">
        <v>0.43</v>
      </c>
      <c r="AW149">
        <v>0.36693599999999998</v>
      </c>
      <c r="AX149">
        <v>0.47210099999999999</v>
      </c>
      <c r="AY149">
        <v>8.6081699999999997E-2</v>
      </c>
      <c r="AZ149">
        <v>15259</v>
      </c>
    </row>
    <row r="150" spans="1:52">
      <c r="A150">
        <v>1998</v>
      </c>
      <c r="B150">
        <v>110529</v>
      </c>
      <c r="C150" t="s">
        <v>98</v>
      </c>
      <c r="D150" t="s">
        <v>48</v>
      </c>
      <c r="E150">
        <f t="shared" si="2"/>
        <v>0</v>
      </c>
      <c r="F150">
        <f>IF(ISNA(VLOOKUP(B150,criteria!$U$2:$U$174,1,0)),0,1)</f>
        <v>1</v>
      </c>
      <c r="G150" t="s">
        <v>636</v>
      </c>
      <c r="H150" t="s">
        <v>636</v>
      </c>
      <c r="N150">
        <v>91768</v>
      </c>
      <c r="O150" t="s">
        <v>49</v>
      </c>
      <c r="V150">
        <v>40629032</v>
      </c>
      <c r="Z150">
        <v>14141560</v>
      </c>
      <c r="AA150">
        <v>116428136</v>
      </c>
      <c r="AB150">
        <v>1435460</v>
      </c>
      <c r="AC150">
        <v>2903154</v>
      </c>
      <c r="AF150">
        <v>184456496</v>
      </c>
      <c r="AG150">
        <v>60629896</v>
      </c>
      <c r="AI150">
        <v>179018</v>
      </c>
      <c r="AJ150">
        <v>179018</v>
      </c>
      <c r="AK150">
        <v>23031736</v>
      </c>
      <c r="AL150">
        <v>14757780</v>
      </c>
      <c r="AM150">
        <v>159288944</v>
      </c>
      <c r="AN150">
        <v>90218600</v>
      </c>
      <c r="AO150">
        <v>19869100</v>
      </c>
      <c r="AP150">
        <v>146489</v>
      </c>
      <c r="AQ150">
        <v>135416</v>
      </c>
      <c r="AT150">
        <v>536</v>
      </c>
      <c r="AU150">
        <v>0.40899999999999997</v>
      </c>
      <c r="AW150">
        <v>0.34849400000000003</v>
      </c>
      <c r="AX150">
        <v>0.47489700000000001</v>
      </c>
      <c r="AY150">
        <v>8.6631200000000005E-2</v>
      </c>
      <c r="AZ150">
        <v>16870</v>
      </c>
    </row>
    <row r="151" spans="1:52">
      <c r="A151">
        <v>1999</v>
      </c>
      <c r="B151">
        <v>110529</v>
      </c>
      <c r="C151" t="s">
        <v>98</v>
      </c>
      <c r="D151" t="s">
        <v>48</v>
      </c>
      <c r="E151">
        <f t="shared" si="2"/>
        <v>0</v>
      </c>
      <c r="F151">
        <f>IF(ISNA(VLOOKUP(B151,criteria!$U$2:$U$174,1,0)),0,1)</f>
        <v>1</v>
      </c>
      <c r="G151" t="s">
        <v>636</v>
      </c>
      <c r="H151" t="s">
        <v>636</v>
      </c>
      <c r="N151">
        <v>91768</v>
      </c>
      <c r="O151" t="s">
        <v>49</v>
      </c>
      <c r="V151">
        <v>43277008</v>
      </c>
      <c r="Z151">
        <v>20216304</v>
      </c>
      <c r="AA151">
        <v>118268184</v>
      </c>
      <c r="AB151">
        <v>4674535</v>
      </c>
      <c r="AC151">
        <v>12496845</v>
      </c>
      <c r="AF151">
        <v>234230384</v>
      </c>
      <c r="AG151">
        <v>81447464</v>
      </c>
      <c r="AH151">
        <v>2196397</v>
      </c>
      <c r="AI151">
        <v>187795</v>
      </c>
      <c r="AJ151">
        <v>2384192</v>
      </c>
      <c r="AK151">
        <v>22728126</v>
      </c>
      <c r="AL151">
        <v>15415239</v>
      </c>
      <c r="AM151">
        <v>222984416</v>
      </c>
      <c r="AN151">
        <v>107332128</v>
      </c>
      <c r="AO151">
        <v>16109333</v>
      </c>
      <c r="AP151">
        <v>135416</v>
      </c>
      <c r="AQ151">
        <v>664</v>
      </c>
      <c r="AT151">
        <v>532</v>
      </c>
      <c r="AU151">
        <v>0.38400000000000001</v>
      </c>
      <c r="AW151">
        <v>0.319106</v>
      </c>
      <c r="AX151">
        <v>0.45576100000000003</v>
      </c>
      <c r="AY151">
        <v>8.3531800000000003E-2</v>
      </c>
      <c r="AZ151">
        <v>18126</v>
      </c>
    </row>
    <row r="152" spans="1:52">
      <c r="A152">
        <v>2000</v>
      </c>
      <c r="B152">
        <v>110529</v>
      </c>
      <c r="C152" t="s">
        <v>98</v>
      </c>
      <c r="D152" t="s">
        <v>48</v>
      </c>
      <c r="E152">
        <f t="shared" si="2"/>
        <v>0</v>
      </c>
      <c r="F152">
        <f>IF(ISNA(VLOOKUP(B152,criteria!$U$2:$U$174,1,0)),0,1)</f>
        <v>1</v>
      </c>
      <c r="G152" t="s">
        <v>636</v>
      </c>
      <c r="H152" t="s">
        <v>636</v>
      </c>
      <c r="V152">
        <v>45292720</v>
      </c>
      <c r="Z152">
        <v>24170140</v>
      </c>
      <c r="AA152">
        <v>133992928</v>
      </c>
      <c r="AB152">
        <v>9628844</v>
      </c>
      <c r="AC152">
        <v>19332560</v>
      </c>
      <c r="AF152">
        <v>273006368</v>
      </c>
      <c r="AG152">
        <v>95867624</v>
      </c>
      <c r="AH152">
        <v>3197335</v>
      </c>
      <c r="AI152">
        <v>119809</v>
      </c>
      <c r="AJ152">
        <v>3317144</v>
      </c>
      <c r="AK152">
        <v>32810592</v>
      </c>
      <c r="AL152">
        <v>17509964</v>
      </c>
      <c r="AM152">
        <v>252112048</v>
      </c>
      <c r="AN152">
        <v>116830344</v>
      </c>
      <c r="AO152">
        <v>17377984</v>
      </c>
      <c r="AQ152">
        <v>13772736</v>
      </c>
      <c r="AT152">
        <v>553</v>
      </c>
      <c r="AU152">
        <v>0.38900000000000001</v>
      </c>
      <c r="AW152">
        <v>0.301728</v>
      </c>
      <c r="AX152">
        <v>0.46131899999999998</v>
      </c>
      <c r="AY152">
        <v>8.0886100000000002E-2</v>
      </c>
      <c r="AZ152">
        <v>19208</v>
      </c>
    </row>
    <row r="153" spans="1:52">
      <c r="A153">
        <v>2001</v>
      </c>
      <c r="B153">
        <v>110529</v>
      </c>
      <c r="C153" t="s">
        <v>98</v>
      </c>
      <c r="D153" t="s">
        <v>48</v>
      </c>
      <c r="E153">
        <f t="shared" si="2"/>
        <v>1</v>
      </c>
      <c r="F153">
        <f>IF(ISNA(VLOOKUP(B153,criteria!$U$2:$U$174,1,0)),0,1)</f>
        <v>1</v>
      </c>
      <c r="G153">
        <v>0.7042462634860932</v>
      </c>
      <c r="H153">
        <v>0.38917779339423753</v>
      </c>
      <c r="I153">
        <v>10103</v>
      </c>
      <c r="J153">
        <v>7115</v>
      </c>
      <c r="K153">
        <v>2601</v>
      </c>
      <c r="L153">
        <v>168</v>
      </c>
      <c r="M153">
        <v>2769</v>
      </c>
      <c r="N153">
        <v>91768</v>
      </c>
      <c r="O153" t="s">
        <v>49</v>
      </c>
      <c r="V153">
        <v>43858968</v>
      </c>
      <c r="W153">
        <v>34947280</v>
      </c>
      <c r="Y153">
        <v>2966064</v>
      </c>
      <c r="Z153">
        <v>19221968</v>
      </c>
      <c r="AA153">
        <v>142489200</v>
      </c>
      <c r="AC153">
        <v>2096020</v>
      </c>
      <c r="AD153">
        <v>70857376</v>
      </c>
      <c r="AE153">
        <v>137466560</v>
      </c>
      <c r="AF153">
        <v>228768560</v>
      </c>
      <c r="AG153">
        <v>100398368</v>
      </c>
      <c r="AI153">
        <v>221180.02</v>
      </c>
      <c r="AJ153">
        <v>221180.02</v>
      </c>
      <c r="AK153">
        <v>30321432</v>
      </c>
      <c r="AL153">
        <v>21070948</v>
      </c>
      <c r="AM153">
        <v>221714864</v>
      </c>
      <c r="AN153">
        <v>108526736</v>
      </c>
      <c r="AO153">
        <v>19933354</v>
      </c>
      <c r="AR153">
        <v>228768560</v>
      </c>
      <c r="AS153">
        <v>221714864</v>
      </c>
      <c r="AT153">
        <v>601</v>
      </c>
      <c r="AU153">
        <v>0.40100000000000002</v>
      </c>
      <c r="AW153">
        <v>0.30129099999999998</v>
      </c>
      <c r="AX153">
        <v>0.474524</v>
      </c>
      <c r="AY153">
        <v>8.2880400000000007E-2</v>
      </c>
      <c r="AZ153">
        <v>20312.5</v>
      </c>
    </row>
    <row r="154" spans="1:52">
      <c r="A154">
        <v>2002</v>
      </c>
      <c r="B154">
        <v>110529</v>
      </c>
      <c r="C154" t="s">
        <v>98</v>
      </c>
      <c r="D154" t="s">
        <v>48</v>
      </c>
      <c r="E154">
        <f t="shared" si="2"/>
        <v>1</v>
      </c>
      <c r="F154">
        <f>IF(ISNA(VLOOKUP(B154,criteria!$U$2:$U$174,1,0)),0,1)</f>
        <v>1</v>
      </c>
      <c r="G154">
        <v>0.6671790235081374</v>
      </c>
      <c r="H154">
        <v>0.34449112345846322</v>
      </c>
      <c r="I154">
        <v>11060</v>
      </c>
      <c r="J154">
        <v>7379</v>
      </c>
      <c r="K154">
        <v>2413</v>
      </c>
      <c r="L154">
        <v>129</v>
      </c>
      <c r="M154">
        <v>2542</v>
      </c>
      <c r="N154">
        <v>91768</v>
      </c>
      <c r="O154" t="s">
        <v>49</v>
      </c>
      <c r="V154">
        <v>47238560</v>
      </c>
      <c r="W154">
        <v>37527148</v>
      </c>
      <c r="Y154">
        <v>3123224</v>
      </c>
      <c r="Z154">
        <v>20295316</v>
      </c>
      <c r="AA154">
        <v>147675216</v>
      </c>
      <c r="AC154">
        <v>5761583</v>
      </c>
      <c r="AD154">
        <v>76849920</v>
      </c>
      <c r="AE154">
        <v>145510560</v>
      </c>
      <c r="AF154">
        <v>261609376</v>
      </c>
      <c r="AG154">
        <v>98620664</v>
      </c>
      <c r="AI154">
        <v>295525.71999999997</v>
      </c>
      <c r="AJ154">
        <v>295525.71999999997</v>
      </c>
      <c r="AK154">
        <v>28736524</v>
      </c>
      <c r="AL154">
        <v>21393242</v>
      </c>
      <c r="AM154">
        <v>216002928</v>
      </c>
      <c r="AN154">
        <v>112235888</v>
      </c>
      <c r="AO154">
        <v>24909744</v>
      </c>
      <c r="AP154">
        <v>14471689</v>
      </c>
      <c r="AQ154">
        <v>15121226</v>
      </c>
      <c r="AR154">
        <v>261609376</v>
      </c>
      <c r="AS154">
        <v>216002928</v>
      </c>
      <c r="AT154">
        <v>828</v>
      </c>
      <c r="AU154">
        <v>0.44600000000000001</v>
      </c>
      <c r="AW154">
        <v>0.286499</v>
      </c>
      <c r="AX154">
        <v>0.46066600000000002</v>
      </c>
      <c r="AY154">
        <v>7.9525899999999997E-2</v>
      </c>
      <c r="AZ154">
        <v>21868</v>
      </c>
    </row>
    <row r="155" spans="1:52">
      <c r="A155">
        <v>2003</v>
      </c>
      <c r="B155">
        <v>110529</v>
      </c>
      <c r="C155" t="s">
        <v>98</v>
      </c>
      <c r="D155" t="s">
        <v>48</v>
      </c>
      <c r="E155">
        <f t="shared" si="2"/>
        <v>1</v>
      </c>
      <c r="F155">
        <f>IF(ISNA(VLOOKUP(B155,criteria!$U$2:$U$174,1,0)),0,1)</f>
        <v>1</v>
      </c>
      <c r="G155">
        <v>0.35388070875967059</v>
      </c>
      <c r="H155">
        <v>0.65890926187118004</v>
      </c>
      <c r="I155">
        <v>12021</v>
      </c>
      <c r="J155">
        <v>4254</v>
      </c>
      <c r="K155">
        <v>2674</v>
      </c>
      <c r="L155">
        <v>129</v>
      </c>
      <c r="M155">
        <v>2803</v>
      </c>
      <c r="N155">
        <v>91768</v>
      </c>
      <c r="O155" t="s">
        <v>49</v>
      </c>
      <c r="V155">
        <v>58641928</v>
      </c>
      <c r="W155">
        <v>44471880</v>
      </c>
      <c r="Y155">
        <v>2298361</v>
      </c>
      <c r="Z155">
        <v>19961436</v>
      </c>
      <c r="AA155">
        <v>145003040</v>
      </c>
      <c r="AC155">
        <v>258239</v>
      </c>
      <c r="AD155">
        <v>88148216</v>
      </c>
      <c r="AE155">
        <v>134680544</v>
      </c>
      <c r="AF155">
        <v>223509552</v>
      </c>
      <c r="AG155">
        <v>107999240</v>
      </c>
      <c r="AI155">
        <v>341699.56</v>
      </c>
      <c r="AJ155">
        <v>341699.56</v>
      </c>
      <c r="AK155">
        <v>24085504</v>
      </c>
      <c r="AL155">
        <v>21917262</v>
      </c>
      <c r="AM155">
        <v>270126656</v>
      </c>
      <c r="AN155">
        <v>112568336</v>
      </c>
      <c r="AO155">
        <v>33136452</v>
      </c>
      <c r="AP155">
        <v>15121226</v>
      </c>
      <c r="AQ155">
        <v>19999460</v>
      </c>
      <c r="AR155">
        <v>223509552</v>
      </c>
      <c r="AS155">
        <v>270126656</v>
      </c>
      <c r="AT155">
        <v>863</v>
      </c>
      <c r="AU155">
        <v>0.42399999999999999</v>
      </c>
      <c r="AW155">
        <v>0.286634</v>
      </c>
      <c r="AX155">
        <v>0.46275699999999997</v>
      </c>
      <c r="AY155">
        <v>7.5008699999999998E-2</v>
      </c>
      <c r="AZ155">
        <v>22980.5</v>
      </c>
    </row>
    <row r="156" spans="1:52">
      <c r="A156">
        <v>2004</v>
      </c>
      <c r="B156">
        <v>110529</v>
      </c>
      <c r="C156" t="s">
        <v>98</v>
      </c>
      <c r="D156" t="s">
        <v>48</v>
      </c>
      <c r="E156">
        <f t="shared" si="2"/>
        <v>1</v>
      </c>
      <c r="F156">
        <f>IF(ISNA(VLOOKUP(B156,criteria!$U$2:$U$174,1,0)),0,1)</f>
        <v>1</v>
      </c>
      <c r="G156">
        <v>0.29434389140271494</v>
      </c>
      <c r="H156">
        <v>0.69126313092492953</v>
      </c>
      <c r="I156">
        <v>13260</v>
      </c>
      <c r="J156">
        <v>3903</v>
      </c>
      <c r="K156">
        <v>2561</v>
      </c>
      <c r="L156">
        <v>137</v>
      </c>
      <c r="M156">
        <v>2698</v>
      </c>
      <c r="N156">
        <v>91768</v>
      </c>
      <c r="O156" t="s">
        <v>49</v>
      </c>
      <c r="P156" t="s">
        <v>50</v>
      </c>
      <c r="V156">
        <v>61701868</v>
      </c>
      <c r="W156">
        <v>48111152</v>
      </c>
      <c r="Y156">
        <v>3534100</v>
      </c>
      <c r="Z156">
        <v>18502230</v>
      </c>
      <c r="AA156">
        <v>140610816</v>
      </c>
      <c r="AC156">
        <v>31691730</v>
      </c>
      <c r="AD156">
        <v>95019080</v>
      </c>
      <c r="AE156">
        <v>159269296</v>
      </c>
      <c r="AF156">
        <v>246313392</v>
      </c>
      <c r="AG156">
        <v>109053424</v>
      </c>
      <c r="AI156">
        <v>230957.22</v>
      </c>
      <c r="AJ156">
        <v>230957.22</v>
      </c>
      <c r="AK156">
        <v>24994208</v>
      </c>
      <c r="AL156">
        <v>23248992</v>
      </c>
      <c r="AM156">
        <v>229765888</v>
      </c>
      <c r="AN156">
        <v>96807808</v>
      </c>
      <c r="AO156">
        <v>34537208</v>
      </c>
      <c r="AP156">
        <v>19999460</v>
      </c>
      <c r="AQ156">
        <v>23530214</v>
      </c>
      <c r="AR156">
        <v>246313392</v>
      </c>
      <c r="AS156">
        <v>229765888</v>
      </c>
      <c r="AT156">
        <v>1143</v>
      </c>
      <c r="AU156">
        <v>0.45900000000000002</v>
      </c>
      <c r="AW156">
        <v>0.30621300000000001</v>
      </c>
      <c r="AX156">
        <v>0.46190799999999999</v>
      </c>
      <c r="AY156">
        <v>7.3964500000000002E-2</v>
      </c>
      <c r="AZ156">
        <v>23298.5</v>
      </c>
    </row>
    <row r="157" spans="1:52">
      <c r="A157">
        <v>2005</v>
      </c>
      <c r="B157">
        <v>110529</v>
      </c>
      <c r="C157" t="s">
        <v>57</v>
      </c>
      <c r="D157" t="s">
        <v>48</v>
      </c>
      <c r="E157">
        <f t="shared" si="2"/>
        <v>1</v>
      </c>
      <c r="F157">
        <f>IF(ISNA(VLOOKUP(B157,criteria!$U$2:$U$174,1,0)),0,1)</f>
        <v>1</v>
      </c>
      <c r="G157">
        <v>0.16984668942893485</v>
      </c>
      <c r="H157">
        <v>0.86874260938115888</v>
      </c>
      <c r="I157">
        <v>14937</v>
      </c>
      <c r="J157">
        <v>2537</v>
      </c>
      <c r="K157">
        <v>2116</v>
      </c>
      <c r="L157">
        <v>88</v>
      </c>
      <c r="M157">
        <v>2204</v>
      </c>
      <c r="N157">
        <v>91768</v>
      </c>
      <c r="O157" t="s">
        <v>49</v>
      </c>
      <c r="P157" t="s">
        <v>50</v>
      </c>
      <c r="Q157" t="s">
        <v>51</v>
      </c>
      <c r="V157">
        <v>70171848</v>
      </c>
      <c r="W157">
        <v>53499248</v>
      </c>
      <c r="Y157">
        <v>4270600</v>
      </c>
      <c r="Z157">
        <v>18765804</v>
      </c>
      <c r="AA157">
        <v>143461072</v>
      </c>
      <c r="AC157">
        <v>26531512</v>
      </c>
      <c r="AD157">
        <v>104338672</v>
      </c>
      <c r="AE157">
        <v>156902800</v>
      </c>
      <c r="AF157">
        <v>316480480</v>
      </c>
      <c r="AG157">
        <v>115949688</v>
      </c>
      <c r="AI157">
        <v>164442.64000000001</v>
      </c>
      <c r="AJ157">
        <v>164442.64000000001</v>
      </c>
      <c r="AK157">
        <v>29260456</v>
      </c>
      <c r="AL157">
        <v>26512004</v>
      </c>
      <c r="AM157">
        <v>250600752</v>
      </c>
      <c r="AN157">
        <v>99550344</v>
      </c>
      <c r="AO157">
        <v>32627192</v>
      </c>
      <c r="AP157">
        <v>23530214</v>
      </c>
      <c r="AQ157">
        <v>27145900</v>
      </c>
      <c r="AR157">
        <v>316480480</v>
      </c>
      <c r="AS157">
        <v>250600752</v>
      </c>
      <c r="AT157">
        <v>1256</v>
      </c>
      <c r="AU157">
        <v>0.48299999999999998</v>
      </c>
      <c r="AW157">
        <v>0.29210700000000001</v>
      </c>
      <c r="AX157">
        <v>0.45663100000000001</v>
      </c>
      <c r="AY157">
        <v>6.8022799999999994E-2</v>
      </c>
      <c r="AZ157">
        <v>24725</v>
      </c>
    </row>
    <row r="158" spans="1:52">
      <c r="A158">
        <v>2006</v>
      </c>
      <c r="B158">
        <v>110529</v>
      </c>
      <c r="C158" t="s">
        <v>57</v>
      </c>
      <c r="D158" t="s">
        <v>48</v>
      </c>
      <c r="E158">
        <f t="shared" si="2"/>
        <v>1</v>
      </c>
      <c r="F158">
        <f>IF(ISNA(VLOOKUP(B158,criteria!$U$2:$U$174,1,0)),0,1)</f>
        <v>1</v>
      </c>
      <c r="G158">
        <v>0.70446635730858465</v>
      </c>
      <c r="H158">
        <v>0.26792918896665296</v>
      </c>
      <c r="I158">
        <v>17240</v>
      </c>
      <c r="J158">
        <v>12145</v>
      </c>
      <c r="K158">
        <v>3092</v>
      </c>
      <c r="L158">
        <v>162</v>
      </c>
      <c r="M158">
        <v>3254</v>
      </c>
      <c r="N158">
        <v>91768</v>
      </c>
      <c r="O158" t="s">
        <v>49</v>
      </c>
      <c r="P158" t="s">
        <v>50</v>
      </c>
      <c r="Q158" t="s">
        <v>54</v>
      </c>
      <c r="V158">
        <v>73023496</v>
      </c>
      <c r="W158">
        <v>55697152</v>
      </c>
      <c r="Y158">
        <v>3146215</v>
      </c>
      <c r="Z158">
        <v>20580278</v>
      </c>
      <c r="AA158">
        <v>153695264</v>
      </c>
      <c r="AB158">
        <v>96900</v>
      </c>
      <c r="AC158">
        <v>4903241</v>
      </c>
      <c r="AD158">
        <v>109940480</v>
      </c>
      <c r="AE158">
        <v>147453168</v>
      </c>
      <c r="AF158">
        <v>260047664</v>
      </c>
      <c r="AG158">
        <v>119288976</v>
      </c>
      <c r="AI158">
        <v>110328.27</v>
      </c>
      <c r="AJ158">
        <v>110328.27</v>
      </c>
      <c r="AK158">
        <v>27027276</v>
      </c>
      <c r="AL158">
        <v>28592542</v>
      </c>
      <c r="AM158">
        <v>249001392</v>
      </c>
      <c r="AN158">
        <v>114345992</v>
      </c>
      <c r="AO158">
        <v>37662924</v>
      </c>
      <c r="AP158">
        <v>27145900</v>
      </c>
      <c r="AQ158">
        <v>31442496</v>
      </c>
      <c r="AR158">
        <v>260047664</v>
      </c>
      <c r="AS158">
        <v>249001392</v>
      </c>
      <c r="AT158">
        <v>1179</v>
      </c>
      <c r="AU158">
        <v>0.48899999999999999</v>
      </c>
      <c r="AW158">
        <v>0.276366</v>
      </c>
      <c r="AX158">
        <v>0.45748800000000001</v>
      </c>
      <c r="AY158">
        <v>6.5862299999999999E-2</v>
      </c>
      <c r="AZ158">
        <v>25962</v>
      </c>
    </row>
    <row r="159" spans="1:52">
      <c r="A159">
        <v>2007</v>
      </c>
      <c r="B159">
        <v>110529</v>
      </c>
      <c r="C159" t="s">
        <v>57</v>
      </c>
      <c r="D159" t="s">
        <v>48</v>
      </c>
      <c r="E159">
        <f t="shared" si="2"/>
        <v>1</v>
      </c>
      <c r="F159">
        <f>IF(ISNA(VLOOKUP(B159,criteria!$U$2:$U$174,1,0)),0,1)</f>
        <v>1</v>
      </c>
      <c r="G159">
        <v>0.7195281124497992</v>
      </c>
      <c r="H159">
        <v>0.23247052257029233</v>
      </c>
      <c r="I159">
        <v>19920</v>
      </c>
      <c r="J159">
        <v>14333</v>
      </c>
      <c r="K159">
        <v>3138</v>
      </c>
      <c r="L159">
        <v>194</v>
      </c>
      <c r="M159">
        <v>3332</v>
      </c>
      <c r="N159">
        <v>91768</v>
      </c>
      <c r="O159" t="s">
        <v>49</v>
      </c>
      <c r="P159" t="s">
        <v>50</v>
      </c>
      <c r="Q159" t="s">
        <v>54</v>
      </c>
      <c r="V159">
        <v>80815456</v>
      </c>
      <c r="W159">
        <v>60121580</v>
      </c>
      <c r="Y159">
        <v>16030</v>
      </c>
      <c r="Z159">
        <v>23091492</v>
      </c>
      <c r="AA159">
        <v>159382656</v>
      </c>
      <c r="AB159">
        <v>1887373</v>
      </c>
      <c r="AC159">
        <v>4802148</v>
      </c>
      <c r="AD159">
        <v>80393808</v>
      </c>
      <c r="AE159">
        <v>193231840</v>
      </c>
      <c r="AF159">
        <v>289614560</v>
      </c>
      <c r="AG159">
        <v>124487016</v>
      </c>
      <c r="AI159">
        <v>77129</v>
      </c>
      <c r="AJ159">
        <v>77129</v>
      </c>
      <c r="AK159">
        <v>30932390</v>
      </c>
      <c r="AL159">
        <v>31601796</v>
      </c>
      <c r="AM159">
        <v>275571296</v>
      </c>
      <c r="AN159">
        <v>121312480</v>
      </c>
      <c r="AO159">
        <v>44396620</v>
      </c>
      <c r="AP159">
        <v>31442496</v>
      </c>
      <c r="AQ159">
        <v>33157270</v>
      </c>
      <c r="AR159">
        <v>289614560</v>
      </c>
      <c r="AS159">
        <v>275571296</v>
      </c>
      <c r="AT159">
        <v>1347</v>
      </c>
      <c r="AU159">
        <v>0.504</v>
      </c>
      <c r="AW159">
        <v>0.27427299999999999</v>
      </c>
      <c r="AX159">
        <v>0.453181</v>
      </c>
      <c r="AY159">
        <v>6.1761200000000002E-2</v>
      </c>
      <c r="AZ159">
        <v>27246</v>
      </c>
    </row>
    <row r="160" spans="1:52">
      <c r="A160">
        <v>2008</v>
      </c>
      <c r="B160">
        <v>110529</v>
      </c>
      <c r="C160" t="s">
        <v>57</v>
      </c>
      <c r="D160" t="s">
        <v>48</v>
      </c>
      <c r="E160">
        <f t="shared" si="2"/>
        <v>1</v>
      </c>
      <c r="F160">
        <f>IF(ISNA(VLOOKUP(B160,criteria!$U$2:$U$174,1,0)),0,1)</f>
        <v>1</v>
      </c>
      <c r="G160">
        <v>0.68790071441655976</v>
      </c>
      <c r="H160">
        <v>0.24033020438053393</v>
      </c>
      <c r="I160">
        <v>21836</v>
      </c>
      <c r="J160">
        <v>15021</v>
      </c>
      <c r="K160">
        <v>3414</v>
      </c>
      <c r="L160">
        <v>196</v>
      </c>
      <c r="M160">
        <v>3610</v>
      </c>
      <c r="N160">
        <v>91768</v>
      </c>
      <c r="O160" t="s">
        <v>49</v>
      </c>
      <c r="P160" t="s">
        <v>50</v>
      </c>
      <c r="Q160" t="s">
        <v>54</v>
      </c>
      <c r="V160">
        <v>85968752</v>
      </c>
      <c r="W160">
        <v>65328696</v>
      </c>
      <c r="Y160">
        <v>17311</v>
      </c>
      <c r="Z160">
        <v>24958856</v>
      </c>
      <c r="AA160">
        <v>117090464</v>
      </c>
      <c r="AB160">
        <v>2796651</v>
      </c>
      <c r="AC160">
        <v>27121222</v>
      </c>
      <c r="AD160">
        <v>94732624</v>
      </c>
      <c r="AE160">
        <v>165229696</v>
      </c>
      <c r="AF160">
        <v>266030128</v>
      </c>
      <c r="AG160">
        <v>128192696</v>
      </c>
      <c r="AH160">
        <v>618263</v>
      </c>
      <c r="AI160">
        <v>86520</v>
      </c>
      <c r="AJ160">
        <v>704783</v>
      </c>
      <c r="AK160">
        <v>32637196</v>
      </c>
      <c r="AL160">
        <v>31760798</v>
      </c>
      <c r="AM160">
        <v>287158912</v>
      </c>
      <c r="AN160">
        <v>124099672</v>
      </c>
      <c r="AO160">
        <v>43797900</v>
      </c>
      <c r="AP160">
        <v>33157270</v>
      </c>
      <c r="AQ160">
        <v>27387224</v>
      </c>
      <c r="AR160">
        <v>266030128</v>
      </c>
      <c r="AS160">
        <v>287158912</v>
      </c>
      <c r="AT160">
        <v>1354</v>
      </c>
      <c r="AU160">
        <v>0.52900000000000003</v>
      </c>
      <c r="AW160">
        <v>0.27756999999999998</v>
      </c>
      <c r="AX160">
        <v>0.45313799999999999</v>
      </c>
      <c r="AY160">
        <v>5.9679599999999999E-2</v>
      </c>
      <c r="AZ160">
        <v>29625</v>
      </c>
    </row>
    <row r="161" spans="1:52">
      <c r="A161">
        <v>2009</v>
      </c>
      <c r="B161">
        <v>110529</v>
      </c>
      <c r="C161" t="s">
        <v>57</v>
      </c>
      <c r="D161" t="s">
        <v>48</v>
      </c>
      <c r="E161">
        <f t="shared" si="2"/>
        <v>1</v>
      </c>
      <c r="F161">
        <f>IF(ISNA(VLOOKUP(B161,criteria!$U$2:$U$174,1,0)),0,1)</f>
        <v>1</v>
      </c>
      <c r="G161">
        <v>0.52800652262535674</v>
      </c>
      <c r="H161">
        <v>0.20382952439777641</v>
      </c>
      <c r="I161">
        <v>24530</v>
      </c>
      <c r="J161">
        <v>12952</v>
      </c>
      <c r="K161">
        <v>2538</v>
      </c>
      <c r="L161">
        <v>102</v>
      </c>
      <c r="M161">
        <v>2640</v>
      </c>
      <c r="N161">
        <v>91768</v>
      </c>
      <c r="O161" t="s">
        <v>49</v>
      </c>
      <c r="P161" t="s">
        <v>50</v>
      </c>
      <c r="Q161" t="s">
        <v>54</v>
      </c>
      <c r="R161">
        <v>-117.821</v>
      </c>
      <c r="S161">
        <v>34.050400000000003</v>
      </c>
      <c r="V161">
        <v>105228608</v>
      </c>
      <c r="W161">
        <v>72243440</v>
      </c>
      <c r="Z161">
        <v>36420192</v>
      </c>
      <c r="AA161">
        <v>128564888</v>
      </c>
      <c r="AB161">
        <v>2914172</v>
      </c>
      <c r="AC161">
        <v>33250924</v>
      </c>
      <c r="AD161">
        <v>96747392</v>
      </c>
      <c r="AE161">
        <v>197101984</v>
      </c>
      <c r="AF161">
        <v>326880128</v>
      </c>
      <c r="AG161">
        <v>113975712</v>
      </c>
      <c r="AH161">
        <v>1172372</v>
      </c>
      <c r="AI161">
        <v>121758</v>
      </c>
      <c r="AJ161">
        <v>1294130</v>
      </c>
      <c r="AK161">
        <v>29471862</v>
      </c>
      <c r="AL161">
        <v>32974516</v>
      </c>
      <c r="AM161">
        <v>268825632</v>
      </c>
      <c r="AN161">
        <v>107803408</v>
      </c>
      <c r="AO161">
        <v>40913632</v>
      </c>
      <c r="AP161">
        <v>27387224</v>
      </c>
      <c r="AQ161">
        <v>32146958</v>
      </c>
      <c r="AR161">
        <v>326880128</v>
      </c>
      <c r="AS161">
        <v>268825632</v>
      </c>
      <c r="AT161">
        <v>1198</v>
      </c>
      <c r="AU161">
        <v>0.56599999999999995</v>
      </c>
      <c r="AW161">
        <v>0.272895</v>
      </c>
      <c r="AX161">
        <v>0.457901</v>
      </c>
      <c r="AY161">
        <v>5.8639799999999999E-2</v>
      </c>
      <c r="AZ161">
        <v>31841</v>
      </c>
    </row>
    <row r="162" spans="1:52">
      <c r="A162">
        <v>2010</v>
      </c>
      <c r="B162">
        <v>110529</v>
      </c>
      <c r="C162" t="s">
        <v>57</v>
      </c>
      <c r="D162" t="s">
        <v>48</v>
      </c>
      <c r="E162">
        <f t="shared" si="2"/>
        <v>1</v>
      </c>
      <c r="F162">
        <f>IF(ISNA(VLOOKUP(B162,criteria!$U$2:$U$174,1,0)),0,1)</f>
        <v>1</v>
      </c>
      <c r="G162">
        <v>0.61327616937232043</v>
      </c>
      <c r="H162">
        <v>0.22881156232817532</v>
      </c>
      <c r="I162">
        <v>20759</v>
      </c>
      <c r="J162">
        <v>12731</v>
      </c>
      <c r="K162">
        <v>2728</v>
      </c>
      <c r="L162">
        <v>185</v>
      </c>
      <c r="M162">
        <v>2913</v>
      </c>
      <c r="N162">
        <v>91768</v>
      </c>
      <c r="O162" t="s">
        <v>49</v>
      </c>
      <c r="P162" t="s">
        <v>50</v>
      </c>
      <c r="Q162" t="s">
        <v>54</v>
      </c>
      <c r="R162">
        <v>-117.821</v>
      </c>
      <c r="S162">
        <v>34.050400000000003</v>
      </c>
      <c r="V162">
        <v>113571416</v>
      </c>
      <c r="W162">
        <v>72856000</v>
      </c>
      <c r="Z162">
        <v>39394260</v>
      </c>
      <c r="AA162">
        <v>139306640</v>
      </c>
      <c r="AB162">
        <v>2332689</v>
      </c>
      <c r="AC162">
        <v>17656916</v>
      </c>
      <c r="AD162">
        <v>93506096</v>
      </c>
      <c r="AE162">
        <v>195223456</v>
      </c>
      <c r="AF162">
        <v>293680128</v>
      </c>
      <c r="AG162">
        <v>127158032</v>
      </c>
      <c r="AH162">
        <v>2265204</v>
      </c>
      <c r="AI162">
        <v>512866</v>
      </c>
      <c r="AJ162">
        <v>2778070</v>
      </c>
      <c r="AK162">
        <v>31992972</v>
      </c>
      <c r="AL162">
        <v>35711852</v>
      </c>
      <c r="AM162">
        <v>279079040</v>
      </c>
      <c r="AN162">
        <v>115868392</v>
      </c>
      <c r="AO162">
        <v>45981840</v>
      </c>
      <c r="AP162">
        <v>32146958</v>
      </c>
      <c r="AQ162">
        <v>49909984</v>
      </c>
      <c r="AR162">
        <v>293680128</v>
      </c>
      <c r="AS162">
        <v>279079040</v>
      </c>
      <c r="AT162">
        <v>1555</v>
      </c>
      <c r="AU162">
        <v>0.503</v>
      </c>
      <c r="AW162">
        <v>0.28360400000000002</v>
      </c>
      <c r="AX162">
        <v>0.45538800000000001</v>
      </c>
      <c r="AY162">
        <v>5.9385899999999998E-2</v>
      </c>
      <c r="AZ162">
        <v>31215.5</v>
      </c>
    </row>
    <row r="163" spans="1:52">
      <c r="A163">
        <v>2011</v>
      </c>
      <c r="B163">
        <v>110529</v>
      </c>
      <c r="C163" t="s">
        <v>57</v>
      </c>
      <c r="D163" t="s">
        <v>48</v>
      </c>
      <c r="E163">
        <f t="shared" si="2"/>
        <v>1</v>
      </c>
      <c r="F163">
        <f>IF(ISNA(VLOOKUP(B163,criteria!$U$2:$U$174,1,0)),0,1)</f>
        <v>1</v>
      </c>
      <c r="G163">
        <v>0.44646827432871555</v>
      </c>
      <c r="H163">
        <v>0.19335376364681095</v>
      </c>
      <c r="I163">
        <v>23388</v>
      </c>
      <c r="J163">
        <v>10442</v>
      </c>
      <c r="K163">
        <v>1924</v>
      </c>
      <c r="L163">
        <v>95</v>
      </c>
      <c r="M163">
        <v>2019</v>
      </c>
      <c r="N163">
        <v>91768</v>
      </c>
      <c r="O163" t="s">
        <v>49</v>
      </c>
      <c r="P163" t="s">
        <v>50</v>
      </c>
      <c r="Q163" t="s">
        <v>54</v>
      </c>
      <c r="R163">
        <v>-117.819</v>
      </c>
      <c r="S163">
        <v>34.054299999999998</v>
      </c>
      <c r="T163">
        <v>4.3999999999999997E-2</v>
      </c>
      <c r="U163">
        <v>2410</v>
      </c>
      <c r="V163">
        <v>138454064</v>
      </c>
      <c r="W163">
        <v>81728080</v>
      </c>
      <c r="Z163">
        <v>39840580</v>
      </c>
      <c r="AA163">
        <v>112898416</v>
      </c>
      <c r="AB163">
        <v>3359534</v>
      </c>
      <c r="AC163">
        <v>9689030</v>
      </c>
      <c r="AD163">
        <v>107017344</v>
      </c>
      <c r="AE163">
        <v>161414832</v>
      </c>
      <c r="AF163">
        <v>276582240</v>
      </c>
      <c r="AG163">
        <v>128423864</v>
      </c>
      <c r="AH163">
        <v>1611218</v>
      </c>
      <c r="AI163">
        <v>225264</v>
      </c>
      <c r="AJ163">
        <v>1836482</v>
      </c>
      <c r="AK163">
        <v>34163624</v>
      </c>
      <c r="AL163">
        <v>35031292</v>
      </c>
      <c r="AM163">
        <v>278961632</v>
      </c>
      <c r="AN163">
        <v>116117264</v>
      </c>
      <c r="AO163">
        <v>45958232</v>
      </c>
      <c r="AP163">
        <v>49909984</v>
      </c>
      <c r="AQ163">
        <v>55570856</v>
      </c>
      <c r="AR163">
        <v>276582240</v>
      </c>
      <c r="AS163">
        <v>278961632</v>
      </c>
      <c r="AT163">
        <v>1594</v>
      </c>
      <c r="AU163">
        <v>0.50800000000000001</v>
      </c>
      <c r="AW163">
        <v>0.28121699999999999</v>
      </c>
      <c r="AX163">
        <v>0.458065</v>
      </c>
      <c r="AY163">
        <v>5.9619499999999999E-2</v>
      </c>
      <c r="AZ163">
        <v>29803.5</v>
      </c>
    </row>
    <row r="164" spans="1:52">
      <c r="A164">
        <v>2012</v>
      </c>
      <c r="B164">
        <v>110529</v>
      </c>
      <c r="C164" t="s">
        <v>57</v>
      </c>
      <c r="D164" t="s">
        <v>48</v>
      </c>
      <c r="E164">
        <f t="shared" si="2"/>
        <v>1</v>
      </c>
      <c r="F164">
        <f>IF(ISNA(VLOOKUP(B164,criteria!$U$2:$U$174,1,0)),0,1)</f>
        <v>1</v>
      </c>
      <c r="G164">
        <v>0.55086444500125287</v>
      </c>
      <c r="H164">
        <v>0.24630429838526269</v>
      </c>
      <c r="I164">
        <v>23946</v>
      </c>
      <c r="J164">
        <v>13191</v>
      </c>
      <c r="K164">
        <v>3152</v>
      </c>
      <c r="L164">
        <v>97</v>
      </c>
      <c r="M164">
        <v>3249</v>
      </c>
      <c r="N164">
        <v>91768</v>
      </c>
      <c r="O164" t="s">
        <v>49</v>
      </c>
      <c r="P164" t="s">
        <v>50</v>
      </c>
      <c r="Q164" t="s">
        <v>54</v>
      </c>
      <c r="R164">
        <v>-117.819</v>
      </c>
      <c r="S164">
        <v>34.054299999999998</v>
      </c>
      <c r="T164">
        <v>5.2999999999999999E-2</v>
      </c>
      <c r="U164">
        <v>2433</v>
      </c>
      <c r="V164">
        <v>142391440</v>
      </c>
      <c r="W164">
        <v>83022656</v>
      </c>
      <c r="Z164">
        <v>41858200</v>
      </c>
      <c r="AA164">
        <v>115226040</v>
      </c>
      <c r="AB164">
        <v>3594914</v>
      </c>
      <c r="AC164">
        <v>8457586</v>
      </c>
      <c r="AD164">
        <v>110096432</v>
      </c>
      <c r="AE164">
        <v>165875840</v>
      </c>
      <c r="AF164">
        <v>283791008</v>
      </c>
      <c r="AG164">
        <v>133419400</v>
      </c>
      <c r="AH164">
        <v>1434155</v>
      </c>
      <c r="AI164">
        <v>225873</v>
      </c>
      <c r="AJ164">
        <v>1660028</v>
      </c>
      <c r="AK164">
        <v>33137068</v>
      </c>
      <c r="AL164">
        <v>34975772</v>
      </c>
      <c r="AM164">
        <v>283996864</v>
      </c>
      <c r="AN164">
        <v>115997328</v>
      </c>
      <c r="AO164">
        <v>48909704</v>
      </c>
      <c r="AP164">
        <v>55570856</v>
      </c>
      <c r="AQ164">
        <v>69271864</v>
      </c>
      <c r="AR164">
        <v>283791008</v>
      </c>
      <c r="AS164">
        <v>283996864</v>
      </c>
      <c r="AT164">
        <v>1788</v>
      </c>
      <c r="AU164">
        <v>0.52400000000000002</v>
      </c>
      <c r="AW164">
        <v>0.257357</v>
      </c>
      <c r="AX164">
        <v>0.45794899999999999</v>
      </c>
      <c r="AY164">
        <v>4.9131899999999999E-2</v>
      </c>
      <c r="AZ164">
        <v>29761</v>
      </c>
    </row>
    <row r="165" spans="1:52">
      <c r="A165">
        <v>2013</v>
      </c>
      <c r="B165">
        <v>110529</v>
      </c>
      <c r="C165" t="s">
        <v>57</v>
      </c>
      <c r="D165" t="s">
        <v>48</v>
      </c>
      <c r="E165">
        <f t="shared" si="2"/>
        <v>1</v>
      </c>
      <c r="F165">
        <f>IF(ISNA(VLOOKUP(B165,criteria!$U$2:$U$174,1,0)),0,1)</f>
        <v>1</v>
      </c>
      <c r="G165">
        <v>0.521834914543581</v>
      </c>
      <c r="H165">
        <v>0.21244722865313903</v>
      </c>
      <c r="I165">
        <v>28143</v>
      </c>
      <c r="J165">
        <v>14686</v>
      </c>
      <c r="K165">
        <v>3022</v>
      </c>
      <c r="L165">
        <v>98</v>
      </c>
      <c r="M165">
        <v>3120</v>
      </c>
      <c r="N165">
        <v>91768</v>
      </c>
      <c r="O165" t="s">
        <v>49</v>
      </c>
      <c r="P165" t="s">
        <v>50</v>
      </c>
      <c r="Q165" t="s">
        <v>54</v>
      </c>
      <c r="R165">
        <v>-117.819</v>
      </c>
      <c r="S165">
        <v>34.054299999999998</v>
      </c>
      <c r="T165">
        <v>3.7999999999999999E-2</v>
      </c>
      <c r="U165">
        <v>2920</v>
      </c>
      <c r="V165">
        <v>153017648</v>
      </c>
      <c r="W165">
        <v>85651488</v>
      </c>
      <c r="Z165">
        <v>45154180</v>
      </c>
      <c r="AA165">
        <v>135870144</v>
      </c>
      <c r="AB165">
        <v>3367000</v>
      </c>
      <c r="AC165">
        <v>9020290</v>
      </c>
      <c r="AD165">
        <v>114170232</v>
      </c>
      <c r="AE165">
        <v>189457392</v>
      </c>
      <c r="AF165">
        <v>307299232</v>
      </c>
      <c r="AG165">
        <v>137499856</v>
      </c>
      <c r="AH165">
        <v>2143915</v>
      </c>
      <c r="AI165">
        <v>143105</v>
      </c>
      <c r="AJ165">
        <v>2287020</v>
      </c>
      <c r="AK165">
        <v>35436772</v>
      </c>
      <c r="AL165">
        <v>35649336</v>
      </c>
      <c r="AM165">
        <v>293925408</v>
      </c>
      <c r="AN165">
        <v>119012096</v>
      </c>
      <c r="AO165">
        <v>51433768</v>
      </c>
      <c r="AP165">
        <v>69271864</v>
      </c>
      <c r="AQ165">
        <v>86644216</v>
      </c>
      <c r="AR165">
        <v>307299232</v>
      </c>
      <c r="AS165">
        <v>293925408</v>
      </c>
      <c r="AT165">
        <v>1431</v>
      </c>
      <c r="AU165">
        <v>0.56399999999999995</v>
      </c>
      <c r="AW165">
        <v>0.26561099999999999</v>
      </c>
      <c r="AX165">
        <v>0.46299699999999999</v>
      </c>
      <c r="AY165">
        <v>4.5906599999999999E-2</v>
      </c>
      <c r="AZ165">
        <v>28387.5</v>
      </c>
    </row>
    <row r="166" spans="1:52">
      <c r="A166">
        <v>2014</v>
      </c>
      <c r="B166">
        <v>110529</v>
      </c>
      <c r="C166" t="s">
        <v>57</v>
      </c>
      <c r="D166" t="s">
        <v>48</v>
      </c>
      <c r="E166">
        <f t="shared" si="2"/>
        <v>1</v>
      </c>
      <c r="F166">
        <f>IF(ISNA(VLOOKUP(B166,criteria!$U$2:$U$174,1,0)),0,1)</f>
        <v>1</v>
      </c>
      <c r="G166">
        <v>0.51873304270950826</v>
      </c>
      <c r="H166">
        <v>0.21497414198401504</v>
      </c>
      <c r="I166">
        <v>32803</v>
      </c>
      <c r="J166">
        <v>17016</v>
      </c>
      <c r="K166">
        <v>3555</v>
      </c>
      <c r="L166">
        <v>103</v>
      </c>
      <c r="M166">
        <v>3658</v>
      </c>
      <c r="N166">
        <v>91768</v>
      </c>
      <c r="O166" t="s">
        <v>49</v>
      </c>
      <c r="P166" t="s">
        <v>50</v>
      </c>
      <c r="Q166" t="s">
        <v>54</v>
      </c>
      <c r="R166">
        <v>-117.819</v>
      </c>
      <c r="S166">
        <v>34.054299999999998</v>
      </c>
      <c r="T166">
        <v>3.2000000000000001E-2</v>
      </c>
      <c r="U166">
        <v>3184</v>
      </c>
      <c r="V166">
        <v>174438160</v>
      </c>
      <c r="W166">
        <v>95953496</v>
      </c>
      <c r="Z166">
        <v>49485508</v>
      </c>
      <c r="AA166">
        <v>153091616</v>
      </c>
      <c r="AB166">
        <v>4020320</v>
      </c>
      <c r="AC166">
        <v>9624643</v>
      </c>
      <c r="AD166">
        <v>127454056</v>
      </c>
      <c r="AE166">
        <v>212284608</v>
      </c>
      <c r="AF166">
        <v>342136896</v>
      </c>
      <c r="AG166">
        <v>147455856</v>
      </c>
      <c r="AH166">
        <v>1518083</v>
      </c>
      <c r="AI166">
        <v>143662</v>
      </c>
      <c r="AJ166">
        <v>1661745</v>
      </c>
      <c r="AK166">
        <v>44946832</v>
      </c>
      <c r="AL166">
        <v>44740408</v>
      </c>
      <c r="AM166">
        <v>323654720</v>
      </c>
      <c r="AN166">
        <v>130903600</v>
      </c>
      <c r="AO166">
        <v>51110400</v>
      </c>
      <c r="AP166">
        <v>86644216</v>
      </c>
      <c r="AQ166">
        <v>90215784</v>
      </c>
      <c r="AR166">
        <v>342136896</v>
      </c>
      <c r="AS166">
        <v>323654720</v>
      </c>
      <c r="AT166">
        <v>1715</v>
      </c>
      <c r="AU166">
        <v>0.629</v>
      </c>
      <c r="AW166">
        <v>0.26588699999999998</v>
      </c>
      <c r="AX166">
        <v>0.471493</v>
      </c>
      <c r="AY166">
        <v>4.5737199999999999E-2</v>
      </c>
      <c r="AZ166">
        <v>28729</v>
      </c>
    </row>
    <row r="167" spans="1:52">
      <c r="A167">
        <v>2015</v>
      </c>
      <c r="B167">
        <v>110529</v>
      </c>
      <c r="C167" t="s">
        <v>57</v>
      </c>
      <c r="D167" t="s">
        <v>48</v>
      </c>
      <c r="E167">
        <f t="shared" si="2"/>
        <v>1</v>
      </c>
      <c r="F167">
        <f>IF(ISNA(VLOOKUP(B167,criteria!$U$2:$U$174,1,0)),0,1)</f>
        <v>1</v>
      </c>
      <c r="G167">
        <v>0.39305863240289468</v>
      </c>
      <c r="H167">
        <v>0.20342676786653641</v>
      </c>
      <c r="I167">
        <v>33855</v>
      </c>
      <c r="J167">
        <v>13307</v>
      </c>
      <c r="K167">
        <v>2656</v>
      </c>
      <c r="L167">
        <v>51</v>
      </c>
      <c r="M167">
        <v>2707</v>
      </c>
      <c r="T167">
        <v>2.8000000000000001E-2</v>
      </c>
      <c r="U167">
        <v>3450</v>
      </c>
      <c r="V167">
        <v>175461504</v>
      </c>
      <c r="W167">
        <v>94347176</v>
      </c>
      <c r="Z167">
        <v>48731816</v>
      </c>
      <c r="AA167">
        <v>166493824</v>
      </c>
      <c r="AB167">
        <v>5175279</v>
      </c>
      <c r="AC167">
        <v>7219809</v>
      </c>
      <c r="AD167">
        <v>126699984</v>
      </c>
      <c r="AE167">
        <v>223980096</v>
      </c>
      <c r="AF167">
        <v>383474112</v>
      </c>
      <c r="AG167">
        <v>155461040</v>
      </c>
      <c r="AH167">
        <v>1677747</v>
      </c>
      <c r="AI167">
        <v>158613</v>
      </c>
      <c r="AJ167">
        <v>1836360</v>
      </c>
      <c r="AK167">
        <v>56091768</v>
      </c>
      <c r="AL167">
        <v>49779352</v>
      </c>
      <c r="AM167">
        <v>353482912</v>
      </c>
      <c r="AN167">
        <v>135404608</v>
      </c>
      <c r="AO167">
        <v>61561268</v>
      </c>
      <c r="AP167">
        <v>90215784</v>
      </c>
      <c r="AQ167">
        <v>85604488</v>
      </c>
      <c r="AR167">
        <v>383474112</v>
      </c>
      <c r="AS167">
        <v>353482912</v>
      </c>
      <c r="AT167">
        <v>1318</v>
      </c>
      <c r="AU167">
        <v>0.68500000000000005</v>
      </c>
      <c r="AW167">
        <v>0.25798100000000002</v>
      </c>
      <c r="AX167">
        <v>0.47789799999999999</v>
      </c>
      <c r="AY167">
        <v>4.2853599999999999E-2</v>
      </c>
      <c r="AZ167">
        <v>29781.5</v>
      </c>
    </row>
    <row r="168" spans="1:52">
      <c r="A168">
        <v>2016</v>
      </c>
      <c r="B168">
        <v>110529</v>
      </c>
      <c r="C168" t="s">
        <v>57</v>
      </c>
      <c r="D168" t="s">
        <v>48</v>
      </c>
      <c r="E168">
        <f t="shared" si="2"/>
        <v>1</v>
      </c>
      <c r="F168">
        <f>IF(ISNA(VLOOKUP(B168,criteria!$U$2:$U$174,1,0)),0,1)</f>
        <v>1</v>
      </c>
      <c r="G168">
        <v>0.59155528554070469</v>
      </c>
      <c r="H168">
        <v>0.21587758036356167</v>
      </c>
      <c r="I168">
        <v>32920</v>
      </c>
      <c r="J168">
        <v>19474</v>
      </c>
      <c r="K168">
        <v>4079</v>
      </c>
      <c r="L168">
        <v>125</v>
      </c>
      <c r="M168">
        <v>4204</v>
      </c>
      <c r="T168">
        <v>3.6999999999999998E-2</v>
      </c>
      <c r="U168">
        <v>3562</v>
      </c>
      <c r="V168">
        <v>192447232</v>
      </c>
      <c r="W168">
        <v>104051248</v>
      </c>
      <c r="Z168">
        <v>52645372</v>
      </c>
      <c r="AA168">
        <v>181072480</v>
      </c>
      <c r="AB168">
        <v>4867119</v>
      </c>
      <c r="AC168">
        <v>11402929</v>
      </c>
      <c r="AD168">
        <v>139529232</v>
      </c>
      <c r="AE168">
        <v>245558432</v>
      </c>
      <c r="AF168">
        <v>389278688</v>
      </c>
      <c r="AG168">
        <v>152815664</v>
      </c>
      <c r="AH168">
        <v>1877698</v>
      </c>
      <c r="AI168">
        <v>232011</v>
      </c>
      <c r="AJ168">
        <v>2109709</v>
      </c>
      <c r="AK168">
        <v>44784080</v>
      </c>
      <c r="AL168">
        <v>48287404</v>
      </c>
      <c r="AM168">
        <v>375594976</v>
      </c>
      <c r="AN168">
        <v>145258880</v>
      </c>
      <c r="AO168">
        <v>76945504</v>
      </c>
      <c r="AP168">
        <v>85604488</v>
      </c>
      <c r="AQ168">
        <v>96175304</v>
      </c>
      <c r="AR168">
        <v>389278688</v>
      </c>
      <c r="AS168">
        <v>375594976</v>
      </c>
      <c r="AT168">
        <v>2078</v>
      </c>
      <c r="AU168">
        <v>0.65900000000000003</v>
      </c>
      <c r="AW168">
        <v>0.25393700000000002</v>
      </c>
      <c r="AX168">
        <v>0.49470999999999998</v>
      </c>
      <c r="AY168">
        <v>3.8631899999999997E-2</v>
      </c>
      <c r="AZ168">
        <v>29032</v>
      </c>
    </row>
    <row r="169" spans="1:52">
      <c r="A169">
        <v>2017</v>
      </c>
      <c r="B169">
        <v>110529</v>
      </c>
      <c r="C169" t="s">
        <v>57</v>
      </c>
      <c r="D169" t="s">
        <v>48</v>
      </c>
      <c r="E169">
        <f t="shared" si="2"/>
        <v>1</v>
      </c>
      <c r="F169">
        <f>IF(ISNA(VLOOKUP(B169,criteria!$U$2:$U$174,1,0)),0,1)</f>
        <v>1</v>
      </c>
      <c r="G169">
        <v>0.55068603019105722</v>
      </c>
      <c r="H169">
        <v>0.19693107932379714</v>
      </c>
      <c r="I169">
        <v>34911</v>
      </c>
      <c r="J169">
        <v>19225</v>
      </c>
      <c r="K169">
        <v>3668</v>
      </c>
      <c r="L169">
        <v>118</v>
      </c>
      <c r="M169">
        <v>3786</v>
      </c>
      <c r="T169">
        <v>3.6999999999999998E-2</v>
      </c>
      <c r="U169">
        <v>3538</v>
      </c>
      <c r="V169">
        <v>206911136</v>
      </c>
      <c r="W169">
        <v>110695968</v>
      </c>
      <c r="Z169">
        <v>57789028</v>
      </c>
      <c r="AA169">
        <v>253242304</v>
      </c>
      <c r="AB169">
        <v>5594454</v>
      </c>
      <c r="AC169">
        <v>54358948</v>
      </c>
      <c r="AD169">
        <v>147000160</v>
      </c>
      <c r="AE169">
        <v>366823392</v>
      </c>
      <c r="AF169">
        <v>515831744</v>
      </c>
      <c r="AG169">
        <v>165880960</v>
      </c>
      <c r="AH169">
        <v>2165878</v>
      </c>
      <c r="AI169">
        <v>330129</v>
      </c>
      <c r="AJ169">
        <v>2496007</v>
      </c>
      <c r="AK169">
        <v>44044864</v>
      </c>
      <c r="AL169">
        <v>52823992</v>
      </c>
      <c r="AM169">
        <v>468809344</v>
      </c>
      <c r="AN169">
        <v>157471760</v>
      </c>
      <c r="AO169">
        <v>136248864</v>
      </c>
      <c r="AP169">
        <v>96175304</v>
      </c>
      <c r="AQ169">
        <v>99717320</v>
      </c>
      <c r="AR169">
        <v>515831744</v>
      </c>
      <c r="AS169">
        <v>468809344</v>
      </c>
    </row>
    <row r="170" spans="1:52">
      <c r="A170">
        <v>1990</v>
      </c>
      <c r="B170">
        <v>110538</v>
      </c>
      <c r="C170" t="s">
        <v>99</v>
      </c>
      <c r="D170" t="s">
        <v>48</v>
      </c>
      <c r="E170">
        <f t="shared" si="2"/>
        <v>0</v>
      </c>
      <c r="F170">
        <f>IF(ISNA(VLOOKUP(B170,criteria!$U$2:$U$174,1,0)),0,1)</f>
        <v>1</v>
      </c>
      <c r="G170" t="s">
        <v>636</v>
      </c>
      <c r="H170" t="s">
        <v>636</v>
      </c>
      <c r="N170">
        <v>95929</v>
      </c>
      <c r="O170" t="s">
        <v>49</v>
      </c>
      <c r="V170">
        <v>17819844</v>
      </c>
      <c r="Z170">
        <v>7346457</v>
      </c>
      <c r="AA170">
        <v>94291472</v>
      </c>
      <c r="AB170">
        <v>513330</v>
      </c>
      <c r="AC170">
        <v>4369</v>
      </c>
      <c r="AF170">
        <v>126339088</v>
      </c>
      <c r="AG170">
        <v>66822580</v>
      </c>
      <c r="AK170">
        <v>9565405</v>
      </c>
      <c r="AL170">
        <v>11766823</v>
      </c>
      <c r="AM170">
        <v>126620512</v>
      </c>
      <c r="AN170">
        <v>73302200</v>
      </c>
      <c r="AO170">
        <v>18327262</v>
      </c>
    </row>
    <row r="171" spans="1:52">
      <c r="A171">
        <v>1991</v>
      </c>
      <c r="B171">
        <v>110538</v>
      </c>
      <c r="C171" t="s">
        <v>99</v>
      </c>
      <c r="D171" t="s">
        <v>48</v>
      </c>
      <c r="E171">
        <f t="shared" si="2"/>
        <v>0</v>
      </c>
      <c r="F171">
        <f>IF(ISNA(VLOOKUP(B171,criteria!$U$2:$U$174,1,0)),0,1)</f>
        <v>1</v>
      </c>
      <c r="G171" t="s">
        <v>636</v>
      </c>
      <c r="H171" t="s">
        <v>636</v>
      </c>
      <c r="N171">
        <v>95929</v>
      </c>
      <c r="O171" t="s">
        <v>49</v>
      </c>
      <c r="V171">
        <v>18447510</v>
      </c>
      <c r="Z171">
        <v>8629337</v>
      </c>
      <c r="AA171">
        <v>94390408</v>
      </c>
      <c r="AB171">
        <v>711961</v>
      </c>
      <c r="AC171">
        <v>3584</v>
      </c>
      <c r="AF171">
        <v>129109768</v>
      </c>
      <c r="AG171">
        <v>64222900</v>
      </c>
      <c r="AK171">
        <v>9957452</v>
      </c>
      <c r="AL171">
        <v>12600675</v>
      </c>
      <c r="AM171">
        <v>126000536</v>
      </c>
      <c r="AN171">
        <v>69366920</v>
      </c>
      <c r="AO171">
        <v>19907594</v>
      </c>
    </row>
    <row r="172" spans="1:52">
      <c r="A172">
        <v>1992</v>
      </c>
      <c r="B172">
        <v>110538</v>
      </c>
      <c r="C172" t="s">
        <v>99</v>
      </c>
      <c r="D172" t="s">
        <v>48</v>
      </c>
      <c r="E172">
        <f t="shared" si="2"/>
        <v>0</v>
      </c>
      <c r="F172">
        <f>IF(ISNA(VLOOKUP(B172,criteria!$U$2:$U$174,1,0)),0,1)</f>
        <v>1</v>
      </c>
      <c r="G172" t="s">
        <v>636</v>
      </c>
      <c r="H172" t="s">
        <v>636</v>
      </c>
      <c r="N172">
        <v>95929</v>
      </c>
      <c r="O172" t="s">
        <v>49</v>
      </c>
      <c r="V172">
        <v>24265744</v>
      </c>
      <c r="Z172">
        <v>9912634</v>
      </c>
      <c r="AA172">
        <v>83969536</v>
      </c>
      <c r="AB172">
        <v>565292</v>
      </c>
      <c r="AC172">
        <v>3135190</v>
      </c>
      <c r="AF172">
        <v>130918440</v>
      </c>
      <c r="AG172">
        <v>60166956</v>
      </c>
      <c r="AK172">
        <v>10893136</v>
      </c>
      <c r="AL172">
        <v>19068604</v>
      </c>
      <c r="AM172">
        <v>128004272</v>
      </c>
      <c r="AN172">
        <v>65497520</v>
      </c>
      <c r="AO172">
        <v>18000928</v>
      </c>
      <c r="AV172">
        <v>4880</v>
      </c>
    </row>
    <row r="173" spans="1:52">
      <c r="A173">
        <v>1993</v>
      </c>
      <c r="B173">
        <v>110538</v>
      </c>
      <c r="C173" t="s">
        <v>99</v>
      </c>
      <c r="D173" t="s">
        <v>48</v>
      </c>
      <c r="E173">
        <f t="shared" si="2"/>
        <v>0</v>
      </c>
      <c r="F173">
        <f>IF(ISNA(VLOOKUP(B173,criteria!$U$2:$U$174,1,0)),0,1)</f>
        <v>1</v>
      </c>
      <c r="G173" t="s">
        <v>636</v>
      </c>
      <c r="H173" t="s">
        <v>636</v>
      </c>
      <c r="N173">
        <v>95929</v>
      </c>
      <c r="O173" t="s">
        <v>49</v>
      </c>
      <c r="V173">
        <v>29620068</v>
      </c>
      <c r="Z173">
        <v>8987865</v>
      </c>
      <c r="AA173">
        <v>81273696</v>
      </c>
      <c r="AB173">
        <v>558536</v>
      </c>
      <c r="AC173">
        <v>863841</v>
      </c>
      <c r="AF173">
        <v>129680528</v>
      </c>
      <c r="AG173">
        <v>57957012</v>
      </c>
      <c r="AK173">
        <v>10054144</v>
      </c>
      <c r="AL173">
        <v>12769947</v>
      </c>
      <c r="AM173">
        <v>123972856</v>
      </c>
      <c r="AN173">
        <v>65371516</v>
      </c>
      <c r="AO173">
        <v>17635056</v>
      </c>
    </row>
    <row r="174" spans="1:52">
      <c r="A174">
        <v>1994</v>
      </c>
      <c r="B174">
        <v>110538</v>
      </c>
      <c r="C174" t="s">
        <v>99</v>
      </c>
      <c r="D174" t="s">
        <v>48</v>
      </c>
      <c r="E174">
        <f t="shared" si="2"/>
        <v>0</v>
      </c>
      <c r="F174">
        <f>IF(ISNA(VLOOKUP(B174,criteria!$U$2:$U$174,1,0)),0,1)</f>
        <v>1</v>
      </c>
      <c r="G174" t="s">
        <v>636</v>
      </c>
      <c r="H174" t="s">
        <v>636</v>
      </c>
      <c r="N174">
        <v>95929</v>
      </c>
      <c r="O174" t="s">
        <v>49</v>
      </c>
      <c r="V174">
        <v>28459916</v>
      </c>
      <c r="Z174">
        <v>9275153</v>
      </c>
      <c r="AA174">
        <v>81198800</v>
      </c>
      <c r="AB174">
        <v>507504</v>
      </c>
      <c r="AC174">
        <v>15931</v>
      </c>
      <c r="AF174">
        <v>131826752</v>
      </c>
      <c r="AG174">
        <v>57727104</v>
      </c>
      <c r="AK174">
        <v>10951748</v>
      </c>
      <c r="AL174">
        <v>12010372</v>
      </c>
      <c r="AM174">
        <v>131046632</v>
      </c>
      <c r="AN174">
        <v>64729608</v>
      </c>
      <c r="AO174">
        <v>18088376</v>
      </c>
    </row>
    <row r="175" spans="1:52">
      <c r="A175">
        <v>1995</v>
      </c>
      <c r="B175">
        <v>110538</v>
      </c>
      <c r="C175" t="s">
        <v>99</v>
      </c>
      <c r="D175" t="s">
        <v>48</v>
      </c>
      <c r="E175">
        <f t="shared" si="2"/>
        <v>0</v>
      </c>
      <c r="F175">
        <f>IF(ISNA(VLOOKUP(B175,criteria!$U$2:$U$174,1,0)),0,1)</f>
        <v>1</v>
      </c>
      <c r="G175" t="s">
        <v>636</v>
      </c>
      <c r="H175" t="s">
        <v>636</v>
      </c>
      <c r="N175">
        <v>95929</v>
      </c>
      <c r="O175" t="s">
        <v>49</v>
      </c>
      <c r="V175">
        <v>31160356</v>
      </c>
      <c r="Z175">
        <v>8815183</v>
      </c>
      <c r="AA175">
        <v>83139088</v>
      </c>
      <c r="AB175">
        <v>1372145</v>
      </c>
      <c r="AC175">
        <v>973633</v>
      </c>
      <c r="AF175">
        <v>132023616</v>
      </c>
      <c r="AG175">
        <v>59985224</v>
      </c>
      <c r="AK175">
        <v>11424796</v>
      </c>
      <c r="AL175">
        <v>8531488</v>
      </c>
      <c r="AM175">
        <v>129048656</v>
      </c>
      <c r="AN175">
        <v>66775776</v>
      </c>
      <c r="AO175">
        <v>18870692</v>
      </c>
    </row>
    <row r="176" spans="1:52">
      <c r="A176">
        <v>1996</v>
      </c>
      <c r="B176">
        <v>110538</v>
      </c>
      <c r="C176" t="s">
        <v>99</v>
      </c>
      <c r="D176" t="s">
        <v>48</v>
      </c>
      <c r="E176">
        <f t="shared" si="2"/>
        <v>0</v>
      </c>
      <c r="F176">
        <f>IF(ISNA(VLOOKUP(B176,criteria!$U$2:$U$174,1,0)),0,1)</f>
        <v>1</v>
      </c>
      <c r="G176" t="s">
        <v>636</v>
      </c>
      <c r="H176" t="s">
        <v>636</v>
      </c>
      <c r="N176">
        <v>95929</v>
      </c>
      <c r="O176" t="s">
        <v>49</v>
      </c>
      <c r="V176">
        <v>32062494</v>
      </c>
      <c r="Z176">
        <v>9338625</v>
      </c>
      <c r="AA176">
        <v>86437608</v>
      </c>
      <c r="AB176">
        <v>653886</v>
      </c>
      <c r="AC176">
        <v>776385</v>
      </c>
      <c r="AF176">
        <v>134795104</v>
      </c>
      <c r="AG176">
        <v>57743228</v>
      </c>
      <c r="AH176">
        <v>165406</v>
      </c>
      <c r="AI176">
        <v>177031</v>
      </c>
      <c r="AJ176">
        <v>342437</v>
      </c>
      <c r="AK176">
        <v>16535782</v>
      </c>
      <c r="AL176">
        <v>12123725</v>
      </c>
      <c r="AM176">
        <v>136930640</v>
      </c>
      <c r="AN176">
        <v>70014208</v>
      </c>
      <c r="AO176">
        <v>19900168</v>
      </c>
      <c r="AT176">
        <v>652</v>
      </c>
      <c r="AU176">
        <v>0.50800000000000001</v>
      </c>
    </row>
    <row r="177" spans="1:52">
      <c r="A177">
        <v>1997</v>
      </c>
      <c r="B177">
        <v>110538</v>
      </c>
      <c r="C177" t="s">
        <v>99</v>
      </c>
      <c r="D177" t="s">
        <v>48</v>
      </c>
      <c r="E177">
        <f t="shared" si="2"/>
        <v>0</v>
      </c>
      <c r="F177">
        <f>IF(ISNA(VLOOKUP(B177,criteria!$U$2:$U$174,1,0)),0,1)</f>
        <v>1</v>
      </c>
      <c r="G177" t="s">
        <v>636</v>
      </c>
      <c r="H177" t="s">
        <v>636</v>
      </c>
      <c r="N177">
        <v>959290150</v>
      </c>
      <c r="O177" t="s">
        <v>49</v>
      </c>
      <c r="V177">
        <v>34131052</v>
      </c>
      <c r="Z177">
        <v>10608963</v>
      </c>
      <c r="AA177">
        <v>89391272</v>
      </c>
      <c r="AB177">
        <v>794766</v>
      </c>
      <c r="AC177">
        <v>1963841</v>
      </c>
      <c r="AF177">
        <v>142734528</v>
      </c>
      <c r="AG177">
        <v>57380560</v>
      </c>
      <c r="AK177">
        <v>19964360</v>
      </c>
      <c r="AL177">
        <v>12059285</v>
      </c>
      <c r="AM177">
        <v>143103408</v>
      </c>
      <c r="AN177">
        <v>73412192</v>
      </c>
      <c r="AO177">
        <v>20134540</v>
      </c>
      <c r="AT177">
        <v>680</v>
      </c>
      <c r="AU177">
        <v>0.51300000000000001</v>
      </c>
      <c r="AW177">
        <v>0.40293400000000001</v>
      </c>
      <c r="AX177">
        <v>0.5625</v>
      </c>
      <c r="AY177">
        <v>0.102492</v>
      </c>
      <c r="AZ177">
        <v>20910.5</v>
      </c>
    </row>
    <row r="178" spans="1:52">
      <c r="A178">
        <v>1998</v>
      </c>
      <c r="B178">
        <v>110538</v>
      </c>
      <c r="C178" t="s">
        <v>99</v>
      </c>
      <c r="D178" t="s">
        <v>48</v>
      </c>
      <c r="E178">
        <f t="shared" si="2"/>
        <v>0</v>
      </c>
      <c r="F178">
        <f>IF(ISNA(VLOOKUP(B178,criteria!$U$2:$U$174,1,0)),0,1)</f>
        <v>1</v>
      </c>
      <c r="G178" t="s">
        <v>636</v>
      </c>
      <c r="H178" t="s">
        <v>636</v>
      </c>
      <c r="N178">
        <v>959290150</v>
      </c>
      <c r="O178" t="s">
        <v>49</v>
      </c>
      <c r="V178">
        <v>34334572</v>
      </c>
      <c r="Z178">
        <v>12449262</v>
      </c>
      <c r="AA178">
        <v>97402224</v>
      </c>
      <c r="AB178">
        <v>1006934</v>
      </c>
      <c r="AC178">
        <v>1195882</v>
      </c>
      <c r="AF178">
        <v>152995536</v>
      </c>
      <c r="AG178">
        <v>60527216</v>
      </c>
      <c r="AI178">
        <v>93563</v>
      </c>
      <c r="AJ178">
        <v>93563</v>
      </c>
      <c r="AK178">
        <v>22217064</v>
      </c>
      <c r="AL178">
        <v>13169405</v>
      </c>
      <c r="AM178">
        <v>150740832</v>
      </c>
      <c r="AN178">
        <v>78378456</v>
      </c>
      <c r="AO178">
        <v>17978498</v>
      </c>
      <c r="AT178">
        <v>620</v>
      </c>
      <c r="AU178">
        <v>0.498</v>
      </c>
      <c r="AW178">
        <v>0.38902799999999998</v>
      </c>
      <c r="AX178">
        <v>0.55302300000000004</v>
      </c>
      <c r="AY178">
        <v>0.100637</v>
      </c>
      <c r="AZ178">
        <v>22818</v>
      </c>
    </row>
    <row r="179" spans="1:52">
      <c r="A179">
        <v>1999</v>
      </c>
      <c r="B179">
        <v>110538</v>
      </c>
      <c r="C179" t="s">
        <v>99</v>
      </c>
      <c r="D179" t="s">
        <v>48</v>
      </c>
      <c r="E179">
        <f t="shared" si="2"/>
        <v>0</v>
      </c>
      <c r="F179">
        <f>IF(ISNA(VLOOKUP(B179,criteria!$U$2:$U$174,1,0)),0,1)</f>
        <v>1</v>
      </c>
      <c r="G179" t="s">
        <v>636</v>
      </c>
      <c r="H179" t="s">
        <v>636</v>
      </c>
      <c r="N179">
        <v>959290150</v>
      </c>
      <c r="O179" t="s">
        <v>49</v>
      </c>
      <c r="V179">
        <v>37036980</v>
      </c>
      <c r="Z179">
        <v>20572412</v>
      </c>
      <c r="AA179">
        <v>107826448</v>
      </c>
      <c r="AB179">
        <v>9837784</v>
      </c>
      <c r="AC179">
        <v>4688369</v>
      </c>
      <c r="AF179">
        <v>207826192</v>
      </c>
      <c r="AG179">
        <v>67829256</v>
      </c>
      <c r="AH179">
        <v>2704897</v>
      </c>
      <c r="AI179">
        <v>9674635</v>
      </c>
      <c r="AJ179">
        <v>12379532</v>
      </c>
      <c r="AK179">
        <v>24405148</v>
      </c>
      <c r="AL179">
        <v>16765543</v>
      </c>
      <c r="AM179">
        <v>203918384</v>
      </c>
      <c r="AN179">
        <v>101223744</v>
      </c>
      <c r="AO179">
        <v>16513022</v>
      </c>
      <c r="AQ179">
        <v>28382454</v>
      </c>
      <c r="AT179">
        <v>565</v>
      </c>
      <c r="AU179">
        <v>0.437</v>
      </c>
      <c r="AW179">
        <v>0.377716</v>
      </c>
      <c r="AX179">
        <v>0.53922700000000001</v>
      </c>
      <c r="AY179">
        <v>9.5027600000000004E-2</v>
      </c>
      <c r="AZ179">
        <v>24288</v>
      </c>
    </row>
    <row r="180" spans="1:52">
      <c r="A180">
        <v>2000</v>
      </c>
      <c r="B180">
        <v>110538</v>
      </c>
      <c r="C180" t="s">
        <v>99</v>
      </c>
      <c r="D180" t="s">
        <v>48</v>
      </c>
      <c r="E180">
        <f t="shared" si="2"/>
        <v>0</v>
      </c>
      <c r="F180">
        <f>IF(ISNA(VLOOKUP(B180,criteria!$U$2:$U$174,1,0)),0,1)</f>
        <v>1</v>
      </c>
      <c r="G180" t="s">
        <v>636</v>
      </c>
      <c r="H180" t="s">
        <v>636</v>
      </c>
      <c r="V180">
        <v>39840648</v>
      </c>
      <c r="Z180">
        <v>20952328</v>
      </c>
      <c r="AA180">
        <v>123330456</v>
      </c>
      <c r="AB180">
        <v>11086628</v>
      </c>
      <c r="AC180">
        <v>7426693</v>
      </c>
      <c r="AF180">
        <v>232239568</v>
      </c>
      <c r="AG180">
        <v>74937512</v>
      </c>
      <c r="AH180">
        <v>3804315</v>
      </c>
      <c r="AI180">
        <v>14257706</v>
      </c>
      <c r="AJ180">
        <v>18062020</v>
      </c>
      <c r="AK180">
        <v>25044628</v>
      </c>
      <c r="AL180">
        <v>17331044</v>
      </c>
      <c r="AM180">
        <v>230327552</v>
      </c>
      <c r="AN180">
        <v>106694016</v>
      </c>
      <c r="AO180">
        <v>16922964</v>
      </c>
      <c r="AP180">
        <v>25382454</v>
      </c>
      <c r="AQ180">
        <v>23433552</v>
      </c>
      <c r="AT180">
        <v>599</v>
      </c>
      <c r="AU180">
        <v>0.42799999999999999</v>
      </c>
      <c r="AW180">
        <v>0.37273400000000001</v>
      </c>
      <c r="AX180">
        <v>0.54078999999999999</v>
      </c>
      <c r="AY180">
        <v>0.100979</v>
      </c>
      <c r="AZ180">
        <v>24831</v>
      </c>
    </row>
    <row r="181" spans="1:52">
      <c r="A181">
        <v>2001</v>
      </c>
      <c r="B181">
        <v>110538</v>
      </c>
      <c r="C181" t="s">
        <v>99</v>
      </c>
      <c r="D181" t="s">
        <v>48</v>
      </c>
      <c r="E181">
        <f t="shared" si="2"/>
        <v>1</v>
      </c>
      <c r="F181">
        <f>IF(ISNA(VLOOKUP(B181,criteria!$U$2:$U$174,1,0)),0,1)</f>
        <v>1</v>
      </c>
      <c r="G181">
        <v>0.81709125219032219</v>
      </c>
      <c r="H181">
        <v>0.32678983833718245</v>
      </c>
      <c r="I181">
        <v>7419</v>
      </c>
      <c r="J181">
        <v>6062</v>
      </c>
      <c r="K181">
        <v>1931</v>
      </c>
      <c r="L181">
        <v>50</v>
      </c>
      <c r="M181">
        <v>1981</v>
      </c>
      <c r="N181">
        <v>959290150</v>
      </c>
      <c r="O181" t="s">
        <v>49</v>
      </c>
      <c r="V181">
        <v>39855608</v>
      </c>
      <c r="W181">
        <v>33682960</v>
      </c>
      <c r="Z181">
        <v>15783168</v>
      </c>
      <c r="AA181">
        <v>108546064</v>
      </c>
      <c r="AB181">
        <v>2393962</v>
      </c>
      <c r="AC181">
        <v>480055</v>
      </c>
      <c r="AD181">
        <v>59536580</v>
      </c>
      <c r="AE181">
        <v>109235880</v>
      </c>
      <c r="AF181">
        <v>174514432</v>
      </c>
      <c r="AG181">
        <v>79319880</v>
      </c>
      <c r="AH181">
        <v>674157.88</v>
      </c>
      <c r="AI181">
        <v>267173.69</v>
      </c>
      <c r="AJ181">
        <v>941331.56</v>
      </c>
      <c r="AK181">
        <v>25809458</v>
      </c>
      <c r="AL181">
        <v>17297936</v>
      </c>
      <c r="AM181">
        <v>173850880</v>
      </c>
      <c r="AN181">
        <v>90492320</v>
      </c>
      <c r="AO181">
        <v>16555891</v>
      </c>
      <c r="AR181">
        <v>174514432</v>
      </c>
      <c r="AS181">
        <v>173850880</v>
      </c>
      <c r="AT181">
        <v>717</v>
      </c>
      <c r="AU181">
        <v>0.47</v>
      </c>
      <c r="AW181">
        <v>0.35672500000000001</v>
      </c>
      <c r="AX181">
        <v>0.55062100000000003</v>
      </c>
      <c r="AY181">
        <v>0.101425</v>
      </c>
      <c r="AZ181">
        <v>26267</v>
      </c>
    </row>
    <row r="182" spans="1:52">
      <c r="A182">
        <v>2002</v>
      </c>
      <c r="B182">
        <v>110538</v>
      </c>
      <c r="C182" t="s">
        <v>99</v>
      </c>
      <c r="D182" t="s">
        <v>48</v>
      </c>
      <c r="E182">
        <f t="shared" si="2"/>
        <v>1</v>
      </c>
      <c r="F182">
        <f>IF(ISNA(VLOOKUP(B182,criteria!$U$2:$U$174,1,0)),0,1)</f>
        <v>1</v>
      </c>
      <c r="G182">
        <v>0.82855817190581138</v>
      </c>
      <c r="H182">
        <v>0.29973400531989358</v>
      </c>
      <c r="I182">
        <v>8621</v>
      </c>
      <c r="J182">
        <v>7143</v>
      </c>
      <c r="K182">
        <v>2092</v>
      </c>
      <c r="L182">
        <v>49</v>
      </c>
      <c r="M182">
        <v>2141</v>
      </c>
      <c r="N182" t="s">
        <v>84</v>
      </c>
      <c r="O182" t="s">
        <v>49</v>
      </c>
      <c r="V182">
        <v>40848460</v>
      </c>
      <c r="W182">
        <v>33654616</v>
      </c>
      <c r="Z182">
        <v>16579175</v>
      </c>
      <c r="AA182">
        <v>125746264</v>
      </c>
      <c r="AB182">
        <v>2623177</v>
      </c>
      <c r="AC182">
        <v>2603801</v>
      </c>
      <c r="AD182">
        <v>61487016</v>
      </c>
      <c r="AE182">
        <v>128437920</v>
      </c>
      <c r="AF182">
        <v>204986736</v>
      </c>
      <c r="AG182">
        <v>84484584</v>
      </c>
      <c r="AH182">
        <v>525251.13</v>
      </c>
      <c r="AI182">
        <v>298690.5</v>
      </c>
      <c r="AJ182">
        <v>823941.63</v>
      </c>
      <c r="AK182">
        <v>25226702</v>
      </c>
      <c r="AL182">
        <v>17724556</v>
      </c>
      <c r="AM182">
        <v>179096736</v>
      </c>
      <c r="AN182">
        <v>91102488</v>
      </c>
      <c r="AO182">
        <v>22257830</v>
      </c>
      <c r="AP182">
        <v>13680872</v>
      </c>
      <c r="AQ182">
        <v>14361735</v>
      </c>
      <c r="AR182">
        <v>204986736</v>
      </c>
      <c r="AS182">
        <v>179096736</v>
      </c>
      <c r="AT182">
        <v>858</v>
      </c>
      <c r="AU182">
        <v>0.53</v>
      </c>
      <c r="AW182">
        <v>0.34645199999999998</v>
      </c>
      <c r="AX182">
        <v>0.56404900000000002</v>
      </c>
      <c r="AY182">
        <v>9.4985799999999995E-2</v>
      </c>
      <c r="AZ182">
        <v>28575</v>
      </c>
    </row>
    <row r="183" spans="1:52">
      <c r="A183">
        <v>2003</v>
      </c>
      <c r="B183">
        <v>110538</v>
      </c>
      <c r="C183" t="s">
        <v>99</v>
      </c>
      <c r="D183" t="s">
        <v>48</v>
      </c>
      <c r="E183">
        <f t="shared" si="2"/>
        <v>1</v>
      </c>
      <c r="F183">
        <f>IF(ISNA(VLOOKUP(B183,criteria!$U$2:$U$174,1,0)),0,1)</f>
        <v>1</v>
      </c>
      <c r="G183">
        <v>0.72170525860203416</v>
      </c>
      <c r="H183">
        <v>0.30539730134932536</v>
      </c>
      <c r="I183">
        <v>9242</v>
      </c>
      <c r="J183">
        <v>6670</v>
      </c>
      <c r="K183">
        <v>1995</v>
      </c>
      <c r="L183">
        <v>42</v>
      </c>
      <c r="M183">
        <v>2037</v>
      </c>
      <c r="N183" t="s">
        <v>84</v>
      </c>
      <c r="O183" t="s">
        <v>49</v>
      </c>
      <c r="V183">
        <v>47646540</v>
      </c>
      <c r="W183">
        <v>37820832</v>
      </c>
      <c r="Z183">
        <v>16170821</v>
      </c>
      <c r="AA183">
        <v>117745424</v>
      </c>
      <c r="AB183">
        <v>2354505</v>
      </c>
      <c r="AC183">
        <v>3304146</v>
      </c>
      <c r="AD183">
        <v>66893580</v>
      </c>
      <c r="AE183">
        <v>118775968</v>
      </c>
      <c r="AF183">
        <v>212296960</v>
      </c>
      <c r="AG183">
        <v>81672144</v>
      </c>
      <c r="AH183">
        <v>890175.13</v>
      </c>
      <c r="AI183">
        <v>128289.13</v>
      </c>
      <c r="AJ183">
        <v>1018464.25</v>
      </c>
      <c r="AK183">
        <v>25011906</v>
      </c>
      <c r="AL183">
        <v>18663868</v>
      </c>
      <c r="AM183">
        <v>179076256</v>
      </c>
      <c r="AN183">
        <v>86583592</v>
      </c>
      <c r="AO183">
        <v>28618044</v>
      </c>
      <c r="AP183">
        <v>14361735</v>
      </c>
      <c r="AQ183">
        <v>22169224</v>
      </c>
      <c r="AR183">
        <v>212296960</v>
      </c>
      <c r="AS183">
        <v>179076256</v>
      </c>
      <c r="AT183">
        <v>944</v>
      </c>
      <c r="AU183">
        <v>0.51</v>
      </c>
      <c r="AW183">
        <v>0.349717</v>
      </c>
      <c r="AX183">
        <v>0.567388</v>
      </c>
      <c r="AY183">
        <v>9.1476500000000002E-2</v>
      </c>
      <c r="AZ183">
        <v>28224</v>
      </c>
    </row>
    <row r="184" spans="1:52">
      <c r="A184">
        <v>2004</v>
      </c>
      <c r="B184">
        <v>110538</v>
      </c>
      <c r="C184" t="s">
        <v>99</v>
      </c>
      <c r="D184" t="s">
        <v>48</v>
      </c>
      <c r="E184">
        <f t="shared" si="2"/>
        <v>1</v>
      </c>
      <c r="F184">
        <f>IF(ISNA(VLOOKUP(B184,criteria!$U$2:$U$174,1,0)),0,1)</f>
        <v>1</v>
      </c>
      <c r="G184">
        <v>0.66979062811565304</v>
      </c>
      <c r="H184">
        <v>0.29785650491217625</v>
      </c>
      <c r="I184">
        <v>10030</v>
      </c>
      <c r="J184">
        <v>6718</v>
      </c>
      <c r="K184">
        <v>1970</v>
      </c>
      <c r="L184">
        <v>31</v>
      </c>
      <c r="M184">
        <v>2001</v>
      </c>
      <c r="N184" t="s">
        <v>84</v>
      </c>
      <c r="O184" t="s">
        <v>49</v>
      </c>
      <c r="P184" t="s">
        <v>50</v>
      </c>
      <c r="V184">
        <v>54051652</v>
      </c>
      <c r="W184">
        <v>42899264</v>
      </c>
      <c r="Z184">
        <v>15772631</v>
      </c>
      <c r="AA184">
        <v>109567000</v>
      </c>
      <c r="AB184">
        <v>2687295</v>
      </c>
      <c r="AC184">
        <v>1759749</v>
      </c>
      <c r="AD184">
        <v>73140704</v>
      </c>
      <c r="AE184">
        <v>108793160</v>
      </c>
      <c r="AF184">
        <v>192149264</v>
      </c>
      <c r="AG184">
        <v>84709520</v>
      </c>
      <c r="AH184">
        <v>1168115.1299999999</v>
      </c>
      <c r="AI184">
        <v>798297</v>
      </c>
      <c r="AJ184">
        <v>1966412.13</v>
      </c>
      <c r="AK184">
        <v>24871438</v>
      </c>
      <c r="AL184">
        <v>19726148</v>
      </c>
      <c r="AM184">
        <v>182717664</v>
      </c>
      <c r="AN184">
        <v>84146456</v>
      </c>
      <c r="AO184">
        <v>28292786</v>
      </c>
      <c r="AP184">
        <v>22169224</v>
      </c>
      <c r="AQ184">
        <v>23955532</v>
      </c>
      <c r="AR184">
        <v>192149264</v>
      </c>
      <c r="AS184">
        <v>182717664</v>
      </c>
      <c r="AT184">
        <v>1052</v>
      </c>
      <c r="AU184">
        <v>0.52400000000000002</v>
      </c>
      <c r="AW184">
        <v>0.35062399999999999</v>
      </c>
      <c r="AX184">
        <v>0.56099900000000003</v>
      </c>
      <c r="AY184">
        <v>9.2987500000000001E-2</v>
      </c>
      <c r="AZ184">
        <v>27748</v>
      </c>
    </row>
    <row r="185" spans="1:52">
      <c r="A185">
        <v>2005</v>
      </c>
      <c r="B185">
        <v>110538</v>
      </c>
      <c r="C185" t="s">
        <v>58</v>
      </c>
      <c r="D185" t="s">
        <v>48</v>
      </c>
      <c r="E185">
        <f t="shared" si="2"/>
        <v>1</v>
      </c>
      <c r="F185">
        <f>IF(ISNA(VLOOKUP(B185,criteria!$U$2:$U$174,1,0)),0,1)</f>
        <v>1</v>
      </c>
      <c r="G185">
        <v>0.72754312908982743</v>
      </c>
      <c r="H185">
        <v>0.26095082350192733</v>
      </c>
      <c r="I185">
        <v>11767</v>
      </c>
      <c r="J185">
        <v>8561</v>
      </c>
      <c r="K185">
        <v>2198</v>
      </c>
      <c r="L185">
        <v>36</v>
      </c>
      <c r="M185">
        <v>2234</v>
      </c>
      <c r="N185" t="s">
        <v>84</v>
      </c>
      <c r="O185" t="s">
        <v>49</v>
      </c>
      <c r="P185" t="s">
        <v>50</v>
      </c>
      <c r="Q185" t="s">
        <v>51</v>
      </c>
      <c r="V185">
        <v>56736564</v>
      </c>
      <c r="W185">
        <v>37405552</v>
      </c>
      <c r="Y185">
        <v>88500</v>
      </c>
      <c r="Z185">
        <v>15083694</v>
      </c>
      <c r="AA185">
        <v>114864840</v>
      </c>
      <c r="AB185">
        <v>2674973</v>
      </c>
      <c r="AC185">
        <v>2372847</v>
      </c>
      <c r="AD185">
        <v>69040968</v>
      </c>
      <c r="AE185">
        <v>114676384</v>
      </c>
      <c r="AF185">
        <v>186813104</v>
      </c>
      <c r="AG185">
        <v>88482984</v>
      </c>
      <c r="AH185">
        <v>1395676</v>
      </c>
      <c r="AI185">
        <v>817755.69</v>
      </c>
      <c r="AJ185">
        <v>2213431.75</v>
      </c>
      <c r="AK185">
        <v>25834322</v>
      </c>
      <c r="AL185">
        <v>21474340</v>
      </c>
      <c r="AM185">
        <v>182506224</v>
      </c>
      <c r="AN185">
        <v>88409856</v>
      </c>
      <c r="AO185">
        <v>30559100</v>
      </c>
      <c r="AP185">
        <v>23955532</v>
      </c>
      <c r="AQ185">
        <v>25933588</v>
      </c>
      <c r="AR185">
        <v>186813104</v>
      </c>
      <c r="AS185">
        <v>182506224</v>
      </c>
      <c r="AT185">
        <v>1034</v>
      </c>
      <c r="AU185">
        <v>0.53500000000000003</v>
      </c>
      <c r="AW185">
        <v>0.33052799999999999</v>
      </c>
      <c r="AX185">
        <v>0.55240999999999996</v>
      </c>
      <c r="AY185">
        <v>9.1430800000000007E-2</v>
      </c>
      <c r="AZ185">
        <v>30203</v>
      </c>
    </row>
    <row r="186" spans="1:52">
      <c r="A186">
        <v>2006</v>
      </c>
      <c r="B186">
        <v>110538</v>
      </c>
      <c r="C186" t="s">
        <v>58</v>
      </c>
      <c r="D186" t="s">
        <v>48</v>
      </c>
      <c r="E186">
        <f t="shared" si="2"/>
        <v>1</v>
      </c>
      <c r="F186">
        <f>IF(ISNA(VLOOKUP(B186,criteria!$U$2:$U$174,1,0)),0,1)</f>
        <v>1</v>
      </c>
      <c r="G186">
        <v>0.80150364855900347</v>
      </c>
      <c r="H186">
        <v>0.21473238918521242</v>
      </c>
      <c r="I186">
        <v>13567</v>
      </c>
      <c r="J186">
        <v>10874</v>
      </c>
      <c r="K186">
        <v>2300</v>
      </c>
      <c r="L186">
        <v>35</v>
      </c>
      <c r="M186">
        <v>2335</v>
      </c>
      <c r="N186" t="s">
        <v>84</v>
      </c>
      <c r="O186" t="s">
        <v>49</v>
      </c>
      <c r="P186" t="s">
        <v>50</v>
      </c>
      <c r="Q186" t="s">
        <v>51</v>
      </c>
      <c r="V186">
        <v>60598952</v>
      </c>
      <c r="W186">
        <v>39614592</v>
      </c>
      <c r="Y186">
        <v>134777</v>
      </c>
      <c r="Z186">
        <v>15964556</v>
      </c>
      <c r="AA186">
        <v>122153200</v>
      </c>
      <c r="AB186">
        <v>3078879</v>
      </c>
      <c r="AC186">
        <v>2275076</v>
      </c>
      <c r="AD186">
        <v>73392872</v>
      </c>
      <c r="AE186">
        <v>124448832</v>
      </c>
      <c r="AF186">
        <v>210790080</v>
      </c>
      <c r="AG186">
        <v>95091504</v>
      </c>
      <c r="AH186">
        <v>1150179.5</v>
      </c>
      <c r="AI186">
        <v>649775.63</v>
      </c>
      <c r="AJ186">
        <v>1799955.13</v>
      </c>
      <c r="AK186">
        <v>27635922</v>
      </c>
      <c r="AL186">
        <v>22629566</v>
      </c>
      <c r="AM186">
        <v>193472000</v>
      </c>
      <c r="AN186">
        <v>93959808</v>
      </c>
      <c r="AO186">
        <v>34650920</v>
      </c>
      <c r="AP186">
        <v>25933588</v>
      </c>
      <c r="AQ186">
        <v>27629056</v>
      </c>
      <c r="AR186">
        <v>210790080</v>
      </c>
      <c r="AS186">
        <v>193472000</v>
      </c>
      <c r="AT186">
        <v>1097</v>
      </c>
      <c r="AU186">
        <v>0.52400000000000002</v>
      </c>
      <c r="AW186">
        <v>0.30832599999999999</v>
      </c>
      <c r="AX186">
        <v>0.54986000000000002</v>
      </c>
      <c r="AY186">
        <v>8.3816600000000005E-2</v>
      </c>
      <c r="AZ186">
        <v>32244</v>
      </c>
    </row>
    <row r="187" spans="1:52">
      <c r="A187">
        <v>2007</v>
      </c>
      <c r="B187">
        <v>110538</v>
      </c>
      <c r="C187" t="s">
        <v>58</v>
      </c>
      <c r="D187" t="s">
        <v>48</v>
      </c>
      <c r="E187">
        <f t="shared" si="2"/>
        <v>1</v>
      </c>
      <c r="F187">
        <f>IF(ISNA(VLOOKUP(B187,criteria!$U$2:$U$174,1,0)),0,1)</f>
        <v>1</v>
      </c>
      <c r="G187">
        <v>0.85974744078308296</v>
      </c>
      <c r="H187">
        <v>0.21527898487745525</v>
      </c>
      <c r="I187">
        <v>13383</v>
      </c>
      <c r="J187">
        <v>11506</v>
      </c>
      <c r="K187">
        <v>2430</v>
      </c>
      <c r="L187">
        <v>47</v>
      </c>
      <c r="M187">
        <v>2477</v>
      </c>
      <c r="N187" t="s">
        <v>84</v>
      </c>
      <c r="O187" t="s">
        <v>49</v>
      </c>
      <c r="P187" t="s">
        <v>50</v>
      </c>
      <c r="Q187" t="s">
        <v>51</v>
      </c>
      <c r="V187">
        <v>69265552</v>
      </c>
      <c r="W187">
        <v>48378196</v>
      </c>
      <c r="Y187">
        <v>91566</v>
      </c>
      <c r="Z187">
        <v>17269864</v>
      </c>
      <c r="AA187">
        <v>128857776</v>
      </c>
      <c r="AB187">
        <v>1506960</v>
      </c>
      <c r="AC187">
        <v>3618377</v>
      </c>
      <c r="AD187">
        <v>61314308</v>
      </c>
      <c r="AE187">
        <v>154853376</v>
      </c>
      <c r="AF187">
        <v>220198048</v>
      </c>
      <c r="AG187">
        <v>103102224</v>
      </c>
      <c r="AH187">
        <v>1101054</v>
      </c>
      <c r="AI187">
        <v>739777</v>
      </c>
      <c r="AJ187">
        <v>1840831</v>
      </c>
      <c r="AK187">
        <v>30127574</v>
      </c>
      <c r="AL187">
        <v>23873688</v>
      </c>
      <c r="AM187">
        <v>214890368</v>
      </c>
      <c r="AN187">
        <v>102116016</v>
      </c>
      <c r="AO187">
        <v>37979036</v>
      </c>
      <c r="AP187">
        <v>27629056</v>
      </c>
      <c r="AQ187">
        <v>28678424</v>
      </c>
      <c r="AR187">
        <v>220198048</v>
      </c>
      <c r="AS187">
        <v>214890368</v>
      </c>
      <c r="AT187">
        <v>1111</v>
      </c>
      <c r="AU187">
        <v>0.55700000000000005</v>
      </c>
      <c r="AW187">
        <v>0.299844</v>
      </c>
      <c r="AX187">
        <v>0.55544000000000004</v>
      </c>
      <c r="AY187">
        <v>7.7216699999999999E-2</v>
      </c>
      <c r="AZ187">
        <v>33415</v>
      </c>
    </row>
    <row r="188" spans="1:52">
      <c r="A188">
        <v>2008</v>
      </c>
      <c r="B188">
        <v>110538</v>
      </c>
      <c r="C188" t="s">
        <v>58</v>
      </c>
      <c r="D188" t="s">
        <v>48</v>
      </c>
      <c r="E188">
        <f t="shared" si="2"/>
        <v>1</v>
      </c>
      <c r="F188">
        <f>IF(ISNA(VLOOKUP(B188,criteria!$U$2:$U$174,1,0)),0,1)</f>
        <v>1</v>
      </c>
      <c r="G188">
        <v>0.81213513849211283</v>
      </c>
      <c r="H188">
        <v>0.21189875353674389</v>
      </c>
      <c r="I188">
        <v>16102</v>
      </c>
      <c r="J188">
        <v>13077</v>
      </c>
      <c r="K188">
        <v>2710</v>
      </c>
      <c r="L188">
        <v>61</v>
      </c>
      <c r="M188">
        <v>2771</v>
      </c>
      <c r="N188" t="s">
        <v>84</v>
      </c>
      <c r="O188" t="s">
        <v>49</v>
      </c>
      <c r="P188" t="s">
        <v>50</v>
      </c>
      <c r="Q188" t="s">
        <v>51</v>
      </c>
      <c r="V188">
        <v>72540200</v>
      </c>
      <c r="W188">
        <v>50515556</v>
      </c>
      <c r="Y188">
        <v>53969</v>
      </c>
      <c r="Z188">
        <v>19262226</v>
      </c>
      <c r="AA188">
        <v>93380000</v>
      </c>
      <c r="AB188">
        <v>1652056</v>
      </c>
      <c r="AC188">
        <v>21306700</v>
      </c>
      <c r="AD188">
        <v>71727200</v>
      </c>
      <c r="AE188">
        <v>130416800</v>
      </c>
      <c r="AF188">
        <v>205760480</v>
      </c>
      <c r="AG188">
        <v>102792248</v>
      </c>
      <c r="AH188">
        <v>1121084</v>
      </c>
      <c r="AI188">
        <v>1680629</v>
      </c>
      <c r="AJ188">
        <v>2801713</v>
      </c>
      <c r="AK188">
        <v>28564260</v>
      </c>
      <c r="AL188">
        <v>24282518</v>
      </c>
      <c r="AM188">
        <v>218118944</v>
      </c>
      <c r="AN188">
        <v>103128160</v>
      </c>
      <c r="AO188">
        <v>40267336</v>
      </c>
      <c r="AP188">
        <v>28678424</v>
      </c>
      <c r="AQ188">
        <v>29570684</v>
      </c>
      <c r="AR188">
        <v>205760480</v>
      </c>
      <c r="AS188">
        <v>218118944</v>
      </c>
      <c r="AT188">
        <v>1142</v>
      </c>
      <c r="AU188">
        <v>0.57999999999999996</v>
      </c>
      <c r="AW188">
        <v>0.276445</v>
      </c>
      <c r="AX188">
        <v>0.55052400000000001</v>
      </c>
      <c r="AY188">
        <v>7.1138900000000005E-2</v>
      </c>
      <c r="AZ188">
        <v>37213.5</v>
      </c>
    </row>
    <row r="189" spans="1:52">
      <c r="A189">
        <v>2009</v>
      </c>
      <c r="B189">
        <v>110538</v>
      </c>
      <c r="C189" t="s">
        <v>58</v>
      </c>
      <c r="D189" t="s">
        <v>48</v>
      </c>
      <c r="E189">
        <f t="shared" si="2"/>
        <v>1</v>
      </c>
      <c r="F189">
        <f>IF(ISNA(VLOOKUP(B189,criteria!$U$2:$U$174,1,0)),0,1)</f>
        <v>1</v>
      </c>
      <c r="G189">
        <v>0.80075416615983452</v>
      </c>
      <c r="H189">
        <v>0.21001063344979493</v>
      </c>
      <c r="I189">
        <v>16442</v>
      </c>
      <c r="J189">
        <v>13166</v>
      </c>
      <c r="K189">
        <v>2728</v>
      </c>
      <c r="L189">
        <v>37</v>
      </c>
      <c r="M189">
        <v>2765</v>
      </c>
      <c r="N189" t="s">
        <v>84</v>
      </c>
      <c r="O189" t="s">
        <v>49</v>
      </c>
      <c r="P189" t="s">
        <v>50</v>
      </c>
      <c r="Q189" t="s">
        <v>51</v>
      </c>
      <c r="R189">
        <v>-121.849</v>
      </c>
      <c r="S189">
        <v>39.725900000000003</v>
      </c>
      <c r="V189">
        <v>95674064</v>
      </c>
      <c r="W189">
        <v>64386644</v>
      </c>
      <c r="Y189">
        <v>77342</v>
      </c>
      <c r="Z189">
        <v>25515612</v>
      </c>
      <c r="AA189">
        <v>100355984</v>
      </c>
      <c r="AB189">
        <v>2126875</v>
      </c>
      <c r="AC189">
        <v>27787072</v>
      </c>
      <c r="AD189">
        <v>84166896</v>
      </c>
      <c r="AE189">
        <v>149454368</v>
      </c>
      <c r="AF189">
        <v>235174944</v>
      </c>
      <c r="AG189">
        <v>91904240</v>
      </c>
      <c r="AH189">
        <v>1645908</v>
      </c>
      <c r="AI189">
        <v>2069472</v>
      </c>
      <c r="AJ189">
        <v>3715380</v>
      </c>
      <c r="AK189">
        <v>26437912</v>
      </c>
      <c r="AL189">
        <v>22337222</v>
      </c>
      <c r="AM189">
        <v>205678336</v>
      </c>
      <c r="AN189">
        <v>90670792</v>
      </c>
      <c r="AO189">
        <v>35630104</v>
      </c>
      <c r="AP189">
        <v>29570684</v>
      </c>
      <c r="AQ189">
        <v>33685392</v>
      </c>
      <c r="AR189">
        <v>235174944</v>
      </c>
      <c r="AS189">
        <v>205678336</v>
      </c>
      <c r="AT189">
        <v>1359</v>
      </c>
      <c r="AU189">
        <v>0.61799999999999999</v>
      </c>
      <c r="AW189">
        <v>0.26444400000000001</v>
      </c>
      <c r="AX189">
        <v>0.542906</v>
      </c>
      <c r="AY189">
        <v>6.7350400000000005E-2</v>
      </c>
      <c r="AZ189">
        <v>39924.5</v>
      </c>
    </row>
    <row r="190" spans="1:52">
      <c r="A190">
        <v>2010</v>
      </c>
      <c r="B190">
        <v>110538</v>
      </c>
      <c r="C190" t="s">
        <v>58</v>
      </c>
      <c r="D190" t="s">
        <v>48</v>
      </c>
      <c r="E190">
        <f t="shared" si="2"/>
        <v>1</v>
      </c>
      <c r="F190">
        <f>IF(ISNA(VLOOKUP(B190,criteria!$U$2:$U$174,1,0)),0,1)</f>
        <v>1</v>
      </c>
      <c r="G190">
        <v>0.81368383147281242</v>
      </c>
      <c r="H190">
        <v>0.22172065852363251</v>
      </c>
      <c r="I190">
        <v>13885</v>
      </c>
      <c r="J190">
        <v>11298</v>
      </c>
      <c r="K190">
        <v>2468</v>
      </c>
      <c r="L190">
        <v>37</v>
      </c>
      <c r="M190">
        <v>2505</v>
      </c>
      <c r="N190" t="s">
        <v>84</v>
      </c>
      <c r="O190" t="s">
        <v>49</v>
      </c>
      <c r="P190" t="s">
        <v>50</v>
      </c>
      <c r="Q190" t="s">
        <v>51</v>
      </c>
      <c r="R190">
        <v>-121.846</v>
      </c>
      <c r="S190">
        <v>39.7318</v>
      </c>
      <c r="V190">
        <v>98064464</v>
      </c>
      <c r="W190">
        <v>64205704</v>
      </c>
      <c r="Y190">
        <v>45704</v>
      </c>
      <c r="Z190">
        <v>28022084</v>
      </c>
      <c r="AA190">
        <v>110149000</v>
      </c>
      <c r="AB190">
        <v>1975636</v>
      </c>
      <c r="AC190">
        <v>15084247</v>
      </c>
      <c r="AD190">
        <v>87043448</v>
      </c>
      <c r="AE190">
        <v>148218112</v>
      </c>
      <c r="AF190">
        <v>238191872</v>
      </c>
      <c r="AG190">
        <v>100371448</v>
      </c>
      <c r="AH190">
        <v>916031</v>
      </c>
      <c r="AI190">
        <v>1984735</v>
      </c>
      <c r="AJ190">
        <v>2900766</v>
      </c>
      <c r="AK190">
        <v>27787574</v>
      </c>
      <c r="AL190">
        <v>25440220</v>
      </c>
      <c r="AM190">
        <v>226937600</v>
      </c>
      <c r="AN190">
        <v>95880352</v>
      </c>
      <c r="AO190">
        <v>39171608</v>
      </c>
      <c r="AP190">
        <v>33685392</v>
      </c>
      <c r="AQ190">
        <v>32487616</v>
      </c>
      <c r="AR190">
        <v>238191872</v>
      </c>
      <c r="AS190">
        <v>226937600</v>
      </c>
      <c r="AT190">
        <v>1358</v>
      </c>
      <c r="AU190">
        <v>0.59</v>
      </c>
      <c r="AW190">
        <v>0.27635799999999999</v>
      </c>
      <c r="AX190">
        <v>0.54561599999999999</v>
      </c>
      <c r="AY190">
        <v>6.7092600000000002E-2</v>
      </c>
      <c r="AZ190">
        <v>36670</v>
      </c>
    </row>
    <row r="191" spans="1:52">
      <c r="A191">
        <v>2011</v>
      </c>
      <c r="B191">
        <v>110538</v>
      </c>
      <c r="C191" t="s">
        <v>58</v>
      </c>
      <c r="D191" t="s">
        <v>48</v>
      </c>
      <c r="E191">
        <f t="shared" si="2"/>
        <v>1</v>
      </c>
      <c r="F191">
        <f>IF(ISNA(VLOOKUP(B191,criteria!$U$2:$U$174,1,0)),0,1)</f>
        <v>1</v>
      </c>
      <c r="G191">
        <v>0.6221711579973539</v>
      </c>
      <c r="H191">
        <v>0.21264689423614996</v>
      </c>
      <c r="I191">
        <v>14361</v>
      </c>
      <c r="J191">
        <v>8935</v>
      </c>
      <c r="K191">
        <v>1880</v>
      </c>
      <c r="L191">
        <v>20</v>
      </c>
      <c r="M191">
        <v>1900</v>
      </c>
      <c r="N191" t="s">
        <v>84</v>
      </c>
      <c r="O191" t="s">
        <v>49</v>
      </c>
      <c r="P191" t="s">
        <v>50</v>
      </c>
      <c r="Q191" t="s">
        <v>51</v>
      </c>
      <c r="R191">
        <v>-121.846</v>
      </c>
      <c r="S191">
        <v>39.728000000000002</v>
      </c>
      <c r="T191">
        <v>5.8000000000000003E-2</v>
      </c>
      <c r="U191">
        <v>2665</v>
      </c>
      <c r="V191">
        <v>116890448</v>
      </c>
      <c r="W191">
        <v>75291048</v>
      </c>
      <c r="Y191">
        <v>40970</v>
      </c>
      <c r="Z191">
        <v>28517092</v>
      </c>
      <c r="AA191">
        <v>89857136</v>
      </c>
      <c r="AB191">
        <v>1669610</v>
      </c>
      <c r="AC191">
        <v>11089233</v>
      </c>
      <c r="AD191">
        <v>102110232</v>
      </c>
      <c r="AE191">
        <v>124622176</v>
      </c>
      <c r="AF191">
        <v>228427184</v>
      </c>
      <c r="AG191">
        <v>99282032</v>
      </c>
      <c r="AH191">
        <v>2013337</v>
      </c>
      <c r="AI191">
        <v>1927961</v>
      </c>
      <c r="AJ191">
        <v>3941298</v>
      </c>
      <c r="AK191">
        <v>27980936</v>
      </c>
      <c r="AL191">
        <v>26711880</v>
      </c>
      <c r="AM191">
        <v>230747344</v>
      </c>
      <c r="AN191">
        <v>94796096</v>
      </c>
      <c r="AO191">
        <v>40054552</v>
      </c>
      <c r="AP191">
        <v>32487616</v>
      </c>
      <c r="AQ191">
        <v>32292662</v>
      </c>
      <c r="AR191">
        <v>228427184</v>
      </c>
      <c r="AS191">
        <v>230747344</v>
      </c>
      <c r="AT191">
        <v>1390</v>
      </c>
      <c r="AU191">
        <v>0.57199999999999995</v>
      </c>
      <c r="AW191">
        <v>0.27660699999999999</v>
      </c>
      <c r="AX191">
        <v>0.54376800000000003</v>
      </c>
      <c r="AY191">
        <v>6.3754400000000003E-2</v>
      </c>
      <c r="AZ191">
        <v>34663</v>
      </c>
    </row>
    <row r="192" spans="1:52">
      <c r="A192">
        <v>2012</v>
      </c>
      <c r="B192">
        <v>110538</v>
      </c>
      <c r="C192" t="s">
        <v>58</v>
      </c>
      <c r="D192" t="s">
        <v>48</v>
      </c>
      <c r="E192">
        <f t="shared" si="2"/>
        <v>1</v>
      </c>
      <c r="F192">
        <f>IF(ISNA(VLOOKUP(B192,criteria!$U$2:$U$174,1,0)),0,1)</f>
        <v>1</v>
      </c>
      <c r="G192">
        <v>0.73985445486133872</v>
      </c>
      <c r="H192">
        <v>0.2152414709791759</v>
      </c>
      <c r="I192">
        <v>15253</v>
      </c>
      <c r="J192">
        <v>11285</v>
      </c>
      <c r="K192">
        <v>2396</v>
      </c>
      <c r="L192">
        <v>33</v>
      </c>
      <c r="M192">
        <v>2429</v>
      </c>
      <c r="N192" t="s">
        <v>84</v>
      </c>
      <c r="O192" t="s">
        <v>49</v>
      </c>
      <c r="P192" t="s">
        <v>50</v>
      </c>
      <c r="Q192" t="s">
        <v>51</v>
      </c>
      <c r="R192">
        <v>-121.846</v>
      </c>
      <c r="S192">
        <v>39.728000000000002</v>
      </c>
      <c r="T192">
        <v>7.0999999999999994E-2</v>
      </c>
      <c r="U192">
        <v>2713</v>
      </c>
      <c r="V192">
        <v>119807248</v>
      </c>
      <c r="W192">
        <v>75535000</v>
      </c>
      <c r="Y192">
        <v>46299</v>
      </c>
      <c r="Z192">
        <v>29725838</v>
      </c>
      <c r="AA192">
        <v>93340952</v>
      </c>
      <c r="AB192">
        <v>1759834</v>
      </c>
      <c r="AC192">
        <v>10268742</v>
      </c>
      <c r="AD192">
        <v>103197440</v>
      </c>
      <c r="AE192">
        <v>129049936</v>
      </c>
      <c r="AF192">
        <v>233731312</v>
      </c>
      <c r="AG192">
        <v>100895288</v>
      </c>
      <c r="AH192">
        <v>1286902</v>
      </c>
      <c r="AI192">
        <v>2121727</v>
      </c>
      <c r="AJ192">
        <v>3408629</v>
      </c>
      <c r="AK192">
        <v>28483012</v>
      </c>
      <c r="AL192">
        <v>26620868</v>
      </c>
      <c r="AM192">
        <v>235275872</v>
      </c>
      <c r="AN192">
        <v>92910752</v>
      </c>
      <c r="AO192">
        <v>42122260</v>
      </c>
      <c r="AP192">
        <v>32292662</v>
      </c>
      <c r="AQ192">
        <v>35624732</v>
      </c>
      <c r="AR192">
        <v>233731312</v>
      </c>
      <c r="AS192">
        <v>235275872</v>
      </c>
      <c r="AT192">
        <v>1519</v>
      </c>
      <c r="AU192">
        <v>0.56100000000000005</v>
      </c>
      <c r="AW192">
        <v>0.256052</v>
      </c>
      <c r="AX192">
        <v>0.54593400000000003</v>
      </c>
      <c r="AY192">
        <v>5.97455E-2</v>
      </c>
      <c r="AZ192">
        <v>34735.5</v>
      </c>
    </row>
    <row r="193" spans="1:52">
      <c r="A193">
        <v>2013</v>
      </c>
      <c r="B193">
        <v>110538</v>
      </c>
      <c r="C193" t="s">
        <v>58</v>
      </c>
      <c r="D193" t="s">
        <v>48</v>
      </c>
      <c r="E193">
        <f t="shared" si="2"/>
        <v>1</v>
      </c>
      <c r="F193">
        <f>IF(ISNA(VLOOKUP(B193,criteria!$U$2:$U$174,1,0)),0,1)</f>
        <v>1</v>
      </c>
      <c r="G193">
        <v>0.71606157420853911</v>
      </c>
      <c r="H193">
        <v>0.22016711284172955</v>
      </c>
      <c r="I193">
        <v>17215</v>
      </c>
      <c r="J193">
        <v>12327</v>
      </c>
      <c r="K193">
        <v>2659</v>
      </c>
      <c r="L193">
        <v>55</v>
      </c>
      <c r="M193">
        <v>2714</v>
      </c>
      <c r="N193" t="s">
        <v>84</v>
      </c>
      <c r="O193" t="s">
        <v>49</v>
      </c>
      <c r="P193" t="s">
        <v>50</v>
      </c>
      <c r="Q193" t="s">
        <v>51</v>
      </c>
      <c r="R193">
        <v>-121.846</v>
      </c>
      <c r="S193">
        <v>39.728000000000002</v>
      </c>
      <c r="T193">
        <v>7.5999999999999998E-2</v>
      </c>
      <c r="U193">
        <v>2782</v>
      </c>
      <c r="V193">
        <v>121968632</v>
      </c>
      <c r="W193">
        <v>75024128</v>
      </c>
      <c r="Z193">
        <v>32693252</v>
      </c>
      <c r="AA193">
        <v>107111216</v>
      </c>
      <c r="AB193">
        <v>1587579</v>
      </c>
      <c r="AC193">
        <v>8066375</v>
      </c>
      <c r="AD193">
        <v>102446072</v>
      </c>
      <c r="AE193">
        <v>144239280</v>
      </c>
      <c r="AF193">
        <v>300170144</v>
      </c>
      <c r="AG193">
        <v>104440688</v>
      </c>
      <c r="AH193">
        <v>1318313</v>
      </c>
      <c r="AI193">
        <v>1716848</v>
      </c>
      <c r="AJ193">
        <v>3035161</v>
      </c>
      <c r="AK193">
        <v>30386114</v>
      </c>
      <c r="AL193">
        <v>29440912</v>
      </c>
      <c r="AM193">
        <v>246765424</v>
      </c>
      <c r="AN193">
        <v>95831120</v>
      </c>
      <c r="AO193">
        <v>44151136</v>
      </c>
      <c r="AP193">
        <v>35624732</v>
      </c>
      <c r="AQ193">
        <v>36111572</v>
      </c>
      <c r="AR193">
        <v>300170144</v>
      </c>
      <c r="AS193">
        <v>246765424</v>
      </c>
      <c r="AT193">
        <v>1616</v>
      </c>
      <c r="AU193">
        <v>0.59299999999999997</v>
      </c>
      <c r="AW193">
        <v>0.26203700000000002</v>
      </c>
      <c r="AX193">
        <v>0.55992200000000003</v>
      </c>
      <c r="AY193">
        <v>6.4046800000000001E-2</v>
      </c>
      <c r="AZ193">
        <v>33343</v>
      </c>
    </row>
    <row r="194" spans="1:52">
      <c r="A194">
        <v>2014</v>
      </c>
      <c r="B194">
        <v>110538</v>
      </c>
      <c r="C194" t="s">
        <v>58</v>
      </c>
      <c r="D194" t="s">
        <v>48</v>
      </c>
      <c r="E194">
        <f t="shared" ref="E194:E257" si="3">IF(M194&gt;999,1,0)</f>
        <v>1</v>
      </c>
      <c r="F194">
        <f>IF(ISNA(VLOOKUP(B194,criteria!$U$2:$U$174,1,0)),0,1)</f>
        <v>1</v>
      </c>
      <c r="G194">
        <v>0.70956036287508728</v>
      </c>
      <c r="H194">
        <v>0.19308943089430894</v>
      </c>
      <c r="I194">
        <v>21495</v>
      </c>
      <c r="J194">
        <v>15252</v>
      </c>
      <c r="K194">
        <v>2907</v>
      </c>
      <c r="L194">
        <v>38</v>
      </c>
      <c r="M194">
        <v>2945</v>
      </c>
      <c r="N194" t="s">
        <v>84</v>
      </c>
      <c r="O194" t="s">
        <v>49</v>
      </c>
      <c r="P194" t="s">
        <v>50</v>
      </c>
      <c r="Q194" t="s">
        <v>51</v>
      </c>
      <c r="R194">
        <v>-121.846</v>
      </c>
      <c r="S194">
        <v>39.728000000000002</v>
      </c>
      <c r="T194">
        <v>5.5E-2</v>
      </c>
      <c r="U194">
        <v>2902</v>
      </c>
      <c r="V194">
        <v>127602960</v>
      </c>
      <c r="W194">
        <v>76156464</v>
      </c>
      <c r="Z194">
        <v>36111856</v>
      </c>
      <c r="AA194">
        <v>116757680</v>
      </c>
      <c r="AB194">
        <v>1681092</v>
      </c>
      <c r="AC194">
        <v>10191169</v>
      </c>
      <c r="AD194">
        <v>105024536</v>
      </c>
      <c r="AE194">
        <v>159209264</v>
      </c>
      <c r="AF194">
        <v>268652832</v>
      </c>
      <c r="AG194">
        <v>109331792</v>
      </c>
      <c r="AH194">
        <v>1325500</v>
      </c>
      <c r="AI194">
        <v>1719770</v>
      </c>
      <c r="AJ194">
        <v>3045270</v>
      </c>
      <c r="AK194">
        <v>31940296</v>
      </c>
      <c r="AL194">
        <v>29677480</v>
      </c>
      <c r="AM194">
        <v>256113632</v>
      </c>
      <c r="AN194">
        <v>103493600</v>
      </c>
      <c r="AO194">
        <v>43422660</v>
      </c>
      <c r="AP194">
        <v>36111572</v>
      </c>
      <c r="AQ194">
        <v>36966320</v>
      </c>
      <c r="AR194">
        <v>268652832</v>
      </c>
      <c r="AS194">
        <v>256113632</v>
      </c>
      <c r="AT194">
        <v>1572</v>
      </c>
      <c r="AU194">
        <v>0.63700000000000001</v>
      </c>
      <c r="AW194">
        <v>0.25920199999999999</v>
      </c>
      <c r="AX194">
        <v>0.56111299999999997</v>
      </c>
      <c r="AY194">
        <v>6.0269700000000002E-2</v>
      </c>
      <c r="AZ194">
        <v>33017.5</v>
      </c>
    </row>
    <row r="195" spans="1:52">
      <c r="A195">
        <v>2015</v>
      </c>
      <c r="B195">
        <v>110538</v>
      </c>
      <c r="C195" t="s">
        <v>58</v>
      </c>
      <c r="D195" t="s">
        <v>48</v>
      </c>
      <c r="E195">
        <f t="shared" si="3"/>
        <v>1</v>
      </c>
      <c r="F195">
        <f>IF(ISNA(VLOOKUP(B195,criteria!$U$2:$U$174,1,0)),0,1)</f>
        <v>1</v>
      </c>
      <c r="G195">
        <v>0.63449033391915644</v>
      </c>
      <c r="H195">
        <v>0.18689841423724118</v>
      </c>
      <c r="I195">
        <v>22760</v>
      </c>
      <c r="J195">
        <v>14441</v>
      </c>
      <c r="K195">
        <v>2665</v>
      </c>
      <c r="L195">
        <v>34</v>
      </c>
      <c r="M195">
        <v>2699</v>
      </c>
      <c r="T195">
        <v>3.9E-2</v>
      </c>
      <c r="U195">
        <v>3051</v>
      </c>
      <c r="V195">
        <v>127204080</v>
      </c>
      <c r="W195">
        <v>72938648</v>
      </c>
      <c r="Y195">
        <v>10000</v>
      </c>
      <c r="Z195">
        <v>37286524</v>
      </c>
      <c r="AA195">
        <v>125912224</v>
      </c>
      <c r="AB195">
        <v>2287213</v>
      </c>
      <c r="AC195">
        <v>12443080</v>
      </c>
      <c r="AD195">
        <v>102083680</v>
      </c>
      <c r="AE195">
        <v>173415296</v>
      </c>
      <c r="AF195">
        <v>276844160</v>
      </c>
      <c r="AG195">
        <v>117325872</v>
      </c>
      <c r="AH195">
        <v>1307141</v>
      </c>
      <c r="AI195">
        <v>1386644</v>
      </c>
      <c r="AJ195">
        <v>2693785</v>
      </c>
      <c r="AK195">
        <v>32996620</v>
      </c>
      <c r="AL195">
        <v>31041976</v>
      </c>
      <c r="AM195">
        <v>274203008</v>
      </c>
      <c r="AN195">
        <v>106992944</v>
      </c>
      <c r="AO195">
        <v>50904216</v>
      </c>
      <c r="AP195">
        <v>36966320</v>
      </c>
      <c r="AQ195">
        <v>49342280</v>
      </c>
      <c r="AR195">
        <v>276844160</v>
      </c>
      <c r="AS195">
        <v>274203008</v>
      </c>
      <c r="AT195">
        <v>1288</v>
      </c>
      <c r="AU195">
        <v>0.68500000000000005</v>
      </c>
      <c r="AW195">
        <v>0.23907700000000001</v>
      </c>
      <c r="AX195">
        <v>0.56597500000000001</v>
      </c>
      <c r="AY195">
        <v>5.4579799999999998E-2</v>
      </c>
      <c r="AZ195">
        <v>32238</v>
      </c>
    </row>
    <row r="196" spans="1:52">
      <c r="A196">
        <v>2016</v>
      </c>
      <c r="B196">
        <v>110538</v>
      </c>
      <c r="C196" t="s">
        <v>58</v>
      </c>
      <c r="D196" t="s">
        <v>48</v>
      </c>
      <c r="E196">
        <f t="shared" si="3"/>
        <v>1</v>
      </c>
      <c r="F196">
        <f>IF(ISNA(VLOOKUP(B196,criteria!$U$2:$U$174,1,0)),0,1)</f>
        <v>1</v>
      </c>
      <c r="G196">
        <v>0.65249459539654953</v>
      </c>
      <c r="H196">
        <v>0.179432209445852</v>
      </c>
      <c r="I196">
        <v>23591</v>
      </c>
      <c r="J196">
        <v>15393</v>
      </c>
      <c r="K196">
        <v>2725</v>
      </c>
      <c r="L196">
        <v>37</v>
      </c>
      <c r="M196">
        <v>2762</v>
      </c>
      <c r="T196">
        <v>5.3999999999999999E-2</v>
      </c>
      <c r="U196">
        <v>3081</v>
      </c>
      <c r="V196">
        <v>128371344</v>
      </c>
      <c r="W196">
        <v>71221960</v>
      </c>
      <c r="Z196">
        <v>37653392</v>
      </c>
      <c r="AA196">
        <v>140774624</v>
      </c>
      <c r="AB196">
        <v>2267870</v>
      </c>
      <c r="AC196">
        <v>15194425</v>
      </c>
      <c r="AD196">
        <v>100491336</v>
      </c>
      <c r="AE196">
        <v>190981984</v>
      </c>
      <c r="AF196">
        <v>297052864</v>
      </c>
      <c r="AG196">
        <v>114076336</v>
      </c>
      <c r="AH196">
        <v>1307584</v>
      </c>
      <c r="AI196">
        <v>1363573</v>
      </c>
      <c r="AJ196">
        <v>2671157</v>
      </c>
      <c r="AK196">
        <v>33197094</v>
      </c>
      <c r="AL196">
        <v>30821498</v>
      </c>
      <c r="AM196">
        <v>299239840</v>
      </c>
      <c r="AN196">
        <v>115567576</v>
      </c>
      <c r="AO196">
        <v>60194020</v>
      </c>
      <c r="AP196">
        <v>49342280</v>
      </c>
      <c r="AQ196">
        <v>55868876</v>
      </c>
      <c r="AR196">
        <v>297052864</v>
      </c>
      <c r="AS196">
        <v>299239840</v>
      </c>
      <c r="AT196">
        <v>1570</v>
      </c>
      <c r="AU196">
        <v>0.65500000000000003</v>
      </c>
      <c r="AW196">
        <v>0.23885100000000001</v>
      </c>
      <c r="AX196">
        <v>0.57459199999999999</v>
      </c>
      <c r="AY196">
        <v>5.2449700000000002E-2</v>
      </c>
      <c r="AZ196">
        <v>30780</v>
      </c>
    </row>
    <row r="197" spans="1:52">
      <c r="A197">
        <v>2017</v>
      </c>
      <c r="B197">
        <v>110538</v>
      </c>
      <c r="C197" t="s">
        <v>58</v>
      </c>
      <c r="D197" t="s">
        <v>48</v>
      </c>
      <c r="E197">
        <f t="shared" si="3"/>
        <v>1</v>
      </c>
      <c r="F197">
        <f>IF(ISNA(VLOOKUP(B197,criteria!$U$2:$U$174,1,0)),0,1)</f>
        <v>1</v>
      </c>
      <c r="G197">
        <v>0.67779446470714444</v>
      </c>
      <c r="H197">
        <v>0.1775766016713092</v>
      </c>
      <c r="I197">
        <v>23305</v>
      </c>
      <c r="J197">
        <v>15796</v>
      </c>
      <c r="K197">
        <v>2769</v>
      </c>
      <c r="L197">
        <v>36</v>
      </c>
      <c r="M197">
        <v>2805</v>
      </c>
      <c r="T197">
        <v>4.8000000000000001E-2</v>
      </c>
      <c r="U197">
        <v>3040</v>
      </c>
      <c r="V197">
        <v>133719784</v>
      </c>
      <c r="W197">
        <v>70797656</v>
      </c>
      <c r="Z197">
        <v>40450976</v>
      </c>
      <c r="AA197">
        <v>195632320</v>
      </c>
      <c r="AB197">
        <v>3512177</v>
      </c>
      <c r="AC197">
        <v>22970808</v>
      </c>
      <c r="AD197">
        <v>100113592</v>
      </c>
      <c r="AE197">
        <v>257488448</v>
      </c>
      <c r="AF197">
        <v>358406080</v>
      </c>
      <c r="AG197">
        <v>116100400</v>
      </c>
      <c r="AH197">
        <v>1506230</v>
      </c>
      <c r="AI197">
        <v>1485523</v>
      </c>
      <c r="AJ197">
        <v>2991753</v>
      </c>
      <c r="AK197">
        <v>34279368</v>
      </c>
      <c r="AL197">
        <v>33058330</v>
      </c>
      <c r="AM197">
        <v>376017632</v>
      </c>
      <c r="AN197">
        <v>122257264</v>
      </c>
      <c r="AO197">
        <v>117249776</v>
      </c>
      <c r="AP197">
        <v>55868876</v>
      </c>
      <c r="AQ197">
        <v>59632840</v>
      </c>
      <c r="AR197">
        <v>358406080</v>
      </c>
      <c r="AS197">
        <v>376017632</v>
      </c>
    </row>
    <row r="198" spans="1:52">
      <c r="A198">
        <v>1990</v>
      </c>
      <c r="B198">
        <v>110556</v>
      </c>
      <c r="C198" t="s">
        <v>100</v>
      </c>
      <c r="D198" t="s">
        <v>48</v>
      </c>
      <c r="E198">
        <f t="shared" si="3"/>
        <v>0</v>
      </c>
      <c r="F198">
        <f>IF(ISNA(VLOOKUP(B198,criteria!$U$2:$U$174,1,0)),0,1)</f>
        <v>1</v>
      </c>
      <c r="G198" t="s">
        <v>636</v>
      </c>
      <c r="H198" t="s">
        <v>636</v>
      </c>
      <c r="N198">
        <v>93740</v>
      </c>
      <c r="O198" t="s">
        <v>49</v>
      </c>
      <c r="V198">
        <v>25572790</v>
      </c>
      <c r="Z198">
        <v>7016159</v>
      </c>
      <c r="AA198">
        <v>106113344</v>
      </c>
      <c r="AB198">
        <v>110701</v>
      </c>
      <c r="AC198">
        <v>11547</v>
      </c>
      <c r="AF198">
        <v>147449744</v>
      </c>
      <c r="AG198">
        <v>78520912</v>
      </c>
      <c r="AK198">
        <v>11276774</v>
      </c>
      <c r="AL198">
        <v>10241661</v>
      </c>
      <c r="AM198">
        <v>144795056</v>
      </c>
      <c r="AN198">
        <v>86970040</v>
      </c>
      <c r="AO198">
        <v>21137218</v>
      </c>
    </row>
    <row r="199" spans="1:52">
      <c r="A199">
        <v>1991</v>
      </c>
      <c r="B199">
        <v>110556</v>
      </c>
      <c r="C199" t="s">
        <v>100</v>
      </c>
      <c r="D199" t="s">
        <v>48</v>
      </c>
      <c r="E199">
        <f t="shared" si="3"/>
        <v>0</v>
      </c>
      <c r="F199">
        <f>IF(ISNA(VLOOKUP(B199,criteria!$U$2:$U$174,1,0)),0,1)</f>
        <v>1</v>
      </c>
      <c r="G199" t="s">
        <v>636</v>
      </c>
      <c r="H199" t="s">
        <v>636</v>
      </c>
      <c r="N199">
        <v>93740</v>
      </c>
      <c r="O199" t="s">
        <v>49</v>
      </c>
      <c r="V199">
        <v>26728780</v>
      </c>
      <c r="Z199">
        <v>8238199</v>
      </c>
      <c r="AA199">
        <v>107585168</v>
      </c>
      <c r="AB199">
        <v>103105</v>
      </c>
      <c r="AC199">
        <v>20913</v>
      </c>
      <c r="AF199">
        <v>151144528</v>
      </c>
      <c r="AG199">
        <v>77592976</v>
      </c>
      <c r="AK199">
        <v>10573062</v>
      </c>
      <c r="AL199">
        <v>12854125</v>
      </c>
      <c r="AM199">
        <v>151336128</v>
      </c>
      <c r="AN199">
        <v>84962800</v>
      </c>
      <c r="AO199">
        <v>23616468</v>
      </c>
    </row>
    <row r="200" spans="1:52">
      <c r="A200">
        <v>1992</v>
      </c>
      <c r="B200">
        <v>110556</v>
      </c>
      <c r="C200" t="s">
        <v>100</v>
      </c>
      <c r="D200" t="s">
        <v>48</v>
      </c>
      <c r="E200">
        <f t="shared" si="3"/>
        <v>0</v>
      </c>
      <c r="F200">
        <f>IF(ISNA(VLOOKUP(B200,criteria!$U$2:$U$174,1,0)),0,1)</f>
        <v>1</v>
      </c>
      <c r="G200" t="s">
        <v>636</v>
      </c>
      <c r="H200" t="s">
        <v>636</v>
      </c>
      <c r="N200">
        <v>93740</v>
      </c>
      <c r="O200" t="s">
        <v>49</v>
      </c>
      <c r="V200">
        <v>34558164</v>
      </c>
      <c r="Z200">
        <v>9410475</v>
      </c>
      <c r="AA200">
        <v>92506976</v>
      </c>
      <c r="AB200">
        <v>483852</v>
      </c>
      <c r="AC200">
        <v>3749644</v>
      </c>
      <c r="AF200">
        <v>149812384</v>
      </c>
      <c r="AG200">
        <v>71816552</v>
      </c>
      <c r="AK200">
        <v>11042661</v>
      </c>
      <c r="AL200">
        <v>21621442</v>
      </c>
      <c r="AM200">
        <v>148262592</v>
      </c>
      <c r="AN200">
        <v>76636736</v>
      </c>
      <c r="AO200">
        <v>20533632</v>
      </c>
      <c r="AV200">
        <v>4508</v>
      </c>
    </row>
    <row r="201" spans="1:52">
      <c r="A201">
        <v>1993</v>
      </c>
      <c r="B201">
        <v>110556</v>
      </c>
      <c r="C201" t="s">
        <v>100</v>
      </c>
      <c r="D201" t="s">
        <v>48</v>
      </c>
      <c r="E201">
        <f t="shared" si="3"/>
        <v>0</v>
      </c>
      <c r="F201">
        <f>IF(ISNA(VLOOKUP(B201,criteria!$U$2:$U$174,1,0)),0,1)</f>
        <v>1</v>
      </c>
      <c r="G201" t="s">
        <v>636</v>
      </c>
      <c r="H201" t="s">
        <v>636</v>
      </c>
      <c r="N201">
        <v>93740</v>
      </c>
      <c r="O201" t="s">
        <v>49</v>
      </c>
      <c r="V201">
        <v>38254844</v>
      </c>
      <c r="Y201">
        <v>41551</v>
      </c>
      <c r="Z201">
        <v>9223268</v>
      </c>
      <c r="AA201">
        <v>99460712</v>
      </c>
      <c r="AB201">
        <v>93239</v>
      </c>
      <c r="AC201">
        <v>1139076</v>
      </c>
      <c r="AF201">
        <v>153991392</v>
      </c>
      <c r="AG201">
        <v>68290400</v>
      </c>
      <c r="AK201">
        <v>12094120</v>
      </c>
      <c r="AL201">
        <v>13701543</v>
      </c>
      <c r="AM201">
        <v>147092512</v>
      </c>
      <c r="AN201">
        <v>75249808</v>
      </c>
      <c r="AO201">
        <v>19930036</v>
      </c>
    </row>
    <row r="202" spans="1:52">
      <c r="A202">
        <v>1994</v>
      </c>
      <c r="B202">
        <v>110556</v>
      </c>
      <c r="C202" t="s">
        <v>100</v>
      </c>
      <c r="D202" t="s">
        <v>48</v>
      </c>
      <c r="E202">
        <f t="shared" si="3"/>
        <v>0</v>
      </c>
      <c r="F202">
        <f>IF(ISNA(VLOOKUP(B202,criteria!$U$2:$U$174,1,0)),0,1)</f>
        <v>1</v>
      </c>
      <c r="G202" t="s">
        <v>636</v>
      </c>
      <c r="H202" t="s">
        <v>636</v>
      </c>
      <c r="N202">
        <v>93740</v>
      </c>
      <c r="O202" t="s">
        <v>49</v>
      </c>
      <c r="V202">
        <v>39430248</v>
      </c>
      <c r="Y202">
        <v>32429</v>
      </c>
      <c r="Z202">
        <v>10153173</v>
      </c>
      <c r="AA202">
        <v>96714448</v>
      </c>
      <c r="AB202">
        <v>27032</v>
      </c>
      <c r="AC202">
        <v>78926</v>
      </c>
      <c r="AF202">
        <v>153764272</v>
      </c>
      <c r="AG202">
        <v>70535848</v>
      </c>
      <c r="AK202">
        <v>13454730</v>
      </c>
      <c r="AL202">
        <v>15770120</v>
      </c>
      <c r="AM202">
        <v>155563792</v>
      </c>
      <c r="AN202">
        <v>79600192</v>
      </c>
      <c r="AO202">
        <v>20462044</v>
      </c>
    </row>
    <row r="203" spans="1:52">
      <c r="A203">
        <v>1995</v>
      </c>
      <c r="B203">
        <v>110556</v>
      </c>
      <c r="C203" t="s">
        <v>100</v>
      </c>
      <c r="D203" t="s">
        <v>48</v>
      </c>
      <c r="E203">
        <f t="shared" si="3"/>
        <v>0</v>
      </c>
      <c r="F203">
        <f>IF(ISNA(VLOOKUP(B203,criteria!$U$2:$U$174,1,0)),0,1)</f>
        <v>1</v>
      </c>
      <c r="G203" t="s">
        <v>636</v>
      </c>
      <c r="H203" t="s">
        <v>636</v>
      </c>
      <c r="N203">
        <v>93740</v>
      </c>
      <c r="O203" t="s">
        <v>49</v>
      </c>
      <c r="V203">
        <v>41427048</v>
      </c>
      <c r="Z203">
        <v>11028850</v>
      </c>
      <c r="AA203">
        <v>100311488</v>
      </c>
      <c r="AB203">
        <v>179384</v>
      </c>
      <c r="AC203">
        <v>1128490</v>
      </c>
      <c r="AF203">
        <v>157545024</v>
      </c>
      <c r="AG203">
        <v>73286856</v>
      </c>
      <c r="AK203">
        <v>14076097</v>
      </c>
      <c r="AL203">
        <v>8752020</v>
      </c>
      <c r="AM203">
        <v>154720256</v>
      </c>
      <c r="AN203">
        <v>80719368</v>
      </c>
      <c r="AO203">
        <v>21618626</v>
      </c>
    </row>
    <row r="204" spans="1:52">
      <c r="A204">
        <v>1996</v>
      </c>
      <c r="B204">
        <v>110556</v>
      </c>
      <c r="C204" t="s">
        <v>100</v>
      </c>
      <c r="D204" t="s">
        <v>48</v>
      </c>
      <c r="E204">
        <f t="shared" si="3"/>
        <v>0</v>
      </c>
      <c r="F204">
        <f>IF(ISNA(VLOOKUP(B204,criteria!$U$2:$U$174,1,0)),0,1)</f>
        <v>1</v>
      </c>
      <c r="G204" t="s">
        <v>636</v>
      </c>
      <c r="H204" t="s">
        <v>636</v>
      </c>
      <c r="N204">
        <v>93740</v>
      </c>
      <c r="O204" t="s">
        <v>49</v>
      </c>
      <c r="V204">
        <v>39799956</v>
      </c>
      <c r="Z204">
        <v>12734699</v>
      </c>
      <c r="AA204">
        <v>105347072</v>
      </c>
      <c r="AB204">
        <v>17752</v>
      </c>
      <c r="AC204">
        <v>1564229</v>
      </c>
      <c r="AF204">
        <v>162177168</v>
      </c>
      <c r="AG204">
        <v>81422008</v>
      </c>
      <c r="AK204">
        <v>14034459</v>
      </c>
      <c r="AL204">
        <v>15312830</v>
      </c>
      <c r="AM204">
        <v>163274208</v>
      </c>
      <c r="AN204">
        <v>85158128</v>
      </c>
      <c r="AO204">
        <v>23842724</v>
      </c>
      <c r="AT204">
        <v>706</v>
      </c>
      <c r="AU204">
        <v>0.42799999999999999</v>
      </c>
    </row>
    <row r="205" spans="1:52">
      <c r="A205">
        <v>1997</v>
      </c>
      <c r="B205">
        <v>110556</v>
      </c>
      <c r="C205" t="s">
        <v>100</v>
      </c>
      <c r="D205" t="s">
        <v>48</v>
      </c>
      <c r="E205">
        <f t="shared" si="3"/>
        <v>0</v>
      </c>
      <c r="F205">
        <f>IF(ISNA(VLOOKUP(B205,criteria!$U$2:$U$174,1,0)),0,1)</f>
        <v>1</v>
      </c>
      <c r="G205" t="s">
        <v>636</v>
      </c>
      <c r="H205" t="s">
        <v>636</v>
      </c>
      <c r="N205">
        <v>93740</v>
      </c>
      <c r="O205" t="s">
        <v>49</v>
      </c>
      <c r="V205">
        <v>40602076</v>
      </c>
      <c r="Z205">
        <v>14794416</v>
      </c>
      <c r="AA205">
        <v>107677656</v>
      </c>
      <c r="AB205">
        <v>12119</v>
      </c>
      <c r="AC205">
        <v>1490556</v>
      </c>
      <c r="AF205">
        <v>167517376</v>
      </c>
      <c r="AG205">
        <v>72265504</v>
      </c>
      <c r="AI205">
        <v>192757</v>
      </c>
      <c r="AJ205">
        <v>192757</v>
      </c>
      <c r="AK205">
        <v>26468072</v>
      </c>
      <c r="AL205">
        <v>15937584</v>
      </c>
      <c r="AM205">
        <v>171027392</v>
      </c>
      <c r="AN205">
        <v>89394112</v>
      </c>
      <c r="AO205">
        <v>22975328</v>
      </c>
      <c r="AT205">
        <v>705</v>
      </c>
      <c r="AU205">
        <v>0.45200000000000001</v>
      </c>
      <c r="AW205">
        <v>0.42859700000000001</v>
      </c>
      <c r="AX205">
        <v>0.59931100000000004</v>
      </c>
      <c r="AY205">
        <v>0.16708999999999999</v>
      </c>
      <c r="AZ205">
        <v>15141.5</v>
      </c>
    </row>
    <row r="206" spans="1:52">
      <c r="A206">
        <v>1998</v>
      </c>
      <c r="B206">
        <v>110556</v>
      </c>
      <c r="C206" t="s">
        <v>100</v>
      </c>
      <c r="D206" t="s">
        <v>48</v>
      </c>
      <c r="E206">
        <f t="shared" si="3"/>
        <v>0</v>
      </c>
      <c r="F206">
        <f>IF(ISNA(VLOOKUP(B206,criteria!$U$2:$U$174,1,0)),0,1)</f>
        <v>1</v>
      </c>
      <c r="G206" t="s">
        <v>636</v>
      </c>
      <c r="H206" t="s">
        <v>636</v>
      </c>
      <c r="N206">
        <v>93740</v>
      </c>
      <c r="O206" t="s">
        <v>49</v>
      </c>
      <c r="V206">
        <v>40556756</v>
      </c>
      <c r="Z206">
        <v>16333970</v>
      </c>
      <c r="AA206">
        <v>130976496</v>
      </c>
      <c r="AB206">
        <v>37190</v>
      </c>
      <c r="AC206">
        <v>1220870</v>
      </c>
      <c r="AF206">
        <v>191332480</v>
      </c>
      <c r="AG206">
        <v>67563408</v>
      </c>
      <c r="AI206">
        <v>502077</v>
      </c>
      <c r="AJ206">
        <v>502077</v>
      </c>
      <c r="AK206">
        <v>28968160</v>
      </c>
      <c r="AL206">
        <v>15109604</v>
      </c>
      <c r="AM206">
        <v>176479120</v>
      </c>
      <c r="AN206">
        <v>93267832</v>
      </c>
      <c r="AO206">
        <v>21342690</v>
      </c>
      <c r="AT206">
        <v>584</v>
      </c>
      <c r="AU206">
        <v>0.40699999999999997</v>
      </c>
      <c r="AW206">
        <v>0.414879</v>
      </c>
      <c r="AX206">
        <v>0.59935499999999997</v>
      </c>
      <c r="AY206">
        <v>0.16227</v>
      </c>
      <c r="AZ206">
        <v>16385</v>
      </c>
    </row>
    <row r="207" spans="1:52">
      <c r="A207">
        <v>1999</v>
      </c>
      <c r="B207">
        <v>110556</v>
      </c>
      <c r="C207" t="s">
        <v>100</v>
      </c>
      <c r="D207" t="s">
        <v>48</v>
      </c>
      <c r="E207">
        <f t="shared" si="3"/>
        <v>0</v>
      </c>
      <c r="F207">
        <f>IF(ISNA(VLOOKUP(B207,criteria!$U$2:$U$174,1,0)),0,1)</f>
        <v>1</v>
      </c>
      <c r="G207" t="s">
        <v>636</v>
      </c>
      <c r="H207" t="s">
        <v>636</v>
      </c>
      <c r="N207">
        <v>93740</v>
      </c>
      <c r="O207" t="s">
        <v>49</v>
      </c>
      <c r="V207">
        <v>44424312</v>
      </c>
      <c r="Z207">
        <v>29898448</v>
      </c>
      <c r="AA207">
        <v>131121720</v>
      </c>
      <c r="AB207">
        <v>10527711</v>
      </c>
      <c r="AC207">
        <v>13654456</v>
      </c>
      <c r="AF207">
        <v>269348736</v>
      </c>
      <c r="AG207">
        <v>74435776</v>
      </c>
      <c r="AH207">
        <v>2453226</v>
      </c>
      <c r="AI207">
        <v>10169497</v>
      </c>
      <c r="AJ207">
        <v>12622723</v>
      </c>
      <c r="AK207">
        <v>36868288</v>
      </c>
      <c r="AL207">
        <v>13283088</v>
      </c>
      <c r="AM207">
        <v>262284864</v>
      </c>
      <c r="AN207">
        <v>114615936</v>
      </c>
      <c r="AO207">
        <v>18567292</v>
      </c>
      <c r="AP207">
        <v>48458916</v>
      </c>
      <c r="AQ207">
        <v>50804024</v>
      </c>
      <c r="AT207">
        <v>556</v>
      </c>
      <c r="AU207">
        <v>0.40300000000000002</v>
      </c>
      <c r="AW207">
        <v>0.394125</v>
      </c>
      <c r="AX207">
        <v>0.59472000000000003</v>
      </c>
      <c r="AY207">
        <v>0.15504699999999999</v>
      </c>
      <c r="AZ207">
        <v>17450</v>
      </c>
    </row>
    <row r="208" spans="1:52">
      <c r="A208">
        <v>2000</v>
      </c>
      <c r="B208">
        <v>110556</v>
      </c>
      <c r="C208" t="s">
        <v>100</v>
      </c>
      <c r="D208" t="s">
        <v>48</v>
      </c>
      <c r="E208">
        <f t="shared" si="3"/>
        <v>0</v>
      </c>
      <c r="F208">
        <f>IF(ISNA(VLOOKUP(B208,criteria!$U$2:$U$174,1,0)),0,1)</f>
        <v>1</v>
      </c>
      <c r="G208" t="s">
        <v>636</v>
      </c>
      <c r="H208" t="s">
        <v>636</v>
      </c>
      <c r="V208">
        <v>42926000</v>
      </c>
      <c r="Z208">
        <v>32214000</v>
      </c>
      <c r="AA208">
        <v>139015008</v>
      </c>
      <c r="AB208">
        <v>13447000</v>
      </c>
      <c r="AC208">
        <v>5085000</v>
      </c>
      <c r="AF208">
        <v>274716992</v>
      </c>
      <c r="AG208">
        <v>92750000</v>
      </c>
      <c r="AH208">
        <v>2276000</v>
      </c>
      <c r="AI208">
        <v>12642000</v>
      </c>
      <c r="AJ208">
        <v>14918000</v>
      </c>
      <c r="AK208">
        <v>29458000</v>
      </c>
      <c r="AL208">
        <v>12871000</v>
      </c>
      <c r="AM208">
        <v>278695008</v>
      </c>
      <c r="AN208">
        <v>119035360</v>
      </c>
      <c r="AO208">
        <v>17691994</v>
      </c>
      <c r="AP208">
        <v>50804024</v>
      </c>
      <c r="AQ208">
        <v>61052660</v>
      </c>
      <c r="AT208">
        <v>655</v>
      </c>
      <c r="AU208">
        <v>0.41699999999999998</v>
      </c>
      <c r="AW208">
        <v>0.37030600000000002</v>
      </c>
      <c r="AX208">
        <v>0.59738000000000002</v>
      </c>
      <c r="AY208">
        <v>0.144454</v>
      </c>
      <c r="AZ208">
        <v>18391</v>
      </c>
    </row>
    <row r="209" spans="1:52">
      <c r="A209">
        <v>2001</v>
      </c>
      <c r="B209">
        <v>110556</v>
      </c>
      <c r="C209" t="s">
        <v>100</v>
      </c>
      <c r="D209" t="s">
        <v>48</v>
      </c>
      <c r="E209">
        <f t="shared" si="3"/>
        <v>1</v>
      </c>
      <c r="F209">
        <f>IF(ISNA(VLOOKUP(B209,criteria!$U$2:$U$174,1,0)),0,1)</f>
        <v>1</v>
      </c>
      <c r="G209">
        <v>0.67229837424290728</v>
      </c>
      <c r="H209">
        <v>0.46017069701280228</v>
      </c>
      <c r="I209">
        <v>6274</v>
      </c>
      <c r="J209">
        <v>4218</v>
      </c>
      <c r="K209">
        <v>1885</v>
      </c>
      <c r="L209">
        <v>56</v>
      </c>
      <c r="M209">
        <v>1941</v>
      </c>
      <c r="N209">
        <v>93740</v>
      </c>
      <c r="O209" t="s">
        <v>49</v>
      </c>
      <c r="V209">
        <v>46042236</v>
      </c>
      <c r="W209">
        <v>3778738</v>
      </c>
      <c r="Z209">
        <v>52306096</v>
      </c>
      <c r="AA209">
        <v>138368112</v>
      </c>
      <c r="AC209">
        <v>17331976</v>
      </c>
      <c r="AD209">
        <v>75970192</v>
      </c>
      <c r="AE209">
        <v>138707648</v>
      </c>
      <c r="AF209">
        <v>238667104</v>
      </c>
      <c r="AG209">
        <v>92798352</v>
      </c>
      <c r="AI209">
        <v>1745184.88</v>
      </c>
      <c r="AJ209">
        <v>1745184.88</v>
      </c>
      <c r="AK209">
        <v>42578812</v>
      </c>
      <c r="AL209">
        <v>21455242</v>
      </c>
      <c r="AM209">
        <v>225074320</v>
      </c>
      <c r="AN209">
        <v>109128408</v>
      </c>
      <c r="AO209">
        <v>19777968</v>
      </c>
      <c r="AR209">
        <v>238667104</v>
      </c>
      <c r="AS209">
        <v>225074320</v>
      </c>
      <c r="AT209">
        <v>652</v>
      </c>
      <c r="AU209">
        <v>0.434</v>
      </c>
      <c r="AW209">
        <v>0.35088000000000003</v>
      </c>
      <c r="AX209">
        <v>0.609518</v>
      </c>
      <c r="AY209">
        <v>0.137875</v>
      </c>
      <c r="AZ209">
        <v>19779.5</v>
      </c>
    </row>
    <row r="210" spans="1:52">
      <c r="A210">
        <v>2002</v>
      </c>
      <c r="B210">
        <v>110556</v>
      </c>
      <c r="C210" t="s">
        <v>100</v>
      </c>
      <c r="D210" t="s">
        <v>48</v>
      </c>
      <c r="E210">
        <f t="shared" si="3"/>
        <v>1</v>
      </c>
      <c r="F210">
        <f>IF(ISNA(VLOOKUP(B210,criteria!$U$2:$U$174,1,0)),0,1)</f>
        <v>1</v>
      </c>
      <c r="G210">
        <v>0.63219645293315141</v>
      </c>
      <c r="H210">
        <v>0.43159257660768235</v>
      </c>
      <c r="I210">
        <v>7330</v>
      </c>
      <c r="J210">
        <v>4634</v>
      </c>
      <c r="K210">
        <v>1946</v>
      </c>
      <c r="L210">
        <v>54</v>
      </c>
      <c r="M210">
        <v>2000</v>
      </c>
      <c r="N210">
        <v>93740</v>
      </c>
      <c r="O210" t="s">
        <v>49</v>
      </c>
      <c r="V210">
        <v>54216936</v>
      </c>
      <c r="W210">
        <v>36128136</v>
      </c>
      <c r="Y210">
        <v>1348731</v>
      </c>
      <c r="Z210">
        <v>23342180</v>
      </c>
      <c r="AA210">
        <v>148216944</v>
      </c>
      <c r="AC210">
        <v>4378621</v>
      </c>
      <c r="AD210">
        <v>78054824</v>
      </c>
      <c r="AE210">
        <v>140937456</v>
      </c>
      <c r="AF210">
        <v>219784288</v>
      </c>
      <c r="AG210">
        <v>115927752</v>
      </c>
      <c r="AI210">
        <v>728075.75</v>
      </c>
      <c r="AJ210">
        <v>728075.75</v>
      </c>
      <c r="AK210">
        <v>38037924</v>
      </c>
      <c r="AL210">
        <v>21492290</v>
      </c>
      <c r="AM210">
        <v>237371520</v>
      </c>
      <c r="AN210">
        <v>95685360</v>
      </c>
      <c r="AO210">
        <v>22984200</v>
      </c>
      <c r="AP210">
        <v>62525164</v>
      </c>
      <c r="AQ210">
        <v>66914320</v>
      </c>
      <c r="AR210">
        <v>219784288</v>
      </c>
      <c r="AS210">
        <v>237371520</v>
      </c>
      <c r="AT210">
        <v>699</v>
      </c>
      <c r="AU210">
        <v>0.46300000000000002</v>
      </c>
      <c r="AW210">
        <v>0.35094599999999998</v>
      </c>
      <c r="AX210">
        <v>0.61407999999999996</v>
      </c>
      <c r="AY210">
        <v>0.14125699999999999</v>
      </c>
      <c r="AZ210">
        <v>21029</v>
      </c>
    </row>
    <row r="211" spans="1:52">
      <c r="A211">
        <v>2003</v>
      </c>
      <c r="B211">
        <v>110556</v>
      </c>
      <c r="C211" t="s">
        <v>100</v>
      </c>
      <c r="D211" t="s">
        <v>48</v>
      </c>
      <c r="E211">
        <f t="shared" si="3"/>
        <v>1</v>
      </c>
      <c r="F211">
        <f>IF(ISNA(VLOOKUP(B211,criteria!$U$2:$U$174,1,0)),0,1)</f>
        <v>1</v>
      </c>
      <c r="G211">
        <v>0.65949464857111328</v>
      </c>
      <c r="H211">
        <v>0.38664882047850091</v>
      </c>
      <c r="I211">
        <v>9063</v>
      </c>
      <c r="J211">
        <v>5977</v>
      </c>
      <c r="K211">
        <v>2191</v>
      </c>
      <c r="L211">
        <v>120</v>
      </c>
      <c r="M211">
        <v>2311</v>
      </c>
      <c r="N211">
        <v>93740</v>
      </c>
      <c r="O211" t="s">
        <v>49</v>
      </c>
      <c r="V211">
        <v>65082132</v>
      </c>
      <c r="W211">
        <v>49900164</v>
      </c>
      <c r="Y211">
        <v>26667</v>
      </c>
      <c r="Z211">
        <v>24435260</v>
      </c>
      <c r="AA211">
        <v>143438848</v>
      </c>
      <c r="AC211">
        <v>10071345</v>
      </c>
      <c r="AD211">
        <v>90560496</v>
      </c>
      <c r="AE211">
        <v>141388048</v>
      </c>
      <c r="AF211">
        <v>234186544</v>
      </c>
      <c r="AG211">
        <v>102089104</v>
      </c>
      <c r="AI211">
        <v>2418636.75</v>
      </c>
      <c r="AJ211">
        <v>2418636.75</v>
      </c>
      <c r="AK211">
        <v>38922300</v>
      </c>
      <c r="AL211">
        <v>20094088</v>
      </c>
      <c r="AM211">
        <v>234268320</v>
      </c>
      <c r="AN211">
        <v>107950296</v>
      </c>
      <c r="AO211">
        <v>33828728</v>
      </c>
      <c r="AP211">
        <v>66914320</v>
      </c>
      <c r="AQ211">
        <v>89413952</v>
      </c>
      <c r="AR211">
        <v>234186544</v>
      </c>
      <c r="AS211">
        <v>234268320</v>
      </c>
      <c r="AT211">
        <v>718</v>
      </c>
      <c r="AU211">
        <v>0.45800000000000002</v>
      </c>
      <c r="AW211">
        <v>0.348881</v>
      </c>
      <c r="AX211">
        <v>0.61082999999999998</v>
      </c>
      <c r="AY211">
        <v>0.13083</v>
      </c>
      <c r="AZ211">
        <v>21043</v>
      </c>
    </row>
    <row r="212" spans="1:52">
      <c r="A212">
        <v>2004</v>
      </c>
      <c r="B212">
        <v>110556</v>
      </c>
      <c r="C212" t="s">
        <v>100</v>
      </c>
      <c r="D212" t="s">
        <v>48</v>
      </c>
      <c r="E212">
        <f t="shared" si="3"/>
        <v>1</v>
      </c>
      <c r="F212">
        <f>IF(ISNA(VLOOKUP(B212,criteria!$U$2:$U$174,1,0)),0,1)</f>
        <v>1</v>
      </c>
      <c r="G212">
        <v>0.69695221613306413</v>
      </c>
      <c r="H212">
        <v>0.36087736239481305</v>
      </c>
      <c r="I212">
        <v>10401</v>
      </c>
      <c r="J212">
        <v>7249</v>
      </c>
      <c r="K212">
        <v>2486</v>
      </c>
      <c r="L212">
        <v>130</v>
      </c>
      <c r="M212">
        <v>2616</v>
      </c>
      <c r="N212">
        <v>93740</v>
      </c>
      <c r="O212" t="s">
        <v>49</v>
      </c>
      <c r="P212" t="s">
        <v>50</v>
      </c>
      <c r="V212">
        <v>67876840</v>
      </c>
      <c r="W212">
        <v>52272932</v>
      </c>
      <c r="Z212">
        <v>23578536</v>
      </c>
      <c r="AA212">
        <v>142888080</v>
      </c>
      <c r="AB212">
        <v>27988</v>
      </c>
      <c r="AC212">
        <v>2361712</v>
      </c>
      <c r="AD212">
        <v>94746904</v>
      </c>
      <c r="AE212">
        <v>130467592</v>
      </c>
      <c r="AF212">
        <v>227496400</v>
      </c>
      <c r="AG212">
        <v>97463736</v>
      </c>
      <c r="AI212">
        <v>1756119.5</v>
      </c>
      <c r="AJ212">
        <v>1756119.5</v>
      </c>
      <c r="AK212">
        <v>35008536</v>
      </c>
      <c r="AL212">
        <v>23410298</v>
      </c>
      <c r="AM212">
        <v>219522624</v>
      </c>
      <c r="AN212">
        <v>100475856</v>
      </c>
      <c r="AO212">
        <v>31330268</v>
      </c>
      <c r="AP212">
        <v>89413952</v>
      </c>
      <c r="AQ212">
        <v>95787144</v>
      </c>
      <c r="AR212">
        <v>227496400</v>
      </c>
      <c r="AS212">
        <v>219522624</v>
      </c>
      <c r="AT212">
        <v>737</v>
      </c>
      <c r="AU212">
        <v>0.433</v>
      </c>
      <c r="AW212">
        <v>0.3463</v>
      </c>
      <c r="AX212">
        <v>0.60999400000000004</v>
      </c>
      <c r="AY212">
        <v>0.122086</v>
      </c>
      <c r="AZ212">
        <v>21739</v>
      </c>
    </row>
    <row r="213" spans="1:52">
      <c r="A213">
        <v>2005</v>
      </c>
      <c r="B213">
        <v>110556</v>
      </c>
      <c r="C213" t="s">
        <v>59</v>
      </c>
      <c r="D213" t="s">
        <v>48</v>
      </c>
      <c r="E213">
        <f t="shared" si="3"/>
        <v>1</v>
      </c>
      <c r="F213">
        <f>IF(ISNA(VLOOKUP(B213,criteria!$U$2:$U$174,1,0)),0,1)</f>
        <v>1</v>
      </c>
      <c r="G213">
        <v>0.62583715192104339</v>
      </c>
      <c r="H213">
        <v>0.32793579273444101</v>
      </c>
      <c r="I213">
        <v>11348</v>
      </c>
      <c r="J213">
        <v>7102</v>
      </c>
      <c r="K213">
        <v>2243</v>
      </c>
      <c r="L213">
        <v>86</v>
      </c>
      <c r="M213">
        <v>2329</v>
      </c>
      <c r="N213">
        <v>93740</v>
      </c>
      <c r="O213" t="s">
        <v>49</v>
      </c>
      <c r="P213" t="s">
        <v>50</v>
      </c>
      <c r="Q213" t="s">
        <v>54</v>
      </c>
      <c r="V213">
        <v>73704640</v>
      </c>
      <c r="W213">
        <v>55731252</v>
      </c>
      <c r="Y213">
        <v>894385</v>
      </c>
      <c r="Z213">
        <v>23843780</v>
      </c>
      <c r="AA213">
        <v>145276768</v>
      </c>
      <c r="AB213">
        <v>2744145</v>
      </c>
      <c r="AC213">
        <v>1404617</v>
      </c>
      <c r="AD213">
        <v>103814928</v>
      </c>
      <c r="AE213">
        <v>137194736</v>
      </c>
      <c r="AF213">
        <v>329718816</v>
      </c>
      <c r="AG213">
        <v>112016792</v>
      </c>
      <c r="AH213">
        <v>966635.19</v>
      </c>
      <c r="AI213">
        <v>2871212.25</v>
      </c>
      <c r="AJ213">
        <v>3837847.5</v>
      </c>
      <c r="AK213">
        <v>44541336</v>
      </c>
      <c r="AL213">
        <v>26433900</v>
      </c>
      <c r="AM213">
        <v>259430688</v>
      </c>
      <c r="AN213">
        <v>106271456</v>
      </c>
      <c r="AO213">
        <v>33404876</v>
      </c>
      <c r="AP213">
        <v>95787144</v>
      </c>
      <c r="AQ213">
        <v>101134528</v>
      </c>
      <c r="AR213">
        <v>329718816</v>
      </c>
      <c r="AS213">
        <v>259430688</v>
      </c>
      <c r="AT213">
        <v>858</v>
      </c>
      <c r="AU213">
        <v>0.45500000000000002</v>
      </c>
      <c r="AW213">
        <v>0.33829100000000001</v>
      </c>
      <c r="AX213">
        <v>0.61463999999999996</v>
      </c>
      <c r="AY213">
        <v>0.12142699999999999</v>
      </c>
      <c r="AZ213">
        <v>22844</v>
      </c>
    </row>
    <row r="214" spans="1:52">
      <c r="A214">
        <v>2006</v>
      </c>
      <c r="B214">
        <v>110556</v>
      </c>
      <c r="C214" t="s">
        <v>59</v>
      </c>
      <c r="D214" t="s">
        <v>48</v>
      </c>
      <c r="E214">
        <f t="shared" si="3"/>
        <v>1</v>
      </c>
      <c r="F214">
        <f>IF(ISNA(VLOOKUP(B214,criteria!$U$2:$U$174,1,0)),0,1)</f>
        <v>1</v>
      </c>
      <c r="G214">
        <v>0.65288258376094177</v>
      </c>
      <c r="H214">
        <v>0.28282478039759595</v>
      </c>
      <c r="I214">
        <v>13252</v>
      </c>
      <c r="J214">
        <v>8652</v>
      </c>
      <c r="K214">
        <v>2356</v>
      </c>
      <c r="L214">
        <v>91</v>
      </c>
      <c r="M214">
        <v>2447</v>
      </c>
      <c r="N214">
        <v>93740</v>
      </c>
      <c r="O214" t="s">
        <v>49</v>
      </c>
      <c r="P214" t="s">
        <v>50</v>
      </c>
      <c r="Q214" t="s">
        <v>54</v>
      </c>
      <c r="V214">
        <v>70684048</v>
      </c>
      <c r="W214">
        <v>52048072</v>
      </c>
      <c r="Y214">
        <v>378558</v>
      </c>
      <c r="Z214">
        <v>26449404</v>
      </c>
      <c r="AA214">
        <v>155109600</v>
      </c>
      <c r="AB214">
        <v>6828457</v>
      </c>
      <c r="AC214">
        <v>5812187</v>
      </c>
      <c r="AD214">
        <v>103784080</v>
      </c>
      <c r="AE214">
        <v>157414016</v>
      </c>
      <c r="AF214">
        <v>271523392</v>
      </c>
      <c r="AG214">
        <v>87501608</v>
      </c>
      <c r="AH214">
        <v>637238.56000000006</v>
      </c>
      <c r="AI214">
        <v>3813357</v>
      </c>
      <c r="AJ214">
        <v>4450595.5</v>
      </c>
      <c r="AK214">
        <v>39521660</v>
      </c>
      <c r="AL214">
        <v>26480588</v>
      </c>
      <c r="AM214">
        <v>207464640</v>
      </c>
      <c r="AN214">
        <v>103283056</v>
      </c>
      <c r="AO214">
        <v>35107752</v>
      </c>
      <c r="AP214">
        <v>101134528</v>
      </c>
      <c r="AQ214">
        <v>111792192</v>
      </c>
      <c r="AR214">
        <v>271523392</v>
      </c>
      <c r="AS214">
        <v>207464640</v>
      </c>
      <c r="AT214">
        <v>936</v>
      </c>
      <c r="AU214">
        <v>0.48099999999999998</v>
      </c>
      <c r="AW214">
        <v>0.33251599999999998</v>
      </c>
      <c r="AX214">
        <v>0.60997500000000004</v>
      </c>
      <c r="AY214">
        <v>0.11515400000000001</v>
      </c>
      <c r="AZ214">
        <v>23789.5</v>
      </c>
    </row>
    <row r="215" spans="1:52">
      <c r="A215">
        <v>2007</v>
      </c>
      <c r="B215">
        <v>110556</v>
      </c>
      <c r="C215" t="s">
        <v>59</v>
      </c>
      <c r="D215" t="s">
        <v>48</v>
      </c>
      <c r="E215">
        <f t="shared" si="3"/>
        <v>1</v>
      </c>
      <c r="F215">
        <f>IF(ISNA(VLOOKUP(B215,criteria!$U$2:$U$174,1,0)),0,1)</f>
        <v>1</v>
      </c>
      <c r="G215">
        <v>0.68440502586844054</v>
      </c>
      <c r="H215">
        <v>0.28207343412526997</v>
      </c>
      <c r="I215">
        <v>13530</v>
      </c>
      <c r="J215">
        <v>9260</v>
      </c>
      <c r="K215">
        <v>2528</v>
      </c>
      <c r="L215">
        <v>84</v>
      </c>
      <c r="M215">
        <v>2612</v>
      </c>
      <c r="N215">
        <v>93740</v>
      </c>
      <c r="O215" t="s">
        <v>49</v>
      </c>
      <c r="P215" t="s">
        <v>50</v>
      </c>
      <c r="Q215" t="s">
        <v>54</v>
      </c>
      <c r="V215">
        <v>76194040</v>
      </c>
      <c r="W215">
        <v>51482168</v>
      </c>
      <c r="Y215">
        <v>154647</v>
      </c>
      <c r="Z215">
        <v>28710292</v>
      </c>
      <c r="AA215">
        <v>168724000</v>
      </c>
      <c r="AB215">
        <v>4592113</v>
      </c>
      <c r="AC215">
        <v>24413356</v>
      </c>
      <c r="AD215">
        <v>64570152</v>
      </c>
      <c r="AE215">
        <v>231050688</v>
      </c>
      <c r="AF215">
        <v>307232576</v>
      </c>
      <c r="AG215">
        <v>113662744</v>
      </c>
      <c r="AH215">
        <v>752834</v>
      </c>
      <c r="AI215">
        <v>3930389</v>
      </c>
      <c r="AJ215">
        <v>4683223</v>
      </c>
      <c r="AK215">
        <v>53395036</v>
      </c>
      <c r="AL215">
        <v>33397762</v>
      </c>
      <c r="AM215">
        <v>284103520</v>
      </c>
      <c r="AN215">
        <v>120425472</v>
      </c>
      <c r="AO215">
        <v>41050736</v>
      </c>
      <c r="AP215">
        <v>111792192</v>
      </c>
      <c r="AQ215">
        <v>104387792</v>
      </c>
      <c r="AR215">
        <v>307232576</v>
      </c>
      <c r="AS215">
        <v>284103520</v>
      </c>
      <c r="AT215">
        <v>1051</v>
      </c>
      <c r="AU215">
        <v>0.48</v>
      </c>
      <c r="AW215">
        <v>0.321133</v>
      </c>
      <c r="AX215">
        <v>0.60299199999999997</v>
      </c>
      <c r="AY215">
        <v>0.106332</v>
      </c>
      <c r="AZ215">
        <v>24672.5</v>
      </c>
    </row>
    <row r="216" spans="1:52">
      <c r="A216">
        <v>2008</v>
      </c>
      <c r="B216">
        <v>110556</v>
      </c>
      <c r="C216" t="s">
        <v>59</v>
      </c>
      <c r="D216" t="s">
        <v>48</v>
      </c>
      <c r="E216">
        <f t="shared" si="3"/>
        <v>1</v>
      </c>
      <c r="F216">
        <f>IF(ISNA(VLOOKUP(B216,criteria!$U$2:$U$174,1,0)),0,1)</f>
        <v>1</v>
      </c>
      <c r="G216">
        <v>0.68782990112259312</v>
      </c>
      <c r="H216">
        <v>0.2857760484219628</v>
      </c>
      <c r="I216">
        <v>13451</v>
      </c>
      <c r="J216">
        <v>9252</v>
      </c>
      <c r="K216">
        <v>2553</v>
      </c>
      <c r="L216">
        <v>91</v>
      </c>
      <c r="M216">
        <v>2644</v>
      </c>
      <c r="N216">
        <v>93740</v>
      </c>
      <c r="O216" t="s">
        <v>49</v>
      </c>
      <c r="P216" t="s">
        <v>50</v>
      </c>
      <c r="Q216" t="s">
        <v>54</v>
      </c>
      <c r="V216">
        <v>87055648</v>
      </c>
      <c r="W216">
        <v>58922456</v>
      </c>
      <c r="Y216">
        <v>93506</v>
      </c>
      <c r="Z216">
        <v>32641944</v>
      </c>
      <c r="AA216">
        <v>125158744</v>
      </c>
      <c r="AB216">
        <v>5957794</v>
      </c>
      <c r="AC216">
        <v>25151458</v>
      </c>
      <c r="AD216">
        <v>79008880</v>
      </c>
      <c r="AE216">
        <v>185398512</v>
      </c>
      <c r="AF216">
        <v>259202160</v>
      </c>
      <c r="AG216">
        <v>126062112</v>
      </c>
      <c r="AH216">
        <v>1648317</v>
      </c>
      <c r="AI216">
        <v>3432546</v>
      </c>
      <c r="AJ216">
        <v>5080863</v>
      </c>
      <c r="AK216">
        <v>43373668</v>
      </c>
      <c r="AL216">
        <v>32765544</v>
      </c>
      <c r="AM216">
        <v>285931104</v>
      </c>
      <c r="AN216">
        <v>126637472</v>
      </c>
      <c r="AO216">
        <v>45329120</v>
      </c>
      <c r="AP216">
        <v>104387792</v>
      </c>
      <c r="AQ216">
        <v>87532168</v>
      </c>
      <c r="AR216">
        <v>259202160</v>
      </c>
      <c r="AS216">
        <v>285931104</v>
      </c>
      <c r="AT216">
        <v>1187</v>
      </c>
      <c r="AU216">
        <v>0.47799999999999998</v>
      </c>
      <c r="AW216">
        <v>0.29696</v>
      </c>
      <c r="AX216">
        <v>0.60249799999999998</v>
      </c>
      <c r="AY216">
        <v>9.8271700000000003E-2</v>
      </c>
      <c r="AZ216">
        <v>26835</v>
      </c>
    </row>
    <row r="217" spans="1:52">
      <c r="A217">
        <v>2009</v>
      </c>
      <c r="B217">
        <v>110556</v>
      </c>
      <c r="C217" t="s">
        <v>59</v>
      </c>
      <c r="D217" t="s">
        <v>48</v>
      </c>
      <c r="E217">
        <f t="shared" si="3"/>
        <v>1</v>
      </c>
      <c r="F217">
        <f>IF(ISNA(VLOOKUP(B217,criteria!$U$2:$U$174,1,0)),0,1)</f>
        <v>1</v>
      </c>
      <c r="G217">
        <v>0.7013826786819839</v>
      </c>
      <c r="H217">
        <v>0.2768732836406434</v>
      </c>
      <c r="I217">
        <v>14537</v>
      </c>
      <c r="J217">
        <v>10196</v>
      </c>
      <c r="K217">
        <v>2732</v>
      </c>
      <c r="L217">
        <v>91</v>
      </c>
      <c r="M217">
        <v>2823</v>
      </c>
      <c r="N217">
        <v>93740</v>
      </c>
      <c r="O217" t="s">
        <v>49</v>
      </c>
      <c r="P217" t="s">
        <v>50</v>
      </c>
      <c r="Q217" t="s">
        <v>54</v>
      </c>
      <c r="R217">
        <v>-119.745</v>
      </c>
      <c r="S217">
        <v>36.815199999999997</v>
      </c>
      <c r="V217">
        <v>104349920</v>
      </c>
      <c r="W217">
        <v>70708936</v>
      </c>
      <c r="Y217">
        <v>57284</v>
      </c>
      <c r="Z217">
        <v>41727216</v>
      </c>
      <c r="AA217">
        <v>136757024</v>
      </c>
      <c r="AB217">
        <v>4077492</v>
      </c>
      <c r="AC217">
        <v>37929664</v>
      </c>
      <c r="AD217">
        <v>94363568</v>
      </c>
      <c r="AE217">
        <v>212561328</v>
      </c>
      <c r="AF217">
        <v>316879968</v>
      </c>
      <c r="AG217">
        <v>112915688</v>
      </c>
      <c r="AH217">
        <v>2819497</v>
      </c>
      <c r="AI217">
        <v>3278922</v>
      </c>
      <c r="AJ217">
        <v>6098419</v>
      </c>
      <c r="AK217">
        <v>39352840</v>
      </c>
      <c r="AL217">
        <v>33650512</v>
      </c>
      <c r="AM217">
        <v>287923232</v>
      </c>
      <c r="AN217">
        <v>107480848</v>
      </c>
      <c r="AO217">
        <v>43457840</v>
      </c>
      <c r="AP217">
        <v>87532168</v>
      </c>
      <c r="AQ217">
        <v>107389976</v>
      </c>
      <c r="AR217">
        <v>316879968</v>
      </c>
      <c r="AS217">
        <v>287923232</v>
      </c>
      <c r="AT217">
        <v>1134</v>
      </c>
      <c r="AU217">
        <v>0.50600000000000001</v>
      </c>
      <c r="AW217">
        <v>0.27449200000000001</v>
      </c>
      <c r="AX217">
        <v>0.59847700000000004</v>
      </c>
      <c r="AY217">
        <v>9.0101500000000001E-2</v>
      </c>
      <c r="AZ217">
        <v>29445</v>
      </c>
    </row>
    <row r="218" spans="1:52">
      <c r="A218">
        <v>2010</v>
      </c>
      <c r="B218">
        <v>110556</v>
      </c>
      <c r="C218" t="s">
        <v>59</v>
      </c>
      <c r="D218" t="s">
        <v>48</v>
      </c>
      <c r="E218">
        <f t="shared" si="3"/>
        <v>1</v>
      </c>
      <c r="F218">
        <f>IF(ISNA(VLOOKUP(B218,criteria!$U$2:$U$174,1,0)),0,1)</f>
        <v>1</v>
      </c>
      <c r="G218">
        <v>0.71942959001782536</v>
      </c>
      <c r="H218">
        <v>0.27393458870168486</v>
      </c>
      <c r="I218">
        <v>14025</v>
      </c>
      <c r="J218">
        <v>10090</v>
      </c>
      <c r="K218">
        <v>2620</v>
      </c>
      <c r="L218">
        <v>144</v>
      </c>
      <c r="M218">
        <v>2764</v>
      </c>
      <c r="N218">
        <v>93740</v>
      </c>
      <c r="O218" t="s">
        <v>49</v>
      </c>
      <c r="P218" t="s">
        <v>50</v>
      </c>
      <c r="Q218" t="s">
        <v>54</v>
      </c>
      <c r="R218">
        <v>-119.745</v>
      </c>
      <c r="S218">
        <v>36.815300000000001</v>
      </c>
      <c r="V218">
        <v>110866672</v>
      </c>
      <c r="W218">
        <v>58797656</v>
      </c>
      <c r="Z218">
        <v>48611172</v>
      </c>
      <c r="AA218">
        <v>149672688</v>
      </c>
      <c r="AB218">
        <v>3047821</v>
      </c>
      <c r="AC218">
        <v>20470330</v>
      </c>
      <c r="AD218">
        <v>77207032</v>
      </c>
      <c r="AE218">
        <v>211336608</v>
      </c>
      <c r="AF218">
        <v>290842176</v>
      </c>
      <c r="AG218">
        <v>119847632</v>
      </c>
      <c r="AH218">
        <v>2092775</v>
      </c>
      <c r="AI218">
        <v>4665752</v>
      </c>
      <c r="AJ218">
        <v>6758527</v>
      </c>
      <c r="AK218">
        <v>34964048</v>
      </c>
      <c r="AL218">
        <v>34325372</v>
      </c>
      <c r="AM218">
        <v>308637280</v>
      </c>
      <c r="AN218">
        <v>114896264</v>
      </c>
      <c r="AO218">
        <v>45491024</v>
      </c>
      <c r="AP218">
        <v>107389976</v>
      </c>
      <c r="AQ218">
        <v>119931800</v>
      </c>
      <c r="AR218">
        <v>290842176</v>
      </c>
      <c r="AS218">
        <v>308637280</v>
      </c>
      <c r="AT218">
        <v>1165</v>
      </c>
      <c r="AU218">
        <v>0.49399999999999999</v>
      </c>
      <c r="AW218">
        <v>0.26783699999999999</v>
      </c>
      <c r="AX218">
        <v>0.58985100000000001</v>
      </c>
      <c r="AY218">
        <v>8.2156900000000005E-2</v>
      </c>
      <c r="AZ218">
        <v>28418</v>
      </c>
    </row>
    <row r="219" spans="1:52">
      <c r="A219">
        <v>2011</v>
      </c>
      <c r="B219">
        <v>110556</v>
      </c>
      <c r="C219" t="s">
        <v>59</v>
      </c>
      <c r="D219" t="s">
        <v>48</v>
      </c>
      <c r="E219">
        <f t="shared" si="3"/>
        <v>1</v>
      </c>
      <c r="F219">
        <f>IF(ISNA(VLOOKUP(B219,criteria!$U$2:$U$174,1,0)),0,1)</f>
        <v>1</v>
      </c>
      <c r="G219">
        <v>0.55910433408887972</v>
      </c>
      <c r="H219">
        <v>0.33169533169533172</v>
      </c>
      <c r="I219">
        <v>14559</v>
      </c>
      <c r="J219">
        <v>8140</v>
      </c>
      <c r="K219">
        <v>2583</v>
      </c>
      <c r="L219">
        <v>117</v>
      </c>
      <c r="M219">
        <v>2700</v>
      </c>
      <c r="N219">
        <v>93740</v>
      </c>
      <c r="O219" t="s">
        <v>49</v>
      </c>
      <c r="P219" t="s">
        <v>50</v>
      </c>
      <c r="Q219" t="s">
        <v>54</v>
      </c>
      <c r="R219">
        <v>-119.748</v>
      </c>
      <c r="S219">
        <v>36.814500000000002</v>
      </c>
      <c r="T219">
        <v>7.9000000000000001E-2</v>
      </c>
      <c r="U219">
        <v>3271</v>
      </c>
      <c r="V219">
        <v>145274544</v>
      </c>
      <c r="W219">
        <v>75499136</v>
      </c>
      <c r="Z219">
        <v>50022784</v>
      </c>
      <c r="AA219">
        <v>127239392</v>
      </c>
      <c r="AB219">
        <v>4190441</v>
      </c>
      <c r="AC219">
        <v>12458835</v>
      </c>
      <c r="AD219">
        <v>89016288</v>
      </c>
      <c r="AE219">
        <v>187717808</v>
      </c>
      <c r="AF219">
        <v>277011104</v>
      </c>
      <c r="AG219">
        <v>119795216</v>
      </c>
      <c r="AH219">
        <v>2212194</v>
      </c>
      <c r="AI219">
        <v>2435295</v>
      </c>
      <c r="AJ219">
        <v>4647489</v>
      </c>
      <c r="AK219">
        <v>36005164</v>
      </c>
      <c r="AL219">
        <v>38839204</v>
      </c>
      <c r="AM219">
        <v>283944864</v>
      </c>
      <c r="AN219">
        <v>113065392</v>
      </c>
      <c r="AO219">
        <v>44884300</v>
      </c>
      <c r="AP219">
        <v>119931800</v>
      </c>
      <c r="AQ219">
        <v>123512368</v>
      </c>
      <c r="AR219">
        <v>277011104</v>
      </c>
      <c r="AS219">
        <v>283944864</v>
      </c>
      <c r="AT219">
        <v>1215</v>
      </c>
      <c r="AU219">
        <v>0.48099999999999998</v>
      </c>
      <c r="AW219">
        <v>0.27606000000000003</v>
      </c>
      <c r="AX219">
        <v>0.589472</v>
      </c>
      <c r="AY219">
        <v>8.3323800000000003E-2</v>
      </c>
      <c r="AZ219">
        <v>26000</v>
      </c>
    </row>
    <row r="220" spans="1:52">
      <c r="A220">
        <v>2012</v>
      </c>
      <c r="B220">
        <v>110556</v>
      </c>
      <c r="C220" t="s">
        <v>59</v>
      </c>
      <c r="D220" t="s">
        <v>48</v>
      </c>
      <c r="E220">
        <f t="shared" si="3"/>
        <v>1</v>
      </c>
      <c r="F220">
        <f>IF(ISNA(VLOOKUP(B220,criteria!$U$2:$U$174,1,0)),0,1)</f>
        <v>1</v>
      </c>
      <c r="G220">
        <v>0.60405632347241955</v>
      </c>
      <c r="H220">
        <v>0.31276732249786143</v>
      </c>
      <c r="I220">
        <v>15482</v>
      </c>
      <c r="J220">
        <v>9352</v>
      </c>
      <c r="K220">
        <v>2831</v>
      </c>
      <c r="L220">
        <v>94</v>
      </c>
      <c r="M220">
        <v>2925</v>
      </c>
      <c r="N220">
        <v>93740</v>
      </c>
      <c r="O220" t="s">
        <v>49</v>
      </c>
      <c r="P220" t="s">
        <v>50</v>
      </c>
      <c r="Q220" t="s">
        <v>54</v>
      </c>
      <c r="R220">
        <v>-119.748</v>
      </c>
      <c r="S220">
        <v>36.814500000000002</v>
      </c>
      <c r="T220">
        <v>0.08</v>
      </c>
      <c r="U220">
        <v>3193</v>
      </c>
      <c r="V220">
        <v>149794624</v>
      </c>
      <c r="W220">
        <v>75784448</v>
      </c>
      <c r="Z220">
        <v>51567176</v>
      </c>
      <c r="AA220">
        <v>128433856</v>
      </c>
      <c r="AB220">
        <v>3296214</v>
      </c>
      <c r="AC220">
        <v>13080950</v>
      </c>
      <c r="AD220">
        <v>89009488</v>
      </c>
      <c r="AE220">
        <v>191260256</v>
      </c>
      <c r="AF220">
        <v>281295520</v>
      </c>
      <c r="AG220">
        <v>122431312</v>
      </c>
      <c r="AH220">
        <v>1802523</v>
      </c>
      <c r="AI220">
        <v>3105702</v>
      </c>
      <c r="AJ220">
        <v>4908225</v>
      </c>
      <c r="AK220">
        <v>35250112</v>
      </c>
      <c r="AL220">
        <v>40590992</v>
      </c>
      <c r="AM220">
        <v>287984704</v>
      </c>
      <c r="AN220">
        <v>111424208</v>
      </c>
      <c r="AO220">
        <v>49118564</v>
      </c>
      <c r="AP220">
        <v>123512368</v>
      </c>
      <c r="AQ220">
        <v>136018304</v>
      </c>
      <c r="AR220">
        <v>281295520</v>
      </c>
      <c r="AS220">
        <v>287984704</v>
      </c>
      <c r="AT220">
        <v>1240</v>
      </c>
      <c r="AU220">
        <v>0.48599999999999999</v>
      </c>
      <c r="AW220">
        <v>0.24574599999999999</v>
      </c>
      <c r="AX220">
        <v>0.59746500000000002</v>
      </c>
      <c r="AY220">
        <v>7.2285000000000002E-2</v>
      </c>
      <c r="AZ220">
        <v>26565</v>
      </c>
    </row>
    <row r="221" spans="1:52">
      <c r="A221">
        <v>2013</v>
      </c>
      <c r="B221">
        <v>110556</v>
      </c>
      <c r="C221" t="s">
        <v>59</v>
      </c>
      <c r="D221" t="s">
        <v>48</v>
      </c>
      <c r="E221">
        <f t="shared" si="3"/>
        <v>1</v>
      </c>
      <c r="F221">
        <f>IF(ISNA(VLOOKUP(B221,criteria!$U$2:$U$174,1,0)),0,1)</f>
        <v>1</v>
      </c>
      <c r="G221">
        <v>0.58145548577761363</v>
      </c>
      <c r="H221">
        <v>0.33238034731046168</v>
      </c>
      <c r="I221">
        <v>16242</v>
      </c>
      <c r="J221">
        <v>9444</v>
      </c>
      <c r="K221">
        <v>3036</v>
      </c>
      <c r="L221">
        <v>103</v>
      </c>
      <c r="M221">
        <v>3139</v>
      </c>
      <c r="N221">
        <v>93740</v>
      </c>
      <c r="O221" t="s">
        <v>49</v>
      </c>
      <c r="P221" t="s">
        <v>50</v>
      </c>
      <c r="Q221" t="s">
        <v>54</v>
      </c>
      <c r="R221">
        <v>-119.748</v>
      </c>
      <c r="S221">
        <v>36.814500000000002</v>
      </c>
      <c r="T221">
        <v>6.5000000000000002E-2</v>
      </c>
      <c r="U221">
        <v>3356</v>
      </c>
      <c r="V221">
        <v>156023168</v>
      </c>
      <c r="W221">
        <v>73947800</v>
      </c>
      <c r="Z221">
        <v>56150576</v>
      </c>
      <c r="AA221">
        <v>149016736</v>
      </c>
      <c r="AB221">
        <v>3943182</v>
      </c>
      <c r="AC221">
        <v>12064246</v>
      </c>
      <c r="AD221">
        <v>87130600</v>
      </c>
      <c r="AE221">
        <v>216539936</v>
      </c>
      <c r="AF221">
        <v>311305184</v>
      </c>
      <c r="AG221">
        <v>128356128</v>
      </c>
      <c r="AH221">
        <v>1890286</v>
      </c>
      <c r="AI221">
        <v>6820326</v>
      </c>
      <c r="AJ221">
        <v>8710612</v>
      </c>
      <c r="AK221">
        <v>36987184</v>
      </c>
      <c r="AL221">
        <v>41390080</v>
      </c>
      <c r="AM221">
        <v>306481120</v>
      </c>
      <c r="AN221">
        <v>119735488</v>
      </c>
      <c r="AO221">
        <v>51350404</v>
      </c>
      <c r="AP221">
        <v>136018304</v>
      </c>
      <c r="AQ221">
        <v>153535264</v>
      </c>
      <c r="AR221">
        <v>311305184</v>
      </c>
      <c r="AS221">
        <v>306481120</v>
      </c>
      <c r="AT221">
        <v>1430</v>
      </c>
      <c r="AU221">
        <v>0.52400000000000002</v>
      </c>
      <c r="AW221">
        <v>0.23241600000000001</v>
      </c>
      <c r="AX221">
        <v>0.59201899999999996</v>
      </c>
      <c r="AY221">
        <v>6.2980700000000001E-2</v>
      </c>
      <c r="AZ221">
        <v>26000</v>
      </c>
    </row>
    <row r="222" spans="1:52">
      <c r="A222">
        <v>2014</v>
      </c>
      <c r="B222">
        <v>110556</v>
      </c>
      <c r="C222" t="s">
        <v>59</v>
      </c>
      <c r="D222" t="s">
        <v>48</v>
      </c>
      <c r="E222">
        <f t="shared" si="3"/>
        <v>1</v>
      </c>
      <c r="F222">
        <f>IF(ISNA(VLOOKUP(B222,criteria!$U$2:$U$174,1,0)),0,1)</f>
        <v>1</v>
      </c>
      <c r="G222">
        <v>0.59402024889263871</v>
      </c>
      <c r="H222">
        <v>0.31362627607634264</v>
      </c>
      <c r="I222">
        <v>18964</v>
      </c>
      <c r="J222">
        <v>11265</v>
      </c>
      <c r="K222">
        <v>3387</v>
      </c>
      <c r="L222">
        <v>146</v>
      </c>
      <c r="M222">
        <v>3533</v>
      </c>
      <c r="N222">
        <v>93740</v>
      </c>
      <c r="O222" t="s">
        <v>49</v>
      </c>
      <c r="P222" t="s">
        <v>50</v>
      </c>
      <c r="Q222" t="s">
        <v>54</v>
      </c>
      <c r="R222">
        <v>-119.748</v>
      </c>
      <c r="S222">
        <v>36.814500000000002</v>
      </c>
      <c r="T222">
        <v>4.2999999999999997E-2</v>
      </c>
      <c r="U222">
        <v>3463</v>
      </c>
      <c r="V222">
        <v>161293440</v>
      </c>
      <c r="W222">
        <v>74405760</v>
      </c>
      <c r="Z222">
        <v>59510696</v>
      </c>
      <c r="AA222">
        <v>162428544</v>
      </c>
      <c r="AB222">
        <v>4326445</v>
      </c>
      <c r="AC222">
        <v>12258501</v>
      </c>
      <c r="AD222">
        <v>87805232</v>
      </c>
      <c r="AE222">
        <v>233134576</v>
      </c>
      <c r="AF222">
        <v>347409120</v>
      </c>
      <c r="AG222">
        <v>132706744</v>
      </c>
      <c r="AH222">
        <v>5286808</v>
      </c>
      <c r="AI222">
        <v>3799877</v>
      </c>
      <c r="AJ222">
        <v>9086685</v>
      </c>
      <c r="AK222">
        <v>37657400</v>
      </c>
      <c r="AL222">
        <v>45571880</v>
      </c>
      <c r="AM222">
        <v>318383840</v>
      </c>
      <c r="AN222">
        <v>127687424</v>
      </c>
      <c r="AO222">
        <v>48883540</v>
      </c>
      <c r="AP222">
        <v>153535264</v>
      </c>
      <c r="AQ222">
        <v>156993296</v>
      </c>
      <c r="AR222">
        <v>347409120</v>
      </c>
      <c r="AS222">
        <v>318383840</v>
      </c>
      <c r="AT222">
        <v>1531</v>
      </c>
      <c r="AU222">
        <v>0.58499999999999996</v>
      </c>
      <c r="AW222">
        <v>0.24528900000000001</v>
      </c>
      <c r="AX222">
        <v>0.59004299999999998</v>
      </c>
      <c r="AY222">
        <v>6.6915199999999994E-2</v>
      </c>
      <c r="AZ222">
        <v>26137</v>
      </c>
    </row>
    <row r="223" spans="1:52">
      <c r="A223">
        <v>2015</v>
      </c>
      <c r="B223">
        <v>110556</v>
      </c>
      <c r="C223" t="s">
        <v>59</v>
      </c>
      <c r="D223" t="s">
        <v>48</v>
      </c>
      <c r="E223">
        <f t="shared" si="3"/>
        <v>1</v>
      </c>
      <c r="F223">
        <f>IF(ISNA(VLOOKUP(B223,criteria!$U$2:$U$174,1,0)),0,1)</f>
        <v>1</v>
      </c>
      <c r="G223">
        <v>0.52191794563145755</v>
      </c>
      <c r="H223">
        <v>0.35287334230251777</v>
      </c>
      <c r="I223">
        <v>19938</v>
      </c>
      <c r="J223">
        <v>10406</v>
      </c>
      <c r="K223">
        <v>3537</v>
      </c>
      <c r="L223">
        <v>135</v>
      </c>
      <c r="M223">
        <v>3672</v>
      </c>
      <c r="T223">
        <v>4.8000000000000001E-2</v>
      </c>
      <c r="U223">
        <v>3712</v>
      </c>
      <c r="V223">
        <v>168114544</v>
      </c>
      <c r="W223">
        <v>78660936</v>
      </c>
      <c r="Z223">
        <v>62555772</v>
      </c>
      <c r="AA223">
        <v>176295376</v>
      </c>
      <c r="AB223">
        <v>5247636</v>
      </c>
      <c r="AC223">
        <v>13932924</v>
      </c>
      <c r="AD223">
        <v>93660064</v>
      </c>
      <c r="AE223">
        <v>251340880</v>
      </c>
      <c r="AF223">
        <v>361848416</v>
      </c>
      <c r="AG223">
        <v>142708000</v>
      </c>
      <c r="AH223">
        <v>3715917</v>
      </c>
      <c r="AI223">
        <v>6828097</v>
      </c>
      <c r="AJ223">
        <v>10544014</v>
      </c>
      <c r="AK223">
        <v>43356600</v>
      </c>
      <c r="AL223">
        <v>56103368</v>
      </c>
      <c r="AM223">
        <v>355931360</v>
      </c>
      <c r="AN223">
        <v>133471456</v>
      </c>
      <c r="AO223">
        <v>56752328</v>
      </c>
      <c r="AP223">
        <v>156993296</v>
      </c>
      <c r="AQ223">
        <v>129323704</v>
      </c>
      <c r="AR223">
        <v>361848416</v>
      </c>
      <c r="AS223">
        <v>355931360</v>
      </c>
      <c r="AT223">
        <v>1459</v>
      </c>
      <c r="AU223">
        <v>0.56499999999999995</v>
      </c>
      <c r="AW223">
        <v>0.221885</v>
      </c>
      <c r="AX223">
        <v>0.60378299999999996</v>
      </c>
      <c r="AY223">
        <v>6.0514199999999997E-2</v>
      </c>
      <c r="AZ223">
        <v>27519</v>
      </c>
    </row>
    <row r="224" spans="1:52">
      <c r="A224">
        <v>2016</v>
      </c>
      <c r="B224">
        <v>110556</v>
      </c>
      <c r="C224" t="s">
        <v>59</v>
      </c>
      <c r="D224" t="s">
        <v>48</v>
      </c>
      <c r="E224">
        <f t="shared" si="3"/>
        <v>1</v>
      </c>
      <c r="F224">
        <f>IF(ISNA(VLOOKUP(B224,criteria!$U$2:$U$174,1,0)),0,1)</f>
        <v>1</v>
      </c>
      <c r="G224">
        <v>0.53541499866559916</v>
      </c>
      <c r="H224">
        <v>0.32917954341541222</v>
      </c>
      <c r="I224">
        <v>18735</v>
      </c>
      <c r="J224">
        <v>10031</v>
      </c>
      <c r="K224">
        <v>3208</v>
      </c>
      <c r="L224">
        <v>94</v>
      </c>
      <c r="M224">
        <v>3302</v>
      </c>
      <c r="T224">
        <v>6.0999999999999999E-2</v>
      </c>
      <c r="U224">
        <v>3809</v>
      </c>
      <c r="V224">
        <v>172769280</v>
      </c>
      <c r="W224">
        <v>80798184</v>
      </c>
      <c r="Z224">
        <v>62520304</v>
      </c>
      <c r="AA224">
        <v>193378048</v>
      </c>
      <c r="AB224">
        <v>4411445</v>
      </c>
      <c r="AC224">
        <v>13736349</v>
      </c>
      <c r="AD224">
        <v>95616168</v>
      </c>
      <c r="AE224">
        <v>266836960</v>
      </c>
      <c r="AF224">
        <v>365630176</v>
      </c>
      <c r="AG224">
        <v>147174112</v>
      </c>
      <c r="AH224">
        <v>2990546</v>
      </c>
      <c r="AI224">
        <v>4908622</v>
      </c>
      <c r="AJ224">
        <v>7899168</v>
      </c>
      <c r="AK224">
        <v>40151420</v>
      </c>
      <c r="AL224">
        <v>52761524</v>
      </c>
      <c r="AM224">
        <v>393204032</v>
      </c>
      <c r="AN224">
        <v>147936304</v>
      </c>
      <c r="AO224">
        <v>73242616</v>
      </c>
      <c r="AP224">
        <v>129323704</v>
      </c>
      <c r="AQ224">
        <v>144331088</v>
      </c>
      <c r="AR224">
        <v>365630176</v>
      </c>
      <c r="AS224">
        <v>393204032</v>
      </c>
      <c r="AT224">
        <v>1574</v>
      </c>
      <c r="AU224">
        <v>0.55600000000000005</v>
      </c>
      <c r="AW224">
        <v>0.240541</v>
      </c>
      <c r="AX224">
        <v>0.621197</v>
      </c>
      <c r="AY224">
        <v>6.2479600000000003E-2</v>
      </c>
      <c r="AZ224">
        <v>27059</v>
      </c>
    </row>
    <row r="225" spans="1:52">
      <c r="A225">
        <v>2017</v>
      </c>
      <c r="B225">
        <v>110556</v>
      </c>
      <c r="C225" t="s">
        <v>59</v>
      </c>
      <c r="D225" t="s">
        <v>48</v>
      </c>
      <c r="E225">
        <f t="shared" si="3"/>
        <v>1</v>
      </c>
      <c r="F225">
        <f>IF(ISNA(VLOOKUP(B225,criteria!$U$2:$U$174,1,0)),0,1)</f>
        <v>1</v>
      </c>
      <c r="G225">
        <v>0.59408482142857144</v>
      </c>
      <c r="H225">
        <v>0.3236896486943453</v>
      </c>
      <c r="I225">
        <v>17920</v>
      </c>
      <c r="J225">
        <v>10646</v>
      </c>
      <c r="K225">
        <v>3307</v>
      </c>
      <c r="L225">
        <v>139</v>
      </c>
      <c r="M225">
        <v>3446</v>
      </c>
      <c r="T225">
        <v>0.05</v>
      </c>
      <c r="U225">
        <v>3849</v>
      </c>
      <c r="V225">
        <v>191440032</v>
      </c>
      <c r="W225">
        <v>82346032</v>
      </c>
      <c r="Z225">
        <v>68769120</v>
      </c>
      <c r="AA225">
        <v>269798368</v>
      </c>
      <c r="AB225">
        <v>4711529</v>
      </c>
      <c r="AC225">
        <v>18905092</v>
      </c>
      <c r="AD225">
        <v>99016816</v>
      </c>
      <c r="AE225">
        <v>353172672</v>
      </c>
      <c r="AF225">
        <v>453214944</v>
      </c>
      <c r="AG225">
        <v>153563568</v>
      </c>
      <c r="AH225">
        <v>6523636</v>
      </c>
      <c r="AI225">
        <v>6098659</v>
      </c>
      <c r="AJ225">
        <v>12622295</v>
      </c>
      <c r="AK225">
        <v>41183904</v>
      </c>
      <c r="AL225">
        <v>58057804</v>
      </c>
      <c r="AM225">
        <v>485109856</v>
      </c>
      <c r="AN225">
        <v>159412912</v>
      </c>
      <c r="AO225">
        <v>139455216</v>
      </c>
      <c r="AP225">
        <v>144331088</v>
      </c>
      <c r="AQ225">
        <v>151573456</v>
      </c>
      <c r="AR225">
        <v>453214944</v>
      </c>
      <c r="AS225">
        <v>485109856</v>
      </c>
    </row>
    <row r="226" spans="1:52">
      <c r="A226">
        <v>1990</v>
      </c>
      <c r="B226">
        <v>110565</v>
      </c>
      <c r="C226" t="s">
        <v>101</v>
      </c>
      <c r="D226" t="s">
        <v>48</v>
      </c>
      <c r="E226">
        <f t="shared" si="3"/>
        <v>0</v>
      </c>
      <c r="F226">
        <f>IF(ISNA(VLOOKUP(B226,criteria!$U$2:$U$174,1,0)),0,1)</f>
        <v>1</v>
      </c>
      <c r="G226" t="s">
        <v>636</v>
      </c>
      <c r="H226" t="s">
        <v>636</v>
      </c>
      <c r="N226">
        <v>92634</v>
      </c>
      <c r="O226" t="s">
        <v>49</v>
      </c>
      <c r="V226">
        <v>28391820</v>
      </c>
      <c r="Z226">
        <v>5290079</v>
      </c>
      <c r="AA226">
        <v>92614472</v>
      </c>
      <c r="AB226">
        <v>83735</v>
      </c>
      <c r="AC226">
        <v>349916</v>
      </c>
      <c r="AF226">
        <v>136713104</v>
      </c>
      <c r="AG226">
        <v>77142064</v>
      </c>
      <c r="AK226">
        <v>10656339</v>
      </c>
      <c r="AL226">
        <v>7853346</v>
      </c>
      <c r="AM226">
        <v>136230624</v>
      </c>
      <c r="AN226">
        <v>81681984</v>
      </c>
      <c r="AO226">
        <v>19551820</v>
      </c>
    </row>
    <row r="227" spans="1:52">
      <c r="A227">
        <v>1991</v>
      </c>
      <c r="B227">
        <v>110565</v>
      </c>
      <c r="C227" t="s">
        <v>101</v>
      </c>
      <c r="D227" t="s">
        <v>48</v>
      </c>
      <c r="E227">
        <f t="shared" si="3"/>
        <v>0</v>
      </c>
      <c r="F227">
        <f>IF(ISNA(VLOOKUP(B227,criteria!$U$2:$U$174,1,0)),0,1)</f>
        <v>1</v>
      </c>
      <c r="G227" t="s">
        <v>636</v>
      </c>
      <c r="H227" t="s">
        <v>636</v>
      </c>
      <c r="N227">
        <v>92634</v>
      </c>
      <c r="O227" t="s">
        <v>49</v>
      </c>
      <c r="V227">
        <v>27623568</v>
      </c>
      <c r="Z227">
        <v>6516505</v>
      </c>
      <c r="AA227">
        <v>95554112</v>
      </c>
      <c r="AB227">
        <v>26864</v>
      </c>
      <c r="AC227">
        <v>338202</v>
      </c>
      <c r="AF227">
        <v>140635136</v>
      </c>
      <c r="AG227">
        <v>77284656</v>
      </c>
      <c r="AK227">
        <v>9466720</v>
      </c>
      <c r="AL227">
        <v>9403103</v>
      </c>
      <c r="AM227">
        <v>141783856</v>
      </c>
      <c r="AN227">
        <v>79963200</v>
      </c>
      <c r="AO227">
        <v>21927836</v>
      </c>
    </row>
    <row r="228" spans="1:52">
      <c r="A228">
        <v>1992</v>
      </c>
      <c r="B228">
        <v>110565</v>
      </c>
      <c r="C228" t="s">
        <v>101</v>
      </c>
      <c r="D228" t="s">
        <v>48</v>
      </c>
      <c r="E228">
        <f t="shared" si="3"/>
        <v>0</v>
      </c>
      <c r="F228">
        <f>IF(ISNA(VLOOKUP(B228,criteria!$U$2:$U$174,1,0)),0,1)</f>
        <v>1</v>
      </c>
      <c r="G228" t="s">
        <v>636</v>
      </c>
      <c r="H228" t="s">
        <v>636</v>
      </c>
      <c r="N228">
        <v>92634</v>
      </c>
      <c r="O228" t="s">
        <v>49</v>
      </c>
      <c r="V228">
        <v>37022256</v>
      </c>
      <c r="Z228">
        <v>7757719</v>
      </c>
      <c r="AA228">
        <v>81493912</v>
      </c>
      <c r="AB228">
        <v>232681</v>
      </c>
      <c r="AC228">
        <v>6421145</v>
      </c>
      <c r="AF228">
        <v>143585520</v>
      </c>
      <c r="AG228">
        <v>70355584</v>
      </c>
      <c r="AK228">
        <v>9665192</v>
      </c>
      <c r="AL228">
        <v>17255592</v>
      </c>
      <c r="AM228">
        <v>137028144</v>
      </c>
      <c r="AN228">
        <v>73947576</v>
      </c>
      <c r="AO228">
        <v>19020552</v>
      </c>
    </row>
    <row r="229" spans="1:52">
      <c r="A229">
        <v>1993</v>
      </c>
      <c r="B229">
        <v>110565</v>
      </c>
      <c r="C229" t="s">
        <v>101</v>
      </c>
      <c r="D229" t="s">
        <v>48</v>
      </c>
      <c r="E229">
        <f t="shared" si="3"/>
        <v>0</v>
      </c>
      <c r="F229">
        <f>IF(ISNA(VLOOKUP(B229,criteria!$U$2:$U$174,1,0)),0,1)</f>
        <v>1</v>
      </c>
      <c r="G229" t="s">
        <v>636</v>
      </c>
      <c r="H229" t="s">
        <v>636</v>
      </c>
      <c r="N229">
        <v>92634</v>
      </c>
      <c r="O229" t="s">
        <v>49</v>
      </c>
      <c r="V229">
        <v>40315072</v>
      </c>
      <c r="Y229">
        <v>26109</v>
      </c>
      <c r="Z229">
        <v>7270074</v>
      </c>
      <c r="AA229">
        <v>86501976</v>
      </c>
      <c r="AB229">
        <v>25801</v>
      </c>
      <c r="AC229">
        <v>351059</v>
      </c>
      <c r="AF229">
        <v>142848256</v>
      </c>
      <c r="AG229">
        <v>69061528</v>
      </c>
      <c r="AK229">
        <v>11369976</v>
      </c>
      <c r="AL229">
        <v>12037595</v>
      </c>
      <c r="AM229">
        <v>141986240</v>
      </c>
      <c r="AN229">
        <v>73623488</v>
      </c>
      <c r="AO229">
        <v>18429536</v>
      </c>
    </row>
    <row r="230" spans="1:52">
      <c r="A230">
        <v>1994</v>
      </c>
      <c r="B230">
        <v>110565</v>
      </c>
      <c r="C230" t="s">
        <v>101</v>
      </c>
      <c r="D230" t="s">
        <v>48</v>
      </c>
      <c r="E230">
        <f t="shared" si="3"/>
        <v>0</v>
      </c>
      <c r="F230">
        <f>IF(ISNA(VLOOKUP(B230,criteria!$U$2:$U$174,1,0)),0,1)</f>
        <v>1</v>
      </c>
      <c r="G230" t="s">
        <v>636</v>
      </c>
      <c r="H230" t="s">
        <v>636</v>
      </c>
      <c r="N230">
        <v>92634</v>
      </c>
      <c r="O230" t="s">
        <v>49</v>
      </c>
      <c r="V230">
        <v>42701240</v>
      </c>
      <c r="Y230">
        <v>18030</v>
      </c>
      <c r="Z230">
        <v>7864460</v>
      </c>
      <c r="AA230">
        <v>84287008</v>
      </c>
      <c r="AB230">
        <v>25248</v>
      </c>
      <c r="AC230">
        <v>447467</v>
      </c>
      <c r="AF230">
        <v>148117488</v>
      </c>
      <c r="AG230">
        <v>71863840</v>
      </c>
      <c r="AK230">
        <v>9125054</v>
      </c>
      <c r="AL230">
        <v>15513662</v>
      </c>
      <c r="AM230">
        <v>154680800</v>
      </c>
      <c r="AN230">
        <v>75916040</v>
      </c>
      <c r="AO230">
        <v>18764526</v>
      </c>
    </row>
    <row r="231" spans="1:52">
      <c r="A231">
        <v>1995</v>
      </c>
      <c r="B231">
        <v>110565</v>
      </c>
      <c r="C231" t="s">
        <v>101</v>
      </c>
      <c r="D231" t="s">
        <v>48</v>
      </c>
      <c r="E231">
        <f t="shared" si="3"/>
        <v>0</v>
      </c>
      <c r="F231">
        <f>IF(ISNA(VLOOKUP(B231,criteria!$U$2:$U$174,1,0)),0,1)</f>
        <v>1</v>
      </c>
      <c r="G231" t="s">
        <v>636</v>
      </c>
      <c r="H231" t="s">
        <v>636</v>
      </c>
      <c r="N231">
        <v>92634</v>
      </c>
      <c r="O231" t="s">
        <v>49</v>
      </c>
      <c r="V231">
        <v>47307460</v>
      </c>
      <c r="Z231">
        <v>9410805</v>
      </c>
      <c r="AA231">
        <v>88861456</v>
      </c>
      <c r="AB231">
        <v>508065</v>
      </c>
      <c r="AC231">
        <v>3167681</v>
      </c>
      <c r="AF231">
        <v>158709968</v>
      </c>
      <c r="AG231">
        <v>77792616</v>
      </c>
      <c r="AK231">
        <v>8921072</v>
      </c>
      <c r="AL231">
        <v>8538645</v>
      </c>
      <c r="AM231">
        <v>149541088</v>
      </c>
      <c r="AN231">
        <v>80179352</v>
      </c>
      <c r="AO231">
        <v>20589604</v>
      </c>
    </row>
    <row r="232" spans="1:52">
      <c r="A232">
        <v>1996</v>
      </c>
      <c r="B232">
        <v>110565</v>
      </c>
      <c r="C232" t="s">
        <v>101</v>
      </c>
      <c r="D232" t="s">
        <v>48</v>
      </c>
      <c r="E232">
        <f t="shared" si="3"/>
        <v>0</v>
      </c>
      <c r="F232">
        <f>IF(ISNA(VLOOKUP(B232,criteria!$U$2:$U$174,1,0)),0,1)</f>
        <v>1</v>
      </c>
      <c r="G232" t="s">
        <v>636</v>
      </c>
      <c r="H232" t="s">
        <v>636</v>
      </c>
      <c r="N232">
        <v>92634</v>
      </c>
      <c r="O232" t="s">
        <v>49</v>
      </c>
      <c r="V232">
        <v>51990624</v>
      </c>
      <c r="Z232">
        <v>10725578</v>
      </c>
      <c r="AA232">
        <v>100601344</v>
      </c>
      <c r="AB232">
        <v>129123</v>
      </c>
      <c r="AC232">
        <v>3679629</v>
      </c>
      <c r="AF232">
        <v>175550976</v>
      </c>
      <c r="AG232">
        <v>82644040</v>
      </c>
      <c r="AK232">
        <v>7069073</v>
      </c>
      <c r="AL232">
        <v>20238604</v>
      </c>
      <c r="AM232">
        <v>172027664</v>
      </c>
      <c r="AN232">
        <v>85358752</v>
      </c>
      <c r="AO232">
        <v>22015896</v>
      </c>
      <c r="AT232">
        <v>744</v>
      </c>
      <c r="AU232">
        <v>0.40300000000000002</v>
      </c>
    </row>
    <row r="233" spans="1:52">
      <c r="A233">
        <v>1997</v>
      </c>
      <c r="B233">
        <v>110565</v>
      </c>
      <c r="C233" t="s">
        <v>101</v>
      </c>
      <c r="D233" t="s">
        <v>48</v>
      </c>
      <c r="E233">
        <f t="shared" si="3"/>
        <v>0</v>
      </c>
      <c r="F233">
        <f>IF(ISNA(VLOOKUP(B233,criteria!$U$2:$U$174,1,0)),0,1)</f>
        <v>1</v>
      </c>
      <c r="G233" t="s">
        <v>636</v>
      </c>
      <c r="H233" t="s">
        <v>636</v>
      </c>
      <c r="N233">
        <v>92831</v>
      </c>
      <c r="O233" t="s">
        <v>49</v>
      </c>
      <c r="V233">
        <v>58659508</v>
      </c>
      <c r="Z233">
        <v>12399780</v>
      </c>
      <c r="AA233">
        <v>103199400</v>
      </c>
      <c r="AB233">
        <v>675575</v>
      </c>
      <c r="AC233">
        <v>1283222</v>
      </c>
      <c r="AF233">
        <v>183282224</v>
      </c>
      <c r="AG233">
        <v>82715576</v>
      </c>
      <c r="AI233">
        <v>363907</v>
      </c>
      <c r="AJ233">
        <v>363907</v>
      </c>
      <c r="AK233">
        <v>13533874</v>
      </c>
      <c r="AL233">
        <v>17900232</v>
      </c>
      <c r="AM233">
        <v>177699600</v>
      </c>
      <c r="AN233">
        <v>90905008</v>
      </c>
      <c r="AO233">
        <v>22483812</v>
      </c>
      <c r="AT233">
        <v>674</v>
      </c>
      <c r="AU233">
        <v>0.42399999999999999</v>
      </c>
      <c r="AW233">
        <v>0.43268400000000001</v>
      </c>
      <c r="AX233">
        <v>0.61709099999999995</v>
      </c>
      <c r="AY233">
        <v>0.102549</v>
      </c>
      <c r="AZ233">
        <v>17087.5</v>
      </c>
    </row>
    <row r="234" spans="1:52">
      <c r="A234">
        <v>1998</v>
      </c>
      <c r="B234">
        <v>110565</v>
      </c>
      <c r="C234" t="s">
        <v>101</v>
      </c>
      <c r="D234" t="s">
        <v>48</v>
      </c>
      <c r="E234">
        <f t="shared" si="3"/>
        <v>0</v>
      </c>
      <c r="F234">
        <f>IF(ISNA(VLOOKUP(B234,criteria!$U$2:$U$174,1,0)),0,1)</f>
        <v>1</v>
      </c>
      <c r="G234" t="s">
        <v>636</v>
      </c>
      <c r="H234" t="s">
        <v>636</v>
      </c>
      <c r="N234">
        <v>928349480</v>
      </c>
      <c r="O234" t="s">
        <v>49</v>
      </c>
      <c r="V234">
        <v>67124160</v>
      </c>
      <c r="Z234">
        <v>18410804</v>
      </c>
      <c r="AA234">
        <v>120492416</v>
      </c>
      <c r="AB234">
        <v>3952652</v>
      </c>
      <c r="AC234">
        <v>5739204</v>
      </c>
      <c r="AF234">
        <v>243222000</v>
      </c>
      <c r="AG234">
        <v>86253024</v>
      </c>
      <c r="AH234">
        <v>2673608</v>
      </c>
      <c r="AI234">
        <v>3216994</v>
      </c>
      <c r="AJ234">
        <v>5890602</v>
      </c>
      <c r="AK234">
        <v>20325866</v>
      </c>
      <c r="AL234">
        <v>23378056</v>
      </c>
      <c r="AM234">
        <v>234680768</v>
      </c>
      <c r="AN234">
        <v>108914832</v>
      </c>
      <c r="AO234">
        <v>22382684</v>
      </c>
      <c r="AT234">
        <v>573</v>
      </c>
      <c r="AU234">
        <v>0.438</v>
      </c>
      <c r="AW234">
        <v>0.42756100000000002</v>
      </c>
      <c r="AX234">
        <v>0.61890299999999998</v>
      </c>
      <c r="AY234">
        <v>0.107215</v>
      </c>
      <c r="AZ234">
        <v>17681</v>
      </c>
    </row>
    <row r="235" spans="1:52">
      <c r="A235">
        <v>1999</v>
      </c>
      <c r="B235">
        <v>110565</v>
      </c>
      <c r="C235" t="s">
        <v>101</v>
      </c>
      <c r="D235" t="s">
        <v>48</v>
      </c>
      <c r="E235">
        <f t="shared" si="3"/>
        <v>0</v>
      </c>
      <c r="F235">
        <f>IF(ISNA(VLOOKUP(B235,criteria!$U$2:$U$174,1,0)),0,1)</f>
        <v>1</v>
      </c>
      <c r="G235" t="s">
        <v>636</v>
      </c>
      <c r="H235" t="s">
        <v>636</v>
      </c>
      <c r="N235">
        <v>928349480</v>
      </c>
      <c r="O235" t="s">
        <v>49</v>
      </c>
      <c r="V235">
        <v>70133280</v>
      </c>
      <c r="Z235">
        <v>19340238</v>
      </c>
      <c r="AA235">
        <v>125113272</v>
      </c>
      <c r="AB235">
        <v>9990279</v>
      </c>
      <c r="AC235">
        <v>6091613</v>
      </c>
      <c r="AF235">
        <v>258913920</v>
      </c>
      <c r="AG235">
        <v>86935456</v>
      </c>
      <c r="AH235">
        <v>7315688</v>
      </c>
      <c r="AI235">
        <v>1348282</v>
      </c>
      <c r="AJ235">
        <v>8663970</v>
      </c>
      <c r="AK235">
        <v>19333062</v>
      </c>
      <c r="AL235">
        <v>22001028</v>
      </c>
      <c r="AM235">
        <v>248305680</v>
      </c>
      <c r="AN235">
        <v>120545616</v>
      </c>
      <c r="AO235">
        <v>18505916</v>
      </c>
      <c r="AQ235">
        <v>7056303</v>
      </c>
      <c r="AT235">
        <v>574</v>
      </c>
      <c r="AU235">
        <v>0.41599999999999998</v>
      </c>
      <c r="AW235">
        <v>0.41647800000000001</v>
      </c>
      <c r="AX235">
        <v>0.62524900000000005</v>
      </c>
      <c r="AY235">
        <v>0.100731</v>
      </c>
      <c r="AZ235">
        <v>18777</v>
      </c>
    </row>
    <row r="236" spans="1:52">
      <c r="A236">
        <v>2000</v>
      </c>
      <c r="B236">
        <v>110565</v>
      </c>
      <c r="C236" t="s">
        <v>101</v>
      </c>
      <c r="D236" t="s">
        <v>48</v>
      </c>
      <c r="E236">
        <f t="shared" si="3"/>
        <v>0</v>
      </c>
      <c r="F236">
        <f>IF(ISNA(VLOOKUP(B236,criteria!$U$2:$U$174,1,0)),0,1)</f>
        <v>1</v>
      </c>
      <c r="G236" t="s">
        <v>636</v>
      </c>
      <c r="H236" t="s">
        <v>636</v>
      </c>
      <c r="V236">
        <v>71828328</v>
      </c>
      <c r="Z236">
        <v>22318808</v>
      </c>
      <c r="AA236">
        <v>143849344</v>
      </c>
      <c r="AB236">
        <v>6870319</v>
      </c>
      <c r="AC236">
        <v>7325499</v>
      </c>
      <c r="AF236">
        <v>282709344</v>
      </c>
      <c r="AG236">
        <v>95393800</v>
      </c>
      <c r="AH236">
        <v>8437603</v>
      </c>
      <c r="AI236">
        <v>1198419</v>
      </c>
      <c r="AJ236">
        <v>9636022</v>
      </c>
      <c r="AK236">
        <v>20737616</v>
      </c>
      <c r="AL236">
        <v>25021252</v>
      </c>
      <c r="AM236">
        <v>288025152</v>
      </c>
      <c r="AN236">
        <v>132998736</v>
      </c>
      <c r="AO236">
        <v>18657536</v>
      </c>
      <c r="AP236">
        <v>7056303</v>
      </c>
      <c r="AQ236">
        <v>7510973</v>
      </c>
      <c r="AT236">
        <v>787</v>
      </c>
      <c r="AU236">
        <v>0.43</v>
      </c>
      <c r="AW236">
        <v>0.40179700000000002</v>
      </c>
      <c r="AX236">
        <v>0.62867200000000001</v>
      </c>
      <c r="AY236">
        <v>9.7960699999999998E-2</v>
      </c>
      <c r="AZ236">
        <v>19908</v>
      </c>
    </row>
    <row r="237" spans="1:52">
      <c r="A237">
        <v>2001</v>
      </c>
      <c r="B237">
        <v>110565</v>
      </c>
      <c r="C237" t="s">
        <v>101</v>
      </c>
      <c r="D237" t="s">
        <v>48</v>
      </c>
      <c r="E237">
        <f t="shared" si="3"/>
        <v>1</v>
      </c>
      <c r="F237">
        <f>IF(ISNA(VLOOKUP(B237,criteria!$U$2:$U$174,1,0)),0,1)</f>
        <v>1</v>
      </c>
      <c r="G237">
        <v>0.69157217803350823</v>
      </c>
      <c r="H237">
        <v>0.3391655450874832</v>
      </c>
      <c r="I237">
        <v>11818</v>
      </c>
      <c r="J237">
        <v>8173</v>
      </c>
      <c r="K237">
        <v>2657</v>
      </c>
      <c r="L237">
        <v>115</v>
      </c>
      <c r="M237">
        <v>2772</v>
      </c>
      <c r="N237">
        <v>928349480</v>
      </c>
      <c r="O237" t="s">
        <v>49</v>
      </c>
      <c r="V237">
        <v>115268744</v>
      </c>
      <c r="W237">
        <v>105706624</v>
      </c>
      <c r="Z237">
        <v>21067140</v>
      </c>
      <c r="AA237">
        <v>156417552</v>
      </c>
      <c r="AB237">
        <v>581062</v>
      </c>
      <c r="AC237">
        <v>3811099</v>
      </c>
      <c r="AD237">
        <v>140278144</v>
      </c>
      <c r="AE237">
        <v>154067024</v>
      </c>
      <c r="AF237">
        <v>334888000</v>
      </c>
      <c r="AG237">
        <v>123901936</v>
      </c>
      <c r="AH237">
        <v>25362.36</v>
      </c>
      <c r="AI237">
        <v>629875.63</v>
      </c>
      <c r="AJ237">
        <v>655238</v>
      </c>
      <c r="AK237">
        <v>25329662</v>
      </c>
      <c r="AL237">
        <v>27446150</v>
      </c>
      <c r="AM237">
        <v>302424832</v>
      </c>
      <c r="AN237">
        <v>135829568</v>
      </c>
      <c r="AO237">
        <v>22642176</v>
      </c>
      <c r="AR237">
        <v>334888000</v>
      </c>
      <c r="AS237">
        <v>302424832</v>
      </c>
      <c r="AT237">
        <v>948</v>
      </c>
      <c r="AU237">
        <v>0.46700000000000003</v>
      </c>
      <c r="AW237">
        <v>0.39699800000000002</v>
      </c>
      <c r="AX237">
        <v>0.62516099999999997</v>
      </c>
      <c r="AY237">
        <v>9.9659999999999999E-2</v>
      </c>
      <c r="AZ237">
        <v>21190</v>
      </c>
    </row>
    <row r="238" spans="1:52">
      <c r="A238">
        <v>2002</v>
      </c>
      <c r="B238">
        <v>110565</v>
      </c>
      <c r="C238" t="s">
        <v>101</v>
      </c>
      <c r="D238" t="s">
        <v>48</v>
      </c>
      <c r="E238">
        <f t="shared" si="3"/>
        <v>1</v>
      </c>
      <c r="F238">
        <f>IF(ISNA(VLOOKUP(B238,criteria!$U$2:$U$174,1,0)),0,1)</f>
        <v>1</v>
      </c>
      <c r="G238">
        <v>0.6864277958740499</v>
      </c>
      <c r="H238">
        <v>0.30391226405146049</v>
      </c>
      <c r="I238">
        <v>13815</v>
      </c>
      <c r="J238">
        <v>9483</v>
      </c>
      <c r="K238">
        <v>2772</v>
      </c>
      <c r="L238">
        <v>110</v>
      </c>
      <c r="M238">
        <v>2882</v>
      </c>
      <c r="N238" t="s">
        <v>125</v>
      </c>
      <c r="O238" t="s">
        <v>49</v>
      </c>
      <c r="V238">
        <v>82349592</v>
      </c>
      <c r="W238">
        <v>73079904</v>
      </c>
      <c r="Y238">
        <v>14394</v>
      </c>
      <c r="Z238">
        <v>22135928</v>
      </c>
      <c r="AA238">
        <v>164379632</v>
      </c>
      <c r="AB238">
        <v>567930</v>
      </c>
      <c r="AC238">
        <v>24037608</v>
      </c>
      <c r="AD238">
        <v>115249040</v>
      </c>
      <c r="AE238">
        <v>180087440</v>
      </c>
      <c r="AF238">
        <v>308213568</v>
      </c>
      <c r="AG238">
        <v>133339360</v>
      </c>
      <c r="AH238">
        <v>42887.7</v>
      </c>
      <c r="AI238">
        <v>558823.88</v>
      </c>
      <c r="AJ238">
        <v>601711.56000000006</v>
      </c>
      <c r="AK238">
        <v>22825184</v>
      </c>
      <c r="AL238">
        <v>28074828</v>
      </c>
      <c r="AM238">
        <v>280692224</v>
      </c>
      <c r="AN238">
        <v>141298016</v>
      </c>
      <c r="AO238">
        <v>32863692</v>
      </c>
      <c r="AP238">
        <v>6293614</v>
      </c>
      <c r="AQ238">
        <v>6629809</v>
      </c>
      <c r="AR238">
        <v>308213568</v>
      </c>
      <c r="AS238">
        <v>280692224</v>
      </c>
      <c r="AT238">
        <v>1043</v>
      </c>
      <c r="AU238">
        <v>0.47599999999999998</v>
      </c>
      <c r="AW238">
        <v>0.40470699999999998</v>
      </c>
      <c r="AX238">
        <v>0.62214100000000006</v>
      </c>
      <c r="AY238">
        <v>0.103856</v>
      </c>
      <c r="AZ238">
        <v>22793</v>
      </c>
    </row>
    <row r="239" spans="1:52">
      <c r="A239">
        <v>2003</v>
      </c>
      <c r="B239">
        <v>110565</v>
      </c>
      <c r="C239" t="s">
        <v>101</v>
      </c>
      <c r="D239" t="s">
        <v>48</v>
      </c>
      <c r="E239">
        <f t="shared" si="3"/>
        <v>1</v>
      </c>
      <c r="F239">
        <f>IF(ISNA(VLOOKUP(B239,criteria!$U$2:$U$174,1,0)),0,1)</f>
        <v>1</v>
      </c>
      <c r="G239">
        <v>0.68760793187637703</v>
      </c>
      <c r="H239">
        <v>0.29704685199618946</v>
      </c>
      <c r="I239">
        <v>16793</v>
      </c>
      <c r="J239">
        <v>11547</v>
      </c>
      <c r="K239">
        <v>3292</v>
      </c>
      <c r="L239">
        <v>138</v>
      </c>
      <c r="M239">
        <v>3430</v>
      </c>
      <c r="N239" t="s">
        <v>85</v>
      </c>
      <c r="O239" t="s">
        <v>49</v>
      </c>
      <c r="V239">
        <v>97153248</v>
      </c>
      <c r="W239">
        <v>85089888</v>
      </c>
      <c r="Z239">
        <v>21928458</v>
      </c>
      <c r="AA239">
        <v>162498448</v>
      </c>
      <c r="AB239">
        <v>689686</v>
      </c>
      <c r="AC239">
        <v>1639416</v>
      </c>
      <c r="AD239">
        <v>125168288</v>
      </c>
      <c r="AE239">
        <v>156045440</v>
      </c>
      <c r="AF239">
        <v>289552896</v>
      </c>
      <c r="AG239">
        <v>138782544</v>
      </c>
      <c r="AH239">
        <v>18559.259999999998</v>
      </c>
      <c r="AI239">
        <v>772489.5</v>
      </c>
      <c r="AJ239">
        <v>791048.75</v>
      </c>
      <c r="AK239">
        <v>25385484</v>
      </c>
      <c r="AL239">
        <v>26547044</v>
      </c>
      <c r="AM239">
        <v>287645216</v>
      </c>
      <c r="AN239">
        <v>130662792</v>
      </c>
      <c r="AO239">
        <v>42575968</v>
      </c>
      <c r="AP239">
        <v>6629809</v>
      </c>
      <c r="AQ239">
        <v>8869344</v>
      </c>
      <c r="AR239">
        <v>289552896</v>
      </c>
      <c r="AS239">
        <v>287645216</v>
      </c>
      <c r="AT239">
        <v>1062</v>
      </c>
      <c r="AU239">
        <v>0.495</v>
      </c>
      <c r="AW239">
        <v>0.39852199999999999</v>
      </c>
      <c r="AX239">
        <v>0.62375100000000006</v>
      </c>
      <c r="AY239">
        <v>0.10104299999999999</v>
      </c>
      <c r="AZ239">
        <v>24030</v>
      </c>
    </row>
    <row r="240" spans="1:52">
      <c r="A240">
        <v>2004</v>
      </c>
      <c r="B240">
        <v>110565</v>
      </c>
      <c r="C240" t="s">
        <v>101</v>
      </c>
      <c r="D240" t="s">
        <v>48</v>
      </c>
      <c r="E240">
        <f t="shared" si="3"/>
        <v>1</v>
      </c>
      <c r="F240">
        <f>IF(ISNA(VLOOKUP(B240,criteria!$U$2:$U$174,1,0)),0,1)</f>
        <v>1</v>
      </c>
      <c r="G240">
        <v>0.662009914375845</v>
      </c>
      <c r="H240">
        <v>0.2783356024506467</v>
      </c>
      <c r="I240">
        <v>17752</v>
      </c>
      <c r="J240">
        <v>11752</v>
      </c>
      <c r="K240">
        <v>3100</v>
      </c>
      <c r="L240">
        <v>171</v>
      </c>
      <c r="M240">
        <v>3271</v>
      </c>
      <c r="N240" t="s">
        <v>85</v>
      </c>
      <c r="O240" t="s">
        <v>49</v>
      </c>
      <c r="P240" t="s">
        <v>50</v>
      </c>
      <c r="V240">
        <v>110125600</v>
      </c>
      <c r="W240">
        <v>95309680</v>
      </c>
      <c r="Z240">
        <v>21726664</v>
      </c>
      <c r="AA240">
        <v>156305264</v>
      </c>
      <c r="AB240">
        <v>748295</v>
      </c>
      <c r="AC240">
        <v>7178365</v>
      </c>
      <c r="AD240">
        <v>140583840</v>
      </c>
      <c r="AE240">
        <v>153394464</v>
      </c>
      <c r="AF240">
        <v>346821248</v>
      </c>
      <c r="AG240">
        <v>137841920</v>
      </c>
      <c r="AH240">
        <v>139112.72</v>
      </c>
      <c r="AI240">
        <v>491983.44</v>
      </c>
      <c r="AJ240">
        <v>631096.13</v>
      </c>
      <c r="AK240">
        <v>27146734</v>
      </c>
      <c r="AL240">
        <v>29953332</v>
      </c>
      <c r="AM240">
        <v>271180608</v>
      </c>
      <c r="AN240">
        <v>130442176</v>
      </c>
      <c r="AO240">
        <v>40152572</v>
      </c>
      <c r="AP240">
        <v>8869344</v>
      </c>
      <c r="AQ240">
        <v>8662283</v>
      </c>
      <c r="AR240">
        <v>346821248</v>
      </c>
      <c r="AS240">
        <v>271180608</v>
      </c>
      <c r="AT240">
        <v>1227</v>
      </c>
      <c r="AU240">
        <v>0.48199999999999998</v>
      </c>
      <c r="AW240">
        <v>0.38218999999999997</v>
      </c>
      <c r="AX240">
        <v>0.60778799999999999</v>
      </c>
      <c r="AY240">
        <v>9.3016000000000001E-2</v>
      </c>
      <c r="AZ240">
        <v>24379</v>
      </c>
    </row>
    <row r="241" spans="1:52">
      <c r="A241">
        <v>2005</v>
      </c>
      <c r="B241">
        <v>110565</v>
      </c>
      <c r="C241" t="s">
        <v>60</v>
      </c>
      <c r="D241" t="s">
        <v>48</v>
      </c>
      <c r="E241">
        <f t="shared" si="3"/>
        <v>1</v>
      </c>
      <c r="F241">
        <f>IF(ISNA(VLOOKUP(B241,criteria!$U$2:$U$174,1,0)),0,1)</f>
        <v>1</v>
      </c>
      <c r="G241">
        <v>0.63042866522840257</v>
      </c>
      <c r="H241">
        <v>0.269825918762089</v>
      </c>
      <c r="I241">
        <v>21322</v>
      </c>
      <c r="J241">
        <v>13442</v>
      </c>
      <c r="K241">
        <v>3542</v>
      </c>
      <c r="L241">
        <v>85</v>
      </c>
      <c r="M241">
        <v>3627</v>
      </c>
      <c r="N241" t="s">
        <v>85</v>
      </c>
      <c r="O241" t="s">
        <v>49</v>
      </c>
      <c r="P241" t="s">
        <v>50</v>
      </c>
      <c r="Q241" t="s">
        <v>54</v>
      </c>
      <c r="V241">
        <v>122313072</v>
      </c>
      <c r="W241">
        <v>105017232</v>
      </c>
      <c r="Z241">
        <v>22700832</v>
      </c>
      <c r="AA241">
        <v>161827648</v>
      </c>
      <c r="AB241">
        <v>759479</v>
      </c>
      <c r="AC241">
        <v>7066142</v>
      </c>
      <c r="AD241">
        <v>154182656</v>
      </c>
      <c r="AE241">
        <v>157855888</v>
      </c>
      <c r="AF241">
        <v>314220992</v>
      </c>
      <c r="AG241">
        <v>150877600</v>
      </c>
      <c r="AH241">
        <v>129722.18</v>
      </c>
      <c r="AI241">
        <v>408034.59</v>
      </c>
      <c r="AJ241">
        <v>537756.75</v>
      </c>
      <c r="AK241">
        <v>29537048</v>
      </c>
      <c r="AL241">
        <v>31193336</v>
      </c>
      <c r="AM241">
        <v>302357824</v>
      </c>
      <c r="AN241">
        <v>145365472</v>
      </c>
      <c r="AO241">
        <v>43921304</v>
      </c>
      <c r="AP241">
        <v>8662283</v>
      </c>
      <c r="AQ241">
        <v>13302876</v>
      </c>
      <c r="AR241">
        <v>314220992</v>
      </c>
      <c r="AS241">
        <v>302357824</v>
      </c>
      <c r="AT241">
        <v>1303</v>
      </c>
      <c r="AU241">
        <v>0.49099999999999999</v>
      </c>
      <c r="AW241">
        <v>0.37391799999999997</v>
      </c>
      <c r="AX241">
        <v>0.60058999999999996</v>
      </c>
      <c r="AY241">
        <v>9.1886200000000001E-2</v>
      </c>
      <c r="AZ241">
        <v>25069</v>
      </c>
    </row>
    <row r="242" spans="1:52">
      <c r="A242">
        <v>2006</v>
      </c>
      <c r="B242">
        <v>110565</v>
      </c>
      <c r="C242" t="s">
        <v>60</v>
      </c>
      <c r="D242" t="s">
        <v>48</v>
      </c>
      <c r="E242">
        <f t="shared" si="3"/>
        <v>1</v>
      </c>
      <c r="F242">
        <f>IF(ISNA(VLOOKUP(B242,criteria!$U$2:$U$174,1,0)),0,1)</f>
        <v>1</v>
      </c>
      <c r="G242">
        <v>0.63717367516023138</v>
      </c>
      <c r="H242">
        <v>0.24184249263984298</v>
      </c>
      <c r="I242">
        <v>25588</v>
      </c>
      <c r="J242">
        <v>16304</v>
      </c>
      <c r="K242">
        <v>3820</v>
      </c>
      <c r="L242">
        <v>123</v>
      </c>
      <c r="M242">
        <v>3943</v>
      </c>
      <c r="N242" t="s">
        <v>85</v>
      </c>
      <c r="O242" t="s">
        <v>49</v>
      </c>
      <c r="P242" t="s">
        <v>50</v>
      </c>
      <c r="Q242" t="s">
        <v>54</v>
      </c>
      <c r="V242">
        <v>125941456</v>
      </c>
      <c r="W242">
        <v>107744144</v>
      </c>
      <c r="Z242">
        <v>24390086</v>
      </c>
      <c r="AA242">
        <v>188101392</v>
      </c>
      <c r="AB242">
        <v>621649</v>
      </c>
      <c r="AC242">
        <v>6580581</v>
      </c>
      <c r="AD242">
        <v>159703136</v>
      </c>
      <c r="AE242">
        <v>187199104</v>
      </c>
      <c r="AF242">
        <v>350399360</v>
      </c>
      <c r="AG242">
        <v>175884560</v>
      </c>
      <c r="AH242">
        <v>134203</v>
      </c>
      <c r="AI242">
        <v>415479.09</v>
      </c>
      <c r="AJ242">
        <v>549682.13</v>
      </c>
      <c r="AK242">
        <v>31350502</v>
      </c>
      <c r="AL242">
        <v>37053124</v>
      </c>
      <c r="AM242">
        <v>341782016</v>
      </c>
      <c r="AN242">
        <v>159065504</v>
      </c>
      <c r="AO242">
        <v>48870600</v>
      </c>
      <c r="AP242">
        <v>13302876</v>
      </c>
      <c r="AQ242">
        <v>17170608</v>
      </c>
      <c r="AR242">
        <v>350399360</v>
      </c>
      <c r="AS242">
        <v>341782016</v>
      </c>
      <c r="AT242">
        <v>1383</v>
      </c>
      <c r="AU242">
        <v>0.499</v>
      </c>
      <c r="AW242">
        <v>0.37739400000000001</v>
      </c>
      <c r="AX242">
        <v>0.60439399999999999</v>
      </c>
      <c r="AY242">
        <v>9.0405600000000003E-2</v>
      </c>
      <c r="AZ242">
        <v>25487.5</v>
      </c>
    </row>
    <row r="243" spans="1:52">
      <c r="A243">
        <v>2007</v>
      </c>
      <c r="B243">
        <v>110565</v>
      </c>
      <c r="C243" t="s">
        <v>60</v>
      </c>
      <c r="D243" t="s">
        <v>48</v>
      </c>
      <c r="E243">
        <f t="shared" si="3"/>
        <v>1</v>
      </c>
      <c r="F243">
        <f>IF(ISNA(VLOOKUP(B243,criteria!$U$2:$U$174,1,0)),0,1)</f>
        <v>1</v>
      </c>
      <c r="G243">
        <v>0.60880819701599853</v>
      </c>
      <c r="H243">
        <v>0.22741230660210229</v>
      </c>
      <c r="I243">
        <v>27815</v>
      </c>
      <c r="J243">
        <v>16934</v>
      </c>
      <c r="K243">
        <v>3737</v>
      </c>
      <c r="L243">
        <v>114</v>
      </c>
      <c r="M243">
        <v>3851</v>
      </c>
      <c r="N243" t="s">
        <v>85</v>
      </c>
      <c r="O243" t="s">
        <v>49</v>
      </c>
      <c r="P243" t="s">
        <v>50</v>
      </c>
      <c r="Q243" t="s">
        <v>54</v>
      </c>
      <c r="V243">
        <v>140465664</v>
      </c>
      <c r="W243">
        <v>118050848</v>
      </c>
      <c r="Z243">
        <v>27565718</v>
      </c>
      <c r="AA243">
        <v>194787504</v>
      </c>
      <c r="AB243">
        <v>504657</v>
      </c>
      <c r="AC243">
        <v>12492396</v>
      </c>
      <c r="AD243">
        <v>139243904</v>
      </c>
      <c r="AE243">
        <v>236918544</v>
      </c>
      <c r="AF243">
        <v>396752960</v>
      </c>
      <c r="AG243">
        <v>204162832</v>
      </c>
      <c r="AH243">
        <v>462047</v>
      </c>
      <c r="AI243">
        <v>1154576</v>
      </c>
      <c r="AJ243">
        <v>1616623</v>
      </c>
      <c r="AK243">
        <v>32238260</v>
      </c>
      <c r="AL243">
        <v>35397040</v>
      </c>
      <c r="AM243">
        <v>387685376</v>
      </c>
      <c r="AN243">
        <v>170276032</v>
      </c>
      <c r="AO243">
        <v>58176432</v>
      </c>
      <c r="AP243">
        <v>17170608</v>
      </c>
      <c r="AQ243">
        <v>19579912</v>
      </c>
      <c r="AR243">
        <v>396752960</v>
      </c>
      <c r="AS243">
        <v>387685376</v>
      </c>
      <c r="AT243">
        <v>1614</v>
      </c>
      <c r="AU243">
        <v>0.49</v>
      </c>
      <c r="AW243">
        <v>0.37416500000000003</v>
      </c>
      <c r="AX243">
        <v>0.606962</v>
      </c>
      <c r="AY243">
        <v>8.2346699999999995E-2</v>
      </c>
      <c r="AZ243">
        <v>26102</v>
      </c>
    </row>
    <row r="244" spans="1:52">
      <c r="A244">
        <v>2008</v>
      </c>
      <c r="B244">
        <v>110565</v>
      </c>
      <c r="C244" t="s">
        <v>60</v>
      </c>
      <c r="D244" t="s">
        <v>48</v>
      </c>
      <c r="E244">
        <f t="shared" si="3"/>
        <v>1</v>
      </c>
      <c r="F244">
        <f>IF(ISNA(VLOOKUP(B244,criteria!$U$2:$U$174,1,0)),0,1)</f>
        <v>1</v>
      </c>
      <c r="G244">
        <v>0.60484763149954746</v>
      </c>
      <c r="H244">
        <v>0.23024054982817868</v>
      </c>
      <c r="I244">
        <v>29829</v>
      </c>
      <c r="J244">
        <v>18042</v>
      </c>
      <c r="K244">
        <v>4042</v>
      </c>
      <c r="L244">
        <v>112</v>
      </c>
      <c r="M244">
        <v>4154</v>
      </c>
      <c r="N244" t="s">
        <v>85</v>
      </c>
      <c r="O244" t="s">
        <v>49</v>
      </c>
      <c r="P244" t="s">
        <v>50</v>
      </c>
      <c r="Q244" t="s">
        <v>54</v>
      </c>
      <c r="V244">
        <v>147685328</v>
      </c>
      <c r="W244">
        <v>112354376</v>
      </c>
      <c r="Z244">
        <v>30255752</v>
      </c>
      <c r="AA244">
        <v>146150752</v>
      </c>
      <c r="AB244">
        <v>517530</v>
      </c>
      <c r="AC244">
        <v>32103604</v>
      </c>
      <c r="AD244">
        <v>143499136</v>
      </c>
      <c r="AE244">
        <v>197931296</v>
      </c>
      <c r="AF244">
        <v>343722144</v>
      </c>
      <c r="AG244">
        <v>190984064</v>
      </c>
      <c r="AH244">
        <v>447722</v>
      </c>
      <c r="AI244">
        <v>3016346</v>
      </c>
      <c r="AJ244">
        <v>3464068</v>
      </c>
      <c r="AK244">
        <v>33712952</v>
      </c>
      <c r="AL244">
        <v>42354396</v>
      </c>
      <c r="AM244">
        <v>377034016</v>
      </c>
      <c r="AN244">
        <v>173844640</v>
      </c>
      <c r="AO244">
        <v>60916824</v>
      </c>
      <c r="AP244">
        <v>19579912</v>
      </c>
      <c r="AQ244">
        <v>18660586</v>
      </c>
      <c r="AR244">
        <v>343722144</v>
      </c>
      <c r="AS244">
        <v>377034016</v>
      </c>
      <c r="AT244">
        <v>1600</v>
      </c>
      <c r="AU244">
        <v>0.51600000000000001</v>
      </c>
      <c r="AW244">
        <v>0.34983399999999998</v>
      </c>
      <c r="AX244">
        <v>0.60277099999999995</v>
      </c>
      <c r="AY244">
        <v>7.5832499999999997E-2</v>
      </c>
      <c r="AZ244">
        <v>28787</v>
      </c>
    </row>
    <row r="245" spans="1:52">
      <c r="A245">
        <v>2009</v>
      </c>
      <c r="B245">
        <v>110565</v>
      </c>
      <c r="C245" t="s">
        <v>60</v>
      </c>
      <c r="D245" t="s">
        <v>48</v>
      </c>
      <c r="E245">
        <f t="shared" si="3"/>
        <v>1</v>
      </c>
      <c r="F245">
        <f>IF(ISNA(VLOOKUP(B245,criteria!$U$2:$U$174,1,0)),0,1)</f>
        <v>1</v>
      </c>
      <c r="G245">
        <v>0.59590823437920615</v>
      </c>
      <c r="H245">
        <v>0.23575766701801937</v>
      </c>
      <c r="I245">
        <v>33433</v>
      </c>
      <c r="J245">
        <v>19923</v>
      </c>
      <c r="K245">
        <v>4519</v>
      </c>
      <c r="L245">
        <v>178</v>
      </c>
      <c r="M245">
        <v>4697</v>
      </c>
      <c r="N245" t="s">
        <v>85</v>
      </c>
      <c r="O245" t="s">
        <v>49</v>
      </c>
      <c r="P245" t="s">
        <v>50</v>
      </c>
      <c r="Q245" t="s">
        <v>54</v>
      </c>
      <c r="R245">
        <v>-117.88500000000001</v>
      </c>
      <c r="S245">
        <v>33.879800000000003</v>
      </c>
      <c r="V245">
        <v>179086960</v>
      </c>
      <c r="W245">
        <v>137184288</v>
      </c>
      <c r="Z245">
        <v>45621884</v>
      </c>
      <c r="AA245">
        <v>160694288</v>
      </c>
      <c r="AB245">
        <v>1101216</v>
      </c>
      <c r="AC245">
        <v>48148712</v>
      </c>
      <c r="AD245">
        <v>165126304</v>
      </c>
      <c r="AE245">
        <v>243070464</v>
      </c>
      <c r="AF245">
        <v>410717120</v>
      </c>
      <c r="AG245">
        <v>172021424</v>
      </c>
      <c r="AH245">
        <v>382158</v>
      </c>
      <c r="AI245">
        <v>2773588</v>
      </c>
      <c r="AJ245">
        <v>3155746</v>
      </c>
      <c r="AK245">
        <v>31719648</v>
      </c>
      <c r="AL245">
        <v>37719884</v>
      </c>
      <c r="AM245">
        <v>368020672</v>
      </c>
      <c r="AN245">
        <v>155563616</v>
      </c>
      <c r="AO245">
        <v>56267240</v>
      </c>
      <c r="AP245">
        <v>18660586</v>
      </c>
      <c r="AQ245">
        <v>23686856</v>
      </c>
      <c r="AR245">
        <v>410717120</v>
      </c>
      <c r="AS245">
        <v>368020672</v>
      </c>
      <c r="AT245">
        <v>1820</v>
      </c>
      <c r="AU245">
        <v>0.51400000000000001</v>
      </c>
      <c r="AW245">
        <v>0.33063700000000001</v>
      </c>
      <c r="AX245">
        <v>0.599159</v>
      </c>
      <c r="AY245">
        <v>7.3196399999999995E-2</v>
      </c>
      <c r="AZ245">
        <v>30815.5</v>
      </c>
    </row>
    <row r="246" spans="1:52">
      <c r="A246">
        <v>2010</v>
      </c>
      <c r="B246">
        <v>110565</v>
      </c>
      <c r="C246" t="s">
        <v>60</v>
      </c>
      <c r="D246" t="s">
        <v>48</v>
      </c>
      <c r="E246">
        <f t="shared" si="3"/>
        <v>1</v>
      </c>
      <c r="F246">
        <f>IF(ISNA(VLOOKUP(B246,criteria!$U$2:$U$174,1,0)),0,1)</f>
        <v>1</v>
      </c>
      <c r="G246">
        <v>0.55092774075525941</v>
      </c>
      <c r="H246">
        <v>0.24103172250222354</v>
      </c>
      <c r="I246">
        <v>30612</v>
      </c>
      <c r="J246">
        <v>16865</v>
      </c>
      <c r="K246">
        <v>3845</v>
      </c>
      <c r="L246">
        <v>220</v>
      </c>
      <c r="M246">
        <v>4065</v>
      </c>
      <c r="N246" t="s">
        <v>85</v>
      </c>
      <c r="O246" t="s">
        <v>49</v>
      </c>
      <c r="P246" t="s">
        <v>50</v>
      </c>
      <c r="Q246" t="s">
        <v>54</v>
      </c>
      <c r="R246">
        <v>-117.887</v>
      </c>
      <c r="S246">
        <v>33.879600000000003</v>
      </c>
      <c r="V246">
        <v>197753968</v>
      </c>
      <c r="W246">
        <v>152918368</v>
      </c>
      <c r="Z246">
        <v>51712364</v>
      </c>
      <c r="AA246">
        <v>181260848</v>
      </c>
      <c r="AB246">
        <v>751209</v>
      </c>
      <c r="AC246">
        <v>39378808</v>
      </c>
      <c r="AD246">
        <v>191699856</v>
      </c>
      <c r="AE246">
        <v>252529536</v>
      </c>
      <c r="AF246">
        <v>446151968</v>
      </c>
      <c r="AG246">
        <v>202545728</v>
      </c>
      <c r="AH246">
        <v>2509965</v>
      </c>
      <c r="AI246">
        <v>3944629</v>
      </c>
      <c r="AJ246">
        <v>6454594</v>
      </c>
      <c r="AK246">
        <v>36990728</v>
      </c>
      <c r="AL246">
        <v>42861720</v>
      </c>
      <c r="AM246">
        <v>431922400</v>
      </c>
      <c r="AN246">
        <v>175412016</v>
      </c>
      <c r="AO246">
        <v>65612988</v>
      </c>
      <c r="AP246">
        <v>23686856</v>
      </c>
      <c r="AQ246">
        <v>32339634</v>
      </c>
      <c r="AR246">
        <v>446151968</v>
      </c>
      <c r="AS246">
        <v>431922400</v>
      </c>
      <c r="AT246">
        <v>1910</v>
      </c>
      <c r="AU246">
        <v>0.501</v>
      </c>
      <c r="AW246">
        <v>0.33275300000000002</v>
      </c>
      <c r="AX246">
        <v>0.59311700000000001</v>
      </c>
      <c r="AY246">
        <v>7.4525300000000003E-2</v>
      </c>
      <c r="AZ246">
        <v>30351.5</v>
      </c>
    </row>
    <row r="247" spans="1:52">
      <c r="A247">
        <v>2011</v>
      </c>
      <c r="B247">
        <v>110565</v>
      </c>
      <c r="C247" t="s">
        <v>60</v>
      </c>
      <c r="D247" t="s">
        <v>48</v>
      </c>
      <c r="E247">
        <f t="shared" si="3"/>
        <v>1</v>
      </c>
      <c r="F247">
        <f>IF(ISNA(VLOOKUP(B247,criteria!$U$2:$U$174,1,0)),0,1)</f>
        <v>1</v>
      </c>
      <c r="G247">
        <v>0.4514524057798302</v>
      </c>
      <c r="H247">
        <v>0.25816669966343297</v>
      </c>
      <c r="I247">
        <v>33565</v>
      </c>
      <c r="J247">
        <v>15153</v>
      </c>
      <c r="K247">
        <v>3749</v>
      </c>
      <c r="L247">
        <v>163</v>
      </c>
      <c r="M247">
        <v>3912</v>
      </c>
      <c r="N247" t="s">
        <v>85</v>
      </c>
      <c r="O247" t="s">
        <v>49</v>
      </c>
      <c r="P247" t="s">
        <v>50</v>
      </c>
      <c r="Q247" t="s">
        <v>54</v>
      </c>
      <c r="R247">
        <v>-117.88500000000001</v>
      </c>
      <c r="S247">
        <v>33.883600000000001</v>
      </c>
      <c r="T247">
        <v>6.2E-2</v>
      </c>
      <c r="U247">
        <v>4653</v>
      </c>
      <c r="V247">
        <v>243061360</v>
      </c>
      <c r="W247">
        <v>175538752</v>
      </c>
      <c r="Z247">
        <v>59148464</v>
      </c>
      <c r="AA247">
        <v>139912288</v>
      </c>
      <c r="AB247">
        <v>742569</v>
      </c>
      <c r="AC247">
        <v>22694108</v>
      </c>
      <c r="AD247">
        <v>221527936</v>
      </c>
      <c r="AE247">
        <v>209351504</v>
      </c>
      <c r="AF247">
        <v>431965056</v>
      </c>
      <c r="AG247">
        <v>207694016</v>
      </c>
      <c r="AH247">
        <v>2106974</v>
      </c>
      <c r="AI247">
        <v>8042381</v>
      </c>
      <c r="AJ247">
        <v>10149355</v>
      </c>
      <c r="AK247">
        <v>35969888</v>
      </c>
      <c r="AL247">
        <v>42417464</v>
      </c>
      <c r="AM247">
        <v>453997088</v>
      </c>
      <c r="AN247">
        <v>177663072</v>
      </c>
      <c r="AO247">
        <v>65813108</v>
      </c>
      <c r="AP247">
        <v>32339634</v>
      </c>
      <c r="AQ247">
        <v>34376680</v>
      </c>
      <c r="AR247">
        <v>431965056</v>
      </c>
      <c r="AS247">
        <v>453997088</v>
      </c>
      <c r="AT247">
        <v>1911</v>
      </c>
      <c r="AU247">
        <v>0.51200000000000001</v>
      </c>
      <c r="AW247">
        <v>0.32657799999999998</v>
      </c>
      <c r="AX247">
        <v>0.58678600000000003</v>
      </c>
      <c r="AY247">
        <v>7.0287799999999998E-2</v>
      </c>
      <c r="AZ247">
        <v>29305</v>
      </c>
    </row>
    <row r="248" spans="1:52">
      <c r="A248">
        <v>2012</v>
      </c>
      <c r="B248">
        <v>110565</v>
      </c>
      <c r="C248" t="s">
        <v>60</v>
      </c>
      <c r="D248" t="s">
        <v>48</v>
      </c>
      <c r="E248">
        <f t="shared" si="3"/>
        <v>1</v>
      </c>
      <c r="F248">
        <f>IF(ISNA(VLOOKUP(B248,criteria!$U$2:$U$174,1,0)),0,1)</f>
        <v>1</v>
      </c>
      <c r="G248">
        <v>0.46692209450830141</v>
      </c>
      <c r="H248">
        <v>0.25498419645027959</v>
      </c>
      <c r="I248">
        <v>35235</v>
      </c>
      <c r="J248">
        <v>16452</v>
      </c>
      <c r="K248">
        <v>4091</v>
      </c>
      <c r="L248">
        <v>104</v>
      </c>
      <c r="M248">
        <v>4195</v>
      </c>
      <c r="N248" t="s">
        <v>85</v>
      </c>
      <c r="O248" t="s">
        <v>49</v>
      </c>
      <c r="P248" t="s">
        <v>50</v>
      </c>
      <c r="Q248" t="s">
        <v>54</v>
      </c>
      <c r="R248">
        <v>-117.88500000000001</v>
      </c>
      <c r="S248">
        <v>33.883600000000001</v>
      </c>
      <c r="T248">
        <v>7.5999999999999998E-2</v>
      </c>
      <c r="U248">
        <v>4611</v>
      </c>
      <c r="V248">
        <v>249487280</v>
      </c>
      <c r="W248">
        <v>177932256</v>
      </c>
      <c r="Z248">
        <v>59695820</v>
      </c>
      <c r="AA248">
        <v>148339840</v>
      </c>
      <c r="AB248">
        <v>834470</v>
      </c>
      <c r="AC248">
        <v>26770980</v>
      </c>
      <c r="AD248">
        <v>228128304</v>
      </c>
      <c r="AE248">
        <v>223494816</v>
      </c>
      <c r="AF248">
        <v>452284128</v>
      </c>
      <c r="AG248">
        <v>222463136</v>
      </c>
      <c r="AH248">
        <v>1960362</v>
      </c>
      <c r="AI248">
        <v>9350082</v>
      </c>
      <c r="AJ248">
        <v>11310444</v>
      </c>
      <c r="AK248">
        <v>36207180</v>
      </c>
      <c r="AL248">
        <v>43646988</v>
      </c>
      <c r="AM248">
        <v>479427904</v>
      </c>
      <c r="AN248">
        <v>175128992</v>
      </c>
      <c r="AO248">
        <v>74897424</v>
      </c>
      <c r="AP248">
        <v>34376680</v>
      </c>
      <c r="AQ248">
        <v>42724220</v>
      </c>
      <c r="AR248">
        <v>452284128</v>
      </c>
      <c r="AS248">
        <v>479427904</v>
      </c>
      <c r="AT248">
        <v>2160</v>
      </c>
      <c r="AU248">
        <v>0.53500000000000003</v>
      </c>
      <c r="AW248">
        <v>0.30125999999999997</v>
      </c>
      <c r="AX248">
        <v>0.59074300000000002</v>
      </c>
      <c r="AY248">
        <v>6.4321400000000001E-2</v>
      </c>
      <c r="AZ248">
        <v>30630</v>
      </c>
    </row>
    <row r="249" spans="1:52">
      <c r="A249">
        <v>2013</v>
      </c>
      <c r="B249">
        <v>110565</v>
      </c>
      <c r="C249" t="s">
        <v>60</v>
      </c>
      <c r="D249" t="s">
        <v>48</v>
      </c>
      <c r="E249">
        <f t="shared" si="3"/>
        <v>1</v>
      </c>
      <c r="F249">
        <f>IF(ISNA(VLOOKUP(B249,criteria!$U$2:$U$174,1,0)),0,1)</f>
        <v>1</v>
      </c>
      <c r="G249">
        <v>0.45791462129584415</v>
      </c>
      <c r="H249">
        <v>0.25402705281472748</v>
      </c>
      <c r="I249">
        <v>38909</v>
      </c>
      <c r="J249">
        <v>17817</v>
      </c>
      <c r="K249">
        <v>4419</v>
      </c>
      <c r="L249">
        <v>107</v>
      </c>
      <c r="M249">
        <v>4526</v>
      </c>
      <c r="N249" t="s">
        <v>85</v>
      </c>
      <c r="O249" t="s">
        <v>49</v>
      </c>
      <c r="P249" t="s">
        <v>50</v>
      </c>
      <c r="Q249" t="s">
        <v>54</v>
      </c>
      <c r="R249">
        <v>-117.88500000000001</v>
      </c>
      <c r="S249">
        <v>33.883600000000001</v>
      </c>
      <c r="T249">
        <v>5.6000000000000001E-2</v>
      </c>
      <c r="U249">
        <v>4731</v>
      </c>
      <c r="V249">
        <v>258645136</v>
      </c>
      <c r="W249">
        <v>178236480</v>
      </c>
      <c r="Z249">
        <v>66303352</v>
      </c>
      <c r="AA249">
        <v>179230976</v>
      </c>
      <c r="AB249">
        <v>567306</v>
      </c>
      <c r="AC249">
        <v>24018166</v>
      </c>
      <c r="AD249">
        <v>231939056</v>
      </c>
      <c r="AE249">
        <v>255992096</v>
      </c>
      <c r="AF249">
        <v>491412800</v>
      </c>
      <c r="AG249">
        <v>230528560</v>
      </c>
      <c r="AH249">
        <v>1059642</v>
      </c>
      <c r="AI249">
        <v>9036985</v>
      </c>
      <c r="AJ249">
        <v>10096627</v>
      </c>
      <c r="AK249">
        <v>37873912</v>
      </c>
      <c r="AL249">
        <v>45540944</v>
      </c>
      <c r="AM249">
        <v>496727616</v>
      </c>
      <c r="AN249">
        <v>186967920</v>
      </c>
      <c r="AO249">
        <v>78223696</v>
      </c>
      <c r="AP249">
        <v>42724220</v>
      </c>
      <c r="AQ249">
        <v>50355028</v>
      </c>
      <c r="AR249">
        <v>491412800</v>
      </c>
      <c r="AS249">
        <v>496727616</v>
      </c>
      <c r="AT249">
        <v>2518</v>
      </c>
      <c r="AU249">
        <v>0.55700000000000005</v>
      </c>
      <c r="AW249">
        <v>0.30047000000000001</v>
      </c>
      <c r="AX249">
        <v>0.58605200000000002</v>
      </c>
      <c r="AY249">
        <v>6.3399300000000006E-2</v>
      </c>
      <c r="AZ249">
        <v>29688</v>
      </c>
    </row>
    <row r="250" spans="1:52">
      <c r="A250">
        <v>2014</v>
      </c>
      <c r="B250">
        <v>110565</v>
      </c>
      <c r="C250" t="s">
        <v>60</v>
      </c>
      <c r="D250" t="s">
        <v>48</v>
      </c>
      <c r="E250">
        <f t="shared" si="3"/>
        <v>1</v>
      </c>
      <c r="F250">
        <f>IF(ISNA(VLOOKUP(B250,criteria!$U$2:$U$174,1,0)),0,1)</f>
        <v>1</v>
      </c>
      <c r="G250">
        <v>0.44468318886582836</v>
      </c>
      <c r="H250">
        <v>0.23923786514386119</v>
      </c>
      <c r="I250">
        <v>40955</v>
      </c>
      <c r="J250">
        <v>18212</v>
      </c>
      <c r="K250">
        <v>4243</v>
      </c>
      <c r="L250">
        <v>114</v>
      </c>
      <c r="M250">
        <v>4357</v>
      </c>
      <c r="N250" t="s">
        <v>85</v>
      </c>
      <c r="O250" t="s">
        <v>49</v>
      </c>
      <c r="P250" t="s">
        <v>50</v>
      </c>
      <c r="Q250" t="s">
        <v>54</v>
      </c>
      <c r="R250">
        <v>-117.88500000000001</v>
      </c>
      <c r="S250">
        <v>33.883600000000001</v>
      </c>
      <c r="T250">
        <v>3.5000000000000003E-2</v>
      </c>
      <c r="U250">
        <v>5249</v>
      </c>
      <c r="V250">
        <v>271744864</v>
      </c>
      <c r="W250">
        <v>172933168</v>
      </c>
      <c r="Z250">
        <v>70619080</v>
      </c>
      <c r="AA250">
        <v>200922448</v>
      </c>
      <c r="AB250">
        <v>542390</v>
      </c>
      <c r="AC250">
        <v>25706836</v>
      </c>
      <c r="AD250">
        <v>232326528</v>
      </c>
      <c r="AE250">
        <v>281324000</v>
      </c>
      <c r="AF250">
        <v>515088256</v>
      </c>
      <c r="AG250">
        <v>233922432</v>
      </c>
      <c r="AH250">
        <v>1200240</v>
      </c>
      <c r="AI250">
        <v>9749620</v>
      </c>
      <c r="AJ250">
        <v>10949860</v>
      </c>
      <c r="AK250">
        <v>39321728</v>
      </c>
      <c r="AL250">
        <v>47497956</v>
      </c>
      <c r="AM250">
        <v>518976800</v>
      </c>
      <c r="AN250">
        <v>205836480</v>
      </c>
      <c r="AO250">
        <v>78305184</v>
      </c>
      <c r="AP250">
        <v>50355028</v>
      </c>
      <c r="AQ250">
        <v>52645576</v>
      </c>
      <c r="AR250">
        <v>515088256</v>
      </c>
      <c r="AS250">
        <v>518976800</v>
      </c>
      <c r="AT250">
        <v>2379</v>
      </c>
      <c r="AU250">
        <v>0.61899999999999999</v>
      </c>
      <c r="AW250">
        <v>0.30889100000000003</v>
      </c>
      <c r="AX250">
        <v>0.58204100000000003</v>
      </c>
      <c r="AY250">
        <v>6.2939899999999993E-2</v>
      </c>
      <c r="AZ250">
        <v>29036</v>
      </c>
    </row>
    <row r="251" spans="1:52">
      <c r="A251">
        <v>2015</v>
      </c>
      <c r="B251">
        <v>110565</v>
      </c>
      <c r="C251" t="s">
        <v>60</v>
      </c>
      <c r="D251" t="s">
        <v>48</v>
      </c>
      <c r="E251">
        <f t="shared" si="3"/>
        <v>1</v>
      </c>
      <c r="F251">
        <f>IF(ISNA(VLOOKUP(B251,criteria!$U$2:$U$174,1,0)),0,1)</f>
        <v>1</v>
      </c>
      <c r="G251">
        <v>0.41860854186085417</v>
      </c>
      <c r="H251">
        <v>0.25127033970882101</v>
      </c>
      <c r="I251">
        <v>41841</v>
      </c>
      <c r="J251">
        <v>17515</v>
      </c>
      <c r="K251">
        <v>4287</v>
      </c>
      <c r="L251">
        <v>114</v>
      </c>
      <c r="M251">
        <v>4401</v>
      </c>
      <c r="T251">
        <v>4.1000000000000002E-2</v>
      </c>
      <c r="U251">
        <v>5620</v>
      </c>
      <c r="V251">
        <v>286872960</v>
      </c>
      <c r="W251">
        <v>170924112</v>
      </c>
      <c r="Z251">
        <v>74259248</v>
      </c>
      <c r="AA251">
        <v>213801920</v>
      </c>
      <c r="AB251">
        <v>676892</v>
      </c>
      <c r="AC251">
        <v>28002416</v>
      </c>
      <c r="AD251">
        <v>226656608</v>
      </c>
      <c r="AE251">
        <v>302794048</v>
      </c>
      <c r="AF251">
        <v>531052384</v>
      </c>
      <c r="AG251">
        <v>246615984</v>
      </c>
      <c r="AH251">
        <v>1397961</v>
      </c>
      <c r="AI251">
        <v>1018587</v>
      </c>
      <c r="AJ251">
        <v>2416548</v>
      </c>
      <c r="AK251">
        <v>40802288</v>
      </c>
      <c r="AL251">
        <v>51218704</v>
      </c>
      <c r="AM251">
        <v>527790720</v>
      </c>
      <c r="AN251">
        <v>211754048</v>
      </c>
      <c r="AO251">
        <v>90713080</v>
      </c>
      <c r="AP251">
        <v>52645576</v>
      </c>
      <c r="AQ251">
        <v>53683100</v>
      </c>
      <c r="AR251">
        <v>531052384</v>
      </c>
      <c r="AS251">
        <v>527790720</v>
      </c>
      <c r="AT251">
        <v>2334</v>
      </c>
      <c r="AU251">
        <v>0.623</v>
      </c>
      <c r="AW251">
        <v>0.29497200000000001</v>
      </c>
      <c r="AX251">
        <v>0.586476</v>
      </c>
      <c r="AY251">
        <v>5.8878800000000002E-2</v>
      </c>
      <c r="AZ251">
        <v>29029.5</v>
      </c>
    </row>
    <row r="252" spans="1:52">
      <c r="A252">
        <v>2016</v>
      </c>
      <c r="B252">
        <v>110565</v>
      </c>
      <c r="C252" t="s">
        <v>60</v>
      </c>
      <c r="D252" t="s">
        <v>48</v>
      </c>
      <c r="E252">
        <f t="shared" si="3"/>
        <v>1</v>
      </c>
      <c r="F252">
        <f>IF(ISNA(VLOOKUP(B252,criteria!$U$2:$U$174,1,0)),0,1)</f>
        <v>1</v>
      </c>
      <c r="G252">
        <v>0.4823005866091295</v>
      </c>
      <c r="H252">
        <v>0.20625378629013469</v>
      </c>
      <c r="I252">
        <v>44493</v>
      </c>
      <c r="J252">
        <v>21459</v>
      </c>
      <c r="K252">
        <v>4274</v>
      </c>
      <c r="L252">
        <v>152</v>
      </c>
      <c r="M252">
        <v>4426</v>
      </c>
      <c r="T252">
        <v>3.6999999999999998E-2</v>
      </c>
      <c r="U252">
        <v>5835</v>
      </c>
      <c r="V252">
        <v>298197728</v>
      </c>
      <c r="W252">
        <v>181897248</v>
      </c>
      <c r="Z252">
        <v>76980344</v>
      </c>
      <c r="AA252">
        <v>237863488</v>
      </c>
      <c r="AB252">
        <v>1508411</v>
      </c>
      <c r="AC252">
        <v>34933604</v>
      </c>
      <c r="AD252">
        <v>237124480</v>
      </c>
      <c r="AE252">
        <v>338229376</v>
      </c>
      <c r="AF252">
        <v>578548928</v>
      </c>
      <c r="AG252">
        <v>226898080</v>
      </c>
      <c r="AH252">
        <v>1045855</v>
      </c>
      <c r="AI252">
        <v>713064</v>
      </c>
      <c r="AJ252">
        <v>1758919</v>
      </c>
      <c r="AK252">
        <v>45939472</v>
      </c>
      <c r="AL252">
        <v>46890920</v>
      </c>
      <c r="AM252">
        <v>571326272</v>
      </c>
      <c r="AN252">
        <v>229529248</v>
      </c>
      <c r="AO252">
        <v>116822000</v>
      </c>
      <c r="AP252">
        <v>53683100</v>
      </c>
      <c r="AQ252">
        <v>62548704</v>
      </c>
      <c r="AR252">
        <v>578548928</v>
      </c>
      <c r="AS252">
        <v>571326272</v>
      </c>
      <c r="AT252">
        <v>2710</v>
      </c>
      <c r="AU252">
        <v>0.66200000000000003</v>
      </c>
      <c r="AW252">
        <v>0.276866</v>
      </c>
      <c r="AX252">
        <v>0.59800799999999998</v>
      </c>
      <c r="AY252">
        <v>5.2136000000000002E-2</v>
      </c>
      <c r="AZ252">
        <v>28124</v>
      </c>
    </row>
    <row r="253" spans="1:52">
      <c r="A253">
        <v>2017</v>
      </c>
      <c r="B253">
        <v>110565</v>
      </c>
      <c r="C253" t="s">
        <v>60</v>
      </c>
      <c r="D253" t="s">
        <v>48</v>
      </c>
      <c r="E253">
        <f t="shared" si="3"/>
        <v>1</v>
      </c>
      <c r="F253">
        <f>IF(ISNA(VLOOKUP(B253,criteria!$U$2:$U$174,1,0)),0,1)</f>
        <v>1</v>
      </c>
      <c r="G253">
        <v>0.45719088368843869</v>
      </c>
      <c r="H253">
        <v>0.21186076493339062</v>
      </c>
      <c r="I253">
        <v>45808</v>
      </c>
      <c r="J253">
        <v>20943</v>
      </c>
      <c r="K253">
        <v>4305</v>
      </c>
      <c r="L253">
        <v>132</v>
      </c>
      <c r="M253">
        <v>4437</v>
      </c>
      <c r="T253">
        <v>3.9E-2</v>
      </c>
      <c r="U253">
        <v>5872</v>
      </c>
      <c r="V253">
        <v>310529216</v>
      </c>
      <c r="W253">
        <v>179857536</v>
      </c>
      <c r="Z253">
        <v>84792456</v>
      </c>
      <c r="AA253">
        <v>345498944</v>
      </c>
      <c r="AB253">
        <v>2446465</v>
      </c>
      <c r="AC253">
        <v>35580256</v>
      </c>
      <c r="AD253">
        <v>236975952</v>
      </c>
      <c r="AE253">
        <v>455364736</v>
      </c>
      <c r="AF253">
        <v>693084736</v>
      </c>
      <c r="AG253">
        <v>238489728</v>
      </c>
      <c r="AH253">
        <v>987723</v>
      </c>
      <c r="AI253">
        <v>1868902</v>
      </c>
      <c r="AJ253">
        <v>2856625</v>
      </c>
      <c r="AK253">
        <v>40881084</v>
      </c>
      <c r="AL253">
        <v>50523024</v>
      </c>
      <c r="AM253">
        <v>696719168</v>
      </c>
      <c r="AN253">
        <v>242830992</v>
      </c>
      <c r="AO253">
        <v>208275728</v>
      </c>
      <c r="AP253">
        <v>62548704</v>
      </c>
      <c r="AQ253">
        <v>66427600</v>
      </c>
      <c r="AR253">
        <v>693084736</v>
      </c>
      <c r="AS253">
        <v>696719168</v>
      </c>
    </row>
    <row r="254" spans="1:52">
      <c r="A254">
        <v>1990</v>
      </c>
      <c r="B254">
        <v>110583</v>
      </c>
      <c r="C254" t="s">
        <v>102</v>
      </c>
      <c r="D254" t="s">
        <v>48</v>
      </c>
      <c r="E254">
        <f t="shared" si="3"/>
        <v>0</v>
      </c>
      <c r="F254">
        <f>IF(ISNA(VLOOKUP(B254,criteria!$U$2:$U$174,1,0)),0,1)</f>
        <v>1</v>
      </c>
      <c r="G254" t="s">
        <v>636</v>
      </c>
      <c r="H254" t="s">
        <v>636</v>
      </c>
      <c r="N254">
        <v>90840</v>
      </c>
      <c r="O254" t="s">
        <v>49</v>
      </c>
      <c r="V254">
        <v>37372824</v>
      </c>
      <c r="Z254">
        <v>6585646</v>
      </c>
      <c r="AA254">
        <v>128407088</v>
      </c>
      <c r="AB254">
        <v>648219</v>
      </c>
      <c r="AC254">
        <v>43588</v>
      </c>
      <c r="AF254">
        <v>191689856</v>
      </c>
      <c r="AG254">
        <v>103241864</v>
      </c>
      <c r="AK254">
        <v>10758357</v>
      </c>
      <c r="AL254">
        <v>16324259</v>
      </c>
      <c r="AM254">
        <v>196148240</v>
      </c>
      <c r="AN254">
        <v>110649400</v>
      </c>
      <c r="AO254">
        <v>25926412</v>
      </c>
    </row>
    <row r="255" spans="1:52">
      <c r="A255">
        <v>1991</v>
      </c>
      <c r="B255">
        <v>110583</v>
      </c>
      <c r="C255" t="s">
        <v>102</v>
      </c>
      <c r="D255" t="s">
        <v>48</v>
      </c>
      <c r="E255">
        <f t="shared" si="3"/>
        <v>0</v>
      </c>
      <c r="F255">
        <f>IF(ISNA(VLOOKUP(B255,criteria!$U$2:$U$174,1,0)),0,1)</f>
        <v>1</v>
      </c>
      <c r="G255" t="s">
        <v>636</v>
      </c>
      <c r="H255" t="s">
        <v>636</v>
      </c>
      <c r="N255">
        <v>90840</v>
      </c>
      <c r="O255" t="s">
        <v>49</v>
      </c>
      <c r="V255">
        <v>34444260</v>
      </c>
      <c r="Z255">
        <v>8997890</v>
      </c>
      <c r="AA255">
        <v>131935160</v>
      </c>
      <c r="AB255">
        <v>556043</v>
      </c>
      <c r="AC255">
        <v>53350</v>
      </c>
      <c r="AF255">
        <v>193201600</v>
      </c>
      <c r="AG255">
        <v>98928112</v>
      </c>
      <c r="AK255">
        <v>11476094</v>
      </c>
      <c r="AL255">
        <v>15854660</v>
      </c>
      <c r="AM255">
        <v>191674432</v>
      </c>
      <c r="AN255">
        <v>105947800</v>
      </c>
      <c r="AO255">
        <v>27844048</v>
      </c>
    </row>
    <row r="256" spans="1:52">
      <c r="A256">
        <v>1992</v>
      </c>
      <c r="B256">
        <v>110583</v>
      </c>
      <c r="C256" t="s">
        <v>102</v>
      </c>
      <c r="D256" t="s">
        <v>48</v>
      </c>
      <c r="E256">
        <f t="shared" si="3"/>
        <v>0</v>
      </c>
      <c r="F256">
        <f>IF(ISNA(VLOOKUP(B256,criteria!$U$2:$U$174,1,0)),0,1)</f>
        <v>1</v>
      </c>
      <c r="G256" t="s">
        <v>636</v>
      </c>
      <c r="H256" t="s">
        <v>636</v>
      </c>
      <c r="N256">
        <v>90840</v>
      </c>
      <c r="O256" t="s">
        <v>49</v>
      </c>
      <c r="V256">
        <v>48657092</v>
      </c>
      <c r="Z256">
        <v>10985923</v>
      </c>
      <c r="AA256">
        <v>112082240</v>
      </c>
      <c r="AB256">
        <v>655078</v>
      </c>
      <c r="AC256">
        <v>4496211</v>
      </c>
      <c r="AF256">
        <v>190143072</v>
      </c>
      <c r="AG256">
        <v>88232544</v>
      </c>
      <c r="AK256">
        <v>13825293</v>
      </c>
      <c r="AL256">
        <v>27984024</v>
      </c>
      <c r="AM256">
        <v>189849856</v>
      </c>
      <c r="AN256">
        <v>97680536</v>
      </c>
      <c r="AO256">
        <v>24748280</v>
      </c>
      <c r="AV256">
        <v>4700</v>
      </c>
    </row>
    <row r="257" spans="1:52">
      <c r="A257">
        <v>1993</v>
      </c>
      <c r="B257">
        <v>110583</v>
      </c>
      <c r="C257" t="s">
        <v>102</v>
      </c>
      <c r="D257" t="s">
        <v>48</v>
      </c>
      <c r="E257">
        <f t="shared" si="3"/>
        <v>0</v>
      </c>
      <c r="F257">
        <f>IF(ISNA(VLOOKUP(B257,criteria!$U$2:$U$174,1,0)),0,1)</f>
        <v>1</v>
      </c>
      <c r="G257" t="s">
        <v>636</v>
      </c>
      <c r="H257" t="s">
        <v>636</v>
      </c>
      <c r="N257">
        <v>90840</v>
      </c>
      <c r="O257" t="s">
        <v>49</v>
      </c>
      <c r="V257">
        <v>51637220</v>
      </c>
      <c r="Y257">
        <v>4451</v>
      </c>
      <c r="Z257">
        <v>10816654</v>
      </c>
      <c r="AA257">
        <v>113477216</v>
      </c>
      <c r="AB257">
        <v>662494</v>
      </c>
      <c r="AC257">
        <v>1465622</v>
      </c>
      <c r="AF257">
        <v>190769312</v>
      </c>
      <c r="AG257">
        <v>86049592</v>
      </c>
      <c r="AK257">
        <v>14148593</v>
      </c>
      <c r="AL257">
        <v>16769973</v>
      </c>
      <c r="AM257">
        <v>188853136</v>
      </c>
      <c r="AN257">
        <v>97121848</v>
      </c>
      <c r="AO257">
        <v>23925444</v>
      </c>
    </row>
    <row r="258" spans="1:52">
      <c r="A258">
        <v>1994</v>
      </c>
      <c r="B258">
        <v>110583</v>
      </c>
      <c r="C258" t="s">
        <v>102</v>
      </c>
      <c r="D258" t="s">
        <v>48</v>
      </c>
      <c r="E258">
        <f t="shared" ref="E258:E321" si="4">IF(M258&gt;999,1,0)</f>
        <v>0</v>
      </c>
      <c r="F258">
        <f>IF(ISNA(VLOOKUP(B258,criteria!$U$2:$U$174,1,0)),0,1)</f>
        <v>1</v>
      </c>
      <c r="G258" t="s">
        <v>636</v>
      </c>
      <c r="H258" t="s">
        <v>636</v>
      </c>
      <c r="N258">
        <v>90840</v>
      </c>
      <c r="O258" t="s">
        <v>49</v>
      </c>
      <c r="V258">
        <v>53143040</v>
      </c>
      <c r="Y258">
        <v>2258</v>
      </c>
      <c r="Z258">
        <v>12375933</v>
      </c>
      <c r="AA258">
        <v>116854328</v>
      </c>
      <c r="AB258">
        <v>387879</v>
      </c>
      <c r="AC258">
        <v>135602</v>
      </c>
      <c r="AF258">
        <v>202043664</v>
      </c>
      <c r="AG258">
        <v>86311968</v>
      </c>
      <c r="AK258">
        <v>13280022</v>
      </c>
      <c r="AL258">
        <v>17131968</v>
      </c>
      <c r="AM258">
        <v>200551840</v>
      </c>
      <c r="AN258">
        <v>99495608</v>
      </c>
      <c r="AO258">
        <v>24512352</v>
      </c>
    </row>
    <row r="259" spans="1:52">
      <c r="A259">
        <v>1995</v>
      </c>
      <c r="B259">
        <v>110583</v>
      </c>
      <c r="C259" t="s">
        <v>102</v>
      </c>
      <c r="D259" t="s">
        <v>48</v>
      </c>
      <c r="E259">
        <f t="shared" si="4"/>
        <v>0</v>
      </c>
      <c r="F259">
        <f>IF(ISNA(VLOOKUP(B259,criteria!$U$2:$U$174,1,0)),0,1)</f>
        <v>1</v>
      </c>
      <c r="G259" t="s">
        <v>636</v>
      </c>
      <c r="H259" t="s">
        <v>636</v>
      </c>
      <c r="N259">
        <v>90840</v>
      </c>
      <c r="O259" t="s">
        <v>49</v>
      </c>
      <c r="V259">
        <v>58213908</v>
      </c>
      <c r="Z259">
        <v>13815477</v>
      </c>
      <c r="AA259">
        <v>116641160</v>
      </c>
      <c r="AB259">
        <v>380578</v>
      </c>
      <c r="AC259">
        <v>6095731</v>
      </c>
      <c r="AF259">
        <v>208190016</v>
      </c>
      <c r="AG259">
        <v>97115176</v>
      </c>
      <c r="AK259">
        <v>13684607</v>
      </c>
      <c r="AL259">
        <v>10872792</v>
      </c>
      <c r="AM259">
        <v>208025072</v>
      </c>
      <c r="AN259">
        <v>104580408</v>
      </c>
      <c r="AO259">
        <v>26278836</v>
      </c>
    </row>
    <row r="260" spans="1:52">
      <c r="A260">
        <v>1996</v>
      </c>
      <c r="B260">
        <v>110583</v>
      </c>
      <c r="C260" t="s">
        <v>102</v>
      </c>
      <c r="D260" t="s">
        <v>48</v>
      </c>
      <c r="E260">
        <f t="shared" si="4"/>
        <v>0</v>
      </c>
      <c r="F260">
        <f>IF(ISNA(VLOOKUP(B260,criteria!$U$2:$U$174,1,0)),0,1)</f>
        <v>1</v>
      </c>
      <c r="G260" t="s">
        <v>636</v>
      </c>
      <c r="H260" t="s">
        <v>636</v>
      </c>
      <c r="N260">
        <v>90840</v>
      </c>
      <c r="O260" t="s">
        <v>49</v>
      </c>
      <c r="V260">
        <v>58259088</v>
      </c>
      <c r="Z260">
        <v>14409324</v>
      </c>
      <c r="AA260">
        <v>122548848</v>
      </c>
      <c r="AB260">
        <v>447835</v>
      </c>
      <c r="AC260">
        <v>703049</v>
      </c>
      <c r="AF260">
        <v>211718496</v>
      </c>
      <c r="AG260">
        <v>99131072</v>
      </c>
      <c r="AI260">
        <v>159767</v>
      </c>
      <c r="AJ260">
        <v>159767</v>
      </c>
      <c r="AK260">
        <v>14725711</v>
      </c>
      <c r="AL260">
        <v>14626975</v>
      </c>
      <c r="AM260">
        <v>213942032</v>
      </c>
      <c r="AN260">
        <v>110182040</v>
      </c>
      <c r="AO260">
        <v>28439756</v>
      </c>
      <c r="AT260">
        <v>606</v>
      </c>
      <c r="AU260">
        <v>0.28299999999999997</v>
      </c>
    </row>
    <row r="261" spans="1:52">
      <c r="A261">
        <v>1997</v>
      </c>
      <c r="B261">
        <v>110583</v>
      </c>
      <c r="C261" t="s">
        <v>102</v>
      </c>
      <c r="D261" t="s">
        <v>48</v>
      </c>
      <c r="E261">
        <f t="shared" si="4"/>
        <v>0</v>
      </c>
      <c r="F261">
        <f>IF(ISNA(VLOOKUP(B261,criteria!$U$2:$U$174,1,0)),0,1)</f>
        <v>1</v>
      </c>
      <c r="G261" t="s">
        <v>636</v>
      </c>
      <c r="H261" t="s">
        <v>636</v>
      </c>
      <c r="N261">
        <v>908400115</v>
      </c>
      <c r="O261" t="s">
        <v>49</v>
      </c>
      <c r="V261">
        <v>64082580</v>
      </c>
      <c r="Z261">
        <v>16550825</v>
      </c>
      <c r="AA261">
        <v>130229136</v>
      </c>
      <c r="AB261">
        <v>554602</v>
      </c>
      <c r="AC261">
        <v>6164422</v>
      </c>
      <c r="AF261">
        <v>231624416</v>
      </c>
      <c r="AG261">
        <v>95802288</v>
      </c>
      <c r="AI261">
        <v>207537</v>
      </c>
      <c r="AJ261">
        <v>207537</v>
      </c>
      <c r="AK261">
        <v>21123984</v>
      </c>
      <c r="AL261">
        <v>23889210</v>
      </c>
      <c r="AM261">
        <v>227711568</v>
      </c>
      <c r="AN261">
        <v>119144632</v>
      </c>
      <c r="AO261">
        <v>29570520</v>
      </c>
      <c r="AP261">
        <v>15051627</v>
      </c>
      <c r="AQ261">
        <v>17301180</v>
      </c>
      <c r="AT261">
        <v>514</v>
      </c>
      <c r="AU261">
        <v>0.32800000000000001</v>
      </c>
      <c r="AW261">
        <v>0.38714599999999999</v>
      </c>
      <c r="AX261">
        <v>0.61382999999999999</v>
      </c>
      <c r="AY261">
        <v>7.4166999999999997E-2</v>
      </c>
      <c r="AZ261">
        <v>17547</v>
      </c>
    </row>
    <row r="262" spans="1:52">
      <c r="A262">
        <v>1998</v>
      </c>
      <c r="B262">
        <v>110583</v>
      </c>
      <c r="C262" t="s">
        <v>102</v>
      </c>
      <c r="D262" t="s">
        <v>48</v>
      </c>
      <c r="E262">
        <f t="shared" si="4"/>
        <v>0</v>
      </c>
      <c r="F262">
        <f>IF(ISNA(VLOOKUP(B262,criteria!$U$2:$U$174,1,0)),0,1)</f>
        <v>1</v>
      </c>
      <c r="G262" t="s">
        <v>636</v>
      </c>
      <c r="H262" t="s">
        <v>636</v>
      </c>
      <c r="N262">
        <v>908400115</v>
      </c>
      <c r="O262" t="s">
        <v>49</v>
      </c>
      <c r="V262">
        <v>65714592</v>
      </c>
      <c r="Z262">
        <v>18197004</v>
      </c>
      <c r="AA262">
        <v>141367904</v>
      </c>
      <c r="AB262">
        <v>608355</v>
      </c>
      <c r="AC262">
        <v>6604438</v>
      </c>
      <c r="AF262">
        <v>247396496</v>
      </c>
      <c r="AG262">
        <v>101649000</v>
      </c>
      <c r="AI262">
        <v>196119</v>
      </c>
      <c r="AJ262">
        <v>196119</v>
      </c>
      <c r="AK262">
        <v>24096580</v>
      </c>
      <c r="AL262">
        <v>23213852</v>
      </c>
      <c r="AM262">
        <v>244381472</v>
      </c>
      <c r="AN262">
        <v>128294368</v>
      </c>
      <c r="AO262">
        <v>26593012</v>
      </c>
      <c r="AT262">
        <v>564</v>
      </c>
      <c r="AU262">
        <v>0.307</v>
      </c>
      <c r="AW262">
        <v>0.36113000000000001</v>
      </c>
      <c r="AX262">
        <v>0.61751599999999995</v>
      </c>
      <c r="AY262">
        <v>6.8928199999999995E-2</v>
      </c>
      <c r="AZ262">
        <v>19409</v>
      </c>
    </row>
    <row r="263" spans="1:52">
      <c r="A263">
        <v>1999</v>
      </c>
      <c r="B263">
        <v>110583</v>
      </c>
      <c r="C263" t="s">
        <v>102</v>
      </c>
      <c r="D263" t="s">
        <v>48</v>
      </c>
      <c r="E263">
        <f t="shared" si="4"/>
        <v>0</v>
      </c>
      <c r="F263">
        <f>IF(ISNA(VLOOKUP(B263,criteria!$U$2:$U$174,1,0)),0,1)</f>
        <v>1</v>
      </c>
      <c r="G263" t="s">
        <v>636</v>
      </c>
      <c r="H263" t="s">
        <v>636</v>
      </c>
      <c r="N263">
        <v>908400115</v>
      </c>
      <c r="O263" t="s">
        <v>49</v>
      </c>
      <c r="V263">
        <v>86406264</v>
      </c>
      <c r="Z263">
        <v>44876840</v>
      </c>
      <c r="AA263">
        <v>151959648</v>
      </c>
      <c r="AB263">
        <v>10739660</v>
      </c>
      <c r="AC263">
        <v>7812525</v>
      </c>
      <c r="AF263">
        <v>345572160</v>
      </c>
      <c r="AG263">
        <v>121461248</v>
      </c>
      <c r="AH263">
        <v>8991143</v>
      </c>
      <c r="AI263">
        <v>4249057</v>
      </c>
      <c r="AJ263">
        <v>13240200</v>
      </c>
      <c r="AK263">
        <v>26378096</v>
      </c>
      <c r="AL263">
        <v>32553588</v>
      </c>
      <c r="AM263">
        <v>328493344</v>
      </c>
      <c r="AN263">
        <v>159628128</v>
      </c>
      <c r="AO263">
        <v>24769068</v>
      </c>
      <c r="AQ263">
        <v>4339514</v>
      </c>
      <c r="AT263">
        <v>637</v>
      </c>
      <c r="AU263">
        <v>0.309</v>
      </c>
      <c r="AW263">
        <v>0.35174699999999998</v>
      </c>
      <c r="AX263">
        <v>0.61577300000000001</v>
      </c>
      <c r="AY263">
        <v>6.4714599999999997E-2</v>
      </c>
      <c r="AZ263">
        <v>19909.5</v>
      </c>
    </row>
    <row r="264" spans="1:52">
      <c r="A264">
        <v>2000</v>
      </c>
      <c r="B264">
        <v>110583</v>
      </c>
      <c r="C264" t="s">
        <v>102</v>
      </c>
      <c r="D264" t="s">
        <v>48</v>
      </c>
      <c r="E264">
        <f t="shared" si="4"/>
        <v>0</v>
      </c>
      <c r="F264">
        <f>IF(ISNA(VLOOKUP(B264,criteria!$U$2:$U$174,1,0)),0,1)</f>
        <v>1</v>
      </c>
      <c r="G264" t="s">
        <v>636</v>
      </c>
      <c r="H264" t="s">
        <v>636</v>
      </c>
      <c r="V264">
        <v>94872048</v>
      </c>
      <c r="Z264">
        <v>46392116</v>
      </c>
      <c r="AA264">
        <v>172963424</v>
      </c>
      <c r="AB264">
        <v>8388615</v>
      </c>
      <c r="AC264">
        <v>11850231</v>
      </c>
      <c r="AF264">
        <v>374453728</v>
      </c>
      <c r="AG264">
        <v>140966112</v>
      </c>
      <c r="AH264">
        <v>11412546</v>
      </c>
      <c r="AI264">
        <v>4438454</v>
      </c>
      <c r="AJ264">
        <v>15851000</v>
      </c>
      <c r="AK264">
        <v>28057740</v>
      </c>
      <c r="AL264">
        <v>36984500</v>
      </c>
      <c r="AM264">
        <v>376701472</v>
      </c>
      <c r="AN264">
        <v>178952816</v>
      </c>
      <c r="AO264">
        <v>28679596</v>
      </c>
      <c r="AP264">
        <v>4339514</v>
      </c>
      <c r="AQ264">
        <v>4034631</v>
      </c>
      <c r="AT264">
        <v>692</v>
      </c>
      <c r="AU264">
        <v>0.33600000000000002</v>
      </c>
      <c r="AW264">
        <v>0.34834199999999998</v>
      </c>
      <c r="AX264">
        <v>0.61637500000000001</v>
      </c>
      <c r="AY264">
        <v>6.6756300000000005E-2</v>
      </c>
      <c r="AZ264">
        <v>21332</v>
      </c>
    </row>
    <row r="265" spans="1:52">
      <c r="A265">
        <v>2001</v>
      </c>
      <c r="B265">
        <v>110583</v>
      </c>
      <c r="C265" t="s">
        <v>102</v>
      </c>
      <c r="D265" t="s">
        <v>48</v>
      </c>
      <c r="E265">
        <f t="shared" si="4"/>
        <v>1</v>
      </c>
      <c r="F265">
        <f>IF(ISNA(VLOOKUP(B265,criteria!$U$2:$U$174,1,0)),0,1)</f>
        <v>1</v>
      </c>
      <c r="G265">
        <v>0.57298977341086821</v>
      </c>
      <c r="H265">
        <v>0.294663167104112</v>
      </c>
      <c r="I265">
        <v>19948</v>
      </c>
      <c r="J265">
        <v>11430</v>
      </c>
      <c r="K265">
        <v>3214</v>
      </c>
      <c r="L265">
        <v>154</v>
      </c>
      <c r="M265">
        <v>3368</v>
      </c>
      <c r="N265">
        <v>908400115</v>
      </c>
      <c r="O265" t="s">
        <v>49</v>
      </c>
      <c r="V265">
        <v>77844984</v>
      </c>
      <c r="W265">
        <v>64453800</v>
      </c>
      <c r="Z265">
        <v>26151684</v>
      </c>
      <c r="AA265">
        <v>195404608</v>
      </c>
      <c r="AB265">
        <v>1112944</v>
      </c>
      <c r="AC265">
        <v>17894024</v>
      </c>
      <c r="AD265">
        <v>110239456</v>
      </c>
      <c r="AE265">
        <v>207451088</v>
      </c>
      <c r="AF265">
        <v>320473664</v>
      </c>
      <c r="AG265">
        <v>148414976</v>
      </c>
      <c r="AI265">
        <v>145086.26999999999</v>
      </c>
      <c r="AJ265">
        <v>145086.26999999999</v>
      </c>
      <c r="AK265">
        <v>32243554</v>
      </c>
      <c r="AL265">
        <v>34094308</v>
      </c>
      <c r="AM265">
        <v>288394144</v>
      </c>
      <c r="AN265">
        <v>154967552</v>
      </c>
      <c r="AO265">
        <v>32236436</v>
      </c>
      <c r="AR265">
        <v>320473664</v>
      </c>
      <c r="AS265">
        <v>288394144</v>
      </c>
      <c r="AT265">
        <v>911</v>
      </c>
      <c r="AU265">
        <v>0.39600000000000002</v>
      </c>
      <c r="AW265">
        <v>0.32270700000000002</v>
      </c>
      <c r="AX265">
        <v>0.62653499999999995</v>
      </c>
      <c r="AY265">
        <v>6.7058699999999999E-2</v>
      </c>
      <c r="AZ265">
        <v>23058</v>
      </c>
    </row>
    <row r="266" spans="1:52">
      <c r="A266">
        <v>2002</v>
      </c>
      <c r="B266">
        <v>110583</v>
      </c>
      <c r="C266" t="s">
        <v>102</v>
      </c>
      <c r="D266" t="s">
        <v>48</v>
      </c>
      <c r="E266">
        <f t="shared" si="4"/>
        <v>1</v>
      </c>
      <c r="F266">
        <f>IF(ISNA(VLOOKUP(B266,criteria!$U$2:$U$174,1,0)),0,1)</f>
        <v>1</v>
      </c>
      <c r="G266">
        <v>0.70985987916184601</v>
      </c>
      <c r="H266">
        <v>0.27266690812507544</v>
      </c>
      <c r="I266">
        <v>23337</v>
      </c>
      <c r="J266">
        <v>16566</v>
      </c>
      <c r="K266">
        <v>4328</v>
      </c>
      <c r="L266">
        <v>189</v>
      </c>
      <c r="M266">
        <v>4517</v>
      </c>
      <c r="N266" t="s">
        <v>86</v>
      </c>
      <c r="O266" t="s">
        <v>49</v>
      </c>
      <c r="V266">
        <v>85268240</v>
      </c>
      <c r="W266">
        <v>69018368</v>
      </c>
      <c r="Z266">
        <v>26917848</v>
      </c>
      <c r="AA266">
        <v>197335072</v>
      </c>
      <c r="AC266">
        <v>7215433</v>
      </c>
      <c r="AD266">
        <v>117589888</v>
      </c>
      <c r="AE266">
        <v>195101344</v>
      </c>
      <c r="AF266">
        <v>339369472</v>
      </c>
      <c r="AG266">
        <v>159448480</v>
      </c>
      <c r="AI266">
        <v>134637.81</v>
      </c>
      <c r="AJ266">
        <v>134637.81</v>
      </c>
      <c r="AK266">
        <v>29866784</v>
      </c>
      <c r="AL266">
        <v>33060838</v>
      </c>
      <c r="AM266">
        <v>312360928</v>
      </c>
      <c r="AN266">
        <v>169989136</v>
      </c>
      <c r="AO266">
        <v>34197320</v>
      </c>
      <c r="AP266">
        <v>18758864</v>
      </c>
      <c r="AQ266">
        <v>18262680</v>
      </c>
      <c r="AR266">
        <v>339369472</v>
      </c>
      <c r="AS266">
        <v>312360928</v>
      </c>
      <c r="AT266">
        <v>1057</v>
      </c>
      <c r="AU266">
        <v>0.42299999999999999</v>
      </c>
      <c r="AW266">
        <v>0.32826699999999998</v>
      </c>
      <c r="AX266">
        <v>0.62582899999999997</v>
      </c>
      <c r="AY266">
        <v>6.6408200000000001E-2</v>
      </c>
      <c r="AZ266">
        <v>23026</v>
      </c>
    </row>
    <row r="267" spans="1:52">
      <c r="A267">
        <v>2003</v>
      </c>
      <c r="B267">
        <v>110583</v>
      </c>
      <c r="C267" t="s">
        <v>102</v>
      </c>
      <c r="D267" t="s">
        <v>48</v>
      </c>
      <c r="E267">
        <f t="shared" si="4"/>
        <v>1</v>
      </c>
      <c r="F267">
        <f>IF(ISNA(VLOOKUP(B267,criteria!$U$2:$U$174,1,0)),0,1)</f>
        <v>1</v>
      </c>
      <c r="G267">
        <v>0.44161171599447935</v>
      </c>
      <c r="H267">
        <v>0.26391179789912317</v>
      </c>
      <c r="I267">
        <v>26084</v>
      </c>
      <c r="J267">
        <v>11519</v>
      </c>
      <c r="K267">
        <v>2912</v>
      </c>
      <c r="L267">
        <v>128</v>
      </c>
      <c r="M267">
        <v>3040</v>
      </c>
      <c r="N267" t="s">
        <v>86</v>
      </c>
      <c r="O267" t="s">
        <v>49</v>
      </c>
      <c r="V267">
        <v>100435912</v>
      </c>
      <c r="W267">
        <v>76138192</v>
      </c>
      <c r="Y267">
        <v>2206366</v>
      </c>
      <c r="Z267">
        <v>27385604</v>
      </c>
      <c r="AA267">
        <v>195297728</v>
      </c>
      <c r="AB267">
        <v>7097</v>
      </c>
      <c r="AC267">
        <v>8560135</v>
      </c>
      <c r="AD267">
        <v>125631408</v>
      </c>
      <c r="AE267">
        <v>190439504</v>
      </c>
      <c r="AF267">
        <v>323398624</v>
      </c>
      <c r="AG267">
        <v>164878096</v>
      </c>
      <c r="AI267">
        <v>102103.49</v>
      </c>
      <c r="AJ267">
        <v>102103.49</v>
      </c>
      <c r="AK267">
        <v>38905504</v>
      </c>
      <c r="AL267">
        <v>34770656</v>
      </c>
      <c r="AM267">
        <v>314028128</v>
      </c>
      <c r="AN267">
        <v>165517248</v>
      </c>
      <c r="AO267">
        <v>55981076</v>
      </c>
      <c r="AP267">
        <v>18262680</v>
      </c>
      <c r="AQ267">
        <v>20576936</v>
      </c>
      <c r="AR267">
        <v>323398624</v>
      </c>
      <c r="AS267">
        <v>314028128</v>
      </c>
      <c r="AT267">
        <v>1232</v>
      </c>
      <c r="AU267">
        <v>0.46500000000000002</v>
      </c>
      <c r="AW267">
        <v>0.35576099999999999</v>
      </c>
      <c r="AX267">
        <v>0.62653899999999996</v>
      </c>
      <c r="AY267">
        <v>7.1899699999999997E-2</v>
      </c>
      <c r="AZ267">
        <v>23538</v>
      </c>
    </row>
    <row r="268" spans="1:52">
      <c r="A268">
        <v>2004</v>
      </c>
      <c r="B268">
        <v>110583</v>
      </c>
      <c r="C268" t="s">
        <v>102</v>
      </c>
      <c r="D268" t="s">
        <v>48</v>
      </c>
      <c r="E268">
        <f t="shared" si="4"/>
        <v>1</v>
      </c>
      <c r="F268">
        <f>IF(ISNA(VLOOKUP(B268,criteria!$U$2:$U$174,1,0)),0,1)</f>
        <v>1</v>
      </c>
      <c r="G268">
        <v>0.4896817193570232</v>
      </c>
      <c r="H268">
        <v>0.25591382196666423</v>
      </c>
      <c r="I268">
        <v>28057</v>
      </c>
      <c r="J268">
        <v>13739</v>
      </c>
      <c r="K268">
        <v>3340</v>
      </c>
      <c r="L268">
        <v>176</v>
      </c>
      <c r="M268">
        <v>3516</v>
      </c>
      <c r="N268" t="s">
        <v>86</v>
      </c>
      <c r="O268" t="s">
        <v>49</v>
      </c>
      <c r="P268" t="s">
        <v>50</v>
      </c>
      <c r="V268">
        <v>123827584</v>
      </c>
      <c r="W268">
        <v>91623936</v>
      </c>
      <c r="Y268">
        <v>2369808</v>
      </c>
      <c r="Z268">
        <v>27548210</v>
      </c>
      <c r="AA268">
        <v>186322864</v>
      </c>
      <c r="AC268">
        <v>9637585</v>
      </c>
      <c r="AD268">
        <v>146270240</v>
      </c>
      <c r="AE268">
        <v>181431136</v>
      </c>
      <c r="AF268">
        <v>330158208</v>
      </c>
      <c r="AG268">
        <v>164902320</v>
      </c>
      <c r="AI268">
        <v>121927.8</v>
      </c>
      <c r="AJ268">
        <v>121927.8</v>
      </c>
      <c r="AK268">
        <v>38303776</v>
      </c>
      <c r="AL268">
        <v>36944992</v>
      </c>
      <c r="AM268">
        <v>313724480</v>
      </c>
      <c r="AN268">
        <v>160328656</v>
      </c>
      <c r="AO268">
        <v>50358400</v>
      </c>
      <c r="AP268">
        <v>20576936</v>
      </c>
      <c r="AQ268">
        <v>25034440</v>
      </c>
      <c r="AR268">
        <v>330158208</v>
      </c>
      <c r="AS268">
        <v>313724480</v>
      </c>
      <c r="AT268">
        <v>1531</v>
      </c>
      <c r="AU268">
        <v>0.46300000000000002</v>
      </c>
      <c r="AW268">
        <v>0.353491</v>
      </c>
      <c r="AX268">
        <v>0.62844100000000003</v>
      </c>
      <c r="AY268">
        <v>6.9720500000000005E-2</v>
      </c>
      <c r="AZ268">
        <v>23967</v>
      </c>
    </row>
    <row r="269" spans="1:52">
      <c r="A269">
        <v>2005</v>
      </c>
      <c r="B269">
        <v>110583</v>
      </c>
      <c r="C269" t="s">
        <v>61</v>
      </c>
      <c r="D269" t="s">
        <v>48</v>
      </c>
      <c r="E269">
        <f t="shared" si="4"/>
        <v>1</v>
      </c>
      <c r="F269">
        <f>IF(ISNA(VLOOKUP(B269,criteria!$U$2:$U$174,1,0)),0,1)</f>
        <v>1</v>
      </c>
      <c r="G269">
        <v>0.52949949293085963</v>
      </c>
      <c r="H269">
        <v>0.19197836863452006</v>
      </c>
      <c r="I269">
        <v>33526</v>
      </c>
      <c r="J269">
        <v>17752</v>
      </c>
      <c r="K269">
        <v>3302</v>
      </c>
      <c r="L269">
        <v>106</v>
      </c>
      <c r="M269">
        <v>3408</v>
      </c>
      <c r="N269" t="s">
        <v>86</v>
      </c>
      <c r="O269" t="s">
        <v>49</v>
      </c>
      <c r="P269" t="s">
        <v>50</v>
      </c>
      <c r="Q269" t="s">
        <v>54</v>
      </c>
      <c r="V269">
        <v>127330328</v>
      </c>
      <c r="W269">
        <v>94799568</v>
      </c>
      <c r="Y269">
        <v>2400827</v>
      </c>
      <c r="Z269">
        <v>27432492</v>
      </c>
      <c r="AA269">
        <v>193605856</v>
      </c>
      <c r="AC269">
        <v>2052202</v>
      </c>
      <c r="AD269">
        <v>151764800</v>
      </c>
      <c r="AE269">
        <v>181561504</v>
      </c>
      <c r="AF269">
        <v>350954304</v>
      </c>
      <c r="AG269">
        <v>185600368</v>
      </c>
      <c r="AI269">
        <v>151840.10999999999</v>
      </c>
      <c r="AJ269">
        <v>151840.10999999999</v>
      </c>
      <c r="AK269">
        <v>43769368</v>
      </c>
      <c r="AL269">
        <v>42299128</v>
      </c>
      <c r="AM269">
        <v>353262592</v>
      </c>
      <c r="AN269">
        <v>171320256</v>
      </c>
      <c r="AO269">
        <v>53752904</v>
      </c>
      <c r="AP269">
        <v>25034440</v>
      </c>
      <c r="AQ269">
        <v>30397544</v>
      </c>
      <c r="AR269">
        <v>350954304</v>
      </c>
      <c r="AS269">
        <v>353262592</v>
      </c>
      <c r="AT269">
        <v>1536</v>
      </c>
      <c r="AU269">
        <v>0.47799999999999998</v>
      </c>
      <c r="AW269">
        <v>0.32900299999999999</v>
      </c>
      <c r="AX269">
        <v>0.62270700000000001</v>
      </c>
      <c r="AY269">
        <v>6.0485900000000002E-2</v>
      </c>
      <c r="AZ269">
        <v>24552</v>
      </c>
    </row>
    <row r="270" spans="1:52">
      <c r="A270">
        <v>2006</v>
      </c>
      <c r="B270">
        <v>110583</v>
      </c>
      <c r="C270" t="s">
        <v>61</v>
      </c>
      <c r="D270" t="s">
        <v>48</v>
      </c>
      <c r="E270">
        <f t="shared" si="4"/>
        <v>1</v>
      </c>
      <c r="F270">
        <f>IF(ISNA(VLOOKUP(B270,criteria!$U$2:$U$174,1,0)),0,1)</f>
        <v>1</v>
      </c>
      <c r="G270">
        <v>0.54040793259350595</v>
      </c>
      <c r="H270">
        <v>0.20834719779436231</v>
      </c>
      <c r="I270">
        <v>38928</v>
      </c>
      <c r="J270">
        <v>21037</v>
      </c>
      <c r="K270">
        <v>4242</v>
      </c>
      <c r="L270">
        <v>141</v>
      </c>
      <c r="M270">
        <v>4383</v>
      </c>
      <c r="N270" t="s">
        <v>86</v>
      </c>
      <c r="O270" t="s">
        <v>49</v>
      </c>
      <c r="P270" t="s">
        <v>50</v>
      </c>
      <c r="Q270" t="s">
        <v>54</v>
      </c>
      <c r="V270">
        <v>132036336</v>
      </c>
      <c r="W270">
        <v>98558128</v>
      </c>
      <c r="Y270">
        <v>1619025</v>
      </c>
      <c r="Z270">
        <v>30195460</v>
      </c>
      <c r="AA270">
        <v>209927296</v>
      </c>
      <c r="AB270">
        <v>1619193</v>
      </c>
      <c r="AC270">
        <v>7464324</v>
      </c>
      <c r="AD270">
        <v>163972352</v>
      </c>
      <c r="AE270">
        <v>204688112</v>
      </c>
      <c r="AF270">
        <v>372863456</v>
      </c>
      <c r="AG270">
        <v>193917984</v>
      </c>
      <c r="AI270">
        <v>4472.7299999999996</v>
      </c>
      <c r="AJ270">
        <v>4472.7299999999996</v>
      </c>
      <c r="AK270">
        <v>44680824</v>
      </c>
      <c r="AL270">
        <v>45842216</v>
      </c>
      <c r="AM270">
        <v>363611744</v>
      </c>
      <c r="AN270">
        <v>191109904</v>
      </c>
      <c r="AO270">
        <v>58028004</v>
      </c>
      <c r="AP270">
        <v>30397544</v>
      </c>
      <c r="AQ270">
        <v>36134420</v>
      </c>
      <c r="AR270">
        <v>372863456</v>
      </c>
      <c r="AS270">
        <v>363611744</v>
      </c>
      <c r="AT270">
        <v>2025</v>
      </c>
      <c r="AU270">
        <v>0.46800000000000003</v>
      </c>
      <c r="AW270">
        <v>0.30659900000000001</v>
      </c>
      <c r="AX270">
        <v>0.61944100000000002</v>
      </c>
      <c r="AY270">
        <v>5.3885299999999997E-2</v>
      </c>
      <c r="AZ270">
        <v>25825</v>
      </c>
    </row>
    <row r="271" spans="1:52">
      <c r="A271">
        <v>2007</v>
      </c>
      <c r="B271">
        <v>110583</v>
      </c>
      <c r="C271" t="s">
        <v>61</v>
      </c>
      <c r="D271" t="s">
        <v>48</v>
      </c>
      <c r="E271">
        <f t="shared" si="4"/>
        <v>1</v>
      </c>
      <c r="F271">
        <f>IF(ISNA(VLOOKUP(B271,criteria!$U$2:$U$174,1,0)),0,1)</f>
        <v>1</v>
      </c>
      <c r="G271">
        <v>0.51658380598930975</v>
      </c>
      <c r="H271">
        <v>0.20183444785830471</v>
      </c>
      <c r="I271">
        <v>42843</v>
      </c>
      <c r="J271">
        <v>22132</v>
      </c>
      <c r="K271">
        <v>4334</v>
      </c>
      <c r="L271">
        <v>133</v>
      </c>
      <c r="M271">
        <v>4467</v>
      </c>
      <c r="N271" t="s">
        <v>86</v>
      </c>
      <c r="O271" t="s">
        <v>49</v>
      </c>
      <c r="P271" t="s">
        <v>50</v>
      </c>
      <c r="Q271" t="s">
        <v>54</v>
      </c>
      <c r="V271">
        <v>142415520</v>
      </c>
      <c r="W271">
        <v>102839928</v>
      </c>
      <c r="Y271">
        <v>67614</v>
      </c>
      <c r="Z271">
        <v>33736096</v>
      </c>
      <c r="AA271">
        <v>222409776</v>
      </c>
      <c r="AB271">
        <v>605635</v>
      </c>
      <c r="AC271">
        <v>6883400</v>
      </c>
      <c r="AD271">
        <v>121228632</v>
      </c>
      <c r="AE271">
        <v>266964144</v>
      </c>
      <c r="AF271">
        <v>488337888</v>
      </c>
      <c r="AG271">
        <v>211330624</v>
      </c>
      <c r="AI271">
        <v>9612</v>
      </c>
      <c r="AJ271">
        <v>9612</v>
      </c>
      <c r="AK271">
        <v>49953992</v>
      </c>
      <c r="AL271">
        <v>49213992</v>
      </c>
      <c r="AM271">
        <v>397871552</v>
      </c>
      <c r="AN271">
        <v>202803504</v>
      </c>
      <c r="AO271">
        <v>66187936</v>
      </c>
      <c r="AP271">
        <v>36134420</v>
      </c>
      <c r="AQ271">
        <v>36679508</v>
      </c>
      <c r="AR271">
        <v>488337888</v>
      </c>
      <c r="AS271">
        <v>397871552</v>
      </c>
      <c r="AT271">
        <v>1611</v>
      </c>
      <c r="AU271">
        <v>0.55300000000000005</v>
      </c>
      <c r="AW271">
        <v>0.31129400000000002</v>
      </c>
      <c r="AX271">
        <v>0.61956999999999995</v>
      </c>
      <c r="AY271">
        <v>5.6698699999999998E-2</v>
      </c>
      <c r="AZ271">
        <v>26274</v>
      </c>
    </row>
    <row r="272" spans="1:52">
      <c r="A272">
        <v>2008</v>
      </c>
      <c r="B272">
        <v>110583</v>
      </c>
      <c r="C272" t="s">
        <v>61</v>
      </c>
      <c r="D272" t="s">
        <v>48</v>
      </c>
      <c r="E272">
        <f t="shared" si="4"/>
        <v>1</v>
      </c>
      <c r="F272">
        <f>IF(ISNA(VLOOKUP(B272,criteria!$U$2:$U$174,1,0)),0,1)</f>
        <v>1</v>
      </c>
      <c r="G272">
        <v>0.46987658689786349</v>
      </c>
      <c r="H272">
        <v>0.19849376323840903</v>
      </c>
      <c r="I272">
        <v>45214</v>
      </c>
      <c r="J272">
        <v>21245</v>
      </c>
      <c r="K272">
        <v>4135</v>
      </c>
      <c r="L272">
        <v>82</v>
      </c>
      <c r="M272">
        <v>4217</v>
      </c>
      <c r="N272" t="s">
        <v>86</v>
      </c>
      <c r="O272" t="s">
        <v>49</v>
      </c>
      <c r="P272" t="s">
        <v>50</v>
      </c>
      <c r="Q272" t="s">
        <v>54</v>
      </c>
      <c r="V272">
        <v>154461472</v>
      </c>
      <c r="W272">
        <v>110609880</v>
      </c>
      <c r="Y272">
        <v>24670</v>
      </c>
      <c r="Z272">
        <v>39458336</v>
      </c>
      <c r="AA272">
        <v>196152000</v>
      </c>
      <c r="AB272">
        <v>1410297</v>
      </c>
      <c r="AC272">
        <v>29838912</v>
      </c>
      <c r="AD272">
        <v>138895424</v>
      </c>
      <c r="AE272">
        <v>260020544</v>
      </c>
      <c r="AF272">
        <v>398931968</v>
      </c>
      <c r="AG272">
        <v>212633040</v>
      </c>
      <c r="AI272">
        <v>39924</v>
      </c>
      <c r="AJ272">
        <v>39924</v>
      </c>
      <c r="AK272">
        <v>53764136</v>
      </c>
      <c r="AL272">
        <v>50207148</v>
      </c>
      <c r="AM272">
        <v>412167584</v>
      </c>
      <c r="AN272">
        <v>204104096</v>
      </c>
      <c r="AO272">
        <v>69603184</v>
      </c>
      <c r="AP272">
        <v>36679508</v>
      </c>
      <c r="AQ272">
        <v>31156824</v>
      </c>
      <c r="AR272">
        <v>398931968</v>
      </c>
      <c r="AS272">
        <v>412167584</v>
      </c>
      <c r="AT272">
        <v>1817</v>
      </c>
      <c r="AU272">
        <v>0.54400000000000004</v>
      </c>
      <c r="AW272">
        <v>0.29169899999999999</v>
      </c>
      <c r="AX272">
        <v>0.62139699999999998</v>
      </c>
      <c r="AY272">
        <v>5.4271600000000003E-2</v>
      </c>
      <c r="AZ272">
        <v>28520</v>
      </c>
    </row>
    <row r="273" spans="1:52">
      <c r="A273">
        <v>2009</v>
      </c>
      <c r="B273">
        <v>110583</v>
      </c>
      <c r="C273" t="s">
        <v>61</v>
      </c>
      <c r="D273" t="s">
        <v>48</v>
      </c>
      <c r="E273">
        <f t="shared" si="4"/>
        <v>1</v>
      </c>
      <c r="F273">
        <f>IF(ISNA(VLOOKUP(B273,criteria!$U$2:$U$174,1,0)),0,1)</f>
        <v>1</v>
      </c>
      <c r="G273">
        <v>0.41994810116154541</v>
      </c>
      <c r="H273">
        <v>0.22588396841743907</v>
      </c>
      <c r="I273">
        <v>48556</v>
      </c>
      <c r="J273">
        <v>20391</v>
      </c>
      <c r="K273">
        <v>4537</v>
      </c>
      <c r="L273">
        <v>69</v>
      </c>
      <c r="M273">
        <v>4606</v>
      </c>
      <c r="N273" t="s">
        <v>86</v>
      </c>
      <c r="O273" t="s">
        <v>49</v>
      </c>
      <c r="P273" t="s">
        <v>50</v>
      </c>
      <c r="Q273" t="s">
        <v>54</v>
      </c>
      <c r="R273">
        <v>-118.113</v>
      </c>
      <c r="S273">
        <v>33.775199999999998</v>
      </c>
      <c r="V273">
        <v>179217216</v>
      </c>
      <c r="W273">
        <v>119476600</v>
      </c>
      <c r="Y273">
        <v>23732</v>
      </c>
      <c r="Z273">
        <v>50305060</v>
      </c>
      <c r="AA273">
        <v>148206144</v>
      </c>
      <c r="AB273">
        <v>2864442</v>
      </c>
      <c r="AC273">
        <v>47655052</v>
      </c>
      <c r="AD273">
        <v>148580432</v>
      </c>
      <c r="AE273">
        <v>239459552</v>
      </c>
      <c r="AF273">
        <v>391424928</v>
      </c>
      <c r="AG273">
        <v>189801824</v>
      </c>
      <c r="AH273">
        <v>1577506</v>
      </c>
      <c r="AI273">
        <v>689334</v>
      </c>
      <c r="AJ273">
        <v>2266840</v>
      </c>
      <c r="AK273">
        <v>45995336</v>
      </c>
      <c r="AL273">
        <v>46338584</v>
      </c>
      <c r="AM273">
        <v>388372960</v>
      </c>
      <c r="AN273">
        <v>179171856</v>
      </c>
      <c r="AO273">
        <v>65535880</v>
      </c>
      <c r="AP273">
        <v>31156824</v>
      </c>
      <c r="AQ273">
        <v>36605864</v>
      </c>
      <c r="AR273">
        <v>391424928</v>
      </c>
      <c r="AS273">
        <v>388372960</v>
      </c>
      <c r="AT273">
        <v>1782</v>
      </c>
      <c r="AU273">
        <v>0.54</v>
      </c>
      <c r="AW273">
        <v>0.26790399999999998</v>
      </c>
      <c r="AX273">
        <v>0.61115299999999995</v>
      </c>
      <c r="AY273">
        <v>4.8955600000000002E-2</v>
      </c>
      <c r="AZ273">
        <v>31321.5</v>
      </c>
    </row>
    <row r="274" spans="1:52">
      <c r="A274">
        <v>2010</v>
      </c>
      <c r="B274">
        <v>110583</v>
      </c>
      <c r="C274" t="s">
        <v>61</v>
      </c>
      <c r="D274" t="s">
        <v>48</v>
      </c>
      <c r="E274">
        <f t="shared" si="4"/>
        <v>1</v>
      </c>
      <c r="F274">
        <f>IF(ISNA(VLOOKUP(B274,criteria!$U$2:$U$174,1,0)),0,1)</f>
        <v>1</v>
      </c>
      <c r="G274">
        <v>0.31765759468786858</v>
      </c>
      <c r="H274">
        <v>0.24417245410162966</v>
      </c>
      <c r="I274">
        <v>45782</v>
      </c>
      <c r="J274">
        <v>14543</v>
      </c>
      <c r="K274">
        <v>3473</v>
      </c>
      <c r="L274">
        <v>78</v>
      </c>
      <c r="M274">
        <v>3551</v>
      </c>
      <c r="N274" t="s">
        <v>86</v>
      </c>
      <c r="O274" t="s">
        <v>49</v>
      </c>
      <c r="P274" t="s">
        <v>50</v>
      </c>
      <c r="Q274" t="s">
        <v>54</v>
      </c>
      <c r="R274">
        <v>-118.122</v>
      </c>
      <c r="S274">
        <v>33.781999999999996</v>
      </c>
      <c r="V274">
        <v>196861792</v>
      </c>
      <c r="W274">
        <v>124829736</v>
      </c>
      <c r="Y274">
        <v>48000</v>
      </c>
      <c r="Z274">
        <v>61686844</v>
      </c>
      <c r="AA274">
        <v>195198288</v>
      </c>
      <c r="AB274">
        <v>2985751</v>
      </c>
      <c r="AC274">
        <v>28125776</v>
      </c>
      <c r="AD274">
        <v>156312048</v>
      </c>
      <c r="AE274">
        <v>277762848</v>
      </c>
      <c r="AF274">
        <v>438395840</v>
      </c>
      <c r="AG274">
        <v>207715712</v>
      </c>
      <c r="AH274">
        <v>2039344</v>
      </c>
      <c r="AI274">
        <v>848466</v>
      </c>
      <c r="AJ274">
        <v>2887810</v>
      </c>
      <c r="AK274">
        <v>51318928</v>
      </c>
      <c r="AL274">
        <v>52448340</v>
      </c>
      <c r="AM274">
        <v>424400800</v>
      </c>
      <c r="AN274">
        <v>190691056</v>
      </c>
      <c r="AO274">
        <v>71983744</v>
      </c>
      <c r="AP274">
        <v>36605864</v>
      </c>
      <c r="AQ274">
        <v>46315228</v>
      </c>
      <c r="AR274">
        <v>438395840</v>
      </c>
      <c r="AS274">
        <v>424400800</v>
      </c>
      <c r="AT274">
        <v>2291</v>
      </c>
      <c r="AU274">
        <v>0.54</v>
      </c>
      <c r="AW274">
        <v>0.27987800000000002</v>
      </c>
      <c r="AX274">
        <v>0.59442300000000003</v>
      </c>
      <c r="AY274">
        <v>4.84828E-2</v>
      </c>
      <c r="AZ274">
        <v>29514.5</v>
      </c>
    </row>
    <row r="275" spans="1:52">
      <c r="A275">
        <v>2011</v>
      </c>
      <c r="B275">
        <v>110583</v>
      </c>
      <c r="C275" t="s">
        <v>61</v>
      </c>
      <c r="D275" t="s">
        <v>48</v>
      </c>
      <c r="E275">
        <f t="shared" si="4"/>
        <v>1</v>
      </c>
      <c r="F275">
        <f>IF(ISNA(VLOOKUP(B275,criteria!$U$2:$U$174,1,0)),0,1)</f>
        <v>1</v>
      </c>
      <c r="G275">
        <v>0.34435198188945021</v>
      </c>
      <c r="H275">
        <v>0.24275626978329681</v>
      </c>
      <c r="I275">
        <v>47707</v>
      </c>
      <c r="J275">
        <v>16428</v>
      </c>
      <c r="K275">
        <v>3913</v>
      </c>
      <c r="L275">
        <v>75</v>
      </c>
      <c r="M275">
        <v>3988</v>
      </c>
      <c r="N275" t="s">
        <v>86</v>
      </c>
      <c r="O275" t="s">
        <v>49</v>
      </c>
      <c r="P275" t="s">
        <v>50</v>
      </c>
      <c r="Q275" t="s">
        <v>54</v>
      </c>
      <c r="R275">
        <v>-118.11199999999999</v>
      </c>
      <c r="S275">
        <v>33.782800000000002</v>
      </c>
      <c r="T275">
        <v>4.7E-2</v>
      </c>
      <c r="U275">
        <v>4986</v>
      </c>
      <c r="V275">
        <v>242754736</v>
      </c>
      <c r="W275">
        <v>149561808</v>
      </c>
      <c r="Y275">
        <v>81000</v>
      </c>
      <c r="Z275">
        <v>63690992</v>
      </c>
      <c r="AA275">
        <v>160843744</v>
      </c>
      <c r="AB275">
        <v>1886627</v>
      </c>
      <c r="AC275">
        <v>14965776</v>
      </c>
      <c r="AD275">
        <v>183387296</v>
      </c>
      <c r="AE275">
        <v>233141440</v>
      </c>
      <c r="AF275">
        <v>419187104</v>
      </c>
      <c r="AG275">
        <v>212951984</v>
      </c>
      <c r="AH275">
        <v>1741810</v>
      </c>
      <c r="AI275">
        <v>2709554</v>
      </c>
      <c r="AJ275">
        <v>4451364</v>
      </c>
      <c r="AK275">
        <v>52273420</v>
      </c>
      <c r="AL275">
        <v>50942616</v>
      </c>
      <c r="AM275">
        <v>434214752</v>
      </c>
      <c r="AN275">
        <v>191269456</v>
      </c>
      <c r="AO275">
        <v>73825240</v>
      </c>
      <c r="AP275">
        <v>46315228</v>
      </c>
      <c r="AQ275">
        <v>42554936</v>
      </c>
      <c r="AR275">
        <v>419187104</v>
      </c>
      <c r="AS275">
        <v>434214752</v>
      </c>
      <c r="AT275">
        <v>2467</v>
      </c>
      <c r="AU275">
        <v>0.56899999999999995</v>
      </c>
      <c r="AW275">
        <v>0.28185700000000002</v>
      </c>
      <c r="AX275">
        <v>0.59010399999999996</v>
      </c>
      <c r="AY275">
        <v>4.9251999999999997E-2</v>
      </c>
      <c r="AZ275">
        <v>28354</v>
      </c>
    </row>
    <row r="276" spans="1:52">
      <c r="A276">
        <v>2012</v>
      </c>
      <c r="B276">
        <v>110583</v>
      </c>
      <c r="C276" t="s">
        <v>61</v>
      </c>
      <c r="D276" t="s">
        <v>48</v>
      </c>
      <c r="E276">
        <f t="shared" si="4"/>
        <v>1</v>
      </c>
      <c r="F276">
        <f>IF(ISNA(VLOOKUP(B276,criteria!$U$2:$U$174,1,0)),0,1)</f>
        <v>1</v>
      </c>
      <c r="G276">
        <v>0.30380713209442489</v>
      </c>
      <c r="H276">
        <v>0.26365560111096414</v>
      </c>
      <c r="I276">
        <v>49775</v>
      </c>
      <c r="J276">
        <v>15122</v>
      </c>
      <c r="K276">
        <v>3909</v>
      </c>
      <c r="L276">
        <v>78</v>
      </c>
      <c r="M276">
        <v>3987</v>
      </c>
      <c r="N276" t="s">
        <v>86</v>
      </c>
      <c r="O276" t="s">
        <v>49</v>
      </c>
      <c r="P276" t="s">
        <v>50</v>
      </c>
      <c r="Q276" t="s">
        <v>54</v>
      </c>
      <c r="R276">
        <v>-118.11199999999999</v>
      </c>
      <c r="S276">
        <v>33.782800000000002</v>
      </c>
      <c r="T276">
        <v>0.06</v>
      </c>
      <c r="U276">
        <v>5053</v>
      </c>
      <c r="V276">
        <v>253018688</v>
      </c>
      <c r="W276">
        <v>150547968</v>
      </c>
      <c r="Y276">
        <v>4698</v>
      </c>
      <c r="Z276">
        <v>67802000</v>
      </c>
      <c r="AA276">
        <v>166685600</v>
      </c>
      <c r="AB276">
        <v>5972964</v>
      </c>
      <c r="AC276">
        <v>15418514</v>
      </c>
      <c r="AD276">
        <v>186505680</v>
      </c>
      <c r="AE276">
        <v>247302048</v>
      </c>
      <c r="AF276">
        <v>437883072</v>
      </c>
      <c r="AG276">
        <v>209939120</v>
      </c>
      <c r="AH276">
        <v>1898774</v>
      </c>
      <c r="AI276">
        <v>2447564</v>
      </c>
      <c r="AJ276">
        <v>4346338</v>
      </c>
      <c r="AK276">
        <v>53908544</v>
      </c>
      <c r="AL276">
        <v>51370128</v>
      </c>
      <c r="AM276">
        <v>436610880</v>
      </c>
      <c r="AN276">
        <v>187137280</v>
      </c>
      <c r="AO276">
        <v>78680880</v>
      </c>
      <c r="AP276">
        <v>42544936</v>
      </c>
      <c r="AQ276">
        <v>50573928</v>
      </c>
      <c r="AR276">
        <v>437883072</v>
      </c>
      <c r="AS276">
        <v>436610880</v>
      </c>
      <c r="AT276">
        <v>2494</v>
      </c>
      <c r="AU276">
        <v>0.60299999999999998</v>
      </c>
      <c r="AW276">
        <v>0.28309800000000002</v>
      </c>
      <c r="AX276">
        <v>0.58652099999999996</v>
      </c>
      <c r="AY276">
        <v>4.79944E-2</v>
      </c>
      <c r="AZ276">
        <v>27345</v>
      </c>
    </row>
    <row r="277" spans="1:52">
      <c r="A277">
        <v>2013</v>
      </c>
      <c r="B277">
        <v>110583</v>
      </c>
      <c r="C277" t="s">
        <v>61</v>
      </c>
      <c r="D277" t="s">
        <v>48</v>
      </c>
      <c r="E277">
        <f t="shared" si="4"/>
        <v>1</v>
      </c>
      <c r="F277">
        <f>IF(ISNA(VLOOKUP(B277,criteria!$U$2:$U$174,1,0)),0,1)</f>
        <v>1</v>
      </c>
      <c r="G277">
        <v>0.30818444537341644</v>
      </c>
      <c r="H277">
        <v>0.25218211842415666</v>
      </c>
      <c r="I277">
        <v>55019</v>
      </c>
      <c r="J277">
        <v>16956</v>
      </c>
      <c r="K277">
        <v>4146</v>
      </c>
      <c r="L277">
        <v>130</v>
      </c>
      <c r="M277">
        <v>4276</v>
      </c>
      <c r="N277" t="s">
        <v>86</v>
      </c>
      <c r="O277" t="s">
        <v>49</v>
      </c>
      <c r="P277" t="s">
        <v>50</v>
      </c>
      <c r="Q277" t="s">
        <v>54</v>
      </c>
      <c r="R277">
        <v>-118.11199999999999</v>
      </c>
      <c r="S277">
        <v>33.782800000000002</v>
      </c>
      <c r="T277">
        <v>5.5E-2</v>
      </c>
      <c r="U277">
        <v>5283</v>
      </c>
      <c r="V277">
        <v>260066256</v>
      </c>
      <c r="W277">
        <v>153248032</v>
      </c>
      <c r="Z277">
        <v>71678088</v>
      </c>
      <c r="AA277">
        <v>193168384</v>
      </c>
      <c r="AB277">
        <v>7338106</v>
      </c>
      <c r="AC277">
        <v>15682070</v>
      </c>
      <c r="AD277">
        <v>188595824</v>
      </c>
      <c r="AE277">
        <v>280698784</v>
      </c>
      <c r="AF277">
        <v>469712160</v>
      </c>
      <c r="AG277">
        <v>221030144</v>
      </c>
      <c r="AH277">
        <v>1261922</v>
      </c>
      <c r="AI277">
        <v>2609708</v>
      </c>
      <c r="AJ277">
        <v>3871630</v>
      </c>
      <c r="AK277">
        <v>57994216</v>
      </c>
      <c r="AL277">
        <v>53971044</v>
      </c>
      <c r="AM277">
        <v>458858720</v>
      </c>
      <c r="AN277">
        <v>196538752</v>
      </c>
      <c r="AO277">
        <v>83436016</v>
      </c>
      <c r="AP277">
        <v>50573928</v>
      </c>
      <c r="AQ277">
        <v>57046044</v>
      </c>
      <c r="AR277">
        <v>469712160</v>
      </c>
      <c r="AS277">
        <v>458858720</v>
      </c>
      <c r="AT277">
        <v>2956</v>
      </c>
      <c r="AU277">
        <v>0.65200000000000002</v>
      </c>
      <c r="AW277">
        <v>0.29948200000000003</v>
      </c>
      <c r="AX277">
        <v>0.58291400000000004</v>
      </c>
      <c r="AY277">
        <v>4.6326699999999998E-2</v>
      </c>
      <c r="AZ277">
        <v>26504</v>
      </c>
    </row>
    <row r="278" spans="1:52">
      <c r="A278">
        <v>2014</v>
      </c>
      <c r="B278">
        <v>110583</v>
      </c>
      <c r="C278" t="s">
        <v>61</v>
      </c>
      <c r="D278" t="s">
        <v>48</v>
      </c>
      <c r="E278">
        <f t="shared" si="4"/>
        <v>1</v>
      </c>
      <c r="F278">
        <f>IF(ISNA(VLOOKUP(B278,criteria!$U$2:$U$174,1,0)),0,1)</f>
        <v>1</v>
      </c>
      <c r="G278">
        <v>0.35459334984822583</v>
      </c>
      <c r="H278">
        <v>0.2132736396733248</v>
      </c>
      <c r="I278">
        <v>57322</v>
      </c>
      <c r="J278">
        <v>20326</v>
      </c>
      <c r="K278">
        <v>4237</v>
      </c>
      <c r="L278">
        <v>98</v>
      </c>
      <c r="M278">
        <v>4335</v>
      </c>
      <c r="N278" t="s">
        <v>86</v>
      </c>
      <c r="O278" t="s">
        <v>49</v>
      </c>
      <c r="P278" t="s">
        <v>50</v>
      </c>
      <c r="Q278" t="s">
        <v>54</v>
      </c>
      <c r="R278">
        <v>-118.11199999999999</v>
      </c>
      <c r="S278">
        <v>33.782800000000002</v>
      </c>
      <c r="T278">
        <v>3.7999999999999999E-2</v>
      </c>
      <c r="U278">
        <v>5461</v>
      </c>
      <c r="V278">
        <v>272759264</v>
      </c>
      <c r="W278">
        <v>154536144</v>
      </c>
      <c r="Z278">
        <v>78225232</v>
      </c>
      <c r="AA278">
        <v>216428032</v>
      </c>
      <c r="AB278">
        <v>6436034</v>
      </c>
      <c r="AC278">
        <v>16592563</v>
      </c>
      <c r="AD278">
        <v>191656048</v>
      </c>
      <c r="AE278">
        <v>309165792</v>
      </c>
      <c r="AF278">
        <v>501588576</v>
      </c>
      <c r="AG278">
        <v>231536368</v>
      </c>
      <c r="AH278">
        <v>1110633</v>
      </c>
      <c r="AI278">
        <v>2614938</v>
      </c>
      <c r="AJ278">
        <v>3725571</v>
      </c>
      <c r="AK278">
        <v>60332556</v>
      </c>
      <c r="AL278">
        <v>56626884</v>
      </c>
      <c r="AM278">
        <v>479660256</v>
      </c>
      <c r="AN278">
        <v>210486400</v>
      </c>
      <c r="AO278">
        <v>81003360</v>
      </c>
      <c r="AP278">
        <v>57046044</v>
      </c>
      <c r="AQ278">
        <v>57190876</v>
      </c>
      <c r="AR278">
        <v>501588576</v>
      </c>
      <c r="AS278">
        <v>479660256</v>
      </c>
      <c r="AT278">
        <v>2328</v>
      </c>
      <c r="AU278">
        <v>0.67</v>
      </c>
      <c r="AW278">
        <v>0.30852299999999999</v>
      </c>
      <c r="AX278">
        <v>0.58105899999999999</v>
      </c>
      <c r="AY278">
        <v>4.5036800000000002E-2</v>
      </c>
      <c r="AZ278">
        <v>26402</v>
      </c>
    </row>
    <row r="279" spans="1:52">
      <c r="A279">
        <v>2015</v>
      </c>
      <c r="B279">
        <v>110583</v>
      </c>
      <c r="C279" t="s">
        <v>61</v>
      </c>
      <c r="D279" t="s">
        <v>48</v>
      </c>
      <c r="E279">
        <f t="shared" si="4"/>
        <v>1</v>
      </c>
      <c r="F279">
        <f>IF(ISNA(VLOOKUP(B279,criteria!$U$2:$U$174,1,0)),0,1)</f>
        <v>1</v>
      </c>
      <c r="G279">
        <v>0.33815760037171522</v>
      </c>
      <c r="H279">
        <v>0.22931297709923665</v>
      </c>
      <c r="I279">
        <v>58109</v>
      </c>
      <c r="J279">
        <v>19650</v>
      </c>
      <c r="K279">
        <v>4399</v>
      </c>
      <c r="L279">
        <v>107</v>
      </c>
      <c r="M279">
        <v>4506</v>
      </c>
      <c r="T279">
        <v>3.4000000000000002E-2</v>
      </c>
      <c r="U279">
        <v>6145</v>
      </c>
      <c r="V279">
        <v>277602976</v>
      </c>
      <c r="W279">
        <v>155689648</v>
      </c>
      <c r="Z279">
        <v>80171664</v>
      </c>
      <c r="AA279">
        <v>226797824</v>
      </c>
      <c r="AB279">
        <v>8315760</v>
      </c>
      <c r="AC279">
        <v>19085604</v>
      </c>
      <c r="AD279">
        <v>193568496</v>
      </c>
      <c r="AE279">
        <v>327043616</v>
      </c>
      <c r="AF279">
        <v>525106784</v>
      </c>
      <c r="AG279">
        <v>246583664</v>
      </c>
      <c r="AH279">
        <v>61361</v>
      </c>
      <c r="AI279">
        <v>2641231</v>
      </c>
      <c r="AJ279">
        <v>2702592</v>
      </c>
      <c r="AK279">
        <v>59363080</v>
      </c>
      <c r="AL279">
        <v>65502356</v>
      </c>
      <c r="AM279">
        <v>514796576</v>
      </c>
      <c r="AN279">
        <v>217470768</v>
      </c>
      <c r="AO279">
        <v>96966960</v>
      </c>
      <c r="AP279">
        <v>57190876</v>
      </c>
      <c r="AQ279">
        <v>56623616</v>
      </c>
      <c r="AR279">
        <v>525106784</v>
      </c>
      <c r="AS279">
        <v>514796576</v>
      </c>
      <c r="AT279">
        <v>2686</v>
      </c>
      <c r="AU279">
        <v>0.68600000000000005</v>
      </c>
      <c r="AW279">
        <v>0.287242</v>
      </c>
      <c r="AX279">
        <v>0.58171099999999998</v>
      </c>
      <c r="AY279">
        <v>4.1002999999999998E-2</v>
      </c>
      <c r="AZ279">
        <v>26260.5</v>
      </c>
    </row>
    <row r="280" spans="1:52">
      <c r="A280">
        <v>2016</v>
      </c>
      <c r="B280">
        <v>110583</v>
      </c>
      <c r="C280" t="s">
        <v>61</v>
      </c>
      <c r="D280" t="s">
        <v>48</v>
      </c>
      <c r="E280">
        <f t="shared" si="4"/>
        <v>1</v>
      </c>
      <c r="F280">
        <f>IF(ISNA(VLOOKUP(B280,criteria!$U$2:$U$174,1,0)),0,1)</f>
        <v>1</v>
      </c>
      <c r="G280">
        <v>0.31890693761325395</v>
      </c>
      <c r="H280">
        <v>0.21576784536553192</v>
      </c>
      <c r="I280">
        <v>61808</v>
      </c>
      <c r="J280">
        <v>19711</v>
      </c>
      <c r="K280">
        <v>4143</v>
      </c>
      <c r="L280">
        <v>110</v>
      </c>
      <c r="M280">
        <v>4253</v>
      </c>
      <c r="T280">
        <v>3.2000000000000001E-2</v>
      </c>
      <c r="U280">
        <v>6233</v>
      </c>
      <c r="V280">
        <v>273016576</v>
      </c>
      <c r="W280">
        <v>150880064</v>
      </c>
      <c r="Z280">
        <v>78899984</v>
      </c>
      <c r="AA280">
        <v>250976848</v>
      </c>
      <c r="AB280">
        <v>8983889</v>
      </c>
      <c r="AC280">
        <v>31815200</v>
      </c>
      <c r="AD280">
        <v>191933200</v>
      </c>
      <c r="AE280">
        <v>357697536</v>
      </c>
      <c r="AF280">
        <v>556089728</v>
      </c>
      <c r="AG280">
        <v>233787472</v>
      </c>
      <c r="AH280">
        <v>2134907</v>
      </c>
      <c r="AI280">
        <v>2428471</v>
      </c>
      <c r="AJ280">
        <v>4563378</v>
      </c>
      <c r="AK280">
        <v>52469616</v>
      </c>
      <c r="AL280">
        <v>59864660</v>
      </c>
      <c r="AM280">
        <v>555084992</v>
      </c>
      <c r="AN280">
        <v>233540656</v>
      </c>
      <c r="AO280">
        <v>114327184</v>
      </c>
      <c r="AP280">
        <v>56623616</v>
      </c>
      <c r="AQ280">
        <v>66613448</v>
      </c>
      <c r="AR280">
        <v>556089728</v>
      </c>
      <c r="AS280">
        <v>555084992</v>
      </c>
      <c r="AT280">
        <v>2687</v>
      </c>
      <c r="AU280">
        <v>0.68700000000000006</v>
      </c>
      <c r="AW280">
        <v>0.27100000000000002</v>
      </c>
      <c r="AX280">
        <v>0.59015399999999996</v>
      </c>
      <c r="AY280">
        <v>3.6177399999999998E-2</v>
      </c>
      <c r="AZ280">
        <v>26465</v>
      </c>
    </row>
    <row r="281" spans="1:52">
      <c r="A281">
        <v>2017</v>
      </c>
      <c r="B281">
        <v>110583</v>
      </c>
      <c r="C281" t="s">
        <v>61</v>
      </c>
      <c r="D281" t="s">
        <v>48</v>
      </c>
      <c r="E281">
        <f t="shared" si="4"/>
        <v>1</v>
      </c>
      <c r="F281">
        <f>IF(ISNA(VLOOKUP(B281,criteria!$U$2:$U$174,1,0)),0,1)</f>
        <v>1</v>
      </c>
      <c r="G281">
        <v>0.27994543839614261</v>
      </c>
      <c r="H281">
        <v>0.23444759206798868</v>
      </c>
      <c r="I281">
        <v>63048</v>
      </c>
      <c r="J281">
        <v>17650</v>
      </c>
      <c r="K281">
        <v>4073</v>
      </c>
      <c r="L281">
        <v>65</v>
      </c>
      <c r="M281">
        <v>4138</v>
      </c>
      <c r="T281">
        <v>3.5999999999999997E-2</v>
      </c>
      <c r="U281">
        <v>6658</v>
      </c>
      <c r="V281">
        <v>280732000</v>
      </c>
      <c r="W281">
        <v>149428240</v>
      </c>
      <c r="Z281">
        <v>82803984</v>
      </c>
      <c r="AA281">
        <v>355942464</v>
      </c>
      <c r="AB281">
        <v>8712985</v>
      </c>
      <c r="AC281">
        <v>58920812</v>
      </c>
      <c r="AD281">
        <v>190869472</v>
      </c>
      <c r="AE281">
        <v>494429952</v>
      </c>
      <c r="AF281">
        <v>687496128</v>
      </c>
      <c r="AG281">
        <v>246749808</v>
      </c>
      <c r="AH281">
        <v>2587138</v>
      </c>
      <c r="AI281">
        <v>2601374</v>
      </c>
      <c r="AJ281">
        <v>5188512</v>
      </c>
      <c r="AK281">
        <v>58601040</v>
      </c>
      <c r="AL281">
        <v>61600504</v>
      </c>
      <c r="AM281">
        <v>692621760</v>
      </c>
      <c r="AN281">
        <v>244577152</v>
      </c>
      <c r="AO281">
        <v>213701728</v>
      </c>
      <c r="AP281">
        <v>66613448</v>
      </c>
      <c r="AQ281">
        <v>77174528</v>
      </c>
      <c r="AR281">
        <v>687496128</v>
      </c>
      <c r="AS281">
        <v>692621760</v>
      </c>
    </row>
    <row r="282" spans="1:52">
      <c r="A282">
        <v>1990</v>
      </c>
      <c r="B282">
        <v>110592</v>
      </c>
      <c r="C282" t="s">
        <v>103</v>
      </c>
      <c r="D282" t="s">
        <v>48</v>
      </c>
      <c r="E282">
        <f t="shared" si="4"/>
        <v>0</v>
      </c>
      <c r="F282">
        <f>IF(ISNA(VLOOKUP(B282,criteria!$U$2:$U$174,1,0)),0,1)</f>
        <v>1</v>
      </c>
      <c r="G282" t="s">
        <v>636</v>
      </c>
      <c r="H282" t="s">
        <v>636</v>
      </c>
      <c r="N282">
        <v>90032</v>
      </c>
      <c r="O282" t="s">
        <v>49</v>
      </c>
      <c r="V282">
        <v>25668568</v>
      </c>
      <c r="Z282">
        <v>6265783</v>
      </c>
      <c r="AA282">
        <v>102645016</v>
      </c>
      <c r="AB282">
        <v>217584</v>
      </c>
      <c r="AC282">
        <v>171791</v>
      </c>
      <c r="AF282">
        <v>145182320</v>
      </c>
      <c r="AG282">
        <v>71684512</v>
      </c>
      <c r="AK282">
        <v>8953646</v>
      </c>
      <c r="AL282">
        <v>12202367</v>
      </c>
      <c r="AM282">
        <v>142640400</v>
      </c>
      <c r="AN282">
        <v>81972536</v>
      </c>
      <c r="AO282">
        <v>18728160</v>
      </c>
    </row>
    <row r="283" spans="1:52">
      <c r="A283">
        <v>1991</v>
      </c>
      <c r="B283">
        <v>110592</v>
      </c>
      <c r="C283" t="s">
        <v>103</v>
      </c>
      <c r="D283" t="s">
        <v>48</v>
      </c>
      <c r="E283">
        <f t="shared" si="4"/>
        <v>0</v>
      </c>
      <c r="F283">
        <f>IF(ISNA(VLOOKUP(B283,criteria!$U$2:$U$174,1,0)),0,1)</f>
        <v>1</v>
      </c>
      <c r="G283" t="s">
        <v>636</v>
      </c>
      <c r="H283" t="s">
        <v>636</v>
      </c>
      <c r="N283">
        <v>90032</v>
      </c>
      <c r="O283" t="s">
        <v>49</v>
      </c>
      <c r="V283">
        <v>25578352</v>
      </c>
      <c r="Z283">
        <v>8003849</v>
      </c>
      <c r="AA283">
        <v>103796744</v>
      </c>
      <c r="AB283">
        <v>202762</v>
      </c>
      <c r="AC283">
        <v>218154</v>
      </c>
      <c r="AF283">
        <v>147600912</v>
      </c>
      <c r="AG283">
        <v>69353320</v>
      </c>
      <c r="AK283">
        <v>9836606</v>
      </c>
      <c r="AL283">
        <v>13956126</v>
      </c>
      <c r="AM283">
        <v>139483920</v>
      </c>
      <c r="AN283">
        <v>76411336</v>
      </c>
      <c r="AO283">
        <v>20319416</v>
      </c>
    </row>
    <row r="284" spans="1:52">
      <c r="A284">
        <v>1992</v>
      </c>
      <c r="B284">
        <v>110592</v>
      </c>
      <c r="C284" t="s">
        <v>103</v>
      </c>
      <c r="D284" t="s">
        <v>48</v>
      </c>
      <c r="E284">
        <f t="shared" si="4"/>
        <v>0</v>
      </c>
      <c r="F284">
        <f>IF(ISNA(VLOOKUP(B284,criteria!$U$2:$U$174,1,0)),0,1)</f>
        <v>1</v>
      </c>
      <c r="G284" t="s">
        <v>636</v>
      </c>
      <c r="H284" t="s">
        <v>636</v>
      </c>
      <c r="N284">
        <v>90032</v>
      </c>
      <c r="O284" t="s">
        <v>49</v>
      </c>
      <c r="V284">
        <v>31492016</v>
      </c>
      <c r="Z284">
        <v>9442705</v>
      </c>
      <c r="AA284">
        <v>86710696</v>
      </c>
      <c r="AB284">
        <v>217900</v>
      </c>
      <c r="AC284">
        <v>4899207</v>
      </c>
      <c r="AF284">
        <v>142167008</v>
      </c>
      <c r="AG284">
        <v>63735100</v>
      </c>
      <c r="AK284">
        <v>9408027</v>
      </c>
      <c r="AL284">
        <v>20215432</v>
      </c>
      <c r="AM284">
        <v>133528960</v>
      </c>
      <c r="AN284">
        <v>69903272</v>
      </c>
      <c r="AO284">
        <v>17822012</v>
      </c>
    </row>
    <row r="285" spans="1:52">
      <c r="A285">
        <v>1993</v>
      </c>
      <c r="B285">
        <v>110592</v>
      </c>
      <c r="C285" t="s">
        <v>103</v>
      </c>
      <c r="D285" t="s">
        <v>48</v>
      </c>
      <c r="E285">
        <f t="shared" si="4"/>
        <v>0</v>
      </c>
      <c r="F285">
        <f>IF(ISNA(VLOOKUP(B285,criteria!$U$2:$U$174,1,0)),0,1)</f>
        <v>1</v>
      </c>
      <c r="G285" t="s">
        <v>636</v>
      </c>
      <c r="H285" t="s">
        <v>636</v>
      </c>
      <c r="N285">
        <v>90032</v>
      </c>
      <c r="O285" t="s">
        <v>49</v>
      </c>
      <c r="V285">
        <v>34242336</v>
      </c>
      <c r="Y285">
        <v>6349</v>
      </c>
      <c r="Z285">
        <v>10870996</v>
      </c>
      <c r="AA285">
        <v>84580656</v>
      </c>
      <c r="AB285">
        <v>304464</v>
      </c>
      <c r="AC285">
        <v>150866</v>
      </c>
      <c r="AF285">
        <v>138288144</v>
      </c>
      <c r="AG285">
        <v>61248948</v>
      </c>
      <c r="AK285">
        <v>9158923</v>
      </c>
      <c r="AL285">
        <v>13933359</v>
      </c>
      <c r="AM285">
        <v>135513088</v>
      </c>
      <c r="AN285">
        <v>68603768</v>
      </c>
      <c r="AO285">
        <v>17430678</v>
      </c>
    </row>
    <row r="286" spans="1:52">
      <c r="A286">
        <v>1994</v>
      </c>
      <c r="B286">
        <v>110592</v>
      </c>
      <c r="C286" t="s">
        <v>103</v>
      </c>
      <c r="D286" t="s">
        <v>48</v>
      </c>
      <c r="E286">
        <f t="shared" si="4"/>
        <v>0</v>
      </c>
      <c r="F286">
        <f>IF(ISNA(VLOOKUP(B286,criteria!$U$2:$U$174,1,0)),0,1)</f>
        <v>1</v>
      </c>
      <c r="G286" t="s">
        <v>636</v>
      </c>
      <c r="H286" t="s">
        <v>636</v>
      </c>
      <c r="N286">
        <v>90032</v>
      </c>
      <c r="O286" t="s">
        <v>49</v>
      </c>
      <c r="V286">
        <v>36935024</v>
      </c>
      <c r="Y286">
        <v>5705</v>
      </c>
      <c r="Z286">
        <v>11355090</v>
      </c>
      <c r="AA286">
        <v>85327592</v>
      </c>
      <c r="AB286">
        <v>202960</v>
      </c>
      <c r="AC286">
        <v>287161</v>
      </c>
      <c r="AF286">
        <v>142807456</v>
      </c>
      <c r="AG286">
        <v>62677628</v>
      </c>
      <c r="AK286">
        <v>9456376</v>
      </c>
      <c r="AL286">
        <v>15861252</v>
      </c>
      <c r="AM286">
        <v>142597248</v>
      </c>
      <c r="AN286">
        <v>69762024</v>
      </c>
      <c r="AO286">
        <v>17435734</v>
      </c>
    </row>
    <row r="287" spans="1:52">
      <c r="A287">
        <v>1995</v>
      </c>
      <c r="B287">
        <v>110592</v>
      </c>
      <c r="C287" t="s">
        <v>103</v>
      </c>
      <c r="D287" t="s">
        <v>48</v>
      </c>
      <c r="E287">
        <f t="shared" si="4"/>
        <v>0</v>
      </c>
      <c r="F287">
        <f>IF(ISNA(VLOOKUP(B287,criteria!$U$2:$U$174,1,0)),0,1)</f>
        <v>1</v>
      </c>
      <c r="G287" t="s">
        <v>636</v>
      </c>
      <c r="H287" t="s">
        <v>636</v>
      </c>
      <c r="N287">
        <v>90032</v>
      </c>
      <c r="O287" t="s">
        <v>49</v>
      </c>
      <c r="V287">
        <v>37687424</v>
      </c>
      <c r="Z287">
        <v>11811941</v>
      </c>
      <c r="AA287">
        <v>87392968</v>
      </c>
      <c r="AB287">
        <v>659192</v>
      </c>
      <c r="AC287">
        <v>802048</v>
      </c>
      <c r="AF287">
        <v>146014080</v>
      </c>
      <c r="AG287">
        <v>67102868</v>
      </c>
      <c r="AK287">
        <v>10382509</v>
      </c>
      <c r="AL287">
        <v>7602914</v>
      </c>
      <c r="AM287">
        <v>146499120</v>
      </c>
      <c r="AN287">
        <v>72625656</v>
      </c>
      <c r="AO287">
        <v>19555384</v>
      </c>
    </row>
    <row r="288" spans="1:52">
      <c r="A288">
        <v>1996</v>
      </c>
      <c r="B288">
        <v>110592</v>
      </c>
      <c r="C288" t="s">
        <v>103</v>
      </c>
      <c r="D288" t="s">
        <v>48</v>
      </c>
      <c r="E288">
        <f t="shared" si="4"/>
        <v>0</v>
      </c>
      <c r="F288">
        <f>IF(ISNA(VLOOKUP(B288,criteria!$U$2:$U$174,1,0)),0,1)</f>
        <v>1</v>
      </c>
      <c r="G288" t="s">
        <v>636</v>
      </c>
      <c r="H288" t="s">
        <v>636</v>
      </c>
      <c r="N288">
        <v>90032</v>
      </c>
      <c r="O288" t="s">
        <v>49</v>
      </c>
      <c r="V288">
        <v>28173904</v>
      </c>
      <c r="Z288">
        <v>13093525</v>
      </c>
      <c r="AA288">
        <v>93681248</v>
      </c>
      <c r="AC288">
        <v>861862</v>
      </c>
      <c r="AF288">
        <v>146658688</v>
      </c>
      <c r="AG288">
        <v>62558200</v>
      </c>
      <c r="AI288">
        <v>78896</v>
      </c>
      <c r="AJ288">
        <v>78896</v>
      </c>
      <c r="AK288">
        <v>16123362</v>
      </c>
      <c r="AL288">
        <v>10342174</v>
      </c>
      <c r="AM288">
        <v>145874944</v>
      </c>
      <c r="AN288">
        <v>75421696</v>
      </c>
      <c r="AO288">
        <v>21095288</v>
      </c>
      <c r="AT288">
        <v>411</v>
      </c>
      <c r="AU288">
        <v>0.27600000000000002</v>
      </c>
    </row>
    <row r="289" spans="1:52">
      <c r="A289">
        <v>1997</v>
      </c>
      <c r="B289">
        <v>110592</v>
      </c>
      <c r="C289" t="s">
        <v>103</v>
      </c>
      <c r="D289" t="s">
        <v>48</v>
      </c>
      <c r="E289">
        <f t="shared" si="4"/>
        <v>0</v>
      </c>
      <c r="F289">
        <f>IF(ISNA(VLOOKUP(B289,criteria!$U$2:$U$174,1,0)),0,1)</f>
        <v>1</v>
      </c>
      <c r="G289" t="s">
        <v>636</v>
      </c>
      <c r="H289" t="s">
        <v>636</v>
      </c>
      <c r="N289">
        <v>90032</v>
      </c>
      <c r="O289" t="s">
        <v>49</v>
      </c>
      <c r="V289">
        <v>40535488</v>
      </c>
      <c r="Z289">
        <v>14744693</v>
      </c>
      <c r="AA289">
        <v>97718144</v>
      </c>
      <c r="AC289">
        <v>3198981</v>
      </c>
      <c r="AF289">
        <v>169688064</v>
      </c>
      <c r="AG289">
        <v>72997088</v>
      </c>
      <c r="AI289">
        <v>90173</v>
      </c>
      <c r="AJ289">
        <v>90173</v>
      </c>
      <c r="AK289">
        <v>8245068</v>
      </c>
      <c r="AL289">
        <v>14071773</v>
      </c>
      <c r="AM289">
        <v>158578480</v>
      </c>
      <c r="AN289">
        <v>79422536</v>
      </c>
      <c r="AO289">
        <v>21636792</v>
      </c>
      <c r="AP289">
        <v>5239696</v>
      </c>
      <c r="AQ289">
        <v>5752485</v>
      </c>
      <c r="AT289">
        <v>352</v>
      </c>
      <c r="AU289">
        <v>0.29199999999999998</v>
      </c>
      <c r="AW289">
        <v>0.43803199999999998</v>
      </c>
      <c r="AX289">
        <v>0.63524999999999998</v>
      </c>
      <c r="AY289">
        <v>0.11231099999999999</v>
      </c>
      <c r="AZ289">
        <v>11431</v>
      </c>
    </row>
    <row r="290" spans="1:52">
      <c r="A290">
        <v>1998</v>
      </c>
      <c r="B290">
        <v>110592</v>
      </c>
      <c r="C290" t="s">
        <v>103</v>
      </c>
      <c r="D290" t="s">
        <v>48</v>
      </c>
      <c r="E290">
        <f t="shared" si="4"/>
        <v>0</v>
      </c>
      <c r="F290">
        <f>IF(ISNA(VLOOKUP(B290,criteria!$U$2:$U$174,1,0)),0,1)</f>
        <v>1</v>
      </c>
      <c r="G290" t="s">
        <v>636</v>
      </c>
      <c r="H290" t="s">
        <v>636</v>
      </c>
      <c r="N290">
        <v>90032</v>
      </c>
      <c r="O290" t="s">
        <v>49</v>
      </c>
      <c r="V290">
        <v>40484692</v>
      </c>
      <c r="Z290">
        <v>16140219</v>
      </c>
      <c r="AA290">
        <v>102378536</v>
      </c>
      <c r="AB290">
        <v>19307</v>
      </c>
      <c r="AC290">
        <v>2982763</v>
      </c>
      <c r="AF290">
        <v>173345584</v>
      </c>
      <c r="AG290">
        <v>72648248</v>
      </c>
      <c r="AI290">
        <v>1420352</v>
      </c>
      <c r="AJ290">
        <v>1420352</v>
      </c>
      <c r="AK290">
        <v>17123678</v>
      </c>
      <c r="AL290">
        <v>16400105</v>
      </c>
      <c r="AM290">
        <v>176747376</v>
      </c>
      <c r="AN290">
        <v>86543016</v>
      </c>
      <c r="AO290">
        <v>19949474</v>
      </c>
      <c r="AT290">
        <v>348</v>
      </c>
      <c r="AU290">
        <v>0.307</v>
      </c>
      <c r="AW290">
        <v>0.43115599999999998</v>
      </c>
      <c r="AX290">
        <v>0.63643899999999998</v>
      </c>
      <c r="AY290">
        <v>0.108985</v>
      </c>
      <c r="AZ290">
        <v>11983.5</v>
      </c>
    </row>
    <row r="291" spans="1:52">
      <c r="A291">
        <v>1999</v>
      </c>
      <c r="B291">
        <v>110592</v>
      </c>
      <c r="C291" t="s">
        <v>103</v>
      </c>
      <c r="D291" t="s">
        <v>48</v>
      </c>
      <c r="E291">
        <f t="shared" si="4"/>
        <v>0</v>
      </c>
      <c r="F291">
        <f>IF(ISNA(VLOOKUP(B291,criteria!$U$2:$U$174,1,0)),0,1)</f>
        <v>1</v>
      </c>
      <c r="G291" t="s">
        <v>636</v>
      </c>
      <c r="H291" t="s">
        <v>636</v>
      </c>
      <c r="N291">
        <v>90032</v>
      </c>
      <c r="O291" t="s">
        <v>49</v>
      </c>
      <c r="V291">
        <v>46358280</v>
      </c>
      <c r="Z291">
        <v>30812434</v>
      </c>
      <c r="AA291">
        <v>112516448</v>
      </c>
      <c r="AB291">
        <v>5469080</v>
      </c>
      <c r="AC291">
        <v>5744475</v>
      </c>
      <c r="AF291">
        <v>218210560</v>
      </c>
      <c r="AG291">
        <v>65314792</v>
      </c>
      <c r="AI291">
        <v>1882840</v>
      </c>
      <c r="AJ291">
        <v>1882840</v>
      </c>
      <c r="AK291">
        <v>23027760</v>
      </c>
      <c r="AL291">
        <v>18374184</v>
      </c>
      <c r="AM291">
        <v>207299632</v>
      </c>
      <c r="AN291">
        <v>99315968</v>
      </c>
      <c r="AO291">
        <v>16097542</v>
      </c>
      <c r="AT291">
        <v>399</v>
      </c>
      <c r="AU291">
        <v>0.29399999999999998</v>
      </c>
      <c r="AW291">
        <v>0.44046400000000002</v>
      </c>
      <c r="AX291">
        <v>0.626776</v>
      </c>
      <c r="AY291">
        <v>0.111667</v>
      </c>
      <c r="AZ291">
        <v>13148</v>
      </c>
    </row>
    <row r="292" spans="1:52">
      <c r="A292">
        <v>2000</v>
      </c>
      <c r="B292">
        <v>110592</v>
      </c>
      <c r="C292" t="s">
        <v>103</v>
      </c>
      <c r="D292" t="s">
        <v>48</v>
      </c>
      <c r="E292">
        <f t="shared" si="4"/>
        <v>0</v>
      </c>
      <c r="F292">
        <f>IF(ISNA(VLOOKUP(B292,criteria!$U$2:$U$174,1,0)),0,1)</f>
        <v>1</v>
      </c>
      <c r="G292" t="s">
        <v>636</v>
      </c>
      <c r="H292" t="s">
        <v>636</v>
      </c>
      <c r="V292">
        <v>48091512</v>
      </c>
      <c r="Z292">
        <v>36579956</v>
      </c>
      <c r="AA292">
        <v>125311888</v>
      </c>
      <c r="AB292">
        <v>5095065</v>
      </c>
      <c r="AC292">
        <v>2895353</v>
      </c>
      <c r="AF292">
        <v>232652832</v>
      </c>
      <c r="AG292">
        <v>76012128</v>
      </c>
      <c r="AI292">
        <v>2078842</v>
      </c>
      <c r="AJ292">
        <v>2078842</v>
      </c>
      <c r="AK292">
        <v>22576148</v>
      </c>
      <c r="AL292">
        <v>18517470</v>
      </c>
      <c r="AM292">
        <v>231480960</v>
      </c>
      <c r="AN292">
        <v>105749696</v>
      </c>
      <c r="AO292">
        <v>16642742</v>
      </c>
      <c r="AT292">
        <v>400</v>
      </c>
      <c r="AU292">
        <v>0.32200000000000001</v>
      </c>
      <c r="AW292">
        <v>0.46314</v>
      </c>
      <c r="AX292">
        <v>0.63601200000000002</v>
      </c>
      <c r="AY292">
        <v>0.116661</v>
      </c>
      <c r="AZ292">
        <v>13930</v>
      </c>
    </row>
    <row r="293" spans="1:52">
      <c r="A293">
        <v>2001</v>
      </c>
      <c r="B293">
        <v>110592</v>
      </c>
      <c r="C293" t="s">
        <v>103</v>
      </c>
      <c r="D293" t="s">
        <v>48</v>
      </c>
      <c r="E293">
        <f t="shared" si="4"/>
        <v>1</v>
      </c>
      <c r="F293">
        <f>IF(ISNA(VLOOKUP(B293,criteria!$U$2:$U$174,1,0)),0,1)</f>
        <v>1</v>
      </c>
      <c r="G293">
        <v>0.50288350634371393</v>
      </c>
      <c r="H293">
        <v>0.31523955147808358</v>
      </c>
      <c r="I293">
        <v>7803</v>
      </c>
      <c r="J293">
        <v>3924</v>
      </c>
      <c r="K293">
        <v>1184</v>
      </c>
      <c r="L293">
        <v>53</v>
      </c>
      <c r="M293">
        <v>1237</v>
      </c>
      <c r="N293">
        <v>90032</v>
      </c>
      <c r="O293" t="s">
        <v>49</v>
      </c>
      <c r="V293">
        <v>51061684</v>
      </c>
      <c r="W293">
        <v>43531032</v>
      </c>
      <c r="Y293">
        <v>1617847</v>
      </c>
      <c r="Z293">
        <v>22744828</v>
      </c>
      <c r="AA293">
        <v>130338656</v>
      </c>
      <c r="AB293">
        <v>10538</v>
      </c>
      <c r="AC293">
        <v>3942404</v>
      </c>
      <c r="AD293">
        <v>80292376</v>
      </c>
      <c r="AE293">
        <v>127637896</v>
      </c>
      <c r="AF293">
        <v>222408864</v>
      </c>
      <c r="AG293">
        <v>91520536</v>
      </c>
      <c r="AI293">
        <v>2187494.25</v>
      </c>
      <c r="AJ293">
        <v>2187494.25</v>
      </c>
      <c r="AK293">
        <v>21314936</v>
      </c>
      <c r="AL293">
        <v>18289754</v>
      </c>
      <c r="AM293">
        <v>207000528</v>
      </c>
      <c r="AN293">
        <v>103150008</v>
      </c>
      <c r="AO293">
        <v>17061024</v>
      </c>
      <c r="AR293">
        <v>222408864</v>
      </c>
      <c r="AS293">
        <v>207000528</v>
      </c>
      <c r="AT293">
        <v>418</v>
      </c>
      <c r="AU293">
        <v>0.318</v>
      </c>
      <c r="AW293">
        <v>0.46698899999999999</v>
      </c>
      <c r="AX293">
        <v>0.64604200000000001</v>
      </c>
      <c r="AY293">
        <v>0.115797</v>
      </c>
      <c r="AZ293">
        <v>14224</v>
      </c>
    </row>
    <row r="294" spans="1:52">
      <c r="A294">
        <v>2002</v>
      </c>
      <c r="B294">
        <v>110592</v>
      </c>
      <c r="C294" t="s">
        <v>103</v>
      </c>
      <c r="D294" t="s">
        <v>48</v>
      </c>
      <c r="E294">
        <f t="shared" si="4"/>
        <v>1</v>
      </c>
      <c r="F294">
        <f>IF(ISNA(VLOOKUP(B294,criteria!$U$2:$U$174,1,0)),0,1)</f>
        <v>1</v>
      </c>
      <c r="G294">
        <v>0.5277173913043478</v>
      </c>
      <c r="H294">
        <v>0.2646755921730175</v>
      </c>
      <c r="I294">
        <v>9200</v>
      </c>
      <c r="J294">
        <v>4855</v>
      </c>
      <c r="K294">
        <v>1223</v>
      </c>
      <c r="L294">
        <v>62</v>
      </c>
      <c r="M294">
        <v>1285</v>
      </c>
      <c r="N294">
        <v>90032</v>
      </c>
      <c r="O294" t="s">
        <v>49</v>
      </c>
      <c r="V294">
        <v>53004992</v>
      </c>
      <c r="W294">
        <v>44702908</v>
      </c>
      <c r="Y294">
        <v>589127</v>
      </c>
      <c r="Z294">
        <v>21925892</v>
      </c>
      <c r="AA294">
        <v>130227504</v>
      </c>
      <c r="AB294">
        <v>37800</v>
      </c>
      <c r="AC294">
        <v>5132238</v>
      </c>
      <c r="AD294">
        <v>81500384</v>
      </c>
      <c r="AE294">
        <v>128626408</v>
      </c>
      <c r="AF294">
        <v>222069248</v>
      </c>
      <c r="AG294">
        <v>101941008</v>
      </c>
      <c r="AI294">
        <v>2274692.25</v>
      </c>
      <c r="AJ294">
        <v>2274692.25</v>
      </c>
      <c r="AK294">
        <v>30329540</v>
      </c>
      <c r="AL294">
        <v>21497444</v>
      </c>
      <c r="AM294">
        <v>216148032</v>
      </c>
      <c r="AN294">
        <v>106537320</v>
      </c>
      <c r="AO294">
        <v>22063786</v>
      </c>
      <c r="AP294">
        <v>9167310</v>
      </c>
      <c r="AQ294">
        <v>9370897</v>
      </c>
      <c r="AR294">
        <v>222069248</v>
      </c>
      <c r="AS294">
        <v>216148032</v>
      </c>
      <c r="AT294">
        <v>432</v>
      </c>
      <c r="AU294">
        <v>0.33900000000000002</v>
      </c>
      <c r="AW294">
        <v>0.449984</v>
      </c>
      <c r="AX294">
        <v>0.65564100000000003</v>
      </c>
      <c r="AY294">
        <v>0.11457299999999999</v>
      </c>
      <c r="AZ294">
        <v>15315.5</v>
      </c>
    </row>
    <row r="295" spans="1:52">
      <c r="A295">
        <v>2003</v>
      </c>
      <c r="B295">
        <v>110592</v>
      </c>
      <c r="C295" t="s">
        <v>103</v>
      </c>
      <c r="D295" t="s">
        <v>48</v>
      </c>
      <c r="E295">
        <f t="shared" si="4"/>
        <v>1</v>
      </c>
      <c r="F295">
        <f>IF(ISNA(VLOOKUP(B295,criteria!$U$2:$U$174,1,0)),0,1)</f>
        <v>1</v>
      </c>
      <c r="G295">
        <v>0.58152380952380955</v>
      </c>
      <c r="H295">
        <v>0.24025548640681296</v>
      </c>
      <c r="I295">
        <v>10500</v>
      </c>
      <c r="J295">
        <v>6106</v>
      </c>
      <c r="K295">
        <v>1404</v>
      </c>
      <c r="L295">
        <v>63</v>
      </c>
      <c r="M295">
        <v>1467</v>
      </c>
      <c r="N295">
        <v>90032</v>
      </c>
      <c r="O295" t="s">
        <v>49</v>
      </c>
      <c r="V295">
        <v>62770664</v>
      </c>
      <c r="W295">
        <v>48308184</v>
      </c>
      <c r="Y295">
        <v>901810</v>
      </c>
      <c r="Z295">
        <v>22042614</v>
      </c>
      <c r="AA295">
        <v>126180568</v>
      </c>
      <c r="AB295">
        <v>63600</v>
      </c>
      <c r="AC295">
        <v>10714179</v>
      </c>
      <c r="AD295">
        <v>86495096</v>
      </c>
      <c r="AE295">
        <v>128403400</v>
      </c>
      <c r="AF295">
        <v>218566432</v>
      </c>
      <c r="AG295">
        <v>103799392</v>
      </c>
      <c r="AI295">
        <v>1967712</v>
      </c>
      <c r="AJ295">
        <v>1967712</v>
      </c>
      <c r="AK295">
        <v>21128852</v>
      </c>
      <c r="AL295">
        <v>21858082</v>
      </c>
      <c r="AM295">
        <v>215345136</v>
      </c>
      <c r="AN295">
        <v>100207904</v>
      </c>
      <c r="AO295">
        <v>30506408</v>
      </c>
      <c r="AP295">
        <v>9370897</v>
      </c>
      <c r="AQ295">
        <v>10677803</v>
      </c>
      <c r="AR295">
        <v>218566432</v>
      </c>
      <c r="AS295">
        <v>215345136</v>
      </c>
      <c r="AT295">
        <v>431</v>
      </c>
      <c r="AU295">
        <v>0.34300000000000003</v>
      </c>
      <c r="AW295">
        <v>0.46759200000000001</v>
      </c>
      <c r="AX295">
        <v>0.65197499999999997</v>
      </c>
      <c r="AY295">
        <v>0.11773699999999999</v>
      </c>
      <c r="AZ295">
        <v>16000</v>
      </c>
    </row>
    <row r="296" spans="1:52">
      <c r="A296">
        <v>2004</v>
      </c>
      <c r="B296">
        <v>110592</v>
      </c>
      <c r="C296" t="s">
        <v>103</v>
      </c>
      <c r="D296" t="s">
        <v>48</v>
      </c>
      <c r="E296">
        <f t="shared" si="4"/>
        <v>1</v>
      </c>
      <c r="F296">
        <f>IF(ISNA(VLOOKUP(B296,criteria!$U$2:$U$174,1,0)),0,1)</f>
        <v>1</v>
      </c>
      <c r="G296">
        <v>0.5560557527486798</v>
      </c>
      <c r="H296">
        <v>0.21656546784991437</v>
      </c>
      <c r="I296">
        <v>11551</v>
      </c>
      <c r="J296">
        <v>6423</v>
      </c>
      <c r="K296">
        <v>1319</v>
      </c>
      <c r="L296">
        <v>72</v>
      </c>
      <c r="M296">
        <v>1391</v>
      </c>
      <c r="N296">
        <v>90032</v>
      </c>
      <c r="O296" t="s">
        <v>49</v>
      </c>
      <c r="P296" t="s">
        <v>50</v>
      </c>
      <c r="V296">
        <v>70207360</v>
      </c>
      <c r="W296">
        <v>53723384</v>
      </c>
      <c r="Y296">
        <v>772146</v>
      </c>
      <c r="Z296">
        <v>22060646</v>
      </c>
      <c r="AA296">
        <v>122868552</v>
      </c>
      <c r="AC296">
        <v>6211298</v>
      </c>
      <c r="AD296">
        <v>93582880</v>
      </c>
      <c r="AE296">
        <v>119591296</v>
      </c>
      <c r="AF296">
        <v>244895856</v>
      </c>
      <c r="AG296">
        <v>104853144</v>
      </c>
      <c r="AH296">
        <v>405438.28</v>
      </c>
      <c r="AI296">
        <v>2271790.75</v>
      </c>
      <c r="AJ296">
        <v>2677229</v>
      </c>
      <c r="AK296">
        <v>19652016</v>
      </c>
      <c r="AL296">
        <v>14683348</v>
      </c>
      <c r="AM296">
        <v>209329664</v>
      </c>
      <c r="AN296">
        <v>93790664</v>
      </c>
      <c r="AO296">
        <v>29821116</v>
      </c>
      <c r="AP296">
        <v>10677803</v>
      </c>
      <c r="AQ296">
        <v>11055255</v>
      </c>
      <c r="AR296">
        <v>244895856</v>
      </c>
      <c r="AS296">
        <v>209329664</v>
      </c>
      <c r="AT296">
        <v>378</v>
      </c>
      <c r="AU296">
        <v>0.31900000000000001</v>
      </c>
      <c r="AW296">
        <v>0.49314000000000002</v>
      </c>
      <c r="AX296">
        <v>0.63987499999999997</v>
      </c>
      <c r="AY296">
        <v>0.11303299999999999</v>
      </c>
      <c r="AZ296">
        <v>16038.5</v>
      </c>
    </row>
    <row r="297" spans="1:52">
      <c r="A297">
        <v>2005</v>
      </c>
      <c r="B297">
        <v>110592</v>
      </c>
      <c r="C297" t="s">
        <v>62</v>
      </c>
      <c r="D297" t="s">
        <v>48</v>
      </c>
      <c r="E297">
        <f t="shared" si="4"/>
        <v>1</v>
      </c>
      <c r="F297">
        <f>IF(ISNA(VLOOKUP(B297,criteria!$U$2:$U$174,1,0)),0,1)</f>
        <v>1</v>
      </c>
      <c r="G297">
        <v>0.44858214356207643</v>
      </c>
      <c r="H297">
        <v>0.1799647990613083</v>
      </c>
      <c r="I297">
        <v>15199</v>
      </c>
      <c r="J297">
        <v>6818</v>
      </c>
      <c r="K297">
        <v>1143</v>
      </c>
      <c r="L297">
        <v>84</v>
      </c>
      <c r="M297">
        <v>1227</v>
      </c>
      <c r="N297">
        <v>90032</v>
      </c>
      <c r="O297" t="s">
        <v>49</v>
      </c>
      <c r="P297" t="s">
        <v>50</v>
      </c>
      <c r="Q297" t="s">
        <v>54</v>
      </c>
      <c r="V297">
        <v>74460632</v>
      </c>
      <c r="W297">
        <v>55414800</v>
      </c>
      <c r="Y297">
        <v>410920</v>
      </c>
      <c r="Z297">
        <v>22249616</v>
      </c>
      <c r="AA297">
        <v>126920456</v>
      </c>
      <c r="AC297">
        <v>9522349</v>
      </c>
      <c r="AD297">
        <v>98741512</v>
      </c>
      <c r="AE297">
        <v>126532128</v>
      </c>
      <c r="AF297">
        <v>271139648</v>
      </c>
      <c r="AG297">
        <v>112027856</v>
      </c>
      <c r="AH297">
        <v>696869.88</v>
      </c>
      <c r="AI297">
        <v>2450836</v>
      </c>
      <c r="AJ297">
        <v>3147706</v>
      </c>
      <c r="AK297">
        <v>18724710</v>
      </c>
      <c r="AL297">
        <v>17251796</v>
      </c>
      <c r="AM297">
        <v>219348368</v>
      </c>
      <c r="AN297">
        <v>98212176</v>
      </c>
      <c r="AO297">
        <v>30846232</v>
      </c>
      <c r="AP297">
        <v>11055255</v>
      </c>
      <c r="AQ297">
        <v>11646462</v>
      </c>
      <c r="AR297">
        <v>271139648</v>
      </c>
      <c r="AS297">
        <v>219348368</v>
      </c>
      <c r="AT297">
        <v>412</v>
      </c>
      <c r="AU297">
        <v>0.34799999999999998</v>
      </c>
      <c r="AW297">
        <v>0.49165399999999998</v>
      </c>
      <c r="AX297">
        <v>0.64525200000000005</v>
      </c>
      <c r="AY297">
        <v>0.10660699999999999</v>
      </c>
      <c r="AZ297">
        <v>15999</v>
      </c>
    </row>
    <row r="298" spans="1:52">
      <c r="A298">
        <v>2006</v>
      </c>
      <c r="B298">
        <v>110592</v>
      </c>
      <c r="C298" t="s">
        <v>62</v>
      </c>
      <c r="D298" t="s">
        <v>48</v>
      </c>
      <c r="E298">
        <f t="shared" si="4"/>
        <v>1</v>
      </c>
      <c r="F298">
        <f>IF(ISNA(VLOOKUP(B298,criteria!$U$2:$U$174,1,0)),0,1)</f>
        <v>1</v>
      </c>
      <c r="G298">
        <v>0.61901162790697672</v>
      </c>
      <c r="H298">
        <v>0.13750352211890673</v>
      </c>
      <c r="I298">
        <v>17200</v>
      </c>
      <c r="J298">
        <v>10647</v>
      </c>
      <c r="K298">
        <v>1257</v>
      </c>
      <c r="L298">
        <v>207</v>
      </c>
      <c r="M298">
        <v>1464</v>
      </c>
      <c r="N298">
        <v>90032</v>
      </c>
      <c r="O298" t="s">
        <v>49</v>
      </c>
      <c r="P298" t="s">
        <v>50</v>
      </c>
      <c r="Q298" t="s">
        <v>54</v>
      </c>
      <c r="V298">
        <v>76031440</v>
      </c>
      <c r="W298">
        <v>56345040</v>
      </c>
      <c r="Y298">
        <v>328577</v>
      </c>
      <c r="Z298">
        <v>23243540</v>
      </c>
      <c r="AA298">
        <v>133519728</v>
      </c>
      <c r="AC298">
        <v>8697287</v>
      </c>
      <c r="AD298">
        <v>101825768</v>
      </c>
      <c r="AE298">
        <v>133908440</v>
      </c>
      <c r="AF298">
        <v>212078624</v>
      </c>
      <c r="AG298">
        <v>115719536</v>
      </c>
      <c r="AH298">
        <v>1146449.5</v>
      </c>
      <c r="AI298">
        <v>1811423.88</v>
      </c>
      <c r="AJ298">
        <v>2957873.5</v>
      </c>
      <c r="AK298">
        <v>18305832</v>
      </c>
      <c r="AL298">
        <v>19833644</v>
      </c>
      <c r="AM298">
        <v>231458672</v>
      </c>
      <c r="AN298">
        <v>106354760</v>
      </c>
      <c r="AO298">
        <v>33114636</v>
      </c>
      <c r="AP298">
        <v>11646462</v>
      </c>
      <c r="AQ298">
        <v>13626638</v>
      </c>
      <c r="AR298">
        <v>212078624</v>
      </c>
      <c r="AS298">
        <v>231458672</v>
      </c>
      <c r="AT298">
        <v>383</v>
      </c>
      <c r="AU298">
        <v>0.313</v>
      </c>
      <c r="AW298">
        <v>0.46484399999999998</v>
      </c>
      <c r="AX298">
        <v>0.64318600000000004</v>
      </c>
      <c r="AY298">
        <v>0.102773</v>
      </c>
      <c r="AZ298">
        <v>17133</v>
      </c>
    </row>
    <row r="299" spans="1:52">
      <c r="A299">
        <v>2007</v>
      </c>
      <c r="B299">
        <v>110592</v>
      </c>
      <c r="C299" t="s">
        <v>62</v>
      </c>
      <c r="D299" t="s">
        <v>48</v>
      </c>
      <c r="E299">
        <f t="shared" si="4"/>
        <v>1</v>
      </c>
      <c r="F299">
        <f>IF(ISNA(VLOOKUP(B299,criteria!$U$2:$U$174,1,0)),0,1)</f>
        <v>1</v>
      </c>
      <c r="G299">
        <v>0.61201602136181577</v>
      </c>
      <c r="H299">
        <v>0.14738219895287957</v>
      </c>
      <c r="I299">
        <v>18725</v>
      </c>
      <c r="J299">
        <v>11460</v>
      </c>
      <c r="K299">
        <v>1538</v>
      </c>
      <c r="L299">
        <v>151</v>
      </c>
      <c r="M299">
        <v>1689</v>
      </c>
      <c r="N299">
        <v>90032</v>
      </c>
      <c r="O299" t="s">
        <v>49</v>
      </c>
      <c r="P299" t="s">
        <v>50</v>
      </c>
      <c r="Q299" t="s">
        <v>54</v>
      </c>
      <c r="V299">
        <v>82410088</v>
      </c>
      <c r="W299">
        <v>60385992</v>
      </c>
      <c r="Y299">
        <v>338276</v>
      </c>
      <c r="Z299">
        <v>25867748</v>
      </c>
      <c r="AA299">
        <v>144847472</v>
      </c>
      <c r="AC299">
        <v>3560707</v>
      </c>
      <c r="AD299">
        <v>73827984</v>
      </c>
      <c r="AE299">
        <v>175804896</v>
      </c>
      <c r="AF299">
        <v>320653312</v>
      </c>
      <c r="AG299">
        <v>115280480</v>
      </c>
      <c r="AH299">
        <v>57836</v>
      </c>
      <c r="AI299">
        <v>2157064</v>
      </c>
      <c r="AJ299">
        <v>2214900</v>
      </c>
      <c r="AK299">
        <v>20360288</v>
      </c>
      <c r="AL299">
        <v>20513398</v>
      </c>
      <c r="AM299">
        <v>240638000</v>
      </c>
      <c r="AN299">
        <v>112461016</v>
      </c>
      <c r="AO299">
        <v>36838076</v>
      </c>
      <c r="AP299">
        <v>13626638</v>
      </c>
      <c r="AQ299">
        <v>13993998</v>
      </c>
      <c r="AR299">
        <v>320653312</v>
      </c>
      <c r="AS299">
        <v>240638000</v>
      </c>
      <c r="AT299">
        <v>429</v>
      </c>
      <c r="AU299">
        <v>0.30599999999999999</v>
      </c>
      <c r="AW299">
        <v>0.43646499999999999</v>
      </c>
      <c r="AX299">
        <v>0.63248300000000002</v>
      </c>
      <c r="AY299">
        <v>9.2594899999999994E-2</v>
      </c>
      <c r="AZ299">
        <v>18715</v>
      </c>
    </row>
    <row r="300" spans="1:52">
      <c r="A300">
        <v>2008</v>
      </c>
      <c r="B300">
        <v>110592</v>
      </c>
      <c r="C300" t="s">
        <v>62</v>
      </c>
      <c r="D300" t="s">
        <v>48</v>
      </c>
      <c r="E300">
        <f t="shared" si="4"/>
        <v>1</v>
      </c>
      <c r="F300">
        <f>IF(ISNA(VLOOKUP(B300,criteria!$U$2:$U$174,1,0)),0,1)</f>
        <v>1</v>
      </c>
      <c r="G300">
        <v>0.61850554582603623</v>
      </c>
      <c r="H300">
        <v>0.1518798175239893</v>
      </c>
      <c r="I300">
        <v>20556</v>
      </c>
      <c r="J300">
        <v>12714</v>
      </c>
      <c r="K300">
        <v>1764</v>
      </c>
      <c r="L300">
        <v>167</v>
      </c>
      <c r="M300">
        <v>1931</v>
      </c>
      <c r="N300">
        <v>90032</v>
      </c>
      <c r="O300" t="s">
        <v>49</v>
      </c>
      <c r="P300" t="s">
        <v>50</v>
      </c>
      <c r="Q300" t="s">
        <v>54</v>
      </c>
      <c r="V300">
        <v>90413600</v>
      </c>
      <c r="W300">
        <v>63403288</v>
      </c>
      <c r="Z300">
        <v>30751188</v>
      </c>
      <c r="AA300">
        <v>107024088</v>
      </c>
      <c r="AB300">
        <v>277868</v>
      </c>
      <c r="AC300">
        <v>18424790</v>
      </c>
      <c r="AD300">
        <v>79858144</v>
      </c>
      <c r="AE300">
        <v>154435056</v>
      </c>
      <c r="AF300">
        <v>238102128</v>
      </c>
      <c r="AG300">
        <v>119064616</v>
      </c>
      <c r="AH300">
        <v>343130</v>
      </c>
      <c r="AI300">
        <v>2414659</v>
      </c>
      <c r="AJ300">
        <v>2757789</v>
      </c>
      <c r="AK300">
        <v>31861328</v>
      </c>
      <c r="AL300">
        <v>22524046</v>
      </c>
      <c r="AM300">
        <v>259144960</v>
      </c>
      <c r="AN300">
        <v>117387256</v>
      </c>
      <c r="AO300">
        <v>39550128</v>
      </c>
      <c r="AP300">
        <v>13993998</v>
      </c>
      <c r="AQ300">
        <v>12612891</v>
      </c>
      <c r="AR300">
        <v>238102128</v>
      </c>
      <c r="AS300">
        <v>259144960</v>
      </c>
      <c r="AT300">
        <v>440</v>
      </c>
      <c r="AU300">
        <v>0.33700000000000002</v>
      </c>
      <c r="AW300">
        <v>0.42163699999999998</v>
      </c>
      <c r="AX300">
        <v>0.62298200000000004</v>
      </c>
      <c r="AY300">
        <v>8.5201799999999994E-2</v>
      </c>
      <c r="AZ300">
        <v>19183.5</v>
      </c>
    </row>
    <row r="301" spans="1:52">
      <c r="A301">
        <v>2009</v>
      </c>
      <c r="B301">
        <v>110592</v>
      </c>
      <c r="C301" t="s">
        <v>62</v>
      </c>
      <c r="D301" t="s">
        <v>48</v>
      </c>
      <c r="E301">
        <f t="shared" si="4"/>
        <v>1</v>
      </c>
      <c r="F301">
        <f>IF(ISNA(VLOOKUP(B301,criteria!$U$2:$U$174,1,0)),0,1)</f>
        <v>1</v>
      </c>
      <c r="G301">
        <v>0.76507852009582111</v>
      </c>
      <c r="H301">
        <v>0.13512385193431672</v>
      </c>
      <c r="I301">
        <v>18785</v>
      </c>
      <c r="J301">
        <v>14372</v>
      </c>
      <c r="K301">
        <v>1670</v>
      </c>
      <c r="L301">
        <v>272</v>
      </c>
      <c r="M301">
        <v>1942</v>
      </c>
      <c r="N301">
        <v>90032</v>
      </c>
      <c r="O301" t="s">
        <v>49</v>
      </c>
      <c r="P301" t="s">
        <v>50</v>
      </c>
      <c r="Q301" t="s">
        <v>54</v>
      </c>
      <c r="R301">
        <v>-118.172</v>
      </c>
      <c r="S301">
        <v>34.0623</v>
      </c>
      <c r="V301">
        <v>105431088</v>
      </c>
      <c r="W301">
        <v>53315020</v>
      </c>
      <c r="Z301">
        <v>41492172</v>
      </c>
      <c r="AA301">
        <v>117981096</v>
      </c>
      <c r="AB301">
        <v>230772</v>
      </c>
      <c r="AC301">
        <v>30348756</v>
      </c>
      <c r="AD301">
        <v>70855120</v>
      </c>
      <c r="AE301">
        <v>185804496</v>
      </c>
      <c r="AF301">
        <v>261492608</v>
      </c>
      <c r="AG301">
        <v>106097328</v>
      </c>
      <c r="AH301">
        <v>567517</v>
      </c>
      <c r="AI301">
        <v>1876996</v>
      </c>
      <c r="AJ301">
        <v>2444513</v>
      </c>
      <c r="AK301">
        <v>25975290</v>
      </c>
      <c r="AL301">
        <v>20607354</v>
      </c>
      <c r="AM301">
        <v>228505552</v>
      </c>
      <c r="AN301">
        <v>103418272</v>
      </c>
      <c r="AO301">
        <v>37513192</v>
      </c>
      <c r="AP301">
        <v>12612891</v>
      </c>
      <c r="AQ301">
        <v>14814094</v>
      </c>
      <c r="AR301">
        <v>261492608</v>
      </c>
      <c r="AS301">
        <v>228505552</v>
      </c>
      <c r="AT301">
        <v>406</v>
      </c>
      <c r="AU301">
        <v>0.374</v>
      </c>
      <c r="AW301">
        <v>0.39136500000000002</v>
      </c>
      <c r="AX301">
        <v>0.61465400000000003</v>
      </c>
      <c r="AY301">
        <v>7.4545700000000006E-2</v>
      </c>
      <c r="AZ301">
        <v>20614</v>
      </c>
    </row>
    <row r="302" spans="1:52">
      <c r="A302">
        <v>2010</v>
      </c>
      <c r="B302">
        <v>110592</v>
      </c>
      <c r="C302" t="s">
        <v>62</v>
      </c>
      <c r="D302" t="s">
        <v>48</v>
      </c>
      <c r="E302">
        <f t="shared" si="4"/>
        <v>1</v>
      </c>
      <c r="F302">
        <f>IF(ISNA(VLOOKUP(B302,criteria!$U$2:$U$174,1,0)),0,1)</f>
        <v>1</v>
      </c>
      <c r="G302">
        <v>0.67224455454800414</v>
      </c>
      <c r="H302">
        <v>0.14038381309970796</v>
      </c>
      <c r="I302">
        <v>21394</v>
      </c>
      <c r="J302">
        <v>14382</v>
      </c>
      <c r="K302">
        <v>1870</v>
      </c>
      <c r="L302">
        <v>149</v>
      </c>
      <c r="M302">
        <v>2019</v>
      </c>
      <c r="N302">
        <v>90032</v>
      </c>
      <c r="O302" t="s">
        <v>49</v>
      </c>
      <c r="P302" t="s">
        <v>50</v>
      </c>
      <c r="Q302" t="s">
        <v>54</v>
      </c>
      <c r="R302">
        <v>-118.172</v>
      </c>
      <c r="S302">
        <v>34.062399999999997</v>
      </c>
      <c r="V302">
        <v>112299768</v>
      </c>
      <c r="W302">
        <v>56059396</v>
      </c>
      <c r="Z302">
        <v>50193816</v>
      </c>
      <c r="AA302">
        <v>130438944</v>
      </c>
      <c r="AB302">
        <v>284393</v>
      </c>
      <c r="AC302">
        <v>14720546</v>
      </c>
      <c r="AD302">
        <v>72059144</v>
      </c>
      <c r="AE302">
        <v>190982576</v>
      </c>
      <c r="AF302">
        <v>268725472</v>
      </c>
      <c r="AG302">
        <v>115335712</v>
      </c>
      <c r="AH302">
        <v>2852176</v>
      </c>
      <c r="AI302">
        <v>2303272</v>
      </c>
      <c r="AJ302">
        <v>5155448</v>
      </c>
      <c r="AK302">
        <v>30017748</v>
      </c>
      <c r="AL302">
        <v>20756286</v>
      </c>
      <c r="AM302">
        <v>257694464</v>
      </c>
      <c r="AN302">
        <v>112553344</v>
      </c>
      <c r="AO302">
        <v>41873712</v>
      </c>
      <c r="AP302">
        <v>14814094</v>
      </c>
      <c r="AQ302">
        <v>15835904</v>
      </c>
      <c r="AR302">
        <v>268725472</v>
      </c>
      <c r="AS302">
        <v>257694464</v>
      </c>
      <c r="AT302">
        <v>457</v>
      </c>
      <c r="AU302">
        <v>0.36499999999999999</v>
      </c>
      <c r="AW302">
        <v>0.37403399999999998</v>
      </c>
      <c r="AX302">
        <v>0.60446900000000003</v>
      </c>
      <c r="AY302">
        <v>6.7512100000000005E-2</v>
      </c>
      <c r="AZ302">
        <v>21485.5</v>
      </c>
    </row>
    <row r="303" spans="1:52">
      <c r="A303">
        <v>2011</v>
      </c>
      <c r="B303">
        <v>110592</v>
      </c>
      <c r="C303" t="s">
        <v>62</v>
      </c>
      <c r="D303" t="s">
        <v>48</v>
      </c>
      <c r="E303">
        <f t="shared" si="4"/>
        <v>1</v>
      </c>
      <c r="F303">
        <f>IF(ISNA(VLOOKUP(B303,criteria!$U$2:$U$174,1,0)),0,1)</f>
        <v>1</v>
      </c>
      <c r="G303">
        <v>0.57173023624125641</v>
      </c>
      <c r="H303">
        <v>0.15858725761772854</v>
      </c>
      <c r="I303">
        <v>22731</v>
      </c>
      <c r="J303">
        <v>12996</v>
      </c>
      <c r="K303">
        <v>2013</v>
      </c>
      <c r="L303">
        <v>48</v>
      </c>
      <c r="M303">
        <v>2061</v>
      </c>
      <c r="N303">
        <v>90032</v>
      </c>
      <c r="O303" t="s">
        <v>49</v>
      </c>
      <c r="P303" t="s">
        <v>50</v>
      </c>
      <c r="Q303" t="s">
        <v>54</v>
      </c>
      <c r="R303">
        <v>-118.169</v>
      </c>
      <c r="S303">
        <v>34.066899999999997</v>
      </c>
      <c r="T303">
        <v>5.1999999999999998E-2</v>
      </c>
      <c r="U303">
        <v>2839</v>
      </c>
      <c r="V303">
        <v>140013072</v>
      </c>
      <c r="W303">
        <v>67080348</v>
      </c>
      <c r="Z303">
        <v>53558096</v>
      </c>
      <c r="AA303">
        <v>115213952</v>
      </c>
      <c r="AB303">
        <v>41702</v>
      </c>
      <c r="AC303">
        <v>11267440</v>
      </c>
      <c r="AD303">
        <v>84583696</v>
      </c>
      <c r="AE303">
        <v>174397792</v>
      </c>
      <c r="AF303">
        <v>259985520</v>
      </c>
      <c r="AG303">
        <v>114434640</v>
      </c>
      <c r="AH303">
        <v>3126494</v>
      </c>
      <c r="AI303">
        <v>2404068</v>
      </c>
      <c r="AJ303">
        <v>5530562</v>
      </c>
      <c r="AK303">
        <v>30615592</v>
      </c>
      <c r="AL303">
        <v>21698972</v>
      </c>
      <c r="AM303">
        <v>261825936</v>
      </c>
      <c r="AN303">
        <v>112399840</v>
      </c>
      <c r="AO303">
        <v>42683864</v>
      </c>
      <c r="AP303">
        <v>15835904</v>
      </c>
      <c r="AQ303">
        <v>16250340</v>
      </c>
      <c r="AR303">
        <v>259985520</v>
      </c>
      <c r="AS303">
        <v>261825936</v>
      </c>
      <c r="AT303">
        <v>563</v>
      </c>
      <c r="AU303">
        <v>0.36499999999999999</v>
      </c>
      <c r="AW303">
        <v>0.38135999999999998</v>
      </c>
      <c r="AX303">
        <v>0.602877</v>
      </c>
      <c r="AY303">
        <v>6.9290199999999996E-2</v>
      </c>
      <c r="AZ303">
        <v>21027</v>
      </c>
    </row>
    <row r="304" spans="1:52">
      <c r="A304">
        <v>2012</v>
      </c>
      <c r="B304">
        <v>110592</v>
      </c>
      <c r="C304" t="s">
        <v>62</v>
      </c>
      <c r="D304" t="s">
        <v>48</v>
      </c>
      <c r="E304">
        <f t="shared" si="4"/>
        <v>1</v>
      </c>
      <c r="F304">
        <f>IF(ISNA(VLOOKUP(B304,criteria!$U$2:$U$174,1,0)),0,1)</f>
        <v>1</v>
      </c>
      <c r="G304">
        <v>0.6941944008588653</v>
      </c>
      <c r="H304">
        <v>0.14709731144420651</v>
      </c>
      <c r="I304">
        <v>24218</v>
      </c>
      <c r="J304">
        <v>16812</v>
      </c>
      <c r="K304">
        <v>2368</v>
      </c>
      <c r="L304">
        <v>105</v>
      </c>
      <c r="M304">
        <v>2473</v>
      </c>
      <c r="N304">
        <v>90032</v>
      </c>
      <c r="O304" t="s">
        <v>49</v>
      </c>
      <c r="P304" t="s">
        <v>50</v>
      </c>
      <c r="Q304" t="s">
        <v>54</v>
      </c>
      <c r="R304">
        <v>-118.169</v>
      </c>
      <c r="S304">
        <v>34.066899999999997</v>
      </c>
      <c r="T304">
        <v>7.5999999999999998E-2</v>
      </c>
      <c r="U304">
        <v>3116</v>
      </c>
      <c r="V304">
        <v>148714992</v>
      </c>
      <c r="W304">
        <v>75212936</v>
      </c>
      <c r="Z304">
        <v>55362488</v>
      </c>
      <c r="AA304">
        <v>117521768</v>
      </c>
      <c r="AB304">
        <v>77999</v>
      </c>
      <c r="AC304">
        <v>8706882</v>
      </c>
      <c r="AD304">
        <v>92027856</v>
      </c>
      <c r="AE304">
        <v>178011856</v>
      </c>
      <c r="AF304">
        <v>271073920</v>
      </c>
      <c r="AG304">
        <v>115255600</v>
      </c>
      <c r="AH304">
        <v>2718849</v>
      </c>
      <c r="AI304">
        <v>2442268</v>
      </c>
      <c r="AJ304">
        <v>5161117</v>
      </c>
      <c r="AK304">
        <v>34527060</v>
      </c>
      <c r="AL304">
        <v>24006684</v>
      </c>
      <c r="AM304">
        <v>273410080</v>
      </c>
      <c r="AN304">
        <v>112853632</v>
      </c>
      <c r="AO304">
        <v>44905836</v>
      </c>
      <c r="AP304">
        <v>16250340</v>
      </c>
      <c r="AQ304">
        <v>17355400</v>
      </c>
      <c r="AR304">
        <v>271073920</v>
      </c>
      <c r="AS304">
        <v>273410080</v>
      </c>
      <c r="AT304">
        <v>630</v>
      </c>
      <c r="AU304">
        <v>0.35699999999999998</v>
      </c>
      <c r="AW304">
        <v>0.34467700000000001</v>
      </c>
      <c r="AX304">
        <v>0.61008700000000005</v>
      </c>
      <c r="AY304">
        <v>5.9908299999999998E-2</v>
      </c>
      <c r="AZ304">
        <v>21000</v>
      </c>
    </row>
    <row r="305" spans="1:52">
      <c r="A305">
        <v>2013</v>
      </c>
      <c r="B305">
        <v>110592</v>
      </c>
      <c r="C305" t="s">
        <v>62</v>
      </c>
      <c r="D305" t="s">
        <v>48</v>
      </c>
      <c r="E305">
        <f t="shared" si="4"/>
        <v>1</v>
      </c>
      <c r="F305">
        <f>IF(ISNA(VLOOKUP(B305,criteria!$U$2:$U$174,1,0)),0,1)</f>
        <v>1</v>
      </c>
      <c r="G305">
        <v>0.67523150689945466</v>
      </c>
      <c r="H305">
        <v>0.15763226366001734</v>
      </c>
      <c r="I305">
        <v>27321</v>
      </c>
      <c r="J305">
        <v>18448</v>
      </c>
      <c r="K305">
        <v>2765</v>
      </c>
      <c r="L305">
        <v>143</v>
      </c>
      <c r="M305">
        <v>2908</v>
      </c>
      <c r="N305">
        <v>90032</v>
      </c>
      <c r="O305" t="s">
        <v>49</v>
      </c>
      <c r="P305" t="s">
        <v>50</v>
      </c>
      <c r="Q305" t="s">
        <v>54</v>
      </c>
      <c r="R305">
        <v>-118.169</v>
      </c>
      <c r="S305">
        <v>34.066899999999997</v>
      </c>
      <c r="T305">
        <v>7.5999999999999998E-2</v>
      </c>
      <c r="U305">
        <v>2790</v>
      </c>
      <c r="V305">
        <v>158837264</v>
      </c>
      <c r="W305">
        <v>78982144</v>
      </c>
      <c r="Z305">
        <v>61374112</v>
      </c>
      <c r="AA305">
        <v>137361056</v>
      </c>
      <c r="AB305">
        <v>29130</v>
      </c>
      <c r="AC305">
        <v>9020951</v>
      </c>
      <c r="AD305">
        <v>96030160</v>
      </c>
      <c r="AE305">
        <v>204102032</v>
      </c>
      <c r="AF305">
        <v>302059968</v>
      </c>
      <c r="AG305">
        <v>120555120</v>
      </c>
      <c r="AH305">
        <v>2971954</v>
      </c>
      <c r="AI305">
        <v>2938648</v>
      </c>
      <c r="AJ305">
        <v>5910602</v>
      </c>
      <c r="AK305">
        <v>38600088</v>
      </c>
      <c r="AL305">
        <v>23692286</v>
      </c>
      <c r="AM305">
        <v>293266624</v>
      </c>
      <c r="AN305">
        <v>119893632</v>
      </c>
      <c r="AO305">
        <v>48127848</v>
      </c>
      <c r="AP305">
        <v>17355400</v>
      </c>
      <c r="AQ305">
        <v>19515536</v>
      </c>
      <c r="AR305">
        <v>302059968</v>
      </c>
      <c r="AS305">
        <v>293266624</v>
      </c>
      <c r="AT305">
        <v>688</v>
      </c>
      <c r="AU305">
        <v>0.41099999999999998</v>
      </c>
      <c r="AW305">
        <v>0.33085599999999998</v>
      </c>
      <c r="AX305">
        <v>0.60078200000000004</v>
      </c>
      <c r="AY305">
        <v>5.6528099999999998E-2</v>
      </c>
      <c r="AZ305">
        <v>20618</v>
      </c>
    </row>
    <row r="306" spans="1:52">
      <c r="A306">
        <v>2014</v>
      </c>
      <c r="B306">
        <v>110592</v>
      </c>
      <c r="C306" t="s">
        <v>62</v>
      </c>
      <c r="D306" t="s">
        <v>48</v>
      </c>
      <c r="E306">
        <f t="shared" si="4"/>
        <v>1</v>
      </c>
      <c r="F306">
        <f>IF(ISNA(VLOOKUP(B306,criteria!$U$2:$U$174,1,0)),0,1)</f>
        <v>1</v>
      </c>
      <c r="G306">
        <v>0.6107438815980395</v>
      </c>
      <c r="H306">
        <v>0.17052953909508473</v>
      </c>
      <c r="I306">
        <v>31013</v>
      </c>
      <c r="J306">
        <v>18941</v>
      </c>
      <c r="K306">
        <v>3141</v>
      </c>
      <c r="L306">
        <v>89</v>
      </c>
      <c r="M306">
        <v>3230</v>
      </c>
      <c r="N306">
        <v>90032</v>
      </c>
      <c r="O306" t="s">
        <v>49</v>
      </c>
      <c r="P306" t="s">
        <v>50</v>
      </c>
      <c r="Q306" t="s">
        <v>54</v>
      </c>
      <c r="R306">
        <v>-118.169</v>
      </c>
      <c r="S306">
        <v>34.066899999999997</v>
      </c>
      <c r="T306">
        <v>0.06</v>
      </c>
      <c r="U306">
        <v>3463</v>
      </c>
      <c r="V306">
        <v>176493936</v>
      </c>
      <c r="W306">
        <v>87121976</v>
      </c>
      <c r="Z306">
        <v>69642344</v>
      </c>
      <c r="AA306">
        <v>159799488</v>
      </c>
      <c r="AB306">
        <v>28421</v>
      </c>
      <c r="AC306">
        <v>14431516</v>
      </c>
      <c r="AD306">
        <v>110768720</v>
      </c>
      <c r="AE306">
        <v>235219712</v>
      </c>
      <c r="AF306">
        <v>348124672</v>
      </c>
      <c r="AG306">
        <v>131928040</v>
      </c>
      <c r="AH306">
        <v>2401343</v>
      </c>
      <c r="AI306">
        <v>2639456</v>
      </c>
      <c r="AJ306">
        <v>5040799</v>
      </c>
      <c r="AK306">
        <v>45115180</v>
      </c>
      <c r="AL306">
        <v>25412544</v>
      </c>
      <c r="AM306">
        <v>324339968</v>
      </c>
      <c r="AN306">
        <v>132853936</v>
      </c>
      <c r="AO306">
        <v>46841552</v>
      </c>
      <c r="AP306">
        <v>19515536</v>
      </c>
      <c r="AQ306">
        <v>23474392</v>
      </c>
      <c r="AR306">
        <v>348124672</v>
      </c>
      <c r="AS306">
        <v>324339968</v>
      </c>
      <c r="AT306">
        <v>851</v>
      </c>
      <c r="AU306">
        <v>0.45300000000000001</v>
      </c>
      <c r="AW306">
        <v>0.37130099999999999</v>
      </c>
      <c r="AX306">
        <v>0.59589000000000003</v>
      </c>
      <c r="AY306">
        <v>6.0882800000000001E-2</v>
      </c>
      <c r="AZ306">
        <v>20000</v>
      </c>
    </row>
    <row r="307" spans="1:52">
      <c r="A307">
        <v>2015</v>
      </c>
      <c r="B307">
        <v>110592</v>
      </c>
      <c r="C307" t="s">
        <v>62</v>
      </c>
      <c r="D307" t="s">
        <v>48</v>
      </c>
      <c r="E307">
        <f t="shared" si="4"/>
        <v>1</v>
      </c>
      <c r="F307">
        <f>IF(ISNA(VLOOKUP(B307,criteria!$U$2:$U$174,1,0)),0,1)</f>
        <v>1</v>
      </c>
      <c r="G307">
        <v>0.6813373096845079</v>
      </c>
      <c r="H307">
        <v>0.1779395503133063</v>
      </c>
      <c r="I307">
        <v>31855</v>
      </c>
      <c r="J307">
        <v>21704</v>
      </c>
      <c r="K307">
        <v>3688</v>
      </c>
      <c r="L307">
        <v>174</v>
      </c>
      <c r="M307">
        <v>3862</v>
      </c>
      <c r="T307">
        <v>4.7E-2</v>
      </c>
      <c r="U307">
        <v>4020</v>
      </c>
      <c r="V307">
        <v>195757248</v>
      </c>
      <c r="W307">
        <v>100037072</v>
      </c>
      <c r="Z307">
        <v>76583880</v>
      </c>
      <c r="AA307">
        <v>169978272</v>
      </c>
      <c r="AB307">
        <v>139020</v>
      </c>
      <c r="AC307">
        <v>12450196</v>
      </c>
      <c r="AD307">
        <v>119897176</v>
      </c>
      <c r="AE307">
        <v>256628928</v>
      </c>
      <c r="AF307">
        <v>377632288</v>
      </c>
      <c r="AG307">
        <v>148684848</v>
      </c>
      <c r="AH307">
        <v>2954356</v>
      </c>
      <c r="AI307">
        <v>2978738</v>
      </c>
      <c r="AJ307">
        <v>5933094</v>
      </c>
      <c r="AK307">
        <v>55203740</v>
      </c>
      <c r="AL307">
        <v>28166846</v>
      </c>
      <c r="AM307">
        <v>361551488</v>
      </c>
      <c r="AN307">
        <v>143706720</v>
      </c>
      <c r="AO307">
        <v>58774748</v>
      </c>
      <c r="AP307">
        <v>23474392</v>
      </c>
      <c r="AQ307">
        <v>24649216</v>
      </c>
      <c r="AR307">
        <v>377632288</v>
      </c>
      <c r="AS307">
        <v>361551488</v>
      </c>
      <c r="AT307">
        <v>920</v>
      </c>
      <c r="AU307">
        <v>0.45700000000000002</v>
      </c>
      <c r="AW307">
        <v>0.34316099999999999</v>
      </c>
      <c r="AX307">
        <v>0.60742499999999999</v>
      </c>
      <c r="AY307">
        <v>5.1989E-2</v>
      </c>
      <c r="AZ307">
        <v>20596</v>
      </c>
    </row>
    <row r="308" spans="1:52">
      <c r="A308">
        <v>2016</v>
      </c>
      <c r="B308">
        <v>110592</v>
      </c>
      <c r="C308" t="s">
        <v>62</v>
      </c>
      <c r="D308" t="s">
        <v>48</v>
      </c>
      <c r="E308">
        <f t="shared" si="4"/>
        <v>1</v>
      </c>
      <c r="F308">
        <f>IF(ISNA(VLOOKUP(B308,criteria!$U$2:$U$174,1,0)),0,1)</f>
        <v>1</v>
      </c>
      <c r="G308">
        <v>0.63696406898303648</v>
      </c>
      <c r="H308">
        <v>0.16971684317809191</v>
      </c>
      <c r="I308">
        <v>35429</v>
      </c>
      <c r="J308">
        <v>22567</v>
      </c>
      <c r="K308">
        <v>3675</v>
      </c>
      <c r="L308">
        <v>155</v>
      </c>
      <c r="M308">
        <v>3830</v>
      </c>
      <c r="T308">
        <v>5.6000000000000001E-2</v>
      </c>
      <c r="U308">
        <v>3891</v>
      </c>
      <c r="V308">
        <v>193841552</v>
      </c>
      <c r="W308">
        <v>85904720</v>
      </c>
      <c r="Z308">
        <v>79244984</v>
      </c>
      <c r="AA308">
        <v>190002224</v>
      </c>
      <c r="AB308">
        <v>48861</v>
      </c>
      <c r="AC308">
        <v>19194620</v>
      </c>
      <c r="AD308">
        <v>106502976</v>
      </c>
      <c r="AE308">
        <v>283739328</v>
      </c>
      <c r="AF308">
        <v>392239904</v>
      </c>
      <c r="AG308">
        <v>148952480</v>
      </c>
      <c r="AH308">
        <v>2089885</v>
      </c>
      <c r="AI308">
        <v>2884546</v>
      </c>
      <c r="AJ308">
        <v>4974431</v>
      </c>
      <c r="AK308">
        <v>51440576</v>
      </c>
      <c r="AL308">
        <v>28924340</v>
      </c>
      <c r="AM308">
        <v>398057440</v>
      </c>
      <c r="AN308">
        <v>159255456</v>
      </c>
      <c r="AO308">
        <v>77536800</v>
      </c>
      <c r="AP308">
        <v>24649216</v>
      </c>
      <c r="AQ308">
        <v>31272700</v>
      </c>
      <c r="AR308">
        <v>392239904</v>
      </c>
      <c r="AS308">
        <v>398057440</v>
      </c>
      <c r="AT308">
        <v>1134</v>
      </c>
      <c r="AU308">
        <v>0.47099999999999997</v>
      </c>
      <c r="AW308">
        <v>0.315002</v>
      </c>
      <c r="AX308">
        <v>0.60577999999999999</v>
      </c>
      <c r="AY308">
        <v>4.70888E-2</v>
      </c>
      <c r="AZ308">
        <v>22032</v>
      </c>
    </row>
    <row r="309" spans="1:52">
      <c r="A309">
        <v>2017</v>
      </c>
      <c r="B309">
        <v>110592</v>
      </c>
      <c r="C309" t="s">
        <v>62</v>
      </c>
      <c r="D309" t="s">
        <v>48</v>
      </c>
      <c r="E309">
        <f t="shared" si="4"/>
        <v>1</v>
      </c>
      <c r="F309">
        <f>IF(ISNA(VLOOKUP(B309,criteria!$U$2:$U$174,1,0)),0,1)</f>
        <v>1</v>
      </c>
      <c r="G309">
        <v>0.46446143972617393</v>
      </c>
      <c r="H309">
        <v>0.20473256952040991</v>
      </c>
      <c r="I309">
        <v>37396</v>
      </c>
      <c r="J309">
        <v>17369</v>
      </c>
      <c r="K309">
        <v>3405</v>
      </c>
      <c r="L309">
        <v>151</v>
      </c>
      <c r="M309">
        <v>3556</v>
      </c>
      <c r="T309">
        <v>5.3999999999999999E-2</v>
      </c>
      <c r="U309">
        <v>4471</v>
      </c>
      <c r="V309">
        <v>201820736</v>
      </c>
      <c r="W309">
        <v>86288672</v>
      </c>
      <c r="Z309">
        <v>85030200</v>
      </c>
      <c r="AA309">
        <v>265313152</v>
      </c>
      <c r="AB309">
        <v>137276</v>
      </c>
      <c r="AC309">
        <v>24398810</v>
      </c>
      <c r="AD309">
        <v>109886160</v>
      </c>
      <c r="AE309">
        <v>369399040</v>
      </c>
      <c r="AF309">
        <v>481303488</v>
      </c>
      <c r="AG309">
        <v>156714304</v>
      </c>
      <c r="AH309">
        <v>2817024</v>
      </c>
      <c r="AI309">
        <v>2748579</v>
      </c>
      <c r="AJ309">
        <v>5565603</v>
      </c>
      <c r="AK309">
        <v>52868808</v>
      </c>
      <c r="AL309">
        <v>29426366</v>
      </c>
      <c r="AM309">
        <v>494653440</v>
      </c>
      <c r="AN309">
        <v>168008592</v>
      </c>
      <c r="AO309">
        <v>147569296</v>
      </c>
      <c r="AP309">
        <v>31272700</v>
      </c>
      <c r="AQ309">
        <v>32895212</v>
      </c>
      <c r="AR309">
        <v>481303488</v>
      </c>
      <c r="AS309">
        <v>494653440</v>
      </c>
    </row>
    <row r="310" spans="1:52">
      <c r="A310">
        <v>1990</v>
      </c>
      <c r="B310">
        <v>110608</v>
      </c>
      <c r="C310" t="s">
        <v>104</v>
      </c>
      <c r="D310" t="s">
        <v>48</v>
      </c>
      <c r="E310">
        <f t="shared" si="4"/>
        <v>0</v>
      </c>
      <c r="F310">
        <f>IF(ISNA(VLOOKUP(B310,criteria!$U$2:$U$174,1,0)),0,1)</f>
        <v>1</v>
      </c>
      <c r="G310" t="s">
        <v>636</v>
      </c>
      <c r="H310" t="s">
        <v>636</v>
      </c>
      <c r="N310">
        <v>91330</v>
      </c>
      <c r="O310" t="s">
        <v>49</v>
      </c>
      <c r="V310">
        <v>31238820</v>
      </c>
      <c r="Z310">
        <v>7243729</v>
      </c>
      <c r="AA310">
        <v>128010648</v>
      </c>
      <c r="AB310">
        <v>912762</v>
      </c>
      <c r="AC310">
        <v>175901</v>
      </c>
      <c r="AF310">
        <v>183050736</v>
      </c>
      <c r="AG310">
        <v>93481600</v>
      </c>
      <c r="AK310">
        <v>13670791</v>
      </c>
      <c r="AL310">
        <v>10438459</v>
      </c>
      <c r="AM310">
        <v>182620240</v>
      </c>
      <c r="AN310">
        <v>102082248</v>
      </c>
      <c r="AO310">
        <v>24566064</v>
      </c>
    </row>
    <row r="311" spans="1:52">
      <c r="A311">
        <v>1991</v>
      </c>
      <c r="B311">
        <v>110608</v>
      </c>
      <c r="C311" t="s">
        <v>104</v>
      </c>
      <c r="D311" t="s">
        <v>48</v>
      </c>
      <c r="E311">
        <f t="shared" si="4"/>
        <v>0</v>
      </c>
      <c r="F311">
        <f>IF(ISNA(VLOOKUP(B311,criteria!$U$2:$U$174,1,0)),0,1)</f>
        <v>1</v>
      </c>
      <c r="G311" t="s">
        <v>636</v>
      </c>
      <c r="H311" t="s">
        <v>636</v>
      </c>
      <c r="N311">
        <v>91330</v>
      </c>
      <c r="O311" t="s">
        <v>49</v>
      </c>
      <c r="V311">
        <v>28691882</v>
      </c>
      <c r="Z311">
        <v>9433713</v>
      </c>
      <c r="AA311">
        <v>131248424</v>
      </c>
      <c r="AB311">
        <v>1065010</v>
      </c>
      <c r="AC311">
        <v>235001</v>
      </c>
      <c r="AF311">
        <v>186115344</v>
      </c>
      <c r="AG311">
        <v>94159272</v>
      </c>
      <c r="AK311">
        <v>12273292</v>
      </c>
      <c r="AL311">
        <v>12410721</v>
      </c>
      <c r="AM311">
        <v>182170224</v>
      </c>
      <c r="AN311">
        <v>100019736</v>
      </c>
      <c r="AO311">
        <v>27196440</v>
      </c>
    </row>
    <row r="312" spans="1:52">
      <c r="A312">
        <v>1992</v>
      </c>
      <c r="B312">
        <v>110608</v>
      </c>
      <c r="C312" t="s">
        <v>104</v>
      </c>
      <c r="D312" t="s">
        <v>48</v>
      </c>
      <c r="E312">
        <f t="shared" si="4"/>
        <v>0</v>
      </c>
      <c r="F312">
        <f>IF(ISNA(VLOOKUP(B312,criteria!$U$2:$U$174,1,0)),0,1)</f>
        <v>1</v>
      </c>
      <c r="G312" t="s">
        <v>636</v>
      </c>
      <c r="H312" t="s">
        <v>636</v>
      </c>
      <c r="N312">
        <v>91330</v>
      </c>
      <c r="O312" t="s">
        <v>49</v>
      </c>
      <c r="V312">
        <v>43052408</v>
      </c>
      <c r="Z312">
        <v>11548762</v>
      </c>
      <c r="AA312">
        <v>101985584</v>
      </c>
      <c r="AB312">
        <v>979548</v>
      </c>
      <c r="AC312">
        <v>21628510</v>
      </c>
      <c r="AF312">
        <v>194304832</v>
      </c>
      <c r="AG312">
        <v>85256352</v>
      </c>
      <c r="AK312">
        <v>12155546</v>
      </c>
      <c r="AL312">
        <v>34242760</v>
      </c>
      <c r="AM312">
        <v>181220880</v>
      </c>
      <c r="AN312">
        <v>91004096</v>
      </c>
      <c r="AO312">
        <v>23896816</v>
      </c>
      <c r="AV312">
        <v>5410</v>
      </c>
    </row>
    <row r="313" spans="1:52">
      <c r="A313">
        <v>1993</v>
      </c>
      <c r="B313">
        <v>110608</v>
      </c>
      <c r="C313" t="s">
        <v>104</v>
      </c>
      <c r="D313" t="s">
        <v>48</v>
      </c>
      <c r="E313">
        <f t="shared" si="4"/>
        <v>0</v>
      </c>
      <c r="F313">
        <f>IF(ISNA(VLOOKUP(B313,criteria!$U$2:$U$174,1,0)),0,1)</f>
        <v>1</v>
      </c>
      <c r="G313" t="s">
        <v>636</v>
      </c>
      <c r="H313" t="s">
        <v>636</v>
      </c>
      <c r="N313">
        <v>91330</v>
      </c>
      <c r="O313" t="s">
        <v>49</v>
      </c>
      <c r="V313">
        <v>46815492</v>
      </c>
      <c r="Y313">
        <v>31107</v>
      </c>
      <c r="Z313">
        <v>52080136</v>
      </c>
      <c r="AA313">
        <v>114898832</v>
      </c>
      <c r="AB313">
        <v>1351105</v>
      </c>
      <c r="AC313">
        <v>1717056</v>
      </c>
      <c r="AF313">
        <v>227207664</v>
      </c>
      <c r="AG313">
        <v>85807472</v>
      </c>
      <c r="AK313">
        <v>11409378</v>
      </c>
      <c r="AL313">
        <v>16963968</v>
      </c>
      <c r="AM313">
        <v>220591728</v>
      </c>
      <c r="AN313">
        <v>92314968</v>
      </c>
      <c r="AO313">
        <v>23202672</v>
      </c>
    </row>
    <row r="314" spans="1:52">
      <c r="A314">
        <v>1994</v>
      </c>
      <c r="B314">
        <v>110608</v>
      </c>
      <c r="C314" t="s">
        <v>104</v>
      </c>
      <c r="D314" t="s">
        <v>48</v>
      </c>
      <c r="E314">
        <f t="shared" si="4"/>
        <v>0</v>
      </c>
      <c r="F314">
        <f>IF(ISNA(VLOOKUP(B314,criteria!$U$2:$U$174,1,0)),0,1)</f>
        <v>1</v>
      </c>
      <c r="G314" t="s">
        <v>636</v>
      </c>
      <c r="H314" t="s">
        <v>636</v>
      </c>
      <c r="N314">
        <v>91330</v>
      </c>
      <c r="O314" t="s">
        <v>49</v>
      </c>
      <c r="V314">
        <v>46812976</v>
      </c>
      <c r="Y314">
        <v>37543</v>
      </c>
      <c r="Z314">
        <v>52888040</v>
      </c>
      <c r="AA314">
        <v>116284464</v>
      </c>
      <c r="AB314">
        <v>886082</v>
      </c>
      <c r="AC314">
        <v>152498</v>
      </c>
      <c r="AF314">
        <v>231561056</v>
      </c>
      <c r="AG314">
        <v>87833680</v>
      </c>
      <c r="AK314">
        <v>11942115</v>
      </c>
      <c r="AL314">
        <v>18919802</v>
      </c>
      <c r="AM314">
        <v>238019968</v>
      </c>
      <c r="AN314">
        <v>94898048</v>
      </c>
      <c r="AO314">
        <v>23753872</v>
      </c>
    </row>
    <row r="315" spans="1:52">
      <c r="A315">
        <v>1995</v>
      </c>
      <c r="B315">
        <v>110608</v>
      </c>
      <c r="C315" t="s">
        <v>104</v>
      </c>
      <c r="D315" t="s">
        <v>48</v>
      </c>
      <c r="E315">
        <f t="shared" si="4"/>
        <v>0</v>
      </c>
      <c r="F315">
        <f>IF(ISNA(VLOOKUP(B315,criteria!$U$2:$U$174,1,0)),0,1)</f>
        <v>1</v>
      </c>
      <c r="G315" t="s">
        <v>636</v>
      </c>
      <c r="H315" t="s">
        <v>636</v>
      </c>
      <c r="N315">
        <v>91330</v>
      </c>
      <c r="O315" t="s">
        <v>49</v>
      </c>
      <c r="V315">
        <v>51384344</v>
      </c>
      <c r="Z315">
        <v>42840544</v>
      </c>
      <c r="AA315">
        <v>116301888</v>
      </c>
      <c r="AB315">
        <v>1655072</v>
      </c>
      <c r="AC315">
        <v>7386137</v>
      </c>
      <c r="AF315">
        <v>234452064</v>
      </c>
      <c r="AG315">
        <v>90391584</v>
      </c>
      <c r="AK315">
        <v>14045166</v>
      </c>
      <c r="AL315">
        <v>11080313</v>
      </c>
      <c r="AM315">
        <v>223239792</v>
      </c>
      <c r="AN315">
        <v>98472024</v>
      </c>
      <c r="AO315">
        <v>25088616</v>
      </c>
    </row>
    <row r="316" spans="1:52">
      <c r="A316">
        <v>1996</v>
      </c>
      <c r="B316">
        <v>110608</v>
      </c>
      <c r="C316" t="s">
        <v>104</v>
      </c>
      <c r="D316" t="s">
        <v>48</v>
      </c>
      <c r="E316">
        <f t="shared" si="4"/>
        <v>0</v>
      </c>
      <c r="F316">
        <f>IF(ISNA(VLOOKUP(B316,criteria!$U$2:$U$174,1,0)),0,1)</f>
        <v>1</v>
      </c>
      <c r="G316" t="s">
        <v>636</v>
      </c>
      <c r="H316" t="s">
        <v>636</v>
      </c>
      <c r="N316">
        <v>91330</v>
      </c>
      <c r="O316" t="s">
        <v>49</v>
      </c>
      <c r="V316">
        <v>56090000</v>
      </c>
      <c r="Z316">
        <v>73578720</v>
      </c>
      <c r="AA316">
        <v>120657576</v>
      </c>
      <c r="AB316">
        <v>3052706</v>
      </c>
      <c r="AC316">
        <v>3443900</v>
      </c>
      <c r="AF316">
        <v>274840352</v>
      </c>
      <c r="AG316">
        <v>104106936</v>
      </c>
      <c r="AH316">
        <v>1346547</v>
      </c>
      <c r="AI316">
        <v>484155</v>
      </c>
      <c r="AJ316">
        <v>1830702</v>
      </c>
      <c r="AK316">
        <v>25301292</v>
      </c>
      <c r="AL316">
        <v>20646788</v>
      </c>
      <c r="AM316">
        <v>247257568</v>
      </c>
      <c r="AN316">
        <v>108744432</v>
      </c>
      <c r="AO316">
        <v>27432118</v>
      </c>
      <c r="AT316">
        <v>629</v>
      </c>
      <c r="AU316">
        <v>0.26400000000000001</v>
      </c>
    </row>
    <row r="317" spans="1:52">
      <c r="A317">
        <v>1997</v>
      </c>
      <c r="B317">
        <v>110608</v>
      </c>
      <c r="C317" t="s">
        <v>104</v>
      </c>
      <c r="D317" t="s">
        <v>48</v>
      </c>
      <c r="E317">
        <f t="shared" si="4"/>
        <v>0</v>
      </c>
      <c r="F317">
        <f>IF(ISNA(VLOOKUP(B317,criteria!$U$2:$U$174,1,0)),0,1)</f>
        <v>1</v>
      </c>
      <c r="G317" t="s">
        <v>636</v>
      </c>
      <c r="H317" t="s">
        <v>636</v>
      </c>
      <c r="N317">
        <v>91330</v>
      </c>
      <c r="O317" t="s">
        <v>49</v>
      </c>
      <c r="V317">
        <v>61258064</v>
      </c>
      <c r="Z317">
        <v>52741016</v>
      </c>
      <c r="AA317">
        <v>132222048</v>
      </c>
      <c r="AB317">
        <v>2449095</v>
      </c>
      <c r="AC317">
        <v>2845730</v>
      </c>
      <c r="AF317">
        <v>263481728</v>
      </c>
      <c r="AG317">
        <v>83578632</v>
      </c>
      <c r="AH317">
        <v>66989</v>
      </c>
      <c r="AI317">
        <v>424064</v>
      </c>
      <c r="AJ317">
        <v>491053</v>
      </c>
      <c r="AK317">
        <v>24305424</v>
      </c>
      <c r="AL317">
        <v>23255914</v>
      </c>
      <c r="AM317">
        <v>253050208</v>
      </c>
      <c r="AN317">
        <v>112024168</v>
      </c>
      <c r="AO317">
        <v>28330968</v>
      </c>
      <c r="AT317">
        <v>553</v>
      </c>
      <c r="AU317">
        <v>0.28100000000000003</v>
      </c>
      <c r="AW317">
        <v>0.38461499999999998</v>
      </c>
      <c r="AX317">
        <v>0.61177300000000001</v>
      </c>
      <c r="AY317">
        <v>9.7869300000000006E-2</v>
      </c>
      <c r="AZ317">
        <v>15319</v>
      </c>
    </row>
    <row r="318" spans="1:52">
      <c r="A318">
        <v>1998</v>
      </c>
      <c r="B318">
        <v>110608</v>
      </c>
      <c r="C318" t="s">
        <v>104</v>
      </c>
      <c r="D318" t="s">
        <v>48</v>
      </c>
      <c r="E318">
        <f t="shared" si="4"/>
        <v>0</v>
      </c>
      <c r="F318">
        <f>IF(ISNA(VLOOKUP(B318,criteria!$U$2:$U$174,1,0)),0,1)</f>
        <v>1</v>
      </c>
      <c r="G318" t="s">
        <v>636</v>
      </c>
      <c r="H318" t="s">
        <v>636</v>
      </c>
      <c r="N318">
        <v>91330</v>
      </c>
      <c r="O318" t="s">
        <v>49</v>
      </c>
      <c r="V318">
        <v>66355944</v>
      </c>
      <c r="Z318">
        <v>66179608</v>
      </c>
      <c r="AA318">
        <v>142634592</v>
      </c>
      <c r="AB318">
        <v>7648443</v>
      </c>
      <c r="AC318">
        <v>14038427</v>
      </c>
      <c r="AF318">
        <v>319448192</v>
      </c>
      <c r="AG318">
        <v>101721296</v>
      </c>
      <c r="AH318">
        <v>2259203</v>
      </c>
      <c r="AI318">
        <v>909407</v>
      </c>
      <c r="AJ318">
        <v>3168610</v>
      </c>
      <c r="AK318">
        <v>25918242</v>
      </c>
      <c r="AL318">
        <v>26261582</v>
      </c>
      <c r="AM318">
        <v>318213984</v>
      </c>
      <c r="AN318">
        <v>131699720</v>
      </c>
      <c r="AO318">
        <v>28115552</v>
      </c>
      <c r="AQ318">
        <v>14755615</v>
      </c>
      <c r="AW318">
        <v>0.39003500000000002</v>
      </c>
      <c r="AX318">
        <v>0.61990599999999996</v>
      </c>
      <c r="AY318">
        <v>0.103877</v>
      </c>
      <c r="AZ318">
        <v>16561</v>
      </c>
    </row>
    <row r="319" spans="1:52">
      <c r="A319">
        <v>1999</v>
      </c>
      <c r="B319">
        <v>110608</v>
      </c>
      <c r="C319" t="s">
        <v>104</v>
      </c>
      <c r="D319" t="s">
        <v>48</v>
      </c>
      <c r="E319">
        <f t="shared" si="4"/>
        <v>0</v>
      </c>
      <c r="F319">
        <f>IF(ISNA(VLOOKUP(B319,criteria!$U$2:$U$174,1,0)),0,1)</f>
        <v>1</v>
      </c>
      <c r="G319" t="s">
        <v>636</v>
      </c>
      <c r="H319" t="s">
        <v>636</v>
      </c>
      <c r="N319">
        <v>91330</v>
      </c>
      <c r="O319" t="s">
        <v>49</v>
      </c>
      <c r="V319">
        <v>68276392</v>
      </c>
      <c r="Z319">
        <v>75321968</v>
      </c>
      <c r="AA319">
        <v>145753072</v>
      </c>
      <c r="AB319">
        <v>8701838</v>
      </c>
      <c r="AC319">
        <v>13856252</v>
      </c>
      <c r="AF319">
        <v>338223808</v>
      </c>
      <c r="AG319">
        <v>102389320</v>
      </c>
      <c r="AH319">
        <v>2614467</v>
      </c>
      <c r="AI319">
        <v>1180122</v>
      </c>
      <c r="AJ319">
        <v>3794589</v>
      </c>
      <c r="AK319">
        <v>28274400</v>
      </c>
      <c r="AL319">
        <v>32025920</v>
      </c>
      <c r="AM319">
        <v>327714496</v>
      </c>
      <c r="AN319">
        <v>148687120</v>
      </c>
      <c r="AO319">
        <v>20394924</v>
      </c>
      <c r="AQ319">
        <v>25601084</v>
      </c>
      <c r="AT319">
        <v>458</v>
      </c>
      <c r="AU319">
        <v>0.26300000000000001</v>
      </c>
      <c r="AW319">
        <v>0.39228099999999999</v>
      </c>
      <c r="AX319">
        <v>0.61453000000000002</v>
      </c>
      <c r="AY319">
        <v>0.106464</v>
      </c>
      <c r="AZ319">
        <v>17828</v>
      </c>
    </row>
    <row r="320" spans="1:52">
      <c r="A320">
        <v>2000</v>
      </c>
      <c r="B320">
        <v>110608</v>
      </c>
      <c r="C320" t="s">
        <v>104</v>
      </c>
      <c r="D320" t="s">
        <v>48</v>
      </c>
      <c r="E320">
        <f t="shared" si="4"/>
        <v>0</v>
      </c>
      <c r="F320">
        <f>IF(ISNA(VLOOKUP(B320,criteria!$U$2:$U$174,1,0)),0,1)</f>
        <v>1</v>
      </c>
      <c r="G320" t="s">
        <v>636</v>
      </c>
      <c r="H320" t="s">
        <v>636</v>
      </c>
      <c r="V320">
        <v>69408496</v>
      </c>
      <c r="Z320">
        <v>76740544</v>
      </c>
      <c r="AA320">
        <v>175573024</v>
      </c>
      <c r="AB320">
        <v>16044661</v>
      </c>
      <c r="AC320">
        <v>7003744</v>
      </c>
      <c r="AF320">
        <v>370418656</v>
      </c>
      <c r="AG320">
        <v>110395376</v>
      </c>
      <c r="AH320">
        <v>3207505</v>
      </c>
      <c r="AI320">
        <v>1465892</v>
      </c>
      <c r="AJ320">
        <v>4673397</v>
      </c>
      <c r="AK320">
        <v>37476288</v>
      </c>
      <c r="AL320">
        <v>34764264</v>
      </c>
      <c r="AM320">
        <v>360702400</v>
      </c>
      <c r="AN320">
        <v>144800704</v>
      </c>
      <c r="AO320">
        <v>17862924</v>
      </c>
      <c r="AP320">
        <v>25601084</v>
      </c>
      <c r="AQ320">
        <v>25601084</v>
      </c>
      <c r="AT320">
        <v>519</v>
      </c>
      <c r="AU320">
        <v>0.25600000000000001</v>
      </c>
      <c r="AW320">
        <v>0.37876900000000002</v>
      </c>
      <c r="AX320">
        <v>0.61733099999999996</v>
      </c>
      <c r="AY320">
        <v>9.9831299999999998E-2</v>
      </c>
      <c r="AZ320">
        <v>18690</v>
      </c>
    </row>
    <row r="321" spans="1:52">
      <c r="A321">
        <v>2001</v>
      </c>
      <c r="B321">
        <v>110608</v>
      </c>
      <c r="C321" t="s">
        <v>104</v>
      </c>
      <c r="D321" t="s">
        <v>48</v>
      </c>
      <c r="E321">
        <f t="shared" si="4"/>
        <v>1</v>
      </c>
      <c r="F321">
        <f>IF(ISNA(VLOOKUP(B321,criteria!$U$2:$U$174,1,0)),0,1)</f>
        <v>1</v>
      </c>
      <c r="G321">
        <v>0.78182735991923269</v>
      </c>
      <c r="H321">
        <v>0.36699380165289258</v>
      </c>
      <c r="I321">
        <v>9905</v>
      </c>
      <c r="J321">
        <v>7744</v>
      </c>
      <c r="K321">
        <v>2740</v>
      </c>
      <c r="L321">
        <v>102</v>
      </c>
      <c r="M321">
        <v>2842</v>
      </c>
      <c r="N321">
        <v>91330</v>
      </c>
      <c r="O321" t="s">
        <v>49</v>
      </c>
      <c r="V321">
        <v>68698512</v>
      </c>
      <c r="W321">
        <v>17758896</v>
      </c>
      <c r="Y321">
        <v>2698377</v>
      </c>
      <c r="Z321">
        <v>30693804</v>
      </c>
      <c r="AA321">
        <v>175922896</v>
      </c>
      <c r="AC321">
        <v>11841415</v>
      </c>
      <c r="AD321">
        <v>84766096</v>
      </c>
      <c r="AE321">
        <v>169177776</v>
      </c>
      <c r="AF321">
        <v>281814880</v>
      </c>
      <c r="AG321">
        <v>133037128</v>
      </c>
      <c r="AH321">
        <v>1482062.88</v>
      </c>
      <c r="AI321">
        <v>1643760.88</v>
      </c>
      <c r="AJ321">
        <v>3125823.75</v>
      </c>
      <c r="AK321">
        <v>30452358</v>
      </c>
      <c r="AL321">
        <v>37250468</v>
      </c>
      <c r="AM321">
        <v>261174544</v>
      </c>
      <c r="AN321">
        <v>133654136</v>
      </c>
      <c r="AO321">
        <v>23409744</v>
      </c>
      <c r="AR321">
        <v>281814880</v>
      </c>
      <c r="AS321">
        <v>261174544</v>
      </c>
      <c r="AT321">
        <v>771</v>
      </c>
      <c r="AU321">
        <v>0.30199999999999999</v>
      </c>
      <c r="AW321">
        <v>0.36435400000000001</v>
      </c>
      <c r="AX321">
        <v>0.61967099999999997</v>
      </c>
      <c r="AY321">
        <v>9.0847800000000006E-2</v>
      </c>
      <c r="AZ321">
        <v>19785</v>
      </c>
    </row>
    <row r="322" spans="1:52">
      <c r="A322">
        <v>2002</v>
      </c>
      <c r="B322">
        <v>110608</v>
      </c>
      <c r="C322" t="s">
        <v>104</v>
      </c>
      <c r="D322" t="s">
        <v>48</v>
      </c>
      <c r="E322">
        <f t="shared" ref="E322:E385" si="5">IF(M322&gt;999,1,0)</f>
        <v>1</v>
      </c>
      <c r="F322">
        <f>IF(ISNA(VLOOKUP(B322,criteria!$U$2:$U$174,1,0)),0,1)</f>
        <v>1</v>
      </c>
      <c r="G322">
        <v>0.77319406653208111</v>
      </c>
      <c r="H322">
        <v>0.37484390963787034</v>
      </c>
      <c r="I322">
        <v>11393</v>
      </c>
      <c r="J322">
        <v>8809</v>
      </c>
      <c r="K322">
        <v>3174</v>
      </c>
      <c r="L322">
        <v>128</v>
      </c>
      <c r="M322">
        <v>3302</v>
      </c>
      <c r="N322">
        <v>91330</v>
      </c>
      <c r="O322" t="s">
        <v>49</v>
      </c>
      <c r="V322">
        <v>79157648</v>
      </c>
      <c r="W322">
        <v>26629208</v>
      </c>
      <c r="Y322">
        <v>3662666</v>
      </c>
      <c r="Z322">
        <v>33572708</v>
      </c>
      <c r="AA322">
        <v>184772608</v>
      </c>
      <c r="AC322">
        <v>9723784</v>
      </c>
      <c r="AD322">
        <v>100368464</v>
      </c>
      <c r="AE322">
        <v>174516112</v>
      </c>
      <c r="AF322">
        <v>297629952</v>
      </c>
      <c r="AG322">
        <v>135529312</v>
      </c>
      <c r="AH322">
        <v>1347487</v>
      </c>
      <c r="AI322">
        <v>3402438.5</v>
      </c>
      <c r="AJ322">
        <v>4749925.5</v>
      </c>
      <c r="AK322">
        <v>28851442</v>
      </c>
      <c r="AL322">
        <v>37341992</v>
      </c>
      <c r="AM322">
        <v>279649088</v>
      </c>
      <c r="AN322">
        <v>140106976</v>
      </c>
      <c r="AO322">
        <v>29776776</v>
      </c>
      <c r="AP322">
        <v>12427625</v>
      </c>
      <c r="AQ322">
        <v>2520399</v>
      </c>
      <c r="AR322">
        <v>297629952</v>
      </c>
      <c r="AS322">
        <v>279649088</v>
      </c>
      <c r="AT322">
        <v>807</v>
      </c>
      <c r="AU322">
        <v>0.32200000000000001</v>
      </c>
      <c r="AW322">
        <v>0.36161199999999999</v>
      </c>
      <c r="AX322">
        <v>0.62127699999999997</v>
      </c>
      <c r="AY322">
        <v>9.1806200000000004E-2</v>
      </c>
      <c r="AZ322">
        <v>20617</v>
      </c>
    </row>
    <row r="323" spans="1:52">
      <c r="A323">
        <v>2003</v>
      </c>
      <c r="B323">
        <v>110608</v>
      </c>
      <c r="C323" t="s">
        <v>104</v>
      </c>
      <c r="D323" t="s">
        <v>48</v>
      </c>
      <c r="E323">
        <f t="shared" si="5"/>
        <v>1</v>
      </c>
      <c r="F323">
        <f>IF(ISNA(VLOOKUP(B323,criteria!$U$2:$U$174,1,0)),0,1)</f>
        <v>1</v>
      </c>
      <c r="G323">
        <v>0.77676447264076132</v>
      </c>
      <c r="H323">
        <v>0.37519142419601836</v>
      </c>
      <c r="I323">
        <v>12610</v>
      </c>
      <c r="J323">
        <v>9795</v>
      </c>
      <c r="K323">
        <v>3557</v>
      </c>
      <c r="L323">
        <v>118</v>
      </c>
      <c r="M323">
        <v>3675</v>
      </c>
      <c r="N323">
        <v>91330</v>
      </c>
      <c r="O323" t="s">
        <v>49</v>
      </c>
      <c r="V323">
        <v>100480720</v>
      </c>
      <c r="W323">
        <v>33995364</v>
      </c>
      <c r="Y323">
        <v>3922415</v>
      </c>
      <c r="Z323">
        <v>34574128</v>
      </c>
      <c r="AA323">
        <v>191920384</v>
      </c>
      <c r="AC323">
        <v>22567788</v>
      </c>
      <c r="AD323">
        <v>115966816</v>
      </c>
      <c r="AE323">
        <v>187331120</v>
      </c>
      <c r="AF323">
        <v>304112928</v>
      </c>
      <c r="AG323">
        <v>148747648</v>
      </c>
      <c r="AH323">
        <v>1498076.88</v>
      </c>
      <c r="AI323">
        <v>1824718.25</v>
      </c>
      <c r="AJ323">
        <v>3322795</v>
      </c>
      <c r="AK323">
        <v>38015688</v>
      </c>
      <c r="AL323">
        <v>45330696</v>
      </c>
      <c r="AM323">
        <v>300350752</v>
      </c>
      <c r="AN323">
        <v>142648800</v>
      </c>
      <c r="AO323">
        <v>42247104</v>
      </c>
      <c r="AP323">
        <v>2520399</v>
      </c>
      <c r="AQ323">
        <v>5970558</v>
      </c>
      <c r="AR323">
        <v>304112928</v>
      </c>
      <c r="AS323">
        <v>300350752</v>
      </c>
      <c r="AT323">
        <v>815</v>
      </c>
      <c r="AU323">
        <v>0.36299999999999999</v>
      </c>
      <c r="AW323">
        <v>0.35668800000000001</v>
      </c>
      <c r="AX323">
        <v>0.62320299999999995</v>
      </c>
      <c r="AY323">
        <v>9.0536900000000003E-2</v>
      </c>
      <c r="AZ323">
        <v>21215.5</v>
      </c>
    </row>
    <row r="324" spans="1:52">
      <c r="A324">
        <v>2004</v>
      </c>
      <c r="B324">
        <v>110608</v>
      </c>
      <c r="C324" t="s">
        <v>104</v>
      </c>
      <c r="D324" t="s">
        <v>48</v>
      </c>
      <c r="E324">
        <f t="shared" si="5"/>
        <v>1</v>
      </c>
      <c r="F324">
        <f>IF(ISNA(VLOOKUP(B324,criteria!$U$2:$U$174,1,0)),0,1)</f>
        <v>1</v>
      </c>
      <c r="G324">
        <v>0.76390886382559986</v>
      </c>
      <c r="H324">
        <v>0.35770907649623462</v>
      </c>
      <c r="I324">
        <v>13211</v>
      </c>
      <c r="J324">
        <v>10092</v>
      </c>
      <c r="K324">
        <v>3520</v>
      </c>
      <c r="L324">
        <v>90</v>
      </c>
      <c r="M324">
        <v>3610</v>
      </c>
      <c r="N324">
        <v>91330</v>
      </c>
      <c r="O324" t="s">
        <v>49</v>
      </c>
      <c r="P324" t="s">
        <v>50</v>
      </c>
      <c r="V324">
        <v>107617480</v>
      </c>
      <c r="W324">
        <v>72413632</v>
      </c>
      <c r="Y324">
        <v>3727191</v>
      </c>
      <c r="Z324">
        <v>34663752</v>
      </c>
      <c r="AA324">
        <v>183102016</v>
      </c>
      <c r="AC324">
        <v>15323672</v>
      </c>
      <c r="AD324">
        <v>155110080</v>
      </c>
      <c r="AE324">
        <v>171320816</v>
      </c>
      <c r="AF324">
        <v>377398880</v>
      </c>
      <c r="AG324">
        <v>158097632</v>
      </c>
      <c r="AH324">
        <v>1626151.75</v>
      </c>
      <c r="AI324">
        <v>1717669.63</v>
      </c>
      <c r="AJ324">
        <v>3343821.5</v>
      </c>
      <c r="AK324">
        <v>34856120</v>
      </c>
      <c r="AL324">
        <v>44446516</v>
      </c>
      <c r="AM324">
        <v>341492896</v>
      </c>
      <c r="AN324">
        <v>143564320</v>
      </c>
      <c r="AO324">
        <v>45657048</v>
      </c>
      <c r="AP324">
        <v>5970558</v>
      </c>
      <c r="AQ324">
        <v>2378919</v>
      </c>
      <c r="AR324">
        <v>377398880</v>
      </c>
      <c r="AS324">
        <v>341492896</v>
      </c>
      <c r="AT324">
        <v>925</v>
      </c>
      <c r="AU324">
        <v>0.36499999999999999</v>
      </c>
      <c r="AW324">
        <v>0.36198799999999998</v>
      </c>
      <c r="AX324">
        <v>0.61940300000000004</v>
      </c>
      <c r="AY324">
        <v>9.1630500000000004E-2</v>
      </c>
      <c r="AZ324">
        <v>21897</v>
      </c>
    </row>
    <row r="325" spans="1:52">
      <c r="A325">
        <v>2005</v>
      </c>
      <c r="B325">
        <v>110608</v>
      </c>
      <c r="C325" t="s">
        <v>63</v>
      </c>
      <c r="D325" t="s">
        <v>48</v>
      </c>
      <c r="E325">
        <f t="shared" si="5"/>
        <v>1</v>
      </c>
      <c r="F325">
        <f>IF(ISNA(VLOOKUP(B325,criteria!$U$2:$U$174,1,0)),0,1)</f>
        <v>1</v>
      </c>
      <c r="G325">
        <v>0.67559326527906671</v>
      </c>
      <c r="H325">
        <v>0.29228806907378335</v>
      </c>
      <c r="I325">
        <v>15086</v>
      </c>
      <c r="J325">
        <v>10192</v>
      </c>
      <c r="K325">
        <v>2873</v>
      </c>
      <c r="L325">
        <v>106</v>
      </c>
      <c r="M325">
        <v>2979</v>
      </c>
      <c r="N325">
        <v>91330</v>
      </c>
      <c r="O325" t="s">
        <v>49</v>
      </c>
      <c r="P325" t="s">
        <v>50</v>
      </c>
      <c r="Q325" t="s">
        <v>54</v>
      </c>
      <c r="V325">
        <v>119793664</v>
      </c>
      <c r="W325">
        <v>80586104</v>
      </c>
      <c r="Y325">
        <v>3856152</v>
      </c>
      <c r="Z325">
        <v>33315388</v>
      </c>
      <c r="AA325">
        <v>186416496</v>
      </c>
      <c r="AB325">
        <v>58424</v>
      </c>
      <c r="AC325">
        <v>15003198</v>
      </c>
      <c r="AD325">
        <v>164088128</v>
      </c>
      <c r="AE325">
        <v>175144464</v>
      </c>
      <c r="AF325">
        <v>342693600</v>
      </c>
      <c r="AG325">
        <v>156942320</v>
      </c>
      <c r="AH325">
        <v>1831853.63</v>
      </c>
      <c r="AI325">
        <v>2007991.75</v>
      </c>
      <c r="AJ325">
        <v>3839845.5</v>
      </c>
      <c r="AK325">
        <v>34896984</v>
      </c>
      <c r="AL325">
        <v>39450080</v>
      </c>
      <c r="AM325">
        <v>335578464</v>
      </c>
      <c r="AN325">
        <v>149879008</v>
      </c>
      <c r="AO325">
        <v>48171932</v>
      </c>
      <c r="AP325">
        <v>2378919</v>
      </c>
      <c r="AQ325">
        <v>40354484</v>
      </c>
      <c r="AR325">
        <v>342693600</v>
      </c>
      <c r="AS325">
        <v>335578464</v>
      </c>
      <c r="AT325">
        <v>1097</v>
      </c>
      <c r="AU325">
        <v>0.4</v>
      </c>
      <c r="AW325">
        <v>0.35101199999999999</v>
      </c>
      <c r="AX325">
        <v>0.61709400000000003</v>
      </c>
      <c r="AY325">
        <v>8.8272500000000004E-2</v>
      </c>
      <c r="AZ325">
        <v>21820.5</v>
      </c>
    </row>
    <row r="326" spans="1:52">
      <c r="A326">
        <v>2006</v>
      </c>
      <c r="B326">
        <v>110608</v>
      </c>
      <c r="C326" t="s">
        <v>63</v>
      </c>
      <c r="D326" t="s">
        <v>48</v>
      </c>
      <c r="E326">
        <f t="shared" si="5"/>
        <v>1</v>
      </c>
      <c r="F326">
        <f>IF(ISNA(VLOOKUP(B326,criteria!$U$2:$U$174,1,0)),0,1)</f>
        <v>1</v>
      </c>
      <c r="G326">
        <v>0.74711062190423772</v>
      </c>
      <c r="H326">
        <v>0.2740331491712707</v>
      </c>
      <c r="I326">
        <v>18170</v>
      </c>
      <c r="J326">
        <v>13575</v>
      </c>
      <c r="K326">
        <v>3602</v>
      </c>
      <c r="L326">
        <v>118</v>
      </c>
      <c r="M326">
        <v>3720</v>
      </c>
      <c r="N326">
        <v>91330</v>
      </c>
      <c r="O326" t="s">
        <v>49</v>
      </c>
      <c r="P326" t="s">
        <v>50</v>
      </c>
      <c r="Q326" t="s">
        <v>54</v>
      </c>
      <c r="V326">
        <v>132216792</v>
      </c>
      <c r="W326">
        <v>89568960</v>
      </c>
      <c r="Y326">
        <v>4015395</v>
      </c>
      <c r="Z326">
        <v>35540564</v>
      </c>
      <c r="AA326">
        <v>207685600</v>
      </c>
      <c r="AB326">
        <v>65573</v>
      </c>
      <c r="AC326">
        <v>8181805</v>
      </c>
      <c r="AD326">
        <v>175542672</v>
      </c>
      <c r="AE326">
        <v>192445968</v>
      </c>
      <c r="AF326">
        <v>430963008</v>
      </c>
      <c r="AG326">
        <v>166515296</v>
      </c>
      <c r="AH326">
        <v>2003606.25</v>
      </c>
      <c r="AI326">
        <v>2278834.25</v>
      </c>
      <c r="AJ326">
        <v>4282440.5</v>
      </c>
      <c r="AK326">
        <v>36491700</v>
      </c>
      <c r="AL326">
        <v>44085280</v>
      </c>
      <c r="AM326">
        <v>357991040</v>
      </c>
      <c r="AN326">
        <v>160184976</v>
      </c>
      <c r="AO326">
        <v>51423120</v>
      </c>
      <c r="AP326">
        <v>40354484</v>
      </c>
      <c r="AQ326">
        <v>47544152</v>
      </c>
      <c r="AR326">
        <v>430963008</v>
      </c>
      <c r="AS326">
        <v>357991040</v>
      </c>
      <c r="AT326">
        <v>1284</v>
      </c>
      <c r="AU326">
        <v>0.40500000000000003</v>
      </c>
      <c r="AW326">
        <v>0.34343099999999999</v>
      </c>
      <c r="AX326">
        <v>0.61692899999999995</v>
      </c>
      <c r="AY326">
        <v>8.2741899999999993E-2</v>
      </c>
      <c r="AZ326">
        <v>21944</v>
      </c>
    </row>
    <row r="327" spans="1:52">
      <c r="A327">
        <v>2007</v>
      </c>
      <c r="B327">
        <v>110608</v>
      </c>
      <c r="C327" t="s">
        <v>63</v>
      </c>
      <c r="D327" t="s">
        <v>48</v>
      </c>
      <c r="E327">
        <f t="shared" si="5"/>
        <v>1</v>
      </c>
      <c r="F327">
        <f>IF(ISNA(VLOOKUP(B327,criteria!$U$2:$U$174,1,0)),0,1)</f>
        <v>1</v>
      </c>
      <c r="G327">
        <v>0.69769476175774414</v>
      </c>
      <c r="H327">
        <v>0.27251272217715172</v>
      </c>
      <c r="I327">
        <v>19434</v>
      </c>
      <c r="J327">
        <v>13559</v>
      </c>
      <c r="K327">
        <v>3604</v>
      </c>
      <c r="L327">
        <v>91</v>
      </c>
      <c r="M327">
        <v>3695</v>
      </c>
      <c r="N327">
        <v>91330</v>
      </c>
      <c r="O327" t="s">
        <v>49</v>
      </c>
      <c r="P327" t="s">
        <v>50</v>
      </c>
      <c r="Q327" t="s">
        <v>54</v>
      </c>
      <c r="V327">
        <v>143721616</v>
      </c>
      <c r="W327">
        <v>93782320</v>
      </c>
      <c r="Z327">
        <v>37970296</v>
      </c>
      <c r="AA327">
        <v>215041504</v>
      </c>
      <c r="AB327">
        <v>2996775</v>
      </c>
      <c r="AC327">
        <v>12514360</v>
      </c>
      <c r="AD327">
        <v>127669408</v>
      </c>
      <c r="AE327">
        <v>268317248</v>
      </c>
      <c r="AF327">
        <v>402124000</v>
      </c>
      <c r="AG327">
        <v>178331568</v>
      </c>
      <c r="AH327">
        <v>1947040</v>
      </c>
      <c r="AI327">
        <v>1939977</v>
      </c>
      <c r="AJ327">
        <v>3887017</v>
      </c>
      <c r="AK327">
        <v>38276164</v>
      </c>
      <c r="AL327">
        <v>53360120</v>
      </c>
      <c r="AM327">
        <v>385524480</v>
      </c>
      <c r="AN327">
        <v>178251728</v>
      </c>
      <c r="AO327">
        <v>56108880</v>
      </c>
      <c r="AP327">
        <v>47544152</v>
      </c>
      <c r="AQ327">
        <v>44236852</v>
      </c>
      <c r="AR327">
        <v>402124000</v>
      </c>
      <c r="AS327">
        <v>385524480</v>
      </c>
      <c r="AT327">
        <v>1460</v>
      </c>
      <c r="AU327">
        <v>0.41099999999999998</v>
      </c>
      <c r="AW327">
        <v>0.346362</v>
      </c>
      <c r="AX327">
        <v>0.61039500000000002</v>
      </c>
      <c r="AY327">
        <v>7.9833699999999994E-2</v>
      </c>
      <c r="AZ327">
        <v>23601</v>
      </c>
    </row>
    <row r="328" spans="1:52">
      <c r="A328">
        <v>2008</v>
      </c>
      <c r="B328">
        <v>110608</v>
      </c>
      <c r="C328" t="s">
        <v>63</v>
      </c>
      <c r="D328" t="s">
        <v>48</v>
      </c>
      <c r="E328">
        <f t="shared" si="5"/>
        <v>1</v>
      </c>
      <c r="F328">
        <f>IF(ISNA(VLOOKUP(B328,criteria!$U$2:$U$174,1,0)),0,1)</f>
        <v>1</v>
      </c>
      <c r="G328">
        <v>0.6866320970293549</v>
      </c>
      <c r="H328">
        <v>0.26432</v>
      </c>
      <c r="I328">
        <v>22756</v>
      </c>
      <c r="J328">
        <v>15625</v>
      </c>
      <c r="K328">
        <v>3982</v>
      </c>
      <c r="L328">
        <v>148</v>
      </c>
      <c r="M328">
        <v>4130</v>
      </c>
      <c r="N328">
        <v>91330</v>
      </c>
      <c r="O328" t="s">
        <v>49</v>
      </c>
      <c r="P328" t="s">
        <v>50</v>
      </c>
      <c r="Q328" t="s">
        <v>54</v>
      </c>
      <c r="V328">
        <v>159846912</v>
      </c>
      <c r="W328">
        <v>102141584</v>
      </c>
      <c r="Z328">
        <v>44505148</v>
      </c>
      <c r="AA328">
        <v>159364480</v>
      </c>
      <c r="AB328">
        <v>3088022</v>
      </c>
      <c r="AC328">
        <v>29373104</v>
      </c>
      <c r="AD328">
        <v>138796976</v>
      </c>
      <c r="AE328">
        <v>232167184</v>
      </c>
      <c r="AF328">
        <v>381918208</v>
      </c>
      <c r="AG328">
        <v>180262800</v>
      </c>
      <c r="AH328">
        <v>2440936</v>
      </c>
      <c r="AI328">
        <v>1757828</v>
      </c>
      <c r="AJ328">
        <v>4198764</v>
      </c>
      <c r="AK328">
        <v>41378664</v>
      </c>
      <c r="AL328">
        <v>54080660</v>
      </c>
      <c r="AM328">
        <v>396575616</v>
      </c>
      <c r="AN328">
        <v>184116880</v>
      </c>
      <c r="AO328">
        <v>63029144</v>
      </c>
      <c r="AP328">
        <v>44236852</v>
      </c>
      <c r="AQ328">
        <v>42088372</v>
      </c>
      <c r="AR328">
        <v>381918208</v>
      </c>
      <c r="AS328">
        <v>396575616</v>
      </c>
      <c r="AT328">
        <v>1538</v>
      </c>
      <c r="AU328">
        <v>0.437</v>
      </c>
      <c r="AW328">
        <v>0.31317800000000001</v>
      </c>
      <c r="AX328">
        <v>0.60078900000000002</v>
      </c>
      <c r="AY328">
        <v>6.8887000000000004E-2</v>
      </c>
      <c r="AZ328">
        <v>25391</v>
      </c>
    </row>
    <row r="329" spans="1:52">
      <c r="A329">
        <v>2009</v>
      </c>
      <c r="B329">
        <v>110608</v>
      </c>
      <c r="C329" t="s">
        <v>63</v>
      </c>
      <c r="D329" t="s">
        <v>48</v>
      </c>
      <c r="E329">
        <f t="shared" si="5"/>
        <v>1</v>
      </c>
      <c r="F329">
        <f>IF(ISNA(VLOOKUP(B329,criteria!$U$2:$U$174,1,0)),0,1)</f>
        <v>1</v>
      </c>
      <c r="G329">
        <v>0.74747778302494317</v>
      </c>
      <c r="H329">
        <v>0.26563666647521683</v>
      </c>
      <c r="I329">
        <v>23293</v>
      </c>
      <c r="J329">
        <v>17411</v>
      </c>
      <c r="K329">
        <v>4513</v>
      </c>
      <c r="L329">
        <v>112</v>
      </c>
      <c r="M329">
        <v>4625</v>
      </c>
      <c r="N329">
        <v>91330</v>
      </c>
      <c r="O329" t="s">
        <v>49</v>
      </c>
      <c r="P329" t="s">
        <v>50</v>
      </c>
      <c r="Q329" t="s">
        <v>54</v>
      </c>
      <c r="R329">
        <v>-118.52800000000001</v>
      </c>
      <c r="S329">
        <v>34.235500000000002</v>
      </c>
      <c r="V329">
        <v>191290912</v>
      </c>
      <c r="W329">
        <v>119483848</v>
      </c>
      <c r="Z329">
        <v>58279416</v>
      </c>
      <c r="AA329">
        <v>173350560</v>
      </c>
      <c r="AB329">
        <v>1262758</v>
      </c>
      <c r="AC329">
        <v>46838320</v>
      </c>
      <c r="AD329">
        <v>160706192</v>
      </c>
      <c r="AE329">
        <v>268480064</v>
      </c>
      <c r="AF329">
        <v>451094432</v>
      </c>
      <c r="AG329">
        <v>164620480</v>
      </c>
      <c r="AH329">
        <v>4232613</v>
      </c>
      <c r="AI329">
        <v>1440134</v>
      </c>
      <c r="AJ329">
        <v>5672747</v>
      </c>
      <c r="AK329">
        <v>36495012</v>
      </c>
      <c r="AL329">
        <v>59138056</v>
      </c>
      <c r="AM329">
        <v>380963776</v>
      </c>
      <c r="AN329">
        <v>165000448</v>
      </c>
      <c r="AO329">
        <v>58524752</v>
      </c>
      <c r="AP329">
        <v>42088372</v>
      </c>
      <c r="AQ329">
        <v>50323924</v>
      </c>
      <c r="AR329">
        <v>451094432</v>
      </c>
      <c r="AS329">
        <v>380963776</v>
      </c>
      <c r="AT329">
        <v>1375</v>
      </c>
      <c r="AU329">
        <v>0.47899999999999998</v>
      </c>
      <c r="AW329">
        <v>0.29322199999999998</v>
      </c>
      <c r="AX329">
        <v>0.59456900000000001</v>
      </c>
      <c r="AY329">
        <v>6.1264800000000001E-2</v>
      </c>
      <c r="AZ329">
        <v>25919.5</v>
      </c>
    </row>
    <row r="330" spans="1:52">
      <c r="A330">
        <v>2010</v>
      </c>
      <c r="B330">
        <v>110608</v>
      </c>
      <c r="C330" t="s">
        <v>63</v>
      </c>
      <c r="D330" t="s">
        <v>48</v>
      </c>
      <c r="E330">
        <f t="shared" si="5"/>
        <v>1</v>
      </c>
      <c r="F330">
        <f>IF(ISNA(VLOOKUP(B330,criteria!$U$2:$U$174,1,0)),0,1)</f>
        <v>1</v>
      </c>
      <c r="G330">
        <v>0.7253715447548047</v>
      </c>
      <c r="H330">
        <v>0.2804991991457555</v>
      </c>
      <c r="I330">
        <v>20657</v>
      </c>
      <c r="J330">
        <v>14984</v>
      </c>
      <c r="K330">
        <v>4049</v>
      </c>
      <c r="L330">
        <v>154</v>
      </c>
      <c r="M330">
        <v>4203</v>
      </c>
      <c r="N330">
        <v>91330</v>
      </c>
      <c r="O330" t="s">
        <v>49</v>
      </c>
      <c r="P330" t="s">
        <v>50</v>
      </c>
      <c r="Q330" t="s">
        <v>54</v>
      </c>
      <c r="R330">
        <v>-118.52800000000001</v>
      </c>
      <c r="S330">
        <v>34.235599999999998</v>
      </c>
      <c r="V330">
        <v>216400736</v>
      </c>
      <c r="W330">
        <v>146188832</v>
      </c>
      <c r="Z330">
        <v>68029128</v>
      </c>
      <c r="AA330">
        <v>206233792</v>
      </c>
      <c r="AB330">
        <v>1441450</v>
      </c>
      <c r="AC330">
        <v>12711441</v>
      </c>
      <c r="AD330">
        <v>188128960</v>
      </c>
      <c r="AE330">
        <v>277384160</v>
      </c>
      <c r="AF330">
        <v>472008128</v>
      </c>
      <c r="AG330">
        <v>179016944</v>
      </c>
      <c r="AH330">
        <v>3691301</v>
      </c>
      <c r="AI330">
        <v>1948813</v>
      </c>
      <c r="AJ330">
        <v>5640114</v>
      </c>
      <c r="AK330">
        <v>49018016</v>
      </c>
      <c r="AL330">
        <v>64764660</v>
      </c>
      <c r="AM330">
        <v>438240544</v>
      </c>
      <c r="AN330">
        <v>174934272</v>
      </c>
      <c r="AO330">
        <v>68817240</v>
      </c>
      <c r="AP330">
        <v>50323924</v>
      </c>
      <c r="AQ330">
        <v>62548096</v>
      </c>
      <c r="AR330">
        <v>472008128</v>
      </c>
      <c r="AS330">
        <v>438240544</v>
      </c>
      <c r="AT330">
        <v>1660</v>
      </c>
      <c r="AU330">
        <v>0.46100000000000002</v>
      </c>
      <c r="AW330">
        <v>0.27317399999999997</v>
      </c>
      <c r="AX330">
        <v>0.58739200000000003</v>
      </c>
      <c r="AY330">
        <v>5.3693200000000003E-2</v>
      </c>
      <c r="AZ330">
        <v>25327</v>
      </c>
    </row>
    <row r="331" spans="1:52">
      <c r="A331">
        <v>2011</v>
      </c>
      <c r="B331">
        <v>110608</v>
      </c>
      <c r="C331" t="s">
        <v>63</v>
      </c>
      <c r="D331" t="s">
        <v>48</v>
      </c>
      <c r="E331">
        <f t="shared" si="5"/>
        <v>1</v>
      </c>
      <c r="F331">
        <f>IF(ISNA(VLOOKUP(B331,criteria!$U$2:$U$174,1,0)),0,1)</f>
        <v>1</v>
      </c>
      <c r="G331">
        <v>0.73543341299152731</v>
      </c>
      <c r="H331">
        <v>0.30692425853716176</v>
      </c>
      <c r="I331">
        <v>23015</v>
      </c>
      <c r="J331">
        <v>16926</v>
      </c>
      <c r="K331">
        <v>5066</v>
      </c>
      <c r="L331">
        <v>129</v>
      </c>
      <c r="M331">
        <v>5195</v>
      </c>
      <c r="N331">
        <v>91330</v>
      </c>
      <c r="O331" t="s">
        <v>49</v>
      </c>
      <c r="P331" t="s">
        <v>50</v>
      </c>
      <c r="Q331" t="s">
        <v>54</v>
      </c>
      <c r="R331">
        <v>-118.527</v>
      </c>
      <c r="S331">
        <v>34.236699999999999</v>
      </c>
      <c r="T331">
        <v>8.5000000000000006E-2</v>
      </c>
      <c r="U331">
        <v>5728</v>
      </c>
      <c r="V331">
        <v>275912320</v>
      </c>
      <c r="W331">
        <v>168381088</v>
      </c>
      <c r="Z331">
        <v>73959440</v>
      </c>
      <c r="AA331">
        <v>160199840</v>
      </c>
      <c r="AB331">
        <v>3316143</v>
      </c>
      <c r="AC331">
        <v>16297357</v>
      </c>
      <c r="AD331">
        <v>213412416</v>
      </c>
      <c r="AE331">
        <v>241537152</v>
      </c>
      <c r="AF331">
        <v>457698944</v>
      </c>
      <c r="AG331">
        <v>188983584</v>
      </c>
      <c r="AH331">
        <v>3623826</v>
      </c>
      <c r="AI331">
        <v>1850030</v>
      </c>
      <c r="AJ331">
        <v>5473856</v>
      </c>
      <c r="AK331">
        <v>50287632</v>
      </c>
      <c r="AL331">
        <v>70008624</v>
      </c>
      <c r="AM331">
        <v>448509760</v>
      </c>
      <c r="AN331">
        <v>184772720</v>
      </c>
      <c r="AO331">
        <v>70003640</v>
      </c>
      <c r="AP331">
        <v>62548096</v>
      </c>
      <c r="AQ331">
        <v>58459860</v>
      </c>
      <c r="AR331">
        <v>457698944</v>
      </c>
      <c r="AS331">
        <v>448509760</v>
      </c>
      <c r="AT331">
        <v>1730</v>
      </c>
      <c r="AU331">
        <v>0.48</v>
      </c>
      <c r="AW331">
        <v>0.27015099999999997</v>
      </c>
      <c r="AX331">
        <v>0.57542300000000002</v>
      </c>
      <c r="AY331">
        <v>4.9129899999999997E-2</v>
      </c>
      <c r="AZ331">
        <v>24279</v>
      </c>
    </row>
    <row r="332" spans="1:52">
      <c r="A332">
        <v>2012</v>
      </c>
      <c r="B332">
        <v>110608</v>
      </c>
      <c r="C332" t="s">
        <v>63</v>
      </c>
      <c r="D332" t="s">
        <v>48</v>
      </c>
      <c r="E332">
        <f t="shared" si="5"/>
        <v>1</v>
      </c>
      <c r="F332">
        <f>IF(ISNA(VLOOKUP(B332,criteria!$U$2:$U$174,1,0)),0,1)</f>
        <v>1</v>
      </c>
      <c r="G332">
        <v>0.62253117496708232</v>
      </c>
      <c r="H332">
        <v>0.32777604976671848</v>
      </c>
      <c r="I332">
        <v>25822</v>
      </c>
      <c r="J332">
        <v>16075</v>
      </c>
      <c r="K332">
        <v>5162</v>
      </c>
      <c r="L332">
        <v>107</v>
      </c>
      <c r="M332">
        <v>5269</v>
      </c>
      <c r="N332">
        <v>91330</v>
      </c>
      <c r="O332" t="s">
        <v>49</v>
      </c>
      <c r="P332" t="s">
        <v>50</v>
      </c>
      <c r="Q332" t="s">
        <v>54</v>
      </c>
      <c r="R332">
        <v>-118.527</v>
      </c>
      <c r="S332">
        <v>34.236699999999999</v>
      </c>
      <c r="T332">
        <v>8.6999999999999994E-2</v>
      </c>
      <c r="U332">
        <v>5669</v>
      </c>
      <c r="V332">
        <v>276215008</v>
      </c>
      <c r="W332">
        <v>168190352</v>
      </c>
      <c r="Z332">
        <v>71648144</v>
      </c>
      <c r="AA332">
        <v>163696704</v>
      </c>
      <c r="AB332">
        <v>4107044</v>
      </c>
      <c r="AC332">
        <v>20243156</v>
      </c>
      <c r="AD332">
        <v>215347536</v>
      </c>
      <c r="AE332">
        <v>245786176</v>
      </c>
      <c r="AF332">
        <v>462454816</v>
      </c>
      <c r="AG332">
        <v>195072400</v>
      </c>
      <c r="AH332">
        <v>4496252</v>
      </c>
      <c r="AI332">
        <v>1874454</v>
      </c>
      <c r="AJ332">
        <v>6370706</v>
      </c>
      <c r="AK332">
        <v>55698820</v>
      </c>
      <c r="AL332">
        <v>77241896</v>
      </c>
      <c r="AM332">
        <v>472239584</v>
      </c>
      <c r="AN332">
        <v>187798192</v>
      </c>
      <c r="AO332">
        <v>76227040</v>
      </c>
      <c r="AP332">
        <v>58459860</v>
      </c>
      <c r="AQ332">
        <v>66980816</v>
      </c>
      <c r="AR332">
        <v>462454816</v>
      </c>
      <c r="AS332">
        <v>472239584</v>
      </c>
      <c r="AT332">
        <v>1820</v>
      </c>
      <c r="AU332">
        <v>0.45800000000000002</v>
      </c>
      <c r="AW332">
        <v>0.28067599999999998</v>
      </c>
      <c r="AX332">
        <v>0.56538100000000002</v>
      </c>
      <c r="AY332">
        <v>4.7153599999999997E-2</v>
      </c>
      <c r="AZ332">
        <v>23702</v>
      </c>
    </row>
    <row r="333" spans="1:52">
      <c r="A333">
        <v>2013</v>
      </c>
      <c r="B333">
        <v>110608</v>
      </c>
      <c r="C333" t="s">
        <v>63</v>
      </c>
      <c r="D333" t="s">
        <v>48</v>
      </c>
      <c r="E333">
        <f t="shared" si="5"/>
        <v>1</v>
      </c>
      <c r="F333">
        <f>IF(ISNA(VLOOKUP(B333,criteria!$U$2:$U$174,1,0)),0,1)</f>
        <v>1</v>
      </c>
      <c r="G333">
        <v>0.46238794778281467</v>
      </c>
      <c r="H333">
        <v>0.30583812472357363</v>
      </c>
      <c r="I333">
        <v>29339</v>
      </c>
      <c r="J333">
        <v>13566</v>
      </c>
      <c r="K333">
        <v>4088</v>
      </c>
      <c r="L333">
        <v>61</v>
      </c>
      <c r="M333">
        <v>4149</v>
      </c>
      <c r="N333">
        <v>91330</v>
      </c>
      <c r="O333" t="s">
        <v>49</v>
      </c>
      <c r="P333" t="s">
        <v>50</v>
      </c>
      <c r="Q333" t="s">
        <v>54</v>
      </c>
      <c r="R333">
        <v>-118.527</v>
      </c>
      <c r="S333">
        <v>34.236699999999999</v>
      </c>
      <c r="T333">
        <v>7.5999999999999998E-2</v>
      </c>
      <c r="U333">
        <v>5776</v>
      </c>
      <c r="V333">
        <v>294125280</v>
      </c>
      <c r="W333">
        <v>180912064</v>
      </c>
      <c r="Y333">
        <v>118782</v>
      </c>
      <c r="Z333">
        <v>82274072</v>
      </c>
      <c r="AA333">
        <v>195069056</v>
      </c>
      <c r="AB333">
        <v>4852779</v>
      </c>
      <c r="AC333">
        <v>28153780</v>
      </c>
      <c r="AD333">
        <v>229510832</v>
      </c>
      <c r="AE333">
        <v>296218752</v>
      </c>
      <c r="AF333">
        <v>526006528</v>
      </c>
      <c r="AG333">
        <v>201550592</v>
      </c>
      <c r="AH333">
        <v>7400898</v>
      </c>
      <c r="AI333">
        <v>2025786</v>
      </c>
      <c r="AJ333">
        <v>9426684</v>
      </c>
      <c r="AK333">
        <v>57675460</v>
      </c>
      <c r="AL333">
        <v>81901840</v>
      </c>
      <c r="AM333">
        <v>508913184</v>
      </c>
      <c r="AN333">
        <v>196794416</v>
      </c>
      <c r="AO333">
        <v>81120144</v>
      </c>
      <c r="AP333">
        <v>66980816</v>
      </c>
      <c r="AQ333">
        <v>81369976</v>
      </c>
      <c r="AR333">
        <v>526006528</v>
      </c>
      <c r="AS333">
        <v>508913184</v>
      </c>
      <c r="AT333">
        <v>2110</v>
      </c>
      <c r="AU333">
        <v>0.46800000000000003</v>
      </c>
      <c r="AW333">
        <v>0.27588400000000002</v>
      </c>
      <c r="AX333">
        <v>0.573739</v>
      </c>
      <c r="AY333">
        <v>4.60022E-2</v>
      </c>
      <c r="AZ333">
        <v>23630</v>
      </c>
    </row>
    <row r="334" spans="1:52">
      <c r="A334">
        <v>2014</v>
      </c>
      <c r="B334">
        <v>110608</v>
      </c>
      <c r="C334" t="s">
        <v>63</v>
      </c>
      <c r="D334" t="s">
        <v>48</v>
      </c>
      <c r="E334">
        <f t="shared" si="5"/>
        <v>1</v>
      </c>
      <c r="F334">
        <f>IF(ISNA(VLOOKUP(B334,criteria!$U$2:$U$174,1,0)),0,1)</f>
        <v>1</v>
      </c>
      <c r="G334">
        <v>0.52857485173425989</v>
      </c>
      <c r="H334">
        <v>0.31314104380347935</v>
      </c>
      <c r="I334">
        <v>33386</v>
      </c>
      <c r="J334">
        <v>17647</v>
      </c>
      <c r="K334">
        <v>5450</v>
      </c>
      <c r="L334">
        <v>76</v>
      </c>
      <c r="M334">
        <v>5526</v>
      </c>
      <c r="N334">
        <v>91330</v>
      </c>
      <c r="O334" t="s">
        <v>49</v>
      </c>
      <c r="P334" t="s">
        <v>50</v>
      </c>
      <c r="Q334" t="s">
        <v>54</v>
      </c>
      <c r="R334">
        <v>-118.527</v>
      </c>
      <c r="S334">
        <v>34.236699999999999</v>
      </c>
      <c r="T334">
        <v>5.1999999999999998E-2</v>
      </c>
      <c r="U334">
        <v>6467</v>
      </c>
      <c r="V334">
        <v>314911520</v>
      </c>
      <c r="W334">
        <v>182507984</v>
      </c>
      <c r="Y334">
        <v>75239</v>
      </c>
      <c r="Z334">
        <v>90127736</v>
      </c>
      <c r="AA334">
        <v>218514608</v>
      </c>
      <c r="AB334">
        <v>5379979</v>
      </c>
      <c r="AC334">
        <v>21153004</v>
      </c>
      <c r="AD334">
        <v>228044000</v>
      </c>
      <c r="AE334">
        <v>320339520</v>
      </c>
      <c r="AF334">
        <v>549404864</v>
      </c>
      <c r="AG334">
        <v>209244656</v>
      </c>
      <c r="AH334">
        <v>7387843</v>
      </c>
      <c r="AI334">
        <v>1892341</v>
      </c>
      <c r="AJ334">
        <v>9280184</v>
      </c>
      <c r="AK334">
        <v>60670352</v>
      </c>
      <c r="AL334">
        <v>85533984</v>
      </c>
      <c r="AM334">
        <v>516451648</v>
      </c>
      <c r="AN334">
        <v>208806016</v>
      </c>
      <c r="AO334">
        <v>78176600</v>
      </c>
      <c r="AP334">
        <v>81369976</v>
      </c>
      <c r="AQ334">
        <v>89715600</v>
      </c>
      <c r="AR334">
        <v>549404864</v>
      </c>
      <c r="AS334">
        <v>516451648</v>
      </c>
      <c r="AT334">
        <v>2042</v>
      </c>
      <c r="AU334">
        <v>0.504</v>
      </c>
      <c r="AW334">
        <v>0.28213199999999999</v>
      </c>
      <c r="AX334">
        <v>0.57556499999999999</v>
      </c>
      <c r="AY334">
        <v>4.6778399999999998E-2</v>
      </c>
      <c r="AZ334">
        <v>23559</v>
      </c>
    </row>
    <row r="335" spans="1:52">
      <c r="A335">
        <v>2015</v>
      </c>
      <c r="B335">
        <v>110608</v>
      </c>
      <c r="C335" t="s">
        <v>63</v>
      </c>
      <c r="D335" t="s">
        <v>48</v>
      </c>
      <c r="E335">
        <f t="shared" si="5"/>
        <v>1</v>
      </c>
      <c r="F335">
        <f>IF(ISNA(VLOOKUP(B335,criteria!$U$2:$U$174,1,0)),0,1)</f>
        <v>1</v>
      </c>
      <c r="G335">
        <v>0.45598652885843688</v>
      </c>
      <c r="H335">
        <v>0.35890742391442759</v>
      </c>
      <c r="I335">
        <v>34444</v>
      </c>
      <c r="J335">
        <v>15706</v>
      </c>
      <c r="K335">
        <v>5517</v>
      </c>
      <c r="L335">
        <v>120</v>
      </c>
      <c r="M335">
        <v>5637</v>
      </c>
      <c r="T335">
        <v>5.2999999999999999E-2</v>
      </c>
      <c r="U335">
        <v>6921</v>
      </c>
      <c r="V335">
        <v>319573152</v>
      </c>
      <c r="W335">
        <v>179192480</v>
      </c>
      <c r="Y335">
        <v>74849</v>
      </c>
      <c r="Z335">
        <v>95970200</v>
      </c>
      <c r="AA335">
        <v>233576192</v>
      </c>
      <c r="AB335">
        <v>6325827</v>
      </c>
      <c r="AC335">
        <v>26376286</v>
      </c>
      <c r="AD335">
        <v>226919424</v>
      </c>
      <c r="AE335">
        <v>348766720</v>
      </c>
      <c r="AF335">
        <v>577252736</v>
      </c>
      <c r="AG335">
        <v>233402560</v>
      </c>
      <c r="AH335">
        <v>9116813</v>
      </c>
      <c r="AI335">
        <v>1508993</v>
      </c>
      <c r="AJ335">
        <v>10625806</v>
      </c>
      <c r="AK335">
        <v>61276040</v>
      </c>
      <c r="AL335">
        <v>92903720</v>
      </c>
      <c r="AM335">
        <v>559001216</v>
      </c>
      <c r="AN335">
        <v>218149792</v>
      </c>
      <c r="AO335">
        <v>92190192</v>
      </c>
      <c r="AP335">
        <v>89715600</v>
      </c>
      <c r="AQ335">
        <v>86319680</v>
      </c>
      <c r="AR335">
        <v>577252736</v>
      </c>
      <c r="AS335">
        <v>559001216</v>
      </c>
      <c r="AT335">
        <v>2536</v>
      </c>
      <c r="AU335">
        <v>0.501</v>
      </c>
      <c r="AW335">
        <v>0.27346799999999999</v>
      </c>
      <c r="AX335">
        <v>0.57484599999999997</v>
      </c>
      <c r="AY335">
        <v>4.3858099999999997E-2</v>
      </c>
      <c r="AZ335">
        <v>23125</v>
      </c>
    </row>
    <row r="336" spans="1:52">
      <c r="A336">
        <v>2016</v>
      </c>
      <c r="B336">
        <v>110608</v>
      </c>
      <c r="C336" t="s">
        <v>63</v>
      </c>
      <c r="D336" t="s">
        <v>48</v>
      </c>
      <c r="E336">
        <f t="shared" si="5"/>
        <v>1</v>
      </c>
      <c r="F336">
        <f>IF(ISNA(VLOOKUP(B336,criteria!$U$2:$U$174,1,0)),0,1)</f>
        <v>1</v>
      </c>
      <c r="G336">
        <v>0.48236259228876127</v>
      </c>
      <c r="H336">
        <v>0.28338372385991434</v>
      </c>
      <c r="I336">
        <v>32913</v>
      </c>
      <c r="J336">
        <v>15876</v>
      </c>
      <c r="K336">
        <v>4422</v>
      </c>
      <c r="L336">
        <v>77</v>
      </c>
      <c r="M336">
        <v>4499</v>
      </c>
      <c r="T336">
        <v>5.1999999999999998E-2</v>
      </c>
      <c r="U336">
        <v>7110</v>
      </c>
      <c r="V336">
        <v>304396480</v>
      </c>
      <c r="W336">
        <v>164074928</v>
      </c>
      <c r="Y336">
        <v>76705</v>
      </c>
      <c r="Z336">
        <v>91672144</v>
      </c>
      <c r="AA336">
        <v>260939536</v>
      </c>
      <c r="AB336">
        <v>6150169</v>
      </c>
      <c r="AC336">
        <v>32284698</v>
      </c>
      <c r="AD336">
        <v>212791552</v>
      </c>
      <c r="AE336">
        <v>373601760</v>
      </c>
      <c r="AF336">
        <v>591466560</v>
      </c>
      <c r="AG336">
        <v>218408848</v>
      </c>
      <c r="AH336">
        <v>8551205</v>
      </c>
      <c r="AI336">
        <v>1862488</v>
      </c>
      <c r="AJ336">
        <v>10413693</v>
      </c>
      <c r="AK336">
        <v>59225104</v>
      </c>
      <c r="AL336">
        <v>87888488</v>
      </c>
      <c r="AM336">
        <v>599561856</v>
      </c>
      <c r="AN336">
        <v>230425472</v>
      </c>
      <c r="AO336">
        <v>112324944</v>
      </c>
      <c r="AP336">
        <v>86319680</v>
      </c>
      <c r="AQ336">
        <v>96020568</v>
      </c>
      <c r="AR336">
        <v>591466560</v>
      </c>
      <c r="AS336">
        <v>599561856</v>
      </c>
      <c r="AT336">
        <v>2647</v>
      </c>
      <c r="AU336">
        <v>0.51300000000000001</v>
      </c>
      <c r="AW336">
        <v>0.26718999999999998</v>
      </c>
      <c r="AX336">
        <v>0.57945500000000005</v>
      </c>
      <c r="AY336">
        <v>4.3547700000000002E-2</v>
      </c>
      <c r="AZ336">
        <v>22839</v>
      </c>
    </row>
    <row r="337" spans="1:52">
      <c r="A337">
        <v>2017</v>
      </c>
      <c r="B337">
        <v>110608</v>
      </c>
      <c r="C337" t="s">
        <v>63</v>
      </c>
      <c r="D337" t="s">
        <v>48</v>
      </c>
      <c r="E337">
        <f t="shared" si="5"/>
        <v>1</v>
      </c>
      <c r="F337">
        <f>IF(ISNA(VLOOKUP(B337,criteria!$U$2:$U$174,1,0)),0,1)</f>
        <v>1</v>
      </c>
      <c r="G337">
        <v>0.57652909000497266</v>
      </c>
      <c r="H337">
        <v>0.3005577597607958</v>
      </c>
      <c r="I337">
        <v>30165</v>
      </c>
      <c r="J337">
        <v>17391</v>
      </c>
      <c r="K337">
        <v>5174</v>
      </c>
      <c r="L337">
        <v>53</v>
      </c>
      <c r="M337">
        <v>5227</v>
      </c>
      <c r="T337">
        <v>5.3999999999999999E-2</v>
      </c>
      <c r="U337">
        <v>7546</v>
      </c>
      <c r="V337">
        <v>313685856</v>
      </c>
      <c r="W337">
        <v>158688032</v>
      </c>
      <c r="Z337">
        <v>102646624</v>
      </c>
      <c r="AA337">
        <v>372471168</v>
      </c>
      <c r="AB337">
        <v>7925110</v>
      </c>
      <c r="AC337">
        <v>62301224</v>
      </c>
      <c r="AD337">
        <v>208965152</v>
      </c>
      <c r="AE337">
        <v>529938240</v>
      </c>
      <c r="AF337">
        <v>742705152</v>
      </c>
      <c r="AG337">
        <v>227358576</v>
      </c>
      <c r="AH337">
        <v>8040476</v>
      </c>
      <c r="AI337">
        <v>1607441</v>
      </c>
      <c r="AJ337">
        <v>9647917</v>
      </c>
      <c r="AK337">
        <v>60689572</v>
      </c>
      <c r="AL337">
        <v>92882816</v>
      </c>
      <c r="AM337">
        <v>717367104</v>
      </c>
      <c r="AN337">
        <v>243718288</v>
      </c>
      <c r="AO337">
        <v>202704768</v>
      </c>
      <c r="AP337">
        <v>96020568</v>
      </c>
      <c r="AQ337">
        <v>104402976</v>
      </c>
      <c r="AR337">
        <v>742705152</v>
      </c>
      <c r="AS337">
        <v>717367104</v>
      </c>
    </row>
    <row r="338" spans="1:52">
      <c r="A338">
        <v>1990</v>
      </c>
      <c r="B338">
        <v>110617</v>
      </c>
      <c r="C338" t="s">
        <v>105</v>
      </c>
      <c r="D338" t="s">
        <v>48</v>
      </c>
      <c r="E338">
        <f t="shared" si="5"/>
        <v>0</v>
      </c>
      <c r="F338">
        <f>IF(ISNA(VLOOKUP(B338,criteria!$U$2:$U$174,1,0)),0,1)</f>
        <v>1</v>
      </c>
      <c r="G338" t="s">
        <v>636</v>
      </c>
      <c r="H338" t="s">
        <v>636</v>
      </c>
      <c r="N338">
        <v>95819</v>
      </c>
      <c r="O338" t="s">
        <v>49</v>
      </c>
      <c r="V338">
        <v>28209084</v>
      </c>
      <c r="Z338">
        <v>6018557</v>
      </c>
      <c r="AA338">
        <v>113220408</v>
      </c>
      <c r="AB338">
        <v>1052136</v>
      </c>
      <c r="AC338">
        <v>3525451</v>
      </c>
      <c r="AF338">
        <v>161319504</v>
      </c>
      <c r="AG338">
        <v>87085088</v>
      </c>
      <c r="AK338">
        <v>13318372</v>
      </c>
      <c r="AL338">
        <v>11206484</v>
      </c>
      <c r="AM338">
        <v>159230992</v>
      </c>
      <c r="AN338">
        <v>93711640</v>
      </c>
      <c r="AO338">
        <v>22901602</v>
      </c>
    </row>
    <row r="339" spans="1:52">
      <c r="A339">
        <v>1991</v>
      </c>
      <c r="B339">
        <v>110617</v>
      </c>
      <c r="C339" t="s">
        <v>105</v>
      </c>
      <c r="D339" t="s">
        <v>48</v>
      </c>
      <c r="E339">
        <f t="shared" si="5"/>
        <v>0</v>
      </c>
      <c r="F339">
        <f>IF(ISNA(VLOOKUP(B339,criteria!$U$2:$U$174,1,0)),0,1)</f>
        <v>1</v>
      </c>
      <c r="G339" t="s">
        <v>636</v>
      </c>
      <c r="H339" t="s">
        <v>636</v>
      </c>
      <c r="N339">
        <v>958192694</v>
      </c>
      <c r="O339" t="s">
        <v>49</v>
      </c>
      <c r="V339">
        <v>28696826</v>
      </c>
      <c r="Z339">
        <v>7389022</v>
      </c>
      <c r="AA339">
        <v>113426784</v>
      </c>
      <c r="AB339">
        <v>1024439</v>
      </c>
      <c r="AC339">
        <v>4335760</v>
      </c>
      <c r="AF339">
        <v>163600896</v>
      </c>
      <c r="AG339">
        <v>86303184</v>
      </c>
      <c r="AK339">
        <v>13826061</v>
      </c>
      <c r="AL339">
        <v>11952669</v>
      </c>
      <c r="AM339">
        <v>160762944</v>
      </c>
      <c r="AN339">
        <v>91119232</v>
      </c>
      <c r="AO339">
        <v>25285596</v>
      </c>
    </row>
    <row r="340" spans="1:52">
      <c r="A340">
        <v>1992</v>
      </c>
      <c r="B340">
        <v>110617</v>
      </c>
      <c r="C340" t="s">
        <v>105</v>
      </c>
      <c r="D340" t="s">
        <v>48</v>
      </c>
      <c r="E340">
        <f t="shared" si="5"/>
        <v>0</v>
      </c>
      <c r="F340">
        <f>IF(ISNA(VLOOKUP(B340,criteria!$U$2:$U$174,1,0)),0,1)</f>
        <v>1</v>
      </c>
      <c r="G340" t="s">
        <v>636</v>
      </c>
      <c r="H340" t="s">
        <v>636</v>
      </c>
      <c r="N340">
        <v>958192694</v>
      </c>
      <c r="O340" t="s">
        <v>49</v>
      </c>
      <c r="V340">
        <v>39005840</v>
      </c>
      <c r="Z340">
        <v>8386391</v>
      </c>
      <c r="AA340">
        <v>99500560</v>
      </c>
      <c r="AB340">
        <v>1506619</v>
      </c>
      <c r="AC340">
        <v>8607471</v>
      </c>
      <c r="AF340">
        <v>167329120</v>
      </c>
      <c r="AG340">
        <v>80518064</v>
      </c>
      <c r="AK340">
        <v>13699239</v>
      </c>
      <c r="AL340">
        <v>25613760</v>
      </c>
      <c r="AM340">
        <v>163371456</v>
      </c>
      <c r="AN340">
        <v>86614480</v>
      </c>
      <c r="AO340">
        <v>23082382</v>
      </c>
      <c r="AV340">
        <v>4825</v>
      </c>
    </row>
    <row r="341" spans="1:52">
      <c r="A341">
        <v>1993</v>
      </c>
      <c r="B341">
        <v>110617</v>
      </c>
      <c r="C341" t="s">
        <v>105</v>
      </c>
      <c r="D341" t="s">
        <v>48</v>
      </c>
      <c r="E341">
        <f t="shared" si="5"/>
        <v>0</v>
      </c>
      <c r="F341">
        <f>IF(ISNA(VLOOKUP(B341,criteria!$U$2:$U$174,1,0)),0,1)</f>
        <v>1</v>
      </c>
      <c r="G341" t="s">
        <v>636</v>
      </c>
      <c r="H341" t="s">
        <v>636</v>
      </c>
      <c r="N341">
        <v>958192694</v>
      </c>
      <c r="O341" t="s">
        <v>49</v>
      </c>
      <c r="V341">
        <v>42592872</v>
      </c>
      <c r="Y341">
        <v>68952</v>
      </c>
      <c r="Z341">
        <v>7967440</v>
      </c>
      <c r="AA341">
        <v>98468016</v>
      </c>
      <c r="AB341">
        <v>1744701</v>
      </c>
      <c r="AC341">
        <v>8323358</v>
      </c>
      <c r="AF341">
        <v>167923904</v>
      </c>
      <c r="AG341">
        <v>80434552</v>
      </c>
      <c r="AK341">
        <v>14146866</v>
      </c>
      <c r="AL341">
        <v>25795104</v>
      </c>
      <c r="AM341">
        <v>167220464</v>
      </c>
      <c r="AN341">
        <v>87452128</v>
      </c>
      <c r="AO341">
        <v>22818250</v>
      </c>
    </row>
    <row r="342" spans="1:52">
      <c r="A342">
        <v>1994</v>
      </c>
      <c r="B342">
        <v>110617</v>
      </c>
      <c r="C342" t="s">
        <v>105</v>
      </c>
      <c r="D342" t="s">
        <v>48</v>
      </c>
      <c r="E342">
        <f t="shared" si="5"/>
        <v>0</v>
      </c>
      <c r="F342">
        <f>IF(ISNA(VLOOKUP(B342,criteria!$U$2:$U$174,1,0)),0,1)</f>
        <v>1</v>
      </c>
      <c r="G342" t="s">
        <v>636</v>
      </c>
      <c r="H342" t="s">
        <v>636</v>
      </c>
      <c r="N342">
        <v>958192694</v>
      </c>
      <c r="O342" t="s">
        <v>49</v>
      </c>
      <c r="V342">
        <v>44367936</v>
      </c>
      <c r="Y342">
        <v>68601</v>
      </c>
      <c r="Z342">
        <v>9165010</v>
      </c>
      <c r="AA342">
        <v>102469352</v>
      </c>
      <c r="AB342">
        <v>1269344</v>
      </c>
      <c r="AC342">
        <v>4705813</v>
      </c>
      <c r="AF342">
        <v>177574112</v>
      </c>
      <c r="AG342">
        <v>81015952</v>
      </c>
      <c r="AK342">
        <v>14449225</v>
      </c>
      <c r="AL342">
        <v>15653565</v>
      </c>
      <c r="AM342">
        <v>177360768</v>
      </c>
      <c r="AN342">
        <v>90100896</v>
      </c>
      <c r="AO342">
        <v>23366394</v>
      </c>
    </row>
    <row r="343" spans="1:52">
      <c r="A343">
        <v>1995</v>
      </c>
      <c r="B343">
        <v>110617</v>
      </c>
      <c r="C343" t="s">
        <v>105</v>
      </c>
      <c r="D343" t="s">
        <v>48</v>
      </c>
      <c r="E343">
        <f t="shared" si="5"/>
        <v>0</v>
      </c>
      <c r="F343">
        <f>IF(ISNA(VLOOKUP(B343,criteria!$U$2:$U$174,1,0)),0,1)</f>
        <v>1</v>
      </c>
      <c r="G343" t="s">
        <v>636</v>
      </c>
      <c r="H343" t="s">
        <v>636</v>
      </c>
      <c r="N343">
        <v>958192694</v>
      </c>
      <c r="O343" t="s">
        <v>49</v>
      </c>
      <c r="V343">
        <v>46624632</v>
      </c>
      <c r="Z343">
        <v>9677984</v>
      </c>
      <c r="AA343">
        <v>104543448</v>
      </c>
      <c r="AB343">
        <v>1374277</v>
      </c>
      <c r="AC343">
        <v>7229765</v>
      </c>
      <c r="AF343">
        <v>179347632</v>
      </c>
      <c r="AG343">
        <v>85726848</v>
      </c>
      <c r="AK343">
        <v>14646361</v>
      </c>
      <c r="AL343">
        <v>8507887</v>
      </c>
      <c r="AM343">
        <v>173012080</v>
      </c>
      <c r="AN343">
        <v>92627088</v>
      </c>
      <c r="AO343">
        <v>26334954</v>
      </c>
    </row>
    <row r="344" spans="1:52">
      <c r="A344">
        <v>1996</v>
      </c>
      <c r="B344">
        <v>110617</v>
      </c>
      <c r="C344" t="s">
        <v>105</v>
      </c>
      <c r="D344" t="s">
        <v>48</v>
      </c>
      <c r="E344">
        <f t="shared" si="5"/>
        <v>0</v>
      </c>
      <c r="F344">
        <f>IF(ISNA(VLOOKUP(B344,criteria!$U$2:$U$174,1,0)),0,1)</f>
        <v>1</v>
      </c>
      <c r="G344" t="s">
        <v>636</v>
      </c>
      <c r="H344" t="s">
        <v>636</v>
      </c>
      <c r="N344">
        <v>958192694</v>
      </c>
      <c r="O344" t="s">
        <v>49</v>
      </c>
      <c r="V344">
        <v>46974972</v>
      </c>
      <c r="Z344">
        <v>11473065</v>
      </c>
      <c r="AA344">
        <v>110548512</v>
      </c>
      <c r="AB344">
        <v>3603129</v>
      </c>
      <c r="AC344">
        <v>2607597</v>
      </c>
      <c r="AF344">
        <v>190234176</v>
      </c>
      <c r="AG344">
        <v>89581224</v>
      </c>
      <c r="AH344">
        <v>587102</v>
      </c>
      <c r="AI344">
        <v>6291727</v>
      </c>
      <c r="AJ344">
        <v>6878829</v>
      </c>
      <c r="AK344">
        <v>16475852</v>
      </c>
      <c r="AL344">
        <v>15151769</v>
      </c>
      <c r="AM344">
        <v>194941520</v>
      </c>
      <c r="AN344">
        <v>98118960</v>
      </c>
      <c r="AO344">
        <v>27275858</v>
      </c>
      <c r="AT344">
        <v>517</v>
      </c>
      <c r="AU344">
        <v>0.42699999999999999</v>
      </c>
    </row>
    <row r="345" spans="1:52">
      <c r="A345">
        <v>1997</v>
      </c>
      <c r="B345">
        <v>110617</v>
      </c>
      <c r="C345" t="s">
        <v>105</v>
      </c>
      <c r="D345" t="s">
        <v>48</v>
      </c>
      <c r="E345">
        <f t="shared" si="5"/>
        <v>0</v>
      </c>
      <c r="F345">
        <f>IF(ISNA(VLOOKUP(B345,criteria!$U$2:$U$174,1,0)),0,1)</f>
        <v>1</v>
      </c>
      <c r="G345" t="s">
        <v>636</v>
      </c>
      <c r="H345" t="s">
        <v>636</v>
      </c>
      <c r="N345">
        <v>958192694</v>
      </c>
      <c r="O345" t="s">
        <v>49</v>
      </c>
      <c r="V345">
        <v>52169804</v>
      </c>
      <c r="Z345">
        <v>13486589</v>
      </c>
      <c r="AA345">
        <v>113657176</v>
      </c>
      <c r="AB345">
        <v>4098758</v>
      </c>
      <c r="AC345">
        <v>8699743</v>
      </c>
      <c r="AF345">
        <v>206848560</v>
      </c>
      <c r="AG345">
        <v>85271376</v>
      </c>
      <c r="AH345">
        <v>662688</v>
      </c>
      <c r="AI345">
        <v>6926700</v>
      </c>
      <c r="AJ345">
        <v>7589388</v>
      </c>
      <c r="AK345">
        <v>23152852</v>
      </c>
      <c r="AL345">
        <v>17799016</v>
      </c>
      <c r="AM345">
        <v>197155328</v>
      </c>
      <c r="AN345">
        <v>102477056</v>
      </c>
      <c r="AO345">
        <v>26973876</v>
      </c>
      <c r="AP345">
        <v>5118573</v>
      </c>
      <c r="AQ345">
        <v>5615880</v>
      </c>
      <c r="AT345">
        <v>375</v>
      </c>
      <c r="AU345">
        <v>0.40699999999999997</v>
      </c>
      <c r="AW345">
        <v>0.49672699999999997</v>
      </c>
      <c r="AX345">
        <v>0.60343999999999998</v>
      </c>
      <c r="AY345">
        <v>0.14294399999999999</v>
      </c>
      <c r="AZ345">
        <v>17696</v>
      </c>
    </row>
    <row r="346" spans="1:52">
      <c r="A346">
        <v>1998</v>
      </c>
      <c r="B346">
        <v>110617</v>
      </c>
      <c r="C346" t="s">
        <v>105</v>
      </c>
      <c r="D346" t="s">
        <v>48</v>
      </c>
      <c r="E346">
        <f t="shared" si="5"/>
        <v>0</v>
      </c>
      <c r="F346">
        <f>IF(ISNA(VLOOKUP(B346,criteria!$U$2:$U$174,1,0)),0,1)</f>
        <v>1</v>
      </c>
      <c r="G346" t="s">
        <v>636</v>
      </c>
      <c r="H346" t="s">
        <v>636</v>
      </c>
      <c r="N346">
        <v>958192694</v>
      </c>
      <c r="O346" t="s">
        <v>49</v>
      </c>
      <c r="V346">
        <v>51831320</v>
      </c>
      <c r="Z346">
        <v>15986111</v>
      </c>
      <c r="AA346">
        <v>127016816</v>
      </c>
      <c r="AB346">
        <v>4432514</v>
      </c>
      <c r="AC346">
        <v>5666727</v>
      </c>
      <c r="AF346">
        <v>220599984</v>
      </c>
      <c r="AG346">
        <v>94175416</v>
      </c>
      <c r="AH346">
        <v>668412</v>
      </c>
      <c r="AI346">
        <v>5567088</v>
      </c>
      <c r="AJ346">
        <v>6235500</v>
      </c>
      <c r="AK346">
        <v>25069252</v>
      </c>
      <c r="AL346">
        <v>18181564</v>
      </c>
      <c r="AM346">
        <v>215393824</v>
      </c>
      <c r="AN346">
        <v>107867984</v>
      </c>
      <c r="AO346">
        <v>23018306</v>
      </c>
      <c r="AP346">
        <v>5615880</v>
      </c>
      <c r="AQ346">
        <v>6041919</v>
      </c>
      <c r="AT346">
        <v>408</v>
      </c>
      <c r="AU346">
        <v>0.376</v>
      </c>
      <c r="AW346">
        <v>0.47931299999999999</v>
      </c>
      <c r="AX346">
        <v>0.59404299999999999</v>
      </c>
      <c r="AY346">
        <v>0.14466000000000001</v>
      </c>
      <c r="AZ346">
        <v>19306</v>
      </c>
    </row>
    <row r="347" spans="1:52">
      <c r="A347">
        <v>1999</v>
      </c>
      <c r="B347">
        <v>110617</v>
      </c>
      <c r="C347" t="s">
        <v>105</v>
      </c>
      <c r="D347" t="s">
        <v>48</v>
      </c>
      <c r="E347">
        <f t="shared" si="5"/>
        <v>0</v>
      </c>
      <c r="F347">
        <f>IF(ISNA(VLOOKUP(B347,criteria!$U$2:$U$174,1,0)),0,1)</f>
        <v>1</v>
      </c>
      <c r="G347" t="s">
        <v>636</v>
      </c>
      <c r="H347" t="s">
        <v>636</v>
      </c>
      <c r="N347">
        <v>958192694</v>
      </c>
      <c r="O347" t="s">
        <v>49</v>
      </c>
      <c r="V347">
        <v>58203976</v>
      </c>
      <c r="Z347">
        <v>26706952</v>
      </c>
      <c r="AA347">
        <v>154483008</v>
      </c>
      <c r="AB347">
        <v>11008408</v>
      </c>
      <c r="AC347">
        <v>7602458</v>
      </c>
      <c r="AF347">
        <v>301528064</v>
      </c>
      <c r="AG347">
        <v>95490208</v>
      </c>
      <c r="AH347">
        <v>6952549</v>
      </c>
      <c r="AI347">
        <v>36348424</v>
      </c>
      <c r="AJ347">
        <v>43300972</v>
      </c>
      <c r="AK347">
        <v>22510604</v>
      </c>
      <c r="AL347">
        <v>17413572</v>
      </c>
      <c r="AM347">
        <v>293105792</v>
      </c>
      <c r="AN347">
        <v>139328544</v>
      </c>
      <c r="AO347">
        <v>22755504</v>
      </c>
      <c r="AQ347">
        <v>8621063</v>
      </c>
      <c r="AT347">
        <v>445</v>
      </c>
      <c r="AU347">
        <v>0.34399999999999997</v>
      </c>
      <c r="AW347">
        <v>0.45914500000000003</v>
      </c>
      <c r="AX347">
        <v>0.60323599999999999</v>
      </c>
      <c r="AY347">
        <v>0.14710699999999999</v>
      </c>
      <c r="AZ347">
        <v>20348</v>
      </c>
    </row>
    <row r="348" spans="1:52">
      <c r="A348">
        <v>2000</v>
      </c>
      <c r="B348">
        <v>110617</v>
      </c>
      <c r="C348" t="s">
        <v>105</v>
      </c>
      <c r="D348" t="s">
        <v>48</v>
      </c>
      <c r="E348">
        <f t="shared" si="5"/>
        <v>0</v>
      </c>
      <c r="F348">
        <f>IF(ISNA(VLOOKUP(B348,criteria!$U$2:$U$174,1,0)),0,1)</f>
        <v>1</v>
      </c>
      <c r="G348" t="s">
        <v>636</v>
      </c>
      <c r="H348" t="s">
        <v>636</v>
      </c>
      <c r="V348">
        <v>62191276</v>
      </c>
      <c r="Z348">
        <v>32708620</v>
      </c>
      <c r="AA348">
        <v>173451056</v>
      </c>
      <c r="AB348">
        <v>11340352</v>
      </c>
      <c r="AC348">
        <v>10964245</v>
      </c>
      <c r="AF348">
        <v>336997632</v>
      </c>
      <c r="AG348">
        <v>104583264</v>
      </c>
      <c r="AH348">
        <v>8580802</v>
      </c>
      <c r="AI348">
        <v>37986184</v>
      </c>
      <c r="AJ348">
        <v>46566984</v>
      </c>
      <c r="AK348">
        <v>26912522</v>
      </c>
      <c r="AL348">
        <v>19860268</v>
      </c>
      <c r="AM348">
        <v>321154400</v>
      </c>
      <c r="AN348">
        <v>153069712</v>
      </c>
      <c r="AO348">
        <v>20441814</v>
      </c>
      <c r="AP348">
        <v>8621063</v>
      </c>
      <c r="AQ348">
        <v>8930675</v>
      </c>
      <c r="AT348">
        <v>487</v>
      </c>
      <c r="AU348">
        <v>0.4</v>
      </c>
      <c r="AW348">
        <v>0.42812800000000001</v>
      </c>
      <c r="AX348">
        <v>0.60889599999999999</v>
      </c>
      <c r="AY348">
        <v>0.13678699999999999</v>
      </c>
      <c r="AZ348">
        <v>20902</v>
      </c>
    </row>
    <row r="349" spans="1:52">
      <c r="A349">
        <v>2001</v>
      </c>
      <c r="B349">
        <v>110617</v>
      </c>
      <c r="C349" t="s">
        <v>105</v>
      </c>
      <c r="D349" t="s">
        <v>48</v>
      </c>
      <c r="E349">
        <f t="shared" si="5"/>
        <v>1</v>
      </c>
      <c r="F349">
        <f>IF(ISNA(VLOOKUP(B349,criteria!$U$2:$U$174,1,0)),0,1)</f>
        <v>1</v>
      </c>
      <c r="G349">
        <v>0.48372558838257385</v>
      </c>
      <c r="H349">
        <v>0.5587474120082816</v>
      </c>
      <c r="I349">
        <v>7988</v>
      </c>
      <c r="J349">
        <v>3864</v>
      </c>
      <c r="K349">
        <v>2057</v>
      </c>
      <c r="L349">
        <v>102</v>
      </c>
      <c r="M349">
        <v>2159</v>
      </c>
      <c r="N349">
        <v>958192694</v>
      </c>
      <c r="O349" t="s">
        <v>49</v>
      </c>
      <c r="V349">
        <v>58573872</v>
      </c>
      <c r="W349">
        <v>48837104</v>
      </c>
      <c r="Y349">
        <v>967030</v>
      </c>
      <c r="Z349">
        <v>23013420</v>
      </c>
      <c r="AA349">
        <v>162123104</v>
      </c>
      <c r="AB349">
        <v>3180930</v>
      </c>
      <c r="AC349">
        <v>13320340</v>
      </c>
      <c r="AD349">
        <v>96767096</v>
      </c>
      <c r="AE349">
        <v>166505792</v>
      </c>
      <c r="AF349">
        <v>290175360</v>
      </c>
      <c r="AG349">
        <v>130746096</v>
      </c>
      <c r="AH349">
        <v>867785.38</v>
      </c>
      <c r="AI349">
        <v>7250568.5</v>
      </c>
      <c r="AJ349">
        <v>8118354</v>
      </c>
      <c r="AK349">
        <v>31190392</v>
      </c>
      <c r="AL349">
        <v>25004914</v>
      </c>
      <c r="AM349">
        <v>272023360</v>
      </c>
      <c r="AN349">
        <v>128686672</v>
      </c>
      <c r="AO349">
        <v>22471188</v>
      </c>
      <c r="AR349">
        <v>290175360</v>
      </c>
      <c r="AS349">
        <v>272023360</v>
      </c>
      <c r="AT349">
        <v>500</v>
      </c>
      <c r="AU349">
        <v>0.35799999999999998</v>
      </c>
      <c r="AW349">
        <v>0.41118500000000002</v>
      </c>
      <c r="AX349">
        <v>0.61671900000000002</v>
      </c>
      <c r="AY349">
        <v>0.12557199999999999</v>
      </c>
      <c r="AZ349">
        <v>21781</v>
      </c>
    </row>
    <row r="350" spans="1:52">
      <c r="A350">
        <v>2002</v>
      </c>
      <c r="B350">
        <v>110617</v>
      </c>
      <c r="C350" t="s">
        <v>105</v>
      </c>
      <c r="D350" t="s">
        <v>48</v>
      </c>
      <c r="E350">
        <f t="shared" si="5"/>
        <v>1</v>
      </c>
      <c r="F350">
        <f>IF(ISNA(VLOOKUP(B350,criteria!$U$2:$U$174,1,0)),0,1)</f>
        <v>1</v>
      </c>
      <c r="G350">
        <v>0.51079358552631582</v>
      </c>
      <c r="H350">
        <v>0.48681827329442545</v>
      </c>
      <c r="I350">
        <v>9728</v>
      </c>
      <c r="J350">
        <v>4969</v>
      </c>
      <c r="K350">
        <v>2278</v>
      </c>
      <c r="L350">
        <v>141</v>
      </c>
      <c r="M350">
        <v>2419</v>
      </c>
      <c r="N350" t="s">
        <v>87</v>
      </c>
      <c r="O350" t="s">
        <v>49</v>
      </c>
      <c r="V350">
        <v>68222832</v>
      </c>
      <c r="W350">
        <v>57970356</v>
      </c>
      <c r="Y350">
        <v>160539</v>
      </c>
      <c r="Z350">
        <v>23422932</v>
      </c>
      <c r="AA350">
        <v>167002896</v>
      </c>
      <c r="AB350">
        <v>4366096</v>
      </c>
      <c r="AC350">
        <v>13486755</v>
      </c>
      <c r="AD350">
        <v>108526320</v>
      </c>
      <c r="AE350">
        <v>171355360</v>
      </c>
      <c r="AF350">
        <v>299009248</v>
      </c>
      <c r="AG350">
        <v>143120128</v>
      </c>
      <c r="AH350">
        <v>1177652.3799999999</v>
      </c>
      <c r="AI350">
        <v>6740659.5</v>
      </c>
      <c r="AJ350">
        <v>7918312</v>
      </c>
      <c r="AK350">
        <v>27811290</v>
      </c>
      <c r="AL350">
        <v>25476640</v>
      </c>
      <c r="AM350">
        <v>289708608</v>
      </c>
      <c r="AN350">
        <v>138287376</v>
      </c>
      <c r="AO350">
        <v>30551408</v>
      </c>
      <c r="AP350">
        <v>9989865</v>
      </c>
      <c r="AQ350">
        <v>12655414</v>
      </c>
      <c r="AR350">
        <v>299009248</v>
      </c>
      <c r="AS350">
        <v>289708608</v>
      </c>
      <c r="AT350">
        <v>529</v>
      </c>
      <c r="AU350">
        <v>0.39200000000000002</v>
      </c>
      <c r="AW350">
        <v>0.41350900000000002</v>
      </c>
      <c r="AX350">
        <v>0.61614199999999997</v>
      </c>
      <c r="AY350">
        <v>0.12386900000000001</v>
      </c>
      <c r="AZ350">
        <v>23376</v>
      </c>
    </row>
    <row r="351" spans="1:52">
      <c r="A351">
        <v>2003</v>
      </c>
      <c r="B351">
        <v>110617</v>
      </c>
      <c r="C351" t="s">
        <v>105</v>
      </c>
      <c r="D351" t="s">
        <v>48</v>
      </c>
      <c r="E351">
        <f t="shared" si="5"/>
        <v>1</v>
      </c>
      <c r="F351">
        <f>IF(ISNA(VLOOKUP(B351,criteria!$U$2:$U$174,1,0)),0,1)</f>
        <v>1</v>
      </c>
      <c r="G351">
        <v>0.51175736634993763</v>
      </c>
      <c r="H351">
        <v>0.46980495123780946</v>
      </c>
      <c r="I351">
        <v>10419</v>
      </c>
      <c r="J351">
        <v>5332</v>
      </c>
      <c r="K351">
        <v>2379</v>
      </c>
      <c r="L351">
        <v>126</v>
      </c>
      <c r="M351">
        <v>2505</v>
      </c>
      <c r="N351" t="s">
        <v>87</v>
      </c>
      <c r="O351" t="s">
        <v>49</v>
      </c>
      <c r="V351">
        <v>79132432</v>
      </c>
      <c r="W351">
        <v>64707528</v>
      </c>
      <c r="Y351">
        <v>79158</v>
      </c>
      <c r="Z351">
        <v>23118596</v>
      </c>
      <c r="AA351">
        <v>161901104</v>
      </c>
      <c r="AB351">
        <v>4098030</v>
      </c>
      <c r="AC351">
        <v>15424272</v>
      </c>
      <c r="AD351">
        <v>119302808</v>
      </c>
      <c r="AE351">
        <v>161978448</v>
      </c>
      <c r="AF351">
        <v>302911840</v>
      </c>
      <c r="AG351">
        <v>141778432</v>
      </c>
      <c r="AH351">
        <v>1079390.1299999999</v>
      </c>
      <c r="AI351">
        <v>8240606</v>
      </c>
      <c r="AJ351">
        <v>9319996</v>
      </c>
      <c r="AK351">
        <v>27347194</v>
      </c>
      <c r="AL351">
        <v>26013248</v>
      </c>
      <c r="AM351">
        <v>295132448</v>
      </c>
      <c r="AN351">
        <v>135703504</v>
      </c>
      <c r="AO351">
        <v>40314968</v>
      </c>
      <c r="AP351">
        <v>12655414</v>
      </c>
      <c r="AQ351">
        <v>13937689</v>
      </c>
      <c r="AR351">
        <v>302911840</v>
      </c>
      <c r="AS351">
        <v>295132448</v>
      </c>
      <c r="AT351">
        <v>582</v>
      </c>
      <c r="AU351">
        <v>0.39700000000000002</v>
      </c>
      <c r="AW351">
        <v>0.41405500000000001</v>
      </c>
      <c r="AX351">
        <v>0.61946999999999997</v>
      </c>
      <c r="AY351">
        <v>0.1197</v>
      </c>
      <c r="AZ351">
        <v>24955.5</v>
      </c>
    </row>
    <row r="352" spans="1:52">
      <c r="A352">
        <v>2004</v>
      </c>
      <c r="B352">
        <v>110617</v>
      </c>
      <c r="C352" t="s">
        <v>105</v>
      </c>
      <c r="D352" t="s">
        <v>48</v>
      </c>
      <c r="E352">
        <f t="shared" si="5"/>
        <v>1</v>
      </c>
      <c r="F352">
        <f>IF(ISNA(VLOOKUP(B352,criteria!$U$2:$U$174,1,0)),0,1)</f>
        <v>1</v>
      </c>
      <c r="G352">
        <v>0.52210974960042622</v>
      </c>
      <c r="H352">
        <v>0.41615646258503403</v>
      </c>
      <c r="I352">
        <v>11262</v>
      </c>
      <c r="J352">
        <v>5880</v>
      </c>
      <c r="K352">
        <v>2347</v>
      </c>
      <c r="L352">
        <v>100</v>
      </c>
      <c r="M352">
        <v>2447</v>
      </c>
      <c r="N352" t="s">
        <v>87</v>
      </c>
      <c r="O352" t="s">
        <v>49</v>
      </c>
      <c r="P352" t="s">
        <v>50</v>
      </c>
      <c r="V352">
        <v>87422216</v>
      </c>
      <c r="W352">
        <v>70610896</v>
      </c>
      <c r="Y352">
        <v>362793</v>
      </c>
      <c r="Z352">
        <v>22830126</v>
      </c>
      <c r="AA352">
        <v>157275072</v>
      </c>
      <c r="AB352">
        <v>4471060</v>
      </c>
      <c r="AC352">
        <v>17801252</v>
      </c>
      <c r="AD352">
        <v>127859352</v>
      </c>
      <c r="AE352">
        <v>159531360</v>
      </c>
      <c r="AF352">
        <v>288560256</v>
      </c>
      <c r="AG352">
        <v>145505536</v>
      </c>
      <c r="AH352">
        <v>1355255.25</v>
      </c>
      <c r="AI352">
        <v>7689575.5</v>
      </c>
      <c r="AJ352">
        <v>9044831</v>
      </c>
      <c r="AK352">
        <v>27681686</v>
      </c>
      <c r="AL352">
        <v>26419498</v>
      </c>
      <c r="AM352">
        <v>294165248</v>
      </c>
      <c r="AN352">
        <v>130187512</v>
      </c>
      <c r="AO352">
        <v>41436380</v>
      </c>
      <c r="AP352">
        <v>13937689</v>
      </c>
      <c r="AQ352">
        <v>8669174</v>
      </c>
      <c r="AR352">
        <v>288560256</v>
      </c>
      <c r="AS352">
        <v>294165248</v>
      </c>
      <c r="AT352">
        <v>716</v>
      </c>
      <c r="AU352">
        <v>0.40799999999999997</v>
      </c>
      <c r="AW352">
        <v>0.41903800000000002</v>
      </c>
      <c r="AX352">
        <v>0.62135600000000002</v>
      </c>
      <c r="AY352">
        <v>0.114272</v>
      </c>
      <c r="AZ352">
        <v>23939</v>
      </c>
    </row>
    <row r="353" spans="1:52">
      <c r="A353">
        <v>2005</v>
      </c>
      <c r="B353">
        <v>110617</v>
      </c>
      <c r="C353" t="s">
        <v>64</v>
      </c>
      <c r="D353" t="s">
        <v>48</v>
      </c>
      <c r="E353">
        <f t="shared" si="5"/>
        <v>1</v>
      </c>
      <c r="F353">
        <f>IF(ISNA(VLOOKUP(B353,criteria!$U$2:$U$174,1,0)),0,1)</f>
        <v>1</v>
      </c>
      <c r="G353">
        <v>0.50930882940471434</v>
      </c>
      <c r="H353">
        <v>0.36790084719171634</v>
      </c>
      <c r="I353">
        <v>12515</v>
      </c>
      <c r="J353">
        <v>6374</v>
      </c>
      <c r="K353">
        <v>2268</v>
      </c>
      <c r="L353">
        <v>77</v>
      </c>
      <c r="M353">
        <v>2345</v>
      </c>
      <c r="N353" t="s">
        <v>87</v>
      </c>
      <c r="O353" t="s">
        <v>49</v>
      </c>
      <c r="P353" t="s">
        <v>50</v>
      </c>
      <c r="Q353" t="s">
        <v>54</v>
      </c>
      <c r="V353">
        <v>96322240</v>
      </c>
      <c r="W353">
        <v>77171168</v>
      </c>
      <c r="Y353">
        <v>52401</v>
      </c>
      <c r="Z353">
        <v>22621148</v>
      </c>
      <c r="AA353">
        <v>163698288</v>
      </c>
      <c r="AB353">
        <v>3863202</v>
      </c>
      <c r="AC353">
        <v>3418275</v>
      </c>
      <c r="AD353">
        <v>130237472</v>
      </c>
      <c r="AE353">
        <v>156779424</v>
      </c>
      <c r="AF353">
        <v>286572000</v>
      </c>
      <c r="AG353">
        <v>143782752</v>
      </c>
      <c r="AH353">
        <v>180476.22</v>
      </c>
      <c r="AI353">
        <v>5294065.5</v>
      </c>
      <c r="AJ353">
        <v>5474541.5</v>
      </c>
      <c r="AK353">
        <v>29050312</v>
      </c>
      <c r="AL353">
        <v>28695576</v>
      </c>
      <c r="AM353">
        <v>288806080</v>
      </c>
      <c r="AN353">
        <v>133700648</v>
      </c>
      <c r="AO353">
        <v>42067464</v>
      </c>
      <c r="AP353">
        <v>8669174</v>
      </c>
      <c r="AQ353">
        <v>16399287</v>
      </c>
      <c r="AR353">
        <v>286572000</v>
      </c>
      <c r="AS353">
        <v>288806080</v>
      </c>
      <c r="AT353">
        <v>865</v>
      </c>
      <c r="AU353">
        <v>0.42099999999999999</v>
      </c>
      <c r="AW353">
        <v>0.42651899999999998</v>
      </c>
      <c r="AX353">
        <v>0.61036299999999999</v>
      </c>
      <c r="AY353">
        <v>0.115624</v>
      </c>
      <c r="AZ353">
        <v>22832</v>
      </c>
    </row>
    <row r="354" spans="1:52">
      <c r="A354">
        <v>2006</v>
      </c>
      <c r="B354">
        <v>110617</v>
      </c>
      <c r="C354" t="s">
        <v>64</v>
      </c>
      <c r="D354" t="s">
        <v>48</v>
      </c>
      <c r="E354">
        <f t="shared" si="5"/>
        <v>1</v>
      </c>
      <c r="F354">
        <f>IF(ISNA(VLOOKUP(B354,criteria!$U$2:$U$174,1,0)),0,1)</f>
        <v>1</v>
      </c>
      <c r="G354">
        <v>0.47479491514809946</v>
      </c>
      <c r="H354">
        <v>0.3321023476655236</v>
      </c>
      <c r="I354">
        <v>15969</v>
      </c>
      <c r="J354">
        <v>7582</v>
      </c>
      <c r="K354">
        <v>2438</v>
      </c>
      <c r="L354">
        <v>80</v>
      </c>
      <c r="M354">
        <v>2518</v>
      </c>
      <c r="N354" t="s">
        <v>87</v>
      </c>
      <c r="O354" t="s">
        <v>49</v>
      </c>
      <c r="P354" t="s">
        <v>50</v>
      </c>
      <c r="Q354" t="s">
        <v>54</v>
      </c>
      <c r="V354">
        <v>110344328</v>
      </c>
      <c r="W354">
        <v>90946056</v>
      </c>
      <c r="Y354">
        <v>135529</v>
      </c>
      <c r="Z354">
        <v>24653452</v>
      </c>
      <c r="AA354">
        <v>176335360</v>
      </c>
      <c r="AB354">
        <v>3594132</v>
      </c>
      <c r="AC354">
        <v>9829016</v>
      </c>
      <c r="AD354">
        <v>146836880</v>
      </c>
      <c r="AE354">
        <v>178047872</v>
      </c>
      <c r="AF354">
        <v>329333984</v>
      </c>
      <c r="AG354">
        <v>156155280</v>
      </c>
      <c r="AH354">
        <v>289269.56</v>
      </c>
      <c r="AI354">
        <v>5193826</v>
      </c>
      <c r="AJ354">
        <v>5483095.5</v>
      </c>
      <c r="AK354">
        <v>29060028</v>
      </c>
      <c r="AL354">
        <v>35619340</v>
      </c>
      <c r="AM354">
        <v>310747968</v>
      </c>
      <c r="AN354">
        <v>143478560</v>
      </c>
      <c r="AO354">
        <v>47383884</v>
      </c>
      <c r="AP354">
        <v>16399287</v>
      </c>
      <c r="AQ354">
        <v>19236336</v>
      </c>
      <c r="AR354">
        <v>329333984</v>
      </c>
      <c r="AS354">
        <v>310747968</v>
      </c>
      <c r="AT354">
        <v>965</v>
      </c>
      <c r="AU354">
        <v>0.42399999999999999</v>
      </c>
      <c r="AW354">
        <v>0.41342200000000001</v>
      </c>
      <c r="AX354">
        <v>0.61105799999999999</v>
      </c>
      <c r="AY354">
        <v>0.10836800000000001</v>
      </c>
      <c r="AZ354">
        <v>23928</v>
      </c>
    </row>
    <row r="355" spans="1:52">
      <c r="A355">
        <v>2007</v>
      </c>
      <c r="B355">
        <v>110617</v>
      </c>
      <c r="C355" t="s">
        <v>64</v>
      </c>
      <c r="D355" t="s">
        <v>48</v>
      </c>
      <c r="E355">
        <f t="shared" si="5"/>
        <v>1</v>
      </c>
      <c r="F355">
        <f>IF(ISNA(VLOOKUP(B355,criteria!$U$2:$U$174,1,0)),0,1)</f>
        <v>1</v>
      </c>
      <c r="G355">
        <v>0.66670478586540116</v>
      </c>
      <c r="H355">
        <v>0.21355060034305318</v>
      </c>
      <c r="I355">
        <v>17489</v>
      </c>
      <c r="J355">
        <v>11660</v>
      </c>
      <c r="K355">
        <v>2369</v>
      </c>
      <c r="L355">
        <v>121</v>
      </c>
      <c r="M355">
        <v>2490</v>
      </c>
      <c r="N355" t="s">
        <v>87</v>
      </c>
      <c r="O355" t="s">
        <v>49</v>
      </c>
      <c r="P355" t="s">
        <v>50</v>
      </c>
      <c r="Q355" t="s">
        <v>54</v>
      </c>
      <c r="V355">
        <v>115413632</v>
      </c>
      <c r="W355">
        <v>93649752</v>
      </c>
      <c r="Y355">
        <v>2853944</v>
      </c>
      <c r="Z355">
        <v>27540024</v>
      </c>
      <c r="AA355">
        <v>186390288</v>
      </c>
      <c r="AB355">
        <v>3850945</v>
      </c>
      <c r="AC355">
        <v>6445419</v>
      </c>
      <c r="AD355">
        <v>117687304</v>
      </c>
      <c r="AE355">
        <v>222720288</v>
      </c>
      <c r="AF355">
        <v>350152800</v>
      </c>
      <c r="AG355">
        <v>166389984</v>
      </c>
      <c r="AH355">
        <v>104709</v>
      </c>
      <c r="AI355">
        <v>5668834</v>
      </c>
      <c r="AJ355">
        <v>5773543</v>
      </c>
      <c r="AK355">
        <v>30146460</v>
      </c>
      <c r="AL355">
        <v>36214772</v>
      </c>
      <c r="AM355">
        <v>334269536</v>
      </c>
      <c r="AN355">
        <v>149677024</v>
      </c>
      <c r="AO355">
        <v>50824144</v>
      </c>
      <c r="AP355">
        <v>19236336</v>
      </c>
      <c r="AQ355">
        <v>20739234</v>
      </c>
      <c r="AR355">
        <v>350152800</v>
      </c>
      <c r="AS355">
        <v>334269536</v>
      </c>
      <c r="AT355">
        <v>988</v>
      </c>
      <c r="AU355">
        <v>0.41499999999999998</v>
      </c>
      <c r="AW355">
        <v>0.40068900000000002</v>
      </c>
      <c r="AX355">
        <v>0.60718899999999998</v>
      </c>
      <c r="AY355">
        <v>0.103102</v>
      </c>
      <c r="AZ355">
        <v>25643</v>
      </c>
    </row>
    <row r="356" spans="1:52">
      <c r="A356">
        <v>2008</v>
      </c>
      <c r="B356">
        <v>110617</v>
      </c>
      <c r="C356" t="s">
        <v>64</v>
      </c>
      <c r="D356" t="s">
        <v>48</v>
      </c>
      <c r="E356">
        <f t="shared" si="5"/>
        <v>1</v>
      </c>
      <c r="F356">
        <f>IF(ISNA(VLOOKUP(B356,criteria!$U$2:$U$174,1,0)),0,1)</f>
        <v>1</v>
      </c>
      <c r="G356">
        <v>0.66721996451262089</v>
      </c>
      <c r="H356">
        <v>0.2118040662263018</v>
      </c>
      <c r="I356">
        <v>17471</v>
      </c>
      <c r="J356">
        <v>11657</v>
      </c>
      <c r="K356">
        <v>2357</v>
      </c>
      <c r="L356">
        <v>112</v>
      </c>
      <c r="M356">
        <v>2469</v>
      </c>
      <c r="N356" t="s">
        <v>87</v>
      </c>
      <c r="O356" t="s">
        <v>49</v>
      </c>
      <c r="P356" t="s">
        <v>50</v>
      </c>
      <c r="Q356" t="s">
        <v>54</v>
      </c>
      <c r="V356">
        <v>125578872</v>
      </c>
      <c r="W356">
        <v>97836416</v>
      </c>
      <c r="Y356">
        <v>963221</v>
      </c>
      <c r="Z356">
        <v>32547268</v>
      </c>
      <c r="AA356">
        <v>138077072</v>
      </c>
      <c r="AB356">
        <v>3772235</v>
      </c>
      <c r="AC356">
        <v>26780452</v>
      </c>
      <c r="AD356">
        <v>126649168</v>
      </c>
      <c r="AE356">
        <v>193929216</v>
      </c>
      <c r="AF356">
        <v>323451520</v>
      </c>
      <c r="AG356">
        <v>169213584</v>
      </c>
      <c r="AH356">
        <v>62828</v>
      </c>
      <c r="AI356">
        <v>5032549</v>
      </c>
      <c r="AJ356">
        <v>5095377</v>
      </c>
      <c r="AK356">
        <v>40541896</v>
      </c>
      <c r="AL356">
        <v>38008404</v>
      </c>
      <c r="AM356">
        <v>346734400</v>
      </c>
      <c r="AN356">
        <v>154934544</v>
      </c>
      <c r="AO356">
        <v>58177472</v>
      </c>
      <c r="AP356">
        <v>20739234</v>
      </c>
      <c r="AQ356">
        <v>19167022</v>
      </c>
      <c r="AR356">
        <v>323451520</v>
      </c>
      <c r="AS356">
        <v>346734400</v>
      </c>
      <c r="AT356">
        <v>1030</v>
      </c>
      <c r="AU356">
        <v>0.439</v>
      </c>
      <c r="AW356">
        <v>0.39578400000000002</v>
      </c>
      <c r="AX356">
        <v>0.60001800000000005</v>
      </c>
      <c r="AY356">
        <v>0.102117</v>
      </c>
      <c r="AZ356">
        <v>27036</v>
      </c>
    </row>
    <row r="357" spans="1:52">
      <c r="A357">
        <v>2009</v>
      </c>
      <c r="B357">
        <v>110617</v>
      </c>
      <c r="C357" t="s">
        <v>64</v>
      </c>
      <c r="D357" t="s">
        <v>48</v>
      </c>
      <c r="E357">
        <f t="shared" si="5"/>
        <v>1</v>
      </c>
      <c r="F357">
        <f>IF(ISNA(VLOOKUP(B357,criteria!$U$2:$U$174,1,0)),0,1)</f>
        <v>1</v>
      </c>
      <c r="G357">
        <v>0.66903816457092435</v>
      </c>
      <c r="H357">
        <v>0.2161404665732421</v>
      </c>
      <c r="I357">
        <v>18132</v>
      </c>
      <c r="J357">
        <v>12131</v>
      </c>
      <c r="K357">
        <v>2538</v>
      </c>
      <c r="L357">
        <v>84</v>
      </c>
      <c r="M357">
        <v>2622</v>
      </c>
      <c r="N357" t="s">
        <v>87</v>
      </c>
      <c r="O357" t="s">
        <v>49</v>
      </c>
      <c r="P357" t="s">
        <v>50</v>
      </c>
      <c r="Q357" t="s">
        <v>54</v>
      </c>
      <c r="R357">
        <v>-121.42700000000001</v>
      </c>
      <c r="S357">
        <v>38.567100000000003</v>
      </c>
      <c r="V357">
        <v>152041088</v>
      </c>
      <c r="W357">
        <v>112186784</v>
      </c>
      <c r="Y357">
        <v>804771</v>
      </c>
      <c r="Z357">
        <v>48205408</v>
      </c>
      <c r="AA357">
        <v>151511680</v>
      </c>
      <c r="AB357">
        <v>887526</v>
      </c>
      <c r="AC357">
        <v>37380984</v>
      </c>
      <c r="AD357">
        <v>143799552</v>
      </c>
      <c r="AE357">
        <v>227940288</v>
      </c>
      <c r="AF357">
        <v>372189920</v>
      </c>
      <c r="AG357">
        <v>151997632</v>
      </c>
      <c r="AH357">
        <v>1541461</v>
      </c>
      <c r="AI357">
        <v>6155111</v>
      </c>
      <c r="AJ357">
        <v>7696572</v>
      </c>
      <c r="AK357">
        <v>36230584</v>
      </c>
      <c r="AL357">
        <v>36857064</v>
      </c>
      <c r="AM357">
        <v>340387520</v>
      </c>
      <c r="AN357">
        <v>138766688</v>
      </c>
      <c r="AO357">
        <v>52601056</v>
      </c>
      <c r="AP357">
        <v>19167022</v>
      </c>
      <c r="AQ357">
        <v>23905344</v>
      </c>
      <c r="AR357">
        <v>372189920</v>
      </c>
      <c r="AS357">
        <v>340387520</v>
      </c>
      <c r="AT357">
        <v>953</v>
      </c>
      <c r="AU357">
        <v>0.42</v>
      </c>
      <c r="AW357">
        <v>0.38102200000000003</v>
      </c>
      <c r="AX357">
        <v>0.59445700000000001</v>
      </c>
      <c r="AY357">
        <v>9.6097399999999999E-2</v>
      </c>
      <c r="AZ357">
        <v>28151</v>
      </c>
    </row>
    <row r="358" spans="1:52">
      <c r="A358">
        <v>2010</v>
      </c>
      <c r="B358">
        <v>110617</v>
      </c>
      <c r="C358" t="s">
        <v>64</v>
      </c>
      <c r="D358" t="s">
        <v>48</v>
      </c>
      <c r="E358">
        <f t="shared" si="5"/>
        <v>1</v>
      </c>
      <c r="F358">
        <f>IF(ISNA(VLOOKUP(B358,criteria!$U$2:$U$174,1,0)),0,1)</f>
        <v>1</v>
      </c>
      <c r="G358">
        <v>0.80441487753250684</v>
      </c>
      <c r="H358">
        <v>0.23126080745808586</v>
      </c>
      <c r="I358">
        <v>16535</v>
      </c>
      <c r="J358">
        <v>13301</v>
      </c>
      <c r="K358">
        <v>2954</v>
      </c>
      <c r="L358">
        <v>122</v>
      </c>
      <c r="M358">
        <v>3076</v>
      </c>
      <c r="N358" t="s">
        <v>87</v>
      </c>
      <c r="O358" t="s">
        <v>49</v>
      </c>
      <c r="P358" t="s">
        <v>50</v>
      </c>
      <c r="Q358" t="s">
        <v>54</v>
      </c>
      <c r="R358">
        <v>-121.42700000000001</v>
      </c>
      <c r="S358">
        <v>38.567100000000003</v>
      </c>
      <c r="V358">
        <v>158632832</v>
      </c>
      <c r="W358">
        <v>105898944</v>
      </c>
      <c r="Y358">
        <v>981700</v>
      </c>
      <c r="Z358">
        <v>55398984</v>
      </c>
      <c r="AA358">
        <v>167130560</v>
      </c>
      <c r="AB358">
        <v>676348</v>
      </c>
      <c r="AC358">
        <v>20627256</v>
      </c>
      <c r="AD358">
        <v>140251104</v>
      </c>
      <c r="AE358">
        <v>231552192</v>
      </c>
      <c r="AF358">
        <v>375735552</v>
      </c>
      <c r="AG358">
        <v>160450624</v>
      </c>
      <c r="AH358">
        <v>1383993</v>
      </c>
      <c r="AI358">
        <v>4871821</v>
      </c>
      <c r="AJ358">
        <v>6255814</v>
      </c>
      <c r="AK358">
        <v>38806476</v>
      </c>
      <c r="AL358">
        <v>38772040</v>
      </c>
      <c r="AM358">
        <v>359139904</v>
      </c>
      <c r="AN358">
        <v>142789792</v>
      </c>
      <c r="AO358">
        <v>55763968</v>
      </c>
      <c r="AP358">
        <v>23905344</v>
      </c>
      <c r="AQ358">
        <v>27927980</v>
      </c>
      <c r="AR358">
        <v>375735552</v>
      </c>
      <c r="AS358">
        <v>359139904</v>
      </c>
      <c r="AT358">
        <v>1014</v>
      </c>
      <c r="AU358">
        <v>0.41599999999999998</v>
      </c>
      <c r="AW358">
        <v>0.37529600000000002</v>
      </c>
      <c r="AX358">
        <v>0.59399299999999999</v>
      </c>
      <c r="AY358">
        <v>9.2978000000000005E-2</v>
      </c>
      <c r="AZ358">
        <v>27115.5</v>
      </c>
    </row>
    <row r="359" spans="1:52">
      <c r="A359">
        <v>2011</v>
      </c>
      <c r="B359">
        <v>110617</v>
      </c>
      <c r="C359" t="s">
        <v>64</v>
      </c>
      <c r="D359" t="s">
        <v>48</v>
      </c>
      <c r="E359">
        <f t="shared" si="5"/>
        <v>1</v>
      </c>
      <c r="F359">
        <f>IF(ISNA(VLOOKUP(B359,criteria!$U$2:$U$174,1,0)),0,1)</f>
        <v>1</v>
      </c>
      <c r="G359">
        <v>0.70854929657686394</v>
      </c>
      <c r="H359">
        <v>0.21961414790996783</v>
      </c>
      <c r="I359">
        <v>17557</v>
      </c>
      <c r="J359">
        <v>12440</v>
      </c>
      <c r="K359">
        <v>2625</v>
      </c>
      <c r="L359">
        <v>107</v>
      </c>
      <c r="M359">
        <v>2732</v>
      </c>
      <c r="N359" t="s">
        <v>87</v>
      </c>
      <c r="O359" t="s">
        <v>49</v>
      </c>
      <c r="P359" t="s">
        <v>50</v>
      </c>
      <c r="Q359" t="s">
        <v>54</v>
      </c>
      <c r="R359">
        <v>-121.422</v>
      </c>
      <c r="S359">
        <v>38.557400000000001</v>
      </c>
      <c r="T359">
        <v>7.1999999999999995E-2</v>
      </c>
      <c r="U359">
        <v>4499</v>
      </c>
      <c r="V359">
        <v>199439744</v>
      </c>
      <c r="W359">
        <v>121840112</v>
      </c>
      <c r="Y359">
        <v>898979</v>
      </c>
      <c r="Z359">
        <v>59620448</v>
      </c>
      <c r="AA359">
        <v>139373056</v>
      </c>
      <c r="AB359">
        <v>521396</v>
      </c>
      <c r="AC359">
        <v>13559591</v>
      </c>
      <c r="AD359">
        <v>155503472</v>
      </c>
      <c r="AE359">
        <v>201867808</v>
      </c>
      <c r="AF359">
        <v>359125312</v>
      </c>
      <c r="AG359">
        <v>157694368</v>
      </c>
      <c r="AH359">
        <v>982621</v>
      </c>
      <c r="AI359">
        <v>4789782</v>
      </c>
      <c r="AJ359">
        <v>5772403</v>
      </c>
      <c r="AK359">
        <v>37273332</v>
      </c>
      <c r="AL359">
        <v>40758016</v>
      </c>
      <c r="AM359">
        <v>355280800</v>
      </c>
      <c r="AN359">
        <v>141050528</v>
      </c>
      <c r="AO359">
        <v>55909548</v>
      </c>
      <c r="AP359">
        <v>27927980</v>
      </c>
      <c r="AQ359">
        <v>27276272</v>
      </c>
      <c r="AR359">
        <v>359125312</v>
      </c>
      <c r="AS359">
        <v>355280800</v>
      </c>
      <c r="AT359">
        <v>1073</v>
      </c>
      <c r="AU359">
        <v>0.41399999999999998</v>
      </c>
      <c r="AW359">
        <v>0.38437700000000002</v>
      </c>
      <c r="AX359">
        <v>0.60267199999999999</v>
      </c>
      <c r="AY359">
        <v>9.6440499999999998E-2</v>
      </c>
      <c r="AZ359">
        <v>25953</v>
      </c>
    </row>
    <row r="360" spans="1:52">
      <c r="A360">
        <v>2012</v>
      </c>
      <c r="B360">
        <v>110617</v>
      </c>
      <c r="C360" t="s">
        <v>64</v>
      </c>
      <c r="D360" t="s">
        <v>48</v>
      </c>
      <c r="E360">
        <f t="shared" si="5"/>
        <v>1</v>
      </c>
      <c r="F360">
        <f>IF(ISNA(VLOOKUP(B360,criteria!$U$2:$U$174,1,0)),0,1)</f>
        <v>1</v>
      </c>
      <c r="G360">
        <v>0.67099962399957025</v>
      </c>
      <c r="H360">
        <v>0.23310918988152418</v>
      </c>
      <c r="I360">
        <v>18617</v>
      </c>
      <c r="J360">
        <v>12492</v>
      </c>
      <c r="K360">
        <v>2800</v>
      </c>
      <c r="L360">
        <v>112</v>
      </c>
      <c r="M360">
        <v>2912</v>
      </c>
      <c r="N360" t="s">
        <v>87</v>
      </c>
      <c r="O360" t="s">
        <v>49</v>
      </c>
      <c r="P360" t="s">
        <v>50</v>
      </c>
      <c r="Q360" t="s">
        <v>54</v>
      </c>
      <c r="R360">
        <v>-121.422</v>
      </c>
      <c r="S360">
        <v>38.557400000000001</v>
      </c>
      <c r="T360">
        <v>8.5999999999999993E-2</v>
      </c>
      <c r="U360">
        <v>4728</v>
      </c>
      <c r="V360">
        <v>201250832</v>
      </c>
      <c r="W360">
        <v>117259888</v>
      </c>
      <c r="Y360">
        <v>776388</v>
      </c>
      <c r="Z360">
        <v>58886148</v>
      </c>
      <c r="AA360">
        <v>143826544</v>
      </c>
      <c r="AB360">
        <v>577804</v>
      </c>
      <c r="AC360">
        <v>12853545</v>
      </c>
      <c r="AD360">
        <v>150596336</v>
      </c>
      <c r="AE360">
        <v>205842736</v>
      </c>
      <c r="AF360">
        <v>362950144</v>
      </c>
      <c r="AG360">
        <v>161886176</v>
      </c>
      <c r="AH360">
        <v>1013414</v>
      </c>
      <c r="AI360">
        <v>4615613</v>
      </c>
      <c r="AJ360">
        <v>5629027</v>
      </c>
      <c r="AK360">
        <v>36538016</v>
      </c>
      <c r="AL360">
        <v>42908160</v>
      </c>
      <c r="AM360">
        <v>358134592</v>
      </c>
      <c r="AN360">
        <v>140571344</v>
      </c>
      <c r="AO360">
        <v>58707220</v>
      </c>
      <c r="AP360">
        <v>27276272</v>
      </c>
      <c r="AQ360">
        <v>28981610</v>
      </c>
      <c r="AR360">
        <v>362950144</v>
      </c>
      <c r="AS360">
        <v>358134592</v>
      </c>
      <c r="AT360">
        <v>1010</v>
      </c>
      <c r="AU360">
        <v>0.42899999999999999</v>
      </c>
      <c r="AW360">
        <v>0.37005100000000002</v>
      </c>
      <c r="AX360">
        <v>0.59621199999999996</v>
      </c>
      <c r="AY360">
        <v>8.9667499999999997E-2</v>
      </c>
      <c r="AZ360">
        <v>25896</v>
      </c>
    </row>
    <row r="361" spans="1:52">
      <c r="A361">
        <v>2013</v>
      </c>
      <c r="B361">
        <v>110617</v>
      </c>
      <c r="C361" t="s">
        <v>64</v>
      </c>
      <c r="D361" t="s">
        <v>48</v>
      </c>
      <c r="E361">
        <f t="shared" si="5"/>
        <v>1</v>
      </c>
      <c r="F361">
        <f>IF(ISNA(VLOOKUP(B361,criteria!$U$2:$U$174,1,0)),0,1)</f>
        <v>1</v>
      </c>
      <c r="G361">
        <v>0.69678205258349402</v>
      </c>
      <c r="H361">
        <v>0.22953088578088579</v>
      </c>
      <c r="I361">
        <v>19702</v>
      </c>
      <c r="J361">
        <v>13728</v>
      </c>
      <c r="K361">
        <v>2990</v>
      </c>
      <c r="L361">
        <v>161</v>
      </c>
      <c r="M361">
        <v>3151</v>
      </c>
      <c r="N361" t="s">
        <v>87</v>
      </c>
      <c r="O361" t="s">
        <v>49</v>
      </c>
      <c r="P361" t="s">
        <v>50</v>
      </c>
      <c r="Q361" t="s">
        <v>54</v>
      </c>
      <c r="R361">
        <v>-121.422</v>
      </c>
      <c r="S361">
        <v>38.557400000000001</v>
      </c>
      <c r="T361">
        <v>7.0999999999999994E-2</v>
      </c>
      <c r="U361">
        <v>4875</v>
      </c>
      <c r="V361">
        <v>207133152</v>
      </c>
      <c r="W361">
        <v>118667424</v>
      </c>
      <c r="Y361">
        <v>734503</v>
      </c>
      <c r="Z361">
        <v>65040904</v>
      </c>
      <c r="AA361">
        <v>165933088</v>
      </c>
      <c r="AB361">
        <v>591530</v>
      </c>
      <c r="AC361">
        <v>13966219</v>
      </c>
      <c r="AD361">
        <v>154274800</v>
      </c>
      <c r="AE361">
        <v>234242160</v>
      </c>
      <c r="AF361">
        <v>391235776</v>
      </c>
      <c r="AG361">
        <v>171306768</v>
      </c>
      <c r="AH361">
        <v>920407</v>
      </c>
      <c r="AI361">
        <v>4814413</v>
      </c>
      <c r="AJ361">
        <v>5734820</v>
      </c>
      <c r="AK361">
        <v>37795756</v>
      </c>
      <c r="AL361">
        <v>46451664</v>
      </c>
      <c r="AM361">
        <v>384403040</v>
      </c>
      <c r="AN361">
        <v>146921488</v>
      </c>
      <c r="AO361">
        <v>62949812</v>
      </c>
      <c r="AP361">
        <v>28981610</v>
      </c>
      <c r="AQ361">
        <v>32297236</v>
      </c>
      <c r="AR361">
        <v>391235776</v>
      </c>
      <c r="AS361">
        <v>384403040</v>
      </c>
      <c r="AT361">
        <v>1109</v>
      </c>
      <c r="AU361">
        <v>0.437</v>
      </c>
      <c r="AW361">
        <v>0.35886299999999999</v>
      </c>
      <c r="AX361">
        <v>0.59030499999999997</v>
      </c>
      <c r="AY361">
        <v>8.2668500000000006E-2</v>
      </c>
      <c r="AZ361">
        <v>25307</v>
      </c>
    </row>
    <row r="362" spans="1:52">
      <c r="A362">
        <v>2014</v>
      </c>
      <c r="B362">
        <v>110617</v>
      </c>
      <c r="C362" t="s">
        <v>64</v>
      </c>
      <c r="D362" t="s">
        <v>48</v>
      </c>
      <c r="E362">
        <f t="shared" si="5"/>
        <v>1</v>
      </c>
      <c r="F362">
        <f>IF(ISNA(VLOOKUP(B362,criteria!$U$2:$U$174,1,0)),0,1)</f>
        <v>1</v>
      </c>
      <c r="G362">
        <v>0.72649651972157769</v>
      </c>
      <c r="H362">
        <v>0.23601175268267757</v>
      </c>
      <c r="I362">
        <v>21550</v>
      </c>
      <c r="J362">
        <v>15656</v>
      </c>
      <c r="K362">
        <v>3473</v>
      </c>
      <c r="L362">
        <v>222</v>
      </c>
      <c r="M362">
        <v>3695</v>
      </c>
      <c r="N362" t="s">
        <v>87</v>
      </c>
      <c r="O362" t="s">
        <v>49</v>
      </c>
      <c r="P362" t="s">
        <v>50</v>
      </c>
      <c r="Q362" t="s">
        <v>54</v>
      </c>
      <c r="R362">
        <v>-121.422</v>
      </c>
      <c r="S362">
        <v>38.557400000000001</v>
      </c>
      <c r="T362">
        <v>5.8000000000000003E-2</v>
      </c>
      <c r="U362">
        <v>5071</v>
      </c>
      <c r="V362">
        <v>212819376</v>
      </c>
      <c r="W362">
        <v>121036120</v>
      </c>
      <c r="Y362">
        <v>864413</v>
      </c>
      <c r="Z362">
        <v>68689824</v>
      </c>
      <c r="AA362">
        <v>183748496</v>
      </c>
      <c r="AB362">
        <v>933820</v>
      </c>
      <c r="AC362">
        <v>15401170</v>
      </c>
      <c r="AD362">
        <v>163613712</v>
      </c>
      <c r="AE362">
        <v>254636960</v>
      </c>
      <c r="AF362">
        <v>418801664</v>
      </c>
      <c r="AG362">
        <v>176308480</v>
      </c>
      <c r="AH362">
        <v>1327471</v>
      </c>
      <c r="AI362">
        <v>7284827</v>
      </c>
      <c r="AJ362">
        <v>8612298</v>
      </c>
      <c r="AK362">
        <v>40546516</v>
      </c>
      <c r="AL362">
        <v>47592752</v>
      </c>
      <c r="AM362">
        <v>408443488</v>
      </c>
      <c r="AN362">
        <v>157915136</v>
      </c>
      <c r="AO362">
        <v>61748108</v>
      </c>
      <c r="AP362">
        <v>32297236</v>
      </c>
      <c r="AQ362">
        <v>34136440</v>
      </c>
      <c r="AR362">
        <v>418801664</v>
      </c>
      <c r="AS362">
        <v>408443488</v>
      </c>
      <c r="AT362">
        <v>1358</v>
      </c>
      <c r="AU362">
        <v>0.46</v>
      </c>
      <c r="AW362">
        <v>0.35447299999999998</v>
      </c>
      <c r="AX362">
        <v>0.58999100000000004</v>
      </c>
      <c r="AY362">
        <v>7.8552800000000006E-2</v>
      </c>
      <c r="AZ362">
        <v>25645</v>
      </c>
    </row>
    <row r="363" spans="1:52">
      <c r="A363">
        <v>2015</v>
      </c>
      <c r="B363">
        <v>110617</v>
      </c>
      <c r="C363" t="s">
        <v>64</v>
      </c>
      <c r="D363" t="s">
        <v>48</v>
      </c>
      <c r="E363">
        <f t="shared" si="5"/>
        <v>1</v>
      </c>
      <c r="F363">
        <f>IF(ISNA(VLOOKUP(B363,criteria!$U$2:$U$174,1,0)),0,1)</f>
        <v>1</v>
      </c>
      <c r="G363">
        <v>0.67252766478589865</v>
      </c>
      <c r="H363">
        <v>0.24590270551508844</v>
      </c>
      <c r="I363">
        <v>22863</v>
      </c>
      <c r="J363">
        <v>15376</v>
      </c>
      <c r="K363">
        <v>3648</v>
      </c>
      <c r="L363">
        <v>133</v>
      </c>
      <c r="M363">
        <v>3781</v>
      </c>
      <c r="T363">
        <v>5.2999999999999999E-2</v>
      </c>
      <c r="U363">
        <v>5731</v>
      </c>
      <c r="V363">
        <v>224479984</v>
      </c>
      <c r="W363">
        <v>127924552</v>
      </c>
      <c r="Y363">
        <v>769662</v>
      </c>
      <c r="Z363">
        <v>70567336</v>
      </c>
      <c r="AA363">
        <v>196097552</v>
      </c>
      <c r="AB363">
        <v>1202765</v>
      </c>
      <c r="AC363">
        <v>21644638</v>
      </c>
      <c r="AD363">
        <v>173764000</v>
      </c>
      <c r="AE363">
        <v>274794208</v>
      </c>
      <c r="AF363">
        <v>451836576</v>
      </c>
      <c r="AG363">
        <v>192316608</v>
      </c>
      <c r="AH363">
        <v>1861864</v>
      </c>
      <c r="AI363">
        <v>10246932</v>
      </c>
      <c r="AJ363">
        <v>12108796</v>
      </c>
      <c r="AK363">
        <v>39980872</v>
      </c>
      <c r="AL363">
        <v>51382828</v>
      </c>
      <c r="AM363">
        <v>443782368</v>
      </c>
      <c r="AN363">
        <v>166123200</v>
      </c>
      <c r="AO363">
        <v>75529760</v>
      </c>
      <c r="AP363">
        <v>34136440</v>
      </c>
      <c r="AQ363">
        <v>38797768</v>
      </c>
      <c r="AR363">
        <v>451836576</v>
      </c>
      <c r="AS363">
        <v>443782368</v>
      </c>
      <c r="AT363">
        <v>1283</v>
      </c>
      <c r="AU363">
        <v>0.48899999999999999</v>
      </c>
      <c r="AW363">
        <v>0.32538299999999998</v>
      </c>
      <c r="AX363">
        <v>0.58592599999999995</v>
      </c>
      <c r="AY363">
        <v>6.9183400000000006E-2</v>
      </c>
      <c r="AZ363">
        <v>26527</v>
      </c>
    </row>
    <row r="364" spans="1:52">
      <c r="A364">
        <v>2016</v>
      </c>
      <c r="B364">
        <v>110617</v>
      </c>
      <c r="C364" t="s">
        <v>64</v>
      </c>
      <c r="D364" t="s">
        <v>48</v>
      </c>
      <c r="E364">
        <f t="shared" si="5"/>
        <v>1</v>
      </c>
      <c r="F364">
        <f>IF(ISNA(VLOOKUP(B364,criteria!$U$2:$U$174,1,0)),0,1)</f>
        <v>1</v>
      </c>
      <c r="G364">
        <v>0.71940522930415174</v>
      </c>
      <c r="H364">
        <v>0.21830004644681839</v>
      </c>
      <c r="I364">
        <v>23942</v>
      </c>
      <c r="J364">
        <v>17224</v>
      </c>
      <c r="K364">
        <v>3680</v>
      </c>
      <c r="L364">
        <v>80</v>
      </c>
      <c r="M364">
        <v>3760</v>
      </c>
      <c r="T364">
        <v>5.1999999999999998E-2</v>
      </c>
      <c r="U364">
        <v>5844</v>
      </c>
      <c r="V364">
        <v>228988608</v>
      </c>
      <c r="W364">
        <v>128272192</v>
      </c>
      <c r="Y364">
        <v>392127</v>
      </c>
      <c r="Z364">
        <v>70359136</v>
      </c>
      <c r="AA364">
        <v>221180880</v>
      </c>
      <c r="AB364">
        <v>858164</v>
      </c>
      <c r="AC364">
        <v>26405696</v>
      </c>
      <c r="AD364">
        <v>179112640</v>
      </c>
      <c r="AE364">
        <v>300252416</v>
      </c>
      <c r="AF364">
        <v>481212960</v>
      </c>
      <c r="AG364">
        <v>182738304</v>
      </c>
      <c r="AH364">
        <v>1773034</v>
      </c>
      <c r="AI364">
        <v>9106002</v>
      </c>
      <c r="AJ364">
        <v>10879036</v>
      </c>
      <c r="AK364">
        <v>38585024</v>
      </c>
      <c r="AL364">
        <v>52119464</v>
      </c>
      <c r="AM364">
        <v>476229152</v>
      </c>
      <c r="AN364">
        <v>179543904</v>
      </c>
      <c r="AO364">
        <v>89841776</v>
      </c>
      <c r="AP364">
        <v>38797768</v>
      </c>
      <c r="AQ364">
        <v>48258752</v>
      </c>
      <c r="AR364">
        <v>481212960</v>
      </c>
      <c r="AS364">
        <v>476229152</v>
      </c>
      <c r="AT364">
        <v>1346</v>
      </c>
      <c r="AU364">
        <v>0.48099999999999998</v>
      </c>
      <c r="AW364">
        <v>0.313168</v>
      </c>
      <c r="AX364">
        <v>0.59339399999999998</v>
      </c>
      <c r="AY364">
        <v>6.6058199999999997E-2</v>
      </c>
      <c r="AZ364">
        <v>27217</v>
      </c>
    </row>
    <row r="365" spans="1:52">
      <c r="A365">
        <v>2017</v>
      </c>
      <c r="B365">
        <v>110617</v>
      </c>
      <c r="C365" t="s">
        <v>64</v>
      </c>
      <c r="D365" t="s">
        <v>48</v>
      </c>
      <c r="E365">
        <f t="shared" si="5"/>
        <v>1</v>
      </c>
      <c r="F365">
        <f>IF(ISNA(VLOOKUP(B365,criteria!$U$2:$U$174,1,0)),0,1)</f>
        <v>1</v>
      </c>
      <c r="G365">
        <v>0.67760649759655234</v>
      </c>
      <c r="H365">
        <v>0.21954500978473582</v>
      </c>
      <c r="I365">
        <v>24132</v>
      </c>
      <c r="J365">
        <v>16352</v>
      </c>
      <c r="K365">
        <v>3481</v>
      </c>
      <c r="L365">
        <v>109</v>
      </c>
      <c r="M365">
        <v>3590</v>
      </c>
      <c r="T365">
        <v>5.3999999999999999E-2</v>
      </c>
      <c r="U365">
        <v>5927</v>
      </c>
      <c r="V365">
        <v>241857488</v>
      </c>
      <c r="W365">
        <v>131629088</v>
      </c>
      <c r="Y365">
        <v>543895</v>
      </c>
      <c r="Z365">
        <v>75238048</v>
      </c>
      <c r="AA365">
        <v>299800000</v>
      </c>
      <c r="AB365">
        <v>956520</v>
      </c>
      <c r="AC365">
        <v>51921236</v>
      </c>
      <c r="AD365">
        <v>188173808</v>
      </c>
      <c r="AE365">
        <v>406741952</v>
      </c>
      <c r="AF365">
        <v>596005696</v>
      </c>
      <c r="AG365">
        <v>194960896</v>
      </c>
      <c r="AH365">
        <v>1982065</v>
      </c>
      <c r="AI365">
        <v>8165446</v>
      </c>
      <c r="AJ365">
        <v>10147511</v>
      </c>
      <c r="AK365">
        <v>43228736</v>
      </c>
      <c r="AL365">
        <v>53085264</v>
      </c>
      <c r="AM365">
        <v>578822976</v>
      </c>
      <c r="AN365">
        <v>193030512</v>
      </c>
      <c r="AO365">
        <v>169984736</v>
      </c>
      <c r="AP365">
        <v>48258752</v>
      </c>
      <c r="AQ365">
        <v>44728060</v>
      </c>
      <c r="AR365">
        <v>596005696</v>
      </c>
      <c r="AS365">
        <v>578822976</v>
      </c>
    </row>
    <row r="366" spans="1:52">
      <c r="A366">
        <v>1990</v>
      </c>
      <c r="B366">
        <v>110635</v>
      </c>
      <c r="C366" t="s">
        <v>106</v>
      </c>
      <c r="D366" t="s">
        <v>48</v>
      </c>
      <c r="E366">
        <f t="shared" si="5"/>
        <v>0</v>
      </c>
      <c r="F366">
        <f>IF(ISNA(VLOOKUP(B366,criteria!$U$2:$U$174,1,0)),0,1)</f>
        <v>1</v>
      </c>
      <c r="G366" t="s">
        <v>636</v>
      </c>
      <c r="H366" t="s">
        <v>636</v>
      </c>
      <c r="N366">
        <v>94720</v>
      </c>
      <c r="O366" t="s">
        <v>49</v>
      </c>
      <c r="V366">
        <v>99220000</v>
      </c>
      <c r="Y366">
        <v>1527000</v>
      </c>
      <c r="Z366">
        <v>164116992</v>
      </c>
      <c r="AA366">
        <v>392818016</v>
      </c>
      <c r="AB366">
        <v>70458000</v>
      </c>
      <c r="AC366">
        <v>23844000</v>
      </c>
      <c r="AF366">
        <v>815302976</v>
      </c>
      <c r="AG366">
        <v>247944000</v>
      </c>
      <c r="AH366">
        <v>188706000</v>
      </c>
      <c r="AI366">
        <v>27863000</v>
      </c>
      <c r="AJ366">
        <v>216568992</v>
      </c>
      <c r="AK366">
        <v>73075000</v>
      </c>
      <c r="AL366">
        <v>46128000</v>
      </c>
      <c r="AM366">
        <v>821480128</v>
      </c>
      <c r="AN366">
        <v>451801984</v>
      </c>
      <c r="AO366">
        <v>68330016</v>
      </c>
    </row>
    <row r="367" spans="1:52">
      <c r="A367">
        <v>1991</v>
      </c>
      <c r="B367">
        <v>110635</v>
      </c>
      <c r="C367" t="s">
        <v>106</v>
      </c>
      <c r="D367" t="s">
        <v>48</v>
      </c>
      <c r="E367">
        <f t="shared" si="5"/>
        <v>0</v>
      </c>
      <c r="F367">
        <f>IF(ISNA(VLOOKUP(B367,criteria!$U$2:$U$174,1,0)),0,1)</f>
        <v>1</v>
      </c>
      <c r="G367" t="s">
        <v>636</v>
      </c>
      <c r="H367" t="s">
        <v>636</v>
      </c>
      <c r="N367">
        <v>94720</v>
      </c>
      <c r="O367" t="s">
        <v>49</v>
      </c>
      <c r="V367">
        <v>122930000</v>
      </c>
      <c r="Y367">
        <v>1371000</v>
      </c>
      <c r="Z367">
        <v>179430000</v>
      </c>
      <c r="AA367">
        <v>377673024</v>
      </c>
      <c r="AB367">
        <v>71456000</v>
      </c>
      <c r="AC367">
        <v>25148000</v>
      </c>
      <c r="AF367">
        <v>849120000</v>
      </c>
      <c r="AG367">
        <v>240112000</v>
      </c>
      <c r="AH367">
        <v>199030000</v>
      </c>
      <c r="AI367">
        <v>27458000</v>
      </c>
      <c r="AJ367">
        <v>226488000</v>
      </c>
      <c r="AK367">
        <v>74363000</v>
      </c>
      <c r="AL367">
        <v>45771000</v>
      </c>
      <c r="AM367">
        <v>840440384</v>
      </c>
      <c r="AN367">
        <v>439828000</v>
      </c>
      <c r="AO367">
        <v>71737520</v>
      </c>
    </row>
    <row r="368" spans="1:52">
      <c r="A368">
        <v>1992</v>
      </c>
      <c r="B368">
        <v>110635</v>
      </c>
      <c r="C368" t="s">
        <v>106</v>
      </c>
      <c r="D368" t="s">
        <v>48</v>
      </c>
      <c r="E368">
        <f t="shared" si="5"/>
        <v>0</v>
      </c>
      <c r="F368">
        <f>IF(ISNA(VLOOKUP(B368,criteria!$U$2:$U$174,1,0)),0,1)</f>
        <v>1</v>
      </c>
      <c r="G368" t="s">
        <v>636</v>
      </c>
      <c r="H368" t="s">
        <v>636</v>
      </c>
      <c r="N368">
        <v>94720</v>
      </c>
      <c r="O368" t="s">
        <v>49</v>
      </c>
      <c r="V368">
        <v>144967008</v>
      </c>
      <c r="Y368">
        <v>1202000</v>
      </c>
      <c r="Z368">
        <v>187686000</v>
      </c>
      <c r="AA368">
        <v>341094016</v>
      </c>
      <c r="AB368">
        <v>68181000</v>
      </c>
      <c r="AC368">
        <v>25780000</v>
      </c>
      <c r="AF368">
        <v>842412992</v>
      </c>
      <c r="AG368">
        <v>248770000</v>
      </c>
      <c r="AH368">
        <v>207734000</v>
      </c>
      <c r="AI368">
        <v>29621000</v>
      </c>
      <c r="AJ368">
        <v>237355008</v>
      </c>
      <c r="AK368">
        <v>77818000</v>
      </c>
      <c r="AL368">
        <v>42678000</v>
      </c>
      <c r="AM368">
        <v>850867008</v>
      </c>
      <c r="AN368">
        <v>449366016</v>
      </c>
      <c r="AO368">
        <v>73810000</v>
      </c>
      <c r="AV368">
        <v>6285</v>
      </c>
    </row>
    <row r="369" spans="1:52">
      <c r="A369">
        <v>1993</v>
      </c>
      <c r="B369">
        <v>110635</v>
      </c>
      <c r="C369" t="s">
        <v>106</v>
      </c>
      <c r="D369" t="s">
        <v>48</v>
      </c>
      <c r="E369">
        <f t="shared" si="5"/>
        <v>0</v>
      </c>
      <c r="F369">
        <f>IF(ISNA(VLOOKUP(B369,criteria!$U$2:$U$174,1,0)),0,1)</f>
        <v>1</v>
      </c>
      <c r="G369" t="s">
        <v>636</v>
      </c>
      <c r="H369" t="s">
        <v>636</v>
      </c>
      <c r="N369">
        <v>94720</v>
      </c>
      <c r="O369" t="s">
        <v>49</v>
      </c>
      <c r="V369">
        <v>172820000</v>
      </c>
      <c r="Y369">
        <v>750000</v>
      </c>
      <c r="Z369">
        <v>183358016</v>
      </c>
      <c r="AA369">
        <v>326446016</v>
      </c>
      <c r="AB369">
        <v>63427000</v>
      </c>
      <c r="AC369">
        <v>25401000</v>
      </c>
      <c r="AF369">
        <v>851180032</v>
      </c>
      <c r="AG369">
        <v>243895008</v>
      </c>
      <c r="AH369">
        <v>206526000</v>
      </c>
      <c r="AI369">
        <v>27147000</v>
      </c>
      <c r="AJ369">
        <v>233672992</v>
      </c>
      <c r="AK369">
        <v>82123000</v>
      </c>
      <c r="AL369">
        <v>47382000</v>
      </c>
      <c r="AM369">
        <v>870841984</v>
      </c>
      <c r="AN369">
        <v>435948992</v>
      </c>
      <c r="AO369">
        <v>73776000</v>
      </c>
      <c r="AV369">
        <v>6000</v>
      </c>
    </row>
    <row r="370" spans="1:52">
      <c r="A370">
        <v>1994</v>
      </c>
      <c r="B370">
        <v>110635</v>
      </c>
      <c r="C370" t="s">
        <v>106</v>
      </c>
      <c r="D370" t="s">
        <v>48</v>
      </c>
      <c r="E370">
        <f t="shared" si="5"/>
        <v>0</v>
      </c>
      <c r="F370">
        <f>IF(ISNA(VLOOKUP(B370,criteria!$U$2:$U$174,1,0)),0,1)</f>
        <v>1</v>
      </c>
      <c r="G370" t="s">
        <v>636</v>
      </c>
      <c r="H370" t="s">
        <v>636</v>
      </c>
      <c r="N370">
        <v>94720</v>
      </c>
      <c r="O370" t="s">
        <v>49</v>
      </c>
      <c r="V370">
        <v>189464000</v>
      </c>
      <c r="Y370">
        <v>739000</v>
      </c>
      <c r="Z370">
        <v>189288992</v>
      </c>
      <c r="AA370">
        <v>337387008</v>
      </c>
      <c r="AB370">
        <v>77929000</v>
      </c>
      <c r="AC370">
        <v>27710000</v>
      </c>
      <c r="AF370">
        <v>903891008</v>
      </c>
      <c r="AG370">
        <v>251819008</v>
      </c>
      <c r="AH370">
        <v>222090000</v>
      </c>
      <c r="AI370">
        <v>27839000</v>
      </c>
      <c r="AJ370">
        <v>249928992</v>
      </c>
      <c r="AK370">
        <v>88173000</v>
      </c>
      <c r="AL370">
        <v>53077000</v>
      </c>
      <c r="AM370">
        <v>935422976</v>
      </c>
      <c r="AN370">
        <v>464676000</v>
      </c>
      <c r="AO370">
        <v>79157000</v>
      </c>
      <c r="AV370">
        <v>6246</v>
      </c>
    </row>
    <row r="371" spans="1:52">
      <c r="A371">
        <v>1995</v>
      </c>
      <c r="B371">
        <v>110635</v>
      </c>
      <c r="C371" t="s">
        <v>106</v>
      </c>
      <c r="D371" t="s">
        <v>48</v>
      </c>
      <c r="E371">
        <f t="shared" si="5"/>
        <v>0</v>
      </c>
      <c r="F371">
        <f>IF(ISNA(VLOOKUP(B371,criteria!$U$2:$U$174,1,0)),0,1)</f>
        <v>1</v>
      </c>
      <c r="G371" t="s">
        <v>636</v>
      </c>
      <c r="H371" t="s">
        <v>636</v>
      </c>
      <c r="N371">
        <v>94720</v>
      </c>
      <c r="O371" t="s">
        <v>49</v>
      </c>
      <c r="V371">
        <v>196848000</v>
      </c>
      <c r="Y371">
        <v>1444000</v>
      </c>
      <c r="Z371">
        <v>194349984</v>
      </c>
      <c r="AA371">
        <v>339285024</v>
      </c>
      <c r="AB371">
        <v>87216000</v>
      </c>
      <c r="AC371">
        <v>28646000</v>
      </c>
      <c r="AF371">
        <v>953620992</v>
      </c>
      <c r="AG371">
        <v>261568000</v>
      </c>
      <c r="AH371">
        <v>236984000</v>
      </c>
      <c r="AI371">
        <v>25842000</v>
      </c>
      <c r="AJ371">
        <v>262826000</v>
      </c>
      <c r="AK371">
        <v>90855000</v>
      </c>
      <c r="AL371">
        <v>53353000</v>
      </c>
      <c r="AM371">
        <v>975153024</v>
      </c>
      <c r="AN371">
        <v>483182016</v>
      </c>
      <c r="AO371">
        <v>82995000</v>
      </c>
      <c r="AV371">
        <v>6650</v>
      </c>
    </row>
    <row r="372" spans="1:52">
      <c r="A372">
        <v>1996</v>
      </c>
      <c r="B372">
        <v>110635</v>
      </c>
      <c r="C372" t="s">
        <v>106</v>
      </c>
      <c r="D372" t="s">
        <v>48</v>
      </c>
      <c r="E372">
        <f t="shared" si="5"/>
        <v>0</v>
      </c>
      <c r="F372">
        <f>IF(ISNA(VLOOKUP(B372,criteria!$U$2:$U$174,1,0)),0,1)</f>
        <v>1</v>
      </c>
      <c r="G372" t="s">
        <v>636</v>
      </c>
      <c r="H372" t="s">
        <v>636</v>
      </c>
      <c r="N372">
        <v>94720</v>
      </c>
      <c r="O372" t="s">
        <v>49</v>
      </c>
      <c r="V372">
        <v>212684000</v>
      </c>
      <c r="Y372">
        <v>1308000</v>
      </c>
      <c r="Z372">
        <v>208713984</v>
      </c>
      <c r="AA372">
        <v>365891008</v>
      </c>
      <c r="AB372">
        <v>97482000</v>
      </c>
      <c r="AC372">
        <v>27657000</v>
      </c>
      <c r="AF372">
        <v>1030556032</v>
      </c>
      <c r="AG372">
        <v>279544000</v>
      </c>
      <c r="AH372">
        <v>261131008</v>
      </c>
      <c r="AI372">
        <v>27347000</v>
      </c>
      <c r="AJ372">
        <v>288478016</v>
      </c>
      <c r="AK372">
        <v>92136000</v>
      </c>
      <c r="AL372">
        <v>54692000</v>
      </c>
      <c r="AM372">
        <v>1008692992</v>
      </c>
      <c r="AN372">
        <v>505636992</v>
      </c>
      <c r="AO372">
        <v>87531000</v>
      </c>
      <c r="AT372">
        <v>2610</v>
      </c>
      <c r="AU372">
        <v>0.80500000000000005</v>
      </c>
      <c r="AV372">
        <v>6710</v>
      </c>
    </row>
    <row r="373" spans="1:52">
      <c r="A373">
        <v>1997</v>
      </c>
      <c r="B373">
        <v>110635</v>
      </c>
      <c r="C373" t="s">
        <v>106</v>
      </c>
      <c r="D373" t="s">
        <v>48</v>
      </c>
      <c r="E373">
        <f t="shared" si="5"/>
        <v>0</v>
      </c>
      <c r="F373">
        <f>IF(ISNA(VLOOKUP(B373,criteria!$U$2:$U$174,1,0)),0,1)</f>
        <v>1</v>
      </c>
      <c r="G373" t="s">
        <v>636</v>
      </c>
      <c r="H373" t="s">
        <v>636</v>
      </c>
      <c r="N373">
        <v>94720</v>
      </c>
      <c r="O373" t="s">
        <v>49</v>
      </c>
      <c r="V373">
        <v>222820992</v>
      </c>
      <c r="Y373">
        <v>1450000</v>
      </c>
      <c r="Z373">
        <v>218556000</v>
      </c>
      <c r="AA373">
        <v>386806976</v>
      </c>
      <c r="AB373">
        <v>107416000</v>
      </c>
      <c r="AC373">
        <v>27899000</v>
      </c>
      <c r="AF373">
        <v>1092848000</v>
      </c>
      <c r="AG373">
        <v>309439008</v>
      </c>
      <c r="AH373">
        <v>266544992</v>
      </c>
      <c r="AI373">
        <v>28121000</v>
      </c>
      <c r="AJ373">
        <v>294665984</v>
      </c>
      <c r="AK373">
        <v>99197000</v>
      </c>
      <c r="AL373">
        <v>55126000</v>
      </c>
      <c r="AM373">
        <v>1103080960</v>
      </c>
      <c r="AN373">
        <v>540329024</v>
      </c>
      <c r="AO373">
        <v>91080000</v>
      </c>
      <c r="AT373">
        <v>2860</v>
      </c>
      <c r="AU373">
        <v>0.82799999999999996</v>
      </c>
      <c r="AV373">
        <v>7657</v>
      </c>
      <c r="AW373">
        <v>0.16025400000000001</v>
      </c>
      <c r="AX373">
        <v>0.54468300000000003</v>
      </c>
      <c r="AY373">
        <v>3.0748299999999999E-2</v>
      </c>
      <c r="AZ373">
        <v>30000</v>
      </c>
    </row>
    <row r="374" spans="1:52">
      <c r="A374">
        <v>1998</v>
      </c>
      <c r="B374">
        <v>110635</v>
      </c>
      <c r="C374" t="s">
        <v>106</v>
      </c>
      <c r="D374" t="s">
        <v>48</v>
      </c>
      <c r="E374">
        <f t="shared" si="5"/>
        <v>0</v>
      </c>
      <c r="F374">
        <f>IF(ISNA(VLOOKUP(B374,criteria!$U$2:$U$174,1,0)),0,1)</f>
        <v>1</v>
      </c>
      <c r="G374" t="s">
        <v>636</v>
      </c>
      <c r="H374" t="s">
        <v>636</v>
      </c>
      <c r="N374">
        <v>94720</v>
      </c>
      <c r="O374" t="s">
        <v>49</v>
      </c>
      <c r="V374">
        <v>230234000</v>
      </c>
      <c r="Y374">
        <v>1258000</v>
      </c>
      <c r="Z374">
        <v>239018000</v>
      </c>
      <c r="AA374">
        <v>446259008</v>
      </c>
      <c r="AB374">
        <v>120067000</v>
      </c>
      <c r="AC374">
        <v>30159000</v>
      </c>
      <c r="AF374">
        <v>1204024064</v>
      </c>
      <c r="AG374">
        <v>316300992</v>
      </c>
      <c r="AH374">
        <v>289252992</v>
      </c>
      <c r="AI374">
        <v>31070000</v>
      </c>
      <c r="AJ374">
        <v>320323008</v>
      </c>
      <c r="AK374">
        <v>121536000</v>
      </c>
      <c r="AL374">
        <v>58775000</v>
      </c>
      <c r="AM374">
        <v>1172514944</v>
      </c>
      <c r="AN374">
        <v>574809984</v>
      </c>
      <c r="AO374">
        <v>96655000</v>
      </c>
      <c r="AT374">
        <v>2660</v>
      </c>
      <c r="AU374">
        <v>0.82299999999999995</v>
      </c>
      <c r="AV374">
        <v>7657</v>
      </c>
      <c r="AW374">
        <v>0.16203400000000001</v>
      </c>
      <c r="AX374">
        <v>0.54551000000000005</v>
      </c>
      <c r="AY374">
        <v>3.05437E-2</v>
      </c>
      <c r="AZ374">
        <v>30146.5</v>
      </c>
    </row>
    <row r="375" spans="1:52">
      <c r="A375">
        <v>1999</v>
      </c>
      <c r="B375">
        <v>110635</v>
      </c>
      <c r="C375" t="s">
        <v>106</v>
      </c>
      <c r="D375" t="s">
        <v>48</v>
      </c>
      <c r="E375">
        <f t="shared" si="5"/>
        <v>0</v>
      </c>
      <c r="F375">
        <f>IF(ISNA(VLOOKUP(B375,criteria!$U$2:$U$174,1,0)),0,1)</f>
        <v>1</v>
      </c>
      <c r="G375" t="s">
        <v>636</v>
      </c>
      <c r="H375" t="s">
        <v>636</v>
      </c>
      <c r="N375">
        <v>94720</v>
      </c>
      <c r="O375" t="s">
        <v>49</v>
      </c>
      <c r="V375">
        <v>240816000</v>
      </c>
      <c r="Y375">
        <v>1745000</v>
      </c>
      <c r="Z375">
        <v>258852992</v>
      </c>
      <c r="AA375">
        <v>484590016</v>
      </c>
      <c r="AB375">
        <v>138146000</v>
      </c>
      <c r="AC375">
        <v>34432000</v>
      </c>
      <c r="AF375">
        <v>1303632000</v>
      </c>
      <c r="AG375">
        <v>344526016</v>
      </c>
      <c r="AH375">
        <v>318985984</v>
      </c>
      <c r="AI375">
        <v>36216000</v>
      </c>
      <c r="AJ375">
        <v>355201984</v>
      </c>
      <c r="AK375">
        <v>136132000</v>
      </c>
      <c r="AL375">
        <v>65028000</v>
      </c>
      <c r="AM375">
        <v>1277662976</v>
      </c>
      <c r="AN375">
        <v>617281984</v>
      </c>
      <c r="AO375">
        <v>104809000</v>
      </c>
      <c r="AT375">
        <v>2784</v>
      </c>
      <c r="AU375">
        <v>0.83099999999999996</v>
      </c>
      <c r="AV375">
        <v>8266</v>
      </c>
      <c r="AW375">
        <v>0.17194699999999999</v>
      </c>
      <c r="AX375">
        <v>0.54536300000000004</v>
      </c>
      <c r="AY375">
        <v>3.1826E-2</v>
      </c>
      <c r="AZ375">
        <v>29794</v>
      </c>
    </row>
    <row r="376" spans="1:52">
      <c r="A376">
        <v>2000</v>
      </c>
      <c r="B376">
        <v>110635</v>
      </c>
      <c r="C376" t="s">
        <v>106</v>
      </c>
      <c r="D376" t="s">
        <v>48</v>
      </c>
      <c r="E376">
        <f t="shared" si="5"/>
        <v>0</v>
      </c>
      <c r="F376">
        <f>IF(ISNA(VLOOKUP(B376,criteria!$U$2:$U$174,1,0)),0,1)</f>
        <v>1</v>
      </c>
      <c r="G376" t="s">
        <v>636</v>
      </c>
      <c r="H376" t="s">
        <v>636</v>
      </c>
      <c r="V376">
        <v>245024000</v>
      </c>
      <c r="Y376">
        <v>1461000</v>
      </c>
      <c r="Z376">
        <v>256548000</v>
      </c>
      <c r="AA376">
        <v>569262976</v>
      </c>
      <c r="AB376">
        <v>160431008</v>
      </c>
      <c r="AC376">
        <v>38360000</v>
      </c>
      <c r="AF376">
        <v>1429318016</v>
      </c>
      <c r="AG376">
        <v>399971008</v>
      </c>
      <c r="AH376">
        <v>333425984</v>
      </c>
      <c r="AI376">
        <v>45545000</v>
      </c>
      <c r="AJ376">
        <v>378970976</v>
      </c>
      <c r="AK376">
        <v>106976000</v>
      </c>
      <c r="AL376">
        <v>78059000</v>
      </c>
      <c r="AM376">
        <v>1374109952</v>
      </c>
      <c r="AN376">
        <v>678412032</v>
      </c>
      <c r="AO376">
        <v>115772000</v>
      </c>
      <c r="AT376">
        <v>2817</v>
      </c>
      <c r="AU376">
        <v>0.82299999999999995</v>
      </c>
      <c r="AV376">
        <v>8670</v>
      </c>
      <c r="AW376">
        <v>0.210699</v>
      </c>
      <c r="AX376">
        <v>0.55914799999999998</v>
      </c>
      <c r="AY376">
        <v>3.8906400000000001E-2</v>
      </c>
      <c r="AZ376">
        <v>29163.5</v>
      </c>
    </row>
    <row r="377" spans="1:52">
      <c r="A377">
        <v>2001</v>
      </c>
      <c r="B377">
        <v>110635</v>
      </c>
      <c r="C377" t="s">
        <v>106</v>
      </c>
      <c r="D377" t="s">
        <v>48</v>
      </c>
      <c r="E377">
        <f t="shared" si="5"/>
        <v>1</v>
      </c>
      <c r="F377">
        <f>IF(ISNA(VLOOKUP(B377,criteria!$U$2:$U$174,1,0)),0,1)</f>
        <v>1</v>
      </c>
      <c r="G377">
        <v>0.26438734338500741</v>
      </c>
      <c r="H377">
        <v>0.42489959839357427</v>
      </c>
      <c r="I377">
        <v>32963</v>
      </c>
      <c r="J377">
        <v>8715</v>
      </c>
      <c r="K377">
        <v>3627</v>
      </c>
      <c r="L377">
        <v>76</v>
      </c>
      <c r="M377">
        <v>3703</v>
      </c>
      <c r="N377">
        <v>94720</v>
      </c>
      <c r="O377" t="s">
        <v>49</v>
      </c>
      <c r="V377">
        <v>249344992</v>
      </c>
      <c r="W377">
        <v>200668992</v>
      </c>
      <c r="Y377">
        <v>83169000</v>
      </c>
      <c r="Z377">
        <v>248323008</v>
      </c>
      <c r="AA377">
        <v>693120064</v>
      </c>
      <c r="AB377">
        <v>22130000</v>
      </c>
      <c r="AC377">
        <v>90052000</v>
      </c>
      <c r="AD377">
        <v>751241024</v>
      </c>
      <c r="AE377">
        <v>561598976</v>
      </c>
      <c r="AF377">
        <v>1437038976</v>
      </c>
      <c r="AG377">
        <v>466816768</v>
      </c>
      <c r="AH377">
        <v>391694720</v>
      </c>
      <c r="AI377">
        <v>57970044</v>
      </c>
      <c r="AJ377">
        <v>449664768</v>
      </c>
      <c r="AK377">
        <v>82041840</v>
      </c>
      <c r="AL377">
        <v>100063680</v>
      </c>
      <c r="AM377">
        <v>1351080960</v>
      </c>
      <c r="AN377">
        <v>708577664</v>
      </c>
      <c r="AO377">
        <v>126620376</v>
      </c>
      <c r="AR377">
        <v>1437038976</v>
      </c>
      <c r="AS377">
        <v>1351080960</v>
      </c>
      <c r="AT377">
        <v>3114</v>
      </c>
      <c r="AU377">
        <v>0.83599999999999997</v>
      </c>
      <c r="AV377">
        <v>10046</v>
      </c>
      <c r="AW377">
        <v>0.208983</v>
      </c>
      <c r="AX377">
        <v>0.56165100000000001</v>
      </c>
      <c r="AY377">
        <v>3.8877700000000001E-2</v>
      </c>
      <c r="AZ377">
        <v>30000</v>
      </c>
    </row>
    <row r="378" spans="1:52">
      <c r="A378">
        <v>2002</v>
      </c>
      <c r="B378">
        <v>110635</v>
      </c>
      <c r="C378" t="s">
        <v>106</v>
      </c>
      <c r="D378" t="s">
        <v>48</v>
      </c>
      <c r="E378">
        <f t="shared" si="5"/>
        <v>1</v>
      </c>
      <c r="F378">
        <f>IF(ISNA(VLOOKUP(B378,criteria!$U$2:$U$174,1,0)),0,1)</f>
        <v>1</v>
      </c>
      <c r="G378">
        <v>0.24686980609418283</v>
      </c>
      <c r="H378">
        <v>0.43346050269299818</v>
      </c>
      <c r="I378">
        <v>36100</v>
      </c>
      <c r="J378">
        <v>8912</v>
      </c>
      <c r="K378">
        <v>3796</v>
      </c>
      <c r="L378">
        <v>67</v>
      </c>
      <c r="M378">
        <v>3863</v>
      </c>
      <c r="N378">
        <v>94720</v>
      </c>
      <c r="O378" t="s">
        <v>49</v>
      </c>
      <c r="V378">
        <v>257512000</v>
      </c>
      <c r="W378">
        <v>203306000</v>
      </c>
      <c r="Y378">
        <v>94967000</v>
      </c>
      <c r="Z378">
        <v>305708992</v>
      </c>
      <c r="AA378">
        <v>678051968</v>
      </c>
      <c r="AB378">
        <v>72011000</v>
      </c>
      <c r="AC378">
        <v>99054000</v>
      </c>
      <c r="AD378">
        <v>830112000</v>
      </c>
      <c r="AE378">
        <v>584796032</v>
      </c>
      <c r="AF378">
        <v>1566509056</v>
      </c>
      <c r="AG378">
        <v>486088032</v>
      </c>
      <c r="AH378">
        <v>403642080</v>
      </c>
      <c r="AI378">
        <v>55412564</v>
      </c>
      <c r="AJ378">
        <v>459054656</v>
      </c>
      <c r="AK378">
        <v>90832120</v>
      </c>
      <c r="AL378">
        <v>111515768</v>
      </c>
      <c r="AM378">
        <v>1420472064</v>
      </c>
      <c r="AN378">
        <v>729213824</v>
      </c>
      <c r="AO378">
        <v>139549888</v>
      </c>
      <c r="AR378">
        <v>1566509056</v>
      </c>
      <c r="AS378">
        <v>1420472064</v>
      </c>
      <c r="AT378">
        <v>3075</v>
      </c>
      <c r="AU378">
        <v>0.85399999999999998</v>
      </c>
      <c r="AV378">
        <v>10608</v>
      </c>
      <c r="AW378">
        <v>0.182286</v>
      </c>
      <c r="AX378">
        <v>0.55932599999999999</v>
      </c>
      <c r="AY378">
        <v>3.5351599999999997E-2</v>
      </c>
      <c r="AZ378">
        <v>30330</v>
      </c>
    </row>
    <row r="379" spans="1:52">
      <c r="A379">
        <v>2003</v>
      </c>
      <c r="B379">
        <v>110635</v>
      </c>
      <c r="C379" t="s">
        <v>106</v>
      </c>
      <c r="D379" t="s">
        <v>48</v>
      </c>
      <c r="E379">
        <f t="shared" si="5"/>
        <v>1</v>
      </c>
      <c r="F379">
        <f>IF(ISNA(VLOOKUP(B379,criteria!$U$2:$U$174,1,0)),0,1)</f>
        <v>1</v>
      </c>
      <c r="G379">
        <v>0.2389079434764714</v>
      </c>
      <c r="H379">
        <v>0.41954749052486506</v>
      </c>
      <c r="I379">
        <v>36445</v>
      </c>
      <c r="J379">
        <v>8707</v>
      </c>
      <c r="K379">
        <v>3578</v>
      </c>
      <c r="L379">
        <v>75</v>
      </c>
      <c r="M379">
        <v>3653</v>
      </c>
      <c r="N379">
        <v>94720</v>
      </c>
      <c r="O379" t="s">
        <v>49</v>
      </c>
      <c r="V379">
        <v>319115008</v>
      </c>
      <c r="W379">
        <v>246832000</v>
      </c>
      <c r="Y379">
        <v>90364000</v>
      </c>
      <c r="Z379">
        <v>336659008</v>
      </c>
      <c r="AA379">
        <v>631932032</v>
      </c>
      <c r="AB379">
        <v>123703000</v>
      </c>
      <c r="AC379">
        <v>134894000</v>
      </c>
      <c r="AD379">
        <v>916161024</v>
      </c>
      <c r="AE379">
        <v>592412032</v>
      </c>
      <c r="AF379">
        <v>1656935936</v>
      </c>
      <c r="AG379">
        <v>485066016</v>
      </c>
      <c r="AH379">
        <v>430424832</v>
      </c>
      <c r="AI379">
        <v>57300640</v>
      </c>
      <c r="AJ379">
        <v>487725472</v>
      </c>
      <c r="AK379">
        <v>92820584</v>
      </c>
      <c r="AL379">
        <v>110825712</v>
      </c>
      <c r="AM379">
        <v>1470690944</v>
      </c>
      <c r="AN379">
        <v>737166912</v>
      </c>
      <c r="AO379">
        <v>149242768</v>
      </c>
      <c r="AP379">
        <v>429720992</v>
      </c>
      <c r="AQ379">
        <v>528892992</v>
      </c>
      <c r="AR379">
        <v>1656935936</v>
      </c>
      <c r="AS379">
        <v>1470690944</v>
      </c>
      <c r="AT379">
        <v>3242</v>
      </c>
      <c r="AU379">
        <v>0.86599999999999999</v>
      </c>
      <c r="AV379">
        <v>11212</v>
      </c>
      <c r="AW379">
        <v>0.187609</v>
      </c>
      <c r="AX379">
        <v>0.55706</v>
      </c>
      <c r="AY379">
        <v>3.5268899999999999E-2</v>
      </c>
      <c r="AZ379">
        <v>30202</v>
      </c>
    </row>
    <row r="380" spans="1:52">
      <c r="A380">
        <v>2004</v>
      </c>
      <c r="B380">
        <v>110635</v>
      </c>
      <c r="C380" t="s">
        <v>106</v>
      </c>
      <c r="D380" t="s">
        <v>48</v>
      </c>
      <c r="E380">
        <f t="shared" si="5"/>
        <v>1</v>
      </c>
      <c r="F380">
        <f>IF(ISNA(VLOOKUP(B380,criteria!$U$2:$U$174,1,0)),0,1)</f>
        <v>1</v>
      </c>
      <c r="G380">
        <v>0.23872327774925001</v>
      </c>
      <c r="H380">
        <v>0.41356277595380958</v>
      </c>
      <c r="I380">
        <v>37001</v>
      </c>
      <c r="J380">
        <v>8833</v>
      </c>
      <c r="K380">
        <v>3609</v>
      </c>
      <c r="L380">
        <v>44</v>
      </c>
      <c r="M380">
        <v>3653</v>
      </c>
      <c r="N380">
        <v>94720</v>
      </c>
      <c r="O380" t="s">
        <v>49</v>
      </c>
      <c r="P380" t="s">
        <v>50</v>
      </c>
      <c r="V380">
        <v>355683008</v>
      </c>
      <c r="W380">
        <v>274929984</v>
      </c>
      <c r="Y380">
        <v>94665000</v>
      </c>
      <c r="Z380">
        <v>346032000</v>
      </c>
      <c r="AA380">
        <v>604481024</v>
      </c>
      <c r="AB380">
        <v>125214000</v>
      </c>
      <c r="AC380">
        <v>119543000</v>
      </c>
      <c r="AD380">
        <v>967094976</v>
      </c>
      <c r="AE380">
        <v>564982016</v>
      </c>
      <c r="AF380">
        <v>1679384960</v>
      </c>
      <c r="AG380">
        <v>504056416</v>
      </c>
      <c r="AH380">
        <v>457066560</v>
      </c>
      <c r="AI380">
        <v>54363488</v>
      </c>
      <c r="AJ380">
        <v>511430048</v>
      </c>
      <c r="AK380">
        <v>98987384</v>
      </c>
      <c r="AL380">
        <v>118147376</v>
      </c>
      <c r="AM380">
        <v>1541875968</v>
      </c>
      <c r="AN380">
        <v>739585856</v>
      </c>
      <c r="AO380">
        <v>163299296</v>
      </c>
      <c r="AP380">
        <v>528892992</v>
      </c>
      <c r="AQ380">
        <v>608921024</v>
      </c>
      <c r="AR380">
        <v>1679384960</v>
      </c>
      <c r="AS380">
        <v>1541875968</v>
      </c>
      <c r="AT380">
        <v>3169</v>
      </c>
      <c r="AU380">
        <v>0.871</v>
      </c>
      <c r="AV380">
        <v>11630</v>
      </c>
      <c r="AW380">
        <v>0.18611900000000001</v>
      </c>
      <c r="AX380">
        <v>0.55117300000000002</v>
      </c>
      <c r="AY380">
        <v>3.3482400000000002E-2</v>
      </c>
      <c r="AZ380">
        <v>30023</v>
      </c>
    </row>
    <row r="381" spans="1:52">
      <c r="A381">
        <v>2005</v>
      </c>
      <c r="B381">
        <v>110635</v>
      </c>
      <c r="C381" t="s">
        <v>65</v>
      </c>
      <c r="D381" t="s">
        <v>48</v>
      </c>
      <c r="E381">
        <f t="shared" si="5"/>
        <v>1</v>
      </c>
      <c r="F381">
        <f>IF(ISNA(VLOOKUP(B381,criteria!$U$2:$U$174,1,0)),0,1)</f>
        <v>1</v>
      </c>
      <c r="G381">
        <v>0.24648981706153386</v>
      </c>
      <c r="H381">
        <v>0.40614976219444754</v>
      </c>
      <c r="I381">
        <v>36679</v>
      </c>
      <c r="J381">
        <v>9041</v>
      </c>
      <c r="K381">
        <v>3647</v>
      </c>
      <c r="L381">
        <v>25</v>
      </c>
      <c r="M381">
        <v>3672</v>
      </c>
      <c r="N381">
        <v>94720</v>
      </c>
      <c r="O381" t="s">
        <v>49</v>
      </c>
      <c r="P381" t="s">
        <v>50</v>
      </c>
      <c r="Q381" t="s">
        <v>54</v>
      </c>
      <c r="V381">
        <v>386254016</v>
      </c>
      <c r="W381">
        <v>292481984</v>
      </c>
      <c r="Y381">
        <v>103757000</v>
      </c>
      <c r="Z381">
        <v>334153984</v>
      </c>
      <c r="AA381">
        <v>632360000</v>
      </c>
      <c r="AB381">
        <v>134751008</v>
      </c>
      <c r="AC381">
        <v>107980000</v>
      </c>
      <c r="AD381">
        <v>1004753024</v>
      </c>
      <c r="AE381">
        <v>592630976</v>
      </c>
      <c r="AF381">
        <v>1711175936</v>
      </c>
      <c r="AG381">
        <v>541105216</v>
      </c>
      <c r="AH381">
        <v>444603776</v>
      </c>
      <c r="AI381">
        <v>58035844</v>
      </c>
      <c r="AJ381">
        <v>502639616</v>
      </c>
      <c r="AK381">
        <v>109130520</v>
      </c>
      <c r="AL381">
        <v>120545096</v>
      </c>
      <c r="AM381">
        <v>1592029952</v>
      </c>
      <c r="AN381">
        <v>776072000</v>
      </c>
      <c r="AO381">
        <v>165296992</v>
      </c>
      <c r="AP381">
        <v>608921024</v>
      </c>
      <c r="AQ381">
        <v>700374976</v>
      </c>
      <c r="AR381">
        <v>1711175936</v>
      </c>
      <c r="AS381">
        <v>1592029952</v>
      </c>
      <c r="AT381">
        <v>3330</v>
      </c>
      <c r="AU381">
        <v>0.88900000000000001</v>
      </c>
      <c r="AV381">
        <v>12554</v>
      </c>
      <c r="AW381">
        <v>0.18424399999999999</v>
      </c>
      <c r="AX381">
        <v>0.55171999999999999</v>
      </c>
      <c r="AY381">
        <v>3.7556899999999997E-2</v>
      </c>
      <c r="AZ381">
        <v>31301</v>
      </c>
    </row>
    <row r="382" spans="1:52">
      <c r="A382">
        <v>2006</v>
      </c>
      <c r="B382">
        <v>110635</v>
      </c>
      <c r="C382" t="s">
        <v>65</v>
      </c>
      <c r="D382" t="s">
        <v>48</v>
      </c>
      <c r="E382">
        <f t="shared" si="5"/>
        <v>1</v>
      </c>
      <c r="F382">
        <f>IF(ISNA(VLOOKUP(B382,criteria!$U$2:$U$174,1,0)),0,1)</f>
        <v>1</v>
      </c>
      <c r="G382">
        <v>0.26522396930891012</v>
      </c>
      <c r="H382">
        <v>0.41774472853213812</v>
      </c>
      <c r="I382">
        <v>37014</v>
      </c>
      <c r="J382">
        <v>9817</v>
      </c>
      <c r="K382">
        <v>4059</v>
      </c>
      <c r="L382">
        <v>42</v>
      </c>
      <c r="M382">
        <v>4101</v>
      </c>
      <c r="N382">
        <v>94720</v>
      </c>
      <c r="O382" t="s">
        <v>49</v>
      </c>
      <c r="P382" t="s">
        <v>50</v>
      </c>
      <c r="Q382" t="s">
        <v>54</v>
      </c>
      <c r="V382">
        <v>407492992</v>
      </c>
      <c r="W382">
        <v>309924000</v>
      </c>
      <c r="Y382">
        <v>109021000</v>
      </c>
      <c r="Z382">
        <v>328772000</v>
      </c>
      <c r="AA382">
        <v>677763968</v>
      </c>
      <c r="AB382">
        <v>147744000</v>
      </c>
      <c r="AC382">
        <v>67146000</v>
      </c>
      <c r="AD382">
        <v>1039886016</v>
      </c>
      <c r="AE382">
        <v>641249984</v>
      </c>
      <c r="AF382">
        <v>1773044992</v>
      </c>
      <c r="AG382">
        <v>568731136</v>
      </c>
      <c r="AH382">
        <v>458586912</v>
      </c>
      <c r="AI382">
        <v>61181900</v>
      </c>
      <c r="AJ382">
        <v>519768800</v>
      </c>
      <c r="AK382">
        <v>115486752</v>
      </c>
      <c r="AL382">
        <v>112425608</v>
      </c>
      <c r="AM382">
        <v>1686098944</v>
      </c>
      <c r="AN382">
        <v>824974016</v>
      </c>
      <c r="AO382">
        <v>177360000</v>
      </c>
      <c r="AP382">
        <v>700374976</v>
      </c>
      <c r="AQ382">
        <v>856665984</v>
      </c>
      <c r="AR382">
        <v>1773044992</v>
      </c>
      <c r="AS382">
        <v>1686098944</v>
      </c>
      <c r="AT382">
        <v>3388</v>
      </c>
      <c r="AU382">
        <v>0.88100000000000001</v>
      </c>
      <c r="AV382">
        <v>13074</v>
      </c>
      <c r="AW382">
        <v>0.18579799999999999</v>
      </c>
      <c r="AX382">
        <v>0.55085099999999998</v>
      </c>
      <c r="AY382">
        <v>4.0918299999999998E-2</v>
      </c>
      <c r="AZ382">
        <v>31553</v>
      </c>
    </row>
    <row r="383" spans="1:52">
      <c r="A383">
        <v>2007</v>
      </c>
      <c r="B383">
        <v>110635</v>
      </c>
      <c r="C383" t="s">
        <v>65</v>
      </c>
      <c r="D383" t="s">
        <v>48</v>
      </c>
      <c r="E383">
        <f t="shared" si="5"/>
        <v>1</v>
      </c>
      <c r="F383">
        <f>IF(ISNA(VLOOKUP(B383,criteria!$U$2:$U$174,1,0)),0,1)</f>
        <v>1</v>
      </c>
      <c r="G383">
        <v>0.23763039525313426</v>
      </c>
      <c r="H383">
        <v>0.4185461135722916</v>
      </c>
      <c r="I383">
        <v>41796</v>
      </c>
      <c r="J383">
        <v>9932</v>
      </c>
      <c r="K383">
        <v>4138</v>
      </c>
      <c r="L383">
        <v>19</v>
      </c>
      <c r="M383">
        <v>4157</v>
      </c>
      <c r="N383">
        <v>94720</v>
      </c>
      <c r="O383" t="s">
        <v>49</v>
      </c>
      <c r="P383" t="s">
        <v>50</v>
      </c>
      <c r="Q383" t="s">
        <v>54</v>
      </c>
      <c r="V383">
        <v>442903008</v>
      </c>
      <c r="W383">
        <v>331220000</v>
      </c>
      <c r="Y383">
        <v>139138000</v>
      </c>
      <c r="Z383">
        <v>328760000</v>
      </c>
      <c r="AA383">
        <v>739644992</v>
      </c>
      <c r="AB383">
        <v>150362000</v>
      </c>
      <c r="AC383">
        <v>242411008</v>
      </c>
      <c r="AD383">
        <v>1113441024</v>
      </c>
      <c r="AE383">
        <v>701004992</v>
      </c>
      <c r="AF383">
        <v>2029417984</v>
      </c>
      <c r="AG383">
        <v>619821312</v>
      </c>
      <c r="AH383">
        <v>481004608</v>
      </c>
      <c r="AI383">
        <v>65897568</v>
      </c>
      <c r="AJ383">
        <v>546902144</v>
      </c>
      <c r="AK383">
        <v>134634928</v>
      </c>
      <c r="AL383">
        <v>133487416</v>
      </c>
      <c r="AM383">
        <v>1809032960</v>
      </c>
      <c r="AN383">
        <v>895672832</v>
      </c>
      <c r="AO383">
        <v>194232608</v>
      </c>
      <c r="AP383">
        <v>856665984</v>
      </c>
      <c r="AQ383">
        <v>999201984</v>
      </c>
      <c r="AR383">
        <v>2029417984</v>
      </c>
      <c r="AS383">
        <v>1809032960</v>
      </c>
      <c r="AT383">
        <v>3281</v>
      </c>
      <c r="AU383">
        <v>0.89600000000000002</v>
      </c>
      <c r="AV383">
        <v>12677</v>
      </c>
      <c r="AW383">
        <v>0.19511400000000001</v>
      </c>
      <c r="AX383">
        <v>0.54581100000000005</v>
      </c>
      <c r="AY383">
        <v>4.0912799999999999E-2</v>
      </c>
      <c r="AZ383">
        <v>31051</v>
      </c>
    </row>
    <row r="384" spans="1:52">
      <c r="A384">
        <v>2008</v>
      </c>
      <c r="B384">
        <v>110635</v>
      </c>
      <c r="C384" t="s">
        <v>65</v>
      </c>
      <c r="D384" t="s">
        <v>48</v>
      </c>
      <c r="E384">
        <f t="shared" si="5"/>
        <v>1</v>
      </c>
      <c r="F384">
        <f>IF(ISNA(VLOOKUP(B384,criteria!$U$2:$U$174,1,0)),0,1)</f>
        <v>1</v>
      </c>
      <c r="G384">
        <v>0.23219098960338852</v>
      </c>
      <c r="H384">
        <v>0.41215491171593016</v>
      </c>
      <c r="I384">
        <v>44149</v>
      </c>
      <c r="J384">
        <v>10251</v>
      </c>
      <c r="K384">
        <v>4204</v>
      </c>
      <c r="L384">
        <v>21</v>
      </c>
      <c r="M384">
        <v>4225</v>
      </c>
      <c r="N384">
        <v>94720</v>
      </c>
      <c r="O384" t="s">
        <v>49</v>
      </c>
      <c r="P384" t="s">
        <v>50</v>
      </c>
      <c r="Q384" t="s">
        <v>54</v>
      </c>
      <c r="V384">
        <v>483153984</v>
      </c>
      <c r="W384">
        <v>362099008</v>
      </c>
      <c r="Y384">
        <v>185044992</v>
      </c>
      <c r="Z384">
        <v>376624992</v>
      </c>
      <c r="AA384">
        <v>692577984</v>
      </c>
      <c r="AB384">
        <v>143368000</v>
      </c>
      <c r="AC384">
        <v>273912992</v>
      </c>
      <c r="AD384">
        <v>1216550016</v>
      </c>
      <c r="AE384">
        <v>621099008</v>
      </c>
      <c r="AF384">
        <v>2061548032</v>
      </c>
      <c r="AG384">
        <v>619172416</v>
      </c>
      <c r="AH384">
        <v>547438400</v>
      </c>
      <c r="AI384">
        <v>68928208</v>
      </c>
      <c r="AJ384">
        <v>616366592</v>
      </c>
      <c r="AK384">
        <v>130190904</v>
      </c>
      <c r="AL384">
        <v>137260032</v>
      </c>
      <c r="AM384">
        <v>1892784000</v>
      </c>
      <c r="AN384">
        <v>938194304</v>
      </c>
      <c r="AO384">
        <v>209879760</v>
      </c>
      <c r="AP384">
        <v>999201984</v>
      </c>
      <c r="AQ384">
        <v>827808000</v>
      </c>
      <c r="AR384">
        <v>2061548032</v>
      </c>
      <c r="AS384">
        <v>1892784000</v>
      </c>
      <c r="AT384">
        <v>3303</v>
      </c>
      <c r="AU384">
        <v>0.90200000000000002</v>
      </c>
      <c r="AV384">
        <v>13297</v>
      </c>
      <c r="AW384">
        <v>0.18471799999999999</v>
      </c>
      <c r="AX384">
        <v>0.543937</v>
      </c>
      <c r="AY384">
        <v>3.6330599999999998E-2</v>
      </c>
      <c r="AZ384">
        <v>33936</v>
      </c>
    </row>
    <row r="385" spans="1:52">
      <c r="A385">
        <v>2009</v>
      </c>
      <c r="B385">
        <v>110635</v>
      </c>
      <c r="C385" t="s">
        <v>65</v>
      </c>
      <c r="D385" t="s">
        <v>48</v>
      </c>
      <c r="E385">
        <f t="shared" si="5"/>
        <v>1</v>
      </c>
      <c r="F385">
        <f>IF(ISNA(VLOOKUP(B385,criteria!$U$2:$U$174,1,0)),0,1)</f>
        <v>1</v>
      </c>
      <c r="G385">
        <v>0.21463495141625236</v>
      </c>
      <c r="H385">
        <v>0.40955401768550559</v>
      </c>
      <c r="I385">
        <v>48473</v>
      </c>
      <c r="J385">
        <v>10404</v>
      </c>
      <c r="K385">
        <v>4239</v>
      </c>
      <c r="L385">
        <v>22</v>
      </c>
      <c r="M385">
        <v>4261</v>
      </c>
      <c r="N385">
        <v>94720</v>
      </c>
      <c r="O385" t="s">
        <v>49</v>
      </c>
      <c r="P385" t="s">
        <v>50</v>
      </c>
      <c r="Q385" t="s">
        <v>54</v>
      </c>
      <c r="R385">
        <v>-122.254</v>
      </c>
      <c r="S385">
        <v>37.870600000000003</v>
      </c>
      <c r="V385">
        <v>556252032</v>
      </c>
      <c r="W385">
        <v>411952000</v>
      </c>
      <c r="Y385">
        <v>176356992</v>
      </c>
      <c r="Z385">
        <v>400795296</v>
      </c>
      <c r="AA385">
        <v>786737024</v>
      </c>
      <c r="AB385">
        <v>144872000</v>
      </c>
      <c r="AC385">
        <v>192492992</v>
      </c>
      <c r="AD385">
        <v>1313969024</v>
      </c>
      <c r="AE385">
        <v>754055296</v>
      </c>
      <c r="AF385">
        <v>2198283264</v>
      </c>
      <c r="AG385">
        <v>575105664</v>
      </c>
      <c r="AH385">
        <v>578166976</v>
      </c>
      <c r="AI385">
        <v>63806080</v>
      </c>
      <c r="AJ385">
        <v>641973056</v>
      </c>
      <c r="AK385">
        <v>161174480</v>
      </c>
      <c r="AL385">
        <v>123026080</v>
      </c>
      <c r="AM385">
        <v>1957506944</v>
      </c>
      <c r="AN385">
        <v>907651008</v>
      </c>
      <c r="AO385">
        <v>224365600</v>
      </c>
      <c r="AP385">
        <v>827808000</v>
      </c>
      <c r="AQ385">
        <v>945318016</v>
      </c>
      <c r="AT385">
        <v>3367</v>
      </c>
      <c r="AU385">
        <v>0.91100000000000003</v>
      </c>
      <c r="AV385">
        <v>15308</v>
      </c>
      <c r="AW385">
        <v>0.163046</v>
      </c>
      <c r="AX385">
        <v>0.54797499999999999</v>
      </c>
      <c r="AY385">
        <v>3.04368E-2</v>
      </c>
      <c r="AZ385">
        <v>37000</v>
      </c>
    </row>
    <row r="386" spans="1:52">
      <c r="A386">
        <v>2010</v>
      </c>
      <c r="B386">
        <v>110635</v>
      </c>
      <c r="C386" t="s">
        <v>65</v>
      </c>
      <c r="D386" t="s">
        <v>48</v>
      </c>
      <c r="E386">
        <f t="shared" ref="E386:E449" si="6">IF(M386&gt;999,1,0)</f>
        <v>1</v>
      </c>
      <c r="F386">
        <f>IF(ISNA(VLOOKUP(B386,criteria!$U$2:$U$174,1,0)),0,1)</f>
        <v>1</v>
      </c>
      <c r="G386">
        <v>0.216178464319461</v>
      </c>
      <c r="H386">
        <v>0.41391106043329534</v>
      </c>
      <c r="I386">
        <v>48682</v>
      </c>
      <c r="J386">
        <v>10524</v>
      </c>
      <c r="K386">
        <v>4339</v>
      </c>
      <c r="L386">
        <v>17</v>
      </c>
      <c r="M386">
        <v>4356</v>
      </c>
      <c r="N386">
        <v>94720</v>
      </c>
      <c r="O386" t="s">
        <v>49</v>
      </c>
      <c r="P386" t="s">
        <v>50</v>
      </c>
      <c r="Q386" t="s">
        <v>54</v>
      </c>
      <c r="R386">
        <v>-122.254</v>
      </c>
      <c r="S386">
        <v>37.870600000000003</v>
      </c>
      <c r="V386">
        <v>661075008</v>
      </c>
      <c r="W386">
        <v>508152992</v>
      </c>
      <c r="Y386">
        <v>181344992</v>
      </c>
      <c r="Z386">
        <v>450480992</v>
      </c>
      <c r="AA386">
        <v>676416960</v>
      </c>
      <c r="AB386">
        <v>183310000</v>
      </c>
      <c r="AC386">
        <v>363097984</v>
      </c>
      <c r="AD386">
        <v>1545636992</v>
      </c>
      <c r="AE386">
        <v>689905024</v>
      </c>
      <c r="AF386">
        <v>2654381056</v>
      </c>
      <c r="AG386">
        <v>603841984</v>
      </c>
      <c r="AH386">
        <v>605656000</v>
      </c>
      <c r="AI386">
        <v>68887000</v>
      </c>
      <c r="AJ386">
        <v>674542976</v>
      </c>
      <c r="AK386">
        <v>190268000</v>
      </c>
      <c r="AL386">
        <v>128547000</v>
      </c>
      <c r="AM386">
        <v>2092211968</v>
      </c>
      <c r="AN386">
        <v>926777024</v>
      </c>
      <c r="AO386">
        <v>225428992</v>
      </c>
      <c r="AP386">
        <v>945318016</v>
      </c>
      <c r="AQ386">
        <v>1218592000</v>
      </c>
      <c r="AT386">
        <v>3712</v>
      </c>
      <c r="AU386">
        <v>0.90500000000000003</v>
      </c>
      <c r="AV386">
        <v>15317</v>
      </c>
      <c r="AW386">
        <v>0.166241</v>
      </c>
      <c r="AX386">
        <v>0.54690000000000005</v>
      </c>
      <c r="AY386">
        <v>3.1228200000000001E-2</v>
      </c>
      <c r="AZ386">
        <v>35330</v>
      </c>
    </row>
    <row r="387" spans="1:52">
      <c r="A387">
        <v>2011</v>
      </c>
      <c r="B387">
        <v>110635</v>
      </c>
      <c r="C387" t="s">
        <v>65</v>
      </c>
      <c r="D387" t="s">
        <v>48</v>
      </c>
      <c r="E387">
        <f t="shared" si="6"/>
        <v>1</v>
      </c>
      <c r="F387">
        <f>IF(ISNA(VLOOKUP(B387,criteria!$U$2:$U$174,1,0)),0,1)</f>
        <v>1</v>
      </c>
      <c r="G387">
        <v>0.21429705800611426</v>
      </c>
      <c r="H387">
        <v>0.38063918480778136</v>
      </c>
      <c r="I387">
        <v>50374</v>
      </c>
      <c r="J387">
        <v>10795</v>
      </c>
      <c r="K387">
        <v>4081</v>
      </c>
      <c r="L387">
        <v>28</v>
      </c>
      <c r="M387">
        <v>4109</v>
      </c>
      <c r="N387">
        <v>94720</v>
      </c>
      <c r="O387" t="s">
        <v>49</v>
      </c>
      <c r="P387" t="s">
        <v>50</v>
      </c>
      <c r="Q387" t="s">
        <v>54</v>
      </c>
      <c r="R387">
        <v>-122.26</v>
      </c>
      <c r="S387">
        <v>37.871499999999997</v>
      </c>
      <c r="T387">
        <v>2.5999999999999999E-2</v>
      </c>
      <c r="U387">
        <v>4555</v>
      </c>
      <c r="V387">
        <v>778516992</v>
      </c>
      <c r="W387">
        <v>623966976</v>
      </c>
      <c r="Y387">
        <v>175876000</v>
      </c>
      <c r="Z387">
        <v>447883008</v>
      </c>
      <c r="AA387">
        <v>559708992</v>
      </c>
      <c r="AB387">
        <v>180488000</v>
      </c>
      <c r="AC387">
        <v>441828992</v>
      </c>
      <c r="AD387">
        <v>1580078976</v>
      </c>
      <c r="AE387">
        <v>582790016</v>
      </c>
      <c r="AF387">
        <v>2577583104</v>
      </c>
      <c r="AG387">
        <v>647249984</v>
      </c>
      <c r="AH387">
        <v>629033024</v>
      </c>
      <c r="AI387">
        <v>76344000</v>
      </c>
      <c r="AJ387">
        <v>705377024</v>
      </c>
      <c r="AK387">
        <v>182860000</v>
      </c>
      <c r="AL387">
        <v>138460992</v>
      </c>
      <c r="AM387">
        <v>2238595072</v>
      </c>
      <c r="AN387">
        <v>963948992</v>
      </c>
      <c r="AO387">
        <v>298943008</v>
      </c>
      <c r="AP387">
        <v>1218592000</v>
      </c>
      <c r="AQ387">
        <v>1254516992</v>
      </c>
      <c r="AT387">
        <v>3777</v>
      </c>
      <c r="AU387">
        <v>0.90700000000000003</v>
      </c>
      <c r="AV387">
        <v>15272</v>
      </c>
      <c r="AW387">
        <v>0.175342</v>
      </c>
      <c r="AX387">
        <v>0.54349999999999998</v>
      </c>
      <c r="AY387">
        <v>3.2624599999999997E-2</v>
      </c>
      <c r="AZ387">
        <v>33468</v>
      </c>
    </row>
    <row r="388" spans="1:52">
      <c r="A388">
        <v>2012</v>
      </c>
      <c r="B388">
        <v>110635</v>
      </c>
      <c r="C388" t="s">
        <v>65</v>
      </c>
      <c r="D388" t="s">
        <v>48</v>
      </c>
      <c r="E388">
        <f t="shared" si="6"/>
        <v>1</v>
      </c>
      <c r="F388">
        <f>IF(ISNA(VLOOKUP(B388,criteria!$U$2:$U$174,1,0)),0,1)</f>
        <v>1</v>
      </c>
      <c r="G388">
        <v>0.21611113208259408</v>
      </c>
      <c r="H388">
        <v>0.38803493449781662</v>
      </c>
      <c r="I388">
        <v>52982</v>
      </c>
      <c r="J388">
        <v>11450</v>
      </c>
      <c r="K388">
        <v>4412</v>
      </c>
      <c r="L388">
        <v>31</v>
      </c>
      <c r="M388">
        <v>4443</v>
      </c>
      <c r="N388">
        <v>94720</v>
      </c>
      <c r="O388" t="s">
        <v>49</v>
      </c>
      <c r="P388" t="s">
        <v>50</v>
      </c>
      <c r="Q388" t="s">
        <v>54</v>
      </c>
      <c r="R388">
        <v>-122.26</v>
      </c>
      <c r="S388">
        <v>37.871499999999997</v>
      </c>
      <c r="T388">
        <v>3.3000000000000002E-2</v>
      </c>
      <c r="U388">
        <v>4679</v>
      </c>
      <c r="V388">
        <v>806262976</v>
      </c>
      <c r="W388">
        <v>639859968</v>
      </c>
      <c r="Y388">
        <v>196870000</v>
      </c>
      <c r="Z388">
        <v>407751008</v>
      </c>
      <c r="AA388">
        <v>593326976</v>
      </c>
      <c r="AB388">
        <v>177468000</v>
      </c>
      <c r="AC388">
        <v>177356992</v>
      </c>
      <c r="AD388">
        <v>1589211008</v>
      </c>
      <c r="AE388">
        <v>595577984</v>
      </c>
      <c r="AF388">
        <v>2363062016</v>
      </c>
      <c r="AG388">
        <v>691070016</v>
      </c>
      <c r="AH388">
        <v>628534976</v>
      </c>
      <c r="AI388">
        <v>85074000</v>
      </c>
      <c r="AJ388">
        <v>713608960</v>
      </c>
      <c r="AK388">
        <v>196290000</v>
      </c>
      <c r="AL388">
        <v>152618000</v>
      </c>
      <c r="AM388">
        <v>2400079104</v>
      </c>
      <c r="AN388">
        <v>1022803008</v>
      </c>
      <c r="AO388">
        <v>327124992</v>
      </c>
      <c r="AP388">
        <v>1254516992</v>
      </c>
      <c r="AQ388">
        <v>1411707008</v>
      </c>
      <c r="AT388">
        <v>3847</v>
      </c>
      <c r="AU388">
        <v>0.91</v>
      </c>
      <c r="AV388">
        <v>15304</v>
      </c>
      <c r="AW388">
        <v>0.17854999999999999</v>
      </c>
      <c r="AX388">
        <v>0.53991500000000003</v>
      </c>
      <c r="AY388">
        <v>3.05911E-2</v>
      </c>
      <c r="AZ388">
        <v>32603</v>
      </c>
    </row>
    <row r="389" spans="1:52">
      <c r="A389">
        <v>2013</v>
      </c>
      <c r="B389">
        <v>110635</v>
      </c>
      <c r="C389" t="s">
        <v>65</v>
      </c>
      <c r="D389" t="s">
        <v>48</v>
      </c>
      <c r="E389">
        <f t="shared" si="6"/>
        <v>1</v>
      </c>
      <c r="F389">
        <f>IF(ISNA(VLOOKUP(B389,criteria!$U$2:$U$174,1,0)),0,1)</f>
        <v>1</v>
      </c>
      <c r="G389">
        <v>0.17998282482946351</v>
      </c>
      <c r="H389">
        <v>0.37468491177529706</v>
      </c>
      <c r="I389">
        <v>61717</v>
      </c>
      <c r="J389">
        <v>11108</v>
      </c>
      <c r="K389">
        <v>4127</v>
      </c>
      <c r="L389">
        <v>35</v>
      </c>
      <c r="M389">
        <v>4162</v>
      </c>
      <c r="N389">
        <v>94720</v>
      </c>
      <c r="O389" t="s">
        <v>49</v>
      </c>
      <c r="P389" t="s">
        <v>50</v>
      </c>
      <c r="Q389" t="s">
        <v>54</v>
      </c>
      <c r="R389">
        <v>-122.26</v>
      </c>
      <c r="S389">
        <v>37.871499999999997</v>
      </c>
      <c r="T389">
        <v>3.7999999999999999E-2</v>
      </c>
      <c r="U389">
        <v>4768</v>
      </c>
      <c r="V389">
        <v>864081024</v>
      </c>
      <c r="W389">
        <v>691267008</v>
      </c>
      <c r="Y389">
        <v>195663008</v>
      </c>
      <c r="Z389">
        <v>412588992</v>
      </c>
      <c r="AA389">
        <v>619112000</v>
      </c>
      <c r="AB389">
        <v>184112000</v>
      </c>
      <c r="AC389">
        <v>451182016</v>
      </c>
      <c r="AD389">
        <v>1650050048</v>
      </c>
      <c r="AE389">
        <v>607801024</v>
      </c>
      <c r="AF389">
        <v>2695502080</v>
      </c>
      <c r="AG389">
        <v>734636288</v>
      </c>
      <c r="AH389">
        <v>664185920</v>
      </c>
      <c r="AI389">
        <v>82772960</v>
      </c>
      <c r="AJ389">
        <v>746958848</v>
      </c>
      <c r="AK389">
        <v>200613936</v>
      </c>
      <c r="AL389">
        <v>190601712</v>
      </c>
      <c r="AM389">
        <v>2546190080</v>
      </c>
      <c r="AN389">
        <v>1069662336</v>
      </c>
      <c r="AO389">
        <v>441408576</v>
      </c>
      <c r="AP389">
        <v>1411707008</v>
      </c>
      <c r="AQ389">
        <v>1671938944</v>
      </c>
      <c r="AT389">
        <v>3866</v>
      </c>
      <c r="AU389">
        <v>0.90700000000000003</v>
      </c>
      <c r="AV389">
        <v>15482</v>
      </c>
      <c r="AW389">
        <v>0.18915999999999999</v>
      </c>
      <c r="AX389">
        <v>0.54747199999999996</v>
      </c>
      <c r="AY389">
        <v>3.2132899999999999E-2</v>
      </c>
      <c r="AZ389">
        <v>31377</v>
      </c>
    </row>
    <row r="390" spans="1:52">
      <c r="A390">
        <v>2014</v>
      </c>
      <c r="B390">
        <v>110635</v>
      </c>
      <c r="C390" t="s">
        <v>65</v>
      </c>
      <c r="D390" t="s">
        <v>48</v>
      </c>
      <c r="E390">
        <f t="shared" si="6"/>
        <v>1</v>
      </c>
      <c r="F390">
        <f>IF(ISNA(VLOOKUP(B390,criteria!$U$2:$U$174,1,0)),0,1)</f>
        <v>1</v>
      </c>
      <c r="G390">
        <v>0.16020167520533463</v>
      </c>
      <c r="H390">
        <v>0.4625211505922166</v>
      </c>
      <c r="I390">
        <v>73782</v>
      </c>
      <c r="J390">
        <v>11820</v>
      </c>
      <c r="K390">
        <v>5432</v>
      </c>
      <c r="L390">
        <v>35</v>
      </c>
      <c r="M390">
        <v>5467</v>
      </c>
      <c r="N390">
        <v>94720</v>
      </c>
      <c r="O390" t="s">
        <v>49</v>
      </c>
      <c r="P390" t="s">
        <v>50</v>
      </c>
      <c r="Q390" t="s">
        <v>54</v>
      </c>
      <c r="R390">
        <v>-122.26</v>
      </c>
      <c r="S390">
        <v>37.871499999999997</v>
      </c>
      <c r="T390">
        <v>2.9000000000000001E-2</v>
      </c>
      <c r="U390">
        <v>5273</v>
      </c>
      <c r="V390">
        <v>910569984</v>
      </c>
      <c r="W390">
        <v>730156992</v>
      </c>
      <c r="Y390">
        <v>198078000</v>
      </c>
      <c r="Z390">
        <v>457288000</v>
      </c>
      <c r="AA390">
        <v>625419008</v>
      </c>
      <c r="AB390">
        <v>216734000</v>
      </c>
      <c r="AC390">
        <v>470501984</v>
      </c>
      <c r="AD390">
        <v>1747367040</v>
      </c>
      <c r="AE390">
        <v>679505984</v>
      </c>
      <c r="AF390">
        <v>2845716992</v>
      </c>
      <c r="AG390">
        <v>868902976</v>
      </c>
      <c r="AH390">
        <v>668475072</v>
      </c>
      <c r="AI390">
        <v>79590608</v>
      </c>
      <c r="AJ390">
        <v>748065664</v>
      </c>
      <c r="AK390">
        <v>223543808</v>
      </c>
      <c r="AL390">
        <v>214252656</v>
      </c>
      <c r="AM390">
        <v>2648372992</v>
      </c>
      <c r="AN390">
        <v>1136838912</v>
      </c>
      <c r="AO390">
        <v>439863936</v>
      </c>
      <c r="AP390">
        <v>1671938944</v>
      </c>
      <c r="AQ390">
        <v>1834400000</v>
      </c>
      <c r="AT390">
        <v>3972</v>
      </c>
      <c r="AU390">
        <v>0.91600000000000004</v>
      </c>
      <c r="AV390">
        <v>15830</v>
      </c>
      <c r="AW390">
        <v>0.200653</v>
      </c>
      <c r="AX390">
        <v>0.55135800000000001</v>
      </c>
      <c r="AY390">
        <v>3.1596100000000002E-2</v>
      </c>
      <c r="AZ390">
        <v>32558</v>
      </c>
    </row>
    <row r="391" spans="1:52">
      <c r="A391">
        <v>2015</v>
      </c>
      <c r="B391">
        <v>110635</v>
      </c>
      <c r="C391" t="s">
        <v>65</v>
      </c>
      <c r="D391" t="s">
        <v>48</v>
      </c>
      <c r="E391">
        <f t="shared" si="6"/>
        <v>1</v>
      </c>
      <c r="F391">
        <f>IF(ISNA(VLOOKUP(B391,criteria!$U$2:$U$174,1,0)),0,1)</f>
        <v>1</v>
      </c>
      <c r="G391">
        <v>0.16883627191259046</v>
      </c>
      <c r="H391">
        <v>0.41666666666666669</v>
      </c>
      <c r="I391">
        <v>78893</v>
      </c>
      <c r="J391">
        <v>13320</v>
      </c>
      <c r="K391">
        <v>5510</v>
      </c>
      <c r="L391">
        <v>40</v>
      </c>
      <c r="M391">
        <v>5550</v>
      </c>
      <c r="T391">
        <v>0.02</v>
      </c>
      <c r="U391">
        <v>5124</v>
      </c>
      <c r="V391">
        <v>962790016</v>
      </c>
      <c r="W391">
        <v>781081024</v>
      </c>
      <c r="Y391">
        <v>185884000</v>
      </c>
      <c r="Z391">
        <v>445617984</v>
      </c>
      <c r="AA391">
        <v>637272960</v>
      </c>
      <c r="AB391">
        <v>238184992</v>
      </c>
      <c r="AC391">
        <v>149266000</v>
      </c>
      <c r="AD391">
        <v>1759926016</v>
      </c>
      <c r="AE391">
        <v>784860032</v>
      </c>
      <c r="AF391">
        <v>2659304960</v>
      </c>
      <c r="AG391">
        <v>797470848</v>
      </c>
      <c r="AH391">
        <v>672976512</v>
      </c>
      <c r="AI391">
        <v>93083784</v>
      </c>
      <c r="AJ391">
        <v>766060288</v>
      </c>
      <c r="AK391">
        <v>203401584</v>
      </c>
      <c r="AL391">
        <v>227366192</v>
      </c>
      <c r="AM391">
        <v>2712640000</v>
      </c>
      <c r="AN391">
        <v>1162383872</v>
      </c>
      <c r="AO391">
        <v>438064320</v>
      </c>
      <c r="AP391">
        <v>1834400000</v>
      </c>
      <c r="AQ391">
        <v>1718520064</v>
      </c>
      <c r="AT391">
        <v>3743</v>
      </c>
      <c r="AU391">
        <v>0.91700000000000004</v>
      </c>
      <c r="AV391">
        <v>15847</v>
      </c>
      <c r="AW391">
        <v>0.20450299999999999</v>
      </c>
      <c r="AX391">
        <v>0.546346</v>
      </c>
      <c r="AY391">
        <v>2.3896400000000002E-2</v>
      </c>
      <c r="AZ391">
        <v>31831</v>
      </c>
    </row>
    <row r="392" spans="1:52">
      <c r="A392">
        <v>2016</v>
      </c>
      <c r="B392">
        <v>110635</v>
      </c>
      <c r="C392" t="s">
        <v>65</v>
      </c>
      <c r="D392" t="s">
        <v>48</v>
      </c>
      <c r="E392">
        <f t="shared" si="6"/>
        <v>1</v>
      </c>
      <c r="F392">
        <f>IF(ISNA(VLOOKUP(B392,criteria!$U$2:$U$174,1,0)),0,1)</f>
        <v>1</v>
      </c>
      <c r="G392">
        <v>0.16926878308160026</v>
      </c>
      <c r="H392">
        <v>0.44236135957066192</v>
      </c>
      <c r="I392">
        <v>82561</v>
      </c>
      <c r="J392">
        <v>13975</v>
      </c>
      <c r="K392">
        <v>6130</v>
      </c>
      <c r="L392">
        <v>52</v>
      </c>
      <c r="M392">
        <v>6182</v>
      </c>
      <c r="T392">
        <v>2.1000000000000001E-2</v>
      </c>
      <c r="U392">
        <v>5019</v>
      </c>
      <c r="V392">
        <v>1024150080</v>
      </c>
      <c r="W392">
        <v>834441024</v>
      </c>
      <c r="Y392">
        <v>192716992</v>
      </c>
      <c r="Z392">
        <v>416124000</v>
      </c>
      <c r="AA392">
        <v>674587008</v>
      </c>
      <c r="AB392">
        <v>267563008</v>
      </c>
      <c r="AC392">
        <v>67720000</v>
      </c>
      <c r="AD392">
        <v>1826046976</v>
      </c>
      <c r="AE392">
        <v>845966016</v>
      </c>
      <c r="AF392">
        <v>2726006016</v>
      </c>
      <c r="AG392">
        <v>824276992</v>
      </c>
      <c r="AH392">
        <v>670915200</v>
      </c>
      <c r="AI392">
        <v>92339320</v>
      </c>
      <c r="AJ392">
        <v>763254528</v>
      </c>
      <c r="AK392">
        <v>203147968</v>
      </c>
      <c r="AL392">
        <v>236284240</v>
      </c>
      <c r="AM392">
        <v>2887910912</v>
      </c>
      <c r="AN392">
        <v>1219539328</v>
      </c>
      <c r="AO392">
        <v>454312768</v>
      </c>
      <c r="AP392">
        <v>1718520064</v>
      </c>
      <c r="AQ392">
        <v>1909977984</v>
      </c>
      <c r="AT392">
        <v>4018</v>
      </c>
      <c r="AU392">
        <v>0.91100000000000003</v>
      </c>
      <c r="AV392">
        <v>16389</v>
      </c>
      <c r="AW392">
        <v>0.19068599999999999</v>
      </c>
      <c r="AX392">
        <v>0.54649599999999998</v>
      </c>
      <c r="AY392">
        <v>2.6002600000000001E-2</v>
      </c>
      <c r="AZ392">
        <v>31227</v>
      </c>
    </row>
    <row r="393" spans="1:52">
      <c r="A393">
        <v>2017</v>
      </c>
      <c r="B393">
        <v>110635</v>
      </c>
      <c r="C393" t="s">
        <v>65</v>
      </c>
      <c r="D393" t="s">
        <v>48</v>
      </c>
      <c r="E393">
        <f t="shared" si="6"/>
        <v>1</v>
      </c>
      <c r="F393">
        <f>IF(ISNA(VLOOKUP(B393,criteria!$U$2:$U$174,1,0)),0,1)</f>
        <v>1</v>
      </c>
      <c r="G393">
        <v>0.17107614881708291</v>
      </c>
      <c r="H393">
        <v>0.43844937796412126</v>
      </c>
      <c r="I393">
        <v>85044</v>
      </c>
      <c r="J393">
        <v>14549</v>
      </c>
      <c r="K393">
        <v>6344</v>
      </c>
      <c r="L393">
        <v>35</v>
      </c>
      <c r="M393">
        <v>6379</v>
      </c>
      <c r="T393">
        <v>2.4E-2</v>
      </c>
      <c r="U393">
        <v>4705</v>
      </c>
      <c r="V393">
        <v>1132427264</v>
      </c>
      <c r="W393">
        <v>933908992</v>
      </c>
      <c r="Y393">
        <v>225726000</v>
      </c>
      <c r="Z393">
        <v>410961984</v>
      </c>
      <c r="AA393">
        <v>710220032</v>
      </c>
      <c r="AB393">
        <v>315856992</v>
      </c>
      <c r="AC393">
        <v>179868992</v>
      </c>
      <c r="AD393">
        <v>1983360000</v>
      </c>
      <c r="AE393">
        <v>890721024</v>
      </c>
      <c r="AF393">
        <v>3057545984</v>
      </c>
      <c r="AG393">
        <v>855528256</v>
      </c>
      <c r="AH393">
        <v>675981760</v>
      </c>
      <c r="AI393">
        <v>90220144</v>
      </c>
      <c r="AJ393">
        <v>766201920</v>
      </c>
      <c r="AK393">
        <v>187015360</v>
      </c>
      <c r="AL393">
        <v>250272976</v>
      </c>
      <c r="AM393">
        <v>2793760000</v>
      </c>
      <c r="AN393">
        <v>1255312768</v>
      </c>
      <c r="AO393">
        <v>445457920</v>
      </c>
      <c r="AP393">
        <v>1909977984</v>
      </c>
      <c r="AQ393">
        <v>1999056000</v>
      </c>
      <c r="AV393">
        <v>17549</v>
      </c>
    </row>
    <row r="394" spans="1:52">
      <c r="A394">
        <v>1990</v>
      </c>
      <c r="B394">
        <v>110644</v>
      </c>
      <c r="C394" t="s">
        <v>107</v>
      </c>
      <c r="D394" t="s">
        <v>48</v>
      </c>
      <c r="E394">
        <f t="shared" si="6"/>
        <v>0</v>
      </c>
      <c r="F394">
        <f>IF(ISNA(VLOOKUP(B394,criteria!$U$2:$U$174,1,0)),0,1)</f>
        <v>1</v>
      </c>
      <c r="G394" t="s">
        <v>636</v>
      </c>
      <c r="H394" t="s">
        <v>636</v>
      </c>
      <c r="N394">
        <v>95616</v>
      </c>
      <c r="O394" t="s">
        <v>49</v>
      </c>
      <c r="V394">
        <v>59375000</v>
      </c>
      <c r="Y394">
        <v>5545000</v>
      </c>
      <c r="Z394">
        <v>87678000</v>
      </c>
      <c r="AA394">
        <v>347083008</v>
      </c>
      <c r="AB394">
        <v>33547000</v>
      </c>
      <c r="AC394">
        <v>7843000</v>
      </c>
      <c r="AF394">
        <v>951859008</v>
      </c>
      <c r="AG394">
        <v>210630000</v>
      </c>
      <c r="AH394">
        <v>146635008</v>
      </c>
      <c r="AI394">
        <v>26342000</v>
      </c>
      <c r="AJ394">
        <v>172977008</v>
      </c>
      <c r="AK394">
        <v>78158000</v>
      </c>
      <c r="AL394">
        <v>28736000</v>
      </c>
      <c r="AM394">
        <v>933133504</v>
      </c>
      <c r="AN394">
        <v>367820000</v>
      </c>
      <c r="AO394">
        <v>76557248</v>
      </c>
    </row>
    <row r="395" spans="1:52">
      <c r="A395">
        <v>1991</v>
      </c>
      <c r="B395">
        <v>110644</v>
      </c>
      <c r="C395" t="s">
        <v>107</v>
      </c>
      <c r="D395" t="s">
        <v>48</v>
      </c>
      <c r="E395">
        <f t="shared" si="6"/>
        <v>0</v>
      </c>
      <c r="F395">
        <f>IF(ISNA(VLOOKUP(B395,criteria!$U$2:$U$174,1,0)),0,1)</f>
        <v>1</v>
      </c>
      <c r="G395" t="s">
        <v>636</v>
      </c>
      <c r="H395" t="s">
        <v>636</v>
      </c>
      <c r="N395">
        <v>95616</v>
      </c>
      <c r="O395" t="s">
        <v>49</v>
      </c>
      <c r="V395">
        <v>73480000</v>
      </c>
      <c r="Y395">
        <v>5102000</v>
      </c>
      <c r="Z395">
        <v>101413000</v>
      </c>
      <c r="AA395">
        <v>345416960</v>
      </c>
      <c r="AB395">
        <v>34908000</v>
      </c>
      <c r="AC395">
        <v>7976000</v>
      </c>
      <c r="AF395">
        <v>1038849984</v>
      </c>
      <c r="AG395">
        <v>211660992</v>
      </c>
      <c r="AH395">
        <v>152516000</v>
      </c>
      <c r="AI395">
        <v>25875000</v>
      </c>
      <c r="AJ395">
        <v>178391008</v>
      </c>
      <c r="AK395">
        <v>78933000</v>
      </c>
      <c r="AL395">
        <v>29676000</v>
      </c>
      <c r="AM395">
        <v>1002887104</v>
      </c>
      <c r="AN395">
        <v>375838016</v>
      </c>
      <c r="AO395">
        <v>72352944</v>
      </c>
    </row>
    <row r="396" spans="1:52">
      <c r="A396">
        <v>1992</v>
      </c>
      <c r="B396">
        <v>110644</v>
      </c>
      <c r="C396" t="s">
        <v>107</v>
      </c>
      <c r="D396" t="s">
        <v>48</v>
      </c>
      <c r="E396">
        <f t="shared" si="6"/>
        <v>0</v>
      </c>
      <c r="F396">
        <f>IF(ISNA(VLOOKUP(B396,criteria!$U$2:$U$174,1,0)),0,1)</f>
        <v>1</v>
      </c>
      <c r="G396" t="s">
        <v>636</v>
      </c>
      <c r="H396" t="s">
        <v>636</v>
      </c>
      <c r="N396">
        <v>95616</v>
      </c>
      <c r="O396" t="s">
        <v>49</v>
      </c>
      <c r="V396">
        <v>83691000</v>
      </c>
      <c r="Y396">
        <v>3541000</v>
      </c>
      <c r="Z396">
        <v>112967000</v>
      </c>
      <c r="AA396">
        <v>303742976</v>
      </c>
      <c r="AB396">
        <v>38596000</v>
      </c>
      <c r="AC396">
        <v>8023000</v>
      </c>
      <c r="AF396">
        <v>1079906048</v>
      </c>
      <c r="AG396">
        <v>210920000</v>
      </c>
      <c r="AH396">
        <v>162267008</v>
      </c>
      <c r="AI396">
        <v>25159000</v>
      </c>
      <c r="AJ396">
        <v>187426016</v>
      </c>
      <c r="AK396">
        <v>76433000</v>
      </c>
      <c r="AL396">
        <v>27166000</v>
      </c>
      <c r="AM396">
        <v>1026977024</v>
      </c>
      <c r="AN396">
        <v>377200992</v>
      </c>
      <c r="AO396">
        <v>76690000</v>
      </c>
      <c r="AV396">
        <v>5290</v>
      </c>
    </row>
    <row r="397" spans="1:52">
      <c r="A397">
        <v>1993</v>
      </c>
      <c r="B397">
        <v>110644</v>
      </c>
      <c r="C397" t="s">
        <v>107</v>
      </c>
      <c r="D397" t="s">
        <v>48</v>
      </c>
      <c r="E397">
        <f t="shared" si="6"/>
        <v>0</v>
      </c>
      <c r="F397">
        <f>IF(ISNA(VLOOKUP(B397,criteria!$U$2:$U$174,1,0)),0,1)</f>
        <v>1</v>
      </c>
      <c r="G397" t="s">
        <v>636</v>
      </c>
      <c r="H397" t="s">
        <v>636</v>
      </c>
      <c r="N397">
        <v>95616</v>
      </c>
      <c r="O397" t="s">
        <v>49</v>
      </c>
      <c r="V397">
        <v>97750000</v>
      </c>
      <c r="Y397">
        <v>4164000</v>
      </c>
      <c r="Z397">
        <v>116799000</v>
      </c>
      <c r="AA397">
        <v>292924992</v>
      </c>
      <c r="AB397">
        <v>40599000</v>
      </c>
      <c r="AC397">
        <v>8575000</v>
      </c>
      <c r="AF397">
        <v>1089148032</v>
      </c>
      <c r="AG397">
        <v>211718000</v>
      </c>
      <c r="AH397">
        <v>166771008</v>
      </c>
      <c r="AI397">
        <v>25399000</v>
      </c>
      <c r="AJ397">
        <v>192170016</v>
      </c>
      <c r="AK397">
        <v>73222000</v>
      </c>
      <c r="AL397">
        <v>26079000</v>
      </c>
      <c r="AM397">
        <v>1066584000</v>
      </c>
      <c r="AN397">
        <v>371323008</v>
      </c>
      <c r="AO397">
        <v>70569000</v>
      </c>
      <c r="AV397">
        <v>5475</v>
      </c>
    </row>
    <row r="398" spans="1:52">
      <c r="A398">
        <v>1994</v>
      </c>
      <c r="B398">
        <v>110644</v>
      </c>
      <c r="C398" t="s">
        <v>107</v>
      </c>
      <c r="D398" t="s">
        <v>48</v>
      </c>
      <c r="E398">
        <f t="shared" si="6"/>
        <v>0</v>
      </c>
      <c r="F398">
        <f>IF(ISNA(VLOOKUP(B398,criteria!$U$2:$U$174,1,0)),0,1)</f>
        <v>1</v>
      </c>
      <c r="G398" t="s">
        <v>636</v>
      </c>
      <c r="H398" t="s">
        <v>636</v>
      </c>
      <c r="N398">
        <v>95616</v>
      </c>
      <c r="O398" t="s">
        <v>49</v>
      </c>
      <c r="V398">
        <v>108821000</v>
      </c>
      <c r="X398">
        <v>19000</v>
      </c>
      <c r="Y398">
        <v>3891000</v>
      </c>
      <c r="Z398">
        <v>124733000</v>
      </c>
      <c r="AA398">
        <v>314075008</v>
      </c>
      <c r="AB398">
        <v>42516000</v>
      </c>
      <c r="AC398">
        <v>9405000</v>
      </c>
      <c r="AF398">
        <v>1145266944</v>
      </c>
      <c r="AG398">
        <v>222160992</v>
      </c>
      <c r="AH398">
        <v>175594000</v>
      </c>
      <c r="AI398">
        <v>26125000</v>
      </c>
      <c r="AJ398">
        <v>201719008</v>
      </c>
      <c r="AK398">
        <v>76881000</v>
      </c>
      <c r="AL398">
        <v>28608000</v>
      </c>
      <c r="AM398">
        <v>1107640960</v>
      </c>
      <c r="AN398">
        <v>392231008</v>
      </c>
      <c r="AO398">
        <v>68448000</v>
      </c>
      <c r="AV398">
        <v>5440</v>
      </c>
    </row>
    <row r="399" spans="1:52">
      <c r="A399">
        <v>1995</v>
      </c>
      <c r="B399">
        <v>110644</v>
      </c>
      <c r="C399" t="s">
        <v>107</v>
      </c>
      <c r="D399" t="s">
        <v>48</v>
      </c>
      <c r="E399">
        <f t="shared" si="6"/>
        <v>0</v>
      </c>
      <c r="F399">
        <f>IF(ISNA(VLOOKUP(B399,criteria!$U$2:$U$174,1,0)),0,1)</f>
        <v>1</v>
      </c>
      <c r="G399" t="s">
        <v>636</v>
      </c>
      <c r="H399" t="s">
        <v>636</v>
      </c>
      <c r="N399">
        <v>95616</v>
      </c>
      <c r="O399" t="s">
        <v>49</v>
      </c>
      <c r="V399">
        <v>117046000</v>
      </c>
      <c r="Y399">
        <v>4410000</v>
      </c>
      <c r="Z399">
        <v>128317000</v>
      </c>
      <c r="AA399">
        <v>302049984</v>
      </c>
      <c r="AB399">
        <v>40706000</v>
      </c>
      <c r="AC399">
        <v>9590000</v>
      </c>
      <c r="AF399">
        <v>1196814976</v>
      </c>
      <c r="AG399">
        <v>231056992</v>
      </c>
      <c r="AH399">
        <v>184402000</v>
      </c>
      <c r="AI399">
        <v>29834000</v>
      </c>
      <c r="AJ399">
        <v>214236000</v>
      </c>
      <c r="AK399">
        <v>80809000</v>
      </c>
      <c r="AL399">
        <v>29265000</v>
      </c>
      <c r="AM399">
        <v>1206131968</v>
      </c>
      <c r="AN399">
        <v>415600000</v>
      </c>
      <c r="AO399">
        <v>69531000</v>
      </c>
      <c r="AV399">
        <v>5465</v>
      </c>
    </row>
    <row r="400" spans="1:52">
      <c r="A400">
        <v>1996</v>
      </c>
      <c r="B400">
        <v>110644</v>
      </c>
      <c r="C400" t="s">
        <v>107</v>
      </c>
      <c r="D400" t="s">
        <v>48</v>
      </c>
      <c r="E400">
        <f t="shared" si="6"/>
        <v>0</v>
      </c>
      <c r="F400">
        <f>IF(ISNA(VLOOKUP(B400,criteria!$U$2:$U$174,1,0)),0,1)</f>
        <v>1</v>
      </c>
      <c r="G400" t="s">
        <v>636</v>
      </c>
      <c r="H400" t="s">
        <v>636</v>
      </c>
      <c r="N400">
        <v>95616</v>
      </c>
      <c r="O400" t="s">
        <v>49</v>
      </c>
      <c r="V400">
        <v>126889000</v>
      </c>
      <c r="Y400">
        <v>5186000</v>
      </c>
      <c r="Z400">
        <v>126893000</v>
      </c>
      <c r="AA400">
        <v>328258976</v>
      </c>
      <c r="AB400">
        <v>43461000</v>
      </c>
      <c r="AC400">
        <v>10832000</v>
      </c>
      <c r="AF400">
        <v>1328227968</v>
      </c>
      <c r="AG400">
        <v>233771008</v>
      </c>
      <c r="AH400">
        <v>186596000</v>
      </c>
      <c r="AI400">
        <v>34205000</v>
      </c>
      <c r="AJ400">
        <v>220800992</v>
      </c>
      <c r="AK400">
        <v>94039000</v>
      </c>
      <c r="AL400">
        <v>29935000</v>
      </c>
      <c r="AM400">
        <v>1318445952</v>
      </c>
      <c r="AN400">
        <v>442091008</v>
      </c>
      <c r="AO400">
        <v>71159000</v>
      </c>
      <c r="AT400">
        <v>1675</v>
      </c>
      <c r="AU400">
        <v>0.73699999999999999</v>
      </c>
      <c r="AV400">
        <v>5630</v>
      </c>
    </row>
    <row r="401" spans="1:52">
      <c r="A401">
        <v>1997</v>
      </c>
      <c r="B401">
        <v>110644</v>
      </c>
      <c r="C401" t="s">
        <v>107</v>
      </c>
      <c r="D401" t="s">
        <v>48</v>
      </c>
      <c r="E401">
        <f t="shared" si="6"/>
        <v>0</v>
      </c>
      <c r="F401">
        <f>IF(ISNA(VLOOKUP(B401,criteria!$U$2:$U$174,1,0)),0,1)</f>
        <v>1</v>
      </c>
      <c r="G401" t="s">
        <v>636</v>
      </c>
      <c r="H401" t="s">
        <v>636</v>
      </c>
      <c r="N401">
        <v>95616</v>
      </c>
      <c r="O401" t="s">
        <v>49</v>
      </c>
      <c r="V401">
        <v>129616000</v>
      </c>
      <c r="Y401">
        <v>7220000</v>
      </c>
      <c r="Z401">
        <v>138975008</v>
      </c>
      <c r="AA401">
        <v>351830016</v>
      </c>
      <c r="AB401">
        <v>45962000</v>
      </c>
      <c r="AC401">
        <v>9739000</v>
      </c>
      <c r="AF401">
        <v>1465616000</v>
      </c>
      <c r="AG401">
        <v>257384000</v>
      </c>
      <c r="AH401">
        <v>200616992</v>
      </c>
      <c r="AI401">
        <v>28731000</v>
      </c>
      <c r="AJ401">
        <v>229348000</v>
      </c>
      <c r="AK401">
        <v>102508000</v>
      </c>
      <c r="AL401">
        <v>31319000</v>
      </c>
      <c r="AM401">
        <v>1491730048</v>
      </c>
      <c r="AN401">
        <v>477268000</v>
      </c>
      <c r="AO401">
        <v>74155000</v>
      </c>
      <c r="AT401">
        <v>2108</v>
      </c>
      <c r="AU401">
        <v>0.73399999999999999</v>
      </c>
      <c r="AV401">
        <v>6050</v>
      </c>
      <c r="AW401">
        <v>0.173785</v>
      </c>
      <c r="AX401">
        <v>0.58308800000000005</v>
      </c>
      <c r="AY401">
        <v>4.8590700000000001E-2</v>
      </c>
      <c r="AZ401">
        <v>30143</v>
      </c>
    </row>
    <row r="402" spans="1:52">
      <c r="A402">
        <v>1998</v>
      </c>
      <c r="B402">
        <v>110644</v>
      </c>
      <c r="C402" t="s">
        <v>107</v>
      </c>
      <c r="D402" t="s">
        <v>48</v>
      </c>
      <c r="E402">
        <f t="shared" si="6"/>
        <v>0</v>
      </c>
      <c r="F402">
        <f>IF(ISNA(VLOOKUP(B402,criteria!$U$2:$U$174,1,0)),0,1)</f>
        <v>1</v>
      </c>
      <c r="G402" t="s">
        <v>636</v>
      </c>
      <c r="H402" t="s">
        <v>636</v>
      </c>
      <c r="N402">
        <v>95616</v>
      </c>
      <c r="O402" t="s">
        <v>49</v>
      </c>
      <c r="V402">
        <v>131649000</v>
      </c>
      <c r="Y402">
        <v>3535000</v>
      </c>
      <c r="Z402">
        <v>132618000</v>
      </c>
      <c r="AA402">
        <v>393138016</v>
      </c>
      <c r="AB402">
        <v>52726000</v>
      </c>
      <c r="AC402">
        <v>11160000</v>
      </c>
      <c r="AF402">
        <v>1562466048</v>
      </c>
      <c r="AG402">
        <v>269750016</v>
      </c>
      <c r="AH402">
        <v>215688000</v>
      </c>
      <c r="AI402">
        <v>32618000</v>
      </c>
      <c r="AJ402">
        <v>248306000</v>
      </c>
      <c r="AK402">
        <v>90803000</v>
      </c>
      <c r="AL402">
        <v>34778000</v>
      </c>
      <c r="AM402">
        <v>1536534016</v>
      </c>
      <c r="AN402">
        <v>500392992</v>
      </c>
      <c r="AO402">
        <v>78174000</v>
      </c>
      <c r="AT402">
        <v>2336</v>
      </c>
      <c r="AU402">
        <v>0.755</v>
      </c>
      <c r="AV402">
        <v>6380</v>
      </c>
      <c r="AW402">
        <v>0.19114400000000001</v>
      </c>
      <c r="AX402">
        <v>0.578847</v>
      </c>
      <c r="AY402">
        <v>5.4953799999999997E-2</v>
      </c>
      <c r="AZ402">
        <v>30220</v>
      </c>
    </row>
    <row r="403" spans="1:52">
      <c r="A403">
        <v>1999</v>
      </c>
      <c r="B403">
        <v>110644</v>
      </c>
      <c r="C403" t="s">
        <v>107</v>
      </c>
      <c r="D403" t="s">
        <v>48</v>
      </c>
      <c r="E403">
        <f t="shared" si="6"/>
        <v>0</v>
      </c>
      <c r="F403">
        <f>IF(ISNA(VLOOKUP(B403,criteria!$U$2:$U$174,1,0)),0,1)</f>
        <v>1</v>
      </c>
      <c r="G403" t="s">
        <v>636</v>
      </c>
      <c r="H403" t="s">
        <v>636</v>
      </c>
      <c r="N403">
        <v>95616</v>
      </c>
      <c r="O403" t="s">
        <v>49</v>
      </c>
      <c r="V403">
        <v>133389000</v>
      </c>
      <c r="Y403">
        <v>4544000</v>
      </c>
      <c r="Z403">
        <v>166162992</v>
      </c>
      <c r="AA403">
        <v>430480000</v>
      </c>
      <c r="AB403">
        <v>64055000</v>
      </c>
      <c r="AC403">
        <v>13860000</v>
      </c>
      <c r="AF403">
        <v>1670768000</v>
      </c>
      <c r="AG403">
        <v>311139008</v>
      </c>
      <c r="AH403">
        <v>250302000</v>
      </c>
      <c r="AI403">
        <v>45436000</v>
      </c>
      <c r="AJ403">
        <v>295737984</v>
      </c>
      <c r="AK403">
        <v>87054000</v>
      </c>
      <c r="AL403">
        <v>37024000</v>
      </c>
      <c r="AM403">
        <v>1640454016</v>
      </c>
      <c r="AN403">
        <v>551537984</v>
      </c>
      <c r="AO403">
        <v>86951000</v>
      </c>
      <c r="AT403">
        <v>2296</v>
      </c>
      <c r="AU403">
        <v>0.72199999999999998</v>
      </c>
      <c r="AV403">
        <v>6877</v>
      </c>
      <c r="AW403">
        <v>0.199543</v>
      </c>
      <c r="AX403">
        <v>0.58082199999999995</v>
      </c>
      <c r="AY403">
        <v>5.6164400000000003E-2</v>
      </c>
      <c r="AZ403">
        <v>29666</v>
      </c>
    </row>
    <row r="404" spans="1:52">
      <c r="A404">
        <v>2000</v>
      </c>
      <c r="B404">
        <v>110644</v>
      </c>
      <c r="C404" t="s">
        <v>107</v>
      </c>
      <c r="D404" t="s">
        <v>48</v>
      </c>
      <c r="E404">
        <f t="shared" si="6"/>
        <v>0</v>
      </c>
      <c r="F404">
        <f>IF(ISNA(VLOOKUP(B404,criteria!$U$2:$U$174,1,0)),0,1)</f>
        <v>1</v>
      </c>
      <c r="G404" t="s">
        <v>636</v>
      </c>
      <c r="H404" t="s">
        <v>636</v>
      </c>
      <c r="V404">
        <v>143543008</v>
      </c>
      <c r="Y404">
        <v>6512000</v>
      </c>
      <c r="Z404">
        <v>179395008</v>
      </c>
      <c r="AA404">
        <v>522817024</v>
      </c>
      <c r="AB404">
        <v>72449000</v>
      </c>
      <c r="AC404">
        <v>15358000</v>
      </c>
      <c r="AF404">
        <v>1873202944</v>
      </c>
      <c r="AG404">
        <v>346246016</v>
      </c>
      <c r="AH404">
        <v>296468000</v>
      </c>
      <c r="AI404">
        <v>46352000</v>
      </c>
      <c r="AJ404">
        <v>342820000</v>
      </c>
      <c r="AK404">
        <v>108117000</v>
      </c>
      <c r="AL404">
        <v>41513000</v>
      </c>
      <c r="AM404">
        <v>1849814016</v>
      </c>
      <c r="AN404">
        <v>605457024</v>
      </c>
      <c r="AO404">
        <v>98880000</v>
      </c>
      <c r="AT404">
        <v>2402</v>
      </c>
      <c r="AU404">
        <v>0.73699999999999999</v>
      </c>
      <c r="AV404">
        <v>6912</v>
      </c>
      <c r="AW404">
        <v>0.20172399999999999</v>
      </c>
      <c r="AX404">
        <v>0.584874</v>
      </c>
      <c r="AY404">
        <v>4.7546199999999997E-2</v>
      </c>
      <c r="AZ404">
        <v>30170</v>
      </c>
    </row>
    <row r="405" spans="1:52">
      <c r="A405">
        <v>2001</v>
      </c>
      <c r="B405">
        <v>110644</v>
      </c>
      <c r="C405" t="s">
        <v>107</v>
      </c>
      <c r="D405" t="s">
        <v>48</v>
      </c>
      <c r="E405">
        <f t="shared" si="6"/>
        <v>1</v>
      </c>
      <c r="F405">
        <f>IF(ISNA(VLOOKUP(B405,criteria!$U$2:$U$174,1,0)),0,1)</f>
        <v>1</v>
      </c>
      <c r="G405">
        <v>0.63233082706766919</v>
      </c>
      <c r="H405">
        <v>0.26966643719882344</v>
      </c>
      <c r="I405">
        <v>25270</v>
      </c>
      <c r="J405">
        <v>15979</v>
      </c>
      <c r="K405">
        <v>2909</v>
      </c>
      <c r="L405">
        <v>1400</v>
      </c>
      <c r="M405">
        <v>4309</v>
      </c>
      <c r="N405">
        <v>956168678</v>
      </c>
      <c r="O405" t="s">
        <v>49</v>
      </c>
      <c r="V405">
        <v>153834000</v>
      </c>
      <c r="W405">
        <v>123907000</v>
      </c>
      <c r="Y405">
        <v>71644000</v>
      </c>
      <c r="Z405">
        <v>208004992</v>
      </c>
      <c r="AA405">
        <v>645934976</v>
      </c>
      <c r="AB405">
        <v>22434000</v>
      </c>
      <c r="AC405">
        <v>27353000</v>
      </c>
      <c r="AD405">
        <v>1450934016</v>
      </c>
      <c r="AE405">
        <v>500504000</v>
      </c>
      <c r="AF405">
        <v>1993091968</v>
      </c>
      <c r="AG405">
        <v>392251808</v>
      </c>
      <c r="AH405">
        <v>347195104</v>
      </c>
      <c r="AI405">
        <v>58084460</v>
      </c>
      <c r="AJ405">
        <v>405279552</v>
      </c>
      <c r="AK405">
        <v>119080752</v>
      </c>
      <c r="AL405">
        <v>47505416</v>
      </c>
      <c r="AM405">
        <v>1823181056</v>
      </c>
      <c r="AN405">
        <v>919676352</v>
      </c>
      <c r="AO405">
        <v>169042400</v>
      </c>
      <c r="AR405">
        <v>1993091968</v>
      </c>
      <c r="AS405">
        <v>1823181056</v>
      </c>
      <c r="AT405">
        <v>2753</v>
      </c>
      <c r="AU405">
        <v>0.78200000000000003</v>
      </c>
      <c r="AV405">
        <v>8202</v>
      </c>
      <c r="AW405">
        <v>0.19253999999999999</v>
      </c>
      <c r="AX405">
        <v>0.58722099999999999</v>
      </c>
      <c r="AY405">
        <v>4.6288299999999998E-2</v>
      </c>
      <c r="AZ405">
        <v>32717</v>
      </c>
    </row>
    <row r="406" spans="1:52">
      <c r="A406">
        <v>2002</v>
      </c>
      <c r="B406">
        <v>110644</v>
      </c>
      <c r="C406" t="s">
        <v>107</v>
      </c>
      <c r="D406" t="s">
        <v>48</v>
      </c>
      <c r="E406">
        <f t="shared" si="6"/>
        <v>1</v>
      </c>
      <c r="F406">
        <f>IF(ISNA(VLOOKUP(B406,criteria!$U$2:$U$174,1,0)),0,1)</f>
        <v>1</v>
      </c>
      <c r="G406">
        <v>0.62839771101573672</v>
      </c>
      <c r="H406">
        <v>0.25059760956175298</v>
      </c>
      <c r="I406">
        <v>27960</v>
      </c>
      <c r="J406">
        <v>17570</v>
      </c>
      <c r="K406">
        <v>2835</v>
      </c>
      <c r="L406">
        <v>1568</v>
      </c>
      <c r="M406">
        <v>4403</v>
      </c>
      <c r="N406" t="s">
        <v>88</v>
      </c>
      <c r="O406" t="s">
        <v>49</v>
      </c>
      <c r="V406">
        <v>166864992</v>
      </c>
      <c r="W406">
        <v>137519008</v>
      </c>
      <c r="Y406">
        <v>74779000</v>
      </c>
      <c r="Z406">
        <v>236014000</v>
      </c>
      <c r="AA406">
        <v>607452032</v>
      </c>
      <c r="AB406">
        <v>27343000</v>
      </c>
      <c r="AC406">
        <v>111077000</v>
      </c>
      <c r="AD406">
        <v>1583441024</v>
      </c>
      <c r="AE406">
        <v>482871008</v>
      </c>
      <c r="AF406">
        <v>2193649920</v>
      </c>
      <c r="AG406">
        <v>412337440</v>
      </c>
      <c r="AH406">
        <v>364082560</v>
      </c>
      <c r="AI406">
        <v>62266176</v>
      </c>
      <c r="AJ406">
        <v>426348736</v>
      </c>
      <c r="AK406">
        <v>132993904</v>
      </c>
      <c r="AL406">
        <v>48719604</v>
      </c>
      <c r="AM406">
        <v>1983774976</v>
      </c>
      <c r="AN406">
        <v>988076224</v>
      </c>
      <c r="AO406">
        <v>197248752</v>
      </c>
      <c r="AR406">
        <v>2193649920</v>
      </c>
      <c r="AS406">
        <v>1983774976</v>
      </c>
      <c r="AT406">
        <v>1951</v>
      </c>
      <c r="AU406">
        <v>0.81100000000000005</v>
      </c>
      <c r="AV406">
        <v>8764</v>
      </c>
      <c r="AW406">
        <v>0.17877199999999999</v>
      </c>
      <c r="AX406">
        <v>0.58962400000000004</v>
      </c>
      <c r="AY406">
        <v>4.3768599999999998E-2</v>
      </c>
      <c r="AZ406">
        <v>33836</v>
      </c>
    </row>
    <row r="407" spans="1:52">
      <c r="A407">
        <v>2003</v>
      </c>
      <c r="B407">
        <v>110644</v>
      </c>
      <c r="C407" t="s">
        <v>107</v>
      </c>
      <c r="D407" t="s">
        <v>48</v>
      </c>
      <c r="E407">
        <f t="shared" si="6"/>
        <v>1</v>
      </c>
      <c r="F407">
        <f>IF(ISNA(VLOOKUP(B407,criteria!$U$2:$U$174,1,0)),0,1)</f>
        <v>1</v>
      </c>
      <c r="G407">
        <v>0.62909558389215103</v>
      </c>
      <c r="H407">
        <v>0.25809124047277143</v>
      </c>
      <c r="I407">
        <v>28781</v>
      </c>
      <c r="J407">
        <v>18106</v>
      </c>
      <c r="K407">
        <v>3194</v>
      </c>
      <c r="L407">
        <v>1479</v>
      </c>
      <c r="M407">
        <v>4673</v>
      </c>
      <c r="N407" t="s">
        <v>88</v>
      </c>
      <c r="O407" t="s">
        <v>49</v>
      </c>
      <c r="V407">
        <v>223970000</v>
      </c>
      <c r="W407">
        <v>181860992</v>
      </c>
      <c r="Y407">
        <v>97125000</v>
      </c>
      <c r="Z407">
        <v>260980000</v>
      </c>
      <c r="AA407">
        <v>587769024</v>
      </c>
      <c r="AB407">
        <v>37245000</v>
      </c>
      <c r="AC407">
        <v>56178000</v>
      </c>
      <c r="AD407">
        <v>1704662016</v>
      </c>
      <c r="AE407">
        <v>455072992</v>
      </c>
      <c r="AF407">
        <v>2246010112</v>
      </c>
      <c r="AG407">
        <v>463376960</v>
      </c>
      <c r="AH407">
        <v>390590400</v>
      </c>
      <c r="AI407">
        <v>64007656</v>
      </c>
      <c r="AJ407">
        <v>454598048</v>
      </c>
      <c r="AK407">
        <v>136927296</v>
      </c>
      <c r="AL407">
        <v>51834628</v>
      </c>
      <c r="AM407">
        <v>2099020032</v>
      </c>
      <c r="AN407">
        <v>1054239296</v>
      </c>
      <c r="AO407">
        <v>219404816</v>
      </c>
      <c r="AP407">
        <v>58838000</v>
      </c>
      <c r="AQ407">
        <v>76040000</v>
      </c>
      <c r="AR407">
        <v>2246010112</v>
      </c>
      <c r="AS407">
        <v>2099020032</v>
      </c>
      <c r="AT407">
        <v>2007</v>
      </c>
      <c r="AU407">
        <v>0.81499999999999995</v>
      </c>
      <c r="AV407">
        <v>9410</v>
      </c>
      <c r="AW407">
        <v>0.15845300000000001</v>
      </c>
      <c r="AX407">
        <v>0.58308199999999999</v>
      </c>
      <c r="AY407">
        <v>3.7112899999999997E-2</v>
      </c>
      <c r="AZ407">
        <v>34000</v>
      </c>
    </row>
    <row r="408" spans="1:52">
      <c r="A408">
        <v>2004</v>
      </c>
      <c r="B408">
        <v>110644</v>
      </c>
      <c r="C408" t="s">
        <v>107</v>
      </c>
      <c r="D408" t="s">
        <v>48</v>
      </c>
      <c r="E408">
        <f t="shared" si="6"/>
        <v>1</v>
      </c>
      <c r="F408">
        <f>IF(ISNA(VLOOKUP(B408,criteria!$U$2:$U$174,1,0)),0,1)</f>
        <v>1</v>
      </c>
      <c r="G408">
        <v>0.56759913925607131</v>
      </c>
      <c r="H408">
        <v>0.25920710571923744</v>
      </c>
      <c r="I408">
        <v>32530</v>
      </c>
      <c r="J408">
        <v>18464</v>
      </c>
      <c r="K408">
        <v>3322</v>
      </c>
      <c r="L408">
        <v>1464</v>
      </c>
      <c r="M408">
        <v>4786</v>
      </c>
      <c r="N408" t="s">
        <v>88</v>
      </c>
      <c r="O408" t="s">
        <v>49</v>
      </c>
      <c r="P408" t="s">
        <v>50</v>
      </c>
      <c r="V408">
        <v>258219008</v>
      </c>
      <c r="W408">
        <v>205362000</v>
      </c>
      <c r="Y408">
        <v>80899000</v>
      </c>
      <c r="Z408">
        <v>286622016</v>
      </c>
      <c r="AA408">
        <v>556483968</v>
      </c>
      <c r="AB408">
        <v>40537000</v>
      </c>
      <c r="AC408">
        <v>96010000</v>
      </c>
      <c r="AD408">
        <v>1817433984</v>
      </c>
      <c r="AE408">
        <v>432710016</v>
      </c>
      <c r="AF408">
        <v>2342874112</v>
      </c>
      <c r="AG408">
        <v>499537920</v>
      </c>
      <c r="AH408">
        <v>405319968</v>
      </c>
      <c r="AI408">
        <v>68880272</v>
      </c>
      <c r="AJ408">
        <v>474200256</v>
      </c>
      <c r="AK408">
        <v>123677576</v>
      </c>
      <c r="AL408">
        <v>57659152</v>
      </c>
      <c r="AM408">
        <v>2217125888</v>
      </c>
      <c r="AN408">
        <v>1116483584</v>
      </c>
      <c r="AO408">
        <v>247166512</v>
      </c>
      <c r="AP408">
        <v>76040000</v>
      </c>
      <c r="AQ408">
        <v>95925000</v>
      </c>
      <c r="AR408">
        <v>2342874112</v>
      </c>
      <c r="AS408">
        <v>2217125888</v>
      </c>
      <c r="AT408">
        <v>3058</v>
      </c>
      <c r="AU408">
        <v>0.80100000000000005</v>
      </c>
      <c r="AV408">
        <v>10234</v>
      </c>
      <c r="AW408">
        <v>0.16323799999999999</v>
      </c>
      <c r="AX408">
        <v>0.57408800000000004</v>
      </c>
      <c r="AY408">
        <v>3.4410999999999997E-2</v>
      </c>
      <c r="AZ408">
        <v>32819</v>
      </c>
    </row>
    <row r="409" spans="1:52">
      <c r="A409">
        <v>2005</v>
      </c>
      <c r="B409">
        <v>110644</v>
      </c>
      <c r="C409" t="s">
        <v>66</v>
      </c>
      <c r="D409" t="s">
        <v>48</v>
      </c>
      <c r="E409">
        <f t="shared" si="6"/>
        <v>1</v>
      </c>
      <c r="F409">
        <f>IF(ISNA(VLOOKUP(B409,criteria!$U$2:$U$174,1,0)),0,1)</f>
        <v>1</v>
      </c>
      <c r="G409">
        <v>0.54942201108471889</v>
      </c>
      <c r="H409">
        <v>0.24602259626469911</v>
      </c>
      <c r="I409">
        <v>31575</v>
      </c>
      <c r="J409">
        <v>17348</v>
      </c>
      <c r="K409">
        <v>3016</v>
      </c>
      <c r="L409">
        <v>1252</v>
      </c>
      <c r="M409">
        <v>4268</v>
      </c>
      <c r="N409" t="s">
        <v>88</v>
      </c>
      <c r="O409" t="s">
        <v>49</v>
      </c>
      <c r="P409" t="s">
        <v>50</v>
      </c>
      <c r="Q409" t="s">
        <v>54</v>
      </c>
      <c r="V409">
        <v>277055008</v>
      </c>
      <c r="W409">
        <v>219347008</v>
      </c>
      <c r="Y409">
        <v>91990000</v>
      </c>
      <c r="Z409">
        <v>295022016</v>
      </c>
      <c r="AA409">
        <v>588387968</v>
      </c>
      <c r="AB409">
        <v>26838000</v>
      </c>
      <c r="AC409">
        <v>93001000</v>
      </c>
      <c r="AD409">
        <v>1873272960</v>
      </c>
      <c r="AE409">
        <v>437299008</v>
      </c>
      <c r="AF409">
        <v>2385751040</v>
      </c>
      <c r="AG409">
        <v>535092800</v>
      </c>
      <c r="AH409">
        <v>421848096</v>
      </c>
      <c r="AI409">
        <v>69123184</v>
      </c>
      <c r="AJ409">
        <v>490971264</v>
      </c>
      <c r="AK409">
        <v>140766176</v>
      </c>
      <c r="AL409">
        <v>60739624</v>
      </c>
      <c r="AM409">
        <v>2286896128</v>
      </c>
      <c r="AN409">
        <v>1178852096</v>
      </c>
      <c r="AO409">
        <v>236900288</v>
      </c>
      <c r="AP409">
        <v>95925000</v>
      </c>
      <c r="AQ409">
        <v>115609000</v>
      </c>
      <c r="AR409">
        <v>2385751040</v>
      </c>
      <c r="AS409">
        <v>2286896128</v>
      </c>
      <c r="AT409">
        <v>3493</v>
      </c>
      <c r="AU409">
        <v>0.80900000000000005</v>
      </c>
      <c r="AV409">
        <v>10791</v>
      </c>
      <c r="AW409">
        <v>0.16528000000000001</v>
      </c>
      <c r="AX409">
        <v>0.577704</v>
      </c>
      <c r="AY409">
        <v>3.3943399999999999E-2</v>
      </c>
      <c r="AZ409">
        <v>33309</v>
      </c>
    </row>
    <row r="410" spans="1:52">
      <c r="A410">
        <v>2006</v>
      </c>
      <c r="B410">
        <v>110644</v>
      </c>
      <c r="C410" t="s">
        <v>66</v>
      </c>
      <c r="D410" t="s">
        <v>48</v>
      </c>
      <c r="E410">
        <f t="shared" si="6"/>
        <v>1</v>
      </c>
      <c r="F410">
        <f>IF(ISNA(VLOOKUP(B410,criteria!$U$2:$U$174,1,0)),0,1)</f>
        <v>1</v>
      </c>
      <c r="G410">
        <v>0.60752419918171841</v>
      </c>
      <c r="H410">
        <v>0.23976127901883487</v>
      </c>
      <c r="I410">
        <v>30063</v>
      </c>
      <c r="J410">
        <v>18264</v>
      </c>
      <c r="K410">
        <v>3182</v>
      </c>
      <c r="L410">
        <v>1197</v>
      </c>
      <c r="M410">
        <v>4379</v>
      </c>
      <c r="N410" t="s">
        <v>88</v>
      </c>
      <c r="O410" t="s">
        <v>49</v>
      </c>
      <c r="P410" t="s">
        <v>50</v>
      </c>
      <c r="Q410" t="s">
        <v>54</v>
      </c>
      <c r="V410">
        <v>286351008</v>
      </c>
      <c r="W410">
        <v>226264000</v>
      </c>
      <c r="Y410">
        <v>104621000</v>
      </c>
      <c r="Z410">
        <v>310153984</v>
      </c>
      <c r="AA410">
        <v>641149056</v>
      </c>
      <c r="AB410">
        <v>36438000</v>
      </c>
      <c r="AC410">
        <v>963051136</v>
      </c>
      <c r="AD410">
        <v>2014217984</v>
      </c>
      <c r="AE410">
        <v>482684992</v>
      </c>
      <c r="AF410">
        <v>2550598912</v>
      </c>
      <c r="AG410">
        <v>574022464</v>
      </c>
      <c r="AH410">
        <v>434624192</v>
      </c>
      <c r="AI410">
        <v>70479032</v>
      </c>
      <c r="AJ410">
        <v>505103232</v>
      </c>
      <c r="AK410">
        <v>137850560</v>
      </c>
      <c r="AL410">
        <v>66357988</v>
      </c>
      <c r="AM410">
        <v>2924945920</v>
      </c>
      <c r="AN410">
        <v>1291483136</v>
      </c>
      <c r="AO410">
        <v>274307744</v>
      </c>
      <c r="AP410">
        <v>115609000</v>
      </c>
      <c r="AQ410">
        <v>140667008</v>
      </c>
      <c r="AR410">
        <v>2550598912</v>
      </c>
      <c r="AS410">
        <v>2924945920</v>
      </c>
      <c r="AT410">
        <v>3481</v>
      </c>
      <c r="AU410">
        <v>0.79100000000000004</v>
      </c>
      <c r="AV410">
        <v>11239</v>
      </c>
      <c r="AW410">
        <v>0.15376999999999999</v>
      </c>
      <c r="AX410">
        <v>0.57698400000000005</v>
      </c>
      <c r="AY410">
        <v>3.4920600000000003E-2</v>
      </c>
      <c r="AZ410">
        <v>33472.5</v>
      </c>
    </row>
    <row r="411" spans="1:52">
      <c r="A411">
        <v>2007</v>
      </c>
      <c r="B411">
        <v>110644</v>
      </c>
      <c r="C411" t="s">
        <v>66</v>
      </c>
      <c r="D411" t="s">
        <v>48</v>
      </c>
      <c r="E411">
        <f t="shared" si="6"/>
        <v>1</v>
      </c>
      <c r="F411">
        <f>IF(ISNA(VLOOKUP(B411,criteria!$U$2:$U$174,1,0)),0,1)</f>
        <v>1</v>
      </c>
      <c r="G411">
        <v>0.67833838801580737</v>
      </c>
      <c r="H411">
        <v>0.24888226527570789</v>
      </c>
      <c r="I411">
        <v>32643</v>
      </c>
      <c r="J411">
        <v>22143</v>
      </c>
      <c r="K411">
        <v>4279</v>
      </c>
      <c r="L411">
        <v>1232</v>
      </c>
      <c r="M411">
        <v>5511</v>
      </c>
      <c r="N411" t="s">
        <v>88</v>
      </c>
      <c r="O411" t="s">
        <v>49</v>
      </c>
      <c r="P411" t="s">
        <v>50</v>
      </c>
      <c r="Q411" t="s">
        <v>54</v>
      </c>
      <c r="V411">
        <v>312444000</v>
      </c>
      <c r="W411">
        <v>246200992</v>
      </c>
      <c r="Y411">
        <v>119150000</v>
      </c>
      <c r="Z411">
        <v>315272000</v>
      </c>
      <c r="AA411">
        <v>694289984</v>
      </c>
      <c r="AB411">
        <v>38364000</v>
      </c>
      <c r="AC411">
        <v>440960992</v>
      </c>
      <c r="AD411">
        <v>2182414080</v>
      </c>
      <c r="AE411">
        <v>544384000</v>
      </c>
      <c r="AF411">
        <v>2901019904</v>
      </c>
      <c r="AG411">
        <v>617577536</v>
      </c>
      <c r="AH411">
        <v>470792928</v>
      </c>
      <c r="AI411">
        <v>70480328</v>
      </c>
      <c r="AJ411">
        <v>541273280</v>
      </c>
      <c r="AK411">
        <v>151556512</v>
      </c>
      <c r="AL411">
        <v>76138112</v>
      </c>
      <c r="AM411">
        <v>2663845120</v>
      </c>
      <c r="AN411">
        <v>1378966784</v>
      </c>
      <c r="AO411">
        <v>295347968</v>
      </c>
      <c r="AP411">
        <v>140667008</v>
      </c>
      <c r="AQ411">
        <v>182519008</v>
      </c>
      <c r="AR411">
        <v>2901019904</v>
      </c>
      <c r="AS411">
        <v>2663845120</v>
      </c>
      <c r="AT411">
        <v>3787</v>
      </c>
      <c r="AU411">
        <v>0.81399999999999995</v>
      </c>
      <c r="AV411">
        <v>10436</v>
      </c>
      <c r="AW411">
        <v>0.146645</v>
      </c>
      <c r="AX411">
        <v>0.57846600000000004</v>
      </c>
      <c r="AY411">
        <v>3.2461999999999998E-2</v>
      </c>
      <c r="AZ411">
        <v>34072</v>
      </c>
    </row>
    <row r="412" spans="1:52">
      <c r="A412">
        <v>2008</v>
      </c>
      <c r="B412">
        <v>110644</v>
      </c>
      <c r="C412" t="s">
        <v>66</v>
      </c>
      <c r="D412" t="s">
        <v>48</v>
      </c>
      <c r="E412">
        <f t="shared" si="6"/>
        <v>1</v>
      </c>
      <c r="F412">
        <f>IF(ISNA(VLOOKUP(B412,criteria!$U$2:$U$174,1,0)),0,1)</f>
        <v>1</v>
      </c>
      <c r="G412">
        <v>0.5860528636868011</v>
      </c>
      <c r="H412">
        <v>0.24055733566365667</v>
      </c>
      <c r="I412">
        <v>35147</v>
      </c>
      <c r="J412">
        <v>20598</v>
      </c>
      <c r="K412">
        <v>4829</v>
      </c>
      <c r="L412">
        <v>126</v>
      </c>
      <c r="M412">
        <v>4955</v>
      </c>
      <c r="N412" t="s">
        <v>88</v>
      </c>
      <c r="O412" t="s">
        <v>49</v>
      </c>
      <c r="P412" t="s">
        <v>50</v>
      </c>
      <c r="Q412" t="s">
        <v>54</v>
      </c>
      <c r="V412">
        <v>340703008</v>
      </c>
      <c r="W412">
        <v>274328992</v>
      </c>
      <c r="Y412">
        <v>128272000</v>
      </c>
      <c r="Z412">
        <v>376884000</v>
      </c>
      <c r="AA412">
        <v>624220032</v>
      </c>
      <c r="AB412">
        <v>40036000</v>
      </c>
      <c r="AC412">
        <v>431216928</v>
      </c>
      <c r="AD412">
        <v>2321575936</v>
      </c>
      <c r="AE412">
        <v>467100000</v>
      </c>
      <c r="AF412">
        <v>2929714944</v>
      </c>
      <c r="AG412">
        <v>622738368</v>
      </c>
      <c r="AH412">
        <v>504557664</v>
      </c>
      <c r="AI412">
        <v>63864240</v>
      </c>
      <c r="AJ412">
        <v>568421888</v>
      </c>
      <c r="AK412">
        <v>158918928</v>
      </c>
      <c r="AL412">
        <v>67690016</v>
      </c>
      <c r="AM412">
        <v>2766817024</v>
      </c>
      <c r="AN412">
        <v>1439550208</v>
      </c>
      <c r="AO412">
        <v>325300384</v>
      </c>
      <c r="AP412">
        <v>182519008</v>
      </c>
      <c r="AQ412">
        <v>155855008</v>
      </c>
      <c r="AR412">
        <v>2929714944</v>
      </c>
      <c r="AS412">
        <v>2766817024</v>
      </c>
      <c r="AT412">
        <v>3812</v>
      </c>
      <c r="AU412">
        <v>0.79800000000000004</v>
      </c>
      <c r="AV412">
        <v>10721</v>
      </c>
      <c r="AW412">
        <v>0.14627200000000001</v>
      </c>
      <c r="AX412">
        <v>0.57950400000000002</v>
      </c>
      <c r="AY412">
        <v>3.0567299999999999E-2</v>
      </c>
      <c r="AZ412">
        <v>37497</v>
      </c>
    </row>
    <row r="413" spans="1:52">
      <c r="A413">
        <v>2009</v>
      </c>
      <c r="B413">
        <v>110644</v>
      </c>
      <c r="C413" t="s">
        <v>66</v>
      </c>
      <c r="D413" t="s">
        <v>48</v>
      </c>
      <c r="E413">
        <f t="shared" si="6"/>
        <v>1</v>
      </c>
      <c r="F413">
        <f>IF(ISNA(VLOOKUP(B413,criteria!$U$2:$U$174,1,0)),0,1)</f>
        <v>1</v>
      </c>
      <c r="G413">
        <v>0.5257107692307692</v>
      </c>
      <c r="H413">
        <v>0.23280423280423279</v>
      </c>
      <c r="I413">
        <v>40625</v>
      </c>
      <c r="J413">
        <v>21357</v>
      </c>
      <c r="K413">
        <v>4861</v>
      </c>
      <c r="L413">
        <v>111</v>
      </c>
      <c r="M413">
        <v>4972</v>
      </c>
      <c r="N413" t="s">
        <v>88</v>
      </c>
      <c r="O413" t="s">
        <v>49</v>
      </c>
      <c r="P413" t="s">
        <v>50</v>
      </c>
      <c r="Q413" t="s">
        <v>54</v>
      </c>
      <c r="R413">
        <v>-121.752</v>
      </c>
      <c r="S413">
        <v>38.539900000000003</v>
      </c>
      <c r="V413">
        <v>391144992</v>
      </c>
      <c r="W413">
        <v>312232992</v>
      </c>
      <c r="Y413">
        <v>144020992</v>
      </c>
      <c r="Z413">
        <v>400323200</v>
      </c>
      <c r="AA413">
        <v>704232960</v>
      </c>
      <c r="AB413">
        <v>84936000</v>
      </c>
      <c r="AC413">
        <v>308591008</v>
      </c>
      <c r="AD413">
        <v>2416688896</v>
      </c>
      <c r="AE413">
        <v>612175232</v>
      </c>
      <c r="AF413">
        <v>3066633216</v>
      </c>
      <c r="AG413">
        <v>579011072</v>
      </c>
      <c r="AH413">
        <v>566030016</v>
      </c>
      <c r="AI413">
        <v>64556792</v>
      </c>
      <c r="AJ413">
        <v>630586816</v>
      </c>
      <c r="AK413">
        <v>182980096</v>
      </c>
      <c r="AL413">
        <v>71445792</v>
      </c>
      <c r="AM413">
        <v>2826017024</v>
      </c>
      <c r="AN413">
        <v>1458596352</v>
      </c>
      <c r="AO413">
        <v>351657760</v>
      </c>
      <c r="AP413">
        <v>155855008</v>
      </c>
      <c r="AQ413">
        <v>182480992</v>
      </c>
      <c r="AT413">
        <v>3507</v>
      </c>
      <c r="AU413">
        <v>0.82299999999999995</v>
      </c>
      <c r="AV413">
        <v>12361</v>
      </c>
      <c r="AW413">
        <v>0.15095800000000001</v>
      </c>
      <c r="AX413">
        <v>0.57676300000000003</v>
      </c>
      <c r="AY413">
        <v>2.8351299999999999E-2</v>
      </c>
      <c r="AZ413">
        <v>39235</v>
      </c>
    </row>
    <row r="414" spans="1:52">
      <c r="A414">
        <v>2010</v>
      </c>
      <c r="B414">
        <v>110644</v>
      </c>
      <c r="C414" t="s">
        <v>66</v>
      </c>
      <c r="D414" t="s">
        <v>48</v>
      </c>
      <c r="E414">
        <f t="shared" si="6"/>
        <v>1</v>
      </c>
      <c r="F414">
        <f>IF(ISNA(VLOOKUP(B414,criteria!$U$2:$U$174,1,0)),0,1)</f>
        <v>1</v>
      </c>
      <c r="G414">
        <v>0.4736717939039351</v>
      </c>
      <c r="H414">
        <v>0.219842613806156</v>
      </c>
      <c r="I414">
        <v>42388</v>
      </c>
      <c r="J414">
        <v>20078</v>
      </c>
      <c r="K414">
        <v>4338</v>
      </c>
      <c r="L414">
        <v>76</v>
      </c>
      <c r="M414">
        <v>4414</v>
      </c>
      <c r="N414" t="s">
        <v>88</v>
      </c>
      <c r="O414" t="s">
        <v>49</v>
      </c>
      <c r="P414" t="s">
        <v>50</v>
      </c>
      <c r="Q414" t="s">
        <v>54</v>
      </c>
      <c r="R414">
        <v>-121.75</v>
      </c>
      <c r="S414">
        <v>38.540300000000002</v>
      </c>
      <c r="V414">
        <v>467216992</v>
      </c>
      <c r="W414">
        <v>362185984</v>
      </c>
      <c r="Y414">
        <v>148032000</v>
      </c>
      <c r="Z414">
        <v>443364992</v>
      </c>
      <c r="AA414">
        <v>667275008</v>
      </c>
      <c r="AB414">
        <v>45565000</v>
      </c>
      <c r="AC414">
        <v>173944992</v>
      </c>
      <c r="AD414">
        <v>2688295936</v>
      </c>
      <c r="AE414">
        <v>586350976</v>
      </c>
      <c r="AF414">
        <v>3382947072</v>
      </c>
      <c r="AG414">
        <v>613059968</v>
      </c>
      <c r="AH414">
        <v>613912000</v>
      </c>
      <c r="AI414">
        <v>71468000</v>
      </c>
      <c r="AJ414">
        <v>685379968</v>
      </c>
      <c r="AK414">
        <v>194464992</v>
      </c>
      <c r="AL414">
        <v>93531000</v>
      </c>
      <c r="AM414">
        <v>3085200896</v>
      </c>
      <c r="AN414">
        <v>1523782016</v>
      </c>
      <c r="AO414">
        <v>388999008</v>
      </c>
      <c r="AP414">
        <v>182480992</v>
      </c>
      <c r="AQ414">
        <v>231203008</v>
      </c>
      <c r="AT414">
        <v>3571</v>
      </c>
      <c r="AU414">
        <v>0.81699999999999995</v>
      </c>
      <c r="AV414">
        <v>12498</v>
      </c>
      <c r="AW414">
        <v>0.14749699999999999</v>
      </c>
      <c r="AX414">
        <v>0.56167400000000001</v>
      </c>
      <c r="AY414">
        <v>2.6751299999999999E-2</v>
      </c>
      <c r="AZ414">
        <v>37771</v>
      </c>
    </row>
    <row r="415" spans="1:52">
      <c r="A415">
        <v>2011</v>
      </c>
      <c r="B415">
        <v>110644</v>
      </c>
      <c r="C415" t="s">
        <v>66</v>
      </c>
      <c r="D415" t="s">
        <v>48</v>
      </c>
      <c r="E415">
        <f t="shared" si="6"/>
        <v>1</v>
      </c>
      <c r="F415">
        <f>IF(ISNA(VLOOKUP(B415,criteria!$U$2:$U$174,1,0)),0,1)</f>
        <v>1</v>
      </c>
      <c r="G415">
        <v>0.46272481702952922</v>
      </c>
      <c r="H415">
        <v>0.22457838539067956</v>
      </c>
      <c r="I415">
        <v>43313</v>
      </c>
      <c r="J415">
        <v>20042</v>
      </c>
      <c r="K415">
        <v>4437</v>
      </c>
      <c r="L415">
        <v>64</v>
      </c>
      <c r="M415">
        <v>4501</v>
      </c>
      <c r="N415" t="s">
        <v>88</v>
      </c>
      <c r="O415" t="s">
        <v>49</v>
      </c>
      <c r="P415" t="s">
        <v>50</v>
      </c>
      <c r="Q415" t="s">
        <v>54</v>
      </c>
      <c r="R415">
        <v>-121.752</v>
      </c>
      <c r="S415">
        <v>38.539900000000003</v>
      </c>
      <c r="T415">
        <v>0.03</v>
      </c>
      <c r="U415">
        <v>4336</v>
      </c>
      <c r="V415">
        <v>539096000</v>
      </c>
      <c r="W415">
        <v>405380992</v>
      </c>
      <c r="Y415">
        <v>151300992</v>
      </c>
      <c r="Z415">
        <v>434672000</v>
      </c>
      <c r="AA415">
        <v>584838016</v>
      </c>
      <c r="AB415">
        <v>52922000</v>
      </c>
      <c r="AC415">
        <v>150082000</v>
      </c>
      <c r="AD415">
        <v>2823731968</v>
      </c>
      <c r="AE415">
        <v>485137984</v>
      </c>
      <c r="AF415">
        <v>3439480064</v>
      </c>
      <c r="AG415">
        <v>652337024</v>
      </c>
      <c r="AH415">
        <v>614305984</v>
      </c>
      <c r="AI415">
        <v>76772000</v>
      </c>
      <c r="AJ415">
        <v>691078016</v>
      </c>
      <c r="AK415">
        <v>212992992</v>
      </c>
      <c r="AL415">
        <v>108176000</v>
      </c>
      <c r="AM415">
        <v>3346384896</v>
      </c>
      <c r="AN415">
        <v>1628643968</v>
      </c>
      <c r="AO415">
        <v>500585984</v>
      </c>
      <c r="AP415">
        <v>231203008</v>
      </c>
      <c r="AQ415">
        <v>234530000</v>
      </c>
      <c r="AT415">
        <v>4473</v>
      </c>
      <c r="AU415">
        <v>0.81299999999999994</v>
      </c>
      <c r="AV415">
        <v>12697</v>
      </c>
      <c r="AW415">
        <v>0.151336</v>
      </c>
      <c r="AX415">
        <v>0.55851300000000004</v>
      </c>
      <c r="AY415">
        <v>2.68165E-2</v>
      </c>
      <c r="AZ415">
        <v>35754</v>
      </c>
    </row>
    <row r="416" spans="1:52">
      <c r="A416">
        <v>2012</v>
      </c>
      <c r="B416">
        <v>110644</v>
      </c>
      <c r="C416" t="s">
        <v>66</v>
      </c>
      <c r="D416" t="s">
        <v>48</v>
      </c>
      <c r="E416">
        <f t="shared" si="6"/>
        <v>1</v>
      </c>
      <c r="F416">
        <f>IF(ISNA(VLOOKUP(B416,criteria!$U$2:$U$174,1,0)),0,1)</f>
        <v>1</v>
      </c>
      <c r="G416">
        <v>0.48259223195932055</v>
      </c>
      <c r="H416">
        <v>0.21095816706272699</v>
      </c>
      <c r="I416">
        <v>46215</v>
      </c>
      <c r="J416">
        <v>22303</v>
      </c>
      <c r="K416">
        <v>4663</v>
      </c>
      <c r="L416">
        <v>42</v>
      </c>
      <c r="M416">
        <v>4705</v>
      </c>
      <c r="N416" t="s">
        <v>88</v>
      </c>
      <c r="O416" t="s">
        <v>49</v>
      </c>
      <c r="P416" t="s">
        <v>50</v>
      </c>
      <c r="Q416" t="s">
        <v>54</v>
      </c>
      <c r="R416">
        <v>-121.752</v>
      </c>
      <c r="S416">
        <v>38.539900000000003</v>
      </c>
      <c r="T416">
        <v>4.1000000000000002E-2</v>
      </c>
      <c r="U416">
        <v>4642</v>
      </c>
      <c r="V416">
        <v>567484032</v>
      </c>
      <c r="W416">
        <v>434316992</v>
      </c>
      <c r="Y416">
        <v>152732992</v>
      </c>
      <c r="Z416">
        <v>430264992</v>
      </c>
      <c r="AA416">
        <v>612918976</v>
      </c>
      <c r="AB416">
        <v>58024000</v>
      </c>
      <c r="AC416">
        <v>151051008</v>
      </c>
      <c r="AD416">
        <v>3013502976</v>
      </c>
      <c r="AE416">
        <v>538425984</v>
      </c>
      <c r="AF416">
        <v>3641391104</v>
      </c>
      <c r="AG416">
        <v>687361984</v>
      </c>
      <c r="AH416">
        <v>642841984</v>
      </c>
      <c r="AI416">
        <v>93027000</v>
      </c>
      <c r="AJ416">
        <v>735868992</v>
      </c>
      <c r="AK416">
        <v>263844000</v>
      </c>
      <c r="AL416">
        <v>119716000</v>
      </c>
      <c r="AM416">
        <v>3576494080</v>
      </c>
      <c r="AN416">
        <v>1700871936</v>
      </c>
      <c r="AO416">
        <v>544060032</v>
      </c>
      <c r="AP416">
        <v>234530000</v>
      </c>
      <c r="AQ416">
        <v>252719008</v>
      </c>
      <c r="AT416">
        <v>4020</v>
      </c>
      <c r="AU416">
        <v>0.81299999999999994</v>
      </c>
      <c r="AV416">
        <v>13503</v>
      </c>
      <c r="AW416">
        <v>0.15289</v>
      </c>
      <c r="AX416">
        <v>0.57710899999999998</v>
      </c>
      <c r="AY416">
        <v>2.4485099999999999E-2</v>
      </c>
      <c r="AZ416">
        <v>36000</v>
      </c>
    </row>
    <row r="417" spans="1:52">
      <c r="A417">
        <v>2013</v>
      </c>
      <c r="B417">
        <v>110644</v>
      </c>
      <c r="C417" t="s">
        <v>66</v>
      </c>
      <c r="D417" t="s">
        <v>48</v>
      </c>
      <c r="E417">
        <f t="shared" si="6"/>
        <v>1</v>
      </c>
      <c r="F417">
        <f>IF(ISNA(VLOOKUP(B417,criteria!$U$2:$U$174,1,0)),0,1)</f>
        <v>1</v>
      </c>
      <c r="G417">
        <v>0.45214773183460455</v>
      </c>
      <c r="H417">
        <v>0.23119950279676818</v>
      </c>
      <c r="I417">
        <v>49820</v>
      </c>
      <c r="J417">
        <v>22526</v>
      </c>
      <c r="K417">
        <v>5173</v>
      </c>
      <c r="L417">
        <v>35</v>
      </c>
      <c r="M417">
        <v>5208</v>
      </c>
      <c r="N417" t="s">
        <v>88</v>
      </c>
      <c r="O417" t="s">
        <v>49</v>
      </c>
      <c r="P417" t="s">
        <v>50</v>
      </c>
      <c r="Q417" t="s">
        <v>54</v>
      </c>
      <c r="R417">
        <v>-121.752</v>
      </c>
      <c r="S417">
        <v>38.539900000000003</v>
      </c>
      <c r="T417">
        <v>3.7999999999999999E-2</v>
      </c>
      <c r="U417">
        <v>5185</v>
      </c>
      <c r="V417">
        <v>592532992</v>
      </c>
      <c r="W417">
        <v>441020000</v>
      </c>
      <c r="Y417">
        <v>153980000</v>
      </c>
      <c r="Z417">
        <v>436095008</v>
      </c>
      <c r="AA417">
        <v>647960000</v>
      </c>
      <c r="AB417">
        <v>64387000</v>
      </c>
      <c r="AC417">
        <v>165299008</v>
      </c>
      <c r="AD417">
        <v>3203971072</v>
      </c>
      <c r="AE417">
        <v>530596992</v>
      </c>
      <c r="AF417">
        <v>3831100928</v>
      </c>
      <c r="AG417">
        <v>747272960</v>
      </c>
      <c r="AH417">
        <v>625250176</v>
      </c>
      <c r="AI417">
        <v>110300968</v>
      </c>
      <c r="AJ417">
        <v>735551168</v>
      </c>
      <c r="AK417">
        <v>237894304</v>
      </c>
      <c r="AL417">
        <v>134670512</v>
      </c>
      <c r="AM417">
        <v>3799899904</v>
      </c>
      <c r="AN417">
        <v>1796062720</v>
      </c>
      <c r="AO417">
        <v>777465728</v>
      </c>
      <c r="AP417">
        <v>252719008</v>
      </c>
      <c r="AQ417">
        <v>320744992</v>
      </c>
      <c r="AT417">
        <v>4132</v>
      </c>
      <c r="AU417">
        <v>0.83199999999999996</v>
      </c>
      <c r="AV417">
        <v>13961</v>
      </c>
      <c r="AW417">
        <v>0.160556</v>
      </c>
      <c r="AX417">
        <v>0.58326299999999998</v>
      </c>
      <c r="AY417">
        <v>2.7521199999999999E-2</v>
      </c>
      <c r="AZ417">
        <v>35784</v>
      </c>
    </row>
    <row r="418" spans="1:52">
      <c r="A418">
        <v>2014</v>
      </c>
      <c r="B418">
        <v>110644</v>
      </c>
      <c r="C418" t="s">
        <v>66</v>
      </c>
      <c r="D418" t="s">
        <v>48</v>
      </c>
      <c r="E418">
        <f t="shared" si="6"/>
        <v>1</v>
      </c>
      <c r="F418">
        <f>IF(ISNA(VLOOKUP(B418,criteria!$U$2:$U$174,1,0)),0,1)</f>
        <v>1</v>
      </c>
      <c r="G418">
        <v>0.40368002907024758</v>
      </c>
      <c r="H418">
        <v>0.22000818330605565</v>
      </c>
      <c r="I418">
        <v>60543</v>
      </c>
      <c r="J418">
        <v>24440</v>
      </c>
      <c r="K418">
        <v>5331</v>
      </c>
      <c r="L418">
        <v>46</v>
      </c>
      <c r="M418">
        <v>5377</v>
      </c>
      <c r="N418" t="s">
        <v>88</v>
      </c>
      <c r="O418" t="s">
        <v>49</v>
      </c>
      <c r="P418" t="s">
        <v>50</v>
      </c>
      <c r="Q418" t="s">
        <v>54</v>
      </c>
      <c r="R418">
        <v>-121.752</v>
      </c>
      <c r="S418">
        <v>38.539900000000003</v>
      </c>
      <c r="T418">
        <v>2.7E-2</v>
      </c>
      <c r="U418">
        <v>5610</v>
      </c>
      <c r="V418">
        <v>631438976</v>
      </c>
      <c r="W418">
        <v>460452000</v>
      </c>
      <c r="Y418">
        <v>156024992</v>
      </c>
      <c r="Z418">
        <v>422519008</v>
      </c>
      <c r="AA418">
        <v>659772992</v>
      </c>
      <c r="AB418">
        <v>61560000</v>
      </c>
      <c r="AC418">
        <v>207248992</v>
      </c>
      <c r="AD418">
        <v>3403399936</v>
      </c>
      <c r="AE418">
        <v>549289984</v>
      </c>
      <c r="AF418">
        <v>4081221888</v>
      </c>
      <c r="AG418">
        <v>798020736</v>
      </c>
      <c r="AH418">
        <v>619365248</v>
      </c>
      <c r="AI418">
        <v>90948440</v>
      </c>
      <c r="AJ418">
        <v>710313664</v>
      </c>
      <c r="AK418">
        <v>291486560</v>
      </c>
      <c r="AL418">
        <v>143609840</v>
      </c>
      <c r="AM418">
        <v>3919758080</v>
      </c>
      <c r="AN418">
        <v>1892124032</v>
      </c>
      <c r="AO418">
        <v>813520448</v>
      </c>
      <c r="AP418">
        <v>320744992</v>
      </c>
      <c r="AQ418">
        <v>380039008</v>
      </c>
      <c r="AT418">
        <v>3766</v>
      </c>
      <c r="AU418">
        <v>0.85399999999999998</v>
      </c>
      <c r="AV418">
        <v>14316</v>
      </c>
      <c r="AW418">
        <v>0.17083799999999999</v>
      </c>
      <c r="AX418">
        <v>0.59566600000000003</v>
      </c>
      <c r="AY418">
        <v>2.7384800000000001E-2</v>
      </c>
      <c r="AZ418">
        <v>34262.5</v>
      </c>
    </row>
    <row r="419" spans="1:52">
      <c r="A419">
        <v>2015</v>
      </c>
      <c r="B419">
        <v>110644</v>
      </c>
      <c r="C419" t="s">
        <v>66</v>
      </c>
      <c r="D419" t="s">
        <v>48</v>
      </c>
      <c r="E419">
        <f t="shared" si="6"/>
        <v>1</v>
      </c>
      <c r="F419">
        <f>IF(ISNA(VLOOKUP(B419,criteria!$U$2:$U$174,1,0)),0,1)</f>
        <v>1</v>
      </c>
      <c r="G419">
        <v>0.37952385375065789</v>
      </c>
      <c r="H419">
        <v>0.21898197242841994</v>
      </c>
      <c r="I419">
        <v>64602</v>
      </c>
      <c r="J419">
        <v>24518</v>
      </c>
      <c r="K419">
        <v>5304</v>
      </c>
      <c r="L419">
        <v>65</v>
      </c>
      <c r="M419">
        <v>5369</v>
      </c>
      <c r="T419">
        <v>2.5999999999999999E-2</v>
      </c>
      <c r="U419">
        <v>5687</v>
      </c>
      <c r="V419">
        <v>666150976</v>
      </c>
      <c r="W419">
        <v>526931008</v>
      </c>
      <c r="Y419">
        <v>154704000</v>
      </c>
      <c r="Z419">
        <v>443208992</v>
      </c>
      <c r="AA419">
        <v>711166016</v>
      </c>
      <c r="AB419">
        <v>69564000</v>
      </c>
      <c r="AC419">
        <v>158526000</v>
      </c>
      <c r="AD419">
        <v>3722754048</v>
      </c>
      <c r="AE419">
        <v>616633024</v>
      </c>
      <c r="AF419">
        <v>4416743936</v>
      </c>
      <c r="AG419">
        <v>853799488</v>
      </c>
      <c r="AH419">
        <v>653069248</v>
      </c>
      <c r="AI419">
        <v>98763360</v>
      </c>
      <c r="AJ419">
        <v>751832576</v>
      </c>
      <c r="AK419">
        <v>326819808</v>
      </c>
      <c r="AL419">
        <v>153841152</v>
      </c>
      <c r="AM419">
        <v>4323821056</v>
      </c>
      <c r="AN419">
        <v>2006639232</v>
      </c>
      <c r="AO419">
        <v>782049984</v>
      </c>
      <c r="AP419">
        <v>380039008</v>
      </c>
      <c r="AQ419">
        <v>330646016</v>
      </c>
      <c r="AT419">
        <v>3801</v>
      </c>
      <c r="AU419">
        <v>0.84699999999999998</v>
      </c>
      <c r="AV419">
        <v>14517</v>
      </c>
      <c r="AW419">
        <v>0.17213000000000001</v>
      </c>
      <c r="AX419">
        <v>0.62011899999999998</v>
      </c>
      <c r="AY419">
        <v>2.3094199999999999E-2</v>
      </c>
      <c r="AZ419">
        <v>33213</v>
      </c>
    </row>
    <row r="420" spans="1:52">
      <c r="A420">
        <v>2016</v>
      </c>
      <c r="B420">
        <v>110644</v>
      </c>
      <c r="C420" t="s">
        <v>66</v>
      </c>
      <c r="D420" t="s">
        <v>48</v>
      </c>
      <c r="E420">
        <f t="shared" si="6"/>
        <v>1</v>
      </c>
      <c r="F420">
        <f>IF(ISNA(VLOOKUP(B420,criteria!$U$2:$U$174,1,0)),0,1)</f>
        <v>1</v>
      </c>
      <c r="G420">
        <v>0.42275319825536445</v>
      </c>
      <c r="H420">
        <v>0.19881991649701528</v>
      </c>
      <c r="I420">
        <v>68553</v>
      </c>
      <c r="J420">
        <v>28981</v>
      </c>
      <c r="K420">
        <v>5679</v>
      </c>
      <c r="L420">
        <v>83</v>
      </c>
      <c r="M420">
        <v>5762</v>
      </c>
      <c r="T420">
        <v>2.1999999999999999E-2</v>
      </c>
      <c r="U420">
        <v>5566</v>
      </c>
      <c r="V420">
        <v>717566016</v>
      </c>
      <c r="W420">
        <v>571057984</v>
      </c>
      <c r="Y420">
        <v>159639008</v>
      </c>
      <c r="Z420">
        <v>449171008</v>
      </c>
      <c r="AA420">
        <v>725452032</v>
      </c>
      <c r="AB420">
        <v>75630000</v>
      </c>
      <c r="AC420">
        <v>101491000</v>
      </c>
      <c r="AD420">
        <v>4031500032</v>
      </c>
      <c r="AE420">
        <v>655841984</v>
      </c>
      <c r="AF420">
        <v>4697235968</v>
      </c>
      <c r="AG420">
        <v>924248576</v>
      </c>
      <c r="AH420">
        <v>646869504</v>
      </c>
      <c r="AI420">
        <v>107524960</v>
      </c>
      <c r="AJ420">
        <v>754394496</v>
      </c>
      <c r="AK420">
        <v>326360832</v>
      </c>
      <c r="AL420">
        <v>163251392</v>
      </c>
      <c r="AM420">
        <v>4588782080</v>
      </c>
      <c r="AN420">
        <v>2193135360</v>
      </c>
      <c r="AO420">
        <v>859671360</v>
      </c>
      <c r="AP420">
        <v>330646016</v>
      </c>
      <c r="AQ420">
        <v>405655008</v>
      </c>
      <c r="AT420">
        <v>3969</v>
      </c>
      <c r="AU420">
        <v>0.85199999999999998</v>
      </c>
      <c r="AV420">
        <v>14838</v>
      </c>
      <c r="AW420">
        <v>0.152694</v>
      </c>
      <c r="AX420">
        <v>0.62672399999999995</v>
      </c>
      <c r="AY420">
        <v>2.29526E-2</v>
      </c>
      <c r="AZ420">
        <v>33783.5</v>
      </c>
    </row>
    <row r="421" spans="1:52">
      <c r="A421">
        <v>2017</v>
      </c>
      <c r="B421">
        <v>110644</v>
      </c>
      <c r="C421" t="s">
        <v>66</v>
      </c>
      <c r="D421" t="s">
        <v>48</v>
      </c>
      <c r="E421">
        <f t="shared" si="6"/>
        <v>1</v>
      </c>
      <c r="F421">
        <f>IF(ISNA(VLOOKUP(B421,criteria!$U$2:$U$174,1,0)),0,1)</f>
        <v>1</v>
      </c>
      <c r="G421">
        <v>0.43356071710452138</v>
      </c>
      <c r="H421">
        <v>0.19075482738443533</v>
      </c>
      <c r="I421">
        <v>70952</v>
      </c>
      <c r="J421">
        <v>30762</v>
      </c>
      <c r="K421">
        <v>5810</v>
      </c>
      <c r="L421">
        <v>58</v>
      </c>
      <c r="M421">
        <v>5868</v>
      </c>
      <c r="T421">
        <v>0.02</v>
      </c>
      <c r="U421">
        <v>5620</v>
      </c>
      <c r="V421">
        <v>817196864</v>
      </c>
      <c r="W421">
        <v>674801024</v>
      </c>
      <c r="Y421">
        <v>161691008</v>
      </c>
      <c r="Z421">
        <v>460607104</v>
      </c>
      <c r="AA421">
        <v>704589952</v>
      </c>
      <c r="AB421">
        <v>73670000</v>
      </c>
      <c r="AC421">
        <v>66417892</v>
      </c>
      <c r="AD421">
        <v>4225867008</v>
      </c>
      <c r="AE421">
        <v>634209024</v>
      </c>
      <c r="AF421">
        <v>4868045824</v>
      </c>
      <c r="AG421">
        <v>974015808</v>
      </c>
      <c r="AH421">
        <v>685586944</v>
      </c>
      <c r="AI421">
        <v>106705120</v>
      </c>
      <c r="AJ421">
        <v>792292096</v>
      </c>
      <c r="AK421">
        <v>322631360</v>
      </c>
      <c r="AL421">
        <v>175753712</v>
      </c>
      <c r="AM421">
        <v>4810775040</v>
      </c>
      <c r="AN421">
        <v>2329522176</v>
      </c>
      <c r="AO421">
        <v>833488832</v>
      </c>
      <c r="AP421">
        <v>405655008</v>
      </c>
      <c r="AQ421">
        <v>442615008</v>
      </c>
      <c r="AV421">
        <v>16136</v>
      </c>
    </row>
    <row r="422" spans="1:52">
      <c r="A422">
        <v>1990</v>
      </c>
      <c r="B422">
        <v>110653</v>
      </c>
      <c r="C422" t="s">
        <v>108</v>
      </c>
      <c r="D422" t="s">
        <v>48</v>
      </c>
      <c r="E422">
        <f t="shared" si="6"/>
        <v>0</v>
      </c>
      <c r="F422">
        <f>IF(ISNA(VLOOKUP(B422,criteria!$U$2:$U$174,1,0)),0,1)</f>
        <v>1</v>
      </c>
      <c r="G422" t="s">
        <v>636</v>
      </c>
      <c r="H422" t="s">
        <v>636</v>
      </c>
      <c r="N422">
        <v>92717</v>
      </c>
      <c r="O422" t="s">
        <v>49</v>
      </c>
      <c r="V422">
        <v>43967000</v>
      </c>
      <c r="Y422">
        <v>793000</v>
      </c>
      <c r="Z422">
        <v>62535000</v>
      </c>
      <c r="AA422">
        <v>176048992</v>
      </c>
      <c r="AB422">
        <v>21283000</v>
      </c>
      <c r="AC422">
        <v>9587000</v>
      </c>
      <c r="AF422">
        <v>611004992</v>
      </c>
      <c r="AG422">
        <v>167866000</v>
      </c>
      <c r="AH422">
        <v>63651000</v>
      </c>
      <c r="AI422">
        <v>8297000</v>
      </c>
      <c r="AJ422">
        <v>71948000</v>
      </c>
      <c r="AK422">
        <v>37669000</v>
      </c>
      <c r="AL422">
        <v>27290000</v>
      </c>
      <c r="AM422">
        <v>610353664</v>
      </c>
      <c r="AN422">
        <v>233552000</v>
      </c>
      <c r="AO422">
        <v>40970624</v>
      </c>
    </row>
    <row r="423" spans="1:52">
      <c r="A423">
        <v>1991</v>
      </c>
      <c r="B423">
        <v>110653</v>
      </c>
      <c r="C423" t="s">
        <v>108</v>
      </c>
      <c r="D423" t="s">
        <v>48</v>
      </c>
      <c r="E423">
        <f t="shared" si="6"/>
        <v>0</v>
      </c>
      <c r="F423">
        <f>IF(ISNA(VLOOKUP(B423,criteria!$U$2:$U$174,1,0)),0,1)</f>
        <v>1</v>
      </c>
      <c r="G423" t="s">
        <v>636</v>
      </c>
      <c r="H423" t="s">
        <v>636</v>
      </c>
      <c r="N423">
        <v>92717</v>
      </c>
      <c r="O423" t="s">
        <v>49</v>
      </c>
      <c r="V423">
        <v>57167000</v>
      </c>
      <c r="Y423">
        <v>579000</v>
      </c>
      <c r="Z423">
        <v>65021000</v>
      </c>
      <c r="AA423">
        <v>170463008</v>
      </c>
      <c r="AB423">
        <v>23514000</v>
      </c>
      <c r="AC423">
        <v>12001000</v>
      </c>
      <c r="AF423">
        <v>637945024</v>
      </c>
      <c r="AG423">
        <v>170284000</v>
      </c>
      <c r="AH423">
        <v>69195000</v>
      </c>
      <c r="AI423">
        <v>5865000</v>
      </c>
      <c r="AJ423">
        <v>75060000</v>
      </c>
      <c r="AK423">
        <v>42013000</v>
      </c>
      <c r="AL423">
        <v>27485000</v>
      </c>
      <c r="AM423">
        <v>631349120</v>
      </c>
      <c r="AN423">
        <v>244748000</v>
      </c>
      <c r="AO423">
        <v>38039808</v>
      </c>
    </row>
    <row r="424" spans="1:52">
      <c r="A424">
        <v>1992</v>
      </c>
      <c r="B424">
        <v>110653</v>
      </c>
      <c r="C424" t="s">
        <v>108</v>
      </c>
      <c r="D424" t="s">
        <v>48</v>
      </c>
      <c r="E424">
        <f t="shared" si="6"/>
        <v>0</v>
      </c>
      <c r="F424">
        <f>IF(ISNA(VLOOKUP(B424,criteria!$U$2:$U$174,1,0)),0,1)</f>
        <v>1</v>
      </c>
      <c r="G424" t="s">
        <v>636</v>
      </c>
      <c r="H424" t="s">
        <v>636</v>
      </c>
      <c r="N424">
        <v>92717</v>
      </c>
      <c r="O424" t="s">
        <v>49</v>
      </c>
      <c r="V424">
        <v>65936000</v>
      </c>
      <c r="Y424">
        <v>782000</v>
      </c>
      <c r="Z424">
        <v>74547000</v>
      </c>
      <c r="AA424">
        <v>160686000</v>
      </c>
      <c r="AB424">
        <v>25172000</v>
      </c>
      <c r="AC424">
        <v>12516000</v>
      </c>
      <c r="AF424">
        <v>640097024</v>
      </c>
      <c r="AG424">
        <v>173902000</v>
      </c>
      <c r="AH424">
        <v>77103000</v>
      </c>
      <c r="AI424">
        <v>7364000</v>
      </c>
      <c r="AJ424">
        <v>84467000</v>
      </c>
      <c r="AK424">
        <v>40270000</v>
      </c>
      <c r="AL424">
        <v>26703000</v>
      </c>
      <c r="AM424">
        <v>632472000</v>
      </c>
      <c r="AN424">
        <v>249010992</v>
      </c>
      <c r="AO424">
        <v>38993000</v>
      </c>
      <c r="AV424">
        <v>5383</v>
      </c>
    </row>
    <row r="425" spans="1:52">
      <c r="A425">
        <v>1993</v>
      </c>
      <c r="B425">
        <v>110653</v>
      </c>
      <c r="C425" t="s">
        <v>108</v>
      </c>
      <c r="D425" t="s">
        <v>48</v>
      </c>
      <c r="E425">
        <f t="shared" si="6"/>
        <v>0</v>
      </c>
      <c r="F425">
        <f>IF(ISNA(VLOOKUP(B425,criteria!$U$2:$U$174,1,0)),0,1)</f>
        <v>1</v>
      </c>
      <c r="G425" t="s">
        <v>636</v>
      </c>
      <c r="H425" t="s">
        <v>636</v>
      </c>
      <c r="N425">
        <v>92717</v>
      </c>
      <c r="O425" t="s">
        <v>49</v>
      </c>
      <c r="V425">
        <v>73767000</v>
      </c>
      <c r="Y425">
        <v>1170000</v>
      </c>
      <c r="Z425">
        <v>78953000</v>
      </c>
      <c r="AA425">
        <v>148662992</v>
      </c>
      <c r="AB425">
        <v>27386000</v>
      </c>
      <c r="AC425">
        <v>14783000</v>
      </c>
      <c r="AF425">
        <v>638064000</v>
      </c>
      <c r="AG425">
        <v>170508000</v>
      </c>
      <c r="AH425">
        <v>80457000</v>
      </c>
      <c r="AI425">
        <v>9108000</v>
      </c>
      <c r="AJ425">
        <v>89565000</v>
      </c>
      <c r="AK425">
        <v>40649000</v>
      </c>
      <c r="AL425">
        <v>26200000</v>
      </c>
      <c r="AM425">
        <v>633228032</v>
      </c>
      <c r="AN425">
        <v>246452992</v>
      </c>
      <c r="AO425">
        <v>40406000</v>
      </c>
      <c r="AV425">
        <v>5269</v>
      </c>
    </row>
    <row r="426" spans="1:52">
      <c r="A426">
        <v>1994</v>
      </c>
      <c r="B426">
        <v>110653</v>
      </c>
      <c r="C426" t="s">
        <v>108</v>
      </c>
      <c r="D426" t="s">
        <v>48</v>
      </c>
      <c r="E426">
        <f t="shared" si="6"/>
        <v>0</v>
      </c>
      <c r="F426">
        <f>IF(ISNA(VLOOKUP(B426,criteria!$U$2:$U$174,1,0)),0,1)</f>
        <v>1</v>
      </c>
      <c r="G426" t="s">
        <v>636</v>
      </c>
      <c r="H426" t="s">
        <v>636</v>
      </c>
      <c r="N426">
        <v>92717</v>
      </c>
      <c r="O426" t="s">
        <v>49</v>
      </c>
      <c r="V426">
        <v>85881000</v>
      </c>
      <c r="Y426">
        <v>1075000</v>
      </c>
      <c r="Z426">
        <v>82535000</v>
      </c>
      <c r="AA426">
        <v>156752992</v>
      </c>
      <c r="AB426">
        <v>32371000</v>
      </c>
      <c r="AC426">
        <v>10176000</v>
      </c>
      <c r="AF426">
        <v>651102976</v>
      </c>
      <c r="AG426">
        <v>179880000</v>
      </c>
      <c r="AH426">
        <v>85254000</v>
      </c>
      <c r="AI426">
        <v>5903000</v>
      </c>
      <c r="AJ426">
        <v>91157000</v>
      </c>
      <c r="AK426">
        <v>46642000</v>
      </c>
      <c r="AL426">
        <v>26760000</v>
      </c>
      <c r="AM426">
        <v>678593984</v>
      </c>
      <c r="AN426">
        <v>260568000</v>
      </c>
      <c r="AO426">
        <v>41222000</v>
      </c>
      <c r="AV426">
        <v>5323</v>
      </c>
    </row>
    <row r="427" spans="1:52">
      <c r="A427">
        <v>1995</v>
      </c>
      <c r="B427">
        <v>110653</v>
      </c>
      <c r="C427" t="s">
        <v>108</v>
      </c>
      <c r="D427" t="s">
        <v>48</v>
      </c>
      <c r="E427">
        <f t="shared" si="6"/>
        <v>0</v>
      </c>
      <c r="F427">
        <f>IF(ISNA(VLOOKUP(B427,criteria!$U$2:$U$174,1,0)),0,1)</f>
        <v>1</v>
      </c>
      <c r="G427" t="s">
        <v>636</v>
      </c>
      <c r="H427" t="s">
        <v>636</v>
      </c>
      <c r="N427">
        <v>92717</v>
      </c>
      <c r="O427" t="s">
        <v>49</v>
      </c>
      <c r="AV427">
        <v>5536</v>
      </c>
    </row>
    <row r="428" spans="1:52">
      <c r="A428">
        <v>1996</v>
      </c>
      <c r="B428">
        <v>110653</v>
      </c>
      <c r="C428" t="s">
        <v>108</v>
      </c>
      <c r="D428" t="s">
        <v>48</v>
      </c>
      <c r="E428">
        <f t="shared" si="6"/>
        <v>0</v>
      </c>
      <c r="F428">
        <f>IF(ISNA(VLOOKUP(B428,criteria!$U$2:$U$174,1,0)),0,1)</f>
        <v>1</v>
      </c>
      <c r="G428" t="s">
        <v>636</v>
      </c>
      <c r="H428" t="s">
        <v>636</v>
      </c>
      <c r="N428">
        <v>926971425</v>
      </c>
      <c r="O428" t="s">
        <v>49</v>
      </c>
      <c r="V428">
        <v>97914000</v>
      </c>
      <c r="Y428">
        <v>1923000</v>
      </c>
      <c r="Z428">
        <v>84536000</v>
      </c>
      <c r="AA428">
        <v>142296000</v>
      </c>
      <c r="AB428">
        <v>35473000</v>
      </c>
      <c r="AC428">
        <v>11736000</v>
      </c>
      <c r="AF428">
        <v>687326016</v>
      </c>
      <c r="AG428">
        <v>196203008</v>
      </c>
      <c r="AH428">
        <v>87851000</v>
      </c>
      <c r="AI428">
        <v>6346000</v>
      </c>
      <c r="AJ428">
        <v>94197000</v>
      </c>
      <c r="AK428">
        <v>55622000</v>
      </c>
      <c r="AL428">
        <v>28725000</v>
      </c>
      <c r="AM428">
        <v>698558016</v>
      </c>
      <c r="AN428">
        <v>278702016</v>
      </c>
      <c r="AO428">
        <v>42997000</v>
      </c>
      <c r="AT428">
        <v>1736</v>
      </c>
      <c r="AU428">
        <v>0.747</v>
      </c>
      <c r="AV428">
        <v>6322</v>
      </c>
    </row>
    <row r="429" spans="1:52">
      <c r="A429">
        <v>1997</v>
      </c>
      <c r="B429">
        <v>110653</v>
      </c>
      <c r="C429" t="s">
        <v>108</v>
      </c>
      <c r="D429" t="s">
        <v>48</v>
      </c>
      <c r="E429">
        <f t="shared" si="6"/>
        <v>0</v>
      </c>
      <c r="F429">
        <f>IF(ISNA(VLOOKUP(B429,criteria!$U$2:$U$174,1,0)),0,1)</f>
        <v>1</v>
      </c>
      <c r="G429" t="s">
        <v>636</v>
      </c>
      <c r="H429" t="s">
        <v>636</v>
      </c>
      <c r="N429">
        <v>926971425</v>
      </c>
      <c r="O429" t="s">
        <v>49</v>
      </c>
      <c r="V429">
        <v>98932000</v>
      </c>
      <c r="Y429">
        <v>1466000</v>
      </c>
      <c r="Z429">
        <v>88817000</v>
      </c>
      <c r="AA429">
        <v>166262992</v>
      </c>
      <c r="AB429">
        <v>38498000</v>
      </c>
      <c r="AC429">
        <v>11607000</v>
      </c>
      <c r="AF429">
        <v>731425024</v>
      </c>
      <c r="AG429">
        <v>220795008</v>
      </c>
      <c r="AH429">
        <v>96794000</v>
      </c>
      <c r="AI429">
        <v>5161000</v>
      </c>
      <c r="AJ429">
        <v>101955000</v>
      </c>
      <c r="AK429">
        <v>57689000</v>
      </c>
      <c r="AL429">
        <v>29278000</v>
      </c>
      <c r="AM429">
        <v>760609984</v>
      </c>
      <c r="AN429">
        <v>301440000</v>
      </c>
      <c r="AO429">
        <v>44474000</v>
      </c>
      <c r="AT429">
        <v>2065</v>
      </c>
      <c r="AU429">
        <v>0.74099999999999999</v>
      </c>
      <c r="AV429">
        <v>5845</v>
      </c>
      <c r="AW429">
        <v>0.11310000000000001</v>
      </c>
      <c r="AX429">
        <v>0.56130999999999998</v>
      </c>
      <c r="AY429">
        <v>2.1706E-2</v>
      </c>
      <c r="AZ429">
        <v>24356.5</v>
      </c>
    </row>
    <row r="430" spans="1:52">
      <c r="A430">
        <v>1998</v>
      </c>
      <c r="B430">
        <v>110653</v>
      </c>
      <c r="C430" t="s">
        <v>108</v>
      </c>
      <c r="D430" t="s">
        <v>48</v>
      </c>
      <c r="E430">
        <f t="shared" si="6"/>
        <v>0</v>
      </c>
      <c r="F430">
        <f>IF(ISNA(VLOOKUP(B430,criteria!$U$2:$U$174,1,0)),0,1)</f>
        <v>1</v>
      </c>
      <c r="G430" t="s">
        <v>636</v>
      </c>
      <c r="H430" t="s">
        <v>636</v>
      </c>
      <c r="N430">
        <v>926971425</v>
      </c>
      <c r="O430" t="s">
        <v>49</v>
      </c>
      <c r="V430">
        <v>104407000</v>
      </c>
      <c r="Y430">
        <v>1097000</v>
      </c>
      <c r="Z430">
        <v>99322000</v>
      </c>
      <c r="AA430">
        <v>191232992</v>
      </c>
      <c r="AB430">
        <v>43739000</v>
      </c>
      <c r="AC430">
        <v>13460000</v>
      </c>
      <c r="AF430">
        <v>828540992</v>
      </c>
      <c r="AG430">
        <v>239762000</v>
      </c>
      <c r="AH430">
        <v>105385000</v>
      </c>
      <c r="AI430">
        <v>8038000</v>
      </c>
      <c r="AJ430">
        <v>113423000</v>
      </c>
      <c r="AK430">
        <v>110128000</v>
      </c>
      <c r="AL430">
        <v>28655000</v>
      </c>
      <c r="AM430">
        <v>857246016</v>
      </c>
      <c r="AN430">
        <v>325836000</v>
      </c>
      <c r="AO430">
        <v>51654000</v>
      </c>
      <c r="AT430">
        <v>1763</v>
      </c>
      <c r="AU430">
        <v>0.745</v>
      </c>
      <c r="AV430">
        <v>6079</v>
      </c>
      <c r="AW430">
        <v>0.11759</v>
      </c>
      <c r="AX430">
        <v>0.56593899999999997</v>
      </c>
      <c r="AY430">
        <v>2.4522100000000002E-2</v>
      </c>
      <c r="AZ430">
        <v>27433</v>
      </c>
    </row>
    <row r="431" spans="1:52">
      <c r="A431">
        <v>1999</v>
      </c>
      <c r="B431">
        <v>110653</v>
      </c>
      <c r="C431" t="s">
        <v>108</v>
      </c>
      <c r="D431" t="s">
        <v>48</v>
      </c>
      <c r="E431">
        <f t="shared" si="6"/>
        <v>0</v>
      </c>
      <c r="F431">
        <f>IF(ISNA(VLOOKUP(B431,criteria!$U$2:$U$174,1,0)),0,1)</f>
        <v>1</v>
      </c>
      <c r="G431" t="s">
        <v>636</v>
      </c>
      <c r="H431" t="s">
        <v>636</v>
      </c>
      <c r="N431">
        <v>926971425</v>
      </c>
      <c r="O431" t="s">
        <v>49</v>
      </c>
      <c r="V431">
        <v>109389000</v>
      </c>
      <c r="Y431">
        <v>1237000</v>
      </c>
      <c r="Z431">
        <v>111591000</v>
      </c>
      <c r="AA431">
        <v>206752992</v>
      </c>
      <c r="AB431">
        <v>47925000</v>
      </c>
      <c r="AC431">
        <v>14014000</v>
      </c>
      <c r="AF431">
        <v>853582976</v>
      </c>
      <c r="AG431">
        <v>259200992</v>
      </c>
      <c r="AH431">
        <v>117465000</v>
      </c>
      <c r="AI431">
        <v>10802000</v>
      </c>
      <c r="AJ431">
        <v>128267000</v>
      </c>
      <c r="AK431">
        <v>90241000</v>
      </c>
      <c r="AL431">
        <v>28105000</v>
      </c>
      <c r="AM431">
        <v>893827968</v>
      </c>
      <c r="AN431">
        <v>467139008</v>
      </c>
      <c r="AO431">
        <v>56060000</v>
      </c>
      <c r="AT431">
        <v>1870</v>
      </c>
      <c r="AU431">
        <v>0.72499999999999998</v>
      </c>
      <c r="AV431">
        <v>6322</v>
      </c>
      <c r="AW431">
        <v>0.113664</v>
      </c>
      <c r="AX431">
        <v>0.55443200000000004</v>
      </c>
      <c r="AY431">
        <v>2.6230099999999999E-2</v>
      </c>
      <c r="AZ431">
        <v>30342</v>
      </c>
    </row>
    <row r="432" spans="1:52">
      <c r="A432">
        <v>2000</v>
      </c>
      <c r="B432">
        <v>110653</v>
      </c>
      <c r="C432" t="s">
        <v>108</v>
      </c>
      <c r="D432" t="s">
        <v>48</v>
      </c>
      <c r="E432">
        <f t="shared" si="6"/>
        <v>0</v>
      </c>
      <c r="F432">
        <f>IF(ISNA(VLOOKUP(B432,criteria!$U$2:$U$174,1,0)),0,1)</f>
        <v>1</v>
      </c>
      <c r="G432" t="s">
        <v>636</v>
      </c>
      <c r="H432" t="s">
        <v>636</v>
      </c>
      <c r="V432">
        <v>116015000</v>
      </c>
      <c r="Y432">
        <v>2006000</v>
      </c>
      <c r="Z432">
        <v>127729000</v>
      </c>
      <c r="AA432">
        <v>248576000</v>
      </c>
      <c r="AB432">
        <v>51879000</v>
      </c>
      <c r="AC432">
        <v>20478000</v>
      </c>
      <c r="AF432">
        <v>1011683968</v>
      </c>
      <c r="AG432">
        <v>286744000</v>
      </c>
      <c r="AH432">
        <v>133212000</v>
      </c>
      <c r="AI432">
        <v>13923000</v>
      </c>
      <c r="AJ432">
        <v>147135008</v>
      </c>
      <c r="AK432">
        <v>87209000</v>
      </c>
      <c r="AL432">
        <v>30504000</v>
      </c>
      <c r="AM432">
        <v>1021123968</v>
      </c>
      <c r="AN432">
        <v>396006016</v>
      </c>
      <c r="AO432">
        <v>67509000</v>
      </c>
      <c r="AT432">
        <v>2043</v>
      </c>
      <c r="AU432">
        <v>0.72199999999999998</v>
      </c>
      <c r="AV432">
        <v>6724</v>
      </c>
      <c r="AW432">
        <v>0.123612</v>
      </c>
      <c r="AX432">
        <v>0.53674100000000002</v>
      </c>
      <c r="AY432">
        <v>3.2005199999999998E-2</v>
      </c>
      <c r="AZ432">
        <v>31967</v>
      </c>
    </row>
    <row r="433" spans="1:52">
      <c r="A433">
        <v>2001</v>
      </c>
      <c r="B433">
        <v>110653</v>
      </c>
      <c r="C433" t="s">
        <v>108</v>
      </c>
      <c r="D433" t="s">
        <v>48</v>
      </c>
      <c r="E433">
        <f t="shared" si="6"/>
        <v>1</v>
      </c>
      <c r="F433">
        <f>IF(ISNA(VLOOKUP(B433,criteria!$U$2:$U$174,1,0)),0,1)</f>
        <v>1</v>
      </c>
      <c r="G433">
        <v>0.59108978752570251</v>
      </c>
      <c r="H433">
        <v>0.22188079777365491</v>
      </c>
      <c r="I433">
        <v>29180</v>
      </c>
      <c r="J433">
        <v>17248</v>
      </c>
      <c r="K433">
        <v>3778</v>
      </c>
      <c r="L433">
        <v>49</v>
      </c>
      <c r="M433">
        <v>3827</v>
      </c>
      <c r="N433">
        <v>92697</v>
      </c>
      <c r="O433" t="s">
        <v>49</v>
      </c>
      <c r="V433">
        <v>123904000</v>
      </c>
      <c r="W433">
        <v>100985000</v>
      </c>
      <c r="Y433">
        <v>44033000</v>
      </c>
      <c r="Z433">
        <v>143620000</v>
      </c>
      <c r="AA433">
        <v>325583008</v>
      </c>
      <c r="AB433">
        <v>21619000</v>
      </c>
      <c r="AC433">
        <v>86911000</v>
      </c>
      <c r="AD433">
        <v>847990016</v>
      </c>
      <c r="AE433">
        <v>284991008</v>
      </c>
      <c r="AF433">
        <v>1241159040</v>
      </c>
      <c r="AG433">
        <v>323388896</v>
      </c>
      <c r="AH433">
        <v>157299056</v>
      </c>
      <c r="AI433">
        <v>13911048</v>
      </c>
      <c r="AJ433">
        <v>171210112</v>
      </c>
      <c r="AK433">
        <v>84822360</v>
      </c>
      <c r="AL433">
        <v>43183956</v>
      </c>
      <c r="AM433">
        <v>1070982976</v>
      </c>
      <c r="AN433">
        <v>561652160</v>
      </c>
      <c r="AO433">
        <v>101072584</v>
      </c>
      <c r="AR433">
        <v>1241159040</v>
      </c>
      <c r="AS433">
        <v>1070982976</v>
      </c>
      <c r="AT433">
        <v>2327</v>
      </c>
      <c r="AU433">
        <v>0.76200000000000001</v>
      </c>
      <c r="AV433">
        <v>7098</v>
      </c>
      <c r="AW433">
        <v>0.12087100000000001</v>
      </c>
      <c r="AX433">
        <v>0.53874299999999997</v>
      </c>
      <c r="AY433">
        <v>3.3642900000000003E-2</v>
      </c>
      <c r="AZ433">
        <v>33827</v>
      </c>
    </row>
    <row r="434" spans="1:52">
      <c r="A434">
        <v>2002</v>
      </c>
      <c r="B434">
        <v>110653</v>
      </c>
      <c r="C434" t="s">
        <v>108</v>
      </c>
      <c r="D434" t="s">
        <v>48</v>
      </c>
      <c r="E434">
        <f t="shared" si="6"/>
        <v>1</v>
      </c>
      <c r="F434">
        <f>IF(ISNA(VLOOKUP(B434,criteria!$U$2:$U$174,1,0)),0,1)</f>
        <v>1</v>
      </c>
      <c r="G434">
        <v>0.59108978752570251</v>
      </c>
      <c r="H434">
        <v>0.22188079777365491</v>
      </c>
      <c r="I434">
        <v>29180</v>
      </c>
      <c r="J434">
        <v>17248</v>
      </c>
      <c r="K434">
        <v>3778</v>
      </c>
      <c r="L434">
        <v>49</v>
      </c>
      <c r="M434">
        <v>3827</v>
      </c>
      <c r="N434">
        <v>92697</v>
      </c>
      <c r="O434" t="s">
        <v>49</v>
      </c>
      <c r="V434">
        <v>140072000</v>
      </c>
      <c r="W434">
        <v>117545000</v>
      </c>
      <c r="Y434">
        <v>42016000</v>
      </c>
      <c r="Z434">
        <v>163936992</v>
      </c>
      <c r="AA434">
        <v>308808000</v>
      </c>
      <c r="AB434">
        <v>24910000</v>
      </c>
      <c r="AC434">
        <v>73018000</v>
      </c>
      <c r="AD434">
        <v>911332992</v>
      </c>
      <c r="AE434">
        <v>287121984</v>
      </c>
      <c r="AF434">
        <v>1263689984</v>
      </c>
      <c r="AG434">
        <v>347942304</v>
      </c>
      <c r="AH434">
        <v>176567776</v>
      </c>
      <c r="AI434">
        <v>12441021</v>
      </c>
      <c r="AJ434">
        <v>189008800</v>
      </c>
      <c r="AK434">
        <v>92530992</v>
      </c>
      <c r="AL434">
        <v>47267932</v>
      </c>
      <c r="AM434">
        <v>1164973056</v>
      </c>
      <c r="AN434">
        <v>608184128</v>
      </c>
      <c r="AO434">
        <v>118683040</v>
      </c>
      <c r="AR434">
        <v>1263689984</v>
      </c>
      <c r="AS434">
        <v>1164973056</v>
      </c>
      <c r="AT434">
        <v>2078</v>
      </c>
      <c r="AU434">
        <v>0.78700000000000003</v>
      </c>
      <c r="AV434">
        <v>8601</v>
      </c>
      <c r="AW434">
        <v>0.11758</v>
      </c>
      <c r="AX434">
        <v>0.55065600000000003</v>
      </c>
      <c r="AY434">
        <v>3.2534199999999999E-2</v>
      </c>
      <c r="AZ434">
        <v>36074.5</v>
      </c>
    </row>
    <row r="435" spans="1:52">
      <c r="A435">
        <v>2003</v>
      </c>
      <c r="B435">
        <v>110653</v>
      </c>
      <c r="C435" t="s">
        <v>108</v>
      </c>
      <c r="D435" t="s">
        <v>48</v>
      </c>
      <c r="E435">
        <f t="shared" si="6"/>
        <v>1</v>
      </c>
      <c r="F435">
        <f>IF(ISNA(VLOOKUP(B435,criteria!$U$2:$U$174,1,0)),0,1)</f>
        <v>1</v>
      </c>
      <c r="G435">
        <v>0.56673196212863208</v>
      </c>
      <c r="H435">
        <v>0.23204101618756842</v>
      </c>
      <c r="I435">
        <v>30630</v>
      </c>
      <c r="J435">
        <v>17359</v>
      </c>
      <c r="K435">
        <v>3966</v>
      </c>
      <c r="L435">
        <v>62</v>
      </c>
      <c r="M435">
        <v>4028</v>
      </c>
      <c r="N435">
        <v>92697</v>
      </c>
      <c r="O435" t="s">
        <v>49</v>
      </c>
      <c r="V435">
        <v>181540992</v>
      </c>
      <c r="W435">
        <v>147664000</v>
      </c>
      <c r="Y435">
        <v>47751000</v>
      </c>
      <c r="Z435">
        <v>183152992</v>
      </c>
      <c r="AA435">
        <v>294028000</v>
      </c>
      <c r="AB435">
        <v>21758000</v>
      </c>
      <c r="AC435">
        <v>95897000</v>
      </c>
      <c r="AD435">
        <v>1025732992</v>
      </c>
      <c r="AE435">
        <v>253491008</v>
      </c>
      <c r="AF435">
        <v>1363905024</v>
      </c>
      <c r="AG435">
        <v>369026816</v>
      </c>
      <c r="AH435">
        <v>193895840</v>
      </c>
      <c r="AI435">
        <v>11854164</v>
      </c>
      <c r="AJ435">
        <v>205750000</v>
      </c>
      <c r="AK435">
        <v>99542744</v>
      </c>
      <c r="AL435">
        <v>47235612</v>
      </c>
      <c r="AM435">
        <v>1254273024</v>
      </c>
      <c r="AN435">
        <v>643327936</v>
      </c>
      <c r="AO435">
        <v>132621272</v>
      </c>
      <c r="AP435">
        <v>85756000</v>
      </c>
      <c r="AQ435">
        <v>103432000</v>
      </c>
      <c r="AR435">
        <v>1363905024</v>
      </c>
      <c r="AS435">
        <v>1254273024</v>
      </c>
      <c r="AT435">
        <v>2352</v>
      </c>
      <c r="AU435">
        <v>0.79800000000000004</v>
      </c>
      <c r="AV435">
        <v>8056</v>
      </c>
      <c r="AW435">
        <v>0.12656100000000001</v>
      </c>
      <c r="AX435">
        <v>0.535995</v>
      </c>
      <c r="AY435">
        <v>3.2064099999999998E-2</v>
      </c>
      <c r="AZ435">
        <v>38305</v>
      </c>
    </row>
    <row r="436" spans="1:52">
      <c r="A436">
        <v>2004</v>
      </c>
      <c r="B436">
        <v>110653</v>
      </c>
      <c r="C436" t="s">
        <v>108</v>
      </c>
      <c r="D436" t="s">
        <v>48</v>
      </c>
      <c r="E436">
        <f t="shared" si="6"/>
        <v>1</v>
      </c>
      <c r="F436">
        <f>IF(ISNA(VLOOKUP(B436,criteria!$U$2:$U$174,1,0)),0,1)</f>
        <v>1</v>
      </c>
      <c r="G436">
        <v>0.53792922978513069</v>
      </c>
      <c r="H436">
        <v>0.21852872817685531</v>
      </c>
      <c r="I436">
        <v>34393</v>
      </c>
      <c r="J436">
        <v>18501</v>
      </c>
      <c r="K436">
        <v>4014</v>
      </c>
      <c r="L436">
        <v>29</v>
      </c>
      <c r="M436">
        <v>4043</v>
      </c>
      <c r="N436">
        <v>92697</v>
      </c>
      <c r="O436" t="s">
        <v>49</v>
      </c>
      <c r="P436" t="s">
        <v>50</v>
      </c>
      <c r="V436">
        <v>208531008</v>
      </c>
      <c r="W436">
        <v>171300992</v>
      </c>
      <c r="Y436">
        <v>51503000</v>
      </c>
      <c r="Z436">
        <v>188183008</v>
      </c>
      <c r="AA436">
        <v>284172992</v>
      </c>
      <c r="AB436">
        <v>25094000</v>
      </c>
      <c r="AC436">
        <v>146342000</v>
      </c>
      <c r="AD436">
        <v>1154254976</v>
      </c>
      <c r="AE436">
        <v>243192000</v>
      </c>
      <c r="AF436">
        <v>1539085056</v>
      </c>
      <c r="AG436">
        <v>389727904</v>
      </c>
      <c r="AH436">
        <v>207228976</v>
      </c>
      <c r="AI436">
        <v>10520272</v>
      </c>
      <c r="AJ436">
        <v>217749248</v>
      </c>
      <c r="AK436">
        <v>92325152</v>
      </c>
      <c r="AL436">
        <v>48370128</v>
      </c>
      <c r="AM436">
        <v>1351464960</v>
      </c>
      <c r="AN436">
        <v>668239232</v>
      </c>
      <c r="AO436">
        <v>145176400</v>
      </c>
      <c r="AP436">
        <v>103432000</v>
      </c>
      <c r="AQ436">
        <v>119533000</v>
      </c>
      <c r="AR436">
        <v>1539085056</v>
      </c>
      <c r="AS436">
        <v>1351464960</v>
      </c>
      <c r="AT436">
        <v>2836</v>
      </c>
      <c r="AU436">
        <v>0.8</v>
      </c>
      <c r="AV436">
        <v>8768</v>
      </c>
      <c r="AW436">
        <v>0.13156200000000001</v>
      </c>
      <c r="AX436">
        <v>0.52542699999999998</v>
      </c>
      <c r="AY436">
        <v>3.08399E-2</v>
      </c>
      <c r="AZ436">
        <v>38827.5</v>
      </c>
    </row>
    <row r="437" spans="1:52">
      <c r="A437">
        <v>2005</v>
      </c>
      <c r="B437">
        <v>110653</v>
      </c>
      <c r="C437" t="s">
        <v>67</v>
      </c>
      <c r="D437" t="s">
        <v>48</v>
      </c>
      <c r="E437">
        <f t="shared" si="6"/>
        <v>1</v>
      </c>
      <c r="F437">
        <f>IF(ISNA(VLOOKUP(B437,criteria!$U$2:$U$174,1,0)),0,1)</f>
        <v>1</v>
      </c>
      <c r="G437">
        <v>0.52142028985507249</v>
      </c>
      <c r="H437">
        <v>0.20195675134804603</v>
      </c>
      <c r="I437">
        <v>34500</v>
      </c>
      <c r="J437">
        <v>17989</v>
      </c>
      <c r="K437">
        <v>3610</v>
      </c>
      <c r="L437">
        <v>23</v>
      </c>
      <c r="M437">
        <v>3633</v>
      </c>
      <c r="N437">
        <v>92697</v>
      </c>
      <c r="O437" t="s">
        <v>49</v>
      </c>
      <c r="P437" t="s">
        <v>50</v>
      </c>
      <c r="Q437" t="s">
        <v>54</v>
      </c>
      <c r="V437">
        <v>223662000</v>
      </c>
      <c r="W437">
        <v>183794000</v>
      </c>
      <c r="Y437">
        <v>57734000</v>
      </c>
      <c r="Z437">
        <v>201679008</v>
      </c>
      <c r="AA437">
        <v>301218976</v>
      </c>
      <c r="AB437">
        <v>25402000</v>
      </c>
      <c r="AC437">
        <v>142343008</v>
      </c>
      <c r="AD437">
        <v>1191731968</v>
      </c>
      <c r="AE437">
        <v>254288000</v>
      </c>
      <c r="AF437">
        <v>1611021056</v>
      </c>
      <c r="AG437">
        <v>422055584</v>
      </c>
      <c r="AH437">
        <v>225075472</v>
      </c>
      <c r="AI437">
        <v>12233607</v>
      </c>
      <c r="AJ437">
        <v>237309072</v>
      </c>
      <c r="AK437">
        <v>97751104</v>
      </c>
      <c r="AL437">
        <v>52618704</v>
      </c>
      <c r="AM437">
        <v>1426493056</v>
      </c>
      <c r="AN437">
        <v>713192192</v>
      </c>
      <c r="AO437">
        <v>147747088</v>
      </c>
      <c r="AP437">
        <v>119533000</v>
      </c>
      <c r="AQ437">
        <v>137224000</v>
      </c>
      <c r="AR437">
        <v>1611021056</v>
      </c>
      <c r="AS437">
        <v>1426493056</v>
      </c>
      <c r="AT437">
        <v>2872</v>
      </c>
      <c r="AU437">
        <v>0.79400000000000004</v>
      </c>
      <c r="AV437">
        <v>9176</v>
      </c>
      <c r="AW437">
        <v>0.12832199999999999</v>
      </c>
      <c r="AX437">
        <v>0.54088999999999998</v>
      </c>
      <c r="AY437">
        <v>2.9070599999999999E-2</v>
      </c>
      <c r="AZ437">
        <v>40065</v>
      </c>
    </row>
    <row r="438" spans="1:52">
      <c r="A438">
        <v>2006</v>
      </c>
      <c r="B438">
        <v>110653</v>
      </c>
      <c r="C438" t="s">
        <v>67</v>
      </c>
      <c r="D438" t="s">
        <v>48</v>
      </c>
      <c r="E438">
        <f t="shared" si="6"/>
        <v>1</v>
      </c>
      <c r="F438">
        <f>IF(ISNA(VLOOKUP(B438,criteria!$U$2:$U$174,1,0)),0,1)</f>
        <v>1</v>
      </c>
      <c r="G438">
        <v>0.60370359637175064</v>
      </c>
      <c r="H438">
        <v>0.20823732718894009</v>
      </c>
      <c r="I438">
        <v>34507</v>
      </c>
      <c r="J438">
        <v>20832</v>
      </c>
      <c r="K438">
        <v>4314</v>
      </c>
      <c r="L438">
        <v>24</v>
      </c>
      <c r="M438">
        <v>4338</v>
      </c>
      <c r="N438">
        <v>92697</v>
      </c>
      <c r="O438" t="s">
        <v>49</v>
      </c>
      <c r="P438" t="s">
        <v>50</v>
      </c>
      <c r="Q438" t="s">
        <v>54</v>
      </c>
      <c r="V438">
        <v>228955008</v>
      </c>
      <c r="W438">
        <v>189658000</v>
      </c>
      <c r="Y438">
        <v>59105000</v>
      </c>
      <c r="Z438">
        <v>205935008</v>
      </c>
      <c r="AA438">
        <v>322366976</v>
      </c>
      <c r="AB438">
        <v>28222000</v>
      </c>
      <c r="AC438">
        <v>63765000</v>
      </c>
      <c r="AD438">
        <v>1237671040</v>
      </c>
      <c r="AE438">
        <v>276377984</v>
      </c>
      <c r="AF438">
        <v>1621427968</v>
      </c>
      <c r="AG438">
        <v>458389856</v>
      </c>
      <c r="AH438">
        <v>234659152</v>
      </c>
      <c r="AI438">
        <v>12583464</v>
      </c>
      <c r="AJ438">
        <v>247242624</v>
      </c>
      <c r="AK438">
        <v>103600752</v>
      </c>
      <c r="AL438">
        <v>55889284</v>
      </c>
      <c r="AM438">
        <v>1533972992</v>
      </c>
      <c r="AN438">
        <v>779871296</v>
      </c>
      <c r="AO438">
        <v>165314736</v>
      </c>
      <c r="AP438">
        <v>137224000</v>
      </c>
      <c r="AQ438">
        <v>166278000</v>
      </c>
      <c r="AR438">
        <v>1621427968</v>
      </c>
      <c r="AS438">
        <v>1533972992</v>
      </c>
      <c r="AT438">
        <v>3173</v>
      </c>
      <c r="AU438">
        <v>0.79600000000000004</v>
      </c>
      <c r="AV438">
        <v>9815</v>
      </c>
      <c r="AW438">
        <v>0.11863899999999999</v>
      </c>
      <c r="AX438">
        <v>0.53799399999999997</v>
      </c>
      <c r="AY438">
        <v>2.60494E-2</v>
      </c>
      <c r="AZ438">
        <v>39826</v>
      </c>
    </row>
    <row r="439" spans="1:52">
      <c r="A439">
        <v>2007</v>
      </c>
      <c r="B439">
        <v>110653</v>
      </c>
      <c r="C439" t="s">
        <v>67</v>
      </c>
      <c r="D439" t="s">
        <v>48</v>
      </c>
      <c r="E439">
        <f t="shared" si="6"/>
        <v>1</v>
      </c>
      <c r="F439">
        <f>IF(ISNA(VLOOKUP(B439,criteria!$U$2:$U$174,1,0)),0,1)</f>
        <v>1</v>
      </c>
      <c r="G439">
        <v>0.60352858518306485</v>
      </c>
      <c r="H439">
        <v>0.20846807226318287</v>
      </c>
      <c r="I439">
        <v>38429</v>
      </c>
      <c r="J439">
        <v>23193</v>
      </c>
      <c r="K439">
        <v>4818</v>
      </c>
      <c r="L439">
        <v>17</v>
      </c>
      <c r="M439">
        <v>4835</v>
      </c>
      <c r="N439">
        <v>92697</v>
      </c>
      <c r="O439" t="s">
        <v>49</v>
      </c>
      <c r="P439" t="s">
        <v>50</v>
      </c>
      <c r="Q439" t="s">
        <v>54</v>
      </c>
      <c r="V439">
        <v>258512000</v>
      </c>
      <c r="W439">
        <v>213423008</v>
      </c>
      <c r="Y439">
        <v>60583000</v>
      </c>
      <c r="Z439">
        <v>218259008</v>
      </c>
      <c r="AA439">
        <v>342708992</v>
      </c>
      <c r="AB439">
        <v>40107000</v>
      </c>
      <c r="AC439">
        <v>295901984</v>
      </c>
      <c r="AD439">
        <v>1371964032</v>
      </c>
      <c r="AE439">
        <v>320959008</v>
      </c>
      <c r="AF439">
        <v>1897649024</v>
      </c>
      <c r="AG439">
        <v>480991136</v>
      </c>
      <c r="AH439">
        <v>247428448</v>
      </c>
      <c r="AI439">
        <v>22270602</v>
      </c>
      <c r="AJ439">
        <v>269699040</v>
      </c>
      <c r="AK439">
        <v>118294712</v>
      </c>
      <c r="AL439">
        <v>63070060</v>
      </c>
      <c r="AM439">
        <v>1704312064</v>
      </c>
      <c r="AN439">
        <v>838590976</v>
      </c>
      <c r="AO439">
        <v>167667456</v>
      </c>
      <c r="AP439">
        <v>166278000</v>
      </c>
      <c r="AQ439">
        <v>190204000</v>
      </c>
      <c r="AR439">
        <v>1897649024</v>
      </c>
      <c r="AS439">
        <v>1704312064</v>
      </c>
      <c r="AT439">
        <v>3211</v>
      </c>
      <c r="AU439">
        <v>0.81</v>
      </c>
      <c r="AV439">
        <v>10547</v>
      </c>
      <c r="AW439">
        <v>0.109141</v>
      </c>
      <c r="AX439">
        <v>0.54657800000000001</v>
      </c>
      <c r="AY439">
        <v>2.38511E-2</v>
      </c>
      <c r="AZ439">
        <v>40781</v>
      </c>
    </row>
    <row r="440" spans="1:52">
      <c r="A440">
        <v>2008</v>
      </c>
      <c r="B440">
        <v>110653</v>
      </c>
      <c r="C440" t="s">
        <v>67</v>
      </c>
      <c r="D440" t="s">
        <v>48</v>
      </c>
      <c r="E440">
        <f t="shared" si="6"/>
        <v>1</v>
      </c>
      <c r="F440">
        <f>IF(ISNA(VLOOKUP(B440,criteria!$U$2:$U$174,1,0)),0,1)</f>
        <v>1</v>
      </c>
      <c r="G440">
        <v>0.55600600600600603</v>
      </c>
      <c r="H440">
        <v>0.22193716806193176</v>
      </c>
      <c r="I440">
        <v>39960</v>
      </c>
      <c r="J440">
        <v>22218</v>
      </c>
      <c r="K440">
        <v>4918</v>
      </c>
      <c r="L440">
        <v>13</v>
      </c>
      <c r="M440">
        <v>4931</v>
      </c>
      <c r="N440">
        <v>92697</v>
      </c>
      <c r="O440" t="s">
        <v>49</v>
      </c>
      <c r="P440" t="s">
        <v>50</v>
      </c>
      <c r="Q440" t="s">
        <v>54</v>
      </c>
      <c r="V440">
        <v>281206016</v>
      </c>
      <c r="W440">
        <v>231148992</v>
      </c>
      <c r="Y440">
        <v>62635000</v>
      </c>
      <c r="Z440">
        <v>241392000</v>
      </c>
      <c r="AA440">
        <v>331268992</v>
      </c>
      <c r="AB440">
        <v>30128000</v>
      </c>
      <c r="AC440">
        <v>283299008</v>
      </c>
      <c r="AD440">
        <v>1491963008</v>
      </c>
      <c r="AE440">
        <v>270999008</v>
      </c>
      <c r="AF440">
        <v>1950072960</v>
      </c>
      <c r="AG440">
        <v>493589376</v>
      </c>
      <c r="AH440">
        <v>250090288</v>
      </c>
      <c r="AI440">
        <v>12548854</v>
      </c>
      <c r="AJ440">
        <v>262639136</v>
      </c>
      <c r="AK440">
        <v>139159712</v>
      </c>
      <c r="AL440">
        <v>64732360</v>
      </c>
      <c r="AM440">
        <v>1761993984</v>
      </c>
      <c r="AN440">
        <v>870936000</v>
      </c>
      <c r="AO440">
        <v>193923328</v>
      </c>
      <c r="AP440">
        <v>190204000</v>
      </c>
      <c r="AQ440">
        <v>161314000</v>
      </c>
      <c r="AR440">
        <v>1950072960</v>
      </c>
      <c r="AS440">
        <v>1761993984</v>
      </c>
      <c r="AT440">
        <v>3277</v>
      </c>
      <c r="AU440">
        <v>0.81699999999999995</v>
      </c>
      <c r="AV440">
        <v>10721</v>
      </c>
      <c r="AW440">
        <v>0.109542</v>
      </c>
      <c r="AX440">
        <v>0.56453699999999996</v>
      </c>
      <c r="AY440">
        <v>2.2590900000000001E-2</v>
      </c>
      <c r="AZ440">
        <v>43858</v>
      </c>
    </row>
    <row r="441" spans="1:52">
      <c r="A441">
        <v>2009</v>
      </c>
      <c r="B441">
        <v>110653</v>
      </c>
      <c r="C441" t="s">
        <v>67</v>
      </c>
      <c r="D441" t="s">
        <v>48</v>
      </c>
      <c r="E441">
        <f t="shared" si="6"/>
        <v>1</v>
      </c>
      <c r="F441">
        <f>IF(ISNA(VLOOKUP(B441,criteria!$U$2:$U$174,1,0)),0,1)</f>
        <v>1</v>
      </c>
      <c r="G441">
        <v>0.48722421270978689</v>
      </c>
      <c r="H441">
        <v>0.22172230285437833</v>
      </c>
      <c r="I441">
        <v>42424</v>
      </c>
      <c r="J441">
        <v>20670</v>
      </c>
      <c r="K441">
        <v>4561</v>
      </c>
      <c r="L441">
        <v>22</v>
      </c>
      <c r="M441">
        <v>4583</v>
      </c>
      <c r="N441">
        <v>92697</v>
      </c>
      <c r="O441" t="s">
        <v>49</v>
      </c>
      <c r="P441" t="s">
        <v>50</v>
      </c>
      <c r="Q441" t="s">
        <v>54</v>
      </c>
      <c r="R441">
        <v>-117.842</v>
      </c>
      <c r="S441">
        <v>33.647100000000002</v>
      </c>
      <c r="V441">
        <v>285828992</v>
      </c>
      <c r="W441">
        <v>231148992</v>
      </c>
      <c r="Y441">
        <v>65858000</v>
      </c>
      <c r="Z441">
        <v>245087616</v>
      </c>
      <c r="AA441">
        <v>340185984</v>
      </c>
      <c r="AB441">
        <v>34383000</v>
      </c>
      <c r="AC441">
        <v>253692992</v>
      </c>
      <c r="AD441">
        <v>1502845952</v>
      </c>
      <c r="AE441">
        <v>332096608</v>
      </c>
      <c r="AF441">
        <v>1963044608</v>
      </c>
      <c r="AG441">
        <v>454632320</v>
      </c>
      <c r="AH441">
        <v>281736288</v>
      </c>
      <c r="AI441">
        <v>19268360</v>
      </c>
      <c r="AJ441">
        <v>301004640</v>
      </c>
      <c r="AK441">
        <v>138280608</v>
      </c>
      <c r="AL441">
        <v>69869720</v>
      </c>
      <c r="AM441">
        <v>1846840064</v>
      </c>
      <c r="AN441">
        <v>865101504</v>
      </c>
      <c r="AO441">
        <v>209247776</v>
      </c>
      <c r="AP441">
        <v>161314000</v>
      </c>
      <c r="AQ441">
        <v>191839008</v>
      </c>
      <c r="AT441">
        <v>2976</v>
      </c>
      <c r="AU441">
        <v>0.82599999999999996</v>
      </c>
      <c r="AV441">
        <v>10655</v>
      </c>
      <c r="AW441">
        <v>0.109681</v>
      </c>
      <c r="AX441">
        <v>0.56499100000000002</v>
      </c>
      <c r="AY441">
        <v>2.154E-2</v>
      </c>
      <c r="AZ441">
        <v>44641</v>
      </c>
    </row>
    <row r="442" spans="1:52">
      <c r="A442">
        <v>2010</v>
      </c>
      <c r="B442">
        <v>110653</v>
      </c>
      <c r="C442" t="s">
        <v>67</v>
      </c>
      <c r="D442" t="s">
        <v>48</v>
      </c>
      <c r="E442">
        <f t="shared" si="6"/>
        <v>1</v>
      </c>
      <c r="F442">
        <f>IF(ISNA(VLOOKUP(B442,criteria!$U$2:$U$174,1,0)),0,1)</f>
        <v>1</v>
      </c>
      <c r="G442">
        <v>0.4415084077414676</v>
      </c>
      <c r="H442">
        <v>0.20685761215480958</v>
      </c>
      <c r="I442">
        <v>44126</v>
      </c>
      <c r="J442">
        <v>19482</v>
      </c>
      <c r="K442">
        <v>4015</v>
      </c>
      <c r="L442">
        <v>15</v>
      </c>
      <c r="M442">
        <v>4030</v>
      </c>
      <c r="N442">
        <v>92697</v>
      </c>
      <c r="O442" t="s">
        <v>49</v>
      </c>
      <c r="P442" t="s">
        <v>50</v>
      </c>
      <c r="Q442" t="s">
        <v>54</v>
      </c>
      <c r="R442">
        <v>-117.842</v>
      </c>
      <c r="S442">
        <v>33.647100000000002</v>
      </c>
      <c r="V442">
        <v>377697984</v>
      </c>
      <c r="W442">
        <v>308406016</v>
      </c>
      <c r="Y442">
        <v>64328000</v>
      </c>
      <c r="Z442">
        <v>275355008</v>
      </c>
      <c r="AA442">
        <v>386249984</v>
      </c>
      <c r="AB442">
        <v>48547000</v>
      </c>
      <c r="AC442">
        <v>129607000</v>
      </c>
      <c r="AD442">
        <v>1682525952</v>
      </c>
      <c r="AE442">
        <v>424827008</v>
      </c>
      <c r="AF442">
        <v>2188304896</v>
      </c>
      <c r="AG442">
        <v>491831008</v>
      </c>
      <c r="AH442">
        <v>305191008</v>
      </c>
      <c r="AI442">
        <v>23338000</v>
      </c>
      <c r="AJ442">
        <v>328529024</v>
      </c>
      <c r="AK442">
        <v>158506000</v>
      </c>
      <c r="AL442">
        <v>72909000</v>
      </c>
      <c r="AM442">
        <v>2031340032</v>
      </c>
      <c r="AN442">
        <v>906726976</v>
      </c>
      <c r="AO442">
        <v>214040992</v>
      </c>
      <c r="AP442">
        <v>191839008</v>
      </c>
      <c r="AQ442">
        <v>237076000</v>
      </c>
      <c r="AT442">
        <v>3649</v>
      </c>
      <c r="AU442">
        <v>0.84599999999999997</v>
      </c>
      <c r="AV442">
        <v>11400</v>
      </c>
      <c r="AW442">
        <v>9.9853499999999998E-2</v>
      </c>
      <c r="AX442">
        <v>0.55688499999999996</v>
      </c>
      <c r="AY442">
        <v>1.9287100000000001E-2</v>
      </c>
      <c r="AZ442">
        <v>42415.5</v>
      </c>
    </row>
    <row r="443" spans="1:52">
      <c r="A443">
        <v>2011</v>
      </c>
      <c r="B443">
        <v>110653</v>
      </c>
      <c r="C443" t="s">
        <v>67</v>
      </c>
      <c r="D443" t="s">
        <v>48</v>
      </c>
      <c r="E443">
        <f t="shared" si="6"/>
        <v>1</v>
      </c>
      <c r="F443">
        <f>IF(ISNA(VLOOKUP(B443,criteria!$U$2:$U$174,1,0)),0,1)</f>
        <v>1</v>
      </c>
      <c r="G443">
        <v>0.45209463005072592</v>
      </c>
      <c r="H443">
        <v>0.21332881946123713</v>
      </c>
      <c r="I443">
        <v>45736</v>
      </c>
      <c r="J443">
        <v>20677</v>
      </c>
      <c r="K443">
        <v>4405</v>
      </c>
      <c r="L443">
        <v>6</v>
      </c>
      <c r="M443">
        <v>4411</v>
      </c>
      <c r="N443">
        <v>92697</v>
      </c>
      <c r="O443" t="s">
        <v>49</v>
      </c>
      <c r="P443" t="s">
        <v>50</v>
      </c>
      <c r="Q443" t="s">
        <v>54</v>
      </c>
      <c r="R443">
        <v>-117.76900000000001</v>
      </c>
      <c r="S443">
        <v>33.667000000000002</v>
      </c>
      <c r="T443">
        <v>2.7E-2</v>
      </c>
      <c r="U443">
        <v>3393</v>
      </c>
      <c r="V443">
        <v>452807008</v>
      </c>
      <c r="W443">
        <v>369292000</v>
      </c>
      <c r="Y443">
        <v>63368000</v>
      </c>
      <c r="Z443">
        <v>271561984</v>
      </c>
      <c r="AA443">
        <v>317982976</v>
      </c>
      <c r="AB443">
        <v>45477000</v>
      </c>
      <c r="AC443">
        <v>115477000</v>
      </c>
      <c r="AD443">
        <v>1812780032</v>
      </c>
      <c r="AE443">
        <v>338259008</v>
      </c>
      <c r="AF443">
        <v>2241588992</v>
      </c>
      <c r="AG443">
        <v>506736000</v>
      </c>
      <c r="AH443">
        <v>316619008</v>
      </c>
      <c r="AI443">
        <v>24510000</v>
      </c>
      <c r="AJ443">
        <v>341129024</v>
      </c>
      <c r="AK443">
        <v>189206000</v>
      </c>
      <c r="AL443">
        <v>62697000</v>
      </c>
      <c r="AM443">
        <v>2188515072</v>
      </c>
      <c r="AN443">
        <v>967862016</v>
      </c>
      <c r="AO443">
        <v>275084000</v>
      </c>
      <c r="AP443">
        <v>237076000</v>
      </c>
      <c r="AQ443">
        <v>236563008</v>
      </c>
      <c r="AT443">
        <v>4126</v>
      </c>
      <c r="AU443">
        <v>0.85599999999999998</v>
      </c>
      <c r="AV443">
        <v>11611</v>
      </c>
      <c r="AW443">
        <v>9.3597700000000006E-2</v>
      </c>
      <c r="AX443">
        <v>0.55660299999999996</v>
      </c>
      <c r="AY443">
        <v>1.8416200000000001E-2</v>
      </c>
      <c r="AZ443">
        <v>38429</v>
      </c>
    </row>
    <row r="444" spans="1:52">
      <c r="A444">
        <v>2012</v>
      </c>
      <c r="B444">
        <v>110653</v>
      </c>
      <c r="C444" t="s">
        <v>67</v>
      </c>
      <c r="D444" t="s">
        <v>48</v>
      </c>
      <c r="E444">
        <f t="shared" si="6"/>
        <v>1</v>
      </c>
      <c r="F444">
        <f>IF(ISNA(VLOOKUP(B444,criteria!$U$2:$U$174,1,0)),0,1)</f>
        <v>1</v>
      </c>
      <c r="G444">
        <v>0.47460584785828785</v>
      </c>
      <c r="H444">
        <v>0.21868319794784097</v>
      </c>
      <c r="I444">
        <v>49283</v>
      </c>
      <c r="J444">
        <v>23390</v>
      </c>
      <c r="K444">
        <v>5104</v>
      </c>
      <c r="L444">
        <v>11</v>
      </c>
      <c r="M444">
        <v>5115</v>
      </c>
      <c r="N444">
        <v>92697</v>
      </c>
      <c r="O444" t="s">
        <v>49</v>
      </c>
      <c r="P444" t="s">
        <v>50</v>
      </c>
      <c r="Q444" t="s">
        <v>54</v>
      </c>
      <c r="R444">
        <v>-117.76900000000001</v>
      </c>
      <c r="S444">
        <v>33.667000000000002</v>
      </c>
      <c r="T444">
        <v>3.5000000000000003E-2</v>
      </c>
      <c r="U444">
        <v>3520</v>
      </c>
      <c r="V444">
        <v>480608000</v>
      </c>
      <c r="W444">
        <v>400856000</v>
      </c>
      <c r="Y444">
        <v>65155000</v>
      </c>
      <c r="Z444">
        <v>261504000</v>
      </c>
      <c r="AA444">
        <v>325063008</v>
      </c>
      <c r="AB444">
        <v>41268000</v>
      </c>
      <c r="AC444">
        <v>83118000</v>
      </c>
      <c r="AD444">
        <v>1948893952</v>
      </c>
      <c r="AE444">
        <v>364120000</v>
      </c>
      <c r="AF444">
        <v>2360369920</v>
      </c>
      <c r="AG444">
        <v>521872992</v>
      </c>
      <c r="AH444">
        <v>315812000</v>
      </c>
      <c r="AI444">
        <v>13480000</v>
      </c>
      <c r="AJ444">
        <v>329292000</v>
      </c>
      <c r="AK444">
        <v>196256992</v>
      </c>
      <c r="AL444">
        <v>64014000</v>
      </c>
      <c r="AM444">
        <v>2271184896</v>
      </c>
      <c r="AN444">
        <v>1010086016</v>
      </c>
      <c r="AO444">
        <v>303396000</v>
      </c>
      <c r="AP444">
        <v>236563008</v>
      </c>
      <c r="AQ444">
        <v>261488000</v>
      </c>
      <c r="AT444">
        <v>4221</v>
      </c>
      <c r="AU444">
        <v>0.85799999999999998</v>
      </c>
      <c r="AV444">
        <v>11706</v>
      </c>
      <c r="AW444">
        <v>9.4333799999999995E-2</v>
      </c>
      <c r="AX444">
        <v>0.55671300000000001</v>
      </c>
      <c r="AY444">
        <v>1.60286E-2</v>
      </c>
      <c r="AZ444">
        <v>33691</v>
      </c>
    </row>
    <row r="445" spans="1:52">
      <c r="A445">
        <v>2013</v>
      </c>
      <c r="B445">
        <v>110653</v>
      </c>
      <c r="C445" t="s">
        <v>67</v>
      </c>
      <c r="D445" t="s">
        <v>48</v>
      </c>
      <c r="E445">
        <f t="shared" si="6"/>
        <v>1</v>
      </c>
      <c r="F445">
        <f>IF(ISNA(VLOOKUP(B445,criteria!$U$2:$U$174,1,0)),0,1)</f>
        <v>1</v>
      </c>
      <c r="G445">
        <v>0.42388746350526407</v>
      </c>
      <c r="H445">
        <v>0.21193020537652363</v>
      </c>
      <c r="I445">
        <v>56515</v>
      </c>
      <c r="J445">
        <v>23956</v>
      </c>
      <c r="K445">
        <v>5067</v>
      </c>
      <c r="L445">
        <v>10</v>
      </c>
      <c r="M445">
        <v>5077</v>
      </c>
      <c r="N445">
        <v>92697</v>
      </c>
      <c r="O445" t="s">
        <v>49</v>
      </c>
      <c r="P445" t="s">
        <v>50</v>
      </c>
      <c r="Q445" t="s">
        <v>54</v>
      </c>
      <c r="R445">
        <v>-117.84099999999999</v>
      </c>
      <c r="S445">
        <v>33.648400000000002</v>
      </c>
      <c r="T445">
        <v>3.1E-2</v>
      </c>
      <c r="U445">
        <v>3997</v>
      </c>
      <c r="V445">
        <v>520087008</v>
      </c>
      <c r="W445">
        <v>432116992</v>
      </c>
      <c r="Y445">
        <v>66125000</v>
      </c>
      <c r="Z445">
        <v>298563008</v>
      </c>
      <c r="AA445">
        <v>334382976</v>
      </c>
      <c r="AB445">
        <v>38117000</v>
      </c>
      <c r="AC445">
        <v>407051008</v>
      </c>
      <c r="AD445">
        <v>2109692032</v>
      </c>
      <c r="AE445">
        <v>383032000</v>
      </c>
      <c r="AF445">
        <v>2833361920</v>
      </c>
      <c r="AG445">
        <v>579790912</v>
      </c>
      <c r="AH445">
        <v>313717632</v>
      </c>
      <c r="AI445">
        <v>13632920</v>
      </c>
      <c r="AJ445">
        <v>327350560</v>
      </c>
      <c r="AK445">
        <v>208404176</v>
      </c>
      <c r="AL445">
        <v>85392880</v>
      </c>
      <c r="AM445">
        <v>2416242944</v>
      </c>
      <c r="AN445">
        <v>1079991680</v>
      </c>
      <c r="AO445">
        <v>433215584</v>
      </c>
      <c r="AP445">
        <v>261488000</v>
      </c>
      <c r="AQ445">
        <v>310163008</v>
      </c>
      <c r="AT445">
        <v>3945</v>
      </c>
      <c r="AU445">
        <v>0.86499999999999999</v>
      </c>
      <c r="AV445">
        <v>12073</v>
      </c>
      <c r="AW445">
        <v>9.86398E-2</v>
      </c>
      <c r="AX445">
        <v>0.56010099999999996</v>
      </c>
      <c r="AY445">
        <v>1.7330000000000002E-2</v>
      </c>
      <c r="AZ445">
        <v>32841</v>
      </c>
    </row>
    <row r="446" spans="1:52">
      <c r="A446">
        <v>2014</v>
      </c>
      <c r="B446">
        <v>110653</v>
      </c>
      <c r="C446" t="s">
        <v>67</v>
      </c>
      <c r="D446" t="s">
        <v>48</v>
      </c>
      <c r="E446">
        <f t="shared" si="6"/>
        <v>1</v>
      </c>
      <c r="F446">
        <f>IF(ISNA(VLOOKUP(B446,criteria!$U$2:$U$174,1,0)),0,1)</f>
        <v>1</v>
      </c>
      <c r="G446">
        <v>0.3742013079756446</v>
      </c>
      <c r="H446">
        <v>0.21836078746484533</v>
      </c>
      <c r="I446">
        <v>66515</v>
      </c>
      <c r="J446">
        <v>24890</v>
      </c>
      <c r="K446">
        <v>5426</v>
      </c>
      <c r="L446">
        <v>9</v>
      </c>
      <c r="M446">
        <v>5435</v>
      </c>
      <c r="N446">
        <v>92697</v>
      </c>
      <c r="O446" t="s">
        <v>49</v>
      </c>
      <c r="P446" t="s">
        <v>50</v>
      </c>
      <c r="Q446" t="s">
        <v>54</v>
      </c>
      <c r="R446">
        <v>-117.84099999999999</v>
      </c>
      <c r="S446">
        <v>33.648400000000002</v>
      </c>
      <c r="T446">
        <v>2.3E-2</v>
      </c>
      <c r="U446">
        <v>4346</v>
      </c>
      <c r="V446">
        <v>559590976</v>
      </c>
      <c r="W446">
        <v>446990016</v>
      </c>
      <c r="Y446">
        <v>65801000</v>
      </c>
      <c r="Z446">
        <v>239383008</v>
      </c>
      <c r="AA446">
        <v>348062976</v>
      </c>
      <c r="AB446">
        <v>41709000</v>
      </c>
      <c r="AC446">
        <v>75936000</v>
      </c>
      <c r="AD446">
        <v>2149276928</v>
      </c>
      <c r="AE446">
        <v>384215008</v>
      </c>
      <c r="AF446">
        <v>2562417920</v>
      </c>
      <c r="AG446">
        <v>663248000</v>
      </c>
      <c r="AH446">
        <v>304995552</v>
      </c>
      <c r="AI446">
        <v>13070554</v>
      </c>
      <c r="AJ446">
        <v>318066112</v>
      </c>
      <c r="AK446">
        <v>179083184</v>
      </c>
      <c r="AL446">
        <v>91891312</v>
      </c>
      <c r="AM446">
        <v>2529696000</v>
      </c>
      <c r="AN446">
        <v>1132593024</v>
      </c>
      <c r="AO446">
        <v>378185440</v>
      </c>
      <c r="AP446">
        <v>310163008</v>
      </c>
      <c r="AQ446">
        <v>355888992</v>
      </c>
      <c r="AT446">
        <v>3535</v>
      </c>
      <c r="AU446">
        <v>0.88100000000000001</v>
      </c>
      <c r="AV446">
        <v>12638</v>
      </c>
      <c r="AW446">
        <v>0.101658</v>
      </c>
      <c r="AX446">
        <v>0.55622099999999997</v>
      </c>
      <c r="AY446">
        <v>1.8773700000000001E-2</v>
      </c>
      <c r="AZ446">
        <v>35039.5</v>
      </c>
    </row>
    <row r="447" spans="1:52">
      <c r="A447">
        <v>2015</v>
      </c>
      <c r="B447">
        <v>110653</v>
      </c>
      <c r="C447" t="s">
        <v>67</v>
      </c>
      <c r="D447" t="s">
        <v>48</v>
      </c>
      <c r="E447">
        <f t="shared" si="6"/>
        <v>1</v>
      </c>
      <c r="F447">
        <f>IF(ISNA(VLOOKUP(B447,criteria!$U$2:$U$174,1,0)),0,1)</f>
        <v>1</v>
      </c>
      <c r="G447">
        <v>0.3868199233716475</v>
      </c>
      <c r="H447">
        <v>0.2073188301397493</v>
      </c>
      <c r="I447">
        <v>71775</v>
      </c>
      <c r="J447">
        <v>27764</v>
      </c>
      <c r="K447">
        <v>5746</v>
      </c>
      <c r="L447">
        <v>10</v>
      </c>
      <c r="M447">
        <v>5756</v>
      </c>
      <c r="T447">
        <v>0.02</v>
      </c>
      <c r="U447">
        <v>4573</v>
      </c>
      <c r="V447">
        <v>596649984</v>
      </c>
      <c r="W447">
        <v>483255008</v>
      </c>
      <c r="Y447">
        <v>72609000</v>
      </c>
      <c r="Z447">
        <v>244667008</v>
      </c>
      <c r="AA447">
        <v>397020992</v>
      </c>
      <c r="AB447">
        <v>42622000</v>
      </c>
      <c r="AC447">
        <v>174726000</v>
      </c>
      <c r="AD447">
        <v>2322951936</v>
      </c>
      <c r="AE447">
        <v>465596000</v>
      </c>
      <c r="AF447">
        <v>2917042944</v>
      </c>
      <c r="AG447">
        <v>696464832</v>
      </c>
      <c r="AH447">
        <v>321239552</v>
      </c>
      <c r="AI447">
        <v>15093684</v>
      </c>
      <c r="AJ447">
        <v>336333248</v>
      </c>
      <c r="AK447">
        <v>199288432</v>
      </c>
      <c r="AL447">
        <v>99481920</v>
      </c>
      <c r="AM447">
        <v>2760414976</v>
      </c>
      <c r="AN447">
        <v>1218555264</v>
      </c>
      <c r="AO447">
        <v>453315904</v>
      </c>
      <c r="AP447">
        <v>355888992</v>
      </c>
      <c r="AQ447">
        <v>324217984</v>
      </c>
      <c r="AT447">
        <v>3842</v>
      </c>
      <c r="AU447">
        <v>0.872</v>
      </c>
      <c r="AV447">
        <v>12947</v>
      </c>
      <c r="AW447">
        <v>9.4683500000000004E-2</v>
      </c>
      <c r="AX447">
        <v>0.55968899999999999</v>
      </c>
      <c r="AY447">
        <v>1.6068200000000001E-2</v>
      </c>
      <c r="AZ447">
        <v>35641</v>
      </c>
    </row>
    <row r="448" spans="1:52">
      <c r="A448">
        <v>2016</v>
      </c>
      <c r="B448">
        <v>110653</v>
      </c>
      <c r="C448" t="s">
        <v>67</v>
      </c>
      <c r="D448" t="s">
        <v>48</v>
      </c>
      <c r="E448">
        <f t="shared" si="6"/>
        <v>1</v>
      </c>
      <c r="F448">
        <f>IF(ISNA(VLOOKUP(B448,criteria!$U$2:$U$174,1,0)),0,1)</f>
        <v>1</v>
      </c>
      <c r="G448">
        <v>0.40647167677598439</v>
      </c>
      <c r="H448">
        <v>0.20711349984192223</v>
      </c>
      <c r="I448">
        <v>77816</v>
      </c>
      <c r="J448">
        <v>31630</v>
      </c>
      <c r="K448">
        <v>6540</v>
      </c>
      <c r="L448">
        <v>11</v>
      </c>
      <c r="M448">
        <v>6551</v>
      </c>
      <c r="T448">
        <v>1.7999999999999999E-2</v>
      </c>
      <c r="U448">
        <v>4548</v>
      </c>
      <c r="V448">
        <v>651170944</v>
      </c>
      <c r="W448">
        <v>523326016</v>
      </c>
      <c r="Y448">
        <v>79900000</v>
      </c>
      <c r="Z448">
        <v>255851008</v>
      </c>
      <c r="AA448">
        <v>420816000</v>
      </c>
      <c r="AB448">
        <v>44161000</v>
      </c>
      <c r="AC448">
        <v>95182000</v>
      </c>
      <c r="AD448">
        <v>2523205888</v>
      </c>
      <c r="AE448">
        <v>459814016</v>
      </c>
      <c r="AF448">
        <v>3028244992</v>
      </c>
      <c r="AG448">
        <v>759765376</v>
      </c>
      <c r="AH448">
        <v>339377280</v>
      </c>
      <c r="AI448">
        <v>18190516</v>
      </c>
      <c r="AJ448">
        <v>357567808</v>
      </c>
      <c r="AK448">
        <v>213353120</v>
      </c>
      <c r="AL448">
        <v>112592496</v>
      </c>
      <c r="AM448">
        <v>2961331712</v>
      </c>
      <c r="AN448">
        <v>1339342464</v>
      </c>
      <c r="AO448">
        <v>496610784</v>
      </c>
      <c r="AP448">
        <v>324217984</v>
      </c>
      <c r="AQ448">
        <v>373027008</v>
      </c>
      <c r="AT448">
        <v>4329</v>
      </c>
      <c r="AU448">
        <v>0.84899999999999998</v>
      </c>
      <c r="AV448">
        <v>13429</v>
      </c>
      <c r="AW448">
        <v>9.1169700000000006E-2</v>
      </c>
      <c r="AX448">
        <v>0.56608999999999998</v>
      </c>
      <c r="AY448">
        <v>1.5213300000000001E-2</v>
      </c>
      <c r="AZ448">
        <v>34735</v>
      </c>
    </row>
    <row r="449" spans="1:52">
      <c r="A449">
        <v>2017</v>
      </c>
      <c r="B449">
        <v>110653</v>
      </c>
      <c r="C449" t="s">
        <v>67</v>
      </c>
      <c r="D449" t="s">
        <v>48</v>
      </c>
      <c r="E449">
        <f t="shared" si="6"/>
        <v>1</v>
      </c>
      <c r="F449">
        <f>IF(ISNA(VLOOKUP(B449,criteria!$U$2:$U$174,1,0)),0,1)</f>
        <v>1</v>
      </c>
      <c r="G449">
        <v>0.36505194377849859</v>
      </c>
      <c r="H449">
        <v>0.21070083378939575</v>
      </c>
      <c r="I449">
        <v>85092</v>
      </c>
      <c r="J449">
        <v>31063</v>
      </c>
      <c r="K449">
        <v>6534</v>
      </c>
      <c r="L449">
        <v>11</v>
      </c>
      <c r="M449">
        <v>6545</v>
      </c>
      <c r="T449">
        <v>1.9E-2</v>
      </c>
      <c r="U449">
        <v>4929</v>
      </c>
      <c r="V449">
        <v>736625600</v>
      </c>
      <c r="W449">
        <v>590428032</v>
      </c>
      <c r="Y449">
        <v>83180000</v>
      </c>
      <c r="Z449">
        <v>274214048</v>
      </c>
      <c r="AA449">
        <v>417264992</v>
      </c>
      <c r="AB449">
        <v>50427000</v>
      </c>
      <c r="AC449">
        <v>151466960</v>
      </c>
      <c r="AD449">
        <v>2737559040</v>
      </c>
      <c r="AE449">
        <v>458943008</v>
      </c>
      <c r="AF449">
        <v>3383961088</v>
      </c>
      <c r="AG449">
        <v>758267264</v>
      </c>
      <c r="AH449">
        <v>358061824</v>
      </c>
      <c r="AI449">
        <v>13529135</v>
      </c>
      <c r="AJ449">
        <v>371590944</v>
      </c>
      <c r="AK449">
        <v>233753296</v>
      </c>
      <c r="AL449">
        <v>132013240</v>
      </c>
      <c r="AM449">
        <v>2952271872</v>
      </c>
      <c r="AN449">
        <v>1365476480</v>
      </c>
      <c r="AO449">
        <v>404038624</v>
      </c>
      <c r="AP449">
        <v>373027008</v>
      </c>
      <c r="AQ449">
        <v>452240992</v>
      </c>
      <c r="AV449">
        <v>14861</v>
      </c>
    </row>
    <row r="450" spans="1:52">
      <c r="A450">
        <v>1990</v>
      </c>
      <c r="B450">
        <v>110662</v>
      </c>
      <c r="C450" t="s">
        <v>109</v>
      </c>
      <c r="D450" t="s">
        <v>48</v>
      </c>
      <c r="E450">
        <f t="shared" ref="E450:E513" si="7">IF(M450&gt;999,1,0)</f>
        <v>0</v>
      </c>
      <c r="F450">
        <f>IF(ISNA(VLOOKUP(B450,criteria!$U$2:$U$174,1,0)),0,1)</f>
        <v>1</v>
      </c>
      <c r="G450" t="s">
        <v>636</v>
      </c>
      <c r="H450" t="s">
        <v>636</v>
      </c>
      <c r="N450">
        <v>90024</v>
      </c>
      <c r="O450" t="s">
        <v>49</v>
      </c>
      <c r="V450">
        <v>116879000</v>
      </c>
      <c r="Y450">
        <v>8078000</v>
      </c>
      <c r="Z450">
        <v>224335008</v>
      </c>
      <c r="AA450">
        <v>475646016</v>
      </c>
      <c r="AB450">
        <v>77069000</v>
      </c>
      <c r="AC450">
        <v>19136000</v>
      </c>
      <c r="AF450">
        <v>1608796032</v>
      </c>
      <c r="AG450">
        <v>433496992</v>
      </c>
      <c r="AH450">
        <v>219276000</v>
      </c>
      <c r="AI450">
        <v>19227000</v>
      </c>
      <c r="AJ450">
        <v>238503008</v>
      </c>
      <c r="AK450">
        <v>154726000</v>
      </c>
      <c r="AL450">
        <v>36323000</v>
      </c>
      <c r="AM450">
        <v>1624841856</v>
      </c>
      <c r="AN450">
        <v>676321024</v>
      </c>
      <c r="AO450">
        <v>98616712</v>
      </c>
    </row>
    <row r="451" spans="1:52">
      <c r="A451">
        <v>1991</v>
      </c>
      <c r="B451">
        <v>110662</v>
      </c>
      <c r="C451" t="s">
        <v>109</v>
      </c>
      <c r="D451" t="s">
        <v>48</v>
      </c>
      <c r="E451">
        <f t="shared" si="7"/>
        <v>0</v>
      </c>
      <c r="F451">
        <f>IF(ISNA(VLOOKUP(B451,criteria!$U$2:$U$174,1,0)),0,1)</f>
        <v>1</v>
      </c>
      <c r="G451" t="s">
        <v>636</v>
      </c>
      <c r="H451" t="s">
        <v>636</v>
      </c>
      <c r="N451">
        <v>90024</v>
      </c>
      <c r="O451" t="s">
        <v>49</v>
      </c>
      <c r="V451">
        <v>146046000</v>
      </c>
      <c r="Y451">
        <v>13412000</v>
      </c>
      <c r="Z451">
        <v>240051008</v>
      </c>
      <c r="AA451">
        <v>455032992</v>
      </c>
      <c r="AB451">
        <v>89757000</v>
      </c>
      <c r="AC451">
        <v>25959000</v>
      </c>
      <c r="AF451">
        <v>1676139008</v>
      </c>
      <c r="AG451">
        <v>425791008</v>
      </c>
      <c r="AH451">
        <v>238042000</v>
      </c>
      <c r="AI451">
        <v>19917000</v>
      </c>
      <c r="AJ451">
        <v>257959008</v>
      </c>
      <c r="AK451">
        <v>155014000</v>
      </c>
      <c r="AL451">
        <v>36108000</v>
      </c>
      <c r="AM451">
        <v>1653170688</v>
      </c>
      <c r="AN451">
        <v>687907968</v>
      </c>
      <c r="AO451">
        <v>102593760</v>
      </c>
    </row>
    <row r="452" spans="1:52">
      <c r="A452">
        <v>1992</v>
      </c>
      <c r="B452">
        <v>110662</v>
      </c>
      <c r="C452" t="s">
        <v>109</v>
      </c>
      <c r="D452" t="s">
        <v>48</v>
      </c>
      <c r="E452">
        <f t="shared" si="7"/>
        <v>0</v>
      </c>
      <c r="F452">
        <f>IF(ISNA(VLOOKUP(B452,criteria!$U$2:$U$174,1,0)),0,1)</f>
        <v>1</v>
      </c>
      <c r="G452" t="s">
        <v>636</v>
      </c>
      <c r="H452" t="s">
        <v>636</v>
      </c>
      <c r="N452">
        <v>90024</v>
      </c>
      <c r="O452" t="s">
        <v>49</v>
      </c>
      <c r="V452">
        <v>161706000</v>
      </c>
      <c r="Y452">
        <v>17535000</v>
      </c>
      <c r="Z452">
        <v>252763008</v>
      </c>
      <c r="AA452">
        <v>416423008</v>
      </c>
      <c r="AB452">
        <v>96840000</v>
      </c>
      <c r="AC452">
        <v>29183000</v>
      </c>
      <c r="AF452">
        <v>1698161024</v>
      </c>
      <c r="AG452">
        <v>432228000</v>
      </c>
      <c r="AH452">
        <v>249822000</v>
      </c>
      <c r="AI452">
        <v>20604000</v>
      </c>
      <c r="AJ452">
        <v>270425984</v>
      </c>
      <c r="AK452">
        <v>149150000</v>
      </c>
      <c r="AL452">
        <v>37190000</v>
      </c>
      <c r="AM452">
        <v>1689089024</v>
      </c>
      <c r="AN452">
        <v>699289984</v>
      </c>
      <c r="AO452">
        <v>104117000</v>
      </c>
      <c r="AV452">
        <v>5580</v>
      </c>
    </row>
    <row r="453" spans="1:52">
      <c r="A453">
        <v>1993</v>
      </c>
      <c r="B453">
        <v>110662</v>
      </c>
      <c r="C453" t="s">
        <v>109</v>
      </c>
      <c r="D453" t="s">
        <v>48</v>
      </c>
      <c r="E453">
        <f t="shared" si="7"/>
        <v>0</v>
      </c>
      <c r="F453">
        <f>IF(ISNA(VLOOKUP(B453,criteria!$U$2:$U$174,1,0)),0,1)</f>
        <v>1</v>
      </c>
      <c r="G453" t="s">
        <v>636</v>
      </c>
      <c r="H453" t="s">
        <v>636</v>
      </c>
      <c r="N453">
        <v>90024</v>
      </c>
      <c r="O453" t="s">
        <v>49</v>
      </c>
      <c r="V453">
        <v>177307008</v>
      </c>
      <c r="Y453">
        <v>20580000</v>
      </c>
      <c r="Z453">
        <v>248740000</v>
      </c>
      <c r="AA453">
        <v>400448992</v>
      </c>
      <c r="AB453">
        <v>87677000</v>
      </c>
      <c r="AC453">
        <v>30186000</v>
      </c>
      <c r="AF453">
        <v>1721483008</v>
      </c>
      <c r="AG453">
        <v>415225984</v>
      </c>
      <c r="AH453">
        <v>249276992</v>
      </c>
      <c r="AI453">
        <v>21660000</v>
      </c>
      <c r="AJ453">
        <v>270936992</v>
      </c>
      <c r="AK453">
        <v>149136000</v>
      </c>
      <c r="AL453">
        <v>34579000</v>
      </c>
      <c r="AM453">
        <v>1708083968</v>
      </c>
      <c r="AN453">
        <v>679049024</v>
      </c>
      <c r="AO453">
        <v>94843000</v>
      </c>
      <c r="AV453">
        <v>5580</v>
      </c>
    </row>
    <row r="454" spans="1:52">
      <c r="A454">
        <v>1994</v>
      </c>
      <c r="B454">
        <v>110662</v>
      </c>
      <c r="C454" t="s">
        <v>109</v>
      </c>
      <c r="D454" t="s">
        <v>48</v>
      </c>
      <c r="E454">
        <f t="shared" si="7"/>
        <v>0</v>
      </c>
      <c r="F454">
        <f>IF(ISNA(VLOOKUP(B454,criteria!$U$2:$U$174,1,0)),0,1)</f>
        <v>1</v>
      </c>
      <c r="G454" t="s">
        <v>636</v>
      </c>
      <c r="H454" t="s">
        <v>636</v>
      </c>
      <c r="N454">
        <v>90024</v>
      </c>
      <c r="O454" t="s">
        <v>49</v>
      </c>
      <c r="V454">
        <v>199511008</v>
      </c>
      <c r="Y454">
        <v>17333000</v>
      </c>
      <c r="Z454">
        <v>280985984</v>
      </c>
      <c r="AA454">
        <v>402560992</v>
      </c>
      <c r="AB454">
        <v>111679000</v>
      </c>
      <c r="AC454">
        <v>31263000</v>
      </c>
      <c r="AF454">
        <v>1812087040</v>
      </c>
      <c r="AG454">
        <v>445127008</v>
      </c>
      <c r="AH454">
        <v>267636000</v>
      </c>
      <c r="AI454">
        <v>23953000</v>
      </c>
      <c r="AJ454">
        <v>291588992</v>
      </c>
      <c r="AK454">
        <v>164550000</v>
      </c>
      <c r="AL454">
        <v>35976000</v>
      </c>
      <c r="AM454">
        <v>1792219008</v>
      </c>
      <c r="AN454">
        <v>728097024</v>
      </c>
      <c r="AO454">
        <v>97641000</v>
      </c>
      <c r="AV454">
        <v>5602</v>
      </c>
    </row>
    <row r="455" spans="1:52">
      <c r="A455">
        <v>1995</v>
      </c>
      <c r="B455">
        <v>110662</v>
      </c>
      <c r="C455" t="s">
        <v>109</v>
      </c>
      <c r="D455" t="s">
        <v>48</v>
      </c>
      <c r="E455">
        <f t="shared" si="7"/>
        <v>0</v>
      </c>
      <c r="F455">
        <f>IF(ISNA(VLOOKUP(B455,criteria!$U$2:$U$174,1,0)),0,1)</f>
        <v>1</v>
      </c>
      <c r="G455" t="s">
        <v>636</v>
      </c>
      <c r="H455" t="s">
        <v>636</v>
      </c>
      <c r="N455">
        <v>90024</v>
      </c>
      <c r="O455" t="s">
        <v>49</v>
      </c>
      <c r="V455">
        <v>195928000</v>
      </c>
      <c r="Y455">
        <v>21892000</v>
      </c>
      <c r="Z455">
        <v>274383008</v>
      </c>
      <c r="AA455">
        <v>419047008</v>
      </c>
      <c r="AB455">
        <v>104371000</v>
      </c>
      <c r="AC455">
        <v>36550000</v>
      </c>
      <c r="AF455">
        <v>1977490048</v>
      </c>
      <c r="AG455">
        <v>478996000</v>
      </c>
      <c r="AH455">
        <v>268928992</v>
      </c>
      <c r="AI455">
        <v>23136000</v>
      </c>
      <c r="AJ455">
        <v>292064992</v>
      </c>
      <c r="AK455">
        <v>173060992</v>
      </c>
      <c r="AL455">
        <v>36786000</v>
      </c>
      <c r="AM455">
        <v>1996679936</v>
      </c>
      <c r="AN455">
        <v>756961984</v>
      </c>
      <c r="AO455">
        <v>96732000</v>
      </c>
      <c r="AV455">
        <v>5777</v>
      </c>
    </row>
    <row r="456" spans="1:52">
      <c r="A456">
        <v>1996</v>
      </c>
      <c r="B456">
        <v>110662</v>
      </c>
      <c r="C456" t="s">
        <v>109</v>
      </c>
      <c r="D456" t="s">
        <v>48</v>
      </c>
      <c r="E456">
        <f t="shared" si="7"/>
        <v>0</v>
      </c>
      <c r="F456">
        <f>IF(ISNA(VLOOKUP(B456,criteria!$U$2:$U$174,1,0)),0,1)</f>
        <v>1</v>
      </c>
      <c r="G456" t="s">
        <v>636</v>
      </c>
      <c r="H456" t="s">
        <v>636</v>
      </c>
      <c r="N456">
        <v>90024</v>
      </c>
      <c r="O456" t="s">
        <v>49</v>
      </c>
      <c r="V456">
        <v>208183008</v>
      </c>
      <c r="Y456">
        <v>22061000</v>
      </c>
      <c r="Z456">
        <v>277505984</v>
      </c>
      <c r="AA456">
        <v>454132000</v>
      </c>
      <c r="AB456">
        <v>121131000</v>
      </c>
      <c r="AC456">
        <v>37446000</v>
      </c>
      <c r="AF456">
        <v>2169746944</v>
      </c>
      <c r="AG456">
        <v>528008992</v>
      </c>
      <c r="AH456">
        <v>288008000</v>
      </c>
      <c r="AI456">
        <v>23420000</v>
      </c>
      <c r="AJ456">
        <v>311428000</v>
      </c>
      <c r="AK456">
        <v>173940000</v>
      </c>
      <c r="AL456">
        <v>37976000</v>
      </c>
      <c r="AM456">
        <v>2127350016</v>
      </c>
      <c r="AN456">
        <v>811396992</v>
      </c>
      <c r="AO456">
        <v>103086000</v>
      </c>
      <c r="AT456">
        <v>3092</v>
      </c>
      <c r="AU456">
        <v>0.78800000000000003</v>
      </c>
      <c r="AV456">
        <v>6147</v>
      </c>
    </row>
    <row r="457" spans="1:52">
      <c r="A457">
        <v>1997</v>
      </c>
      <c r="B457">
        <v>110662</v>
      </c>
      <c r="C457" t="s">
        <v>109</v>
      </c>
      <c r="D457" t="s">
        <v>48</v>
      </c>
      <c r="E457">
        <f t="shared" si="7"/>
        <v>0</v>
      </c>
      <c r="F457">
        <f>IF(ISNA(VLOOKUP(B457,criteria!$U$2:$U$174,1,0)),0,1)</f>
        <v>1</v>
      </c>
      <c r="G457" t="s">
        <v>636</v>
      </c>
      <c r="H457" t="s">
        <v>636</v>
      </c>
      <c r="N457">
        <v>90024</v>
      </c>
      <c r="O457" t="s">
        <v>49</v>
      </c>
      <c r="V457">
        <v>222738000</v>
      </c>
      <c r="Y457">
        <v>20302000</v>
      </c>
      <c r="Z457">
        <v>297755008</v>
      </c>
      <c r="AA457">
        <v>471004032</v>
      </c>
      <c r="AB457">
        <v>147211008</v>
      </c>
      <c r="AC457">
        <v>32148000</v>
      </c>
      <c r="AF457">
        <v>2314636032</v>
      </c>
      <c r="AG457">
        <v>580412992</v>
      </c>
      <c r="AH457">
        <v>320044992</v>
      </c>
      <c r="AI457">
        <v>23324000</v>
      </c>
      <c r="AJ457">
        <v>343368992</v>
      </c>
      <c r="AK457">
        <v>173043008</v>
      </c>
      <c r="AL457">
        <v>42425000</v>
      </c>
      <c r="AM457">
        <v>2348677120</v>
      </c>
      <c r="AN457">
        <v>872428992</v>
      </c>
      <c r="AO457">
        <v>116377000</v>
      </c>
      <c r="AT457">
        <v>2659</v>
      </c>
      <c r="AU457">
        <v>0.77900000000000003</v>
      </c>
      <c r="AV457">
        <v>6447</v>
      </c>
      <c r="AW457">
        <v>0.22107399999999999</v>
      </c>
      <c r="AX457">
        <v>0.57377199999999995</v>
      </c>
      <c r="AY457">
        <v>4.3753E-2</v>
      </c>
      <c r="AZ457">
        <v>25662</v>
      </c>
    </row>
    <row r="458" spans="1:52">
      <c r="A458">
        <v>1998</v>
      </c>
      <c r="B458">
        <v>110662</v>
      </c>
      <c r="C458" t="s">
        <v>109</v>
      </c>
      <c r="D458" t="s">
        <v>48</v>
      </c>
      <c r="E458">
        <f t="shared" si="7"/>
        <v>0</v>
      </c>
      <c r="F458">
        <f>IF(ISNA(VLOOKUP(B458,criteria!$U$2:$U$174,1,0)),0,1)</f>
        <v>1</v>
      </c>
      <c r="G458" t="s">
        <v>636</v>
      </c>
      <c r="H458" t="s">
        <v>636</v>
      </c>
      <c r="N458">
        <v>90024</v>
      </c>
      <c r="O458" t="s">
        <v>49</v>
      </c>
      <c r="V458">
        <v>222499008</v>
      </c>
      <c r="Y458">
        <v>21472000</v>
      </c>
      <c r="Z458">
        <v>316044992</v>
      </c>
      <c r="AA458">
        <v>544988992</v>
      </c>
      <c r="AB458">
        <v>168223008</v>
      </c>
      <c r="AC458">
        <v>33532000</v>
      </c>
      <c r="AF458">
        <v>2499036928</v>
      </c>
      <c r="AG458">
        <v>604225024</v>
      </c>
      <c r="AH458">
        <v>351942016</v>
      </c>
      <c r="AI458">
        <v>28066000</v>
      </c>
      <c r="AJ458">
        <v>380008000</v>
      </c>
      <c r="AK458">
        <v>206975008</v>
      </c>
      <c r="AL458">
        <v>44607000</v>
      </c>
      <c r="AM458">
        <v>2497025024</v>
      </c>
      <c r="AN458">
        <v>938990016</v>
      </c>
      <c r="AO458">
        <v>124708000</v>
      </c>
      <c r="AT458">
        <v>2661</v>
      </c>
      <c r="AU458">
        <v>0.78600000000000003</v>
      </c>
      <c r="AV458">
        <v>7285</v>
      </c>
      <c r="AW458">
        <v>0.222222</v>
      </c>
      <c r="AX458">
        <v>0.58470299999999997</v>
      </c>
      <c r="AY458">
        <v>4.2089300000000003E-2</v>
      </c>
      <c r="AZ458">
        <v>26492</v>
      </c>
    </row>
    <row r="459" spans="1:52">
      <c r="A459">
        <v>1999</v>
      </c>
      <c r="B459">
        <v>110662</v>
      </c>
      <c r="C459" t="s">
        <v>109</v>
      </c>
      <c r="D459" t="s">
        <v>48</v>
      </c>
      <c r="E459">
        <f t="shared" si="7"/>
        <v>0</v>
      </c>
      <c r="F459">
        <f>IF(ISNA(VLOOKUP(B459,criteria!$U$2:$U$174,1,0)),0,1)</f>
        <v>1</v>
      </c>
      <c r="G459" t="s">
        <v>636</v>
      </c>
      <c r="H459" t="s">
        <v>636</v>
      </c>
      <c r="N459">
        <v>90024</v>
      </c>
      <c r="O459" t="s">
        <v>49</v>
      </c>
      <c r="V459">
        <v>224680992</v>
      </c>
      <c r="Y459">
        <v>24666000</v>
      </c>
      <c r="Z459">
        <v>345155008</v>
      </c>
      <c r="AA459">
        <v>593321984</v>
      </c>
      <c r="AB459">
        <v>188664992</v>
      </c>
      <c r="AC459">
        <v>32002000</v>
      </c>
      <c r="AF459">
        <v>2692943872</v>
      </c>
      <c r="AG459">
        <v>645872000</v>
      </c>
      <c r="AH459">
        <v>388518016</v>
      </c>
      <c r="AI459">
        <v>31911000</v>
      </c>
      <c r="AJ459">
        <v>420429024</v>
      </c>
      <c r="AK459">
        <v>238295008</v>
      </c>
      <c r="AL459">
        <v>47807000</v>
      </c>
      <c r="AM459">
        <v>2756740096</v>
      </c>
      <c r="AN459">
        <v>1020270016</v>
      </c>
      <c r="AO459">
        <v>142395008</v>
      </c>
      <c r="AT459">
        <v>3292</v>
      </c>
      <c r="AU459">
        <v>0.79800000000000004</v>
      </c>
      <c r="AV459">
        <v>7257</v>
      </c>
      <c r="AW459">
        <v>0.22589899999999999</v>
      </c>
      <c r="AX459">
        <v>0.57445400000000002</v>
      </c>
      <c r="AY459">
        <v>4.3459100000000001E-2</v>
      </c>
      <c r="AZ459">
        <v>25561</v>
      </c>
    </row>
    <row r="460" spans="1:52">
      <c r="A460">
        <v>2000</v>
      </c>
      <c r="B460">
        <v>110662</v>
      </c>
      <c r="C460" t="s">
        <v>109</v>
      </c>
      <c r="D460" t="s">
        <v>48</v>
      </c>
      <c r="E460">
        <f t="shared" si="7"/>
        <v>0</v>
      </c>
      <c r="F460">
        <f>IF(ISNA(VLOOKUP(B460,criteria!$U$2:$U$174,1,0)),0,1)</f>
        <v>1</v>
      </c>
      <c r="G460" t="s">
        <v>636</v>
      </c>
      <c r="H460" t="s">
        <v>636</v>
      </c>
      <c r="V460">
        <v>245636992</v>
      </c>
      <c r="Y460">
        <v>27579000</v>
      </c>
      <c r="Z460">
        <v>389023008</v>
      </c>
      <c r="AA460">
        <v>710379968</v>
      </c>
      <c r="AB460">
        <v>199603008</v>
      </c>
      <c r="AC460">
        <v>36059000</v>
      </c>
      <c r="AF460">
        <v>2840619008</v>
      </c>
      <c r="AG460">
        <v>726198016</v>
      </c>
      <c r="AH460">
        <v>441054016</v>
      </c>
      <c r="AI460">
        <v>41558000</v>
      </c>
      <c r="AJ460">
        <v>482612032</v>
      </c>
      <c r="AK460">
        <v>250328992</v>
      </c>
      <c r="AL460">
        <v>48865000</v>
      </c>
      <c r="AM460">
        <v>2825079040</v>
      </c>
      <c r="AN460">
        <v>1086553984</v>
      </c>
      <c r="AO460">
        <v>161240000</v>
      </c>
      <c r="AT460">
        <v>3051</v>
      </c>
      <c r="AU460">
        <v>0.82399999999999995</v>
      </c>
      <c r="AV460">
        <v>8565</v>
      </c>
      <c r="AW460">
        <v>0.21890499999999999</v>
      </c>
      <c r="AX460">
        <v>0.56935100000000005</v>
      </c>
      <c r="AY460">
        <v>4.1313200000000001E-2</v>
      </c>
      <c r="AZ460">
        <v>26235</v>
      </c>
    </row>
    <row r="461" spans="1:52">
      <c r="A461">
        <v>2001</v>
      </c>
      <c r="B461">
        <v>110662</v>
      </c>
      <c r="C461" t="s">
        <v>109</v>
      </c>
      <c r="D461" t="s">
        <v>48</v>
      </c>
      <c r="E461">
        <f t="shared" si="7"/>
        <v>1</v>
      </c>
      <c r="F461">
        <f>IF(ISNA(VLOOKUP(B461,criteria!$U$2:$U$174,1,0)),0,1)</f>
        <v>1</v>
      </c>
      <c r="G461">
        <v>0.26885785119909666</v>
      </c>
      <c r="H461">
        <v>0.38774764904592351</v>
      </c>
      <c r="I461">
        <v>40739</v>
      </c>
      <c r="J461">
        <v>10953</v>
      </c>
      <c r="K461">
        <v>4247</v>
      </c>
      <c r="L461">
        <v>0</v>
      </c>
      <c r="M461">
        <v>4247</v>
      </c>
      <c r="N461">
        <v>90024</v>
      </c>
      <c r="O461" t="s">
        <v>49</v>
      </c>
      <c r="V461">
        <v>255718000</v>
      </c>
      <c r="W461">
        <v>202452992</v>
      </c>
      <c r="Y461">
        <v>152155008</v>
      </c>
      <c r="Z461">
        <v>452352000</v>
      </c>
      <c r="AA461">
        <v>879012032</v>
      </c>
      <c r="AB461">
        <v>117027000</v>
      </c>
      <c r="AC461">
        <v>70643000</v>
      </c>
      <c r="AD461">
        <v>2213594112</v>
      </c>
      <c r="AE461">
        <v>790358976</v>
      </c>
      <c r="AF461">
        <v>3196267008</v>
      </c>
      <c r="AG461">
        <v>790925184</v>
      </c>
      <c r="AH461">
        <v>518741760</v>
      </c>
      <c r="AI461">
        <v>60079164</v>
      </c>
      <c r="AJ461">
        <v>578820928</v>
      </c>
      <c r="AK461">
        <v>278905728</v>
      </c>
      <c r="AL461">
        <v>60857332</v>
      </c>
      <c r="AM461">
        <v>2925436928</v>
      </c>
      <c r="AN461">
        <v>1533550464</v>
      </c>
      <c r="AO461">
        <v>239522848</v>
      </c>
      <c r="AR461">
        <v>3196267008</v>
      </c>
      <c r="AS461">
        <v>2925436928</v>
      </c>
      <c r="AT461">
        <v>3229</v>
      </c>
      <c r="AU461">
        <v>0.84599999999999997</v>
      </c>
      <c r="AV461">
        <v>8991</v>
      </c>
      <c r="AW461">
        <v>0.20616899999999999</v>
      </c>
      <c r="AX461">
        <v>0.58626999999999996</v>
      </c>
      <c r="AY461">
        <v>3.6521400000000002E-2</v>
      </c>
      <c r="AZ461">
        <v>27401</v>
      </c>
    </row>
    <row r="462" spans="1:52">
      <c r="A462">
        <v>2002</v>
      </c>
      <c r="B462">
        <v>110662</v>
      </c>
      <c r="C462" t="s">
        <v>109</v>
      </c>
      <c r="D462" t="s">
        <v>48</v>
      </c>
      <c r="E462">
        <f t="shared" si="7"/>
        <v>1</v>
      </c>
      <c r="F462">
        <f>IF(ISNA(VLOOKUP(B462,criteria!$U$2:$U$174,1,0)),0,1)</f>
        <v>1</v>
      </c>
      <c r="G462">
        <v>0.26885785119909666</v>
      </c>
      <c r="H462">
        <v>0.38765634985848624</v>
      </c>
      <c r="I462">
        <v>40739</v>
      </c>
      <c r="J462">
        <v>10953</v>
      </c>
      <c r="K462">
        <v>4091</v>
      </c>
      <c r="L462">
        <v>155</v>
      </c>
      <c r="M462">
        <v>4246</v>
      </c>
      <c r="N462">
        <v>90095</v>
      </c>
      <c r="O462" t="s">
        <v>49</v>
      </c>
      <c r="V462">
        <v>268892000</v>
      </c>
      <c r="W462">
        <v>209404000</v>
      </c>
      <c r="Y462">
        <v>160580992</v>
      </c>
      <c r="Z462">
        <v>521984992</v>
      </c>
      <c r="AA462">
        <v>859944960</v>
      </c>
      <c r="AB462">
        <v>119674000</v>
      </c>
      <c r="AC462">
        <v>61788000</v>
      </c>
      <c r="AD462">
        <v>2405248000</v>
      </c>
      <c r="AE462">
        <v>764529024</v>
      </c>
      <c r="AF462">
        <v>3421434880</v>
      </c>
      <c r="AG462">
        <v>832473152</v>
      </c>
      <c r="AH462">
        <v>585888832</v>
      </c>
      <c r="AI462">
        <v>49449560</v>
      </c>
      <c r="AJ462">
        <v>635338368</v>
      </c>
      <c r="AK462">
        <v>273701728</v>
      </c>
      <c r="AL462">
        <v>60020872</v>
      </c>
      <c r="AM462">
        <v>3118107904</v>
      </c>
      <c r="AN462">
        <v>1596543104</v>
      </c>
      <c r="AO462">
        <v>273949536</v>
      </c>
      <c r="AR462">
        <v>3421434880</v>
      </c>
      <c r="AS462">
        <v>3118107904</v>
      </c>
      <c r="AT462">
        <v>3304</v>
      </c>
      <c r="AU462">
        <v>0.86699999999999999</v>
      </c>
      <c r="AV462">
        <v>9480</v>
      </c>
      <c r="AW462">
        <v>0.20341300000000001</v>
      </c>
      <c r="AX462">
        <v>0.58984499999999995</v>
      </c>
      <c r="AY462">
        <v>3.6832799999999999E-2</v>
      </c>
      <c r="AZ462">
        <v>26820</v>
      </c>
    </row>
    <row r="463" spans="1:52">
      <c r="A463">
        <v>2003</v>
      </c>
      <c r="B463">
        <v>110662</v>
      </c>
      <c r="C463" t="s">
        <v>109</v>
      </c>
      <c r="D463" t="s">
        <v>48</v>
      </c>
      <c r="E463">
        <f t="shared" si="7"/>
        <v>1</v>
      </c>
      <c r="F463">
        <f>IF(ISNA(VLOOKUP(B463,criteria!$U$2:$U$174,1,0)),0,1)</f>
        <v>1</v>
      </c>
      <c r="G463">
        <v>0.24067593701077447</v>
      </c>
      <c r="H463">
        <v>0.40721255022001146</v>
      </c>
      <c r="I463">
        <v>43436</v>
      </c>
      <c r="J463">
        <v>10454</v>
      </c>
      <c r="K463">
        <v>4163</v>
      </c>
      <c r="L463">
        <v>94</v>
      </c>
      <c r="M463">
        <v>4257</v>
      </c>
      <c r="N463">
        <v>90095</v>
      </c>
      <c r="O463" t="s">
        <v>49</v>
      </c>
      <c r="V463">
        <v>341872000</v>
      </c>
      <c r="W463">
        <v>264124992</v>
      </c>
      <c r="Y463">
        <v>168446000</v>
      </c>
      <c r="Z463">
        <v>574534016</v>
      </c>
      <c r="AA463">
        <v>819161024</v>
      </c>
      <c r="AB463">
        <v>133792000</v>
      </c>
      <c r="AC463">
        <v>185923008</v>
      </c>
      <c r="AD463">
        <v>2616659968</v>
      </c>
      <c r="AE463">
        <v>732382016</v>
      </c>
      <c r="AF463">
        <v>3669839872</v>
      </c>
      <c r="AG463">
        <v>860482752</v>
      </c>
      <c r="AH463">
        <v>599999808</v>
      </c>
      <c r="AI463">
        <v>68144120</v>
      </c>
      <c r="AJ463">
        <v>668143936</v>
      </c>
      <c r="AK463">
        <v>278302688</v>
      </c>
      <c r="AL463">
        <v>57885712</v>
      </c>
      <c r="AM463">
        <v>3220740096</v>
      </c>
      <c r="AN463">
        <v>1647102976</v>
      </c>
      <c r="AO463">
        <v>298566944</v>
      </c>
      <c r="AP463">
        <v>487163008</v>
      </c>
      <c r="AQ463">
        <v>579499008</v>
      </c>
      <c r="AR463">
        <v>3669839872</v>
      </c>
      <c r="AS463">
        <v>3220740096</v>
      </c>
      <c r="AT463">
        <v>3664</v>
      </c>
      <c r="AU463">
        <v>0.872</v>
      </c>
      <c r="AV463">
        <v>10452</v>
      </c>
      <c r="AW463">
        <v>0.19647100000000001</v>
      </c>
      <c r="AX463">
        <v>0.59350099999999995</v>
      </c>
      <c r="AY463">
        <v>3.5829600000000003E-2</v>
      </c>
      <c r="AZ463">
        <v>25834</v>
      </c>
    </row>
    <row r="464" spans="1:52">
      <c r="A464">
        <v>2004</v>
      </c>
      <c r="B464">
        <v>110662</v>
      </c>
      <c r="C464" t="s">
        <v>109</v>
      </c>
      <c r="D464" t="s">
        <v>48</v>
      </c>
      <c r="E464">
        <f t="shared" si="7"/>
        <v>1</v>
      </c>
      <c r="F464">
        <f>IF(ISNA(VLOOKUP(B464,criteria!$U$2:$U$174,1,0)),0,1)</f>
        <v>1</v>
      </c>
      <c r="G464">
        <v>0.23514372735154843</v>
      </c>
      <c r="H464">
        <v>0.40351706533043397</v>
      </c>
      <c r="I464">
        <v>44981</v>
      </c>
      <c r="J464">
        <v>10577</v>
      </c>
      <c r="K464">
        <v>4136</v>
      </c>
      <c r="L464">
        <v>132</v>
      </c>
      <c r="M464">
        <v>4268</v>
      </c>
      <c r="N464">
        <v>90095</v>
      </c>
      <c r="O464" t="s">
        <v>49</v>
      </c>
      <c r="P464" t="s">
        <v>50</v>
      </c>
      <c r="V464">
        <v>376937984</v>
      </c>
      <c r="W464">
        <v>283964000</v>
      </c>
      <c r="Y464">
        <v>158392992</v>
      </c>
      <c r="Z464">
        <v>586312000</v>
      </c>
      <c r="AA464">
        <v>767622976</v>
      </c>
      <c r="AB464">
        <v>114181000</v>
      </c>
      <c r="AC464">
        <v>174215008</v>
      </c>
      <c r="AD464">
        <v>2731687936</v>
      </c>
      <c r="AE464">
        <v>676699008</v>
      </c>
      <c r="AF464">
        <v>3648114944</v>
      </c>
      <c r="AG464">
        <v>928612096</v>
      </c>
      <c r="AH464">
        <v>605608960</v>
      </c>
      <c r="AI464">
        <v>74470640</v>
      </c>
      <c r="AJ464">
        <v>680079616</v>
      </c>
      <c r="AK464">
        <v>276586080</v>
      </c>
      <c r="AL464">
        <v>62305736</v>
      </c>
      <c r="AM464">
        <v>3366033920</v>
      </c>
      <c r="AN464">
        <v>1678931840</v>
      </c>
      <c r="AO464">
        <v>324507808</v>
      </c>
      <c r="AP464">
        <v>579499008</v>
      </c>
      <c r="AQ464">
        <v>657187968</v>
      </c>
      <c r="AR464">
        <v>3648114944</v>
      </c>
      <c r="AS464">
        <v>3366033920</v>
      </c>
      <c r="AT464">
        <v>3607</v>
      </c>
      <c r="AU464">
        <v>0.874</v>
      </c>
      <c r="AV464">
        <v>11187</v>
      </c>
      <c r="AW464">
        <v>0.208402</v>
      </c>
      <c r="AX464">
        <v>0.58949700000000005</v>
      </c>
      <c r="AY464">
        <v>3.75898E-2</v>
      </c>
      <c r="AZ464">
        <v>26000</v>
      </c>
    </row>
    <row r="465" spans="1:52">
      <c r="A465">
        <v>2005</v>
      </c>
      <c r="B465">
        <v>110662</v>
      </c>
      <c r="C465" t="s">
        <v>68</v>
      </c>
      <c r="D465" t="s">
        <v>48</v>
      </c>
      <c r="E465">
        <f t="shared" si="7"/>
        <v>1</v>
      </c>
      <c r="F465">
        <f>IF(ISNA(VLOOKUP(B465,criteria!$U$2:$U$174,1,0)),0,1)</f>
        <v>1</v>
      </c>
      <c r="G465">
        <v>0.22994429935054431</v>
      </c>
      <c r="H465">
        <v>0.37420846316212686</v>
      </c>
      <c r="I465">
        <v>43267</v>
      </c>
      <c r="J465">
        <v>9949</v>
      </c>
      <c r="K465">
        <v>3700</v>
      </c>
      <c r="L465">
        <v>23</v>
      </c>
      <c r="M465">
        <v>3723</v>
      </c>
      <c r="N465">
        <v>90095</v>
      </c>
      <c r="O465" t="s">
        <v>49</v>
      </c>
      <c r="P465" t="s">
        <v>50</v>
      </c>
      <c r="Q465" t="s">
        <v>54</v>
      </c>
      <c r="V465">
        <v>402620000</v>
      </c>
      <c r="W465">
        <v>297433984</v>
      </c>
      <c r="Y465">
        <v>167044000</v>
      </c>
      <c r="Z465">
        <v>601537024</v>
      </c>
      <c r="AA465">
        <v>791244032</v>
      </c>
      <c r="AB465">
        <v>156719008</v>
      </c>
      <c r="AC465">
        <v>153207008</v>
      </c>
      <c r="AD465">
        <v>2849801984</v>
      </c>
      <c r="AE465">
        <v>744531008</v>
      </c>
      <c r="AF465">
        <v>3787312128</v>
      </c>
      <c r="AG465">
        <v>947020928</v>
      </c>
      <c r="AH465">
        <v>626135232</v>
      </c>
      <c r="AI465">
        <v>73499592</v>
      </c>
      <c r="AJ465">
        <v>699634816</v>
      </c>
      <c r="AK465">
        <v>280642912</v>
      </c>
      <c r="AL465">
        <v>64016160</v>
      </c>
      <c r="AM465">
        <v>3412403968</v>
      </c>
      <c r="AN465">
        <v>1735109888</v>
      </c>
      <c r="AO465">
        <v>319527136</v>
      </c>
      <c r="AP465">
        <v>657187968</v>
      </c>
      <c r="AQ465">
        <v>786531968</v>
      </c>
      <c r="AR465">
        <v>3787312128</v>
      </c>
      <c r="AS465">
        <v>3412403968</v>
      </c>
      <c r="AT465">
        <v>3748</v>
      </c>
      <c r="AU465">
        <v>0.89300000000000002</v>
      </c>
      <c r="AV465">
        <v>11928</v>
      </c>
      <c r="AW465">
        <v>0.20565700000000001</v>
      </c>
      <c r="AX465">
        <v>0.58177400000000001</v>
      </c>
      <c r="AY465">
        <v>3.5729499999999997E-2</v>
      </c>
      <c r="AZ465">
        <v>27373.5</v>
      </c>
    </row>
    <row r="466" spans="1:52">
      <c r="A466">
        <v>2006</v>
      </c>
      <c r="B466">
        <v>110662</v>
      </c>
      <c r="C466" t="s">
        <v>68</v>
      </c>
      <c r="D466" t="s">
        <v>48</v>
      </c>
      <c r="E466">
        <f t="shared" si="7"/>
        <v>1</v>
      </c>
      <c r="F466">
        <f>IF(ISNA(VLOOKUP(B466,criteria!$U$2:$U$174,1,0)),0,1)</f>
        <v>1</v>
      </c>
      <c r="G466">
        <v>0.26907135921180397</v>
      </c>
      <c r="H466">
        <v>0.38931432092245399</v>
      </c>
      <c r="I466">
        <v>42223</v>
      </c>
      <c r="J466">
        <v>11361</v>
      </c>
      <c r="K466">
        <v>4386</v>
      </c>
      <c r="L466">
        <v>37</v>
      </c>
      <c r="M466">
        <v>4423</v>
      </c>
      <c r="N466">
        <v>90095</v>
      </c>
      <c r="O466" t="s">
        <v>49</v>
      </c>
      <c r="P466" t="s">
        <v>50</v>
      </c>
      <c r="Q466" t="s">
        <v>54</v>
      </c>
      <c r="V466">
        <v>422988000</v>
      </c>
      <c r="W466">
        <v>310723008</v>
      </c>
      <c r="Y466">
        <v>176524000</v>
      </c>
      <c r="Z466">
        <v>612430976</v>
      </c>
      <c r="AA466">
        <v>850897984</v>
      </c>
      <c r="AB466">
        <v>181152992</v>
      </c>
      <c r="AC466">
        <v>142468000</v>
      </c>
      <c r="AD466">
        <v>3037168896</v>
      </c>
      <c r="AE466">
        <v>826270016</v>
      </c>
      <c r="AF466">
        <v>4086235904</v>
      </c>
      <c r="AG466">
        <v>1024661184</v>
      </c>
      <c r="AH466">
        <v>635658496</v>
      </c>
      <c r="AI466">
        <v>80148928</v>
      </c>
      <c r="AJ466">
        <v>715807424</v>
      </c>
      <c r="AK466">
        <v>310627616</v>
      </c>
      <c r="AL466">
        <v>68727720</v>
      </c>
      <c r="AM466">
        <v>3672941056</v>
      </c>
      <c r="AN466">
        <v>1875186176</v>
      </c>
      <c r="AO466">
        <v>375299136</v>
      </c>
      <c r="AP466">
        <v>786531968</v>
      </c>
      <c r="AQ466">
        <v>1107810048</v>
      </c>
      <c r="AR466">
        <v>4086235904</v>
      </c>
      <c r="AS466">
        <v>3672941056</v>
      </c>
      <c r="AT466">
        <v>3816</v>
      </c>
      <c r="AU466">
        <v>0.9</v>
      </c>
      <c r="AV466">
        <v>12415</v>
      </c>
      <c r="AW466">
        <v>0.18066199999999999</v>
      </c>
      <c r="AX466">
        <v>0.58636100000000002</v>
      </c>
      <c r="AY466">
        <v>3.0025400000000001E-2</v>
      </c>
      <c r="AZ466">
        <v>28294</v>
      </c>
    </row>
    <row r="467" spans="1:52">
      <c r="A467">
        <v>2007</v>
      </c>
      <c r="B467">
        <v>110662</v>
      </c>
      <c r="C467" t="s">
        <v>68</v>
      </c>
      <c r="D467" t="s">
        <v>48</v>
      </c>
      <c r="E467">
        <f t="shared" si="7"/>
        <v>1</v>
      </c>
      <c r="F467">
        <f>IF(ISNA(VLOOKUP(B467,criteria!$U$2:$U$174,1,0)),0,1)</f>
        <v>1</v>
      </c>
      <c r="G467">
        <v>0.25758184162140457</v>
      </c>
      <c r="H467">
        <v>0.39465047587791269</v>
      </c>
      <c r="I467">
        <v>47317</v>
      </c>
      <c r="J467">
        <v>12188</v>
      </c>
      <c r="K467">
        <v>4712</v>
      </c>
      <c r="L467">
        <v>98</v>
      </c>
      <c r="M467">
        <v>4810</v>
      </c>
      <c r="N467" t="s">
        <v>89</v>
      </c>
      <c r="O467" t="s">
        <v>49</v>
      </c>
      <c r="P467" t="s">
        <v>50</v>
      </c>
      <c r="Q467" t="s">
        <v>54</v>
      </c>
      <c r="V467">
        <v>462739008</v>
      </c>
      <c r="W467">
        <v>345036992</v>
      </c>
      <c r="Y467">
        <v>201223008</v>
      </c>
      <c r="Z467">
        <v>601427968</v>
      </c>
      <c r="AA467">
        <v>934075008</v>
      </c>
      <c r="AB467">
        <v>170303008</v>
      </c>
      <c r="AC467">
        <v>750825984</v>
      </c>
      <c r="AD467">
        <v>3273591040</v>
      </c>
      <c r="AE467">
        <v>878033984</v>
      </c>
      <c r="AF467">
        <v>4416265216</v>
      </c>
      <c r="AG467">
        <v>1150233344</v>
      </c>
      <c r="AH467">
        <v>671473856</v>
      </c>
      <c r="AI467">
        <v>84170216</v>
      </c>
      <c r="AJ467">
        <v>755644096</v>
      </c>
      <c r="AK467">
        <v>343768224</v>
      </c>
      <c r="AL467">
        <v>74282456</v>
      </c>
      <c r="AM467">
        <v>3986087936</v>
      </c>
      <c r="AN467">
        <v>2037873152</v>
      </c>
      <c r="AO467">
        <v>295359712</v>
      </c>
      <c r="AP467">
        <v>1107810048</v>
      </c>
      <c r="AQ467">
        <v>1222547968</v>
      </c>
      <c r="AR467">
        <v>4416265216</v>
      </c>
      <c r="AS467">
        <v>3986087936</v>
      </c>
      <c r="AT467">
        <v>3795</v>
      </c>
      <c r="AU467">
        <v>0.89200000000000002</v>
      </c>
      <c r="AV467">
        <v>12420</v>
      </c>
      <c r="AW467">
        <v>0.189689</v>
      </c>
      <c r="AX467">
        <v>0.57892600000000005</v>
      </c>
      <c r="AY467">
        <v>2.99887E-2</v>
      </c>
      <c r="AZ467">
        <v>29808</v>
      </c>
    </row>
    <row r="468" spans="1:52">
      <c r="A468">
        <v>2008</v>
      </c>
      <c r="B468">
        <v>110662</v>
      </c>
      <c r="C468" t="s">
        <v>68</v>
      </c>
      <c r="D468" t="s">
        <v>48</v>
      </c>
      <c r="E468">
        <f t="shared" si="7"/>
        <v>1</v>
      </c>
      <c r="F468">
        <f>IF(ISNA(VLOOKUP(B468,criteria!$U$2:$U$174,1,0)),0,1)</f>
        <v>1</v>
      </c>
      <c r="G468">
        <v>0.23568360067788593</v>
      </c>
      <c r="H468">
        <v>0.3815217391304348</v>
      </c>
      <c r="I468">
        <v>50746</v>
      </c>
      <c r="J468">
        <v>11960</v>
      </c>
      <c r="K468">
        <v>4551</v>
      </c>
      <c r="L468">
        <v>12</v>
      </c>
      <c r="M468">
        <v>4563</v>
      </c>
      <c r="N468" t="s">
        <v>89</v>
      </c>
      <c r="O468" t="s">
        <v>49</v>
      </c>
      <c r="P468" t="s">
        <v>50</v>
      </c>
      <c r="Q468" t="s">
        <v>54</v>
      </c>
      <c r="V468">
        <v>532656000</v>
      </c>
      <c r="W468">
        <v>401503008</v>
      </c>
      <c r="Y468">
        <v>208602000</v>
      </c>
      <c r="Z468">
        <v>635913024</v>
      </c>
      <c r="AA468">
        <v>816166016</v>
      </c>
      <c r="AB468">
        <v>184907008</v>
      </c>
      <c r="AC468">
        <v>654897984</v>
      </c>
      <c r="AD468">
        <v>3620616960</v>
      </c>
      <c r="AE468">
        <v>791132032</v>
      </c>
      <c r="AF468">
        <v>4531283968</v>
      </c>
      <c r="AG468">
        <v>1214939520</v>
      </c>
      <c r="AH468">
        <v>690607232</v>
      </c>
      <c r="AI468">
        <v>99647208</v>
      </c>
      <c r="AJ468">
        <v>790254464</v>
      </c>
      <c r="AK468">
        <v>349277664</v>
      </c>
      <c r="AL468">
        <v>76139880</v>
      </c>
      <c r="AM468">
        <v>4297382912</v>
      </c>
      <c r="AN468">
        <v>2188999936</v>
      </c>
      <c r="AO468">
        <v>444889632</v>
      </c>
      <c r="AP468">
        <v>1222547968</v>
      </c>
      <c r="AQ468">
        <v>997110976</v>
      </c>
      <c r="AR468">
        <v>4531283968</v>
      </c>
      <c r="AS468">
        <v>4297382912</v>
      </c>
      <c r="AT468">
        <v>3809</v>
      </c>
      <c r="AU468">
        <v>0.89200000000000002</v>
      </c>
      <c r="AV468">
        <v>11932</v>
      </c>
      <c r="AW468">
        <v>0.175428</v>
      </c>
      <c r="AX468">
        <v>0.57307799999999998</v>
      </c>
      <c r="AY468">
        <v>2.9684599999999998E-2</v>
      </c>
      <c r="AZ468">
        <v>33706.5</v>
      </c>
    </row>
    <row r="469" spans="1:52">
      <c r="A469">
        <v>2009</v>
      </c>
      <c r="B469">
        <v>110662</v>
      </c>
      <c r="C469" t="s">
        <v>68</v>
      </c>
      <c r="D469" t="s">
        <v>48</v>
      </c>
      <c r="E469">
        <f t="shared" si="7"/>
        <v>1</v>
      </c>
      <c r="F469">
        <f>IF(ISNA(VLOOKUP(B469,criteria!$U$2:$U$174,1,0)),0,1)</f>
        <v>1</v>
      </c>
      <c r="G469">
        <v>0.22840697905201812</v>
      </c>
      <c r="H469">
        <v>0.37404218342681095</v>
      </c>
      <c r="I469">
        <v>55423</v>
      </c>
      <c r="J469">
        <v>12659</v>
      </c>
      <c r="K469">
        <v>4715</v>
      </c>
      <c r="L469">
        <v>20</v>
      </c>
      <c r="M469">
        <v>4735</v>
      </c>
      <c r="N469" t="s">
        <v>89</v>
      </c>
      <c r="O469" t="s">
        <v>49</v>
      </c>
      <c r="P469" t="s">
        <v>50</v>
      </c>
      <c r="Q469" t="s">
        <v>54</v>
      </c>
      <c r="R469">
        <v>-118.438</v>
      </c>
      <c r="S469">
        <v>34.073999999999998</v>
      </c>
      <c r="V469">
        <v>603432000</v>
      </c>
      <c r="W469">
        <v>445372992</v>
      </c>
      <c r="Y469">
        <v>221224000</v>
      </c>
      <c r="Z469">
        <v>683751616</v>
      </c>
      <c r="AA469">
        <v>906588032</v>
      </c>
      <c r="AB469">
        <v>189790000</v>
      </c>
      <c r="AC469">
        <v>757584000</v>
      </c>
      <c r="AD469">
        <v>3921862912</v>
      </c>
      <c r="AE469">
        <v>937560640</v>
      </c>
      <c r="AF469">
        <v>4939154432</v>
      </c>
      <c r="AG469">
        <v>1197830144</v>
      </c>
      <c r="AH469">
        <v>755685632</v>
      </c>
      <c r="AI469">
        <v>104494800</v>
      </c>
      <c r="AJ469">
        <v>860180416</v>
      </c>
      <c r="AK469">
        <v>374293184</v>
      </c>
      <c r="AL469">
        <v>76782800</v>
      </c>
      <c r="AM469">
        <v>4405373952</v>
      </c>
      <c r="AN469">
        <v>2227482624</v>
      </c>
      <c r="AO469">
        <v>483630592</v>
      </c>
      <c r="AP469">
        <v>997110976</v>
      </c>
      <c r="AQ469">
        <v>1110980992</v>
      </c>
      <c r="AT469">
        <v>3341</v>
      </c>
      <c r="AU469">
        <v>0.89800000000000002</v>
      </c>
      <c r="AV469">
        <v>13310</v>
      </c>
      <c r="AW469">
        <v>0.15260399999999999</v>
      </c>
      <c r="AX469">
        <v>0.58208300000000002</v>
      </c>
      <c r="AY469">
        <v>2.6666700000000002E-2</v>
      </c>
      <c r="AZ469">
        <v>36524</v>
      </c>
    </row>
    <row r="470" spans="1:52">
      <c r="A470">
        <v>2010</v>
      </c>
      <c r="B470">
        <v>110662</v>
      </c>
      <c r="C470" t="s">
        <v>68</v>
      </c>
      <c r="D470" t="s">
        <v>48</v>
      </c>
      <c r="E470">
        <f t="shared" si="7"/>
        <v>1</v>
      </c>
      <c r="F470">
        <f>IF(ISNA(VLOOKUP(B470,criteria!$U$2:$U$174,1,0)),0,1)</f>
        <v>1</v>
      </c>
      <c r="G470">
        <v>0.2186591015190146</v>
      </c>
      <c r="H470">
        <v>0.36721957628510427</v>
      </c>
      <c r="I470">
        <v>55694</v>
      </c>
      <c r="J470">
        <v>12178</v>
      </c>
      <c r="K470">
        <v>4457</v>
      </c>
      <c r="L470">
        <v>15</v>
      </c>
      <c r="M470">
        <v>4472</v>
      </c>
      <c r="N470" t="s">
        <v>89</v>
      </c>
      <c r="O470" t="s">
        <v>49</v>
      </c>
      <c r="P470" t="s">
        <v>50</v>
      </c>
      <c r="Q470" t="s">
        <v>54</v>
      </c>
      <c r="R470">
        <v>-118.438</v>
      </c>
      <c r="S470">
        <v>34.073999999999998</v>
      </c>
      <c r="V470">
        <v>696406016</v>
      </c>
      <c r="W470">
        <v>503072000</v>
      </c>
      <c r="Y470">
        <v>221176992</v>
      </c>
      <c r="Z470">
        <v>709473024</v>
      </c>
      <c r="AA470">
        <v>800963968</v>
      </c>
      <c r="AB470">
        <v>195076000</v>
      </c>
      <c r="AC470">
        <v>271500992</v>
      </c>
      <c r="AD470">
        <v>4230388992</v>
      </c>
      <c r="AE470">
        <v>875310976</v>
      </c>
      <c r="AF470">
        <v>5362258944</v>
      </c>
      <c r="AG470">
        <v>1300816000</v>
      </c>
      <c r="AH470">
        <v>793278016</v>
      </c>
      <c r="AI470">
        <v>108454000</v>
      </c>
      <c r="AJ470">
        <v>901732032</v>
      </c>
      <c r="AK470">
        <v>411049984</v>
      </c>
      <c r="AL470">
        <v>80661000</v>
      </c>
      <c r="AM470">
        <v>4705908224</v>
      </c>
      <c r="AN470">
        <v>2317829888</v>
      </c>
      <c r="AO470">
        <v>533516992</v>
      </c>
      <c r="AP470">
        <v>1110980992</v>
      </c>
      <c r="AQ470">
        <v>1317905024</v>
      </c>
      <c r="AT470">
        <v>3977</v>
      </c>
      <c r="AU470">
        <v>0.9</v>
      </c>
      <c r="AV470">
        <v>13743</v>
      </c>
      <c r="AW470">
        <v>0.16664899999999999</v>
      </c>
      <c r="AX470">
        <v>0.58172400000000002</v>
      </c>
      <c r="AY470">
        <v>2.7774900000000002E-2</v>
      </c>
      <c r="AZ470">
        <v>35080</v>
      </c>
    </row>
    <row r="471" spans="1:52">
      <c r="A471">
        <v>2011</v>
      </c>
      <c r="B471">
        <v>110662</v>
      </c>
      <c r="C471" t="s">
        <v>68</v>
      </c>
      <c r="D471" t="s">
        <v>48</v>
      </c>
      <c r="E471">
        <f t="shared" si="7"/>
        <v>1</v>
      </c>
      <c r="F471">
        <f>IF(ISNA(VLOOKUP(B471,criteria!$U$2:$U$174,1,0)),0,1)</f>
        <v>1</v>
      </c>
      <c r="G471">
        <v>0.25540661304736373</v>
      </c>
      <c r="H471">
        <v>0.29492970290730963</v>
      </c>
      <c r="I471">
        <v>61545</v>
      </c>
      <c r="J471">
        <v>15719</v>
      </c>
      <c r="K471">
        <v>4626</v>
      </c>
      <c r="L471">
        <v>10</v>
      </c>
      <c r="M471">
        <v>4636</v>
      </c>
      <c r="N471" t="s">
        <v>89</v>
      </c>
      <c r="O471" t="s">
        <v>49</v>
      </c>
      <c r="P471" t="s">
        <v>50</v>
      </c>
      <c r="Q471" t="s">
        <v>54</v>
      </c>
      <c r="R471">
        <v>-118.444</v>
      </c>
      <c r="S471">
        <v>34.068899999999999</v>
      </c>
      <c r="T471">
        <v>3.4000000000000002E-2</v>
      </c>
      <c r="U471">
        <v>5711</v>
      </c>
      <c r="V471">
        <v>817297984</v>
      </c>
      <c r="W471">
        <v>578670976</v>
      </c>
      <c r="Y471">
        <v>232068000</v>
      </c>
      <c r="Z471">
        <v>684531008</v>
      </c>
      <c r="AA471">
        <v>717318976</v>
      </c>
      <c r="AB471">
        <v>226020000</v>
      </c>
      <c r="AC471">
        <v>478244992</v>
      </c>
      <c r="AD471">
        <v>4568833024</v>
      </c>
      <c r="AE471">
        <v>812475008</v>
      </c>
      <c r="AF471">
        <v>5822294016</v>
      </c>
      <c r="AG471">
        <v>1450832000</v>
      </c>
      <c r="AH471">
        <v>832672000</v>
      </c>
      <c r="AI471">
        <v>108511000</v>
      </c>
      <c r="AJ471">
        <v>941182976</v>
      </c>
      <c r="AK471">
        <v>492561984</v>
      </c>
      <c r="AL471">
        <v>118259000</v>
      </c>
      <c r="AM471">
        <v>5251698176</v>
      </c>
      <c r="AN471">
        <v>2503729920</v>
      </c>
      <c r="AO471">
        <v>701337984</v>
      </c>
      <c r="AP471">
        <v>1317905024</v>
      </c>
      <c r="AQ471">
        <v>1222823040</v>
      </c>
      <c r="AT471">
        <v>4400</v>
      </c>
      <c r="AU471">
        <v>0.91500000000000004</v>
      </c>
      <c r="AV471">
        <v>13979</v>
      </c>
      <c r="AW471">
        <v>0.16692699999999999</v>
      </c>
      <c r="AX471">
        <v>0.57566300000000004</v>
      </c>
      <c r="AY471">
        <v>3.0518699999999999E-2</v>
      </c>
      <c r="AZ471">
        <v>34421</v>
      </c>
    </row>
    <row r="472" spans="1:52">
      <c r="A472">
        <v>2012</v>
      </c>
      <c r="B472">
        <v>110662</v>
      </c>
      <c r="C472" t="s">
        <v>68</v>
      </c>
      <c r="D472" t="s">
        <v>48</v>
      </c>
      <c r="E472">
        <f t="shared" si="7"/>
        <v>1</v>
      </c>
      <c r="F472">
        <f>IF(ISNA(VLOOKUP(B472,criteria!$U$2:$U$174,1,0)),0,1)</f>
        <v>1</v>
      </c>
      <c r="G472">
        <v>0.27111898109038923</v>
      </c>
      <c r="H472">
        <v>0.349032296722392</v>
      </c>
      <c r="I472">
        <v>61556</v>
      </c>
      <c r="J472">
        <v>16689</v>
      </c>
      <c r="K472">
        <v>5796</v>
      </c>
      <c r="L472">
        <v>29</v>
      </c>
      <c r="M472">
        <v>5825</v>
      </c>
      <c r="N472" t="s">
        <v>89</v>
      </c>
      <c r="O472" t="s">
        <v>49</v>
      </c>
      <c r="P472" t="s">
        <v>50</v>
      </c>
      <c r="Q472" t="s">
        <v>54</v>
      </c>
      <c r="R472">
        <v>-118.444</v>
      </c>
      <c r="S472">
        <v>34.068899999999999</v>
      </c>
      <c r="T472">
        <v>3.1E-2</v>
      </c>
      <c r="U472">
        <v>6349</v>
      </c>
      <c r="V472">
        <v>867736000</v>
      </c>
      <c r="W472">
        <v>621099008</v>
      </c>
      <c r="Y472">
        <v>239251008</v>
      </c>
      <c r="Z472">
        <v>652036992</v>
      </c>
      <c r="AA472">
        <v>738464960</v>
      </c>
      <c r="AB472">
        <v>254680000</v>
      </c>
      <c r="AC472">
        <v>258243008</v>
      </c>
      <c r="AD472">
        <v>4772236800</v>
      </c>
      <c r="AE472">
        <v>895795008</v>
      </c>
      <c r="AF472">
        <v>5828264960</v>
      </c>
      <c r="AG472">
        <v>1580776320</v>
      </c>
      <c r="AH472">
        <v>810519680</v>
      </c>
      <c r="AI472">
        <v>113884720</v>
      </c>
      <c r="AJ472">
        <v>924404416</v>
      </c>
      <c r="AK472">
        <v>535577376</v>
      </c>
      <c r="AL472">
        <v>128472408</v>
      </c>
      <c r="AM472">
        <v>5514580992</v>
      </c>
      <c r="AN472">
        <v>2681148928</v>
      </c>
      <c r="AO472">
        <v>772527040</v>
      </c>
      <c r="AP472">
        <v>1222823040</v>
      </c>
      <c r="AQ472">
        <v>1411796992</v>
      </c>
      <c r="AT472">
        <v>4120</v>
      </c>
      <c r="AU472">
        <v>0.90300000000000002</v>
      </c>
      <c r="AV472">
        <v>14232</v>
      </c>
      <c r="AW472">
        <v>0.16344800000000001</v>
      </c>
      <c r="AX472">
        <v>0.57903300000000002</v>
      </c>
      <c r="AY472">
        <v>2.88268E-2</v>
      </c>
      <c r="AZ472">
        <v>33556</v>
      </c>
    </row>
    <row r="473" spans="1:52">
      <c r="A473">
        <v>2013</v>
      </c>
      <c r="B473">
        <v>110662</v>
      </c>
      <c r="C473" t="s">
        <v>68</v>
      </c>
      <c r="D473" t="s">
        <v>48</v>
      </c>
      <c r="E473">
        <f t="shared" si="7"/>
        <v>1</v>
      </c>
      <c r="F473">
        <f>IF(ISNA(VLOOKUP(B473,criteria!$U$2:$U$174,1,0)),0,1)</f>
        <v>1</v>
      </c>
      <c r="G473">
        <v>0.21989377511145358</v>
      </c>
      <c r="H473">
        <v>0.3516676052812715</v>
      </c>
      <c r="I473">
        <v>72676</v>
      </c>
      <c r="J473">
        <v>15981</v>
      </c>
      <c r="K473">
        <v>5608</v>
      </c>
      <c r="L473">
        <v>12</v>
      </c>
      <c r="M473">
        <v>5620</v>
      </c>
      <c r="N473" t="s">
        <v>89</v>
      </c>
      <c r="O473" t="s">
        <v>49</v>
      </c>
      <c r="P473" t="s">
        <v>50</v>
      </c>
      <c r="Q473" t="s">
        <v>54</v>
      </c>
      <c r="R473">
        <v>-118.444</v>
      </c>
      <c r="S473">
        <v>34.068899999999999</v>
      </c>
      <c r="T473">
        <v>2.1999999999999999E-2</v>
      </c>
      <c r="U473">
        <v>6768</v>
      </c>
      <c r="V473">
        <v>913169984</v>
      </c>
      <c r="W473">
        <v>653011968</v>
      </c>
      <c r="Y473">
        <v>252046000</v>
      </c>
      <c r="Z473">
        <v>606857024</v>
      </c>
      <c r="AA473">
        <v>766752000</v>
      </c>
      <c r="AB473">
        <v>267996992</v>
      </c>
      <c r="AC473">
        <v>362140000</v>
      </c>
      <c r="AD473">
        <v>4930335744</v>
      </c>
      <c r="AE473">
        <v>853859968</v>
      </c>
      <c r="AF473">
        <v>6121487872</v>
      </c>
      <c r="AG473">
        <v>1679933568</v>
      </c>
      <c r="AH473">
        <v>795361600</v>
      </c>
      <c r="AI473">
        <v>118181680</v>
      </c>
      <c r="AJ473">
        <v>913543296</v>
      </c>
      <c r="AK473">
        <v>606951104</v>
      </c>
      <c r="AL473">
        <v>145211344</v>
      </c>
      <c r="AM473">
        <v>5858971136</v>
      </c>
      <c r="AN473">
        <v>2773810176</v>
      </c>
      <c r="AO473">
        <v>1099631232</v>
      </c>
      <c r="AP473">
        <v>1411796992</v>
      </c>
      <c r="AQ473">
        <v>1616045056</v>
      </c>
      <c r="AT473">
        <v>4308</v>
      </c>
      <c r="AU473">
        <v>0.91</v>
      </c>
      <c r="AV473">
        <v>14453</v>
      </c>
      <c r="AW473">
        <v>0.16684599999999999</v>
      </c>
      <c r="AX473">
        <v>0.58474700000000002</v>
      </c>
      <c r="AY473">
        <v>2.47035E-2</v>
      </c>
      <c r="AZ473">
        <v>33000</v>
      </c>
    </row>
    <row r="474" spans="1:52">
      <c r="A474">
        <v>2014</v>
      </c>
      <c r="B474">
        <v>110662</v>
      </c>
      <c r="C474" t="s">
        <v>68</v>
      </c>
      <c r="D474" t="s">
        <v>48</v>
      </c>
      <c r="E474">
        <f t="shared" si="7"/>
        <v>1</v>
      </c>
      <c r="F474">
        <f>IF(ISNA(VLOOKUP(B474,criteria!$U$2:$U$174,1,0)),0,1)</f>
        <v>1</v>
      </c>
      <c r="G474">
        <v>0.18557380080196911</v>
      </c>
      <c r="H474">
        <v>0.35892645868360423</v>
      </c>
      <c r="I474">
        <v>86537</v>
      </c>
      <c r="J474">
        <v>16059</v>
      </c>
      <c r="K474">
        <v>5753</v>
      </c>
      <c r="L474">
        <v>11</v>
      </c>
      <c r="M474">
        <v>5764</v>
      </c>
      <c r="N474" t="s">
        <v>89</v>
      </c>
      <c r="O474" t="s">
        <v>49</v>
      </c>
      <c r="P474" t="s">
        <v>50</v>
      </c>
      <c r="Q474" t="s">
        <v>54</v>
      </c>
      <c r="R474">
        <v>-118.444</v>
      </c>
      <c r="S474">
        <v>34.068899999999999</v>
      </c>
      <c r="T474">
        <v>1.4999999999999999E-2</v>
      </c>
      <c r="U474">
        <v>6615</v>
      </c>
      <c r="V474">
        <v>961960000</v>
      </c>
      <c r="W474">
        <v>668355008</v>
      </c>
      <c r="Y474">
        <v>271627008</v>
      </c>
      <c r="Z474">
        <v>634160000</v>
      </c>
      <c r="AA474">
        <v>797481024</v>
      </c>
      <c r="AB474">
        <v>284516992</v>
      </c>
      <c r="AC474">
        <v>366167008</v>
      </c>
      <c r="AD474">
        <v>5579668992</v>
      </c>
      <c r="AE474">
        <v>872110016</v>
      </c>
      <c r="AF474">
        <v>6630991872</v>
      </c>
      <c r="AG474">
        <v>1891603456</v>
      </c>
      <c r="AH474">
        <v>853991104</v>
      </c>
      <c r="AI474">
        <v>131846664</v>
      </c>
      <c r="AJ474">
        <v>985837760</v>
      </c>
      <c r="AK474">
        <v>619181568</v>
      </c>
      <c r="AL474">
        <v>164537520</v>
      </c>
      <c r="AM474">
        <v>6316298240</v>
      </c>
      <c r="AN474">
        <v>2998533376</v>
      </c>
      <c r="AO474">
        <v>984743872</v>
      </c>
      <c r="AP474">
        <v>1616045056</v>
      </c>
      <c r="AQ474">
        <v>2328472064</v>
      </c>
      <c r="AT474">
        <v>4072</v>
      </c>
      <c r="AU474">
        <v>0.91100000000000003</v>
      </c>
      <c r="AV474">
        <v>14511</v>
      </c>
      <c r="AW474">
        <v>0.180453</v>
      </c>
      <c r="AX474">
        <v>0.58772400000000002</v>
      </c>
      <c r="AY474">
        <v>2.3512700000000001E-2</v>
      </c>
      <c r="AZ474">
        <v>33549.5</v>
      </c>
    </row>
    <row r="475" spans="1:52">
      <c r="A475">
        <v>2015</v>
      </c>
      <c r="B475">
        <v>110662</v>
      </c>
      <c r="C475" t="s">
        <v>68</v>
      </c>
      <c r="D475" t="s">
        <v>48</v>
      </c>
      <c r="E475">
        <f t="shared" si="7"/>
        <v>1</v>
      </c>
      <c r="F475">
        <f>IF(ISNA(VLOOKUP(B475,criteria!$U$2:$U$174,1,0)),0,1)</f>
        <v>1</v>
      </c>
      <c r="G475">
        <v>0.17279102384291725</v>
      </c>
      <c r="H475">
        <v>0.35458291708291706</v>
      </c>
      <c r="I475">
        <v>92690</v>
      </c>
      <c r="J475">
        <v>16016</v>
      </c>
      <c r="K475">
        <v>5671</v>
      </c>
      <c r="L475">
        <v>8</v>
      </c>
      <c r="M475">
        <v>5679</v>
      </c>
      <c r="T475">
        <v>0.02</v>
      </c>
      <c r="U475">
        <v>6908</v>
      </c>
      <c r="V475">
        <v>995824000</v>
      </c>
      <c r="W475">
        <v>746857024</v>
      </c>
      <c r="Y475">
        <v>297065984</v>
      </c>
      <c r="Z475">
        <v>635740032</v>
      </c>
      <c r="AA475">
        <v>844075008</v>
      </c>
      <c r="AB475">
        <v>314329984</v>
      </c>
      <c r="AC475">
        <v>248423008</v>
      </c>
      <c r="AD475">
        <v>5895440896</v>
      </c>
      <c r="AE475">
        <v>1017852992</v>
      </c>
      <c r="AF475">
        <v>6952146944</v>
      </c>
      <c r="AG475">
        <v>2041058432</v>
      </c>
      <c r="AH475">
        <v>874910720</v>
      </c>
      <c r="AI475">
        <v>137818976</v>
      </c>
      <c r="AJ475">
        <v>1012729728</v>
      </c>
      <c r="AK475">
        <v>687253504</v>
      </c>
      <c r="AL475">
        <v>175408688</v>
      </c>
      <c r="AM475">
        <v>7196366848</v>
      </c>
      <c r="AN475">
        <v>3226906624</v>
      </c>
      <c r="AO475">
        <v>1131035520</v>
      </c>
      <c r="AP475">
        <v>2328472064</v>
      </c>
      <c r="AQ475">
        <v>1703586944</v>
      </c>
      <c r="AT475">
        <v>4222</v>
      </c>
      <c r="AU475">
        <v>0.91100000000000003</v>
      </c>
      <c r="AV475">
        <v>14832</v>
      </c>
      <c r="AW475">
        <v>0.18404799999999999</v>
      </c>
      <c r="AX475">
        <v>0.59384099999999995</v>
      </c>
      <c r="AY475">
        <v>2.0797599999999999E-2</v>
      </c>
      <c r="AZ475">
        <v>32484</v>
      </c>
    </row>
    <row r="476" spans="1:52">
      <c r="A476">
        <v>2016</v>
      </c>
      <c r="B476">
        <v>110662</v>
      </c>
      <c r="C476" t="s">
        <v>68</v>
      </c>
      <c r="D476" t="s">
        <v>48</v>
      </c>
      <c r="E476">
        <f t="shared" si="7"/>
        <v>1</v>
      </c>
      <c r="F476">
        <f>IF(ISNA(VLOOKUP(B476,criteria!$U$2:$U$174,1,0)),0,1)</f>
        <v>1</v>
      </c>
      <c r="G476">
        <v>0.17992627069775105</v>
      </c>
      <c r="H476">
        <v>0.37457792021976766</v>
      </c>
      <c r="I476">
        <v>97112</v>
      </c>
      <c r="J476">
        <v>17473</v>
      </c>
      <c r="K476">
        <v>6535</v>
      </c>
      <c r="L476">
        <v>10</v>
      </c>
      <c r="M476">
        <v>6545</v>
      </c>
      <c r="T476">
        <v>2.1000000000000001E-2</v>
      </c>
      <c r="U476">
        <v>6880</v>
      </c>
      <c r="V476">
        <v>1049619200</v>
      </c>
      <c r="W476">
        <v>832780032</v>
      </c>
      <c r="Y476">
        <v>303785984</v>
      </c>
      <c r="Z476">
        <v>639025024</v>
      </c>
      <c r="AA476">
        <v>870452032</v>
      </c>
      <c r="AB476">
        <v>308100000</v>
      </c>
      <c r="AC476">
        <v>322796992</v>
      </c>
      <c r="AD476">
        <v>6499322880</v>
      </c>
      <c r="AE476">
        <v>966526976</v>
      </c>
      <c r="AF476">
        <v>7501415936</v>
      </c>
      <c r="AG476">
        <v>2245090048</v>
      </c>
      <c r="AH476">
        <v>913465536</v>
      </c>
      <c r="AI476">
        <v>149357808</v>
      </c>
      <c r="AJ476">
        <v>1062823360</v>
      </c>
      <c r="AK476">
        <v>765903232</v>
      </c>
      <c r="AL476">
        <v>190642400</v>
      </c>
      <c r="AM476">
        <v>7604493824</v>
      </c>
      <c r="AN476">
        <v>3561217280</v>
      </c>
      <c r="AO476">
        <v>1270026752</v>
      </c>
      <c r="AP476">
        <v>1703586944</v>
      </c>
      <c r="AQ476">
        <v>1961228032</v>
      </c>
      <c r="AT476">
        <v>5262</v>
      </c>
      <c r="AU476">
        <v>0.90900000000000003</v>
      </c>
      <c r="AV476">
        <v>15069</v>
      </c>
      <c r="AW476">
        <v>0.149844</v>
      </c>
      <c r="AX476">
        <v>0.60315700000000005</v>
      </c>
      <c r="AY476">
        <v>1.5117800000000001E-2</v>
      </c>
      <c r="AZ476">
        <v>32613.5</v>
      </c>
    </row>
    <row r="477" spans="1:52">
      <c r="A477">
        <v>2017</v>
      </c>
      <c r="B477">
        <v>110662</v>
      </c>
      <c r="C477" t="s">
        <v>68</v>
      </c>
      <c r="D477" t="s">
        <v>48</v>
      </c>
      <c r="E477">
        <f t="shared" si="7"/>
        <v>1</v>
      </c>
      <c r="F477">
        <f>IF(ISNA(VLOOKUP(B477,criteria!$U$2:$U$174,1,0)),0,1)</f>
        <v>1</v>
      </c>
      <c r="G477">
        <v>0.16097823428711178</v>
      </c>
      <c r="H477">
        <v>0.36691784151677198</v>
      </c>
      <c r="I477">
        <v>102225</v>
      </c>
      <c r="J477">
        <v>16456</v>
      </c>
      <c r="K477">
        <v>6022</v>
      </c>
      <c r="L477">
        <v>16</v>
      </c>
      <c r="M477">
        <v>6038</v>
      </c>
      <c r="T477">
        <v>1.7999999999999999E-2</v>
      </c>
      <c r="U477">
        <v>6738</v>
      </c>
      <c r="V477">
        <v>1091352448</v>
      </c>
      <c r="W477">
        <v>844592000</v>
      </c>
      <c r="Y477">
        <v>334041984</v>
      </c>
      <c r="Z477">
        <v>658819264</v>
      </c>
      <c r="AA477">
        <v>862745984</v>
      </c>
      <c r="AB477">
        <v>378856000</v>
      </c>
      <c r="AC477">
        <v>227446736</v>
      </c>
      <c r="AD477">
        <v>6674554880</v>
      </c>
      <c r="AE477">
        <v>1018755968</v>
      </c>
      <c r="AF477">
        <v>7721696256</v>
      </c>
      <c r="AG477">
        <v>2391153920</v>
      </c>
      <c r="AH477">
        <v>956812032</v>
      </c>
      <c r="AI477">
        <v>162369584</v>
      </c>
      <c r="AJ477">
        <v>1119181568</v>
      </c>
      <c r="AK477">
        <v>803727744</v>
      </c>
      <c r="AL477">
        <v>199552560</v>
      </c>
      <c r="AM477">
        <v>7766073856</v>
      </c>
      <c r="AN477">
        <v>3705273344</v>
      </c>
      <c r="AO477">
        <v>1243153280</v>
      </c>
      <c r="AP477">
        <v>1961228032</v>
      </c>
      <c r="AQ477">
        <v>2125752064</v>
      </c>
      <c r="AV477">
        <v>15441</v>
      </c>
    </row>
    <row r="478" spans="1:52">
      <c r="A478">
        <v>1990</v>
      </c>
      <c r="B478">
        <v>110671</v>
      </c>
      <c r="C478" t="s">
        <v>110</v>
      </c>
      <c r="D478" t="s">
        <v>48</v>
      </c>
      <c r="E478">
        <f t="shared" si="7"/>
        <v>0</v>
      </c>
      <c r="F478">
        <f>IF(ISNA(VLOOKUP(B478,criteria!$U$2:$U$174,1,0)),0,1)</f>
        <v>1</v>
      </c>
      <c r="G478" t="s">
        <v>636</v>
      </c>
      <c r="H478" t="s">
        <v>636</v>
      </c>
      <c r="N478">
        <v>92521</v>
      </c>
      <c r="O478" t="s">
        <v>49</v>
      </c>
      <c r="V478">
        <v>22937000</v>
      </c>
      <c r="Y478">
        <v>458000</v>
      </c>
      <c r="Z478">
        <v>17662000</v>
      </c>
      <c r="AA478">
        <v>115348000</v>
      </c>
      <c r="AB478">
        <v>6088000</v>
      </c>
      <c r="AC478">
        <v>2748000</v>
      </c>
      <c r="AF478">
        <v>182383008</v>
      </c>
      <c r="AG478">
        <v>62343000</v>
      </c>
      <c r="AH478">
        <v>43705000</v>
      </c>
      <c r="AI478">
        <v>957000</v>
      </c>
      <c r="AJ478">
        <v>44662000</v>
      </c>
      <c r="AK478">
        <v>16979000</v>
      </c>
      <c r="AL478">
        <v>11309000</v>
      </c>
      <c r="AM478">
        <v>190585264</v>
      </c>
      <c r="AN478">
        <v>109019000</v>
      </c>
      <c r="AO478">
        <v>18477792</v>
      </c>
    </row>
    <row r="479" spans="1:52">
      <c r="A479">
        <v>1991</v>
      </c>
      <c r="B479">
        <v>110671</v>
      </c>
      <c r="C479" t="s">
        <v>110</v>
      </c>
      <c r="D479" t="s">
        <v>48</v>
      </c>
      <c r="E479">
        <f t="shared" si="7"/>
        <v>0</v>
      </c>
      <c r="F479">
        <f>IF(ISNA(VLOOKUP(B479,criteria!$U$2:$U$174,1,0)),0,1)</f>
        <v>1</v>
      </c>
      <c r="G479" t="s">
        <v>636</v>
      </c>
      <c r="H479" t="s">
        <v>636</v>
      </c>
      <c r="N479">
        <v>92521</v>
      </c>
      <c r="O479" t="s">
        <v>49</v>
      </c>
      <c r="V479">
        <v>30509000</v>
      </c>
      <c r="Y479">
        <v>554000</v>
      </c>
      <c r="Z479">
        <v>20128000</v>
      </c>
      <c r="AA479">
        <v>109430000</v>
      </c>
      <c r="AB479">
        <v>7170000</v>
      </c>
      <c r="AC479">
        <v>2688000</v>
      </c>
      <c r="AF479">
        <v>189486000</v>
      </c>
      <c r="AG479">
        <v>64128000</v>
      </c>
      <c r="AH479">
        <v>43633000</v>
      </c>
      <c r="AI479">
        <v>1144000</v>
      </c>
      <c r="AJ479">
        <v>44777000</v>
      </c>
      <c r="AK479">
        <v>17037000</v>
      </c>
      <c r="AL479">
        <v>11189000</v>
      </c>
      <c r="AM479">
        <v>197714592</v>
      </c>
      <c r="AN479">
        <v>109778000</v>
      </c>
      <c r="AO479">
        <v>20168130</v>
      </c>
    </row>
    <row r="480" spans="1:52">
      <c r="A480">
        <v>1992</v>
      </c>
      <c r="B480">
        <v>110671</v>
      </c>
      <c r="C480" t="s">
        <v>110</v>
      </c>
      <c r="D480" t="s">
        <v>48</v>
      </c>
      <c r="E480">
        <f t="shared" si="7"/>
        <v>0</v>
      </c>
      <c r="F480">
        <f>IF(ISNA(VLOOKUP(B480,criteria!$U$2:$U$174,1,0)),0,1)</f>
        <v>1</v>
      </c>
      <c r="G480" t="s">
        <v>636</v>
      </c>
      <c r="H480" t="s">
        <v>636</v>
      </c>
      <c r="N480">
        <v>92521</v>
      </c>
      <c r="O480" t="s">
        <v>49</v>
      </c>
      <c r="V480">
        <v>34640000</v>
      </c>
      <c r="Y480">
        <v>816000</v>
      </c>
      <c r="Z480">
        <v>22444000</v>
      </c>
      <c r="AA480">
        <v>98234000</v>
      </c>
      <c r="AB480">
        <v>6441000</v>
      </c>
      <c r="AC480">
        <v>3116000</v>
      </c>
      <c r="AF480">
        <v>183463008</v>
      </c>
      <c r="AG480">
        <v>65118000</v>
      </c>
      <c r="AH480">
        <v>45371000</v>
      </c>
      <c r="AI480">
        <v>992000</v>
      </c>
      <c r="AJ480">
        <v>46363000</v>
      </c>
      <c r="AK480">
        <v>16320000</v>
      </c>
      <c r="AL480">
        <v>10740000</v>
      </c>
      <c r="AM480">
        <v>202748000</v>
      </c>
      <c r="AN480">
        <v>111898000</v>
      </c>
      <c r="AO480">
        <v>20754000</v>
      </c>
      <c r="AV480">
        <v>5430</v>
      </c>
    </row>
    <row r="481" spans="1:52">
      <c r="A481">
        <v>1993</v>
      </c>
      <c r="B481">
        <v>110671</v>
      </c>
      <c r="C481" t="s">
        <v>110</v>
      </c>
      <c r="D481" t="s">
        <v>48</v>
      </c>
      <c r="E481">
        <f t="shared" si="7"/>
        <v>0</v>
      </c>
      <c r="F481">
        <f>IF(ISNA(VLOOKUP(B481,criteria!$U$2:$U$174,1,0)),0,1)</f>
        <v>1</v>
      </c>
      <c r="G481" t="s">
        <v>636</v>
      </c>
      <c r="H481" t="s">
        <v>636</v>
      </c>
      <c r="N481">
        <v>92521</v>
      </c>
      <c r="O481" t="s">
        <v>49</v>
      </c>
      <c r="V481">
        <v>40851000</v>
      </c>
      <c r="Y481">
        <v>1433000</v>
      </c>
      <c r="Z481">
        <v>27285000</v>
      </c>
      <c r="AA481">
        <v>94107000</v>
      </c>
      <c r="AB481">
        <v>6869000</v>
      </c>
      <c r="AC481">
        <v>2977000</v>
      </c>
      <c r="AF481">
        <v>191556992</v>
      </c>
      <c r="AG481">
        <v>61514000</v>
      </c>
      <c r="AH481">
        <v>48894000</v>
      </c>
      <c r="AI481">
        <v>1096000</v>
      </c>
      <c r="AJ481">
        <v>49990000</v>
      </c>
      <c r="AK481">
        <v>15142000</v>
      </c>
      <c r="AL481">
        <v>11331000</v>
      </c>
      <c r="AM481">
        <v>202878000</v>
      </c>
      <c r="AN481">
        <v>108788000</v>
      </c>
      <c r="AO481">
        <v>20032000</v>
      </c>
      <c r="AV481">
        <v>5430</v>
      </c>
    </row>
    <row r="482" spans="1:52">
      <c r="A482">
        <v>1994</v>
      </c>
      <c r="B482">
        <v>110671</v>
      </c>
      <c r="C482" t="s">
        <v>110</v>
      </c>
      <c r="D482" t="s">
        <v>48</v>
      </c>
      <c r="E482">
        <f t="shared" si="7"/>
        <v>0</v>
      </c>
      <c r="F482">
        <f>IF(ISNA(VLOOKUP(B482,criteria!$U$2:$U$174,1,0)),0,1)</f>
        <v>1</v>
      </c>
      <c r="G482" t="s">
        <v>636</v>
      </c>
      <c r="H482" t="s">
        <v>636</v>
      </c>
      <c r="N482">
        <v>92521</v>
      </c>
      <c r="O482" t="s">
        <v>49</v>
      </c>
      <c r="V482">
        <v>45251000</v>
      </c>
      <c r="Y482">
        <v>1905000</v>
      </c>
      <c r="Z482">
        <v>29428000</v>
      </c>
      <c r="AA482">
        <v>96198000</v>
      </c>
      <c r="AB482">
        <v>6895000</v>
      </c>
      <c r="AC482">
        <v>7156000</v>
      </c>
      <c r="AF482">
        <v>206024992</v>
      </c>
      <c r="AG482">
        <v>64046000</v>
      </c>
      <c r="AH482">
        <v>51768000</v>
      </c>
      <c r="AI482">
        <v>972000</v>
      </c>
      <c r="AJ482">
        <v>52740000</v>
      </c>
      <c r="AK482">
        <v>17083000</v>
      </c>
      <c r="AL482">
        <v>13157000</v>
      </c>
      <c r="AM482">
        <v>218636000</v>
      </c>
      <c r="AN482">
        <v>116290000</v>
      </c>
      <c r="AO482">
        <v>20585000</v>
      </c>
      <c r="AV482">
        <v>5430</v>
      </c>
    </row>
    <row r="483" spans="1:52">
      <c r="A483">
        <v>1995</v>
      </c>
      <c r="B483">
        <v>110671</v>
      </c>
      <c r="C483" t="s">
        <v>110</v>
      </c>
      <c r="D483" t="s">
        <v>48</v>
      </c>
      <c r="E483">
        <f t="shared" si="7"/>
        <v>0</v>
      </c>
      <c r="F483">
        <f>IF(ISNA(VLOOKUP(B483,criteria!$U$2:$U$174,1,0)),0,1)</f>
        <v>1</v>
      </c>
      <c r="G483" t="s">
        <v>636</v>
      </c>
      <c r="H483" t="s">
        <v>636</v>
      </c>
      <c r="N483">
        <v>92521</v>
      </c>
      <c r="O483" t="s">
        <v>49</v>
      </c>
      <c r="V483">
        <v>47529000</v>
      </c>
      <c r="Y483">
        <v>2135000</v>
      </c>
      <c r="Z483">
        <v>33616000</v>
      </c>
      <c r="AA483">
        <v>99239000</v>
      </c>
      <c r="AB483">
        <v>8326000</v>
      </c>
      <c r="AC483">
        <v>3579000</v>
      </c>
      <c r="AF483">
        <v>215886000</v>
      </c>
      <c r="AG483">
        <v>67561000</v>
      </c>
      <c r="AH483">
        <v>56536000</v>
      </c>
      <c r="AI483">
        <v>1177000</v>
      </c>
      <c r="AJ483">
        <v>57713000</v>
      </c>
      <c r="AK483">
        <v>16850000</v>
      </c>
      <c r="AL483">
        <v>13008000</v>
      </c>
      <c r="AM483">
        <v>240330000</v>
      </c>
      <c r="AN483">
        <v>123654000</v>
      </c>
      <c r="AO483">
        <v>21409000</v>
      </c>
      <c r="AV483">
        <v>5430</v>
      </c>
    </row>
    <row r="484" spans="1:52">
      <c r="A484">
        <v>1996</v>
      </c>
      <c r="B484">
        <v>110671</v>
      </c>
      <c r="C484" t="s">
        <v>110</v>
      </c>
      <c r="D484" t="s">
        <v>48</v>
      </c>
      <c r="E484">
        <f t="shared" si="7"/>
        <v>0</v>
      </c>
      <c r="F484">
        <f>IF(ISNA(VLOOKUP(B484,criteria!$U$2:$U$174,1,0)),0,1)</f>
        <v>1</v>
      </c>
      <c r="G484" t="s">
        <v>636</v>
      </c>
      <c r="H484" t="s">
        <v>636</v>
      </c>
      <c r="N484">
        <v>92521</v>
      </c>
      <c r="O484" t="s">
        <v>49</v>
      </c>
      <c r="V484">
        <v>51219000</v>
      </c>
      <c r="Y484">
        <v>2485000</v>
      </c>
      <c r="Z484">
        <v>33762000</v>
      </c>
      <c r="AA484">
        <v>105383000</v>
      </c>
      <c r="AB484">
        <v>10751000</v>
      </c>
      <c r="AC484">
        <v>4219000</v>
      </c>
      <c r="AF484">
        <v>230343008</v>
      </c>
      <c r="AG484">
        <v>72371000</v>
      </c>
      <c r="AH484">
        <v>58312000</v>
      </c>
      <c r="AI484">
        <v>904000</v>
      </c>
      <c r="AJ484">
        <v>59216000</v>
      </c>
      <c r="AK484">
        <v>18012000</v>
      </c>
      <c r="AL484">
        <v>13494000</v>
      </c>
      <c r="AM484">
        <v>249708000</v>
      </c>
      <c r="AN484">
        <v>129690000</v>
      </c>
      <c r="AO484">
        <v>22128000</v>
      </c>
      <c r="AT484">
        <v>937</v>
      </c>
      <c r="AU484">
        <v>0.67600000000000005</v>
      </c>
      <c r="AV484">
        <v>5870</v>
      </c>
    </row>
    <row r="485" spans="1:52">
      <c r="A485">
        <v>1997</v>
      </c>
      <c r="B485">
        <v>110671</v>
      </c>
      <c r="C485" t="s">
        <v>110</v>
      </c>
      <c r="D485" t="s">
        <v>48</v>
      </c>
      <c r="E485">
        <f t="shared" si="7"/>
        <v>0</v>
      </c>
      <c r="F485">
        <f>IF(ISNA(VLOOKUP(B485,criteria!$U$2:$U$174,1,0)),0,1)</f>
        <v>1</v>
      </c>
      <c r="G485" t="s">
        <v>636</v>
      </c>
      <c r="H485" t="s">
        <v>636</v>
      </c>
      <c r="N485">
        <v>92521</v>
      </c>
      <c r="O485" t="s">
        <v>49</v>
      </c>
      <c r="V485">
        <v>56649000</v>
      </c>
      <c r="Y485">
        <v>1978000</v>
      </c>
      <c r="Z485">
        <v>34558000</v>
      </c>
      <c r="AA485">
        <v>112366000</v>
      </c>
      <c r="AB485">
        <v>11509000</v>
      </c>
      <c r="AC485">
        <v>4256000</v>
      </c>
      <c r="AF485">
        <v>246952000</v>
      </c>
      <c r="AG485">
        <v>76785000</v>
      </c>
      <c r="AH485">
        <v>59908000</v>
      </c>
      <c r="AI485">
        <v>1820000</v>
      </c>
      <c r="AJ485">
        <v>61728000</v>
      </c>
      <c r="AK485">
        <v>19134000</v>
      </c>
      <c r="AL485">
        <v>15881000</v>
      </c>
      <c r="AM485">
        <v>257844000</v>
      </c>
      <c r="AN485">
        <v>136964992</v>
      </c>
      <c r="AO485">
        <v>23386000</v>
      </c>
      <c r="AT485">
        <v>840</v>
      </c>
      <c r="AU485">
        <v>0.67900000000000005</v>
      </c>
      <c r="AV485">
        <v>5893</v>
      </c>
      <c r="AW485">
        <v>0.15221399999999999</v>
      </c>
      <c r="AX485">
        <v>0.56351099999999998</v>
      </c>
      <c r="AY485">
        <v>4.7467500000000003E-2</v>
      </c>
      <c r="AZ485">
        <v>26655</v>
      </c>
    </row>
    <row r="486" spans="1:52">
      <c r="A486">
        <v>1998</v>
      </c>
      <c r="B486">
        <v>110671</v>
      </c>
      <c r="C486" t="s">
        <v>110</v>
      </c>
      <c r="D486" t="s">
        <v>48</v>
      </c>
      <c r="E486">
        <f t="shared" si="7"/>
        <v>0</v>
      </c>
      <c r="F486">
        <f>IF(ISNA(VLOOKUP(B486,criteria!$U$2:$U$174,1,0)),0,1)</f>
        <v>1</v>
      </c>
      <c r="G486" t="s">
        <v>636</v>
      </c>
      <c r="H486" t="s">
        <v>636</v>
      </c>
      <c r="N486">
        <v>92521</v>
      </c>
      <c r="O486" t="s">
        <v>49</v>
      </c>
      <c r="V486">
        <v>57502000</v>
      </c>
      <c r="Y486">
        <v>1811000</v>
      </c>
      <c r="Z486">
        <v>34204000</v>
      </c>
      <c r="AA486">
        <v>128393000</v>
      </c>
      <c r="AB486">
        <v>14904000</v>
      </c>
      <c r="AC486">
        <v>6151000</v>
      </c>
      <c r="AF486">
        <v>269332992</v>
      </c>
      <c r="AG486">
        <v>81414000</v>
      </c>
      <c r="AH486">
        <v>57424000</v>
      </c>
      <c r="AI486">
        <v>4247000</v>
      </c>
      <c r="AJ486">
        <v>61671000</v>
      </c>
      <c r="AK486">
        <v>21348000</v>
      </c>
      <c r="AL486">
        <v>16430000</v>
      </c>
      <c r="AM486">
        <v>276155008</v>
      </c>
      <c r="AN486">
        <v>142723008</v>
      </c>
      <c r="AO486">
        <v>25327000</v>
      </c>
      <c r="AT486">
        <v>925</v>
      </c>
      <c r="AU486">
        <v>0.66</v>
      </c>
      <c r="AV486">
        <v>6618</v>
      </c>
      <c r="AW486">
        <v>0.14026</v>
      </c>
      <c r="AX486">
        <v>0.56306100000000003</v>
      </c>
      <c r="AY486">
        <v>4.3088000000000001E-2</v>
      </c>
      <c r="AZ486">
        <v>26037.5</v>
      </c>
    </row>
    <row r="487" spans="1:52">
      <c r="A487">
        <v>1999</v>
      </c>
      <c r="B487">
        <v>110671</v>
      </c>
      <c r="C487" t="s">
        <v>110</v>
      </c>
      <c r="D487" t="s">
        <v>48</v>
      </c>
      <c r="E487">
        <f t="shared" si="7"/>
        <v>0</v>
      </c>
      <c r="F487">
        <f>IF(ISNA(VLOOKUP(B487,criteria!$U$2:$U$174,1,0)),0,1)</f>
        <v>1</v>
      </c>
      <c r="G487" t="s">
        <v>636</v>
      </c>
      <c r="H487" t="s">
        <v>636</v>
      </c>
      <c r="N487">
        <v>92521</v>
      </c>
      <c r="O487" t="s">
        <v>49</v>
      </c>
      <c r="V487">
        <v>61307000</v>
      </c>
      <c r="Y487">
        <v>2606000</v>
      </c>
      <c r="Z487">
        <v>36286000</v>
      </c>
      <c r="AA487">
        <v>139720000</v>
      </c>
      <c r="AB487">
        <v>15354000</v>
      </c>
      <c r="AC487">
        <v>6115000</v>
      </c>
      <c r="AF487">
        <v>290796992</v>
      </c>
      <c r="AG487">
        <v>89507000</v>
      </c>
      <c r="AH487">
        <v>63268000</v>
      </c>
      <c r="AI487">
        <v>6349000</v>
      </c>
      <c r="AJ487">
        <v>69617000</v>
      </c>
      <c r="AK487">
        <v>21806000</v>
      </c>
      <c r="AL487">
        <v>19287000</v>
      </c>
      <c r="AM487">
        <v>315203008</v>
      </c>
      <c r="AN487">
        <v>157787008</v>
      </c>
      <c r="AO487">
        <v>28106000</v>
      </c>
      <c r="AT487">
        <v>887</v>
      </c>
      <c r="AU487">
        <v>0.64100000000000001</v>
      </c>
      <c r="AV487">
        <v>6957</v>
      </c>
      <c r="AW487">
        <v>0.13025100000000001</v>
      </c>
      <c r="AX487">
        <v>0.57708499999999996</v>
      </c>
      <c r="AY487">
        <v>3.8995000000000002E-2</v>
      </c>
      <c r="AZ487">
        <v>27970</v>
      </c>
    </row>
    <row r="488" spans="1:52">
      <c r="A488">
        <v>2000</v>
      </c>
      <c r="B488">
        <v>110671</v>
      </c>
      <c r="C488" t="s">
        <v>110</v>
      </c>
      <c r="D488" t="s">
        <v>48</v>
      </c>
      <c r="E488">
        <f t="shared" si="7"/>
        <v>0</v>
      </c>
      <c r="F488">
        <f>IF(ISNA(VLOOKUP(B488,criteria!$U$2:$U$174,1,0)),0,1)</f>
        <v>1</v>
      </c>
      <c r="G488" t="s">
        <v>636</v>
      </c>
      <c r="H488" t="s">
        <v>636</v>
      </c>
      <c r="V488">
        <v>70286000</v>
      </c>
      <c r="Y488">
        <v>3271000</v>
      </c>
      <c r="Z488">
        <v>42066000</v>
      </c>
      <c r="AA488">
        <v>173244000</v>
      </c>
      <c r="AB488">
        <v>16353000</v>
      </c>
      <c r="AC488">
        <v>5300000</v>
      </c>
      <c r="AF488">
        <v>344814016</v>
      </c>
      <c r="AG488">
        <v>102929000</v>
      </c>
      <c r="AH488">
        <v>69378000</v>
      </c>
      <c r="AI488">
        <v>8033000</v>
      </c>
      <c r="AJ488">
        <v>77411000</v>
      </c>
      <c r="AK488">
        <v>24519000</v>
      </c>
      <c r="AL488">
        <v>21963000</v>
      </c>
      <c r="AM488">
        <v>367441984</v>
      </c>
      <c r="AN488">
        <v>174454000</v>
      </c>
      <c r="AO488">
        <v>30824000</v>
      </c>
      <c r="AT488">
        <v>961</v>
      </c>
      <c r="AU488">
        <v>0.63500000000000001</v>
      </c>
      <c r="AV488">
        <v>7200</v>
      </c>
      <c r="AW488">
        <v>0.12531100000000001</v>
      </c>
      <c r="AX488">
        <v>0.57137800000000005</v>
      </c>
      <c r="AY488">
        <v>3.9159800000000002E-2</v>
      </c>
      <c r="AZ488">
        <v>29166.5</v>
      </c>
    </row>
    <row r="489" spans="1:52">
      <c r="A489">
        <v>2001</v>
      </c>
      <c r="B489">
        <v>110671</v>
      </c>
      <c r="C489" t="s">
        <v>110</v>
      </c>
      <c r="D489" t="s">
        <v>48</v>
      </c>
      <c r="E489">
        <f t="shared" si="7"/>
        <v>1</v>
      </c>
      <c r="F489">
        <f>IF(ISNA(VLOOKUP(B489,criteria!$U$2:$U$174,1,0)),0,1)</f>
        <v>1</v>
      </c>
      <c r="G489">
        <v>0.85362249761677789</v>
      </c>
      <c r="H489">
        <v>0.18275727287955776</v>
      </c>
      <c r="I489">
        <v>20980</v>
      </c>
      <c r="J489">
        <v>17909</v>
      </c>
      <c r="K489">
        <v>3188</v>
      </c>
      <c r="L489">
        <v>85</v>
      </c>
      <c r="M489">
        <v>3273</v>
      </c>
      <c r="N489">
        <v>92521</v>
      </c>
      <c r="O489" t="s">
        <v>49</v>
      </c>
      <c r="V489">
        <v>77276000</v>
      </c>
      <c r="W489">
        <v>67583000</v>
      </c>
      <c r="Y489">
        <v>15559000</v>
      </c>
      <c r="Z489">
        <v>52326000</v>
      </c>
      <c r="AA489">
        <v>193427008</v>
      </c>
      <c r="AB489">
        <v>8793000</v>
      </c>
      <c r="AC489">
        <v>64285000</v>
      </c>
      <c r="AD489">
        <v>189798000</v>
      </c>
      <c r="AE489">
        <v>174712000</v>
      </c>
      <c r="AF489">
        <v>457841984</v>
      </c>
      <c r="AG489">
        <v>115669416</v>
      </c>
      <c r="AH489">
        <v>85251080</v>
      </c>
      <c r="AI489">
        <v>4996590.5</v>
      </c>
      <c r="AJ489">
        <v>90247672</v>
      </c>
      <c r="AK489">
        <v>33476920</v>
      </c>
      <c r="AL489">
        <v>31994222</v>
      </c>
      <c r="AM489">
        <v>368804992</v>
      </c>
      <c r="AN489">
        <v>195144048</v>
      </c>
      <c r="AO489">
        <v>36179912</v>
      </c>
      <c r="AR489">
        <v>457841984</v>
      </c>
      <c r="AS489">
        <v>368804992</v>
      </c>
      <c r="AT489">
        <v>937</v>
      </c>
      <c r="AU489">
        <v>0.66200000000000003</v>
      </c>
      <c r="AV489">
        <v>8100</v>
      </c>
      <c r="AW489">
        <v>0.12454999999999999</v>
      </c>
      <c r="AX489">
        <v>0.56579400000000002</v>
      </c>
      <c r="AY489">
        <v>4.14075E-2</v>
      </c>
      <c r="AZ489">
        <v>29862</v>
      </c>
    </row>
    <row r="490" spans="1:52">
      <c r="A490">
        <v>2002</v>
      </c>
      <c r="B490">
        <v>110671</v>
      </c>
      <c r="C490" t="s">
        <v>110</v>
      </c>
      <c r="D490" t="s">
        <v>48</v>
      </c>
      <c r="E490">
        <f t="shared" si="7"/>
        <v>1</v>
      </c>
      <c r="F490">
        <f>IF(ISNA(VLOOKUP(B490,criteria!$U$2:$U$174,1,0)),0,1)</f>
        <v>1</v>
      </c>
      <c r="G490">
        <v>0.85362249761677789</v>
      </c>
      <c r="H490">
        <v>0.18275727287955776</v>
      </c>
      <c r="I490">
        <v>20980</v>
      </c>
      <c r="J490">
        <v>17909</v>
      </c>
      <c r="K490">
        <v>3188</v>
      </c>
      <c r="L490">
        <v>85</v>
      </c>
      <c r="M490">
        <v>3273</v>
      </c>
      <c r="N490">
        <v>92521</v>
      </c>
      <c r="O490" t="s">
        <v>49</v>
      </c>
      <c r="V490">
        <v>84968000</v>
      </c>
      <c r="W490">
        <v>74295000</v>
      </c>
      <c r="Y490">
        <v>15438000</v>
      </c>
      <c r="Z490">
        <v>63439000</v>
      </c>
      <c r="AA490">
        <v>185392992</v>
      </c>
      <c r="AB490">
        <v>14279000</v>
      </c>
      <c r="AC490">
        <v>59588000</v>
      </c>
      <c r="AD490">
        <v>214548992</v>
      </c>
      <c r="AE490">
        <v>171988000</v>
      </c>
      <c r="AF490">
        <v>464246016</v>
      </c>
      <c r="AG490">
        <v>112440704</v>
      </c>
      <c r="AH490">
        <v>85524560</v>
      </c>
      <c r="AI490">
        <v>7687482.5</v>
      </c>
      <c r="AJ490">
        <v>93212040</v>
      </c>
      <c r="AK490">
        <v>41057268</v>
      </c>
      <c r="AL490">
        <v>29410738</v>
      </c>
      <c r="AM490">
        <v>384628000</v>
      </c>
      <c r="AN490">
        <v>197889632</v>
      </c>
      <c r="AO490">
        <v>40454420</v>
      </c>
      <c r="AR490">
        <v>464246016</v>
      </c>
      <c r="AS490">
        <v>384628000</v>
      </c>
      <c r="AT490">
        <v>1326</v>
      </c>
      <c r="AU490">
        <v>0.64200000000000002</v>
      </c>
      <c r="AV490">
        <v>8700</v>
      </c>
      <c r="AW490">
        <v>0.118087</v>
      </c>
      <c r="AX490">
        <v>0.57314200000000004</v>
      </c>
      <c r="AY490">
        <v>4.2062599999999999E-2</v>
      </c>
      <c r="AZ490">
        <v>31195</v>
      </c>
    </row>
    <row r="491" spans="1:52">
      <c r="A491">
        <v>2003</v>
      </c>
      <c r="B491">
        <v>110671</v>
      </c>
      <c r="C491" t="s">
        <v>110</v>
      </c>
      <c r="D491" t="s">
        <v>48</v>
      </c>
      <c r="E491">
        <f t="shared" si="7"/>
        <v>1</v>
      </c>
      <c r="F491">
        <f>IF(ISNA(VLOOKUP(B491,criteria!$U$2:$U$174,1,0)),0,1)</f>
        <v>1</v>
      </c>
      <c r="G491">
        <v>0.81858522578961102</v>
      </c>
      <c r="H491">
        <v>0.18925382653061223</v>
      </c>
      <c r="I491">
        <v>22986</v>
      </c>
      <c r="J491">
        <v>18816</v>
      </c>
      <c r="K491">
        <v>2772</v>
      </c>
      <c r="L491">
        <v>789</v>
      </c>
      <c r="M491">
        <v>3561</v>
      </c>
      <c r="N491">
        <v>92521</v>
      </c>
      <c r="O491" t="s">
        <v>49</v>
      </c>
      <c r="V491">
        <v>114691000</v>
      </c>
      <c r="W491">
        <v>93347000</v>
      </c>
      <c r="Y491">
        <v>17625000</v>
      </c>
      <c r="Z491">
        <v>68010000</v>
      </c>
      <c r="AA491">
        <v>174171984</v>
      </c>
      <c r="AB491">
        <v>6484000</v>
      </c>
      <c r="AC491">
        <v>104497000</v>
      </c>
      <c r="AD491">
        <v>242216000</v>
      </c>
      <c r="AE491">
        <v>203500000</v>
      </c>
      <c r="AF491">
        <v>532195008</v>
      </c>
      <c r="AG491">
        <v>124889008</v>
      </c>
      <c r="AH491">
        <v>88240464</v>
      </c>
      <c r="AI491">
        <v>5983295.5</v>
      </c>
      <c r="AJ491">
        <v>94223760</v>
      </c>
      <c r="AK491">
        <v>29750720</v>
      </c>
      <c r="AL491">
        <v>32181078</v>
      </c>
      <c r="AM491">
        <v>443161984</v>
      </c>
      <c r="AN491">
        <v>202436016</v>
      </c>
      <c r="AO491">
        <v>45580160</v>
      </c>
      <c r="AP491">
        <v>41081000</v>
      </c>
      <c r="AQ491">
        <v>50330000</v>
      </c>
      <c r="AR491">
        <v>532195008</v>
      </c>
      <c r="AS491">
        <v>443161984</v>
      </c>
      <c r="AT491">
        <v>1439</v>
      </c>
      <c r="AU491">
        <v>0.64400000000000002</v>
      </c>
      <c r="AV491">
        <v>9350</v>
      </c>
      <c r="AW491">
        <v>0.103448</v>
      </c>
      <c r="AX491">
        <v>0.57732300000000003</v>
      </c>
      <c r="AY491">
        <v>3.4482800000000001E-2</v>
      </c>
      <c r="AZ491">
        <v>32582</v>
      </c>
    </row>
    <row r="492" spans="1:52">
      <c r="A492">
        <v>2004</v>
      </c>
      <c r="B492">
        <v>110671</v>
      </c>
      <c r="C492" t="s">
        <v>110</v>
      </c>
      <c r="D492" t="s">
        <v>48</v>
      </c>
      <c r="E492">
        <f t="shared" si="7"/>
        <v>1</v>
      </c>
      <c r="F492">
        <f>IF(ISNA(VLOOKUP(B492,criteria!$U$2:$U$174,1,0)),0,1)</f>
        <v>1</v>
      </c>
      <c r="G492">
        <v>0.84003315375051801</v>
      </c>
      <c r="H492">
        <v>0.17428353590169082</v>
      </c>
      <c r="I492">
        <v>26543</v>
      </c>
      <c r="J492">
        <v>22297</v>
      </c>
      <c r="K492">
        <v>3016</v>
      </c>
      <c r="L492">
        <v>870</v>
      </c>
      <c r="M492">
        <v>3886</v>
      </c>
      <c r="N492">
        <v>92521</v>
      </c>
      <c r="O492" t="s">
        <v>49</v>
      </c>
      <c r="P492" t="s">
        <v>50</v>
      </c>
      <c r="V492">
        <v>126701000</v>
      </c>
      <c r="W492">
        <v>104253000</v>
      </c>
      <c r="Y492">
        <v>17880000</v>
      </c>
      <c r="Z492">
        <v>77073000</v>
      </c>
      <c r="AA492">
        <v>164760000</v>
      </c>
      <c r="AB492">
        <v>5975000</v>
      </c>
      <c r="AC492">
        <v>83644000</v>
      </c>
      <c r="AD492">
        <v>263868000</v>
      </c>
      <c r="AE492">
        <v>142392000</v>
      </c>
      <c r="AF492">
        <v>524216992</v>
      </c>
      <c r="AG492">
        <v>132523328</v>
      </c>
      <c r="AH492">
        <v>97741312</v>
      </c>
      <c r="AI492">
        <v>6840823</v>
      </c>
      <c r="AJ492">
        <v>104582136</v>
      </c>
      <c r="AK492">
        <v>34173576</v>
      </c>
      <c r="AL492">
        <v>34898300</v>
      </c>
      <c r="AM492">
        <v>413775008</v>
      </c>
      <c r="AN492">
        <v>206451088</v>
      </c>
      <c r="AO492">
        <v>50584076</v>
      </c>
      <c r="AP492">
        <v>50330000</v>
      </c>
      <c r="AQ492">
        <v>55236000</v>
      </c>
      <c r="AR492">
        <v>524216992</v>
      </c>
      <c r="AS492">
        <v>413775008</v>
      </c>
      <c r="AT492">
        <v>1731</v>
      </c>
      <c r="AU492">
        <v>0.65300000000000002</v>
      </c>
      <c r="AV492">
        <v>9800</v>
      </c>
      <c r="AW492">
        <v>9.7018499999999994E-2</v>
      </c>
      <c r="AX492">
        <v>0.564442</v>
      </c>
      <c r="AY492">
        <v>2.79224E-2</v>
      </c>
      <c r="AZ492">
        <v>33800</v>
      </c>
    </row>
    <row r="493" spans="1:52">
      <c r="A493">
        <v>2005</v>
      </c>
      <c r="B493">
        <v>110671</v>
      </c>
      <c r="C493" t="s">
        <v>69</v>
      </c>
      <c r="D493" t="s">
        <v>48</v>
      </c>
      <c r="E493">
        <f t="shared" si="7"/>
        <v>1</v>
      </c>
      <c r="F493">
        <f>IF(ISNA(VLOOKUP(B493,criteria!$U$2:$U$174,1,0)),0,1)</f>
        <v>1</v>
      </c>
      <c r="G493">
        <v>0.73522893384259913</v>
      </c>
      <c r="H493">
        <v>0.22165212929707542</v>
      </c>
      <c r="I493">
        <v>21207</v>
      </c>
      <c r="J493">
        <v>15592</v>
      </c>
      <c r="K493">
        <v>2928</v>
      </c>
      <c r="L493">
        <v>528</v>
      </c>
      <c r="M493">
        <v>3456</v>
      </c>
      <c r="N493">
        <v>92521</v>
      </c>
      <c r="O493" t="s">
        <v>49</v>
      </c>
      <c r="P493" t="s">
        <v>50</v>
      </c>
      <c r="Q493" t="s">
        <v>51</v>
      </c>
      <c r="V493">
        <v>135527008</v>
      </c>
      <c r="W493">
        <v>111088000</v>
      </c>
      <c r="Y493">
        <v>16489000</v>
      </c>
      <c r="Z493">
        <v>84241000</v>
      </c>
      <c r="AA493">
        <v>169279984</v>
      </c>
      <c r="AB493">
        <v>9695000</v>
      </c>
      <c r="AC493">
        <v>73481000</v>
      </c>
      <c r="AD493">
        <v>276603008</v>
      </c>
      <c r="AE493">
        <v>157744000</v>
      </c>
      <c r="AF493">
        <v>517769984</v>
      </c>
      <c r="AG493">
        <v>142541680</v>
      </c>
      <c r="AH493">
        <v>109560248</v>
      </c>
      <c r="AI493">
        <v>7405847.5</v>
      </c>
      <c r="AJ493">
        <v>116966096</v>
      </c>
      <c r="AK493">
        <v>41068684</v>
      </c>
      <c r="AL493">
        <v>38302528</v>
      </c>
      <c r="AM493">
        <v>460075008</v>
      </c>
      <c r="AN493">
        <v>218010128</v>
      </c>
      <c r="AO493">
        <v>51209684</v>
      </c>
      <c r="AP493">
        <v>55236000</v>
      </c>
      <c r="AQ493">
        <v>65967000</v>
      </c>
      <c r="AR493">
        <v>517769984</v>
      </c>
      <c r="AS493">
        <v>460075008</v>
      </c>
      <c r="AT493">
        <v>1941</v>
      </c>
      <c r="AU493">
        <v>0.63600000000000001</v>
      </c>
      <c r="AV493">
        <v>10200</v>
      </c>
      <c r="AW493">
        <v>0.10559399999999999</v>
      </c>
      <c r="AX493">
        <v>0.56289299999999998</v>
      </c>
      <c r="AY493">
        <v>3.22741E-2</v>
      </c>
      <c r="AZ493">
        <v>34531.5</v>
      </c>
    </row>
    <row r="494" spans="1:52">
      <c r="A494">
        <v>2006</v>
      </c>
      <c r="B494">
        <v>110671</v>
      </c>
      <c r="C494" t="s">
        <v>69</v>
      </c>
      <c r="D494" t="s">
        <v>48</v>
      </c>
      <c r="E494">
        <f t="shared" si="7"/>
        <v>1</v>
      </c>
      <c r="F494">
        <f>IF(ISNA(VLOOKUP(B494,criteria!$U$2:$U$174,1,0)),0,1)</f>
        <v>1</v>
      </c>
      <c r="G494">
        <v>0.79750204750204745</v>
      </c>
      <c r="H494">
        <v>0.15342747111681643</v>
      </c>
      <c r="I494">
        <v>24420</v>
      </c>
      <c r="J494">
        <v>19475</v>
      </c>
      <c r="K494">
        <v>2660</v>
      </c>
      <c r="L494">
        <v>328</v>
      </c>
      <c r="M494">
        <v>2988</v>
      </c>
      <c r="N494">
        <v>92521</v>
      </c>
      <c r="O494" t="s">
        <v>49</v>
      </c>
      <c r="P494" t="s">
        <v>50</v>
      </c>
      <c r="Q494" t="s">
        <v>51</v>
      </c>
      <c r="V494">
        <v>138219008</v>
      </c>
      <c r="W494">
        <v>110982000</v>
      </c>
      <c r="Y494">
        <v>18618000</v>
      </c>
      <c r="Z494">
        <v>84937000</v>
      </c>
      <c r="AA494">
        <v>183896000</v>
      </c>
      <c r="AB494">
        <v>15536000</v>
      </c>
      <c r="AC494">
        <v>139262000</v>
      </c>
      <c r="AD494">
        <v>283756000</v>
      </c>
      <c r="AE494">
        <v>170224992</v>
      </c>
      <c r="AF494">
        <v>640804992</v>
      </c>
      <c r="AG494">
        <v>161040544</v>
      </c>
      <c r="AH494">
        <v>109753216</v>
      </c>
      <c r="AI494">
        <v>7093369.5</v>
      </c>
      <c r="AJ494">
        <v>116846584</v>
      </c>
      <c r="AK494">
        <v>42510532</v>
      </c>
      <c r="AL494">
        <v>42314152</v>
      </c>
      <c r="AM494">
        <v>501724992</v>
      </c>
      <c r="AN494">
        <v>236361616</v>
      </c>
      <c r="AO494">
        <v>58227688</v>
      </c>
      <c r="AP494">
        <v>65967000</v>
      </c>
      <c r="AQ494">
        <v>82098000</v>
      </c>
      <c r="AR494">
        <v>640804992</v>
      </c>
      <c r="AS494">
        <v>501724992</v>
      </c>
      <c r="AT494">
        <v>1621</v>
      </c>
      <c r="AU494">
        <v>0.65900000000000003</v>
      </c>
      <c r="AV494">
        <v>10200</v>
      </c>
      <c r="AW494">
        <v>0.111905</v>
      </c>
      <c r="AX494">
        <v>0.56238100000000002</v>
      </c>
      <c r="AY494">
        <v>3.1587299999999999E-2</v>
      </c>
      <c r="AZ494">
        <v>35108</v>
      </c>
    </row>
    <row r="495" spans="1:52">
      <c r="A495">
        <v>2007</v>
      </c>
      <c r="B495">
        <v>110671</v>
      </c>
      <c r="C495" t="s">
        <v>69</v>
      </c>
      <c r="D495" t="s">
        <v>48</v>
      </c>
      <c r="E495">
        <f t="shared" si="7"/>
        <v>1</v>
      </c>
      <c r="F495">
        <f>IF(ISNA(VLOOKUP(B495,criteria!$U$2:$U$174,1,0)),0,1)</f>
        <v>1</v>
      </c>
      <c r="G495">
        <v>0.86370130120854083</v>
      </c>
      <c r="H495">
        <v>0.16066878269033036</v>
      </c>
      <c r="I495">
        <v>25899</v>
      </c>
      <c r="J495">
        <v>22369</v>
      </c>
      <c r="K495">
        <v>3566</v>
      </c>
      <c r="L495">
        <v>28</v>
      </c>
      <c r="M495">
        <v>3594</v>
      </c>
      <c r="N495">
        <v>92521</v>
      </c>
      <c r="O495" t="s">
        <v>49</v>
      </c>
      <c r="P495" t="s">
        <v>50</v>
      </c>
      <c r="Q495" t="s">
        <v>51</v>
      </c>
      <c r="V495">
        <v>154951008</v>
      </c>
      <c r="W495">
        <v>124254000</v>
      </c>
      <c r="Y495">
        <v>19325000</v>
      </c>
      <c r="Z495">
        <v>105347000</v>
      </c>
      <c r="AA495">
        <v>195067984</v>
      </c>
      <c r="AB495">
        <v>13564000</v>
      </c>
      <c r="AC495">
        <v>89660000</v>
      </c>
      <c r="AD495">
        <v>311839008</v>
      </c>
      <c r="AE495">
        <v>197396992</v>
      </c>
      <c r="AF495">
        <v>628134016</v>
      </c>
      <c r="AG495">
        <v>178720192</v>
      </c>
      <c r="AH495">
        <v>112151664</v>
      </c>
      <c r="AI495">
        <v>6002205.5</v>
      </c>
      <c r="AJ495">
        <v>118153872</v>
      </c>
      <c r="AK495">
        <v>53262812</v>
      </c>
      <c r="AL495">
        <v>50251132</v>
      </c>
      <c r="AM495">
        <v>563121984</v>
      </c>
      <c r="AN495">
        <v>261320304</v>
      </c>
      <c r="AO495">
        <v>64393836</v>
      </c>
      <c r="AP495">
        <v>82098000</v>
      </c>
      <c r="AQ495">
        <v>85711000</v>
      </c>
      <c r="AR495">
        <v>628134016</v>
      </c>
      <c r="AS495">
        <v>563121984</v>
      </c>
      <c r="AT495">
        <v>2255</v>
      </c>
      <c r="AU495">
        <v>0.64300000000000002</v>
      </c>
      <c r="AV495">
        <v>10189</v>
      </c>
      <c r="AW495">
        <v>0.114331</v>
      </c>
      <c r="AX495">
        <v>0.54762599999999995</v>
      </c>
      <c r="AY495">
        <v>3.0148600000000001E-2</v>
      </c>
      <c r="AZ495">
        <v>36217</v>
      </c>
    </row>
    <row r="496" spans="1:52">
      <c r="A496">
        <v>2008</v>
      </c>
      <c r="B496">
        <v>110671</v>
      </c>
      <c r="C496" t="s">
        <v>69</v>
      </c>
      <c r="D496" t="s">
        <v>48</v>
      </c>
      <c r="E496">
        <f t="shared" si="7"/>
        <v>1</v>
      </c>
      <c r="F496">
        <f>IF(ISNA(VLOOKUP(B496,criteria!$U$2:$U$174,1,0)),0,1)</f>
        <v>1</v>
      </c>
      <c r="G496">
        <v>0.86677582613873172</v>
      </c>
      <c r="H496">
        <v>0.16005495449081231</v>
      </c>
      <c r="I496">
        <v>26872</v>
      </c>
      <c r="J496">
        <v>23292</v>
      </c>
      <c r="K496">
        <v>3700</v>
      </c>
      <c r="L496">
        <v>28</v>
      </c>
      <c r="M496">
        <v>3728</v>
      </c>
      <c r="N496">
        <v>92521</v>
      </c>
      <c r="O496" t="s">
        <v>49</v>
      </c>
      <c r="P496" t="s">
        <v>50</v>
      </c>
      <c r="Q496" t="s">
        <v>51</v>
      </c>
      <c r="V496">
        <v>173195008</v>
      </c>
      <c r="W496">
        <v>136956992</v>
      </c>
      <c r="Y496">
        <v>19452000</v>
      </c>
      <c r="Z496">
        <v>114646000</v>
      </c>
      <c r="AA496">
        <v>165888992</v>
      </c>
      <c r="AB496">
        <v>12543000</v>
      </c>
      <c r="AC496">
        <v>120566000</v>
      </c>
      <c r="AD496">
        <v>327240000</v>
      </c>
      <c r="AE496">
        <v>172298000</v>
      </c>
      <c r="AF496">
        <v>632670976</v>
      </c>
      <c r="AG496">
        <v>194409904</v>
      </c>
      <c r="AH496">
        <v>113009824</v>
      </c>
      <c r="AI496">
        <v>4985987.5</v>
      </c>
      <c r="AJ496">
        <v>117995808</v>
      </c>
      <c r="AK496">
        <v>47804188</v>
      </c>
      <c r="AL496">
        <v>48968764</v>
      </c>
      <c r="AM496">
        <v>565763968</v>
      </c>
      <c r="AN496">
        <v>275832256</v>
      </c>
      <c r="AO496">
        <v>70108872</v>
      </c>
      <c r="AP496">
        <v>85711000</v>
      </c>
      <c r="AQ496">
        <v>67177000</v>
      </c>
      <c r="AR496">
        <v>632670976</v>
      </c>
      <c r="AS496">
        <v>565763968</v>
      </c>
      <c r="AT496">
        <v>2498</v>
      </c>
      <c r="AU496">
        <v>0.65</v>
      </c>
      <c r="AV496">
        <v>10190</v>
      </c>
      <c r="AW496">
        <v>0.10245</v>
      </c>
      <c r="AX496">
        <v>0.54132599999999997</v>
      </c>
      <c r="AY496">
        <v>2.6354900000000001E-2</v>
      </c>
      <c r="AZ496">
        <v>38410</v>
      </c>
    </row>
    <row r="497" spans="1:52">
      <c r="A497">
        <v>2009</v>
      </c>
      <c r="B497">
        <v>110671</v>
      </c>
      <c r="C497" t="s">
        <v>69</v>
      </c>
      <c r="D497" t="s">
        <v>48</v>
      </c>
      <c r="E497">
        <f t="shared" si="7"/>
        <v>1</v>
      </c>
      <c r="F497">
        <f>IF(ISNA(VLOOKUP(B497,criteria!$U$2:$U$174,1,0)),0,1)</f>
        <v>1</v>
      </c>
      <c r="G497">
        <v>0.8425741918388977</v>
      </c>
      <c r="H497">
        <v>0.17390620700499235</v>
      </c>
      <c r="I497">
        <v>30192</v>
      </c>
      <c r="J497">
        <v>25439</v>
      </c>
      <c r="K497">
        <v>4403</v>
      </c>
      <c r="L497">
        <v>21</v>
      </c>
      <c r="M497">
        <v>4424</v>
      </c>
      <c r="N497">
        <v>92521</v>
      </c>
      <c r="O497" t="s">
        <v>49</v>
      </c>
      <c r="P497" t="s">
        <v>50</v>
      </c>
      <c r="Q497" t="s">
        <v>51</v>
      </c>
      <c r="R497">
        <v>-117.331</v>
      </c>
      <c r="S497">
        <v>33.975900000000003</v>
      </c>
      <c r="V497">
        <v>208906000</v>
      </c>
      <c r="W497">
        <v>160543008</v>
      </c>
      <c r="Y497">
        <v>21378000</v>
      </c>
      <c r="Z497">
        <v>108644928</v>
      </c>
      <c r="AA497">
        <v>194283008</v>
      </c>
      <c r="AB497">
        <v>9314000</v>
      </c>
      <c r="AC497">
        <v>79982000</v>
      </c>
      <c r="AD497">
        <v>339720000</v>
      </c>
      <c r="AE497">
        <v>207457936</v>
      </c>
      <c r="AF497">
        <v>639684928</v>
      </c>
      <c r="AG497">
        <v>175148544</v>
      </c>
      <c r="AH497">
        <v>116514600</v>
      </c>
      <c r="AI497">
        <v>6760160</v>
      </c>
      <c r="AJ497">
        <v>123274760</v>
      </c>
      <c r="AK497">
        <v>41054120</v>
      </c>
      <c r="AL497">
        <v>45207320</v>
      </c>
      <c r="AM497">
        <v>574140992</v>
      </c>
      <c r="AN497">
        <v>267343472</v>
      </c>
      <c r="AO497">
        <v>71644480</v>
      </c>
      <c r="AP497">
        <v>67177000</v>
      </c>
      <c r="AQ497">
        <v>76887000</v>
      </c>
      <c r="AT497">
        <v>1992</v>
      </c>
      <c r="AU497">
        <v>0.68100000000000005</v>
      </c>
      <c r="AV497">
        <v>10974</v>
      </c>
      <c r="AW497">
        <v>9.47799E-2</v>
      </c>
      <c r="AX497">
        <v>0.54114099999999998</v>
      </c>
      <c r="AY497">
        <v>1.9354099999999999E-2</v>
      </c>
      <c r="AZ497">
        <v>40000</v>
      </c>
    </row>
    <row r="498" spans="1:52">
      <c r="A498">
        <v>2010</v>
      </c>
      <c r="B498">
        <v>110671</v>
      </c>
      <c r="C498" t="s">
        <v>69</v>
      </c>
      <c r="D498" t="s">
        <v>48</v>
      </c>
      <c r="E498">
        <f t="shared" si="7"/>
        <v>1</v>
      </c>
      <c r="F498">
        <f>IF(ISNA(VLOOKUP(B498,criteria!$U$2:$U$174,1,0)),0,1)</f>
        <v>1</v>
      </c>
      <c r="G498">
        <v>0.83763015932756246</v>
      </c>
      <c r="H498">
        <v>0.16096903433556745</v>
      </c>
      <c r="I498">
        <v>31884</v>
      </c>
      <c r="J498">
        <v>26707</v>
      </c>
      <c r="K498">
        <v>4265</v>
      </c>
      <c r="L498">
        <v>34</v>
      </c>
      <c r="M498">
        <v>4299</v>
      </c>
      <c r="N498">
        <v>92521</v>
      </c>
      <c r="O498" t="s">
        <v>49</v>
      </c>
      <c r="P498" t="s">
        <v>50</v>
      </c>
      <c r="Q498" t="s">
        <v>54</v>
      </c>
      <c r="R498">
        <v>-117.331</v>
      </c>
      <c r="S498">
        <v>33.975900000000003</v>
      </c>
      <c r="V498">
        <v>263556992</v>
      </c>
      <c r="W498">
        <v>196052992</v>
      </c>
      <c r="Y498">
        <v>22758000</v>
      </c>
      <c r="Z498">
        <v>129620000</v>
      </c>
      <c r="AA498">
        <v>250006016</v>
      </c>
      <c r="AB498">
        <v>13072000</v>
      </c>
      <c r="AC498">
        <v>36901000</v>
      </c>
      <c r="AD498">
        <v>390808000</v>
      </c>
      <c r="AE498">
        <v>286568992</v>
      </c>
      <c r="AF498">
        <v>712020992</v>
      </c>
      <c r="AG498">
        <v>192019008</v>
      </c>
      <c r="AH498">
        <v>119365000</v>
      </c>
      <c r="AI498">
        <v>8580000</v>
      </c>
      <c r="AJ498">
        <v>127945000</v>
      </c>
      <c r="AK498">
        <v>43800000</v>
      </c>
      <c r="AL498">
        <v>50065000</v>
      </c>
      <c r="AM498">
        <v>627665024</v>
      </c>
      <c r="AN498">
        <v>275732000</v>
      </c>
      <c r="AO498">
        <v>79540000</v>
      </c>
      <c r="AP498">
        <v>76887000</v>
      </c>
      <c r="AQ498">
        <v>101304000</v>
      </c>
      <c r="AT498">
        <v>1775</v>
      </c>
      <c r="AU498">
        <v>0.66800000000000004</v>
      </c>
      <c r="AV498">
        <v>11699</v>
      </c>
      <c r="AW498">
        <v>9.6354700000000001E-2</v>
      </c>
      <c r="AX498">
        <v>0.54456499999999997</v>
      </c>
      <c r="AY498">
        <v>1.6781500000000001E-2</v>
      </c>
      <c r="AZ498">
        <v>37664</v>
      </c>
    </row>
    <row r="499" spans="1:52">
      <c r="A499">
        <v>2011</v>
      </c>
      <c r="B499">
        <v>110671</v>
      </c>
      <c r="C499" t="s">
        <v>69</v>
      </c>
      <c r="D499" t="s">
        <v>48</v>
      </c>
      <c r="E499">
        <f t="shared" si="7"/>
        <v>1</v>
      </c>
      <c r="F499">
        <f>IF(ISNA(VLOOKUP(B499,criteria!$U$2:$U$174,1,0)),0,1)</f>
        <v>1</v>
      </c>
      <c r="G499">
        <v>0.75883685800604228</v>
      </c>
      <c r="H499">
        <v>0.22240469791977704</v>
      </c>
      <c r="I499">
        <v>26480</v>
      </c>
      <c r="J499">
        <v>20094</v>
      </c>
      <c r="K499">
        <v>4458</v>
      </c>
      <c r="L499">
        <v>11</v>
      </c>
      <c r="M499">
        <v>4469</v>
      </c>
      <c r="N499">
        <v>92521</v>
      </c>
      <c r="O499" t="s">
        <v>49</v>
      </c>
      <c r="P499" t="s">
        <v>50</v>
      </c>
      <c r="Q499" t="s">
        <v>54</v>
      </c>
      <c r="R499">
        <v>-117.331</v>
      </c>
      <c r="S499">
        <v>33.975900000000003</v>
      </c>
      <c r="T499">
        <v>4.7E-2</v>
      </c>
      <c r="U499">
        <v>3026</v>
      </c>
      <c r="V499">
        <v>317372000</v>
      </c>
      <c r="W499">
        <v>239071008</v>
      </c>
      <c r="Y499">
        <v>22207000</v>
      </c>
      <c r="Z499">
        <v>113832000</v>
      </c>
      <c r="AA499">
        <v>196063008</v>
      </c>
      <c r="AB499">
        <v>20379000</v>
      </c>
      <c r="AC499">
        <v>44521000</v>
      </c>
      <c r="AD499">
        <v>423031008</v>
      </c>
      <c r="AE499">
        <v>238856992</v>
      </c>
      <c r="AF499">
        <v>698574016</v>
      </c>
      <c r="AG499">
        <v>212398000</v>
      </c>
      <c r="AH499">
        <v>121290000</v>
      </c>
      <c r="AI499">
        <v>8564000</v>
      </c>
      <c r="AJ499">
        <v>129854000</v>
      </c>
      <c r="AK499">
        <v>43616000</v>
      </c>
      <c r="AL499">
        <v>61412000</v>
      </c>
      <c r="AM499">
        <v>665128000</v>
      </c>
      <c r="AN499">
        <v>280236992</v>
      </c>
      <c r="AO499">
        <v>97461000</v>
      </c>
      <c r="AP499">
        <v>101304000</v>
      </c>
      <c r="AQ499">
        <v>99002000</v>
      </c>
      <c r="AT499">
        <v>2362</v>
      </c>
      <c r="AU499">
        <v>0.66300000000000003</v>
      </c>
      <c r="AV499">
        <v>12093</v>
      </c>
      <c r="AW499">
        <v>0.103602</v>
      </c>
      <c r="AX499">
        <v>0.546991</v>
      </c>
      <c r="AY499">
        <v>1.9242100000000002E-2</v>
      </c>
      <c r="AZ499">
        <v>34563</v>
      </c>
    </row>
    <row r="500" spans="1:52">
      <c r="A500">
        <v>2012</v>
      </c>
      <c r="B500">
        <v>110671</v>
      </c>
      <c r="C500" t="s">
        <v>69</v>
      </c>
      <c r="D500" t="s">
        <v>48</v>
      </c>
      <c r="E500">
        <f t="shared" si="7"/>
        <v>1</v>
      </c>
      <c r="F500">
        <f>IF(ISNA(VLOOKUP(B500,criteria!$U$2:$U$174,1,0)),0,1)</f>
        <v>1</v>
      </c>
      <c r="G500">
        <v>0.68159009217409872</v>
      </c>
      <c r="H500">
        <v>0.19131161236424393</v>
      </c>
      <c r="I500">
        <v>28099</v>
      </c>
      <c r="J500">
        <v>19152</v>
      </c>
      <c r="K500">
        <v>3643</v>
      </c>
      <c r="L500">
        <v>21</v>
      </c>
      <c r="M500">
        <v>3664</v>
      </c>
      <c r="N500">
        <v>92521</v>
      </c>
      <c r="O500" t="s">
        <v>49</v>
      </c>
      <c r="P500" t="s">
        <v>50</v>
      </c>
      <c r="Q500" t="s">
        <v>54</v>
      </c>
      <c r="R500">
        <v>-117.331</v>
      </c>
      <c r="S500">
        <v>33.975900000000003</v>
      </c>
      <c r="T500">
        <v>5.2999999999999999E-2</v>
      </c>
      <c r="U500">
        <v>3024</v>
      </c>
      <c r="V500">
        <v>328423008</v>
      </c>
      <c r="W500">
        <v>246454000</v>
      </c>
      <c r="Y500">
        <v>24462000</v>
      </c>
      <c r="Z500">
        <v>109199000</v>
      </c>
      <c r="AA500">
        <v>213514992</v>
      </c>
      <c r="AB500">
        <v>10805000</v>
      </c>
      <c r="AC500">
        <v>48175000</v>
      </c>
      <c r="AD500">
        <v>435683008</v>
      </c>
      <c r="AE500">
        <v>248016000</v>
      </c>
      <c r="AF500">
        <v>731574016</v>
      </c>
      <c r="AG500">
        <v>216240000</v>
      </c>
      <c r="AH500">
        <v>119634000</v>
      </c>
      <c r="AI500">
        <v>8455000</v>
      </c>
      <c r="AJ500">
        <v>128089000</v>
      </c>
      <c r="AK500">
        <v>46408000</v>
      </c>
      <c r="AL500">
        <v>64747000</v>
      </c>
      <c r="AM500">
        <v>678403008</v>
      </c>
      <c r="AN500">
        <v>289107008</v>
      </c>
      <c r="AO500">
        <v>103201000</v>
      </c>
      <c r="AP500">
        <v>99002000</v>
      </c>
      <c r="AQ500">
        <v>111234000</v>
      </c>
      <c r="AT500">
        <v>2449</v>
      </c>
      <c r="AU500">
        <v>0.66200000000000003</v>
      </c>
      <c r="AV500">
        <v>13240</v>
      </c>
      <c r="AW500">
        <v>0.10576099999999999</v>
      </c>
      <c r="AX500">
        <v>0.54341799999999996</v>
      </c>
      <c r="AY500">
        <v>1.95233E-2</v>
      </c>
      <c r="AZ500">
        <v>34075</v>
      </c>
    </row>
    <row r="501" spans="1:52">
      <c r="A501">
        <v>2013</v>
      </c>
      <c r="B501">
        <v>110671</v>
      </c>
      <c r="C501" t="s">
        <v>69</v>
      </c>
      <c r="D501" t="s">
        <v>48</v>
      </c>
      <c r="E501">
        <f t="shared" si="7"/>
        <v>1</v>
      </c>
      <c r="F501">
        <f>IF(ISNA(VLOOKUP(B501,criteria!$U$2:$U$174,1,0)),0,1)</f>
        <v>1</v>
      </c>
      <c r="G501">
        <v>0.62001908459741373</v>
      </c>
      <c r="H501">
        <v>0.21408480602876401</v>
      </c>
      <c r="I501">
        <v>30391</v>
      </c>
      <c r="J501">
        <v>18843</v>
      </c>
      <c r="K501">
        <v>4001</v>
      </c>
      <c r="L501">
        <v>33</v>
      </c>
      <c r="M501">
        <v>4034</v>
      </c>
      <c r="N501">
        <v>92521</v>
      </c>
      <c r="O501" t="s">
        <v>49</v>
      </c>
      <c r="P501" t="s">
        <v>50</v>
      </c>
      <c r="Q501" t="s">
        <v>54</v>
      </c>
      <c r="R501">
        <v>-117.331</v>
      </c>
      <c r="S501">
        <v>33.975900000000003</v>
      </c>
      <c r="T501">
        <v>6.0999999999999999E-2</v>
      </c>
      <c r="U501">
        <v>3399</v>
      </c>
      <c r="V501">
        <v>336364000</v>
      </c>
      <c r="W501">
        <v>257259008</v>
      </c>
      <c r="Y501">
        <v>25760000</v>
      </c>
      <c r="Z501">
        <v>111740000</v>
      </c>
      <c r="AA501">
        <v>241886000</v>
      </c>
      <c r="AB501">
        <v>13915000</v>
      </c>
      <c r="AC501">
        <v>142692992</v>
      </c>
      <c r="AD501">
        <v>454172992</v>
      </c>
      <c r="AE501">
        <v>283683008</v>
      </c>
      <c r="AF501">
        <v>879033984</v>
      </c>
      <c r="AG501">
        <v>228502784</v>
      </c>
      <c r="AH501">
        <v>122499464</v>
      </c>
      <c r="AI501">
        <v>9726546</v>
      </c>
      <c r="AJ501">
        <v>132226008</v>
      </c>
      <c r="AK501">
        <v>54031168</v>
      </c>
      <c r="AL501">
        <v>68979008</v>
      </c>
      <c r="AM501">
        <v>717217024</v>
      </c>
      <c r="AN501">
        <v>304145376</v>
      </c>
      <c r="AO501">
        <v>136178752</v>
      </c>
      <c r="AP501">
        <v>111234000</v>
      </c>
      <c r="AQ501">
        <v>136003008</v>
      </c>
      <c r="AT501">
        <v>3051</v>
      </c>
      <c r="AU501">
        <v>0.69299999999999995</v>
      </c>
      <c r="AV501">
        <v>13509</v>
      </c>
      <c r="AW501">
        <v>0.101926</v>
      </c>
      <c r="AX501">
        <v>0.53745900000000002</v>
      </c>
      <c r="AY501">
        <v>1.9023000000000002E-2</v>
      </c>
      <c r="AZ501">
        <v>34501.5</v>
      </c>
    </row>
    <row r="502" spans="1:52">
      <c r="A502">
        <v>2014</v>
      </c>
      <c r="B502">
        <v>110671</v>
      </c>
      <c r="C502" t="s">
        <v>69</v>
      </c>
      <c r="D502" t="s">
        <v>48</v>
      </c>
      <c r="E502">
        <f t="shared" si="7"/>
        <v>1</v>
      </c>
      <c r="F502">
        <f>IF(ISNA(VLOOKUP(B502,criteria!$U$2:$U$174,1,0)),0,1)</f>
        <v>1</v>
      </c>
      <c r="G502">
        <v>0.5829201407163237</v>
      </c>
      <c r="H502">
        <v>0.20333586770575937</v>
      </c>
      <c r="I502">
        <v>36101</v>
      </c>
      <c r="J502">
        <v>21044</v>
      </c>
      <c r="K502">
        <v>4272</v>
      </c>
      <c r="L502">
        <v>7</v>
      </c>
      <c r="M502">
        <v>4279</v>
      </c>
      <c r="N502">
        <v>92521</v>
      </c>
      <c r="O502" t="s">
        <v>49</v>
      </c>
      <c r="P502" t="s">
        <v>50</v>
      </c>
      <c r="Q502" t="s">
        <v>54</v>
      </c>
      <c r="R502">
        <v>-117.331</v>
      </c>
      <c r="S502">
        <v>33.975900000000003</v>
      </c>
      <c r="T502">
        <v>4.2999999999999997E-2</v>
      </c>
      <c r="U502">
        <v>3733</v>
      </c>
      <c r="V502">
        <v>357192000</v>
      </c>
      <c r="W502">
        <v>275070016</v>
      </c>
      <c r="Y502">
        <v>29254000</v>
      </c>
      <c r="Z502">
        <v>119883000</v>
      </c>
      <c r="AA502">
        <v>255504992</v>
      </c>
      <c r="AB502">
        <v>12798000</v>
      </c>
      <c r="AC502">
        <v>99315000</v>
      </c>
      <c r="AD502">
        <v>502692992</v>
      </c>
      <c r="AE502">
        <v>296703008</v>
      </c>
      <c r="AF502">
        <v>872158976</v>
      </c>
      <c r="AG502">
        <v>270492576</v>
      </c>
      <c r="AH502">
        <v>134228416</v>
      </c>
      <c r="AI502">
        <v>9560819</v>
      </c>
      <c r="AJ502">
        <v>143789232</v>
      </c>
      <c r="AK502">
        <v>56400384</v>
      </c>
      <c r="AL502">
        <v>79635912</v>
      </c>
      <c r="AM502">
        <v>799110976</v>
      </c>
      <c r="AN502">
        <v>335142176</v>
      </c>
      <c r="AO502">
        <v>137090256</v>
      </c>
      <c r="AP502">
        <v>136003008</v>
      </c>
      <c r="AQ502">
        <v>141459008</v>
      </c>
      <c r="AT502">
        <v>3116</v>
      </c>
      <c r="AU502">
        <v>0.73099999999999998</v>
      </c>
      <c r="AV502">
        <v>13381</v>
      </c>
      <c r="AW502">
        <v>0.102409</v>
      </c>
      <c r="AX502">
        <v>0.54171999999999998</v>
      </c>
      <c r="AY502">
        <v>1.8037899999999999E-2</v>
      </c>
      <c r="AZ502">
        <v>35534</v>
      </c>
    </row>
    <row r="503" spans="1:52">
      <c r="A503">
        <v>2015</v>
      </c>
      <c r="B503">
        <v>110671</v>
      </c>
      <c r="C503" t="s">
        <v>69</v>
      </c>
      <c r="D503" t="s">
        <v>48</v>
      </c>
      <c r="E503">
        <f t="shared" si="7"/>
        <v>1</v>
      </c>
      <c r="F503">
        <f>IF(ISNA(VLOOKUP(B503,criteria!$U$2:$U$174,1,0)),0,1)</f>
        <v>1</v>
      </c>
      <c r="G503">
        <v>0.55599698787359453</v>
      </c>
      <c r="H503">
        <v>0.18886605641696244</v>
      </c>
      <c r="I503">
        <v>38511</v>
      </c>
      <c r="J503">
        <v>21412</v>
      </c>
      <c r="K503">
        <v>4033</v>
      </c>
      <c r="L503">
        <v>11</v>
      </c>
      <c r="M503">
        <v>4044</v>
      </c>
      <c r="T503">
        <v>2.8000000000000001E-2</v>
      </c>
      <c r="U503">
        <v>4161</v>
      </c>
      <c r="V503">
        <v>359272000</v>
      </c>
      <c r="W503">
        <v>282744992</v>
      </c>
      <c r="Y503">
        <v>28765000</v>
      </c>
      <c r="Z503">
        <v>126085000</v>
      </c>
      <c r="AA503">
        <v>281262016</v>
      </c>
      <c r="AB503">
        <v>11694000</v>
      </c>
      <c r="AC503">
        <v>32787000</v>
      </c>
      <c r="AD503">
        <v>528636000</v>
      </c>
      <c r="AE503">
        <v>328649984</v>
      </c>
      <c r="AF503">
        <v>858076992</v>
      </c>
      <c r="AG503">
        <v>297900096</v>
      </c>
      <c r="AH503">
        <v>138979584</v>
      </c>
      <c r="AI503">
        <v>10446684</v>
      </c>
      <c r="AJ503">
        <v>149426272</v>
      </c>
      <c r="AK503">
        <v>56709752</v>
      </c>
      <c r="AL503">
        <v>84986200</v>
      </c>
      <c r="AM503">
        <v>855432960</v>
      </c>
      <c r="AN503">
        <v>360414176</v>
      </c>
      <c r="AO503">
        <v>144186432</v>
      </c>
      <c r="AP503">
        <v>141459008</v>
      </c>
      <c r="AQ503">
        <v>132260000</v>
      </c>
      <c r="AT503">
        <v>3249</v>
      </c>
      <c r="AU503">
        <v>0.72899999999999998</v>
      </c>
      <c r="AV503">
        <v>13800</v>
      </c>
      <c r="AW503">
        <v>9.7120100000000001E-2</v>
      </c>
      <c r="AX503">
        <v>0.55005599999999999</v>
      </c>
      <c r="AY503">
        <v>1.74542E-2</v>
      </c>
      <c r="AZ503">
        <v>36259</v>
      </c>
    </row>
    <row r="504" spans="1:52">
      <c r="A504">
        <v>2016</v>
      </c>
      <c r="B504">
        <v>110671</v>
      </c>
      <c r="C504" t="s">
        <v>69</v>
      </c>
      <c r="D504" t="s">
        <v>48</v>
      </c>
      <c r="E504">
        <f t="shared" si="7"/>
        <v>1</v>
      </c>
      <c r="F504">
        <f>IF(ISNA(VLOOKUP(B504,criteria!$U$2:$U$174,1,0)),0,1)</f>
        <v>1</v>
      </c>
      <c r="G504">
        <v>0.66339815618475684</v>
      </c>
      <c r="H504">
        <v>0.18946251768033948</v>
      </c>
      <c r="I504">
        <v>42629</v>
      </c>
      <c r="J504">
        <v>28280</v>
      </c>
      <c r="K504">
        <v>5345</v>
      </c>
      <c r="L504">
        <v>13</v>
      </c>
      <c r="M504">
        <v>5358</v>
      </c>
      <c r="T504">
        <v>0.03</v>
      </c>
      <c r="U504">
        <v>4310</v>
      </c>
      <c r="V504">
        <v>378915936</v>
      </c>
      <c r="W504">
        <v>294889984</v>
      </c>
      <c r="Y504">
        <v>30975000</v>
      </c>
      <c r="Z504">
        <v>134122000</v>
      </c>
      <c r="AA504">
        <v>308119008</v>
      </c>
      <c r="AB504">
        <v>15018000</v>
      </c>
      <c r="AC504">
        <v>66584000</v>
      </c>
      <c r="AD504">
        <v>558785024</v>
      </c>
      <c r="AE504">
        <v>359145984</v>
      </c>
      <c r="AF504">
        <v>949625024</v>
      </c>
      <c r="AG504">
        <v>331310880</v>
      </c>
      <c r="AH504">
        <v>144760976</v>
      </c>
      <c r="AI504">
        <v>10631973</v>
      </c>
      <c r="AJ504">
        <v>155392944</v>
      </c>
      <c r="AK504">
        <v>61956940</v>
      </c>
      <c r="AL504">
        <v>95140376</v>
      </c>
      <c r="AM504">
        <v>920145984</v>
      </c>
      <c r="AN504">
        <v>410716448</v>
      </c>
      <c r="AO504">
        <v>160927280</v>
      </c>
      <c r="AP504">
        <v>132260000</v>
      </c>
      <c r="AQ504">
        <v>160238000</v>
      </c>
      <c r="AT504">
        <v>2732</v>
      </c>
      <c r="AU504">
        <v>0.751</v>
      </c>
      <c r="AV504">
        <v>14607</v>
      </c>
      <c r="AW504">
        <v>8.3470500000000003E-2</v>
      </c>
      <c r="AX504">
        <v>0.57688700000000004</v>
      </c>
      <c r="AY504">
        <v>1.5871199999999999E-2</v>
      </c>
      <c r="AZ504">
        <v>35809</v>
      </c>
    </row>
    <row r="505" spans="1:52">
      <c r="A505">
        <v>2017</v>
      </c>
      <c r="B505">
        <v>110671</v>
      </c>
      <c r="C505" t="s">
        <v>69</v>
      </c>
      <c r="D505" t="s">
        <v>48</v>
      </c>
      <c r="E505">
        <f t="shared" si="7"/>
        <v>1</v>
      </c>
      <c r="F505">
        <f>IF(ISNA(VLOOKUP(B505,criteria!$U$2:$U$174,1,0)),0,1)</f>
        <v>1</v>
      </c>
      <c r="G505">
        <v>0.57234101002701343</v>
      </c>
      <c r="H505">
        <v>0.18391264349426023</v>
      </c>
      <c r="I505">
        <v>43682</v>
      </c>
      <c r="J505">
        <v>25001</v>
      </c>
      <c r="K505">
        <v>4576</v>
      </c>
      <c r="L505">
        <v>22</v>
      </c>
      <c r="M505">
        <v>4598</v>
      </c>
      <c r="T505">
        <v>2.8000000000000001E-2</v>
      </c>
      <c r="U505">
        <v>4427</v>
      </c>
      <c r="V505">
        <v>395711008</v>
      </c>
      <c r="W505">
        <v>291566016</v>
      </c>
      <c r="Y505">
        <v>31667000</v>
      </c>
      <c r="Z505">
        <v>140670080</v>
      </c>
      <c r="AA505">
        <v>308200000</v>
      </c>
      <c r="AB505">
        <v>12999000</v>
      </c>
      <c r="AC505">
        <v>124052912</v>
      </c>
      <c r="AD505">
        <v>562140032</v>
      </c>
      <c r="AE505">
        <v>358084000</v>
      </c>
      <c r="AF505">
        <v>1006705024</v>
      </c>
      <c r="AG505">
        <v>347393632</v>
      </c>
      <c r="AH505">
        <v>149410720</v>
      </c>
      <c r="AI505">
        <v>10909015</v>
      </c>
      <c r="AJ505">
        <v>160319728</v>
      </c>
      <c r="AK505">
        <v>66534892</v>
      </c>
      <c r="AL505">
        <v>101294048</v>
      </c>
      <c r="AM505">
        <v>952436992</v>
      </c>
      <c r="AN505">
        <v>443324960</v>
      </c>
      <c r="AO505">
        <v>168276256</v>
      </c>
      <c r="AP505">
        <v>160238000</v>
      </c>
      <c r="AQ505">
        <v>172110000</v>
      </c>
      <c r="AV505">
        <v>15542</v>
      </c>
    </row>
    <row r="506" spans="1:52">
      <c r="A506">
        <v>1990</v>
      </c>
      <c r="B506">
        <v>110680</v>
      </c>
      <c r="C506" t="s">
        <v>111</v>
      </c>
      <c r="D506" t="s">
        <v>48</v>
      </c>
      <c r="E506">
        <f t="shared" si="7"/>
        <v>0</v>
      </c>
      <c r="F506">
        <f>IF(ISNA(VLOOKUP(B506,criteria!$U$2:$U$174,1,0)),0,1)</f>
        <v>1</v>
      </c>
      <c r="G506" t="s">
        <v>636</v>
      </c>
      <c r="H506" t="s">
        <v>636</v>
      </c>
      <c r="N506">
        <v>92093</v>
      </c>
      <c r="O506" t="s">
        <v>49</v>
      </c>
      <c r="V506">
        <v>49790000</v>
      </c>
      <c r="Y506">
        <v>1832000</v>
      </c>
      <c r="Z506">
        <v>193830000</v>
      </c>
      <c r="AA506">
        <v>225121984</v>
      </c>
      <c r="AB506">
        <v>50880000</v>
      </c>
      <c r="AC506">
        <v>10395000</v>
      </c>
      <c r="AF506">
        <v>908214976</v>
      </c>
      <c r="AG506">
        <v>177812992</v>
      </c>
      <c r="AH506">
        <v>192206000</v>
      </c>
      <c r="AI506">
        <v>3687000</v>
      </c>
      <c r="AJ506">
        <v>195892992</v>
      </c>
      <c r="AK506">
        <v>63812000</v>
      </c>
      <c r="AL506">
        <v>23022000</v>
      </c>
      <c r="AM506">
        <v>889598592</v>
      </c>
      <c r="AN506">
        <v>318764992</v>
      </c>
      <c r="AO506">
        <v>71361768</v>
      </c>
    </row>
    <row r="507" spans="1:52">
      <c r="A507">
        <v>1991</v>
      </c>
      <c r="B507">
        <v>110680</v>
      </c>
      <c r="C507" t="s">
        <v>111</v>
      </c>
      <c r="D507" t="s">
        <v>48</v>
      </c>
      <c r="E507">
        <f t="shared" si="7"/>
        <v>0</v>
      </c>
      <c r="F507">
        <f>IF(ISNA(VLOOKUP(B507,criteria!$U$2:$U$174,1,0)),0,1)</f>
        <v>1</v>
      </c>
      <c r="G507" t="s">
        <v>636</v>
      </c>
      <c r="H507" t="s">
        <v>636</v>
      </c>
      <c r="N507">
        <v>92093</v>
      </c>
      <c r="O507" t="s">
        <v>49</v>
      </c>
      <c r="V507">
        <v>63015000</v>
      </c>
      <c r="Y507">
        <v>2760000</v>
      </c>
      <c r="Z507">
        <v>208332992</v>
      </c>
      <c r="AA507">
        <v>216513984</v>
      </c>
      <c r="AB507">
        <v>52010000</v>
      </c>
      <c r="AC507">
        <v>12661000</v>
      </c>
      <c r="AF507">
        <v>963939008</v>
      </c>
      <c r="AG507">
        <v>182611008</v>
      </c>
      <c r="AH507">
        <v>206254000</v>
      </c>
      <c r="AI507">
        <v>3422000</v>
      </c>
      <c r="AJ507">
        <v>209676000</v>
      </c>
      <c r="AK507">
        <v>68010000</v>
      </c>
      <c r="AL507">
        <v>24437000</v>
      </c>
      <c r="AM507">
        <v>950126464</v>
      </c>
      <c r="AN507">
        <v>332224992</v>
      </c>
      <c r="AO507">
        <v>76966616</v>
      </c>
    </row>
    <row r="508" spans="1:52">
      <c r="A508">
        <v>1992</v>
      </c>
      <c r="B508">
        <v>110680</v>
      </c>
      <c r="C508" t="s">
        <v>111</v>
      </c>
      <c r="D508" t="s">
        <v>48</v>
      </c>
      <c r="E508">
        <f t="shared" si="7"/>
        <v>0</v>
      </c>
      <c r="F508">
        <f>IF(ISNA(VLOOKUP(B508,criteria!$U$2:$U$174,1,0)),0,1)</f>
        <v>1</v>
      </c>
      <c r="G508" t="s">
        <v>636</v>
      </c>
      <c r="H508" t="s">
        <v>636</v>
      </c>
      <c r="N508">
        <v>92093</v>
      </c>
      <c r="O508" t="s">
        <v>49</v>
      </c>
      <c r="V508">
        <v>74576000</v>
      </c>
      <c r="Y508">
        <v>2833000</v>
      </c>
      <c r="Z508">
        <v>235836992</v>
      </c>
      <c r="AA508">
        <v>196760000</v>
      </c>
      <c r="AB508">
        <v>54568000</v>
      </c>
      <c r="AC508">
        <v>11900000</v>
      </c>
      <c r="AF508">
        <v>1010588032</v>
      </c>
      <c r="AG508">
        <v>187216992</v>
      </c>
      <c r="AH508">
        <v>222972000</v>
      </c>
      <c r="AI508">
        <v>3434000</v>
      </c>
      <c r="AJ508">
        <v>226406000</v>
      </c>
      <c r="AK508">
        <v>67911000</v>
      </c>
      <c r="AL508">
        <v>23216000</v>
      </c>
      <c r="AM508">
        <v>1000156992</v>
      </c>
      <c r="AN508">
        <v>340284992</v>
      </c>
      <c r="AO508">
        <v>78125000</v>
      </c>
      <c r="AV508">
        <v>6152</v>
      </c>
    </row>
    <row r="509" spans="1:52">
      <c r="A509">
        <v>1993</v>
      </c>
      <c r="B509">
        <v>110680</v>
      </c>
      <c r="C509" t="s">
        <v>111</v>
      </c>
      <c r="D509" t="s">
        <v>48</v>
      </c>
      <c r="E509">
        <f t="shared" si="7"/>
        <v>0</v>
      </c>
      <c r="F509">
        <f>IF(ISNA(VLOOKUP(B509,criteria!$U$2:$U$174,1,0)),0,1)</f>
        <v>1</v>
      </c>
      <c r="G509" t="s">
        <v>636</v>
      </c>
      <c r="H509" t="s">
        <v>636</v>
      </c>
      <c r="N509">
        <v>92093</v>
      </c>
      <c r="O509" t="s">
        <v>49</v>
      </c>
      <c r="V509">
        <v>83014000</v>
      </c>
      <c r="Y509">
        <v>2007000</v>
      </c>
      <c r="Z509">
        <v>253700000</v>
      </c>
      <c r="AA509">
        <v>192929984</v>
      </c>
      <c r="AB509">
        <v>54953000</v>
      </c>
      <c r="AC509">
        <v>11982000</v>
      </c>
      <c r="AF509">
        <v>1042656000</v>
      </c>
      <c r="AG509">
        <v>177516000</v>
      </c>
      <c r="AH509">
        <v>238526000</v>
      </c>
      <c r="AI509">
        <v>3535000</v>
      </c>
      <c r="AJ509">
        <v>242060992</v>
      </c>
      <c r="AK509">
        <v>90874000</v>
      </c>
      <c r="AL509">
        <v>21973000</v>
      </c>
      <c r="AM509">
        <v>1030318016</v>
      </c>
      <c r="AN509">
        <v>337948000</v>
      </c>
      <c r="AO509">
        <v>72033000</v>
      </c>
      <c r="AV509">
        <v>6411</v>
      </c>
    </row>
    <row r="510" spans="1:52">
      <c r="A510">
        <v>1994</v>
      </c>
      <c r="B510">
        <v>110680</v>
      </c>
      <c r="C510" t="s">
        <v>111</v>
      </c>
      <c r="D510" t="s">
        <v>48</v>
      </c>
      <c r="E510">
        <f t="shared" si="7"/>
        <v>0</v>
      </c>
      <c r="F510">
        <f>IF(ISNA(VLOOKUP(B510,criteria!$U$2:$U$174,1,0)),0,1)</f>
        <v>1</v>
      </c>
      <c r="G510" t="s">
        <v>636</v>
      </c>
      <c r="H510" t="s">
        <v>636</v>
      </c>
      <c r="N510">
        <v>92093</v>
      </c>
      <c r="O510" t="s">
        <v>49</v>
      </c>
      <c r="V510">
        <v>92919000</v>
      </c>
      <c r="Y510">
        <v>3215000</v>
      </c>
      <c r="Z510">
        <v>268824992</v>
      </c>
      <c r="AA510">
        <v>194578016</v>
      </c>
      <c r="AB510">
        <v>57311000</v>
      </c>
      <c r="AC510">
        <v>11851000</v>
      </c>
      <c r="AF510">
        <v>1107579008</v>
      </c>
      <c r="AG510">
        <v>193642000</v>
      </c>
      <c r="AH510">
        <v>257335008</v>
      </c>
      <c r="AI510">
        <v>3985000</v>
      </c>
      <c r="AJ510">
        <v>261320000</v>
      </c>
      <c r="AK510">
        <v>100286000</v>
      </c>
      <c r="AL510">
        <v>24623000</v>
      </c>
      <c r="AM510">
        <v>1107604992</v>
      </c>
      <c r="AN510">
        <v>363367008</v>
      </c>
      <c r="AO510">
        <v>76470000</v>
      </c>
      <c r="AV510">
        <v>6411</v>
      </c>
    </row>
    <row r="511" spans="1:52">
      <c r="A511">
        <v>1995</v>
      </c>
      <c r="B511">
        <v>110680</v>
      </c>
      <c r="C511" t="s">
        <v>111</v>
      </c>
      <c r="D511" t="s">
        <v>48</v>
      </c>
      <c r="E511">
        <f t="shared" si="7"/>
        <v>0</v>
      </c>
      <c r="F511">
        <f>IF(ISNA(VLOOKUP(B511,criteria!$U$2:$U$174,1,0)),0,1)</f>
        <v>1</v>
      </c>
      <c r="G511" t="s">
        <v>636</v>
      </c>
      <c r="H511" t="s">
        <v>636</v>
      </c>
      <c r="N511">
        <v>92093</v>
      </c>
      <c r="O511" t="s">
        <v>49</v>
      </c>
      <c r="V511">
        <v>100169000</v>
      </c>
      <c r="Y511">
        <v>3706000</v>
      </c>
      <c r="Z511">
        <v>279920992</v>
      </c>
      <c r="AA511">
        <v>190101008</v>
      </c>
      <c r="AB511">
        <v>63834000</v>
      </c>
      <c r="AC511">
        <v>11283000</v>
      </c>
      <c r="AF511">
        <v>1135419008</v>
      </c>
      <c r="AG511">
        <v>208918000</v>
      </c>
      <c r="AH511">
        <v>270240992</v>
      </c>
      <c r="AI511">
        <v>3917000</v>
      </c>
      <c r="AJ511">
        <v>274157984</v>
      </c>
      <c r="AK511">
        <v>149228000</v>
      </c>
      <c r="AL511">
        <v>26514000</v>
      </c>
      <c r="AM511">
        <v>1209400064</v>
      </c>
      <c r="AN511">
        <v>384881984</v>
      </c>
      <c r="AO511">
        <v>81242000</v>
      </c>
      <c r="AV511">
        <v>6500</v>
      </c>
    </row>
    <row r="512" spans="1:52">
      <c r="A512">
        <v>1996</v>
      </c>
      <c r="B512">
        <v>110680</v>
      </c>
      <c r="C512" t="s">
        <v>111</v>
      </c>
      <c r="D512" t="s">
        <v>48</v>
      </c>
      <c r="E512">
        <f t="shared" si="7"/>
        <v>0</v>
      </c>
      <c r="F512">
        <f>IF(ISNA(VLOOKUP(B512,criteria!$U$2:$U$174,1,0)),0,1)</f>
        <v>1</v>
      </c>
      <c r="G512" t="s">
        <v>636</v>
      </c>
      <c r="H512" t="s">
        <v>636</v>
      </c>
      <c r="N512">
        <v>92093</v>
      </c>
      <c r="O512" t="s">
        <v>49</v>
      </c>
      <c r="V512">
        <v>100193000</v>
      </c>
      <c r="Y512">
        <v>3068000</v>
      </c>
      <c r="Z512">
        <v>269675008</v>
      </c>
      <c r="AA512">
        <v>194387008</v>
      </c>
      <c r="AB512">
        <v>78880000</v>
      </c>
      <c r="AC512">
        <v>11791000</v>
      </c>
      <c r="AF512">
        <v>1133918976</v>
      </c>
      <c r="AG512">
        <v>216112992</v>
      </c>
      <c r="AH512">
        <v>278272992</v>
      </c>
      <c r="AI512">
        <v>3444000</v>
      </c>
      <c r="AJ512">
        <v>281716992</v>
      </c>
      <c r="AK512">
        <v>104821000</v>
      </c>
      <c r="AL512">
        <v>27919000</v>
      </c>
      <c r="AM512">
        <v>1065716992</v>
      </c>
      <c r="AN512">
        <v>406579008</v>
      </c>
      <c r="AO512">
        <v>85267000</v>
      </c>
      <c r="AT512">
        <v>1946</v>
      </c>
      <c r="AU512">
        <v>0.78800000000000003</v>
      </c>
      <c r="AV512">
        <v>6877</v>
      </c>
    </row>
    <row r="513" spans="1:52">
      <c r="A513">
        <v>1997</v>
      </c>
      <c r="B513">
        <v>110680</v>
      </c>
      <c r="C513" t="s">
        <v>111</v>
      </c>
      <c r="D513" t="s">
        <v>48</v>
      </c>
      <c r="E513">
        <f t="shared" si="7"/>
        <v>0</v>
      </c>
      <c r="F513">
        <f>IF(ISNA(VLOOKUP(B513,criteria!$U$2:$U$174,1,0)),0,1)</f>
        <v>1</v>
      </c>
      <c r="G513" t="s">
        <v>636</v>
      </c>
      <c r="H513" t="s">
        <v>636</v>
      </c>
      <c r="N513">
        <v>92093</v>
      </c>
      <c r="O513" t="s">
        <v>49</v>
      </c>
      <c r="V513">
        <v>106060000</v>
      </c>
      <c r="Y513">
        <v>1789000</v>
      </c>
      <c r="Z513">
        <v>297150016</v>
      </c>
      <c r="AA513">
        <v>216584992</v>
      </c>
      <c r="AB513">
        <v>83680000</v>
      </c>
      <c r="AC513">
        <v>12246000</v>
      </c>
      <c r="AF513">
        <v>1185630976</v>
      </c>
      <c r="AG513">
        <v>230238000</v>
      </c>
      <c r="AH513">
        <v>311880992</v>
      </c>
      <c r="AI513">
        <v>3646000</v>
      </c>
      <c r="AJ513">
        <v>315526976</v>
      </c>
      <c r="AK513">
        <v>92587000</v>
      </c>
      <c r="AL513">
        <v>29836000</v>
      </c>
      <c r="AM513">
        <v>1203630976</v>
      </c>
      <c r="AN513">
        <v>431417984</v>
      </c>
      <c r="AO513">
        <v>88951000</v>
      </c>
      <c r="AT513">
        <v>2085</v>
      </c>
      <c r="AU513">
        <v>0.79800000000000004</v>
      </c>
      <c r="AV513">
        <v>6836</v>
      </c>
      <c r="AW513">
        <v>0.121257</v>
      </c>
      <c r="AX513">
        <v>0.55015000000000003</v>
      </c>
      <c r="AY513">
        <v>2.7320400000000002E-2</v>
      </c>
      <c r="AZ513">
        <v>31410.5</v>
      </c>
    </row>
    <row r="514" spans="1:52">
      <c r="A514">
        <v>1998</v>
      </c>
      <c r="B514">
        <v>110680</v>
      </c>
      <c r="C514" t="s">
        <v>111</v>
      </c>
      <c r="D514" t="s">
        <v>48</v>
      </c>
      <c r="E514">
        <f t="shared" ref="E514:E577" si="8">IF(M514&gt;999,1,0)</f>
        <v>0</v>
      </c>
      <c r="F514">
        <f>IF(ISNA(VLOOKUP(B514,criteria!$U$2:$U$174,1,0)),0,1)</f>
        <v>1</v>
      </c>
      <c r="G514" t="s">
        <v>636</v>
      </c>
      <c r="H514" t="s">
        <v>636</v>
      </c>
      <c r="N514">
        <v>92093</v>
      </c>
      <c r="O514" t="s">
        <v>49</v>
      </c>
      <c r="V514">
        <v>110802000</v>
      </c>
      <c r="Y514">
        <v>1780000</v>
      </c>
      <c r="Z514">
        <v>321955008</v>
      </c>
      <c r="AA514">
        <v>257806992</v>
      </c>
      <c r="AB514">
        <v>91507000</v>
      </c>
      <c r="AC514">
        <v>15636000</v>
      </c>
      <c r="AF514">
        <v>1346708992</v>
      </c>
      <c r="AG514">
        <v>248740992</v>
      </c>
      <c r="AH514">
        <v>345919008</v>
      </c>
      <c r="AI514">
        <v>7054000</v>
      </c>
      <c r="AJ514">
        <v>352972992</v>
      </c>
      <c r="AK514">
        <v>114295000</v>
      </c>
      <c r="AL514">
        <v>28569000</v>
      </c>
      <c r="AM514">
        <v>1332071936</v>
      </c>
      <c r="AN514">
        <v>460459008</v>
      </c>
      <c r="AO514">
        <v>98906000</v>
      </c>
      <c r="AT514">
        <v>1939</v>
      </c>
      <c r="AU514">
        <v>0.79100000000000004</v>
      </c>
      <c r="AV514">
        <v>6836</v>
      </c>
      <c r="AW514">
        <v>0.135431</v>
      </c>
      <c r="AX514">
        <v>0.563612</v>
      </c>
      <c r="AY514">
        <v>3.4004300000000001E-2</v>
      </c>
      <c r="AZ514">
        <v>34049</v>
      </c>
    </row>
    <row r="515" spans="1:52">
      <c r="A515">
        <v>1999</v>
      </c>
      <c r="B515">
        <v>110680</v>
      </c>
      <c r="C515" t="s">
        <v>111</v>
      </c>
      <c r="D515" t="s">
        <v>48</v>
      </c>
      <c r="E515">
        <f t="shared" si="8"/>
        <v>0</v>
      </c>
      <c r="F515">
        <f>IF(ISNA(VLOOKUP(B515,criteria!$U$2:$U$174,1,0)),0,1)</f>
        <v>1</v>
      </c>
      <c r="G515" t="s">
        <v>636</v>
      </c>
      <c r="H515" t="s">
        <v>636</v>
      </c>
      <c r="N515">
        <v>92093</v>
      </c>
      <c r="O515" t="s">
        <v>49</v>
      </c>
      <c r="V515">
        <v>114194000</v>
      </c>
      <c r="Y515">
        <v>1522000</v>
      </c>
      <c r="Z515">
        <v>359180000</v>
      </c>
      <c r="AA515">
        <v>281141984</v>
      </c>
      <c r="AB515">
        <v>97587000</v>
      </c>
      <c r="AC515">
        <v>17731000</v>
      </c>
      <c r="AF515">
        <v>1459275008</v>
      </c>
      <c r="AG515">
        <v>267879008</v>
      </c>
      <c r="AH515">
        <v>387912000</v>
      </c>
      <c r="AI515">
        <v>8441000</v>
      </c>
      <c r="AJ515">
        <v>396352992</v>
      </c>
      <c r="AK515">
        <v>142863008</v>
      </c>
      <c r="AL515">
        <v>31614000</v>
      </c>
      <c r="AM515">
        <v>1448129024</v>
      </c>
      <c r="AN515">
        <v>507975008</v>
      </c>
      <c r="AO515">
        <v>109577000</v>
      </c>
      <c r="AT515">
        <v>2187</v>
      </c>
      <c r="AU515">
        <v>0.77900000000000003</v>
      </c>
      <c r="AV515">
        <v>7134</v>
      </c>
      <c r="AW515">
        <v>0.15387899999999999</v>
      </c>
      <c r="AX515">
        <v>0.55569999999999997</v>
      </c>
      <c r="AY515">
        <v>3.4893800000000003E-2</v>
      </c>
      <c r="AZ515">
        <v>34801</v>
      </c>
    </row>
    <row r="516" spans="1:52">
      <c r="A516">
        <v>2000</v>
      </c>
      <c r="B516">
        <v>110680</v>
      </c>
      <c r="C516" t="s">
        <v>111</v>
      </c>
      <c r="D516" t="s">
        <v>48</v>
      </c>
      <c r="E516">
        <f t="shared" si="8"/>
        <v>0</v>
      </c>
      <c r="F516">
        <f>IF(ISNA(VLOOKUP(B516,criteria!$U$2:$U$174,1,0)),0,1)</f>
        <v>1</v>
      </c>
      <c r="G516" t="s">
        <v>636</v>
      </c>
      <c r="H516" t="s">
        <v>636</v>
      </c>
      <c r="V516">
        <v>121556000</v>
      </c>
      <c r="Y516">
        <v>3339000</v>
      </c>
      <c r="Z516">
        <v>379454016</v>
      </c>
      <c r="AA516">
        <v>325153024</v>
      </c>
      <c r="AB516">
        <v>109045000</v>
      </c>
      <c r="AC516">
        <v>18122000</v>
      </c>
      <c r="AF516">
        <v>1601467008</v>
      </c>
      <c r="AG516">
        <v>284385984</v>
      </c>
      <c r="AH516">
        <v>411334016</v>
      </c>
      <c r="AI516">
        <v>9543000</v>
      </c>
      <c r="AJ516">
        <v>420877024</v>
      </c>
      <c r="AK516">
        <v>156296000</v>
      </c>
      <c r="AL516">
        <v>35414000</v>
      </c>
      <c r="AM516">
        <v>1552854016</v>
      </c>
      <c r="AN516">
        <v>551326976</v>
      </c>
      <c r="AO516">
        <v>118913000</v>
      </c>
      <c r="AT516">
        <v>2450</v>
      </c>
      <c r="AU516">
        <v>0.81899999999999995</v>
      </c>
      <c r="AV516">
        <v>7425</v>
      </c>
      <c r="AW516">
        <v>0.14333399999999999</v>
      </c>
      <c r="AX516">
        <v>0.54014499999999999</v>
      </c>
      <c r="AY516">
        <v>2.9853500000000002E-2</v>
      </c>
      <c r="AZ516">
        <v>32764</v>
      </c>
    </row>
    <row r="517" spans="1:52">
      <c r="A517">
        <v>2001</v>
      </c>
      <c r="B517">
        <v>110680</v>
      </c>
      <c r="C517" t="s">
        <v>111</v>
      </c>
      <c r="D517" t="s">
        <v>48</v>
      </c>
      <c r="E517">
        <f t="shared" si="8"/>
        <v>1</v>
      </c>
      <c r="F517">
        <f>IF(ISNA(VLOOKUP(B517,criteria!$U$2:$U$174,1,0)),0,1)</f>
        <v>1</v>
      </c>
      <c r="G517">
        <v>0.43242464713122269</v>
      </c>
      <c r="H517">
        <v>0.24108278326167262</v>
      </c>
      <c r="I517">
        <v>38187</v>
      </c>
      <c r="J517">
        <v>16513</v>
      </c>
      <c r="K517">
        <v>3981</v>
      </c>
      <c r="L517">
        <v>0</v>
      </c>
      <c r="M517">
        <v>3981</v>
      </c>
      <c r="N517">
        <v>92093</v>
      </c>
      <c r="O517" t="s">
        <v>49</v>
      </c>
      <c r="V517">
        <v>129579000</v>
      </c>
      <c r="W517">
        <v>104370000</v>
      </c>
      <c r="Y517">
        <v>96985000</v>
      </c>
      <c r="Z517">
        <v>411015008</v>
      </c>
      <c r="AA517">
        <v>453663008</v>
      </c>
      <c r="AB517">
        <v>36795000</v>
      </c>
      <c r="AC517">
        <v>48523000</v>
      </c>
      <c r="AD517">
        <v>1323902976</v>
      </c>
      <c r="AE517">
        <v>363648992</v>
      </c>
      <c r="AF517">
        <v>1777065984</v>
      </c>
      <c r="AG517">
        <v>325224096</v>
      </c>
      <c r="AH517">
        <v>457215680</v>
      </c>
      <c r="AI517">
        <v>12879473</v>
      </c>
      <c r="AJ517">
        <v>470095168</v>
      </c>
      <c r="AK517">
        <v>146831168</v>
      </c>
      <c r="AL517">
        <v>42709168</v>
      </c>
      <c r="AM517">
        <v>1619182976</v>
      </c>
      <c r="AN517">
        <v>801533696</v>
      </c>
      <c r="AO517">
        <v>147871472</v>
      </c>
      <c r="AR517">
        <v>1777065984</v>
      </c>
      <c r="AS517">
        <v>1619182976</v>
      </c>
      <c r="AT517">
        <v>2176</v>
      </c>
      <c r="AU517">
        <v>0.81200000000000006</v>
      </c>
      <c r="AV517">
        <v>7510</v>
      </c>
      <c r="AW517">
        <v>0.13594999999999999</v>
      </c>
      <c r="AX517">
        <v>0.53756700000000002</v>
      </c>
      <c r="AY517">
        <v>3.0660400000000001E-2</v>
      </c>
      <c r="AZ517">
        <v>34113</v>
      </c>
    </row>
    <row r="518" spans="1:52">
      <c r="A518">
        <v>2002</v>
      </c>
      <c r="B518">
        <v>110680</v>
      </c>
      <c r="C518" t="s">
        <v>111</v>
      </c>
      <c r="D518" t="s">
        <v>48</v>
      </c>
      <c r="E518">
        <f t="shared" si="8"/>
        <v>1</v>
      </c>
      <c r="F518">
        <f>IF(ISNA(VLOOKUP(B518,criteria!$U$2:$U$174,1,0)),0,1)</f>
        <v>1</v>
      </c>
      <c r="G518">
        <v>0.42390829413730174</v>
      </c>
      <c r="H518">
        <v>0.26320257078760684</v>
      </c>
      <c r="I518">
        <v>38907</v>
      </c>
      <c r="J518">
        <v>16493</v>
      </c>
      <c r="K518">
        <v>4341</v>
      </c>
      <c r="L518">
        <v>0</v>
      </c>
      <c r="M518">
        <v>4341</v>
      </c>
      <c r="N518">
        <v>92093</v>
      </c>
      <c r="O518" t="s">
        <v>49</v>
      </c>
      <c r="V518">
        <v>146676992</v>
      </c>
      <c r="W518">
        <v>119801000</v>
      </c>
      <c r="Y518">
        <v>99919000</v>
      </c>
      <c r="Z518">
        <v>458724992</v>
      </c>
      <c r="AA518">
        <v>434978016</v>
      </c>
      <c r="AB518">
        <v>38571000</v>
      </c>
      <c r="AC518">
        <v>93498000</v>
      </c>
      <c r="AD518">
        <v>1417639936</v>
      </c>
      <c r="AE518">
        <v>349473984</v>
      </c>
      <c r="AF518">
        <v>1891079040</v>
      </c>
      <c r="AG518">
        <v>348609248</v>
      </c>
      <c r="AH518">
        <v>489636800</v>
      </c>
      <c r="AI518">
        <v>13822422</v>
      </c>
      <c r="AJ518">
        <v>503459232</v>
      </c>
      <c r="AK518">
        <v>164665408</v>
      </c>
      <c r="AL518">
        <v>44103240</v>
      </c>
      <c r="AM518">
        <v>1726398976</v>
      </c>
      <c r="AN518">
        <v>851821824</v>
      </c>
      <c r="AO518">
        <v>162900384</v>
      </c>
      <c r="AR518">
        <v>1891079040</v>
      </c>
      <c r="AS518">
        <v>1726398976</v>
      </c>
      <c r="AT518">
        <v>2652</v>
      </c>
      <c r="AU518">
        <v>0.82899999999999996</v>
      </c>
      <c r="AV518">
        <v>8066</v>
      </c>
      <c r="AW518">
        <v>0.126161</v>
      </c>
      <c r="AX518">
        <v>0.53913</v>
      </c>
      <c r="AY518">
        <v>2.8887300000000001E-2</v>
      </c>
      <c r="AZ518">
        <v>33604</v>
      </c>
    </row>
    <row r="519" spans="1:52">
      <c r="A519">
        <v>2003</v>
      </c>
      <c r="B519">
        <v>110680</v>
      </c>
      <c r="C519" t="s">
        <v>111</v>
      </c>
      <c r="D519" t="s">
        <v>48</v>
      </c>
      <c r="E519">
        <f t="shared" si="8"/>
        <v>1</v>
      </c>
      <c r="F519">
        <f>IF(ISNA(VLOOKUP(B519,criteria!$U$2:$U$174,1,0)),0,1)</f>
        <v>1</v>
      </c>
      <c r="G519">
        <v>0.41338944517002851</v>
      </c>
      <c r="H519">
        <v>0.24824479288556051</v>
      </c>
      <c r="I519">
        <v>41346</v>
      </c>
      <c r="J519">
        <v>17092</v>
      </c>
      <c r="K519">
        <v>4061</v>
      </c>
      <c r="L519">
        <v>182</v>
      </c>
      <c r="M519">
        <v>4243</v>
      </c>
      <c r="N519">
        <v>92093</v>
      </c>
      <c r="O519" t="s">
        <v>49</v>
      </c>
      <c r="V519">
        <v>191356000</v>
      </c>
      <c r="W519">
        <v>144887008</v>
      </c>
      <c r="Y519">
        <v>95397000</v>
      </c>
      <c r="Z519">
        <v>525908000</v>
      </c>
      <c r="AA519">
        <v>398257984</v>
      </c>
      <c r="AB519">
        <v>51991000</v>
      </c>
      <c r="AC519">
        <v>67091000</v>
      </c>
      <c r="AD519">
        <v>1568578048</v>
      </c>
      <c r="AE519">
        <v>337470016</v>
      </c>
      <c r="AF519">
        <v>2016955008</v>
      </c>
      <c r="AG519">
        <v>378194528</v>
      </c>
      <c r="AH519">
        <v>529782112</v>
      </c>
      <c r="AI519">
        <v>13165992</v>
      </c>
      <c r="AJ519">
        <v>542948096</v>
      </c>
      <c r="AK519">
        <v>159454800</v>
      </c>
      <c r="AL519">
        <v>45346180</v>
      </c>
      <c r="AM519">
        <v>1843725056</v>
      </c>
      <c r="AN519">
        <v>905421184</v>
      </c>
      <c r="AO519">
        <v>180938208</v>
      </c>
      <c r="AP519">
        <v>161508992</v>
      </c>
      <c r="AQ519">
        <v>186524992</v>
      </c>
      <c r="AR519">
        <v>2016955008</v>
      </c>
      <c r="AS519">
        <v>1843725056</v>
      </c>
      <c r="AT519">
        <v>2743</v>
      </c>
      <c r="AU519">
        <v>0.82599999999999996</v>
      </c>
      <c r="AV519">
        <v>8620</v>
      </c>
      <c r="AW519">
        <v>0.13192000000000001</v>
      </c>
      <c r="AX519">
        <v>0.54023100000000002</v>
      </c>
      <c r="AY519">
        <v>2.83085E-2</v>
      </c>
      <c r="AZ519">
        <v>32525</v>
      </c>
    </row>
    <row r="520" spans="1:52">
      <c r="A520">
        <v>2004</v>
      </c>
      <c r="B520">
        <v>110680</v>
      </c>
      <c r="C520" t="s">
        <v>111</v>
      </c>
      <c r="D520" t="s">
        <v>48</v>
      </c>
      <c r="E520">
        <f t="shared" si="8"/>
        <v>1</v>
      </c>
      <c r="F520">
        <f>IF(ISNA(VLOOKUP(B520,criteria!$U$2:$U$174,1,0)),0,1)</f>
        <v>1</v>
      </c>
      <c r="G520">
        <v>0.37234997583039847</v>
      </c>
      <c r="H520">
        <v>0.23485410484668645</v>
      </c>
      <c r="I520">
        <v>43443</v>
      </c>
      <c r="J520">
        <v>16176</v>
      </c>
      <c r="K520">
        <v>3606</v>
      </c>
      <c r="L520">
        <v>193</v>
      </c>
      <c r="M520">
        <v>3799</v>
      </c>
      <c r="N520">
        <v>92093</v>
      </c>
      <c r="O520" t="s">
        <v>49</v>
      </c>
      <c r="P520" t="s">
        <v>50</v>
      </c>
      <c r="V520">
        <v>225928992</v>
      </c>
      <c r="W520">
        <v>176264992</v>
      </c>
      <c r="Y520">
        <v>114135000</v>
      </c>
      <c r="Z520">
        <v>525192000</v>
      </c>
      <c r="AA520">
        <v>403176000</v>
      </c>
      <c r="AB520">
        <v>49372000</v>
      </c>
      <c r="AC520">
        <v>130553000</v>
      </c>
      <c r="AD520">
        <v>1692864000</v>
      </c>
      <c r="AE520">
        <v>317400992</v>
      </c>
      <c r="AF520">
        <v>2184413952</v>
      </c>
      <c r="AG520">
        <v>418492576</v>
      </c>
      <c r="AH520">
        <v>558193472</v>
      </c>
      <c r="AI520">
        <v>11162107</v>
      </c>
      <c r="AJ520">
        <v>569355584</v>
      </c>
      <c r="AK520">
        <v>145828928</v>
      </c>
      <c r="AL520">
        <v>47724168</v>
      </c>
      <c r="AM520">
        <v>1968353024</v>
      </c>
      <c r="AN520">
        <v>959364736</v>
      </c>
      <c r="AO520">
        <v>199802544</v>
      </c>
      <c r="AP520">
        <v>186524992</v>
      </c>
      <c r="AQ520">
        <v>213380000</v>
      </c>
      <c r="AR520">
        <v>2184413952</v>
      </c>
      <c r="AS520">
        <v>1968353024</v>
      </c>
      <c r="AT520">
        <v>2729</v>
      </c>
      <c r="AU520">
        <v>0.84599999999999997</v>
      </c>
      <c r="AV520">
        <v>8996</v>
      </c>
      <c r="AW520">
        <v>0.132995</v>
      </c>
      <c r="AX520">
        <v>0.54556700000000002</v>
      </c>
      <c r="AY520">
        <v>2.6900899999999998E-2</v>
      </c>
      <c r="AZ520">
        <v>33089.5</v>
      </c>
    </row>
    <row r="521" spans="1:52">
      <c r="A521">
        <v>2005</v>
      </c>
      <c r="B521">
        <v>110680</v>
      </c>
      <c r="C521" t="s">
        <v>70</v>
      </c>
      <c r="D521" t="s">
        <v>48</v>
      </c>
      <c r="E521">
        <f t="shared" si="8"/>
        <v>1</v>
      </c>
      <c r="F521">
        <f>IF(ISNA(VLOOKUP(B521,criteria!$U$2:$U$174,1,0)),0,1)</f>
        <v>1</v>
      </c>
      <c r="G521">
        <v>0.39316342553448486</v>
      </c>
      <c r="H521">
        <v>0.23803379416282641</v>
      </c>
      <c r="I521">
        <v>41395</v>
      </c>
      <c r="J521">
        <v>16275</v>
      </c>
      <c r="K521">
        <v>3601</v>
      </c>
      <c r="L521">
        <v>273</v>
      </c>
      <c r="M521">
        <v>3874</v>
      </c>
      <c r="N521">
        <v>92093</v>
      </c>
      <c r="O521" t="s">
        <v>49</v>
      </c>
      <c r="P521" t="s">
        <v>50</v>
      </c>
      <c r="Q521" t="s">
        <v>54</v>
      </c>
      <c r="V521">
        <v>245916992</v>
      </c>
      <c r="W521">
        <v>192606000</v>
      </c>
      <c r="Y521">
        <v>133382000</v>
      </c>
      <c r="Z521">
        <v>525099008</v>
      </c>
      <c r="AA521">
        <v>443539040</v>
      </c>
      <c r="AB521">
        <v>48014000</v>
      </c>
      <c r="AC521">
        <v>83621000</v>
      </c>
      <c r="AD521">
        <v>1824567040</v>
      </c>
      <c r="AE521">
        <v>330518016</v>
      </c>
      <c r="AF521">
        <v>2280025088</v>
      </c>
      <c r="AG521">
        <v>443521504</v>
      </c>
      <c r="AH521">
        <v>572020800</v>
      </c>
      <c r="AI521">
        <v>18636904</v>
      </c>
      <c r="AJ521">
        <v>590657728</v>
      </c>
      <c r="AK521">
        <v>170873280</v>
      </c>
      <c r="AL521">
        <v>50845372</v>
      </c>
      <c r="AM521">
        <v>2091278976</v>
      </c>
      <c r="AN521">
        <v>1029151168</v>
      </c>
      <c r="AO521">
        <v>201089712</v>
      </c>
      <c r="AP521">
        <v>213380000</v>
      </c>
      <c r="AQ521">
        <v>277761984</v>
      </c>
      <c r="AR521">
        <v>2280025088</v>
      </c>
      <c r="AS521">
        <v>2091278976</v>
      </c>
      <c r="AT521">
        <v>2681</v>
      </c>
      <c r="AU521">
        <v>0.85899999999999999</v>
      </c>
      <c r="AV521">
        <v>9421</v>
      </c>
      <c r="AW521">
        <v>0.13989099999999999</v>
      </c>
      <c r="AX521">
        <v>0.54423299999999997</v>
      </c>
      <c r="AY521">
        <v>2.7001399999999998E-2</v>
      </c>
      <c r="AZ521">
        <v>32589.5</v>
      </c>
    </row>
    <row r="522" spans="1:52">
      <c r="A522">
        <v>2006</v>
      </c>
      <c r="B522">
        <v>110680</v>
      </c>
      <c r="C522" t="s">
        <v>70</v>
      </c>
      <c r="D522" t="s">
        <v>48</v>
      </c>
      <c r="E522">
        <f t="shared" si="8"/>
        <v>1</v>
      </c>
      <c r="F522">
        <f>IF(ISNA(VLOOKUP(B522,criteria!$U$2:$U$174,1,0)),0,1)</f>
        <v>1</v>
      </c>
      <c r="G522">
        <v>0.42571668229140969</v>
      </c>
      <c r="H522">
        <v>0.21563514140009271</v>
      </c>
      <c r="I522">
        <v>40534</v>
      </c>
      <c r="J522">
        <v>17256</v>
      </c>
      <c r="K522">
        <v>3434</v>
      </c>
      <c r="L522">
        <v>287</v>
      </c>
      <c r="M522">
        <v>3721</v>
      </c>
      <c r="N522">
        <v>92093</v>
      </c>
      <c r="O522" t="s">
        <v>49</v>
      </c>
      <c r="P522" t="s">
        <v>50</v>
      </c>
      <c r="Q522" t="s">
        <v>54</v>
      </c>
      <c r="V522">
        <v>258819008</v>
      </c>
      <c r="W522">
        <v>202464992</v>
      </c>
      <c r="Y522">
        <v>154214000</v>
      </c>
      <c r="Z522">
        <v>543257984</v>
      </c>
      <c r="AA522">
        <v>496914048</v>
      </c>
      <c r="AB522">
        <v>62618000</v>
      </c>
      <c r="AC522">
        <v>136063008</v>
      </c>
      <c r="AD522">
        <v>1982210048</v>
      </c>
      <c r="AE522">
        <v>364624992</v>
      </c>
      <c r="AF522">
        <v>2478215936</v>
      </c>
      <c r="AG522">
        <v>484146400</v>
      </c>
      <c r="AH522">
        <v>590518976</v>
      </c>
      <c r="AI522">
        <v>17676074</v>
      </c>
      <c r="AJ522">
        <v>608195072</v>
      </c>
      <c r="AK522">
        <v>173972624</v>
      </c>
      <c r="AL522">
        <v>56011416</v>
      </c>
      <c r="AM522">
        <v>2249985024</v>
      </c>
      <c r="AN522">
        <v>1112901504</v>
      </c>
      <c r="AO522">
        <v>226527104</v>
      </c>
      <c r="AP522">
        <v>277761984</v>
      </c>
      <c r="AQ522">
        <v>374095008</v>
      </c>
      <c r="AR522">
        <v>2478215936</v>
      </c>
      <c r="AS522">
        <v>2249985024</v>
      </c>
      <c r="AT522">
        <v>3356</v>
      </c>
      <c r="AU522">
        <v>0.84299999999999997</v>
      </c>
      <c r="AV522">
        <v>9657</v>
      </c>
      <c r="AW522">
        <v>0.14542099999999999</v>
      </c>
      <c r="AX522">
        <v>0.54198900000000005</v>
      </c>
      <c r="AY522">
        <v>2.8822199999999999E-2</v>
      </c>
      <c r="AZ522">
        <v>33077</v>
      </c>
    </row>
    <row r="523" spans="1:52">
      <c r="A523">
        <v>2007</v>
      </c>
      <c r="B523">
        <v>110680</v>
      </c>
      <c r="C523" t="s">
        <v>70</v>
      </c>
      <c r="D523" t="s">
        <v>48</v>
      </c>
      <c r="E523">
        <f t="shared" si="8"/>
        <v>1</v>
      </c>
      <c r="F523">
        <f>IF(ISNA(VLOOKUP(B523,criteria!$U$2:$U$174,1,0)),0,1)</f>
        <v>1</v>
      </c>
      <c r="G523">
        <v>0.4556674542910234</v>
      </c>
      <c r="H523">
        <v>0.23103257312591249</v>
      </c>
      <c r="I523">
        <v>43591</v>
      </c>
      <c r="J523">
        <v>19863</v>
      </c>
      <c r="K523">
        <v>4301</v>
      </c>
      <c r="L523">
        <v>288</v>
      </c>
      <c r="M523">
        <v>4589</v>
      </c>
      <c r="N523">
        <v>92093</v>
      </c>
      <c r="O523" t="s">
        <v>49</v>
      </c>
      <c r="P523" t="s">
        <v>50</v>
      </c>
      <c r="Q523" t="s">
        <v>54</v>
      </c>
      <c r="V523">
        <v>292631008</v>
      </c>
      <c r="W523">
        <v>230451008</v>
      </c>
      <c r="Y523">
        <v>165604992</v>
      </c>
      <c r="Z523">
        <v>564094976</v>
      </c>
      <c r="AA523">
        <v>520319008</v>
      </c>
      <c r="AB523">
        <v>59136000</v>
      </c>
      <c r="AC523">
        <v>446788000</v>
      </c>
      <c r="AD523">
        <v>2137858944</v>
      </c>
      <c r="AE523">
        <v>402523008</v>
      </c>
      <c r="AF523">
        <v>2756016896</v>
      </c>
      <c r="AG523">
        <v>528091776</v>
      </c>
      <c r="AH523">
        <v>618202304</v>
      </c>
      <c r="AI523">
        <v>18242386</v>
      </c>
      <c r="AJ523">
        <v>636444672</v>
      </c>
      <c r="AK523">
        <v>213649680</v>
      </c>
      <c r="AL523">
        <v>63329216</v>
      </c>
      <c r="AM523">
        <v>2480857088</v>
      </c>
      <c r="AN523">
        <v>1172590464</v>
      </c>
      <c r="AO523">
        <v>245732528</v>
      </c>
      <c r="AP523">
        <v>374095008</v>
      </c>
      <c r="AQ523">
        <v>383632992</v>
      </c>
      <c r="AR523">
        <v>2756016896</v>
      </c>
      <c r="AS523">
        <v>2480857088</v>
      </c>
      <c r="AT523">
        <v>3613</v>
      </c>
      <c r="AU523">
        <v>0.85199999999999998</v>
      </c>
      <c r="AV523">
        <v>8882</v>
      </c>
      <c r="AW523">
        <v>0.132686</v>
      </c>
      <c r="AX523">
        <v>0.53601799999999999</v>
      </c>
      <c r="AY523">
        <v>2.6848899999999998E-2</v>
      </c>
      <c r="AZ523">
        <v>33741</v>
      </c>
    </row>
    <row r="524" spans="1:52">
      <c r="A524">
        <v>2008</v>
      </c>
      <c r="B524">
        <v>110680</v>
      </c>
      <c r="C524" t="s">
        <v>70</v>
      </c>
      <c r="D524" t="s">
        <v>48</v>
      </c>
      <c r="E524">
        <f t="shared" si="8"/>
        <v>1</v>
      </c>
      <c r="F524">
        <f>IF(ISNA(VLOOKUP(B524,criteria!$U$2:$U$174,1,0)),0,1)</f>
        <v>1</v>
      </c>
      <c r="G524">
        <v>0.42244056068133429</v>
      </c>
      <c r="H524">
        <v>0.21740956581088886</v>
      </c>
      <c r="I524">
        <v>45088</v>
      </c>
      <c r="J524">
        <v>19047</v>
      </c>
      <c r="K524">
        <v>4132</v>
      </c>
      <c r="L524">
        <v>9</v>
      </c>
      <c r="M524">
        <v>4141</v>
      </c>
      <c r="N524">
        <v>92093</v>
      </c>
      <c r="O524" t="s">
        <v>49</v>
      </c>
      <c r="P524" t="s">
        <v>50</v>
      </c>
      <c r="Q524" t="s">
        <v>54</v>
      </c>
      <c r="V524">
        <v>330496000</v>
      </c>
      <c r="W524">
        <v>260915008</v>
      </c>
      <c r="Y524">
        <v>186416000</v>
      </c>
      <c r="Z524">
        <v>613750976</v>
      </c>
      <c r="AA524">
        <v>486172992</v>
      </c>
      <c r="AB524">
        <v>55791000</v>
      </c>
      <c r="AC524">
        <v>381520000</v>
      </c>
      <c r="AD524">
        <v>2298039040</v>
      </c>
      <c r="AE524">
        <v>347552992</v>
      </c>
      <c r="AF524">
        <v>2774626048</v>
      </c>
      <c r="AG524">
        <v>525341312</v>
      </c>
      <c r="AH524">
        <v>675032192</v>
      </c>
      <c r="AI524">
        <v>18600972</v>
      </c>
      <c r="AJ524">
        <v>693633152</v>
      </c>
      <c r="AK524">
        <v>210348784</v>
      </c>
      <c r="AL524">
        <v>68987824</v>
      </c>
      <c r="AM524">
        <v>2589150976</v>
      </c>
      <c r="AN524">
        <v>1240576384</v>
      </c>
      <c r="AO524">
        <v>271348928</v>
      </c>
      <c r="AP524">
        <v>383632992</v>
      </c>
      <c r="AQ524">
        <v>308012000</v>
      </c>
      <c r="AR524">
        <v>2774626048</v>
      </c>
      <c r="AS524">
        <v>2589150976</v>
      </c>
      <c r="AT524">
        <v>3206</v>
      </c>
      <c r="AU524">
        <v>0.84399999999999997</v>
      </c>
      <c r="AV524">
        <v>9364</v>
      </c>
      <c r="AW524">
        <v>0.12501399999999999</v>
      </c>
      <c r="AX524">
        <v>0.52885400000000005</v>
      </c>
      <c r="AY524">
        <v>2.3502200000000001E-2</v>
      </c>
      <c r="AZ524">
        <v>34278</v>
      </c>
    </row>
    <row r="525" spans="1:52">
      <c r="A525">
        <v>2009</v>
      </c>
      <c r="B525">
        <v>110680</v>
      </c>
      <c r="C525" t="s">
        <v>70</v>
      </c>
      <c r="D525" t="s">
        <v>48</v>
      </c>
      <c r="E525">
        <f t="shared" si="8"/>
        <v>1</v>
      </c>
      <c r="F525">
        <f>IF(ISNA(VLOOKUP(B525,criteria!$U$2:$U$174,1,0)),0,1)</f>
        <v>1</v>
      </c>
      <c r="G525">
        <v>0.39879708768597655</v>
      </c>
      <c r="H525">
        <v>0.22712599883579404</v>
      </c>
      <c r="I525">
        <v>47385</v>
      </c>
      <c r="J525">
        <v>18897</v>
      </c>
      <c r="K525">
        <v>4288</v>
      </c>
      <c r="L525">
        <v>4</v>
      </c>
      <c r="M525">
        <v>4292</v>
      </c>
      <c r="N525">
        <v>92093</v>
      </c>
      <c r="O525" t="s">
        <v>49</v>
      </c>
      <c r="P525" t="s">
        <v>50</v>
      </c>
      <c r="Q525" t="s">
        <v>54</v>
      </c>
      <c r="R525">
        <v>-117.24</v>
      </c>
      <c r="S525">
        <v>32.875300000000003</v>
      </c>
      <c r="V525">
        <v>380806016</v>
      </c>
      <c r="W525">
        <v>312656992</v>
      </c>
      <c r="Y525">
        <v>204419008</v>
      </c>
      <c r="Z525">
        <v>681912896</v>
      </c>
      <c r="AA525">
        <v>544252032</v>
      </c>
      <c r="AB525">
        <v>85608000</v>
      </c>
      <c r="AC525">
        <v>378828992</v>
      </c>
      <c r="AD525">
        <v>2498031104</v>
      </c>
      <c r="AE525">
        <v>457159936</v>
      </c>
      <c r="AF525">
        <v>3047899904</v>
      </c>
      <c r="AG525">
        <v>542079552</v>
      </c>
      <c r="AH525">
        <v>747681408</v>
      </c>
      <c r="AI525">
        <v>20624170</v>
      </c>
      <c r="AJ525">
        <v>768305600</v>
      </c>
      <c r="AK525">
        <v>227726704</v>
      </c>
      <c r="AL525">
        <v>73283344</v>
      </c>
      <c r="AM525">
        <v>2813699072</v>
      </c>
      <c r="AN525">
        <v>1374995456</v>
      </c>
      <c r="AO525">
        <v>306080064</v>
      </c>
      <c r="AP525">
        <v>308012000</v>
      </c>
      <c r="AQ525">
        <v>340694016</v>
      </c>
      <c r="AT525">
        <v>3334</v>
      </c>
      <c r="AU525">
        <v>0.86099999999999999</v>
      </c>
      <c r="AV525">
        <v>11057</v>
      </c>
      <c r="AW525">
        <v>0.122665</v>
      </c>
      <c r="AX525">
        <v>0.53066599999999997</v>
      </c>
      <c r="AY525">
        <v>2.3649E-2</v>
      </c>
      <c r="AZ525">
        <v>34380</v>
      </c>
    </row>
    <row r="526" spans="1:52">
      <c r="A526">
        <v>2010</v>
      </c>
      <c r="B526">
        <v>110680</v>
      </c>
      <c r="C526" t="s">
        <v>70</v>
      </c>
      <c r="D526" t="s">
        <v>48</v>
      </c>
      <c r="E526">
        <f t="shared" si="8"/>
        <v>1</v>
      </c>
      <c r="F526">
        <f>IF(ISNA(VLOOKUP(B526,criteria!$U$2:$U$174,1,0)),0,1)</f>
        <v>1</v>
      </c>
      <c r="G526">
        <v>0.3621334466638334</v>
      </c>
      <c r="H526">
        <v>0.2199859171458749</v>
      </c>
      <c r="I526">
        <v>47060</v>
      </c>
      <c r="J526">
        <v>17042</v>
      </c>
      <c r="K526">
        <v>3746</v>
      </c>
      <c r="L526">
        <v>3</v>
      </c>
      <c r="M526">
        <v>3749</v>
      </c>
      <c r="N526">
        <v>92093</v>
      </c>
      <c r="O526" t="s">
        <v>49</v>
      </c>
      <c r="P526" t="s">
        <v>50</v>
      </c>
      <c r="Q526" t="s">
        <v>54</v>
      </c>
      <c r="R526">
        <v>-117.239</v>
      </c>
      <c r="S526">
        <v>32.875500000000002</v>
      </c>
      <c r="V526">
        <v>457403008</v>
      </c>
      <c r="W526">
        <v>350454016</v>
      </c>
      <c r="Y526">
        <v>217148000</v>
      </c>
      <c r="Z526">
        <v>745494976</v>
      </c>
      <c r="AA526">
        <v>586968000</v>
      </c>
      <c r="AB526">
        <v>51284000</v>
      </c>
      <c r="AC526">
        <v>271528992</v>
      </c>
      <c r="AD526">
        <v>2744153088</v>
      </c>
      <c r="AE526">
        <v>488040992</v>
      </c>
      <c r="AF526">
        <v>3516077056</v>
      </c>
      <c r="AG526">
        <v>589401024</v>
      </c>
      <c r="AH526">
        <v>785200000</v>
      </c>
      <c r="AI526">
        <v>24849000</v>
      </c>
      <c r="AJ526">
        <v>810049024</v>
      </c>
      <c r="AK526">
        <v>268859008</v>
      </c>
      <c r="AL526">
        <v>82595000</v>
      </c>
      <c r="AM526">
        <v>2998148096</v>
      </c>
      <c r="AN526">
        <v>1461356032</v>
      </c>
      <c r="AO526">
        <v>339416000</v>
      </c>
      <c r="AP526">
        <v>340694016</v>
      </c>
      <c r="AQ526">
        <v>410712000</v>
      </c>
      <c r="AT526">
        <v>3174</v>
      </c>
      <c r="AU526">
        <v>0.85299999999999998</v>
      </c>
      <c r="AV526">
        <v>11534</v>
      </c>
      <c r="AW526">
        <v>0.121184</v>
      </c>
      <c r="AX526">
        <v>0.52844599999999997</v>
      </c>
      <c r="AY526">
        <v>2.6017599999999998E-2</v>
      </c>
      <c r="AZ526">
        <v>33045</v>
      </c>
    </row>
    <row r="527" spans="1:52">
      <c r="A527">
        <v>2011</v>
      </c>
      <c r="B527">
        <v>110680</v>
      </c>
      <c r="C527" t="s">
        <v>70</v>
      </c>
      <c r="D527" t="s">
        <v>48</v>
      </c>
      <c r="E527">
        <f t="shared" si="8"/>
        <v>1</v>
      </c>
      <c r="F527">
        <f>IF(ISNA(VLOOKUP(B527,criteria!$U$2:$U$174,1,0)),0,1)</f>
        <v>1</v>
      </c>
      <c r="G527">
        <v>0.37883072061208367</v>
      </c>
      <c r="H527">
        <v>0.21672795126502387</v>
      </c>
      <c r="I527">
        <v>48098</v>
      </c>
      <c r="J527">
        <v>18221</v>
      </c>
      <c r="K527">
        <v>3944</v>
      </c>
      <c r="L527">
        <v>5</v>
      </c>
      <c r="M527">
        <v>3949</v>
      </c>
      <c r="N527">
        <v>92093</v>
      </c>
      <c r="O527" t="s">
        <v>49</v>
      </c>
      <c r="P527" t="s">
        <v>50</v>
      </c>
      <c r="Q527" t="s">
        <v>54</v>
      </c>
      <c r="R527">
        <v>-117.238</v>
      </c>
      <c r="S527">
        <v>32.876600000000003</v>
      </c>
      <c r="T527">
        <v>0.03</v>
      </c>
      <c r="U527">
        <v>4328</v>
      </c>
      <c r="V527">
        <v>531926016</v>
      </c>
      <c r="W527">
        <v>388521984</v>
      </c>
      <c r="Y527">
        <v>224220992</v>
      </c>
      <c r="Z527">
        <v>747028992</v>
      </c>
      <c r="AA527">
        <v>534176992</v>
      </c>
      <c r="AB527">
        <v>68333000</v>
      </c>
      <c r="AC527">
        <v>175052000</v>
      </c>
      <c r="AD527">
        <v>2999376896</v>
      </c>
      <c r="AE527">
        <v>417711008</v>
      </c>
      <c r="AF527">
        <v>3616765952</v>
      </c>
      <c r="AG527">
        <v>631369984</v>
      </c>
      <c r="AH527">
        <v>829200000</v>
      </c>
      <c r="AI527">
        <v>25138000</v>
      </c>
      <c r="AJ527">
        <v>854337984</v>
      </c>
      <c r="AK527">
        <v>326456000</v>
      </c>
      <c r="AL527">
        <v>96569000</v>
      </c>
      <c r="AM527">
        <v>3315449088</v>
      </c>
      <c r="AN527">
        <v>1549218944</v>
      </c>
      <c r="AO527">
        <v>438991008</v>
      </c>
      <c r="AP527">
        <v>410712000</v>
      </c>
      <c r="AQ527">
        <v>402836000</v>
      </c>
      <c r="AT527">
        <v>3958</v>
      </c>
      <c r="AU527">
        <v>0.86199999999999999</v>
      </c>
      <c r="AV527">
        <v>11684</v>
      </c>
      <c r="AW527">
        <v>0.12457799999999999</v>
      </c>
      <c r="AX527">
        <v>0.52433700000000005</v>
      </c>
      <c r="AY527">
        <v>2.5421699999999998E-2</v>
      </c>
      <c r="AZ527">
        <v>31891</v>
      </c>
    </row>
    <row r="528" spans="1:52">
      <c r="A528">
        <v>2012</v>
      </c>
      <c r="B528">
        <v>110680</v>
      </c>
      <c r="C528" t="s">
        <v>70</v>
      </c>
      <c r="D528" t="s">
        <v>48</v>
      </c>
      <c r="E528">
        <f t="shared" si="8"/>
        <v>1</v>
      </c>
      <c r="F528">
        <f>IF(ISNA(VLOOKUP(B528,criteria!$U$2:$U$174,1,0)),0,1)</f>
        <v>1</v>
      </c>
      <c r="G528">
        <v>0.35349585586259796</v>
      </c>
      <c r="H528">
        <v>0.18233301577220282</v>
      </c>
      <c r="I528">
        <v>53449</v>
      </c>
      <c r="J528">
        <v>18894</v>
      </c>
      <c r="K528">
        <v>3444</v>
      </c>
      <c r="L528">
        <v>1</v>
      </c>
      <c r="M528">
        <v>3445</v>
      </c>
      <c r="N528">
        <v>92093</v>
      </c>
      <c r="O528" t="s">
        <v>49</v>
      </c>
      <c r="P528" t="s">
        <v>50</v>
      </c>
      <c r="Q528" t="s">
        <v>54</v>
      </c>
      <c r="R528">
        <v>-117.238</v>
      </c>
      <c r="S528">
        <v>32.876600000000003</v>
      </c>
      <c r="T528">
        <v>3.7999999999999999E-2</v>
      </c>
      <c r="U528">
        <v>4384</v>
      </c>
      <c r="V528">
        <v>556611968</v>
      </c>
      <c r="W528">
        <v>414526016</v>
      </c>
      <c r="Y528">
        <v>226291008</v>
      </c>
      <c r="Z528">
        <v>734177984</v>
      </c>
      <c r="AA528">
        <v>545618048</v>
      </c>
      <c r="AB528">
        <v>53791000</v>
      </c>
      <c r="AC528">
        <v>186872000</v>
      </c>
      <c r="AD528">
        <v>3133212928</v>
      </c>
      <c r="AE528">
        <v>427832000</v>
      </c>
      <c r="AF528">
        <v>3751681024</v>
      </c>
      <c r="AG528">
        <v>683318976</v>
      </c>
      <c r="AH528">
        <v>856454016</v>
      </c>
      <c r="AI528">
        <v>22469000</v>
      </c>
      <c r="AJ528">
        <v>878923008</v>
      </c>
      <c r="AK528">
        <v>354979008</v>
      </c>
      <c r="AL528">
        <v>101263000</v>
      </c>
      <c r="AM528">
        <v>3519031040</v>
      </c>
      <c r="AN528">
        <v>1604713984</v>
      </c>
      <c r="AO528">
        <v>477772992</v>
      </c>
      <c r="AP528">
        <v>402836000</v>
      </c>
      <c r="AQ528">
        <v>471857984</v>
      </c>
      <c r="AT528">
        <v>3553</v>
      </c>
      <c r="AU528">
        <v>0.85799999999999998</v>
      </c>
      <c r="AV528">
        <v>11923</v>
      </c>
      <c r="AW528">
        <v>0.124144</v>
      </c>
      <c r="AX528">
        <v>0.50228300000000004</v>
      </c>
      <c r="AY528">
        <v>2.5234599999999999E-2</v>
      </c>
      <c r="AZ528">
        <v>35135</v>
      </c>
    </row>
    <row r="529" spans="1:52">
      <c r="A529">
        <v>2013</v>
      </c>
      <c r="B529">
        <v>110680</v>
      </c>
      <c r="C529" t="s">
        <v>70</v>
      </c>
      <c r="D529" t="s">
        <v>48</v>
      </c>
      <c r="E529">
        <f t="shared" si="8"/>
        <v>1</v>
      </c>
      <c r="F529">
        <f>IF(ISNA(VLOOKUP(B529,criteria!$U$2:$U$174,1,0)),0,1)</f>
        <v>1</v>
      </c>
      <c r="G529">
        <v>0.375</v>
      </c>
      <c r="H529">
        <v>0.20055234087322463</v>
      </c>
      <c r="I529">
        <v>60832</v>
      </c>
      <c r="J529">
        <v>22812</v>
      </c>
      <c r="K529">
        <v>4570</v>
      </c>
      <c r="L529">
        <v>5</v>
      </c>
      <c r="M529">
        <v>4575</v>
      </c>
      <c r="N529">
        <v>92093</v>
      </c>
      <c r="O529" t="s">
        <v>49</v>
      </c>
      <c r="P529" t="s">
        <v>50</v>
      </c>
      <c r="Q529" t="s">
        <v>54</v>
      </c>
      <c r="R529">
        <v>-117.238</v>
      </c>
      <c r="S529">
        <v>32.876600000000003</v>
      </c>
      <c r="T529">
        <v>2.9000000000000001E-2</v>
      </c>
      <c r="U529">
        <v>4800</v>
      </c>
      <c r="V529">
        <v>603425984</v>
      </c>
      <c r="W529">
        <v>463455008</v>
      </c>
      <c r="Y529">
        <v>233260992</v>
      </c>
      <c r="Z529">
        <v>687433024</v>
      </c>
      <c r="AA529">
        <v>574284992</v>
      </c>
      <c r="AB529">
        <v>74707000</v>
      </c>
      <c r="AC529">
        <v>76140000</v>
      </c>
      <c r="AD529">
        <v>3327195904</v>
      </c>
      <c r="AE529">
        <v>458708000</v>
      </c>
      <c r="AF529">
        <v>3817786112</v>
      </c>
      <c r="AG529">
        <v>754768320</v>
      </c>
      <c r="AH529">
        <v>841530176</v>
      </c>
      <c r="AI529">
        <v>24401036</v>
      </c>
      <c r="AJ529">
        <v>865931200</v>
      </c>
      <c r="AK529">
        <v>329591296</v>
      </c>
      <c r="AL529">
        <v>111374656</v>
      </c>
      <c r="AM529">
        <v>3884466944</v>
      </c>
      <c r="AN529">
        <v>1687913216</v>
      </c>
      <c r="AO529">
        <v>657984640</v>
      </c>
      <c r="AP529">
        <v>471857984</v>
      </c>
      <c r="AQ529">
        <v>534912000</v>
      </c>
      <c r="AT529">
        <v>3666</v>
      </c>
      <c r="AU529">
        <v>0.86199999999999999</v>
      </c>
      <c r="AV529">
        <v>11978</v>
      </c>
      <c r="AW529">
        <v>0.113908</v>
      </c>
      <c r="AX529">
        <v>0.486707</v>
      </c>
      <c r="AY529">
        <v>2.25688E-2</v>
      </c>
      <c r="AZ529">
        <v>39401</v>
      </c>
    </row>
    <row r="530" spans="1:52">
      <c r="A530">
        <v>2014</v>
      </c>
      <c r="B530">
        <v>110680</v>
      </c>
      <c r="C530" t="s">
        <v>70</v>
      </c>
      <c r="D530" t="s">
        <v>48</v>
      </c>
      <c r="E530">
        <f t="shared" si="8"/>
        <v>1</v>
      </c>
      <c r="F530">
        <f>IF(ISNA(VLOOKUP(B530,criteria!$U$2:$U$174,1,0)),0,1)</f>
        <v>1</v>
      </c>
      <c r="G530">
        <v>0.33287495915477616</v>
      </c>
      <c r="H530">
        <v>0.2013170272812794</v>
      </c>
      <c r="I530">
        <v>73448</v>
      </c>
      <c r="J530">
        <v>24449</v>
      </c>
      <c r="K530">
        <v>4913</v>
      </c>
      <c r="L530">
        <v>9</v>
      </c>
      <c r="M530">
        <v>4922</v>
      </c>
      <c r="N530">
        <v>92093</v>
      </c>
      <c r="O530" t="s">
        <v>49</v>
      </c>
      <c r="P530" t="s">
        <v>50</v>
      </c>
      <c r="Q530" t="s">
        <v>54</v>
      </c>
      <c r="R530">
        <v>-117.238</v>
      </c>
      <c r="S530">
        <v>32.876600000000003</v>
      </c>
      <c r="T530">
        <v>2.5000000000000001E-2</v>
      </c>
      <c r="U530">
        <v>5112</v>
      </c>
      <c r="V530">
        <v>653158016</v>
      </c>
      <c r="W530">
        <v>500926016</v>
      </c>
      <c r="Y530">
        <v>259344992</v>
      </c>
      <c r="Z530">
        <v>693924992</v>
      </c>
      <c r="AA530">
        <v>610871936</v>
      </c>
      <c r="AB530">
        <v>77426000</v>
      </c>
      <c r="AC530">
        <v>389986976</v>
      </c>
      <c r="AD530">
        <v>3623706112</v>
      </c>
      <c r="AE530">
        <v>482236992</v>
      </c>
      <c r="AF530">
        <v>4442592256</v>
      </c>
      <c r="AG530">
        <v>794075328</v>
      </c>
      <c r="AH530">
        <v>902674880</v>
      </c>
      <c r="AI530">
        <v>23075786</v>
      </c>
      <c r="AJ530">
        <v>925750656</v>
      </c>
      <c r="AK530">
        <v>375310496</v>
      </c>
      <c r="AL530">
        <v>122515384</v>
      </c>
      <c r="AM530">
        <v>4000535040</v>
      </c>
      <c r="AN530">
        <v>1801425536</v>
      </c>
      <c r="AO530">
        <v>602825088</v>
      </c>
      <c r="AP530">
        <v>534912000</v>
      </c>
      <c r="AQ530">
        <v>719883008</v>
      </c>
      <c r="AT530">
        <v>3272</v>
      </c>
      <c r="AU530">
        <v>0.873</v>
      </c>
      <c r="AV530">
        <v>12254</v>
      </c>
      <c r="AW530">
        <v>0.11665499999999999</v>
      </c>
      <c r="AX530">
        <v>0.49377700000000002</v>
      </c>
      <c r="AY530">
        <v>2.1498099999999999E-2</v>
      </c>
      <c r="AZ530">
        <v>37927.5</v>
      </c>
    </row>
    <row r="531" spans="1:52">
      <c r="A531">
        <v>2015</v>
      </c>
      <c r="B531">
        <v>110680</v>
      </c>
      <c r="C531" t="s">
        <v>70</v>
      </c>
      <c r="D531" t="s">
        <v>48</v>
      </c>
      <c r="E531">
        <f t="shared" si="8"/>
        <v>1</v>
      </c>
      <c r="F531">
        <f>IF(ISNA(VLOOKUP(B531,criteria!$U$2:$U$174,1,0)),0,1)</f>
        <v>1</v>
      </c>
      <c r="G531">
        <v>0.33736436889099553</v>
      </c>
      <c r="H531">
        <v>0.2009493070058857</v>
      </c>
      <c r="I531">
        <v>78061</v>
      </c>
      <c r="J531">
        <v>26335</v>
      </c>
      <c r="K531">
        <v>5286</v>
      </c>
      <c r="L531">
        <v>6</v>
      </c>
      <c r="M531">
        <v>5292</v>
      </c>
      <c r="T531">
        <v>0.02</v>
      </c>
      <c r="U531">
        <v>5740</v>
      </c>
      <c r="V531">
        <v>729372992</v>
      </c>
      <c r="W531">
        <v>573675008</v>
      </c>
      <c r="Y531">
        <v>221660992</v>
      </c>
      <c r="Z531">
        <v>686361024</v>
      </c>
      <c r="AA531">
        <v>589545984</v>
      </c>
      <c r="AB531">
        <v>83002000</v>
      </c>
      <c r="AC531">
        <v>78464000</v>
      </c>
      <c r="AD531">
        <v>3779004928</v>
      </c>
      <c r="AE531">
        <v>503958016</v>
      </c>
      <c r="AF531">
        <v>4314108928</v>
      </c>
      <c r="AG531">
        <v>848995008</v>
      </c>
      <c r="AH531">
        <v>873219008</v>
      </c>
      <c r="AI531">
        <v>23572134</v>
      </c>
      <c r="AJ531">
        <v>896791168</v>
      </c>
      <c r="AK531">
        <v>492579040</v>
      </c>
      <c r="AL531">
        <v>129075424</v>
      </c>
      <c r="AM531">
        <v>4344821248</v>
      </c>
      <c r="AN531">
        <v>1957208064</v>
      </c>
      <c r="AO531">
        <v>679814848</v>
      </c>
      <c r="AP531">
        <v>719883008</v>
      </c>
      <c r="AQ531">
        <v>549907968</v>
      </c>
      <c r="AT531">
        <v>3442</v>
      </c>
      <c r="AU531">
        <v>0.872</v>
      </c>
      <c r="AV531">
        <v>12071</v>
      </c>
      <c r="AW531">
        <v>0.11656</v>
      </c>
      <c r="AX531">
        <v>0.49563499999999999</v>
      </c>
      <c r="AY531">
        <v>2.1437700000000001E-2</v>
      </c>
      <c r="AZ531">
        <v>36544.5</v>
      </c>
    </row>
    <row r="532" spans="1:52">
      <c r="A532">
        <v>2016</v>
      </c>
      <c r="B532">
        <v>110680</v>
      </c>
      <c r="C532" t="s">
        <v>70</v>
      </c>
      <c r="D532" t="s">
        <v>48</v>
      </c>
      <c r="E532">
        <f t="shared" si="8"/>
        <v>1</v>
      </c>
      <c r="F532">
        <f>IF(ISNA(VLOOKUP(B532,criteria!$U$2:$U$174,1,0)),0,1)</f>
        <v>1</v>
      </c>
      <c r="G532">
        <v>0.3565931977959339</v>
      </c>
      <c r="H532">
        <v>0.19142134008258957</v>
      </c>
      <c r="I532">
        <v>84208</v>
      </c>
      <c r="J532">
        <v>30028</v>
      </c>
      <c r="K532">
        <v>5408</v>
      </c>
      <c r="L532">
        <v>340</v>
      </c>
      <c r="M532">
        <v>5748</v>
      </c>
      <c r="T532">
        <v>2.1000000000000001E-2</v>
      </c>
      <c r="U532">
        <v>5436</v>
      </c>
      <c r="V532">
        <v>788744064</v>
      </c>
      <c r="W532">
        <v>629187008</v>
      </c>
      <c r="Y532">
        <v>251268000</v>
      </c>
      <c r="Z532">
        <v>715825984</v>
      </c>
      <c r="AA532">
        <v>640249024</v>
      </c>
      <c r="AB532">
        <v>90751000</v>
      </c>
      <c r="AC532">
        <v>259847008</v>
      </c>
      <c r="AD532">
        <v>4151759872</v>
      </c>
      <c r="AE532">
        <v>565979008</v>
      </c>
      <c r="AF532">
        <v>4905726976</v>
      </c>
      <c r="AG532">
        <v>957956288</v>
      </c>
      <c r="AH532">
        <v>917480704</v>
      </c>
      <c r="AI532">
        <v>28628276</v>
      </c>
      <c r="AJ532">
        <v>946108992</v>
      </c>
      <c r="AK532">
        <v>527582272</v>
      </c>
      <c r="AL532">
        <v>150776848</v>
      </c>
      <c r="AM532">
        <v>4791887872</v>
      </c>
      <c r="AN532">
        <v>2184907008</v>
      </c>
      <c r="AO532">
        <v>797614400</v>
      </c>
      <c r="AP532">
        <v>549907968</v>
      </c>
      <c r="AQ532">
        <v>634316992</v>
      </c>
      <c r="AT532">
        <v>2911</v>
      </c>
      <c r="AU532">
        <v>0.84499999999999997</v>
      </c>
      <c r="AV532">
        <v>12545</v>
      </c>
      <c r="AW532">
        <v>0.11034099999999999</v>
      </c>
      <c r="AX532">
        <v>0.51985599999999998</v>
      </c>
      <c r="AY532">
        <v>1.5991499999999999E-2</v>
      </c>
      <c r="AZ532">
        <v>35914</v>
      </c>
    </row>
    <row r="533" spans="1:52">
      <c r="A533">
        <v>2017</v>
      </c>
      <c r="B533">
        <v>110680</v>
      </c>
      <c r="C533" t="s">
        <v>70</v>
      </c>
      <c r="D533" t="s">
        <v>48</v>
      </c>
      <c r="E533">
        <f t="shared" si="8"/>
        <v>1</v>
      </c>
      <c r="F533">
        <f>IF(ISNA(VLOOKUP(B533,criteria!$U$2:$U$174,1,0)),0,1)</f>
        <v>1</v>
      </c>
      <c r="G533">
        <v>0.33987970060828077</v>
      </c>
      <c r="H533">
        <v>0.1895811849239879</v>
      </c>
      <c r="I533">
        <v>88446</v>
      </c>
      <c r="J533">
        <v>30061</v>
      </c>
      <c r="K533">
        <v>5690</v>
      </c>
      <c r="L533">
        <v>9</v>
      </c>
      <c r="M533">
        <v>5699</v>
      </c>
      <c r="T533">
        <v>2.1000000000000001E-2</v>
      </c>
      <c r="U533">
        <v>4928</v>
      </c>
      <c r="V533">
        <v>828626816</v>
      </c>
      <c r="W533">
        <v>652587008</v>
      </c>
      <c r="Y533">
        <v>279300992</v>
      </c>
      <c r="Z533">
        <v>725383040</v>
      </c>
      <c r="AA533">
        <v>643925952</v>
      </c>
      <c r="AB533">
        <v>110161000</v>
      </c>
      <c r="AC533">
        <v>365032960</v>
      </c>
      <c r="AD533">
        <v>4544473088</v>
      </c>
      <c r="AE533">
        <v>560081984</v>
      </c>
      <c r="AF533">
        <v>5394019840</v>
      </c>
      <c r="AG533">
        <v>834803776</v>
      </c>
      <c r="AH533">
        <v>943173568</v>
      </c>
      <c r="AI533">
        <v>23784928</v>
      </c>
      <c r="AJ533">
        <v>966958464</v>
      </c>
      <c r="AK533">
        <v>782653440</v>
      </c>
      <c r="AL533">
        <v>149472016</v>
      </c>
      <c r="AM533">
        <v>5082951168</v>
      </c>
      <c r="AN533">
        <v>2361757952</v>
      </c>
      <c r="AO533">
        <v>798872768</v>
      </c>
      <c r="AP533">
        <v>634316992</v>
      </c>
      <c r="AQ533">
        <v>745689984</v>
      </c>
      <c r="AV533">
        <v>13115</v>
      </c>
    </row>
    <row r="534" spans="1:52">
      <c r="A534">
        <v>1990</v>
      </c>
      <c r="B534">
        <v>110705</v>
      </c>
      <c r="C534" t="s">
        <v>112</v>
      </c>
      <c r="D534" t="s">
        <v>48</v>
      </c>
      <c r="E534">
        <f t="shared" si="8"/>
        <v>0</v>
      </c>
      <c r="F534">
        <f>IF(ISNA(VLOOKUP(B534,criteria!$U$2:$U$174,1,0)),0,1)</f>
        <v>1</v>
      </c>
      <c r="G534" t="s">
        <v>636</v>
      </c>
      <c r="H534" t="s">
        <v>636</v>
      </c>
      <c r="N534">
        <v>93106</v>
      </c>
      <c r="O534" t="s">
        <v>49</v>
      </c>
      <c r="V534">
        <v>46220000</v>
      </c>
      <c r="Y534">
        <v>241000</v>
      </c>
      <c r="Z534">
        <v>52438000</v>
      </c>
      <c r="AA534">
        <v>154312992</v>
      </c>
      <c r="AB534">
        <v>11191000</v>
      </c>
      <c r="AC534">
        <v>7237000</v>
      </c>
      <c r="AF534">
        <v>314073984</v>
      </c>
      <c r="AG534">
        <v>103689000</v>
      </c>
      <c r="AH534">
        <v>46922000</v>
      </c>
      <c r="AI534">
        <v>1697000</v>
      </c>
      <c r="AJ534">
        <v>48619000</v>
      </c>
      <c r="AK534">
        <v>25865000</v>
      </c>
      <c r="AL534">
        <v>27413000</v>
      </c>
      <c r="AM534">
        <v>314411808</v>
      </c>
      <c r="AN534">
        <v>159094000</v>
      </c>
      <c r="AO534">
        <v>25960428</v>
      </c>
    </row>
    <row r="535" spans="1:52">
      <c r="A535">
        <v>1991</v>
      </c>
      <c r="B535">
        <v>110705</v>
      </c>
      <c r="C535" t="s">
        <v>112</v>
      </c>
      <c r="D535" t="s">
        <v>48</v>
      </c>
      <c r="E535">
        <f t="shared" si="8"/>
        <v>0</v>
      </c>
      <c r="F535">
        <f>IF(ISNA(VLOOKUP(B535,criteria!$U$2:$U$174,1,0)),0,1)</f>
        <v>1</v>
      </c>
      <c r="G535" t="s">
        <v>636</v>
      </c>
      <c r="H535" t="s">
        <v>636</v>
      </c>
      <c r="N535">
        <v>93106</v>
      </c>
      <c r="O535" t="s">
        <v>49</v>
      </c>
      <c r="V535">
        <v>61180000</v>
      </c>
      <c r="Y535">
        <v>307000</v>
      </c>
      <c r="Z535">
        <v>57714000</v>
      </c>
      <c r="AA535">
        <v>149860992</v>
      </c>
      <c r="AB535">
        <v>13148000</v>
      </c>
      <c r="AC535">
        <v>7525000</v>
      </c>
      <c r="AF535">
        <v>333507008</v>
      </c>
      <c r="AG535">
        <v>100957000</v>
      </c>
      <c r="AH535">
        <v>51581000</v>
      </c>
      <c r="AI535">
        <v>1539000</v>
      </c>
      <c r="AJ535">
        <v>53120000</v>
      </c>
      <c r="AK535">
        <v>26247000</v>
      </c>
      <c r="AL535">
        <v>27561000</v>
      </c>
      <c r="AM535">
        <v>321163680</v>
      </c>
      <c r="AN535">
        <v>157767008</v>
      </c>
      <c r="AO535">
        <v>28402488</v>
      </c>
    </row>
    <row r="536" spans="1:52">
      <c r="A536">
        <v>1992</v>
      </c>
      <c r="B536">
        <v>110705</v>
      </c>
      <c r="C536" t="s">
        <v>112</v>
      </c>
      <c r="D536" t="s">
        <v>48</v>
      </c>
      <c r="E536">
        <f t="shared" si="8"/>
        <v>0</v>
      </c>
      <c r="F536">
        <f>IF(ISNA(VLOOKUP(B536,criteria!$U$2:$U$174,1,0)),0,1)</f>
        <v>1</v>
      </c>
      <c r="G536" t="s">
        <v>636</v>
      </c>
      <c r="H536" t="s">
        <v>636</v>
      </c>
      <c r="N536">
        <v>93106</v>
      </c>
      <c r="O536" t="s">
        <v>49</v>
      </c>
      <c r="V536">
        <v>70206000</v>
      </c>
      <c r="Y536">
        <v>298000</v>
      </c>
      <c r="Z536">
        <v>59783000</v>
      </c>
      <c r="AA536">
        <v>131407000</v>
      </c>
      <c r="AB536">
        <v>12043000</v>
      </c>
      <c r="AC536">
        <v>7175000</v>
      </c>
      <c r="AF536">
        <v>326531008</v>
      </c>
      <c r="AG536">
        <v>99503000</v>
      </c>
      <c r="AH536">
        <v>53895000</v>
      </c>
      <c r="AI536">
        <v>1540000</v>
      </c>
      <c r="AJ536">
        <v>55435000</v>
      </c>
      <c r="AK536">
        <v>25469000</v>
      </c>
      <c r="AL536">
        <v>27056000</v>
      </c>
      <c r="AM536">
        <v>324673984</v>
      </c>
      <c r="AN536">
        <v>159915008</v>
      </c>
      <c r="AO536">
        <v>29262000</v>
      </c>
      <c r="AV536">
        <v>5582</v>
      </c>
    </row>
    <row r="537" spans="1:52">
      <c r="A537">
        <v>1993</v>
      </c>
      <c r="B537">
        <v>110705</v>
      </c>
      <c r="C537" t="s">
        <v>112</v>
      </c>
      <c r="D537" t="s">
        <v>48</v>
      </c>
      <c r="E537">
        <f t="shared" si="8"/>
        <v>0</v>
      </c>
      <c r="F537">
        <f>IF(ISNA(VLOOKUP(B537,criteria!$U$2:$U$174,1,0)),0,1)</f>
        <v>1</v>
      </c>
      <c r="G537" t="s">
        <v>636</v>
      </c>
      <c r="H537" t="s">
        <v>636</v>
      </c>
      <c r="N537">
        <v>93106</v>
      </c>
      <c r="O537" t="s">
        <v>49</v>
      </c>
      <c r="V537">
        <v>81029000</v>
      </c>
      <c r="Y537">
        <v>272000</v>
      </c>
      <c r="Z537">
        <v>65409000</v>
      </c>
      <c r="AA537">
        <v>125582000</v>
      </c>
      <c r="AB537">
        <v>12212000</v>
      </c>
      <c r="AC537">
        <v>7276000</v>
      </c>
      <c r="AF537">
        <v>337720992</v>
      </c>
      <c r="AG537">
        <v>97196000</v>
      </c>
      <c r="AH537">
        <v>57149000</v>
      </c>
      <c r="AI537">
        <v>1364000</v>
      </c>
      <c r="AJ537">
        <v>58513000</v>
      </c>
      <c r="AK537">
        <v>25284000</v>
      </c>
      <c r="AL537">
        <v>27008000</v>
      </c>
      <c r="AM537">
        <v>327279008</v>
      </c>
      <c r="AN537">
        <v>157551008</v>
      </c>
      <c r="AO537">
        <v>28107000</v>
      </c>
      <c r="AV537">
        <v>5843</v>
      </c>
    </row>
    <row r="538" spans="1:52">
      <c r="A538">
        <v>1994</v>
      </c>
      <c r="B538">
        <v>110705</v>
      </c>
      <c r="C538" t="s">
        <v>112</v>
      </c>
      <c r="D538" t="s">
        <v>48</v>
      </c>
      <c r="E538">
        <f t="shared" si="8"/>
        <v>0</v>
      </c>
      <c r="F538">
        <f>IF(ISNA(VLOOKUP(B538,criteria!$U$2:$U$174,1,0)),0,1)</f>
        <v>1</v>
      </c>
      <c r="G538" t="s">
        <v>636</v>
      </c>
      <c r="H538" t="s">
        <v>636</v>
      </c>
      <c r="N538">
        <v>93106</v>
      </c>
      <c r="O538" t="s">
        <v>49</v>
      </c>
      <c r="V538">
        <v>86407000</v>
      </c>
      <c r="Y538">
        <v>175000</v>
      </c>
      <c r="Z538">
        <v>65814000</v>
      </c>
      <c r="AA538">
        <v>128785000</v>
      </c>
      <c r="AB538">
        <v>12351000</v>
      </c>
      <c r="AC538">
        <v>8983000</v>
      </c>
      <c r="AF538">
        <v>350975008</v>
      </c>
      <c r="AG538">
        <v>99733000</v>
      </c>
      <c r="AH538">
        <v>61291000</v>
      </c>
      <c r="AI538">
        <v>1522000</v>
      </c>
      <c r="AJ538">
        <v>62813000</v>
      </c>
      <c r="AK538">
        <v>27759000</v>
      </c>
      <c r="AL538">
        <v>28754000</v>
      </c>
      <c r="AM538">
        <v>358342016</v>
      </c>
      <c r="AN538">
        <v>165340000</v>
      </c>
      <c r="AO538">
        <v>28171000</v>
      </c>
      <c r="AV538">
        <v>5990</v>
      </c>
    </row>
    <row r="539" spans="1:52">
      <c r="A539">
        <v>1995</v>
      </c>
      <c r="B539">
        <v>110705</v>
      </c>
      <c r="C539" t="s">
        <v>112</v>
      </c>
      <c r="D539" t="s">
        <v>48</v>
      </c>
      <c r="E539">
        <f t="shared" si="8"/>
        <v>0</v>
      </c>
      <c r="F539">
        <f>IF(ISNA(VLOOKUP(B539,criteria!$U$2:$U$174,1,0)),0,1)</f>
        <v>1</v>
      </c>
      <c r="G539" t="s">
        <v>636</v>
      </c>
      <c r="H539" t="s">
        <v>636</v>
      </c>
      <c r="N539">
        <v>93106</v>
      </c>
      <c r="O539" t="s">
        <v>49</v>
      </c>
      <c r="V539">
        <v>85205000</v>
      </c>
      <c r="Y539">
        <v>775000</v>
      </c>
      <c r="Z539">
        <v>75587000</v>
      </c>
      <c r="AA539">
        <v>129950000</v>
      </c>
      <c r="AB539">
        <v>12699000</v>
      </c>
      <c r="AC539">
        <v>10104000</v>
      </c>
      <c r="AF539">
        <v>365993984</v>
      </c>
      <c r="AG539">
        <v>105312000</v>
      </c>
      <c r="AH539">
        <v>70301000</v>
      </c>
      <c r="AI539">
        <v>1342000</v>
      </c>
      <c r="AJ539">
        <v>71643000</v>
      </c>
      <c r="AK539">
        <v>27411000</v>
      </c>
      <c r="AL539">
        <v>29358000</v>
      </c>
      <c r="AM539">
        <v>368919008</v>
      </c>
      <c r="AN539">
        <v>173651008</v>
      </c>
      <c r="AO539">
        <v>29759000</v>
      </c>
      <c r="AV539">
        <v>5990</v>
      </c>
    </row>
    <row r="540" spans="1:52">
      <c r="A540">
        <v>1996</v>
      </c>
      <c r="B540">
        <v>110705</v>
      </c>
      <c r="C540" t="s">
        <v>112</v>
      </c>
      <c r="D540" t="s">
        <v>48</v>
      </c>
      <c r="E540">
        <f t="shared" si="8"/>
        <v>0</v>
      </c>
      <c r="F540">
        <f>IF(ISNA(VLOOKUP(B540,criteria!$U$2:$U$174,1,0)),0,1)</f>
        <v>1</v>
      </c>
      <c r="G540" t="s">
        <v>636</v>
      </c>
      <c r="H540" t="s">
        <v>636</v>
      </c>
      <c r="N540">
        <v>93106</v>
      </c>
      <c r="O540" t="s">
        <v>49</v>
      </c>
      <c r="V540">
        <v>88965000</v>
      </c>
      <c r="Y540">
        <v>1036000</v>
      </c>
      <c r="Z540">
        <v>77798000</v>
      </c>
      <c r="AA540">
        <v>138031008</v>
      </c>
      <c r="AB540">
        <v>14268000</v>
      </c>
      <c r="AC540">
        <v>10654000</v>
      </c>
      <c r="AF540">
        <v>382568000</v>
      </c>
      <c r="AG540">
        <v>110644000</v>
      </c>
      <c r="AH540">
        <v>73022000</v>
      </c>
      <c r="AI540">
        <v>1296000</v>
      </c>
      <c r="AJ540">
        <v>74318000</v>
      </c>
      <c r="AK540">
        <v>29191000</v>
      </c>
      <c r="AL540">
        <v>31633000</v>
      </c>
      <c r="AM540">
        <v>376804992</v>
      </c>
      <c r="AN540">
        <v>183500992</v>
      </c>
      <c r="AO540">
        <v>32034000</v>
      </c>
      <c r="AT540">
        <v>2150</v>
      </c>
      <c r="AU540">
        <v>0.72499999999999998</v>
      </c>
      <c r="AV540">
        <v>6131</v>
      </c>
    </row>
    <row r="541" spans="1:52">
      <c r="A541">
        <v>1997</v>
      </c>
      <c r="B541">
        <v>110705</v>
      </c>
      <c r="C541" t="s">
        <v>112</v>
      </c>
      <c r="D541" t="s">
        <v>48</v>
      </c>
      <c r="E541">
        <f t="shared" si="8"/>
        <v>0</v>
      </c>
      <c r="F541">
        <f>IF(ISNA(VLOOKUP(B541,criteria!$U$2:$U$174,1,0)),0,1)</f>
        <v>1</v>
      </c>
      <c r="G541" t="s">
        <v>636</v>
      </c>
      <c r="H541" t="s">
        <v>636</v>
      </c>
      <c r="N541">
        <v>93106</v>
      </c>
      <c r="O541" t="s">
        <v>49</v>
      </c>
      <c r="V541">
        <v>90530000</v>
      </c>
      <c r="Y541">
        <v>744000</v>
      </c>
      <c r="Z541">
        <v>82560000</v>
      </c>
      <c r="AA541">
        <v>145724992</v>
      </c>
      <c r="AB541">
        <v>14834000</v>
      </c>
      <c r="AC541">
        <v>11782000</v>
      </c>
      <c r="AF541">
        <v>401423008</v>
      </c>
      <c r="AG541">
        <v>119858000</v>
      </c>
      <c r="AH541">
        <v>76949000</v>
      </c>
      <c r="AI541">
        <v>1387000</v>
      </c>
      <c r="AJ541">
        <v>78336000</v>
      </c>
      <c r="AK541">
        <v>26439000</v>
      </c>
      <c r="AL541">
        <v>31909000</v>
      </c>
      <c r="AM541">
        <v>397377984</v>
      </c>
      <c r="AN541">
        <v>193048000</v>
      </c>
      <c r="AO541">
        <v>33262000</v>
      </c>
      <c r="AT541">
        <v>2263</v>
      </c>
      <c r="AU541">
        <v>0.70299999999999996</v>
      </c>
      <c r="AV541">
        <v>6407</v>
      </c>
      <c r="AW541">
        <v>0.119306</v>
      </c>
      <c r="AX541">
        <v>0.59237200000000001</v>
      </c>
      <c r="AY541">
        <v>1.8980500000000001E-2</v>
      </c>
      <c r="AZ541">
        <v>35823.5</v>
      </c>
    </row>
    <row r="542" spans="1:52">
      <c r="A542">
        <v>1998</v>
      </c>
      <c r="B542">
        <v>110705</v>
      </c>
      <c r="C542" t="s">
        <v>112</v>
      </c>
      <c r="D542" t="s">
        <v>48</v>
      </c>
      <c r="E542">
        <f t="shared" si="8"/>
        <v>0</v>
      </c>
      <c r="F542">
        <f>IF(ISNA(VLOOKUP(B542,criteria!$U$2:$U$174,1,0)),0,1)</f>
        <v>1</v>
      </c>
      <c r="G542" t="s">
        <v>636</v>
      </c>
      <c r="H542" t="s">
        <v>636</v>
      </c>
      <c r="N542">
        <v>93106</v>
      </c>
      <c r="O542" t="s">
        <v>49</v>
      </c>
      <c r="V542">
        <v>91296000</v>
      </c>
      <c r="Y542">
        <v>641000</v>
      </c>
      <c r="Z542">
        <v>89401000</v>
      </c>
      <c r="AA542">
        <v>167917984</v>
      </c>
      <c r="AB542">
        <v>17556000</v>
      </c>
      <c r="AC542">
        <v>12126000</v>
      </c>
      <c r="AF542">
        <v>437260000</v>
      </c>
      <c r="AG542">
        <v>128125000</v>
      </c>
      <c r="AH542">
        <v>84061000</v>
      </c>
      <c r="AI542">
        <v>3604000</v>
      </c>
      <c r="AJ542">
        <v>87665000</v>
      </c>
      <c r="AK542">
        <v>29959000</v>
      </c>
      <c r="AL542">
        <v>33119000</v>
      </c>
      <c r="AM542">
        <v>422681984</v>
      </c>
      <c r="AN542">
        <v>204026000</v>
      </c>
      <c r="AO542">
        <v>36959000</v>
      </c>
      <c r="AT542">
        <v>2175</v>
      </c>
      <c r="AU542">
        <v>0.67200000000000004</v>
      </c>
      <c r="AV542">
        <v>6899</v>
      </c>
      <c r="AW542">
        <v>0.11815199999999999</v>
      </c>
      <c r="AX542">
        <v>0.58673200000000003</v>
      </c>
      <c r="AY542">
        <v>2.08297E-2</v>
      </c>
      <c r="AZ542">
        <v>39937</v>
      </c>
    </row>
    <row r="543" spans="1:52">
      <c r="A543">
        <v>1999</v>
      </c>
      <c r="B543">
        <v>110705</v>
      </c>
      <c r="C543" t="s">
        <v>112</v>
      </c>
      <c r="D543" t="s">
        <v>48</v>
      </c>
      <c r="E543">
        <f t="shared" si="8"/>
        <v>0</v>
      </c>
      <c r="F543">
        <f>IF(ISNA(VLOOKUP(B543,criteria!$U$2:$U$174,1,0)),0,1)</f>
        <v>1</v>
      </c>
      <c r="G543" t="s">
        <v>636</v>
      </c>
      <c r="H543" t="s">
        <v>636</v>
      </c>
      <c r="N543">
        <v>93106</v>
      </c>
      <c r="O543" t="s">
        <v>49</v>
      </c>
      <c r="V543">
        <v>92377000</v>
      </c>
      <c r="Y543">
        <v>640000</v>
      </c>
      <c r="Z543">
        <v>95819000</v>
      </c>
      <c r="AA543">
        <v>181235008</v>
      </c>
      <c r="AB543">
        <v>22648000</v>
      </c>
      <c r="AC543">
        <v>13265000</v>
      </c>
      <c r="AF543">
        <v>467971008</v>
      </c>
      <c r="AG543">
        <v>135280992</v>
      </c>
      <c r="AH543">
        <v>92837000</v>
      </c>
      <c r="AI543">
        <v>4774000</v>
      </c>
      <c r="AJ543">
        <v>97611000</v>
      </c>
      <c r="AK543">
        <v>32090000</v>
      </c>
      <c r="AL543">
        <v>35601000</v>
      </c>
      <c r="AM543">
        <v>457420000</v>
      </c>
      <c r="AN543">
        <v>220123008</v>
      </c>
      <c r="AO543">
        <v>40541000</v>
      </c>
      <c r="AT543">
        <v>1925</v>
      </c>
      <c r="AU543">
        <v>0.66800000000000004</v>
      </c>
      <c r="AW543">
        <v>0.11484900000000001</v>
      </c>
      <c r="AX543">
        <v>0.57322499999999998</v>
      </c>
      <c r="AY543">
        <v>2.4125000000000001E-2</v>
      </c>
      <c r="AZ543">
        <v>41309.5</v>
      </c>
    </row>
    <row r="544" spans="1:52">
      <c r="A544">
        <v>2000</v>
      </c>
      <c r="B544">
        <v>110705</v>
      </c>
      <c r="C544" t="s">
        <v>112</v>
      </c>
      <c r="D544" t="s">
        <v>48</v>
      </c>
      <c r="E544">
        <f t="shared" si="8"/>
        <v>0</v>
      </c>
      <c r="F544">
        <f>IF(ISNA(VLOOKUP(B544,criteria!$U$2:$U$174,1,0)),0,1)</f>
        <v>1</v>
      </c>
      <c r="G544" t="s">
        <v>636</v>
      </c>
      <c r="H544" t="s">
        <v>636</v>
      </c>
      <c r="V544">
        <v>94900000</v>
      </c>
      <c r="Y544">
        <v>624000</v>
      </c>
      <c r="Z544">
        <v>92327000</v>
      </c>
      <c r="AA544">
        <v>215238000</v>
      </c>
      <c r="AB544">
        <v>25045000</v>
      </c>
      <c r="AC544">
        <v>14262000</v>
      </c>
      <c r="AF544">
        <v>506043008</v>
      </c>
      <c r="AG544">
        <v>149320000</v>
      </c>
      <c r="AH544">
        <v>91866000</v>
      </c>
      <c r="AI544">
        <v>5370000</v>
      </c>
      <c r="AJ544">
        <v>97236000</v>
      </c>
      <c r="AK544">
        <v>37903000</v>
      </c>
      <c r="AL544">
        <v>39078000</v>
      </c>
      <c r="AM544">
        <v>495304992</v>
      </c>
      <c r="AN544">
        <v>240892000</v>
      </c>
      <c r="AO544">
        <v>44985000</v>
      </c>
      <c r="AT544">
        <v>2290</v>
      </c>
      <c r="AU544">
        <v>0.68100000000000005</v>
      </c>
      <c r="AW544">
        <v>0.112814</v>
      </c>
      <c r="AX544">
        <v>0.57216699999999998</v>
      </c>
      <c r="AY544">
        <v>2.1012699999999999E-2</v>
      </c>
      <c r="AZ544">
        <v>40467.5</v>
      </c>
    </row>
    <row r="545" spans="1:52">
      <c r="A545">
        <v>2001</v>
      </c>
      <c r="B545">
        <v>110705</v>
      </c>
      <c r="C545" t="s">
        <v>112</v>
      </c>
      <c r="D545" t="s">
        <v>48</v>
      </c>
      <c r="E545">
        <f t="shared" si="8"/>
        <v>1</v>
      </c>
      <c r="F545">
        <f>IF(ISNA(VLOOKUP(B545,criteria!$U$2:$U$174,1,0)),0,1)</f>
        <v>1</v>
      </c>
      <c r="G545">
        <v>0.50020574922109229</v>
      </c>
      <c r="H545">
        <v>0.21442002585497708</v>
      </c>
      <c r="I545">
        <v>34022</v>
      </c>
      <c r="J545">
        <v>17018</v>
      </c>
      <c r="K545">
        <v>3628</v>
      </c>
      <c r="L545">
        <v>21</v>
      </c>
      <c r="M545">
        <v>3649</v>
      </c>
      <c r="N545">
        <v>93106</v>
      </c>
      <c r="O545" t="s">
        <v>49</v>
      </c>
      <c r="V545">
        <v>96773000</v>
      </c>
      <c r="W545">
        <v>84932000</v>
      </c>
      <c r="Y545">
        <v>23229000</v>
      </c>
      <c r="Z545">
        <v>97984000</v>
      </c>
      <c r="AA545">
        <v>255552992</v>
      </c>
      <c r="AB545">
        <v>36813000</v>
      </c>
      <c r="AC545">
        <v>52750000</v>
      </c>
      <c r="AD545">
        <v>292960992</v>
      </c>
      <c r="AE545">
        <v>256403008</v>
      </c>
      <c r="AF545">
        <v>633710976</v>
      </c>
      <c r="AG545">
        <v>185271136</v>
      </c>
      <c r="AH545">
        <v>110133520</v>
      </c>
      <c r="AI545">
        <v>8096736</v>
      </c>
      <c r="AJ545">
        <v>118230256</v>
      </c>
      <c r="AK545">
        <v>36041584</v>
      </c>
      <c r="AL545">
        <v>47088088</v>
      </c>
      <c r="AM545">
        <v>521444992</v>
      </c>
      <c r="AN545">
        <v>270379200</v>
      </c>
      <c r="AO545">
        <v>52075708</v>
      </c>
      <c r="AR545">
        <v>633710976</v>
      </c>
      <c r="AS545">
        <v>521444992</v>
      </c>
      <c r="AT545">
        <v>2461</v>
      </c>
      <c r="AU545">
        <v>0.71</v>
      </c>
      <c r="AV545">
        <v>8042</v>
      </c>
      <c r="AW545">
        <v>0.106361</v>
      </c>
      <c r="AX545">
        <v>0.56882200000000005</v>
      </c>
      <c r="AY545">
        <v>1.7552999999999999E-2</v>
      </c>
      <c r="AZ545">
        <v>41231</v>
      </c>
    </row>
    <row r="546" spans="1:52">
      <c r="A546">
        <v>2002</v>
      </c>
      <c r="B546">
        <v>110705</v>
      </c>
      <c r="C546" t="s">
        <v>112</v>
      </c>
      <c r="D546" t="s">
        <v>48</v>
      </c>
      <c r="E546">
        <f t="shared" si="8"/>
        <v>1</v>
      </c>
      <c r="F546">
        <f>IF(ISNA(VLOOKUP(B546,criteria!$U$2:$U$174,1,0)),0,1)</f>
        <v>1</v>
      </c>
      <c r="G546">
        <v>0.50020574922109229</v>
      </c>
      <c r="H546">
        <v>0.21442002585497708</v>
      </c>
      <c r="I546">
        <v>34022</v>
      </c>
      <c r="J546">
        <v>17018</v>
      </c>
      <c r="K546">
        <v>3628</v>
      </c>
      <c r="L546">
        <v>21</v>
      </c>
      <c r="M546">
        <v>3649</v>
      </c>
      <c r="N546">
        <v>93106</v>
      </c>
      <c r="O546" t="s">
        <v>49</v>
      </c>
      <c r="V546">
        <v>102881000</v>
      </c>
      <c r="W546">
        <v>91740000</v>
      </c>
      <c r="Y546">
        <v>28181000</v>
      </c>
      <c r="Z546">
        <v>117633000</v>
      </c>
      <c r="AA546">
        <v>246146992</v>
      </c>
      <c r="AB546">
        <v>3584000</v>
      </c>
      <c r="AC546">
        <v>130089000</v>
      </c>
      <c r="AD546">
        <v>334475008</v>
      </c>
      <c r="AE546">
        <v>211715008</v>
      </c>
      <c r="AF546">
        <v>686118976</v>
      </c>
      <c r="AG546">
        <v>195225120</v>
      </c>
      <c r="AH546">
        <v>119108096</v>
      </c>
      <c r="AI546">
        <v>7673910.5</v>
      </c>
      <c r="AJ546">
        <v>126782008</v>
      </c>
      <c r="AK546">
        <v>36774884</v>
      </c>
      <c r="AL546">
        <v>48159244</v>
      </c>
      <c r="AM546">
        <v>574716992</v>
      </c>
      <c r="AN546">
        <v>283037056</v>
      </c>
      <c r="AO546">
        <v>59491680</v>
      </c>
      <c r="AR546">
        <v>686118976</v>
      </c>
      <c r="AS546">
        <v>574716992</v>
      </c>
      <c r="AT546">
        <v>2733</v>
      </c>
      <c r="AU546">
        <v>0.73499999999999999</v>
      </c>
      <c r="AV546">
        <v>8834</v>
      </c>
      <c r="AW546">
        <v>0.106834</v>
      </c>
      <c r="AX546">
        <v>0.57347899999999996</v>
      </c>
      <c r="AY546">
        <v>1.7941599999999999E-2</v>
      </c>
      <c r="AZ546">
        <v>41743</v>
      </c>
    </row>
    <row r="547" spans="1:52">
      <c r="A547">
        <v>2003</v>
      </c>
      <c r="B547">
        <v>110705</v>
      </c>
      <c r="C547" t="s">
        <v>112</v>
      </c>
      <c r="D547" t="s">
        <v>48</v>
      </c>
      <c r="E547">
        <f t="shared" si="8"/>
        <v>1</v>
      </c>
      <c r="F547">
        <f>IF(ISNA(VLOOKUP(B547,criteria!$U$2:$U$174,1,0)),0,1)</f>
        <v>1</v>
      </c>
      <c r="G547">
        <v>0.51005937626102493</v>
      </c>
      <c r="H547">
        <v>0.2171112115732369</v>
      </c>
      <c r="I547">
        <v>34694</v>
      </c>
      <c r="J547">
        <v>17696</v>
      </c>
      <c r="K547">
        <v>3817</v>
      </c>
      <c r="L547">
        <v>25</v>
      </c>
      <c r="M547">
        <v>3842</v>
      </c>
      <c r="N547">
        <v>93106</v>
      </c>
      <c r="O547" t="s">
        <v>49</v>
      </c>
      <c r="V547">
        <v>140140000</v>
      </c>
      <c r="W547">
        <v>126848000</v>
      </c>
      <c r="Y547">
        <v>26569000</v>
      </c>
      <c r="Z547">
        <v>110961000</v>
      </c>
      <c r="AA547">
        <v>226902016</v>
      </c>
      <c r="AB547">
        <v>23560000</v>
      </c>
      <c r="AC547">
        <v>78279000</v>
      </c>
      <c r="AD547">
        <v>365092000</v>
      </c>
      <c r="AE547">
        <v>214355008</v>
      </c>
      <c r="AF547">
        <v>669979008</v>
      </c>
      <c r="AG547">
        <v>187589392</v>
      </c>
      <c r="AH547">
        <v>129039200</v>
      </c>
      <c r="AI547">
        <v>6424555.5</v>
      </c>
      <c r="AJ547">
        <v>135463760</v>
      </c>
      <c r="AK547">
        <v>36869704</v>
      </c>
      <c r="AL547">
        <v>51080696</v>
      </c>
      <c r="AM547">
        <v>570857024</v>
      </c>
      <c r="AN547">
        <v>289497408</v>
      </c>
      <c r="AO547">
        <v>65126204</v>
      </c>
      <c r="AP547">
        <v>46758000</v>
      </c>
      <c r="AQ547">
        <v>56734000</v>
      </c>
      <c r="AR547">
        <v>669979008</v>
      </c>
      <c r="AS547">
        <v>570857024</v>
      </c>
      <c r="AT547">
        <v>2677</v>
      </c>
      <c r="AU547">
        <v>0.752</v>
      </c>
      <c r="AV547">
        <v>9397</v>
      </c>
      <c r="AW547">
        <v>0.114511</v>
      </c>
      <c r="AX547">
        <v>0.57899800000000001</v>
      </c>
      <c r="AY547">
        <v>1.9165700000000001E-2</v>
      </c>
      <c r="AZ547">
        <v>42219</v>
      </c>
    </row>
    <row r="548" spans="1:52">
      <c r="A548">
        <v>2004</v>
      </c>
      <c r="B548">
        <v>110705</v>
      </c>
      <c r="C548" t="s">
        <v>112</v>
      </c>
      <c r="D548" t="s">
        <v>48</v>
      </c>
      <c r="E548">
        <f t="shared" si="8"/>
        <v>1</v>
      </c>
      <c r="F548">
        <f>IF(ISNA(VLOOKUP(B548,criteria!$U$2:$U$174,1,0)),0,1)</f>
        <v>1</v>
      </c>
      <c r="G548">
        <v>0.53012994044396322</v>
      </c>
      <c r="H548">
        <v>0.19905019659909104</v>
      </c>
      <c r="I548">
        <v>36940</v>
      </c>
      <c r="J548">
        <v>19583</v>
      </c>
      <c r="K548">
        <v>3876</v>
      </c>
      <c r="L548">
        <v>22</v>
      </c>
      <c r="M548">
        <v>3898</v>
      </c>
      <c r="N548">
        <v>93106</v>
      </c>
      <c r="O548" t="s">
        <v>49</v>
      </c>
      <c r="P548" t="s">
        <v>50</v>
      </c>
      <c r="V548">
        <v>162323008</v>
      </c>
      <c r="W548">
        <v>145584000</v>
      </c>
      <c r="Y548">
        <v>26405000</v>
      </c>
      <c r="Z548">
        <v>126458000</v>
      </c>
      <c r="AA548">
        <v>215043008</v>
      </c>
      <c r="AB548">
        <v>30003000</v>
      </c>
      <c r="AC548">
        <v>53471000</v>
      </c>
      <c r="AD548">
        <v>407339008</v>
      </c>
      <c r="AE548">
        <v>210030000</v>
      </c>
      <c r="AF548">
        <v>665292992</v>
      </c>
      <c r="AG548">
        <v>207404272</v>
      </c>
      <c r="AH548">
        <v>138186128</v>
      </c>
      <c r="AI548">
        <v>7150726.5</v>
      </c>
      <c r="AJ548">
        <v>145336848</v>
      </c>
      <c r="AK548">
        <v>36555008</v>
      </c>
      <c r="AL548">
        <v>52134392</v>
      </c>
      <c r="AM548">
        <v>602950016</v>
      </c>
      <c r="AN548">
        <v>293820160</v>
      </c>
      <c r="AO548">
        <v>70473744</v>
      </c>
      <c r="AP548">
        <v>56734000</v>
      </c>
      <c r="AQ548">
        <v>66267000</v>
      </c>
      <c r="AR548">
        <v>665292992</v>
      </c>
      <c r="AS548">
        <v>602950016</v>
      </c>
      <c r="AT548">
        <v>2956</v>
      </c>
      <c r="AU548">
        <v>0.78700000000000003</v>
      </c>
      <c r="AV548">
        <v>10191</v>
      </c>
      <c r="AW548">
        <v>0.11037</v>
      </c>
      <c r="AX548">
        <v>0.58326500000000003</v>
      </c>
      <c r="AY548">
        <v>1.80693E-2</v>
      </c>
      <c r="AZ548">
        <v>41238</v>
      </c>
    </row>
    <row r="549" spans="1:52">
      <c r="A549">
        <v>2005</v>
      </c>
      <c r="B549">
        <v>110705</v>
      </c>
      <c r="C549" t="s">
        <v>71</v>
      </c>
      <c r="D549" t="s">
        <v>48</v>
      </c>
      <c r="E549">
        <f t="shared" si="8"/>
        <v>1</v>
      </c>
      <c r="F549">
        <f>IF(ISNA(VLOOKUP(B549,criteria!$U$2:$U$174,1,0)),0,1)</f>
        <v>1</v>
      </c>
      <c r="G549">
        <v>0.53097465094211738</v>
      </c>
      <c r="H549">
        <v>0.19897881031401582</v>
      </c>
      <c r="I549">
        <v>36885</v>
      </c>
      <c r="J549">
        <v>19585</v>
      </c>
      <c r="K549">
        <v>3876</v>
      </c>
      <c r="L549">
        <v>21</v>
      </c>
      <c r="M549">
        <v>3897</v>
      </c>
      <c r="N549">
        <v>93106</v>
      </c>
      <c r="O549" t="s">
        <v>49</v>
      </c>
      <c r="P549" t="s">
        <v>50</v>
      </c>
      <c r="Q549" t="s">
        <v>54</v>
      </c>
      <c r="V549">
        <v>173478000</v>
      </c>
      <c r="W549">
        <v>154444000</v>
      </c>
      <c r="Y549">
        <v>31208000</v>
      </c>
      <c r="Z549">
        <v>126002000</v>
      </c>
      <c r="AA549">
        <v>227942000</v>
      </c>
      <c r="AB549">
        <v>25665000</v>
      </c>
      <c r="AC549">
        <v>78489000</v>
      </c>
      <c r="AD549">
        <v>425103008</v>
      </c>
      <c r="AE549">
        <v>213336000</v>
      </c>
      <c r="AF549">
        <v>719667008</v>
      </c>
      <c r="AG549">
        <v>211381952</v>
      </c>
      <c r="AH549">
        <v>148407376</v>
      </c>
      <c r="AI549">
        <v>7453223</v>
      </c>
      <c r="AJ549">
        <v>155860592</v>
      </c>
      <c r="AK549">
        <v>37013840</v>
      </c>
      <c r="AL549">
        <v>57303692</v>
      </c>
      <c r="AM549">
        <v>625022976</v>
      </c>
      <c r="AN549">
        <v>304213952</v>
      </c>
      <c r="AO549">
        <v>69318672</v>
      </c>
      <c r="AP549">
        <v>66267000</v>
      </c>
      <c r="AQ549">
        <v>81892000</v>
      </c>
      <c r="AR549">
        <v>719667008</v>
      </c>
      <c r="AS549">
        <v>625022976</v>
      </c>
      <c r="AT549">
        <v>2666</v>
      </c>
      <c r="AU549">
        <v>0.78500000000000003</v>
      </c>
      <c r="AV549">
        <v>10876</v>
      </c>
      <c r="AW549">
        <v>0.10703799999999999</v>
      </c>
      <c r="AX549">
        <v>0.57771300000000003</v>
      </c>
      <c r="AY549">
        <v>1.44998E-2</v>
      </c>
      <c r="AZ549">
        <v>40440</v>
      </c>
    </row>
    <row r="550" spans="1:52">
      <c r="A550">
        <v>2006</v>
      </c>
      <c r="B550">
        <v>110705</v>
      </c>
      <c r="C550" t="s">
        <v>71</v>
      </c>
      <c r="D550" t="s">
        <v>48</v>
      </c>
      <c r="E550">
        <f t="shared" si="8"/>
        <v>1</v>
      </c>
      <c r="F550">
        <f>IF(ISNA(VLOOKUP(B550,criteria!$U$2:$U$174,1,0)),0,1)</f>
        <v>1</v>
      </c>
      <c r="G550">
        <v>0.52825009327860983</v>
      </c>
      <c r="H550">
        <v>0.19312850007567731</v>
      </c>
      <c r="I550">
        <v>37522</v>
      </c>
      <c r="J550">
        <v>19821</v>
      </c>
      <c r="K550">
        <v>3798</v>
      </c>
      <c r="L550">
        <v>30</v>
      </c>
      <c r="M550">
        <v>3828</v>
      </c>
      <c r="N550">
        <v>93106</v>
      </c>
      <c r="O550" t="s">
        <v>49</v>
      </c>
      <c r="P550" t="s">
        <v>50</v>
      </c>
      <c r="Q550" t="s">
        <v>54</v>
      </c>
      <c r="V550">
        <v>180386000</v>
      </c>
      <c r="W550">
        <v>158536000</v>
      </c>
      <c r="Y550">
        <v>34003000</v>
      </c>
      <c r="Z550">
        <v>143910000</v>
      </c>
      <c r="AA550">
        <v>247642000</v>
      </c>
      <c r="AB550">
        <v>26050000</v>
      </c>
      <c r="AC550">
        <v>110734000</v>
      </c>
      <c r="AD550">
        <v>462904000</v>
      </c>
      <c r="AE550">
        <v>229672000</v>
      </c>
      <c r="AF550">
        <v>798264000</v>
      </c>
      <c r="AG550">
        <v>220810912</v>
      </c>
      <c r="AH550">
        <v>158297440</v>
      </c>
      <c r="AI550">
        <v>8509385</v>
      </c>
      <c r="AJ550">
        <v>166806832</v>
      </c>
      <c r="AK550">
        <v>39750188</v>
      </c>
      <c r="AL550">
        <v>68694608</v>
      </c>
      <c r="AM550">
        <v>683369984</v>
      </c>
      <c r="AN550">
        <v>321561632</v>
      </c>
      <c r="AO550">
        <v>75768904</v>
      </c>
      <c r="AP550">
        <v>81892000</v>
      </c>
      <c r="AQ550">
        <v>117065000</v>
      </c>
      <c r="AR550">
        <v>798264000</v>
      </c>
      <c r="AS550">
        <v>683369984</v>
      </c>
      <c r="AT550">
        <v>2900</v>
      </c>
      <c r="AU550">
        <v>0.79900000000000004</v>
      </c>
      <c r="AV550">
        <v>11493</v>
      </c>
      <c r="AW550">
        <v>0.10885599999999999</v>
      </c>
      <c r="AX550">
        <v>0.56539499999999998</v>
      </c>
      <c r="AY550">
        <v>1.42413E-2</v>
      </c>
      <c r="AZ550">
        <v>41454</v>
      </c>
    </row>
    <row r="551" spans="1:52">
      <c r="A551">
        <v>2007</v>
      </c>
      <c r="B551">
        <v>110705</v>
      </c>
      <c r="C551" t="s">
        <v>71</v>
      </c>
      <c r="D551" t="s">
        <v>48</v>
      </c>
      <c r="E551">
        <f t="shared" si="8"/>
        <v>1</v>
      </c>
      <c r="F551">
        <f>IF(ISNA(VLOOKUP(B551,criteria!$U$2:$U$174,1,0)),0,1)</f>
        <v>1</v>
      </c>
      <c r="G551">
        <v>0.53395890307850569</v>
      </c>
      <c r="H551">
        <v>0.19260407856404474</v>
      </c>
      <c r="I551">
        <v>39857</v>
      </c>
      <c r="J551">
        <v>21282</v>
      </c>
      <c r="K551">
        <v>4089</v>
      </c>
      <c r="L551">
        <v>10</v>
      </c>
      <c r="M551">
        <v>4099</v>
      </c>
      <c r="N551">
        <v>93106</v>
      </c>
      <c r="O551" t="s">
        <v>49</v>
      </c>
      <c r="P551" t="s">
        <v>50</v>
      </c>
      <c r="Q551" t="s">
        <v>54</v>
      </c>
      <c r="V551">
        <v>199004992</v>
      </c>
      <c r="W551">
        <v>176479008</v>
      </c>
      <c r="Y551">
        <v>41545000</v>
      </c>
      <c r="Z551">
        <v>134284000</v>
      </c>
      <c r="AA551">
        <v>272240000</v>
      </c>
      <c r="AB551">
        <v>30742000</v>
      </c>
      <c r="AC551">
        <v>138598000</v>
      </c>
      <c r="AD551">
        <v>488383008</v>
      </c>
      <c r="AE551">
        <v>266220000</v>
      </c>
      <c r="AF551">
        <v>899251008</v>
      </c>
      <c r="AG551">
        <v>235678160</v>
      </c>
      <c r="AH551">
        <v>169553936</v>
      </c>
      <c r="AI551">
        <v>8241806</v>
      </c>
      <c r="AJ551">
        <v>177795744</v>
      </c>
      <c r="AK551">
        <v>44356968</v>
      </c>
      <c r="AL551">
        <v>76391640</v>
      </c>
      <c r="AM551">
        <v>718552000</v>
      </c>
      <c r="AN551">
        <v>348143136</v>
      </c>
      <c r="AO551">
        <v>78878576</v>
      </c>
      <c r="AP551">
        <v>117065000</v>
      </c>
      <c r="AQ551">
        <v>120416000</v>
      </c>
      <c r="AR551">
        <v>899251008</v>
      </c>
      <c r="AS551">
        <v>718552000</v>
      </c>
      <c r="AT551">
        <v>3110</v>
      </c>
      <c r="AU551">
        <v>0.81499999999999995</v>
      </c>
      <c r="AV551">
        <v>11386</v>
      </c>
      <c r="AW551">
        <v>0.102905</v>
      </c>
      <c r="AX551">
        <v>0.56727799999999995</v>
      </c>
      <c r="AY551">
        <v>1.5749200000000001E-2</v>
      </c>
      <c r="AZ551">
        <v>43743</v>
      </c>
    </row>
    <row r="552" spans="1:52">
      <c r="A552">
        <v>2008</v>
      </c>
      <c r="B552">
        <v>110705</v>
      </c>
      <c r="C552" t="s">
        <v>71</v>
      </c>
      <c r="D552" t="s">
        <v>48</v>
      </c>
      <c r="E552">
        <f t="shared" si="8"/>
        <v>1</v>
      </c>
      <c r="F552">
        <f>IF(ISNA(VLOOKUP(B552,criteria!$U$2:$U$174,1,0)),0,1)</f>
        <v>1</v>
      </c>
      <c r="G552">
        <v>0.54403107213523216</v>
      </c>
      <c r="H552">
        <v>0.1947824525167258</v>
      </c>
      <c r="I552">
        <v>40937</v>
      </c>
      <c r="J552">
        <v>22271</v>
      </c>
      <c r="K552">
        <v>4321</v>
      </c>
      <c r="L552">
        <v>17</v>
      </c>
      <c r="M552">
        <v>4338</v>
      </c>
      <c r="N552">
        <v>93106</v>
      </c>
      <c r="O552" t="s">
        <v>49</v>
      </c>
      <c r="P552" t="s">
        <v>50</v>
      </c>
      <c r="Q552" t="s">
        <v>54</v>
      </c>
      <c r="V552">
        <v>217515008</v>
      </c>
      <c r="W552">
        <v>192303008</v>
      </c>
      <c r="Y552">
        <v>44746000</v>
      </c>
      <c r="Z552">
        <v>158036000</v>
      </c>
      <c r="AA552">
        <v>233205984</v>
      </c>
      <c r="AB552">
        <v>33554000</v>
      </c>
      <c r="AC552">
        <v>32727000</v>
      </c>
      <c r="AD552">
        <v>517646016</v>
      </c>
      <c r="AE552">
        <v>229587008</v>
      </c>
      <c r="AF552">
        <v>785859008</v>
      </c>
      <c r="AG552">
        <v>236586544</v>
      </c>
      <c r="AH552">
        <v>177944848</v>
      </c>
      <c r="AI552">
        <v>8756971</v>
      </c>
      <c r="AJ552">
        <v>186701824</v>
      </c>
      <c r="AK552">
        <v>46324924</v>
      </c>
      <c r="AL552">
        <v>79068832</v>
      </c>
      <c r="AM552">
        <v>782881984</v>
      </c>
      <c r="AN552">
        <v>359659488</v>
      </c>
      <c r="AO552">
        <v>88050352</v>
      </c>
      <c r="AP552">
        <v>120416000</v>
      </c>
      <c r="AQ552">
        <v>98942000</v>
      </c>
      <c r="AR552">
        <v>785859008</v>
      </c>
      <c r="AS552">
        <v>782881984</v>
      </c>
      <c r="AT552">
        <v>3183</v>
      </c>
      <c r="AU552">
        <v>0.80200000000000005</v>
      </c>
      <c r="AV552">
        <v>11880</v>
      </c>
      <c r="AW552">
        <v>8.5832800000000001E-2</v>
      </c>
      <c r="AX552">
        <v>0.55867299999999998</v>
      </c>
      <c r="AY552">
        <v>1.3268800000000001E-2</v>
      </c>
      <c r="AZ552">
        <v>45600</v>
      </c>
    </row>
    <row r="553" spans="1:52">
      <c r="A553">
        <v>2009</v>
      </c>
      <c r="B553">
        <v>110705</v>
      </c>
      <c r="C553" t="s">
        <v>71</v>
      </c>
      <c r="D553" t="s">
        <v>48</v>
      </c>
      <c r="E553">
        <f t="shared" si="8"/>
        <v>1</v>
      </c>
      <c r="F553">
        <f>IF(ISNA(VLOOKUP(B553,criteria!$U$2:$U$174,1,0)),0,1)</f>
        <v>1</v>
      </c>
      <c r="G553">
        <v>0.49248024471068058</v>
      </c>
      <c r="H553">
        <v>0.18922532781228432</v>
      </c>
      <c r="I553">
        <v>47076</v>
      </c>
      <c r="J553">
        <v>23184</v>
      </c>
      <c r="K553">
        <v>4363</v>
      </c>
      <c r="L553">
        <v>24</v>
      </c>
      <c r="M553">
        <v>4387</v>
      </c>
      <c r="N553">
        <v>93106</v>
      </c>
      <c r="O553" t="s">
        <v>49</v>
      </c>
      <c r="P553" t="s">
        <v>50</v>
      </c>
      <c r="Q553" t="s">
        <v>54</v>
      </c>
      <c r="R553">
        <v>-119.843</v>
      </c>
      <c r="S553">
        <v>34.4146</v>
      </c>
      <c r="V553">
        <v>257832992</v>
      </c>
      <c r="W553">
        <v>225934000</v>
      </c>
      <c r="Y553">
        <v>43625000</v>
      </c>
      <c r="Z553">
        <v>167804688</v>
      </c>
      <c r="AA553">
        <v>255757984</v>
      </c>
      <c r="AB553">
        <v>30110000</v>
      </c>
      <c r="AC553">
        <v>52790000</v>
      </c>
      <c r="AD553">
        <v>552443008</v>
      </c>
      <c r="AE553">
        <v>267838688</v>
      </c>
      <c r="AF553">
        <v>851279680</v>
      </c>
      <c r="AG553">
        <v>212390912</v>
      </c>
      <c r="AH553">
        <v>194242848</v>
      </c>
      <c r="AI553">
        <v>10262820</v>
      </c>
      <c r="AJ553">
        <v>204505664</v>
      </c>
      <c r="AK553">
        <v>43890008</v>
      </c>
      <c r="AL553">
        <v>73762552</v>
      </c>
      <c r="AM553">
        <v>776451008</v>
      </c>
      <c r="AN553">
        <v>341791808</v>
      </c>
      <c r="AO553">
        <v>95011224</v>
      </c>
      <c r="AP553">
        <v>98942000</v>
      </c>
      <c r="AQ553">
        <v>109990000</v>
      </c>
      <c r="AT553">
        <v>3079</v>
      </c>
      <c r="AU553">
        <v>0.79400000000000004</v>
      </c>
      <c r="AV553">
        <v>12765</v>
      </c>
      <c r="AW553">
        <v>7.4254799999999996E-2</v>
      </c>
      <c r="AX553">
        <v>0.55117400000000005</v>
      </c>
      <c r="AY553">
        <v>9.3642799999999991E-3</v>
      </c>
      <c r="AZ553">
        <v>44512</v>
      </c>
    </row>
    <row r="554" spans="1:52">
      <c r="A554">
        <v>2010</v>
      </c>
      <c r="B554">
        <v>110705</v>
      </c>
      <c r="C554" t="s">
        <v>71</v>
      </c>
      <c r="D554" t="s">
        <v>48</v>
      </c>
      <c r="E554">
        <f t="shared" si="8"/>
        <v>1</v>
      </c>
      <c r="F554">
        <f>IF(ISNA(VLOOKUP(B554,criteria!$U$2:$U$174,1,0)),0,1)</f>
        <v>1</v>
      </c>
      <c r="G554">
        <v>0.48146906294706726</v>
      </c>
      <c r="H554">
        <v>0.21296253307953014</v>
      </c>
      <c r="I554">
        <v>44736</v>
      </c>
      <c r="J554">
        <v>21539</v>
      </c>
      <c r="K554">
        <v>4569</v>
      </c>
      <c r="L554">
        <v>18</v>
      </c>
      <c r="M554">
        <v>4587</v>
      </c>
      <c r="N554">
        <v>93106</v>
      </c>
      <c r="O554" t="s">
        <v>49</v>
      </c>
      <c r="P554" t="s">
        <v>50</v>
      </c>
      <c r="Q554" t="s">
        <v>54</v>
      </c>
      <c r="R554">
        <v>-119.843</v>
      </c>
      <c r="S554">
        <v>34.414700000000003</v>
      </c>
      <c r="V554">
        <v>299868000</v>
      </c>
      <c r="W554">
        <v>261800992</v>
      </c>
      <c r="Y554">
        <v>42364000</v>
      </c>
      <c r="Z554">
        <v>176692000</v>
      </c>
      <c r="AA554">
        <v>234184000</v>
      </c>
      <c r="AB554">
        <v>36465000</v>
      </c>
      <c r="AC554">
        <v>35344000</v>
      </c>
      <c r="AD554">
        <v>585772992</v>
      </c>
      <c r="AE554">
        <v>260635008</v>
      </c>
      <c r="AF554">
        <v>862793984</v>
      </c>
      <c r="AG554">
        <v>214994000</v>
      </c>
      <c r="AH554">
        <v>194406000</v>
      </c>
      <c r="AI554">
        <v>10258000</v>
      </c>
      <c r="AJ554">
        <v>204664000</v>
      </c>
      <c r="AK554">
        <v>53774000</v>
      </c>
      <c r="AL554">
        <v>75447000</v>
      </c>
      <c r="AM554">
        <v>804305024</v>
      </c>
      <c r="AN554">
        <v>347603008</v>
      </c>
      <c r="AO554">
        <v>91792000</v>
      </c>
      <c r="AP554">
        <v>107990000</v>
      </c>
      <c r="AQ554">
        <v>123745000</v>
      </c>
      <c r="AT554">
        <v>3031</v>
      </c>
      <c r="AU554">
        <v>0.79800000000000004</v>
      </c>
      <c r="AV554">
        <v>13113</v>
      </c>
      <c r="AW554">
        <v>7.3180899999999993E-2</v>
      </c>
      <c r="AX554">
        <v>0.55162900000000004</v>
      </c>
      <c r="AY554">
        <v>9.0090099999999996E-3</v>
      </c>
      <c r="AZ554">
        <v>44498</v>
      </c>
    </row>
    <row r="555" spans="1:52">
      <c r="A555">
        <v>2011</v>
      </c>
      <c r="B555">
        <v>110705</v>
      </c>
      <c r="C555" t="s">
        <v>71</v>
      </c>
      <c r="D555" t="s">
        <v>48</v>
      </c>
      <c r="E555">
        <f t="shared" si="8"/>
        <v>1</v>
      </c>
      <c r="F555">
        <f>IF(ISNA(VLOOKUP(B555,criteria!$U$2:$U$174,1,0)),0,1)</f>
        <v>1</v>
      </c>
      <c r="G555">
        <v>0.45472638945363492</v>
      </c>
      <c r="H555">
        <v>0.17507530120481929</v>
      </c>
      <c r="I555">
        <v>46727</v>
      </c>
      <c r="J555">
        <v>21248</v>
      </c>
      <c r="K555">
        <v>3696</v>
      </c>
      <c r="L555">
        <v>24</v>
      </c>
      <c r="M555">
        <v>3720</v>
      </c>
      <c r="N555">
        <v>93106</v>
      </c>
      <c r="O555" t="s">
        <v>49</v>
      </c>
      <c r="P555" t="s">
        <v>50</v>
      </c>
      <c r="Q555" t="s">
        <v>54</v>
      </c>
      <c r="R555">
        <v>-119.848</v>
      </c>
      <c r="S555">
        <v>34.415500000000002</v>
      </c>
      <c r="T555">
        <v>2.5999999999999999E-2</v>
      </c>
      <c r="U555">
        <v>3034</v>
      </c>
      <c r="V555">
        <v>329392000</v>
      </c>
      <c r="W555">
        <v>292608992</v>
      </c>
      <c r="Y555">
        <v>42797000</v>
      </c>
      <c r="Z555">
        <v>172064992</v>
      </c>
      <c r="AA555">
        <v>181923008</v>
      </c>
      <c r="AB555">
        <v>39899000</v>
      </c>
      <c r="AC555">
        <v>50619000</v>
      </c>
      <c r="AD555">
        <v>643772992</v>
      </c>
      <c r="AE555">
        <v>203688992</v>
      </c>
      <c r="AF555">
        <v>868164992</v>
      </c>
      <c r="AG555">
        <v>235326000</v>
      </c>
      <c r="AH555">
        <v>203412992</v>
      </c>
      <c r="AI555">
        <v>10651000</v>
      </c>
      <c r="AJ555">
        <v>214064000</v>
      </c>
      <c r="AK555">
        <v>68464000</v>
      </c>
      <c r="AL555">
        <v>74712000</v>
      </c>
      <c r="AM555">
        <v>884611968</v>
      </c>
      <c r="AN555">
        <v>375476992</v>
      </c>
      <c r="AO555">
        <v>111506000</v>
      </c>
      <c r="AP555">
        <v>123745000</v>
      </c>
      <c r="AQ555">
        <v>115034000</v>
      </c>
      <c r="AT555">
        <v>3280</v>
      </c>
      <c r="AU555">
        <v>0.80200000000000005</v>
      </c>
      <c r="AV555">
        <v>13110</v>
      </c>
      <c r="AW555">
        <v>6.8155499999999994E-2</v>
      </c>
      <c r="AX555">
        <v>0.54756400000000005</v>
      </c>
      <c r="AY555">
        <v>9.1357299999999999E-3</v>
      </c>
      <c r="AZ555">
        <v>43025</v>
      </c>
    </row>
    <row r="556" spans="1:52">
      <c r="A556">
        <v>2012</v>
      </c>
      <c r="B556">
        <v>110705</v>
      </c>
      <c r="C556" t="s">
        <v>71</v>
      </c>
      <c r="D556" t="s">
        <v>48</v>
      </c>
      <c r="E556">
        <f t="shared" si="8"/>
        <v>1</v>
      </c>
      <c r="F556">
        <f>IF(ISNA(VLOOKUP(B556,criteria!$U$2:$U$174,1,0)),0,1)</f>
        <v>1</v>
      </c>
      <c r="G556">
        <v>0.4630517074742268</v>
      </c>
      <c r="H556">
        <v>0.17819715615080228</v>
      </c>
      <c r="I556">
        <v>49664</v>
      </c>
      <c r="J556">
        <v>22997</v>
      </c>
      <c r="K556">
        <v>4084</v>
      </c>
      <c r="L556">
        <v>14</v>
      </c>
      <c r="M556">
        <v>4098</v>
      </c>
      <c r="N556">
        <v>93106</v>
      </c>
      <c r="O556" t="s">
        <v>49</v>
      </c>
      <c r="P556" t="s">
        <v>50</v>
      </c>
      <c r="Q556" t="s">
        <v>54</v>
      </c>
      <c r="R556">
        <v>-119.848</v>
      </c>
      <c r="S556">
        <v>34.415500000000002</v>
      </c>
      <c r="T556">
        <v>4.2999999999999997E-2</v>
      </c>
      <c r="U556">
        <v>3121</v>
      </c>
      <c r="V556">
        <v>351947008</v>
      </c>
      <c r="W556">
        <v>309081984</v>
      </c>
      <c r="Y556">
        <v>45761000</v>
      </c>
      <c r="Z556">
        <v>172100000</v>
      </c>
      <c r="AA556">
        <v>192068992</v>
      </c>
      <c r="AB556">
        <v>34486000</v>
      </c>
      <c r="AC556">
        <v>48347000</v>
      </c>
      <c r="AD556">
        <v>659292032</v>
      </c>
      <c r="AE556">
        <v>217508992</v>
      </c>
      <c r="AF556">
        <v>892009984</v>
      </c>
      <c r="AG556">
        <v>241080000</v>
      </c>
      <c r="AH556">
        <v>203563008</v>
      </c>
      <c r="AI556">
        <v>10734000</v>
      </c>
      <c r="AJ556">
        <v>214297008</v>
      </c>
      <c r="AK556">
        <v>63697000</v>
      </c>
      <c r="AL556">
        <v>83393000</v>
      </c>
      <c r="AM556">
        <v>898420992</v>
      </c>
      <c r="AN556">
        <v>379539008</v>
      </c>
      <c r="AO556">
        <v>124910000</v>
      </c>
      <c r="AP556">
        <v>115034000</v>
      </c>
      <c r="AQ556">
        <v>126046000</v>
      </c>
      <c r="AT556">
        <v>3487</v>
      </c>
      <c r="AU556">
        <v>0.80700000000000005</v>
      </c>
      <c r="AV556">
        <v>13275</v>
      </c>
      <c r="AW556">
        <v>6.5254800000000002E-2</v>
      </c>
      <c r="AX556">
        <v>0.54573099999999997</v>
      </c>
      <c r="AY556">
        <v>7.6770299999999996E-3</v>
      </c>
      <c r="AZ556">
        <v>38749</v>
      </c>
    </row>
    <row r="557" spans="1:52">
      <c r="A557">
        <v>2013</v>
      </c>
      <c r="B557">
        <v>110705</v>
      </c>
      <c r="C557" t="s">
        <v>71</v>
      </c>
      <c r="D557" t="s">
        <v>48</v>
      </c>
      <c r="E557">
        <f t="shared" si="8"/>
        <v>1</v>
      </c>
      <c r="F557">
        <f>IF(ISNA(VLOOKUP(B557,criteria!$U$2:$U$174,1,0)),0,1)</f>
        <v>1</v>
      </c>
      <c r="G557">
        <v>0.44438814289333672</v>
      </c>
      <c r="H557">
        <v>0.19306890373024924</v>
      </c>
      <c r="I557">
        <v>55258</v>
      </c>
      <c r="J557">
        <v>24556</v>
      </c>
      <c r="K557">
        <v>4722</v>
      </c>
      <c r="L557">
        <v>19</v>
      </c>
      <c r="M557">
        <v>4741</v>
      </c>
      <c r="N557">
        <v>93106</v>
      </c>
      <c r="O557" t="s">
        <v>49</v>
      </c>
      <c r="P557" t="s">
        <v>50</v>
      </c>
      <c r="Q557" t="s">
        <v>54</v>
      </c>
      <c r="R557">
        <v>-119.848</v>
      </c>
      <c r="S557">
        <v>34.415399999999998</v>
      </c>
      <c r="T557">
        <v>4.4999999999999998E-2</v>
      </c>
      <c r="U557">
        <v>3333</v>
      </c>
      <c r="V557">
        <v>359380992</v>
      </c>
      <c r="W557">
        <v>307204000</v>
      </c>
      <c r="Y557">
        <v>46531000</v>
      </c>
      <c r="Z557">
        <v>158648992</v>
      </c>
      <c r="AA557">
        <v>216476992</v>
      </c>
      <c r="AB557">
        <v>38903000</v>
      </c>
      <c r="AC557">
        <v>139990000</v>
      </c>
      <c r="AD557">
        <v>656856000</v>
      </c>
      <c r="AE557">
        <v>247646000</v>
      </c>
      <c r="AF557">
        <v>1016051968</v>
      </c>
      <c r="AG557">
        <v>261698320</v>
      </c>
      <c r="AH557">
        <v>199756448</v>
      </c>
      <c r="AI557">
        <v>10758245</v>
      </c>
      <c r="AJ557">
        <v>210514688</v>
      </c>
      <c r="AK557">
        <v>65179196</v>
      </c>
      <c r="AL557">
        <v>84258264</v>
      </c>
      <c r="AM557">
        <v>919276992</v>
      </c>
      <c r="AN557">
        <v>393046976</v>
      </c>
      <c r="AO557">
        <v>161848528</v>
      </c>
      <c r="AP557">
        <v>126046000</v>
      </c>
      <c r="AQ557">
        <v>144379008</v>
      </c>
      <c r="AT557">
        <v>3546</v>
      </c>
      <c r="AU557">
        <v>0.81299999999999994</v>
      </c>
      <c r="AV557">
        <v>14115</v>
      </c>
      <c r="AW557">
        <v>6.9151000000000004E-2</v>
      </c>
      <c r="AX557">
        <v>0.54034899999999997</v>
      </c>
      <c r="AY557">
        <v>7.0856799999999996E-3</v>
      </c>
      <c r="AZ557">
        <v>38154</v>
      </c>
    </row>
    <row r="558" spans="1:52">
      <c r="A558">
        <v>2014</v>
      </c>
      <c r="B558">
        <v>110705</v>
      </c>
      <c r="C558" t="s">
        <v>71</v>
      </c>
      <c r="D558" t="s">
        <v>48</v>
      </c>
      <c r="E558">
        <f t="shared" si="8"/>
        <v>1</v>
      </c>
      <c r="F558">
        <f>IF(ISNA(VLOOKUP(B558,criteria!$U$2:$U$174,1,0)),0,1)</f>
        <v>1</v>
      </c>
      <c r="G558">
        <v>0.36344723332285633</v>
      </c>
      <c r="H558">
        <v>0.19511592472099823</v>
      </c>
      <c r="I558">
        <v>66813</v>
      </c>
      <c r="J558">
        <v>24283</v>
      </c>
      <c r="K558">
        <v>4725</v>
      </c>
      <c r="L558">
        <v>13</v>
      </c>
      <c r="M558">
        <v>4738</v>
      </c>
      <c r="N558">
        <v>93106</v>
      </c>
      <c r="O558" t="s">
        <v>49</v>
      </c>
      <c r="P558" t="s">
        <v>50</v>
      </c>
      <c r="Q558" t="s">
        <v>54</v>
      </c>
      <c r="R558">
        <v>-119.848</v>
      </c>
      <c r="S558">
        <v>34.415399999999998</v>
      </c>
      <c r="T558">
        <v>0.04</v>
      </c>
      <c r="U558">
        <v>3681</v>
      </c>
      <c r="V558">
        <v>383217984</v>
      </c>
      <c r="W558">
        <v>325012992</v>
      </c>
      <c r="Y558">
        <v>47914000</v>
      </c>
      <c r="Z558">
        <v>155378000</v>
      </c>
      <c r="AA558">
        <v>240178000</v>
      </c>
      <c r="AB558">
        <v>38449000</v>
      </c>
      <c r="AC558">
        <v>106647000</v>
      </c>
      <c r="AD558">
        <v>657155008</v>
      </c>
      <c r="AE558">
        <v>270368000</v>
      </c>
      <c r="AF558">
        <v>998908992</v>
      </c>
      <c r="AG558">
        <v>276565696</v>
      </c>
      <c r="AH558">
        <v>198398240</v>
      </c>
      <c r="AI558">
        <v>12191509</v>
      </c>
      <c r="AJ558">
        <v>210589744</v>
      </c>
      <c r="AK558">
        <v>87618000</v>
      </c>
      <c r="AL558">
        <v>91474528</v>
      </c>
      <c r="AM558">
        <v>1002033024</v>
      </c>
      <c r="AN558">
        <v>429590720</v>
      </c>
      <c r="AO558">
        <v>165399728</v>
      </c>
      <c r="AP558">
        <v>144379008</v>
      </c>
      <c r="AQ558">
        <v>167632000</v>
      </c>
      <c r="AT558">
        <v>3699</v>
      </c>
      <c r="AU558">
        <v>0.81</v>
      </c>
      <c r="AV558">
        <v>14523</v>
      </c>
      <c r="AW558">
        <v>7.1132500000000001E-2</v>
      </c>
      <c r="AX558">
        <v>0.53964400000000001</v>
      </c>
      <c r="AY558">
        <v>5.7494299999999998E-3</v>
      </c>
      <c r="AZ558">
        <v>39736</v>
      </c>
    </row>
    <row r="559" spans="1:52">
      <c r="A559">
        <v>2015</v>
      </c>
      <c r="B559">
        <v>110705</v>
      </c>
      <c r="C559" t="s">
        <v>71</v>
      </c>
      <c r="D559" t="s">
        <v>48</v>
      </c>
      <c r="E559">
        <f t="shared" si="8"/>
        <v>1</v>
      </c>
      <c r="F559">
        <f>IF(ISNA(VLOOKUP(B559,criteria!$U$2:$U$174,1,0)),0,1)</f>
        <v>1</v>
      </c>
      <c r="G559">
        <v>0.32644323466031527</v>
      </c>
      <c r="H559">
        <v>0.1942586641188222</v>
      </c>
      <c r="I559">
        <v>70536</v>
      </c>
      <c r="J559">
        <v>23026</v>
      </c>
      <c r="K559">
        <v>4459</v>
      </c>
      <c r="L559">
        <v>14</v>
      </c>
      <c r="M559">
        <v>4473</v>
      </c>
      <c r="T559">
        <v>2.3E-2</v>
      </c>
      <c r="U559">
        <v>3817</v>
      </c>
      <c r="V559">
        <v>406156000</v>
      </c>
      <c r="W559">
        <v>343652000</v>
      </c>
      <c r="Y559">
        <v>49535000</v>
      </c>
      <c r="Z559">
        <v>158626000</v>
      </c>
      <c r="AA559">
        <v>266050992</v>
      </c>
      <c r="AB559">
        <v>49375000</v>
      </c>
      <c r="AC559">
        <v>145342000</v>
      </c>
      <c r="AD559">
        <v>691328000</v>
      </c>
      <c r="AE559">
        <v>319935008</v>
      </c>
      <c r="AF559">
        <v>1120834048</v>
      </c>
      <c r="AG559">
        <v>285876352</v>
      </c>
      <c r="AH559">
        <v>202298000</v>
      </c>
      <c r="AI559">
        <v>13201528</v>
      </c>
      <c r="AJ559">
        <v>215499520</v>
      </c>
      <c r="AK559">
        <v>57286900</v>
      </c>
      <c r="AL559">
        <v>96431184</v>
      </c>
      <c r="AM559">
        <v>984449984</v>
      </c>
      <c r="AN559">
        <v>416202464</v>
      </c>
      <c r="AO559">
        <v>179703120</v>
      </c>
      <c r="AP559">
        <v>167632000</v>
      </c>
      <c r="AQ559">
        <v>161078000</v>
      </c>
      <c r="AT559">
        <v>3042</v>
      </c>
      <c r="AU559">
        <v>0.82299999999999995</v>
      </c>
      <c r="AV559">
        <v>14594</v>
      </c>
      <c r="AW559">
        <v>6.8448599999999998E-2</v>
      </c>
      <c r="AX559">
        <v>0.55932700000000002</v>
      </c>
      <c r="AY559">
        <v>5.5154899999999996E-3</v>
      </c>
      <c r="AZ559">
        <v>37958</v>
      </c>
    </row>
    <row r="560" spans="1:52">
      <c r="A560">
        <v>2016</v>
      </c>
      <c r="B560">
        <v>110705</v>
      </c>
      <c r="C560" t="s">
        <v>71</v>
      </c>
      <c r="D560" t="s">
        <v>48</v>
      </c>
      <c r="E560">
        <f t="shared" si="8"/>
        <v>1</v>
      </c>
      <c r="F560">
        <f>IF(ISNA(VLOOKUP(B560,criteria!$U$2:$U$174,1,0)),0,1)</f>
        <v>1</v>
      </c>
      <c r="G560">
        <v>0.35767455130200226</v>
      </c>
      <c r="H560">
        <v>0.18113919002211668</v>
      </c>
      <c r="I560">
        <v>77112</v>
      </c>
      <c r="J560">
        <v>27581</v>
      </c>
      <c r="K560">
        <v>4982</v>
      </c>
      <c r="L560">
        <v>14</v>
      </c>
      <c r="M560">
        <v>4996</v>
      </c>
      <c r="T560">
        <v>2.1999999999999999E-2</v>
      </c>
      <c r="U560">
        <v>3799</v>
      </c>
      <c r="V560">
        <v>428973120</v>
      </c>
      <c r="W560">
        <v>367780000</v>
      </c>
      <c r="Y560">
        <v>56272000</v>
      </c>
      <c r="Z560">
        <v>157766000</v>
      </c>
      <c r="AA560">
        <v>285489024</v>
      </c>
      <c r="AB560">
        <v>48639000</v>
      </c>
      <c r="AC560">
        <v>128911000</v>
      </c>
      <c r="AD560">
        <v>729884992</v>
      </c>
      <c r="AE560">
        <v>325233984</v>
      </c>
      <c r="AF560">
        <v>1195922944</v>
      </c>
      <c r="AG560">
        <v>309341664</v>
      </c>
      <c r="AH560">
        <v>208330144</v>
      </c>
      <c r="AI560">
        <v>15758439</v>
      </c>
      <c r="AJ560">
        <v>224088576</v>
      </c>
      <c r="AK560">
        <v>77077008</v>
      </c>
      <c r="AL560">
        <v>106287816</v>
      </c>
      <c r="AM560">
        <v>1064046976</v>
      </c>
      <c r="AN560">
        <v>503139712</v>
      </c>
      <c r="AO560">
        <v>176723280</v>
      </c>
      <c r="AP560">
        <v>161078000</v>
      </c>
      <c r="AQ560">
        <v>194460000</v>
      </c>
      <c r="AT560">
        <v>3328</v>
      </c>
      <c r="AU560">
        <v>0.81499999999999995</v>
      </c>
      <c r="AV560">
        <v>14015</v>
      </c>
      <c r="AW560">
        <v>7.1216600000000005E-2</v>
      </c>
      <c r="AX560">
        <v>0.57785399999999998</v>
      </c>
      <c r="AY560">
        <v>6.4032500000000001E-3</v>
      </c>
      <c r="AZ560">
        <v>36166</v>
      </c>
    </row>
    <row r="561" spans="1:52">
      <c r="A561">
        <v>2017</v>
      </c>
      <c r="B561">
        <v>110705</v>
      </c>
      <c r="C561" t="s">
        <v>71</v>
      </c>
      <c r="D561" t="s">
        <v>48</v>
      </c>
      <c r="E561">
        <f t="shared" si="8"/>
        <v>1</v>
      </c>
      <c r="F561">
        <f>IF(ISNA(VLOOKUP(B561,criteria!$U$2:$U$174,1,0)),0,1)</f>
        <v>1</v>
      </c>
      <c r="G561">
        <v>0.32809444661712944</v>
      </c>
      <c r="H561">
        <v>0.16903821798405722</v>
      </c>
      <c r="I561">
        <v>81824</v>
      </c>
      <c r="J561">
        <v>26846</v>
      </c>
      <c r="K561">
        <v>4514</v>
      </c>
      <c r="L561">
        <v>24</v>
      </c>
      <c r="M561">
        <v>4538</v>
      </c>
      <c r="T561">
        <v>2.4E-2</v>
      </c>
      <c r="U561">
        <v>3696</v>
      </c>
      <c r="V561">
        <v>470656992</v>
      </c>
      <c r="W561">
        <v>394182016</v>
      </c>
      <c r="Y561">
        <v>53485000</v>
      </c>
      <c r="Z561">
        <v>163738032</v>
      </c>
      <c r="AA561">
        <v>288406016</v>
      </c>
      <c r="AB561">
        <v>59519000</v>
      </c>
      <c r="AC561">
        <v>65813968</v>
      </c>
      <c r="AD561">
        <v>762777984</v>
      </c>
      <c r="AE561">
        <v>365827008</v>
      </c>
      <c r="AF561">
        <v>1139739008</v>
      </c>
      <c r="AG561">
        <v>323701376</v>
      </c>
      <c r="AH561">
        <v>205863552</v>
      </c>
      <c r="AI561">
        <v>16281583</v>
      </c>
      <c r="AJ561">
        <v>222145136</v>
      </c>
      <c r="AK561">
        <v>80882056</v>
      </c>
      <c r="AL561">
        <v>107898888</v>
      </c>
      <c r="AM561">
        <v>1102200064</v>
      </c>
      <c r="AN561">
        <v>508445440</v>
      </c>
      <c r="AO561">
        <v>184821392</v>
      </c>
      <c r="AP561">
        <v>194460000</v>
      </c>
      <c r="AQ561">
        <v>214006000</v>
      </c>
      <c r="AV561">
        <v>15169</v>
      </c>
    </row>
    <row r="562" spans="1:52">
      <c r="A562">
        <v>1990</v>
      </c>
      <c r="B562">
        <v>110714</v>
      </c>
      <c r="C562" t="s">
        <v>113</v>
      </c>
      <c r="D562" t="s">
        <v>48</v>
      </c>
      <c r="E562">
        <f t="shared" si="8"/>
        <v>0</v>
      </c>
      <c r="F562">
        <f>IF(ISNA(VLOOKUP(B562,criteria!$U$2:$U$174,1,0)),0,1)</f>
        <v>1</v>
      </c>
      <c r="G562" t="s">
        <v>636</v>
      </c>
      <c r="H562" t="s">
        <v>636</v>
      </c>
      <c r="N562">
        <v>95064</v>
      </c>
      <c r="O562" t="s">
        <v>49</v>
      </c>
      <c r="V562">
        <v>26962000</v>
      </c>
      <c r="Y562">
        <v>6000</v>
      </c>
      <c r="Z562">
        <v>18885000</v>
      </c>
      <c r="AA562">
        <v>92447000</v>
      </c>
      <c r="AB562">
        <v>4789000</v>
      </c>
      <c r="AC562">
        <v>4722000</v>
      </c>
      <c r="AF562">
        <v>178572000</v>
      </c>
      <c r="AG562">
        <v>58878000</v>
      </c>
      <c r="AH562">
        <v>24587000</v>
      </c>
      <c r="AI562">
        <v>1373000</v>
      </c>
      <c r="AJ562">
        <v>25960000</v>
      </c>
      <c r="AK562">
        <v>13720000</v>
      </c>
      <c r="AL562">
        <v>14568000</v>
      </c>
      <c r="AM562">
        <v>181077568</v>
      </c>
      <c r="AN562">
        <v>94025000</v>
      </c>
      <c r="AO562">
        <v>16876584</v>
      </c>
    </row>
    <row r="563" spans="1:52">
      <c r="A563">
        <v>1991</v>
      </c>
      <c r="B563">
        <v>110714</v>
      </c>
      <c r="C563" t="s">
        <v>113</v>
      </c>
      <c r="D563" t="s">
        <v>48</v>
      </c>
      <c r="E563">
        <f t="shared" si="8"/>
        <v>0</v>
      </c>
      <c r="F563">
        <f>IF(ISNA(VLOOKUP(B563,criteria!$U$2:$U$174,1,0)),0,1)</f>
        <v>1</v>
      </c>
      <c r="G563" t="s">
        <v>636</v>
      </c>
      <c r="H563" t="s">
        <v>636</v>
      </c>
      <c r="N563">
        <v>95064</v>
      </c>
      <c r="O563" t="s">
        <v>49</v>
      </c>
      <c r="V563">
        <v>35849000</v>
      </c>
      <c r="Y563">
        <v>34000</v>
      </c>
      <c r="Z563">
        <v>22627000</v>
      </c>
      <c r="AA563">
        <v>91964000</v>
      </c>
      <c r="AB563">
        <v>4197000</v>
      </c>
      <c r="AC563">
        <v>5002000</v>
      </c>
      <c r="AF563">
        <v>192380000</v>
      </c>
      <c r="AG563">
        <v>58850000</v>
      </c>
      <c r="AH563">
        <v>28566000</v>
      </c>
      <c r="AI563">
        <v>1542000</v>
      </c>
      <c r="AJ563">
        <v>30108000</v>
      </c>
      <c r="AK563">
        <v>17961000</v>
      </c>
      <c r="AL563">
        <v>15387000</v>
      </c>
      <c r="AM563">
        <v>198044864</v>
      </c>
      <c r="AN563">
        <v>96211000</v>
      </c>
      <c r="AO563">
        <v>18509836</v>
      </c>
    </row>
    <row r="564" spans="1:52">
      <c r="A564">
        <v>1992</v>
      </c>
      <c r="B564">
        <v>110714</v>
      </c>
      <c r="C564" t="s">
        <v>113</v>
      </c>
      <c r="D564" t="s">
        <v>48</v>
      </c>
      <c r="E564">
        <f t="shared" si="8"/>
        <v>0</v>
      </c>
      <c r="F564">
        <f>IF(ISNA(VLOOKUP(B564,criteria!$U$2:$U$174,1,0)),0,1)</f>
        <v>1</v>
      </c>
      <c r="G564" t="s">
        <v>636</v>
      </c>
      <c r="H564" t="s">
        <v>636</v>
      </c>
      <c r="N564">
        <v>95064</v>
      </c>
      <c r="O564" t="s">
        <v>49</v>
      </c>
      <c r="V564">
        <v>42662000</v>
      </c>
      <c r="Y564">
        <v>48000</v>
      </c>
      <c r="Z564">
        <v>24994000</v>
      </c>
      <c r="AA564">
        <v>81203000</v>
      </c>
      <c r="AB564">
        <v>5756000</v>
      </c>
      <c r="AC564">
        <v>5511000</v>
      </c>
      <c r="AF564">
        <v>192678000</v>
      </c>
      <c r="AG564">
        <v>61158000</v>
      </c>
      <c r="AH564">
        <v>31327000</v>
      </c>
      <c r="AI564">
        <v>1579000</v>
      </c>
      <c r="AJ564">
        <v>32906000</v>
      </c>
      <c r="AK564">
        <v>15763000</v>
      </c>
      <c r="AL564">
        <v>15922000</v>
      </c>
      <c r="AM564">
        <v>203436000</v>
      </c>
      <c r="AN564">
        <v>99336000</v>
      </c>
      <c r="AO564">
        <v>18272000</v>
      </c>
    </row>
    <row r="565" spans="1:52">
      <c r="A565">
        <v>1993</v>
      </c>
      <c r="B565">
        <v>110714</v>
      </c>
      <c r="C565" t="s">
        <v>113</v>
      </c>
      <c r="D565" t="s">
        <v>48</v>
      </c>
      <c r="E565">
        <f t="shared" si="8"/>
        <v>0</v>
      </c>
      <c r="F565">
        <f>IF(ISNA(VLOOKUP(B565,criteria!$U$2:$U$174,1,0)),0,1)</f>
        <v>1</v>
      </c>
      <c r="G565" t="s">
        <v>636</v>
      </c>
      <c r="H565" t="s">
        <v>636</v>
      </c>
      <c r="N565">
        <v>95064</v>
      </c>
      <c r="O565" t="s">
        <v>49</v>
      </c>
      <c r="V565">
        <v>50078000</v>
      </c>
      <c r="Y565">
        <v>276000</v>
      </c>
      <c r="Z565">
        <v>28862000</v>
      </c>
      <c r="AA565">
        <v>78403000</v>
      </c>
      <c r="AB565">
        <v>7803000</v>
      </c>
      <c r="AC565">
        <v>5940000</v>
      </c>
      <c r="AF565">
        <v>202911008</v>
      </c>
      <c r="AG565">
        <v>59323000</v>
      </c>
      <c r="AH565">
        <v>32889000</v>
      </c>
      <c r="AI565">
        <v>2388000</v>
      </c>
      <c r="AJ565">
        <v>35277000</v>
      </c>
      <c r="AK565">
        <v>14899000</v>
      </c>
      <c r="AL565">
        <v>15017000</v>
      </c>
      <c r="AM565">
        <v>203023008</v>
      </c>
      <c r="AN565">
        <v>96967000</v>
      </c>
      <c r="AO565">
        <v>17299000</v>
      </c>
    </row>
    <row r="566" spans="1:52">
      <c r="A566">
        <v>1994</v>
      </c>
      <c r="B566">
        <v>110714</v>
      </c>
      <c r="C566" t="s">
        <v>113</v>
      </c>
      <c r="D566" t="s">
        <v>48</v>
      </c>
      <c r="E566">
        <f t="shared" si="8"/>
        <v>0</v>
      </c>
      <c r="F566">
        <f>IF(ISNA(VLOOKUP(B566,criteria!$U$2:$U$174,1,0)),0,1)</f>
        <v>1</v>
      </c>
      <c r="G566" t="s">
        <v>636</v>
      </c>
      <c r="H566" t="s">
        <v>636</v>
      </c>
      <c r="N566">
        <v>95064</v>
      </c>
      <c r="O566" t="s">
        <v>49</v>
      </c>
      <c r="V566">
        <v>56352000</v>
      </c>
      <c r="Y566">
        <v>871000</v>
      </c>
      <c r="Z566">
        <v>27875000</v>
      </c>
      <c r="AA566">
        <v>81996000</v>
      </c>
      <c r="AB566">
        <v>7001000</v>
      </c>
      <c r="AC566">
        <v>5629000</v>
      </c>
      <c r="AF566">
        <v>210948000</v>
      </c>
      <c r="AG566">
        <v>64216000</v>
      </c>
      <c r="AH566">
        <v>35549000</v>
      </c>
      <c r="AI566">
        <v>2684000</v>
      </c>
      <c r="AJ566">
        <v>38233000</v>
      </c>
      <c r="AK566">
        <v>17267000</v>
      </c>
      <c r="AL566">
        <v>17440000</v>
      </c>
      <c r="AM566">
        <v>227040000</v>
      </c>
      <c r="AN566">
        <v>105111000</v>
      </c>
      <c r="AO566">
        <v>16458000</v>
      </c>
    </row>
    <row r="567" spans="1:52">
      <c r="A567">
        <v>1995</v>
      </c>
      <c r="B567">
        <v>110714</v>
      </c>
      <c r="C567" t="s">
        <v>113</v>
      </c>
      <c r="D567" t="s">
        <v>48</v>
      </c>
      <c r="E567">
        <f t="shared" si="8"/>
        <v>0</v>
      </c>
      <c r="F567">
        <f>IF(ISNA(VLOOKUP(B567,criteria!$U$2:$U$174,1,0)),0,1)</f>
        <v>1</v>
      </c>
      <c r="G567" t="s">
        <v>636</v>
      </c>
      <c r="H567" t="s">
        <v>636</v>
      </c>
      <c r="N567">
        <v>95064</v>
      </c>
      <c r="O567" t="s">
        <v>49</v>
      </c>
      <c r="V567">
        <v>59313000</v>
      </c>
      <c r="Y567">
        <v>278000</v>
      </c>
      <c r="Z567">
        <v>32574000</v>
      </c>
      <c r="AA567">
        <v>79469000</v>
      </c>
      <c r="AB567">
        <v>8608000</v>
      </c>
      <c r="AC567">
        <v>5262000</v>
      </c>
      <c r="AF567">
        <v>219411008</v>
      </c>
      <c r="AG567">
        <v>66520000</v>
      </c>
      <c r="AH567">
        <v>36280000</v>
      </c>
      <c r="AI567">
        <v>3369000</v>
      </c>
      <c r="AJ567">
        <v>39649000</v>
      </c>
      <c r="AK567">
        <v>22428000</v>
      </c>
      <c r="AL567">
        <v>18279000</v>
      </c>
      <c r="AM567">
        <v>238467008</v>
      </c>
      <c r="AN567">
        <v>113317000</v>
      </c>
      <c r="AO567">
        <v>18106000</v>
      </c>
    </row>
    <row r="568" spans="1:52">
      <c r="A568">
        <v>1996</v>
      </c>
      <c r="B568">
        <v>110714</v>
      </c>
      <c r="C568" t="s">
        <v>113</v>
      </c>
      <c r="D568" t="s">
        <v>48</v>
      </c>
      <c r="E568">
        <f t="shared" si="8"/>
        <v>0</v>
      </c>
      <c r="F568">
        <f>IF(ISNA(VLOOKUP(B568,criteria!$U$2:$U$174,1,0)),0,1)</f>
        <v>1</v>
      </c>
      <c r="G568" t="s">
        <v>636</v>
      </c>
      <c r="H568" t="s">
        <v>636</v>
      </c>
      <c r="N568">
        <v>95064</v>
      </c>
      <c r="O568" t="s">
        <v>49</v>
      </c>
      <c r="V568">
        <v>62592000</v>
      </c>
      <c r="Y568">
        <v>208000</v>
      </c>
      <c r="Z568">
        <v>36909000</v>
      </c>
      <c r="AA568">
        <v>83860000</v>
      </c>
      <c r="AB568">
        <v>8782000</v>
      </c>
      <c r="AC568">
        <v>6830000</v>
      </c>
      <c r="AF568">
        <v>234376992</v>
      </c>
      <c r="AG568">
        <v>70929000</v>
      </c>
      <c r="AH568">
        <v>41127000</v>
      </c>
      <c r="AI568">
        <v>3318000</v>
      </c>
      <c r="AJ568">
        <v>44445000</v>
      </c>
      <c r="AK568">
        <v>22584000</v>
      </c>
      <c r="AL568">
        <v>19222000</v>
      </c>
      <c r="AM568">
        <v>250492992</v>
      </c>
      <c r="AN568">
        <v>123290000</v>
      </c>
      <c r="AO568">
        <v>21544000</v>
      </c>
      <c r="AT568">
        <v>1162</v>
      </c>
      <c r="AU568">
        <v>0.65</v>
      </c>
    </row>
    <row r="569" spans="1:52">
      <c r="A569">
        <v>1997</v>
      </c>
      <c r="B569">
        <v>110714</v>
      </c>
      <c r="C569" t="s">
        <v>113</v>
      </c>
      <c r="D569" t="s">
        <v>48</v>
      </c>
      <c r="E569">
        <f t="shared" si="8"/>
        <v>0</v>
      </c>
      <c r="F569">
        <f>IF(ISNA(VLOOKUP(B569,criteria!$U$2:$U$174,1,0)),0,1)</f>
        <v>1</v>
      </c>
      <c r="G569" t="s">
        <v>636</v>
      </c>
      <c r="H569" t="s">
        <v>636</v>
      </c>
      <c r="N569">
        <v>95064</v>
      </c>
      <c r="O569" t="s">
        <v>49</v>
      </c>
      <c r="V569">
        <v>67335000</v>
      </c>
      <c r="Y569">
        <v>147000</v>
      </c>
      <c r="Z569">
        <v>38915000</v>
      </c>
      <c r="AA569">
        <v>89137000</v>
      </c>
      <c r="AB569">
        <v>9849000</v>
      </c>
      <c r="AC569">
        <v>8782000</v>
      </c>
      <c r="AF569">
        <v>252996992</v>
      </c>
      <c r="AG569">
        <v>79674000</v>
      </c>
      <c r="AH569">
        <v>43373000</v>
      </c>
      <c r="AI569">
        <v>3310000</v>
      </c>
      <c r="AJ569">
        <v>46683000</v>
      </c>
      <c r="AK569">
        <v>20566000</v>
      </c>
      <c r="AL569">
        <v>20156000</v>
      </c>
      <c r="AM569">
        <v>264310000</v>
      </c>
      <c r="AN569">
        <v>129890000</v>
      </c>
      <c r="AO569">
        <v>23392000</v>
      </c>
      <c r="AW569">
        <v>0.149148</v>
      </c>
      <c r="AX569">
        <v>0.61897800000000003</v>
      </c>
      <c r="AY569">
        <v>2.4330899999999999E-2</v>
      </c>
      <c r="AZ569">
        <v>32284.5</v>
      </c>
    </row>
    <row r="570" spans="1:52">
      <c r="A570">
        <v>1998</v>
      </c>
      <c r="B570">
        <v>110714</v>
      </c>
      <c r="C570" t="s">
        <v>113</v>
      </c>
      <c r="D570" t="s">
        <v>48</v>
      </c>
      <c r="E570">
        <f t="shared" si="8"/>
        <v>0</v>
      </c>
      <c r="F570">
        <f>IF(ISNA(VLOOKUP(B570,criteria!$U$2:$U$174,1,0)),0,1)</f>
        <v>1</v>
      </c>
      <c r="G570" t="s">
        <v>636</v>
      </c>
      <c r="H570" t="s">
        <v>636</v>
      </c>
      <c r="N570">
        <v>95064</v>
      </c>
      <c r="O570" t="s">
        <v>49</v>
      </c>
      <c r="V570">
        <v>70244000</v>
      </c>
      <c r="Y570">
        <v>131000</v>
      </c>
      <c r="Z570">
        <v>39568000</v>
      </c>
      <c r="AA570">
        <v>104077000</v>
      </c>
      <c r="AB570">
        <v>10094000</v>
      </c>
      <c r="AC570">
        <v>6169000</v>
      </c>
      <c r="AF570">
        <v>273380992</v>
      </c>
      <c r="AG570">
        <v>85930000</v>
      </c>
      <c r="AH570">
        <v>38832000</v>
      </c>
      <c r="AI570">
        <v>7304000</v>
      </c>
      <c r="AJ570">
        <v>46136000</v>
      </c>
      <c r="AK570">
        <v>22595000</v>
      </c>
      <c r="AL570">
        <v>20732000</v>
      </c>
      <c r="AM570">
        <v>277908000</v>
      </c>
      <c r="AN570">
        <v>135404992</v>
      </c>
      <c r="AO570">
        <v>24604000</v>
      </c>
      <c r="AT570">
        <v>1136</v>
      </c>
      <c r="AU570">
        <v>0.67700000000000005</v>
      </c>
      <c r="AW570">
        <v>0.170099</v>
      </c>
      <c r="AX570">
        <v>0.60604400000000003</v>
      </c>
      <c r="AY570">
        <v>2.6745100000000001E-2</v>
      </c>
      <c r="AZ570">
        <v>31823</v>
      </c>
    </row>
    <row r="571" spans="1:52">
      <c r="A571">
        <v>1999</v>
      </c>
      <c r="B571">
        <v>110714</v>
      </c>
      <c r="C571" t="s">
        <v>113</v>
      </c>
      <c r="D571" t="s">
        <v>48</v>
      </c>
      <c r="E571">
        <f t="shared" si="8"/>
        <v>0</v>
      </c>
      <c r="F571">
        <f>IF(ISNA(VLOOKUP(B571,criteria!$U$2:$U$174,1,0)),0,1)</f>
        <v>1</v>
      </c>
      <c r="G571" t="s">
        <v>636</v>
      </c>
      <c r="H571" t="s">
        <v>636</v>
      </c>
      <c r="N571">
        <v>95064</v>
      </c>
      <c r="O571" t="s">
        <v>49</v>
      </c>
      <c r="V571">
        <v>73493000</v>
      </c>
      <c r="Y571">
        <v>204000</v>
      </c>
      <c r="Z571">
        <v>40424000</v>
      </c>
      <c r="AA571">
        <v>111896000</v>
      </c>
      <c r="AB571">
        <v>12410000</v>
      </c>
      <c r="AC571">
        <v>7103000</v>
      </c>
      <c r="AF571">
        <v>292513984</v>
      </c>
      <c r="AG571">
        <v>93453000</v>
      </c>
      <c r="AH571">
        <v>41897000</v>
      </c>
      <c r="AI571">
        <v>11748000</v>
      </c>
      <c r="AJ571">
        <v>53645000</v>
      </c>
      <c r="AK571">
        <v>23467000</v>
      </c>
      <c r="AL571">
        <v>22500000</v>
      </c>
      <c r="AM571">
        <v>300168992</v>
      </c>
      <c r="AN571">
        <v>144775008</v>
      </c>
      <c r="AO571">
        <v>27547000</v>
      </c>
      <c r="AT571">
        <v>1125</v>
      </c>
      <c r="AU571">
        <v>0.64100000000000001</v>
      </c>
      <c r="AW571">
        <v>0.16536799999999999</v>
      </c>
      <c r="AX571">
        <v>0.60366900000000001</v>
      </c>
      <c r="AY571">
        <v>2.7645099999999999E-2</v>
      </c>
      <c r="AZ571">
        <v>34610</v>
      </c>
    </row>
    <row r="572" spans="1:52">
      <c r="A572">
        <v>2000</v>
      </c>
      <c r="B572">
        <v>110714</v>
      </c>
      <c r="C572" t="s">
        <v>113</v>
      </c>
      <c r="D572" t="s">
        <v>48</v>
      </c>
      <c r="E572">
        <f t="shared" si="8"/>
        <v>0</v>
      </c>
      <c r="F572">
        <f>IF(ISNA(VLOOKUP(B572,criteria!$U$2:$U$174,1,0)),0,1)</f>
        <v>1</v>
      </c>
      <c r="G572" t="s">
        <v>636</v>
      </c>
      <c r="H572" t="s">
        <v>636</v>
      </c>
      <c r="V572">
        <v>80750000</v>
      </c>
      <c r="Y572">
        <v>415000</v>
      </c>
      <c r="Z572">
        <v>44528000</v>
      </c>
      <c r="AA572">
        <v>131054000</v>
      </c>
      <c r="AB572">
        <v>16285000</v>
      </c>
      <c r="AC572">
        <v>8743000</v>
      </c>
      <c r="AF572">
        <v>334857984</v>
      </c>
      <c r="AG572">
        <v>102394000</v>
      </c>
      <c r="AH572">
        <v>49524000</v>
      </c>
      <c r="AI572">
        <v>17394000</v>
      </c>
      <c r="AJ572">
        <v>66918000</v>
      </c>
      <c r="AK572">
        <v>28600000</v>
      </c>
      <c r="AL572">
        <v>27701000</v>
      </c>
      <c r="AM572">
        <v>352326016</v>
      </c>
      <c r="AN572">
        <v>162438000</v>
      </c>
      <c r="AO572">
        <v>30146000</v>
      </c>
      <c r="AT572">
        <v>1160</v>
      </c>
      <c r="AU572">
        <v>0.63200000000000001</v>
      </c>
      <c r="AW572">
        <v>0.13511899999999999</v>
      </c>
      <c r="AX572">
        <v>0.59484899999999996</v>
      </c>
      <c r="AY572">
        <v>2.0646000000000001E-2</v>
      </c>
      <c r="AZ572">
        <v>37600.5</v>
      </c>
    </row>
    <row r="573" spans="1:52">
      <c r="A573">
        <v>2001</v>
      </c>
      <c r="B573">
        <v>110714</v>
      </c>
      <c r="C573" t="s">
        <v>113</v>
      </c>
      <c r="D573" t="s">
        <v>48</v>
      </c>
      <c r="E573">
        <f t="shared" si="8"/>
        <v>1</v>
      </c>
      <c r="F573">
        <f>IF(ISNA(VLOOKUP(B573,criteria!$U$2:$U$174,1,0)),0,1)</f>
        <v>1</v>
      </c>
      <c r="G573">
        <v>0.80464689697340264</v>
      </c>
      <c r="H573">
        <v>0.22074468085106383</v>
      </c>
      <c r="I573">
        <v>16355</v>
      </c>
      <c r="J573">
        <v>13160</v>
      </c>
      <c r="K573">
        <v>2829</v>
      </c>
      <c r="L573">
        <v>76</v>
      </c>
      <c r="M573">
        <v>2905</v>
      </c>
      <c r="N573">
        <v>95064</v>
      </c>
      <c r="O573" t="s">
        <v>49</v>
      </c>
      <c r="V573">
        <v>66778888</v>
      </c>
      <c r="W573">
        <v>66763000</v>
      </c>
      <c r="Y573">
        <v>13006000</v>
      </c>
      <c r="Z573">
        <v>51210000</v>
      </c>
      <c r="AA573">
        <v>155958992</v>
      </c>
      <c r="AB573">
        <v>5922000</v>
      </c>
      <c r="AC573">
        <v>77543000</v>
      </c>
      <c r="AD573">
        <v>199047008</v>
      </c>
      <c r="AE573">
        <v>139543008</v>
      </c>
      <c r="AF573">
        <v>442143008</v>
      </c>
      <c r="AG573">
        <v>121979656</v>
      </c>
      <c r="AH573">
        <v>57979260</v>
      </c>
      <c r="AI573">
        <v>28172592</v>
      </c>
      <c r="AJ573">
        <v>86151856</v>
      </c>
      <c r="AK573">
        <v>24951586</v>
      </c>
      <c r="AL573">
        <v>36086540</v>
      </c>
      <c r="AM573">
        <v>361336992</v>
      </c>
      <c r="AN573">
        <v>174829840</v>
      </c>
      <c r="AO573">
        <v>32126320</v>
      </c>
      <c r="AR573">
        <v>442143008</v>
      </c>
      <c r="AS573">
        <v>361336992</v>
      </c>
      <c r="AT573">
        <v>1316</v>
      </c>
      <c r="AU573">
        <v>0.66800000000000004</v>
      </c>
      <c r="AV573">
        <v>8661</v>
      </c>
      <c r="AW573">
        <v>0.16658400000000001</v>
      </c>
      <c r="AX573">
        <v>0.56723100000000004</v>
      </c>
      <c r="AY573">
        <v>2.3904399999999999E-2</v>
      </c>
      <c r="AZ573">
        <v>40131</v>
      </c>
    </row>
    <row r="574" spans="1:52">
      <c r="A574">
        <v>2002</v>
      </c>
      <c r="B574">
        <v>110714</v>
      </c>
      <c r="C574" t="s">
        <v>113</v>
      </c>
      <c r="D574" t="s">
        <v>48</v>
      </c>
      <c r="E574">
        <f t="shared" si="8"/>
        <v>1</v>
      </c>
      <c r="F574">
        <f>IF(ISNA(VLOOKUP(B574,criteria!$U$2:$U$174,1,0)),0,1)</f>
        <v>1</v>
      </c>
      <c r="G574">
        <v>0.80752018929067437</v>
      </c>
      <c r="H574">
        <v>0.19275113064526403</v>
      </c>
      <c r="I574">
        <v>19441</v>
      </c>
      <c r="J574">
        <v>15699</v>
      </c>
      <c r="K574">
        <v>3022</v>
      </c>
      <c r="L574">
        <v>4</v>
      </c>
      <c r="M574">
        <v>3026</v>
      </c>
      <c r="N574">
        <v>95064</v>
      </c>
      <c r="O574" t="s">
        <v>49</v>
      </c>
      <c r="V574">
        <v>86873000</v>
      </c>
      <c r="W574">
        <v>71369000</v>
      </c>
      <c r="Y574">
        <v>14467000</v>
      </c>
      <c r="Z574">
        <v>54101000</v>
      </c>
      <c r="AA574">
        <v>149624992</v>
      </c>
      <c r="AB574">
        <v>5494000</v>
      </c>
      <c r="AC574">
        <v>69316000</v>
      </c>
      <c r="AD574">
        <v>217998000</v>
      </c>
      <c r="AE574">
        <v>132176000</v>
      </c>
      <c r="AF574">
        <v>441856000</v>
      </c>
      <c r="AG574">
        <v>119138664</v>
      </c>
      <c r="AH574">
        <v>62463300</v>
      </c>
      <c r="AI574">
        <v>24212594</v>
      </c>
      <c r="AJ574">
        <v>86675896</v>
      </c>
      <c r="AK574">
        <v>28644164</v>
      </c>
      <c r="AL574">
        <v>36576892</v>
      </c>
      <c r="AM574">
        <v>377800992</v>
      </c>
      <c r="AN574">
        <v>178814992</v>
      </c>
      <c r="AO574">
        <v>35199756</v>
      </c>
      <c r="AR574">
        <v>441856000</v>
      </c>
      <c r="AS574">
        <v>377800992</v>
      </c>
      <c r="AT574">
        <v>1362</v>
      </c>
      <c r="AU574">
        <v>0.65400000000000003</v>
      </c>
      <c r="AV574">
        <v>9708</v>
      </c>
      <c r="AW574">
        <v>0.15654399999999999</v>
      </c>
      <c r="AX574">
        <v>0.57650699999999999</v>
      </c>
      <c r="AY574">
        <v>2.2363500000000001E-2</v>
      </c>
      <c r="AZ574">
        <v>45078</v>
      </c>
    </row>
    <row r="575" spans="1:52">
      <c r="A575">
        <v>2003</v>
      </c>
      <c r="B575">
        <v>110714</v>
      </c>
      <c r="C575" t="s">
        <v>113</v>
      </c>
      <c r="D575" t="s">
        <v>48</v>
      </c>
      <c r="E575">
        <f t="shared" si="8"/>
        <v>1</v>
      </c>
      <c r="F575">
        <f>IF(ISNA(VLOOKUP(B575,criteria!$U$2:$U$174,1,0)),0,1)</f>
        <v>1</v>
      </c>
      <c r="G575">
        <v>0.82607980255039082</v>
      </c>
      <c r="H575">
        <v>0.16218504133054476</v>
      </c>
      <c r="I575">
        <v>24310</v>
      </c>
      <c r="J575">
        <v>20082</v>
      </c>
      <c r="K575">
        <v>3142</v>
      </c>
      <c r="L575">
        <v>115</v>
      </c>
      <c r="M575">
        <v>3257</v>
      </c>
      <c r="N575">
        <v>95064</v>
      </c>
      <c r="O575" t="s">
        <v>49</v>
      </c>
      <c r="V575">
        <v>111213000</v>
      </c>
      <c r="W575">
        <v>88181000</v>
      </c>
      <c r="Y575">
        <v>18103000</v>
      </c>
      <c r="Z575">
        <v>69272000</v>
      </c>
      <c r="AA575">
        <v>141949008</v>
      </c>
      <c r="AB575">
        <v>6189000</v>
      </c>
      <c r="AC575">
        <v>87231000</v>
      </c>
      <c r="AD575">
        <v>258879008</v>
      </c>
      <c r="AE575">
        <v>128913000</v>
      </c>
      <c r="AF575">
        <v>478720000</v>
      </c>
      <c r="AG575">
        <v>120841080</v>
      </c>
      <c r="AH575">
        <v>76403312</v>
      </c>
      <c r="AI575">
        <v>18627766</v>
      </c>
      <c r="AJ575">
        <v>95031080</v>
      </c>
      <c r="AK575">
        <v>27585992</v>
      </c>
      <c r="AL575">
        <v>41012396</v>
      </c>
      <c r="AM575">
        <v>395867008</v>
      </c>
      <c r="AN575">
        <v>193518400</v>
      </c>
      <c r="AO575">
        <v>39925444</v>
      </c>
      <c r="AP575">
        <v>31381000</v>
      </c>
      <c r="AQ575">
        <v>36036000</v>
      </c>
      <c r="AR575">
        <v>478720000</v>
      </c>
      <c r="AS575">
        <v>395867008</v>
      </c>
      <c r="AT575">
        <v>1602</v>
      </c>
      <c r="AU575">
        <v>0.69399999999999995</v>
      </c>
      <c r="AV575">
        <v>10314</v>
      </c>
      <c r="AW575">
        <v>0.13717399999999999</v>
      </c>
      <c r="AX575">
        <v>0.56869599999999998</v>
      </c>
      <c r="AY575">
        <v>1.6956499999999999E-2</v>
      </c>
      <c r="AZ575">
        <v>45394</v>
      </c>
    </row>
    <row r="576" spans="1:52">
      <c r="A576">
        <v>2004</v>
      </c>
      <c r="B576">
        <v>110714</v>
      </c>
      <c r="C576" t="s">
        <v>113</v>
      </c>
      <c r="D576" t="s">
        <v>48</v>
      </c>
      <c r="E576">
        <f t="shared" si="8"/>
        <v>1</v>
      </c>
      <c r="F576">
        <f>IF(ISNA(VLOOKUP(B576,criteria!$U$2:$U$174,1,0)),0,1)</f>
        <v>1</v>
      </c>
      <c r="G576">
        <v>0.7894495412844037</v>
      </c>
      <c r="H576">
        <v>0.19953515398024405</v>
      </c>
      <c r="I576">
        <v>21800</v>
      </c>
      <c r="J576">
        <v>17210</v>
      </c>
      <c r="K576">
        <v>3303</v>
      </c>
      <c r="L576">
        <v>131</v>
      </c>
      <c r="M576">
        <v>3434</v>
      </c>
      <c r="N576">
        <v>95064</v>
      </c>
      <c r="O576" t="s">
        <v>49</v>
      </c>
      <c r="P576" t="s">
        <v>50</v>
      </c>
      <c r="V576">
        <v>123102000</v>
      </c>
      <c r="W576">
        <v>101286000</v>
      </c>
      <c r="Y576">
        <v>20710000</v>
      </c>
      <c r="Z576">
        <v>78007000</v>
      </c>
      <c r="AA576">
        <v>138436000</v>
      </c>
      <c r="AB576">
        <v>6264000</v>
      </c>
      <c r="AC576">
        <v>89031000</v>
      </c>
      <c r="AD576">
        <v>292219008</v>
      </c>
      <c r="AE576">
        <v>117176000</v>
      </c>
      <c r="AF576">
        <v>503654016</v>
      </c>
      <c r="AG576">
        <v>122294400</v>
      </c>
      <c r="AH576">
        <v>89149352</v>
      </c>
      <c r="AI576">
        <v>15970659</v>
      </c>
      <c r="AJ576">
        <v>105120008</v>
      </c>
      <c r="AK576">
        <v>27706744</v>
      </c>
      <c r="AL576">
        <v>44704352</v>
      </c>
      <c r="AM576">
        <v>416825984</v>
      </c>
      <c r="AN576">
        <v>198961472</v>
      </c>
      <c r="AO576">
        <v>43522252</v>
      </c>
      <c r="AP576">
        <v>36036000</v>
      </c>
      <c r="AQ576">
        <v>40943000</v>
      </c>
      <c r="AR576">
        <v>503654016</v>
      </c>
      <c r="AS576">
        <v>416825984</v>
      </c>
      <c r="AT576">
        <v>1647</v>
      </c>
      <c r="AU576">
        <v>0.70099999999999996</v>
      </c>
      <c r="AV576">
        <v>10947</v>
      </c>
      <c r="AW576">
        <v>0.137686</v>
      </c>
      <c r="AX576">
        <v>0.55252100000000004</v>
      </c>
      <c r="AY576">
        <v>1.6211400000000001E-2</v>
      </c>
      <c r="AZ576">
        <v>43860</v>
      </c>
    </row>
    <row r="577" spans="1:52">
      <c r="A577">
        <v>2005</v>
      </c>
      <c r="B577">
        <v>110714</v>
      </c>
      <c r="C577" t="s">
        <v>72</v>
      </c>
      <c r="D577" t="s">
        <v>48</v>
      </c>
      <c r="E577">
        <f t="shared" si="8"/>
        <v>1</v>
      </c>
      <c r="F577">
        <f>IF(ISNA(VLOOKUP(B577,criteria!$U$2:$U$174,1,0)),0,1)</f>
        <v>1</v>
      </c>
      <c r="G577">
        <v>0.68573627501282708</v>
      </c>
      <c r="H577">
        <v>0.19715675271230826</v>
      </c>
      <c r="I577">
        <v>23388</v>
      </c>
      <c r="J577">
        <v>16038</v>
      </c>
      <c r="K577">
        <v>3037</v>
      </c>
      <c r="L577">
        <v>125</v>
      </c>
      <c r="M577">
        <v>3162</v>
      </c>
      <c r="N577">
        <v>95064</v>
      </c>
      <c r="O577" t="s">
        <v>49</v>
      </c>
      <c r="P577" t="s">
        <v>50</v>
      </c>
      <c r="Q577" t="s">
        <v>51</v>
      </c>
      <c r="V577">
        <v>132010000</v>
      </c>
      <c r="W577">
        <v>105234000</v>
      </c>
      <c r="Y577">
        <v>22805000</v>
      </c>
      <c r="Z577">
        <v>84338000</v>
      </c>
      <c r="AA577">
        <v>147927008</v>
      </c>
      <c r="AB577">
        <v>7757000</v>
      </c>
      <c r="AC577">
        <v>35001000</v>
      </c>
      <c r="AD577">
        <v>307281984</v>
      </c>
      <c r="AE577">
        <v>124487000</v>
      </c>
      <c r="AF577">
        <v>481676000</v>
      </c>
      <c r="AG577">
        <v>126878792</v>
      </c>
      <c r="AH577">
        <v>102525488</v>
      </c>
      <c r="AI577">
        <v>17467348</v>
      </c>
      <c r="AJ577">
        <v>119992832</v>
      </c>
      <c r="AK577">
        <v>29972846</v>
      </c>
      <c r="AL577">
        <v>47230292</v>
      </c>
      <c r="AM577">
        <v>451777984</v>
      </c>
      <c r="AN577">
        <v>213540944</v>
      </c>
      <c r="AO577">
        <v>43763932</v>
      </c>
      <c r="AP577">
        <v>40943000</v>
      </c>
      <c r="AQ577">
        <v>45685000</v>
      </c>
      <c r="AR577">
        <v>481676000</v>
      </c>
      <c r="AS577">
        <v>451777984</v>
      </c>
      <c r="AT577">
        <v>1998</v>
      </c>
      <c r="AU577">
        <v>0.69599999999999995</v>
      </c>
      <c r="AV577">
        <v>11571</v>
      </c>
      <c r="AW577">
        <v>0.122332</v>
      </c>
      <c r="AX577">
        <v>0.55767599999999995</v>
      </c>
      <c r="AY577">
        <v>1.55993E-2</v>
      </c>
      <c r="AZ577">
        <v>46365</v>
      </c>
    </row>
    <row r="578" spans="1:52">
      <c r="A578">
        <v>2006</v>
      </c>
      <c r="B578">
        <v>110714</v>
      </c>
      <c r="C578" t="s">
        <v>72</v>
      </c>
      <c r="D578" t="s">
        <v>48</v>
      </c>
      <c r="E578">
        <f t="shared" ref="E578:E641" si="9">IF(M578&gt;999,1,0)</f>
        <v>1</v>
      </c>
      <c r="F578">
        <f>IF(ISNA(VLOOKUP(B578,criteria!$U$2:$U$174,1,0)),0,1)</f>
        <v>1</v>
      </c>
      <c r="G578">
        <v>0.74273678724975034</v>
      </c>
      <c r="H578">
        <v>0.175173946091329</v>
      </c>
      <c r="I578">
        <v>23027</v>
      </c>
      <c r="J578">
        <v>17103</v>
      </c>
      <c r="K578">
        <v>2976</v>
      </c>
      <c r="L578">
        <v>20</v>
      </c>
      <c r="M578">
        <v>2996</v>
      </c>
      <c r="N578">
        <v>95064</v>
      </c>
      <c r="O578" t="s">
        <v>49</v>
      </c>
      <c r="P578" t="s">
        <v>50</v>
      </c>
      <c r="Q578" t="s">
        <v>51</v>
      </c>
      <c r="V578">
        <v>137772000</v>
      </c>
      <c r="W578">
        <v>111009000</v>
      </c>
      <c r="Y578">
        <v>27640000</v>
      </c>
      <c r="Z578">
        <v>89411000</v>
      </c>
      <c r="AA578">
        <v>163267008</v>
      </c>
      <c r="AB578">
        <v>8274000</v>
      </c>
      <c r="AC578">
        <v>29553000</v>
      </c>
      <c r="AD578">
        <v>335560000</v>
      </c>
      <c r="AE578">
        <v>134072000</v>
      </c>
      <c r="AF578">
        <v>532099008</v>
      </c>
      <c r="AG578">
        <v>133663112</v>
      </c>
      <c r="AH578">
        <v>109561552</v>
      </c>
      <c r="AI578">
        <v>19677584</v>
      </c>
      <c r="AJ578">
        <v>129239136</v>
      </c>
      <c r="AK578">
        <v>34110628</v>
      </c>
      <c r="AL578">
        <v>53672784</v>
      </c>
      <c r="AM578">
        <v>485439008</v>
      </c>
      <c r="AN578">
        <v>232651952</v>
      </c>
      <c r="AO578">
        <v>51518988</v>
      </c>
      <c r="AP578">
        <v>45685000</v>
      </c>
      <c r="AQ578">
        <v>54151000</v>
      </c>
      <c r="AR578">
        <v>532099008</v>
      </c>
      <c r="AS578">
        <v>485439008</v>
      </c>
      <c r="AT578">
        <v>2007</v>
      </c>
      <c r="AU578">
        <v>0.68300000000000005</v>
      </c>
      <c r="AV578">
        <v>11805</v>
      </c>
      <c r="AW578">
        <v>0.121036</v>
      </c>
      <c r="AX578">
        <v>0.55800899999999998</v>
      </c>
      <c r="AY578">
        <v>1.6057800000000001E-2</v>
      </c>
      <c r="AZ578">
        <v>44277</v>
      </c>
    </row>
    <row r="579" spans="1:52">
      <c r="A579">
        <v>2007</v>
      </c>
      <c r="B579">
        <v>110714</v>
      </c>
      <c r="C579" t="s">
        <v>72</v>
      </c>
      <c r="D579" t="s">
        <v>48</v>
      </c>
      <c r="E579">
        <f t="shared" si="9"/>
        <v>1</v>
      </c>
      <c r="F579">
        <f>IF(ISNA(VLOOKUP(B579,criteria!$U$2:$U$174,1,0)),0,1)</f>
        <v>1</v>
      </c>
      <c r="G579">
        <v>0.79504522858772719</v>
      </c>
      <c r="H579">
        <v>0.17168921689216893</v>
      </c>
      <c r="I579">
        <v>24542</v>
      </c>
      <c r="J579">
        <v>19512</v>
      </c>
      <c r="K579">
        <v>3313</v>
      </c>
      <c r="L579">
        <v>37</v>
      </c>
      <c r="M579">
        <v>3350</v>
      </c>
      <c r="N579">
        <v>95064</v>
      </c>
      <c r="O579" t="s">
        <v>49</v>
      </c>
      <c r="P579" t="s">
        <v>50</v>
      </c>
      <c r="Q579" t="s">
        <v>51</v>
      </c>
      <c r="V579">
        <v>153012000</v>
      </c>
      <c r="W579">
        <v>122626000</v>
      </c>
      <c r="Y579">
        <v>31982000</v>
      </c>
      <c r="Z579">
        <v>94267000</v>
      </c>
      <c r="AA579">
        <v>175678000</v>
      </c>
      <c r="AB579">
        <v>9452000</v>
      </c>
      <c r="AC579">
        <v>112609000</v>
      </c>
      <c r="AD579">
        <v>364366016</v>
      </c>
      <c r="AE579">
        <v>154784000</v>
      </c>
      <c r="AF579">
        <v>631416000</v>
      </c>
      <c r="AG579">
        <v>145715904</v>
      </c>
      <c r="AH579">
        <v>125371944</v>
      </c>
      <c r="AI579">
        <v>19318088</v>
      </c>
      <c r="AJ579">
        <v>144690032</v>
      </c>
      <c r="AK579">
        <v>36311948</v>
      </c>
      <c r="AL579">
        <v>59413308</v>
      </c>
      <c r="AM579">
        <v>537419008</v>
      </c>
      <c r="AN579">
        <v>251652992</v>
      </c>
      <c r="AO579">
        <v>56118540</v>
      </c>
      <c r="AP579">
        <v>54151000</v>
      </c>
      <c r="AQ579">
        <v>54214000</v>
      </c>
      <c r="AR579">
        <v>631416000</v>
      </c>
      <c r="AS579">
        <v>537419008</v>
      </c>
      <c r="AT579">
        <v>2212</v>
      </c>
      <c r="AU579">
        <v>0.71499999999999997</v>
      </c>
      <c r="AV579">
        <v>12483</v>
      </c>
      <c r="AW579">
        <v>0.11572399999999999</v>
      </c>
      <c r="AX579">
        <v>0.557311</v>
      </c>
      <c r="AY579">
        <v>1.7083000000000001E-2</v>
      </c>
      <c r="AZ579">
        <v>45053.5</v>
      </c>
    </row>
    <row r="580" spans="1:52">
      <c r="A580">
        <v>2008</v>
      </c>
      <c r="B580">
        <v>110714</v>
      </c>
      <c r="C580" t="s">
        <v>72</v>
      </c>
      <c r="D580" t="s">
        <v>48</v>
      </c>
      <c r="E580">
        <f t="shared" si="9"/>
        <v>1</v>
      </c>
      <c r="F580">
        <f>IF(ISNA(VLOOKUP(B580,criteria!$U$2:$U$174,1,0)),0,1)</f>
        <v>1</v>
      </c>
      <c r="G580">
        <v>0.81129915787752427</v>
      </c>
      <c r="H580">
        <v>0.18663710571399778</v>
      </c>
      <c r="I580">
        <v>24462</v>
      </c>
      <c r="J580">
        <v>19846</v>
      </c>
      <c r="K580">
        <v>3689</v>
      </c>
      <c r="L580">
        <v>15</v>
      </c>
      <c r="M580">
        <v>3704</v>
      </c>
      <c r="N580">
        <v>95064</v>
      </c>
      <c r="O580" t="s">
        <v>49</v>
      </c>
      <c r="P580" t="s">
        <v>50</v>
      </c>
      <c r="Q580" t="s">
        <v>51</v>
      </c>
      <c r="V580">
        <v>167520992</v>
      </c>
      <c r="W580">
        <v>131404000</v>
      </c>
      <c r="Y580">
        <v>32320000</v>
      </c>
      <c r="Z580">
        <v>117037000</v>
      </c>
      <c r="AA580">
        <v>151215008</v>
      </c>
      <c r="AB580">
        <v>9253000</v>
      </c>
      <c r="AC580">
        <v>103892000</v>
      </c>
      <c r="AD580">
        <v>382844992</v>
      </c>
      <c r="AE580">
        <v>134077000</v>
      </c>
      <c r="AF580">
        <v>639084032</v>
      </c>
      <c r="AG580">
        <v>145876896</v>
      </c>
      <c r="AH580">
        <v>128036184</v>
      </c>
      <c r="AI580">
        <v>17866076</v>
      </c>
      <c r="AJ580">
        <v>145902256</v>
      </c>
      <c r="AK580">
        <v>36482772</v>
      </c>
      <c r="AL580">
        <v>59395624</v>
      </c>
      <c r="AM580">
        <v>539705984</v>
      </c>
      <c r="AN580">
        <v>262152000</v>
      </c>
      <c r="AO580">
        <v>58761000</v>
      </c>
      <c r="AP580">
        <v>54214000</v>
      </c>
      <c r="AQ580">
        <v>43115000</v>
      </c>
      <c r="AR580">
        <v>639084032</v>
      </c>
      <c r="AS580">
        <v>539705984</v>
      </c>
      <c r="AT580">
        <v>2401</v>
      </c>
      <c r="AU580">
        <v>0.73299999999999998</v>
      </c>
      <c r="AV580">
        <v>11451</v>
      </c>
      <c r="AW580">
        <v>0.103437</v>
      </c>
      <c r="AX580">
        <v>0.55651499999999998</v>
      </c>
      <c r="AY580">
        <v>1.5667500000000001E-2</v>
      </c>
      <c r="AZ580">
        <v>49761</v>
      </c>
    </row>
    <row r="581" spans="1:52">
      <c r="A581">
        <v>2009</v>
      </c>
      <c r="B581">
        <v>110714</v>
      </c>
      <c r="C581" t="s">
        <v>72</v>
      </c>
      <c r="D581" t="s">
        <v>48</v>
      </c>
      <c r="E581">
        <f t="shared" si="9"/>
        <v>1</v>
      </c>
      <c r="F581">
        <f>IF(ISNA(VLOOKUP(B581,criteria!$U$2:$U$174,1,0)),0,1)</f>
        <v>1</v>
      </c>
      <c r="G581">
        <v>0.71695469406819246</v>
      </c>
      <c r="H581">
        <v>0.1986970684039088</v>
      </c>
      <c r="I581">
        <v>27833</v>
      </c>
      <c r="J581">
        <v>19955</v>
      </c>
      <c r="K581">
        <v>3954</v>
      </c>
      <c r="L581">
        <v>11</v>
      </c>
      <c r="M581">
        <v>3965</v>
      </c>
      <c r="N581" t="s">
        <v>90</v>
      </c>
      <c r="O581" t="s">
        <v>49</v>
      </c>
      <c r="P581" t="s">
        <v>50</v>
      </c>
      <c r="Q581" t="s">
        <v>51</v>
      </c>
      <c r="R581">
        <v>-122.05200000000001</v>
      </c>
      <c r="S581">
        <v>36.9771</v>
      </c>
      <c r="V581">
        <v>190407008</v>
      </c>
      <c r="W581">
        <v>143844000</v>
      </c>
      <c r="Y581">
        <v>22661000</v>
      </c>
      <c r="Z581">
        <v>116913232</v>
      </c>
      <c r="AA581">
        <v>159604992</v>
      </c>
      <c r="AB581">
        <v>9102000</v>
      </c>
      <c r="AC581">
        <v>69112000</v>
      </c>
      <c r="AD581">
        <v>370940000</v>
      </c>
      <c r="AE581">
        <v>161609232</v>
      </c>
      <c r="AF581">
        <v>625740224</v>
      </c>
      <c r="AG581">
        <v>129839936</v>
      </c>
      <c r="AH581">
        <v>115659264</v>
      </c>
      <c r="AI581">
        <v>13177540</v>
      </c>
      <c r="AJ581">
        <v>128836800</v>
      </c>
      <c r="AK581">
        <v>38713020</v>
      </c>
      <c r="AL581">
        <v>53663160</v>
      </c>
      <c r="AM581">
        <v>527158016</v>
      </c>
      <c r="AN581">
        <v>244630688</v>
      </c>
      <c r="AO581">
        <v>60763648</v>
      </c>
      <c r="AP581">
        <v>43115000</v>
      </c>
      <c r="AQ581">
        <v>46856000</v>
      </c>
      <c r="AT581">
        <v>2138</v>
      </c>
      <c r="AU581">
        <v>0.74199999999999999</v>
      </c>
      <c r="AV581">
        <v>13641</v>
      </c>
      <c r="AW581">
        <v>0.107666</v>
      </c>
      <c r="AX581">
        <v>0.55800399999999994</v>
      </c>
      <c r="AY581">
        <v>1.40091E-2</v>
      </c>
      <c r="AZ581">
        <v>48463</v>
      </c>
    </row>
    <row r="582" spans="1:52">
      <c r="A582">
        <v>2010</v>
      </c>
      <c r="B582">
        <v>110714</v>
      </c>
      <c r="C582" t="s">
        <v>72</v>
      </c>
      <c r="D582" t="s">
        <v>48</v>
      </c>
      <c r="E582">
        <f t="shared" si="9"/>
        <v>1</v>
      </c>
      <c r="F582">
        <f>IF(ISNA(VLOOKUP(B582,criteria!$U$2:$U$174,1,0)),0,1)</f>
        <v>1</v>
      </c>
      <c r="G582">
        <v>0.63551950673468638</v>
      </c>
      <c r="H582">
        <v>0.18566643566643568</v>
      </c>
      <c r="I582">
        <v>27247</v>
      </c>
      <c r="J582">
        <v>17316</v>
      </c>
      <c r="K582">
        <v>3203</v>
      </c>
      <c r="L582">
        <v>12</v>
      </c>
      <c r="M582">
        <v>3215</v>
      </c>
      <c r="N582" t="s">
        <v>90</v>
      </c>
      <c r="O582" t="s">
        <v>49</v>
      </c>
      <c r="P582" t="s">
        <v>50</v>
      </c>
      <c r="Q582" t="s">
        <v>51</v>
      </c>
      <c r="R582">
        <v>-122.05200000000001</v>
      </c>
      <c r="S582">
        <v>36.977200000000003</v>
      </c>
      <c r="V582">
        <v>224378000</v>
      </c>
      <c r="W582">
        <v>174963008</v>
      </c>
      <c r="Y582">
        <v>20617000</v>
      </c>
      <c r="Z582">
        <v>136232000</v>
      </c>
      <c r="AA582">
        <v>193327008</v>
      </c>
      <c r="AB582">
        <v>8889000</v>
      </c>
      <c r="AC582">
        <v>28340000</v>
      </c>
      <c r="AD582">
        <v>417222016</v>
      </c>
      <c r="AE582">
        <v>207516000</v>
      </c>
      <c r="AF582">
        <v>688398976</v>
      </c>
      <c r="AG582">
        <v>135012992</v>
      </c>
      <c r="AH582">
        <v>127583000</v>
      </c>
      <c r="AI582">
        <v>13733000</v>
      </c>
      <c r="AJ582">
        <v>141316000</v>
      </c>
      <c r="AK582">
        <v>40764000</v>
      </c>
      <c r="AL582">
        <v>54324000</v>
      </c>
      <c r="AM582">
        <v>584409984</v>
      </c>
      <c r="AN582">
        <v>246976992</v>
      </c>
      <c r="AO582">
        <v>64073000</v>
      </c>
      <c r="AP582">
        <v>46856000</v>
      </c>
      <c r="AQ582">
        <v>55628000</v>
      </c>
      <c r="AT582">
        <v>2143</v>
      </c>
      <c r="AU582">
        <v>0.73399999999999999</v>
      </c>
      <c r="AV582">
        <v>14171</v>
      </c>
      <c r="AW582">
        <v>0.112847</v>
      </c>
      <c r="AX582">
        <v>0.55208299999999999</v>
      </c>
      <c r="AY582">
        <v>1.23106E-2</v>
      </c>
      <c r="AZ582">
        <v>44324</v>
      </c>
    </row>
    <row r="583" spans="1:52">
      <c r="A583">
        <v>2011</v>
      </c>
      <c r="B583">
        <v>110714</v>
      </c>
      <c r="C583" t="s">
        <v>72</v>
      </c>
      <c r="D583" t="s">
        <v>48</v>
      </c>
      <c r="E583">
        <f t="shared" si="9"/>
        <v>1</v>
      </c>
      <c r="F583">
        <f>IF(ISNA(VLOOKUP(B583,criteria!$U$2:$U$174,1,0)),0,1)</f>
        <v>1</v>
      </c>
      <c r="G583">
        <v>0.63819858925664674</v>
      </c>
      <c r="H583">
        <v>0.1864762228645922</v>
      </c>
      <c r="I583">
        <v>27645</v>
      </c>
      <c r="J583">
        <v>17643</v>
      </c>
      <c r="K583">
        <v>3280</v>
      </c>
      <c r="L583">
        <v>10</v>
      </c>
      <c r="M583">
        <v>3290</v>
      </c>
      <c r="N583" t="s">
        <v>90</v>
      </c>
      <c r="O583" t="s">
        <v>49</v>
      </c>
      <c r="P583" t="s">
        <v>50</v>
      </c>
      <c r="Q583" t="s">
        <v>51</v>
      </c>
      <c r="R583">
        <v>-122.068</v>
      </c>
      <c r="S583">
        <v>36.997300000000003</v>
      </c>
      <c r="T583">
        <v>3.6999999999999998E-2</v>
      </c>
      <c r="U583">
        <v>2427</v>
      </c>
      <c r="V583">
        <v>258768000</v>
      </c>
      <c r="W583">
        <v>206408000</v>
      </c>
      <c r="Y583">
        <v>25213000</v>
      </c>
      <c r="Z583">
        <v>130381000</v>
      </c>
      <c r="AA583">
        <v>158002016</v>
      </c>
      <c r="AB583">
        <v>10647000</v>
      </c>
      <c r="AC583">
        <v>27733000</v>
      </c>
      <c r="AD583">
        <v>462049984</v>
      </c>
      <c r="AE583">
        <v>169484000</v>
      </c>
      <c r="AF583">
        <v>657371008</v>
      </c>
      <c r="AG583">
        <v>144024992</v>
      </c>
      <c r="AH583">
        <v>131815000</v>
      </c>
      <c r="AI583">
        <v>15884000</v>
      </c>
      <c r="AJ583">
        <v>147699008</v>
      </c>
      <c r="AK583">
        <v>41312000</v>
      </c>
      <c r="AL583">
        <v>56786000</v>
      </c>
      <c r="AM583">
        <v>600393024</v>
      </c>
      <c r="AN583">
        <v>254138000</v>
      </c>
      <c r="AO583">
        <v>78130000</v>
      </c>
      <c r="AP583">
        <v>55628000</v>
      </c>
      <c r="AQ583">
        <v>57323000</v>
      </c>
      <c r="AT583">
        <v>2411</v>
      </c>
      <c r="AU583">
        <v>0.745</v>
      </c>
      <c r="AV583">
        <v>14727</v>
      </c>
      <c r="AW583">
        <v>0.10804800000000001</v>
      </c>
      <c r="AX583">
        <v>0.55648299999999995</v>
      </c>
      <c r="AY583">
        <v>9.8360700000000006E-3</v>
      </c>
      <c r="AZ583">
        <v>41239.5</v>
      </c>
    </row>
    <row r="584" spans="1:52">
      <c r="A584">
        <v>2012</v>
      </c>
      <c r="B584">
        <v>110714</v>
      </c>
      <c r="C584" t="s">
        <v>72</v>
      </c>
      <c r="D584" t="s">
        <v>48</v>
      </c>
      <c r="E584">
        <f t="shared" si="9"/>
        <v>1</v>
      </c>
      <c r="F584">
        <f>IF(ISNA(VLOOKUP(B584,criteria!$U$2:$U$174,1,0)),0,1)</f>
        <v>1</v>
      </c>
      <c r="G584">
        <v>0.67290116896918173</v>
      </c>
      <c r="H584">
        <v>0.18988208043798693</v>
      </c>
      <c r="I584">
        <v>28230</v>
      </c>
      <c r="J584">
        <v>18996</v>
      </c>
      <c r="K584">
        <v>3599</v>
      </c>
      <c r="L584">
        <v>8</v>
      </c>
      <c r="M584">
        <v>3607</v>
      </c>
      <c r="N584" t="s">
        <v>90</v>
      </c>
      <c r="O584" t="s">
        <v>49</v>
      </c>
      <c r="P584" t="s">
        <v>50</v>
      </c>
      <c r="Q584" t="s">
        <v>51</v>
      </c>
      <c r="R584">
        <v>-122.068</v>
      </c>
      <c r="S584">
        <v>36.997300000000003</v>
      </c>
      <c r="T584">
        <v>4.2000000000000003E-2</v>
      </c>
      <c r="U584">
        <v>2509</v>
      </c>
      <c r="V584">
        <v>262236000</v>
      </c>
      <c r="W584">
        <v>196440000</v>
      </c>
      <c r="Y584">
        <v>25031000</v>
      </c>
      <c r="Z584">
        <v>124404000</v>
      </c>
      <c r="AA584">
        <v>167911008</v>
      </c>
      <c r="AB584">
        <v>9924000</v>
      </c>
      <c r="AC584">
        <v>19485000</v>
      </c>
      <c r="AD584">
        <v>432614016</v>
      </c>
      <c r="AE584">
        <v>190540000</v>
      </c>
      <c r="AF584">
        <v>630182976</v>
      </c>
      <c r="AG584">
        <v>148012000</v>
      </c>
      <c r="AH584">
        <v>131694000</v>
      </c>
      <c r="AI584">
        <v>16221000</v>
      </c>
      <c r="AJ584">
        <v>147915008</v>
      </c>
      <c r="AK584">
        <v>41106000</v>
      </c>
      <c r="AL584">
        <v>60573000</v>
      </c>
      <c r="AM584">
        <v>640006016</v>
      </c>
      <c r="AN584">
        <v>256432992</v>
      </c>
      <c r="AO584">
        <v>84955000</v>
      </c>
      <c r="AP584">
        <v>57323000</v>
      </c>
      <c r="AQ584">
        <v>61658000</v>
      </c>
      <c r="AT584">
        <v>2619</v>
      </c>
      <c r="AU584">
        <v>0.72699999999999998</v>
      </c>
      <c r="AV584">
        <v>14861</v>
      </c>
      <c r="AW584">
        <v>0.103229</v>
      </c>
      <c r="AX584">
        <v>0.56348299999999996</v>
      </c>
      <c r="AY584">
        <v>1.03505E-2</v>
      </c>
      <c r="AZ584">
        <v>38000</v>
      </c>
    </row>
    <row r="585" spans="1:52">
      <c r="A585">
        <v>2013</v>
      </c>
      <c r="B585">
        <v>110714</v>
      </c>
      <c r="C585" t="s">
        <v>72</v>
      </c>
      <c r="D585" t="s">
        <v>48</v>
      </c>
      <c r="E585">
        <f t="shared" si="9"/>
        <v>1</v>
      </c>
      <c r="F585">
        <f>IF(ISNA(VLOOKUP(B585,criteria!$U$2:$U$174,1,0)),0,1)</f>
        <v>1</v>
      </c>
      <c r="G585">
        <v>0.59905845429580229</v>
      </c>
      <c r="H585">
        <v>0.19278625761926352</v>
      </c>
      <c r="I585">
        <v>33137</v>
      </c>
      <c r="J585">
        <v>19851</v>
      </c>
      <c r="K585">
        <v>3817</v>
      </c>
      <c r="L585">
        <v>10</v>
      </c>
      <c r="M585">
        <v>3827</v>
      </c>
      <c r="N585" t="s">
        <v>90</v>
      </c>
      <c r="O585" t="s">
        <v>49</v>
      </c>
      <c r="P585" t="s">
        <v>50</v>
      </c>
      <c r="Q585" t="s">
        <v>51</v>
      </c>
      <c r="R585">
        <v>-122.068</v>
      </c>
      <c r="S585">
        <v>36.997300000000003</v>
      </c>
      <c r="T585">
        <v>5.7000000000000002E-2</v>
      </c>
      <c r="U585">
        <v>2713</v>
      </c>
      <c r="V585">
        <v>265046000</v>
      </c>
      <c r="W585">
        <v>202375008</v>
      </c>
      <c r="Y585">
        <v>27386000</v>
      </c>
      <c r="Z585">
        <v>129696000</v>
      </c>
      <c r="AA585">
        <v>182193984</v>
      </c>
      <c r="AB585">
        <v>9661000</v>
      </c>
      <c r="AC585">
        <v>79825000</v>
      </c>
      <c r="AD585">
        <v>441004992</v>
      </c>
      <c r="AE585">
        <v>206095008</v>
      </c>
      <c r="AF585">
        <v>712038976</v>
      </c>
      <c r="AG585">
        <v>153820032</v>
      </c>
      <c r="AH585">
        <v>134355952</v>
      </c>
      <c r="AI585">
        <v>15531448</v>
      </c>
      <c r="AJ585">
        <v>149887392</v>
      </c>
      <c r="AK585">
        <v>43587680</v>
      </c>
      <c r="AL585">
        <v>65353912</v>
      </c>
      <c r="AM585">
        <v>641156992</v>
      </c>
      <c r="AN585">
        <v>268172560</v>
      </c>
      <c r="AO585">
        <v>111775120</v>
      </c>
      <c r="AP585">
        <v>61658000</v>
      </c>
      <c r="AQ585">
        <v>80262000</v>
      </c>
      <c r="AT585">
        <v>2946</v>
      </c>
      <c r="AU585">
        <v>0.77300000000000002</v>
      </c>
      <c r="AV585">
        <v>14408</v>
      </c>
      <c r="AW585">
        <v>0.111861</v>
      </c>
      <c r="AX585">
        <v>0.556002</v>
      </c>
      <c r="AY585">
        <v>1.2062E-2</v>
      </c>
      <c r="AZ585">
        <v>35800</v>
      </c>
    </row>
    <row r="586" spans="1:52">
      <c r="A586">
        <v>2014</v>
      </c>
      <c r="B586">
        <v>110714</v>
      </c>
      <c r="C586" t="s">
        <v>72</v>
      </c>
      <c r="D586" t="s">
        <v>48</v>
      </c>
      <c r="E586">
        <f t="shared" si="9"/>
        <v>1</v>
      </c>
      <c r="F586">
        <f>IF(ISNA(VLOOKUP(B586,criteria!$U$2:$U$174,1,0)),0,1)</f>
        <v>1</v>
      </c>
      <c r="G586">
        <v>0.55724703513639595</v>
      </c>
      <c r="H586">
        <v>0.17779246530072704</v>
      </c>
      <c r="I586">
        <v>40727</v>
      </c>
      <c r="J586">
        <v>22695</v>
      </c>
      <c r="K586">
        <v>4019</v>
      </c>
      <c r="L586">
        <v>16</v>
      </c>
      <c r="M586">
        <v>4035</v>
      </c>
      <c r="N586" t="s">
        <v>90</v>
      </c>
      <c r="O586" t="s">
        <v>49</v>
      </c>
      <c r="P586" t="s">
        <v>50</v>
      </c>
      <c r="Q586" t="s">
        <v>51</v>
      </c>
      <c r="R586">
        <v>-122.068</v>
      </c>
      <c r="S586">
        <v>36.997300000000003</v>
      </c>
      <c r="T586">
        <v>3.4000000000000002E-2</v>
      </c>
      <c r="U586">
        <v>3125</v>
      </c>
      <c r="V586">
        <v>289116000</v>
      </c>
      <c r="W586">
        <v>223959008</v>
      </c>
      <c r="Y586">
        <v>24911000</v>
      </c>
      <c r="Z586">
        <v>132101000</v>
      </c>
      <c r="AA586">
        <v>195163008</v>
      </c>
      <c r="AB586">
        <v>11497000</v>
      </c>
      <c r="AC586">
        <v>70669000</v>
      </c>
      <c r="AD586">
        <v>473219008</v>
      </c>
      <c r="AE586">
        <v>220150000</v>
      </c>
      <c r="AF586">
        <v>752032000</v>
      </c>
      <c r="AG586">
        <v>165961664</v>
      </c>
      <c r="AH586">
        <v>137044320</v>
      </c>
      <c r="AI586">
        <v>16535447</v>
      </c>
      <c r="AJ586">
        <v>153579760</v>
      </c>
      <c r="AK586">
        <v>47509656</v>
      </c>
      <c r="AL586">
        <v>73992776</v>
      </c>
      <c r="AM586">
        <v>686753984</v>
      </c>
      <c r="AN586">
        <v>287551296</v>
      </c>
      <c r="AO586">
        <v>111408840</v>
      </c>
      <c r="AP586">
        <v>80262000</v>
      </c>
      <c r="AQ586">
        <v>88166000</v>
      </c>
      <c r="AT586">
        <v>2504</v>
      </c>
      <c r="AU586">
        <v>0.78300000000000003</v>
      </c>
      <c r="AV586">
        <v>14730</v>
      </c>
      <c r="AW586">
        <v>0.119381</v>
      </c>
      <c r="AX586">
        <v>0.55104500000000001</v>
      </c>
      <c r="AY586">
        <v>1.2178599999999999E-2</v>
      </c>
      <c r="AZ586">
        <v>37441</v>
      </c>
    </row>
    <row r="587" spans="1:52">
      <c r="A587">
        <v>2015</v>
      </c>
      <c r="B587">
        <v>110714</v>
      </c>
      <c r="C587" t="s">
        <v>72</v>
      </c>
      <c r="D587" t="s">
        <v>48</v>
      </c>
      <c r="E587">
        <f t="shared" si="9"/>
        <v>1</v>
      </c>
      <c r="F587">
        <f>IF(ISNA(VLOOKUP(B587,criteria!$U$2:$U$174,1,0)),0,1)</f>
        <v>1</v>
      </c>
      <c r="G587">
        <v>0.50287709742598607</v>
      </c>
      <c r="H587">
        <v>0.15809931432065336</v>
      </c>
      <c r="I587">
        <v>45532</v>
      </c>
      <c r="J587">
        <v>22897</v>
      </c>
      <c r="K587">
        <v>3607</v>
      </c>
      <c r="L587">
        <v>13</v>
      </c>
      <c r="M587">
        <v>3620</v>
      </c>
      <c r="T587">
        <v>3.1E-2</v>
      </c>
      <c r="U587">
        <v>3541</v>
      </c>
      <c r="V587">
        <v>308816992</v>
      </c>
      <c r="W587">
        <v>238030000</v>
      </c>
      <c r="Y587">
        <v>22405000</v>
      </c>
      <c r="Z587">
        <v>129942000</v>
      </c>
      <c r="AA587">
        <v>214890000</v>
      </c>
      <c r="AB587">
        <v>10136000</v>
      </c>
      <c r="AC587">
        <v>72969000</v>
      </c>
      <c r="AD587">
        <v>495344000</v>
      </c>
      <c r="AE587">
        <v>240382000</v>
      </c>
      <c r="AF587">
        <v>821537984</v>
      </c>
      <c r="AG587">
        <v>180024720</v>
      </c>
      <c r="AH587">
        <v>133662232</v>
      </c>
      <c r="AI587">
        <v>18390300</v>
      </c>
      <c r="AJ587">
        <v>152052528</v>
      </c>
      <c r="AK587">
        <v>47179372</v>
      </c>
      <c r="AL587">
        <v>83587448</v>
      </c>
      <c r="AM587">
        <v>711632128</v>
      </c>
      <c r="AN587">
        <v>298347808</v>
      </c>
      <c r="AO587">
        <v>116251552</v>
      </c>
      <c r="AP587">
        <v>88166000</v>
      </c>
      <c r="AQ587">
        <v>81980000</v>
      </c>
      <c r="AT587">
        <v>2519</v>
      </c>
      <c r="AU587">
        <v>0.76900000000000002</v>
      </c>
      <c r="AV587">
        <v>14952</v>
      </c>
      <c r="AW587">
        <v>0.105739</v>
      </c>
      <c r="AX587">
        <v>0.54866800000000004</v>
      </c>
      <c r="AY587">
        <v>1.2206699999999999E-2</v>
      </c>
      <c r="AZ587">
        <v>39938.5</v>
      </c>
    </row>
    <row r="588" spans="1:52">
      <c r="A588">
        <v>2016</v>
      </c>
      <c r="B588">
        <v>110714</v>
      </c>
      <c r="C588" t="s">
        <v>72</v>
      </c>
      <c r="D588" t="s">
        <v>48</v>
      </c>
      <c r="E588">
        <f t="shared" si="9"/>
        <v>1</v>
      </c>
      <c r="F588">
        <f>IF(ISNA(VLOOKUP(B588,criteria!$U$2:$U$174,1,0)),0,1)</f>
        <v>1</v>
      </c>
      <c r="G588">
        <v>0.57851609361338729</v>
      </c>
      <c r="H588">
        <v>0.14835512442007592</v>
      </c>
      <c r="I588">
        <v>49181</v>
      </c>
      <c r="J588">
        <v>28452</v>
      </c>
      <c r="K588">
        <v>4204</v>
      </c>
      <c r="L588">
        <v>17</v>
      </c>
      <c r="M588">
        <v>4221</v>
      </c>
      <c r="T588">
        <v>3.1E-2</v>
      </c>
      <c r="U588">
        <v>3256</v>
      </c>
      <c r="V588">
        <v>333920800</v>
      </c>
      <c r="W588">
        <v>260694000</v>
      </c>
      <c r="Y588">
        <v>22799000</v>
      </c>
      <c r="Z588">
        <v>98570000</v>
      </c>
      <c r="AA588">
        <v>227233008</v>
      </c>
      <c r="AB588">
        <v>12039000</v>
      </c>
      <c r="AC588">
        <v>101419000</v>
      </c>
      <c r="AD588">
        <v>491683008</v>
      </c>
      <c r="AE588">
        <v>255047008</v>
      </c>
      <c r="AF588">
        <v>831438976</v>
      </c>
      <c r="AG588">
        <v>196164512</v>
      </c>
      <c r="AH588">
        <v>113177136</v>
      </c>
      <c r="AI588">
        <v>21464522</v>
      </c>
      <c r="AJ588">
        <v>134641664</v>
      </c>
      <c r="AK588">
        <v>49451072</v>
      </c>
      <c r="AL588">
        <v>94900272</v>
      </c>
      <c r="AM588">
        <v>793251968</v>
      </c>
      <c r="AN588">
        <v>328625952</v>
      </c>
      <c r="AO588">
        <v>120283496</v>
      </c>
      <c r="AP588">
        <v>81980000</v>
      </c>
      <c r="AQ588">
        <v>96500000</v>
      </c>
      <c r="AT588">
        <v>2772</v>
      </c>
      <c r="AU588">
        <v>0.77200000000000002</v>
      </c>
      <c r="AV588">
        <v>15217</v>
      </c>
      <c r="AW588">
        <v>0.100351</v>
      </c>
      <c r="AX588">
        <v>0.54305800000000004</v>
      </c>
      <c r="AY588">
        <v>1.05448E-2</v>
      </c>
      <c r="AZ588">
        <v>42014.5</v>
      </c>
    </row>
    <row r="589" spans="1:52">
      <c r="A589">
        <v>2017</v>
      </c>
      <c r="B589">
        <v>110714</v>
      </c>
      <c r="C589" t="s">
        <v>72</v>
      </c>
      <c r="D589" t="s">
        <v>48</v>
      </c>
      <c r="E589">
        <f t="shared" si="9"/>
        <v>1</v>
      </c>
      <c r="F589">
        <f>IF(ISNA(VLOOKUP(B589,criteria!$U$2:$U$174,1,0)),0,1)</f>
        <v>1</v>
      </c>
      <c r="G589">
        <v>0.50943004398799296</v>
      </c>
      <c r="H589">
        <v>0.15001482359916987</v>
      </c>
      <c r="I589">
        <v>52969</v>
      </c>
      <c r="J589">
        <v>26984</v>
      </c>
      <c r="K589">
        <v>4040</v>
      </c>
      <c r="L589">
        <v>8</v>
      </c>
      <c r="M589">
        <v>4048</v>
      </c>
      <c r="T589">
        <v>3.5999999999999997E-2</v>
      </c>
      <c r="U589">
        <v>3360</v>
      </c>
      <c r="V589">
        <v>366725824</v>
      </c>
      <c r="W589">
        <v>287616000</v>
      </c>
      <c r="Y589">
        <v>27337000</v>
      </c>
      <c r="Z589">
        <v>104088000</v>
      </c>
      <c r="AA589">
        <v>236780992</v>
      </c>
      <c r="AB589">
        <v>20038000</v>
      </c>
      <c r="AC589">
        <v>116337000</v>
      </c>
      <c r="AD589">
        <v>564220032</v>
      </c>
      <c r="AE589">
        <v>312327008</v>
      </c>
      <c r="AF589">
        <v>934222016</v>
      </c>
      <c r="AG589">
        <v>215560848</v>
      </c>
      <c r="AH589">
        <v>120067600</v>
      </c>
      <c r="AI589">
        <v>51091376</v>
      </c>
      <c r="AJ589">
        <v>171158976</v>
      </c>
      <c r="AK589">
        <v>53793240</v>
      </c>
      <c r="AL589">
        <v>102000104</v>
      </c>
      <c r="AM589">
        <v>806454016</v>
      </c>
      <c r="AN589">
        <v>352279776</v>
      </c>
      <c r="AO589">
        <v>127657368</v>
      </c>
      <c r="AP589">
        <v>96500000</v>
      </c>
      <c r="AQ589">
        <v>103886000</v>
      </c>
      <c r="AV589">
        <v>16055</v>
      </c>
    </row>
    <row r="590" spans="1:52">
      <c r="A590">
        <v>1990</v>
      </c>
      <c r="B590">
        <v>117946</v>
      </c>
      <c r="C590" t="s">
        <v>114</v>
      </c>
      <c r="D590" t="s">
        <v>48</v>
      </c>
      <c r="E590">
        <f t="shared" si="9"/>
        <v>0</v>
      </c>
      <c r="F590">
        <f>IF(ISNA(VLOOKUP(B590,criteria!$U$2:$U$174,1,0)),0,1)</f>
        <v>1</v>
      </c>
      <c r="G590" t="s">
        <v>636</v>
      </c>
      <c r="H590" t="s">
        <v>636</v>
      </c>
      <c r="N590">
        <v>90045</v>
      </c>
      <c r="O590" t="s">
        <v>49</v>
      </c>
      <c r="V590">
        <v>62152368</v>
      </c>
      <c r="Z590">
        <v>1888209</v>
      </c>
      <c r="AA590">
        <v>4135108</v>
      </c>
      <c r="AB590">
        <v>8302274</v>
      </c>
      <c r="AC590">
        <v>2307371</v>
      </c>
      <c r="AF590">
        <v>90661848</v>
      </c>
      <c r="AG590">
        <v>26005116</v>
      </c>
      <c r="AH590">
        <v>57068</v>
      </c>
      <c r="AJ590">
        <v>57068</v>
      </c>
      <c r="AK590">
        <v>9124994</v>
      </c>
      <c r="AL590">
        <v>6489815</v>
      </c>
      <c r="AM590">
        <v>90172696</v>
      </c>
      <c r="AN590">
        <v>33860048</v>
      </c>
      <c r="AO590">
        <v>9813335</v>
      </c>
    </row>
    <row r="591" spans="1:52">
      <c r="A591">
        <v>1991</v>
      </c>
      <c r="B591">
        <v>117946</v>
      </c>
      <c r="C591" t="s">
        <v>114</v>
      </c>
      <c r="D591" t="s">
        <v>48</v>
      </c>
      <c r="E591">
        <f t="shared" si="9"/>
        <v>0</v>
      </c>
      <c r="F591">
        <f>IF(ISNA(VLOOKUP(B591,criteria!$U$2:$U$174,1,0)),0,1)</f>
        <v>1</v>
      </c>
      <c r="G591" t="s">
        <v>636</v>
      </c>
      <c r="H591" t="s">
        <v>636</v>
      </c>
      <c r="N591">
        <v>90045</v>
      </c>
      <c r="O591" t="s">
        <v>49</v>
      </c>
      <c r="V591">
        <v>66643672</v>
      </c>
      <c r="Z591">
        <v>2108448</v>
      </c>
      <c r="AA591">
        <v>3510152</v>
      </c>
      <c r="AB591">
        <v>6664862</v>
      </c>
      <c r="AC591">
        <v>2313420</v>
      </c>
      <c r="AF591">
        <v>97579656</v>
      </c>
      <c r="AG591">
        <v>25381268</v>
      </c>
      <c r="AH591">
        <v>57600</v>
      </c>
      <c r="AJ591">
        <v>57600</v>
      </c>
      <c r="AK591">
        <v>9062868</v>
      </c>
      <c r="AL591">
        <v>6600633</v>
      </c>
      <c r="AM591">
        <v>96695400</v>
      </c>
      <c r="AN591">
        <v>37419236</v>
      </c>
      <c r="AO591">
        <v>10454339</v>
      </c>
    </row>
    <row r="592" spans="1:52">
      <c r="A592">
        <v>1992</v>
      </c>
      <c r="B592">
        <v>117946</v>
      </c>
      <c r="C592" t="s">
        <v>114</v>
      </c>
      <c r="D592" t="s">
        <v>48</v>
      </c>
      <c r="E592">
        <f t="shared" si="9"/>
        <v>0</v>
      </c>
      <c r="F592">
        <f>IF(ISNA(VLOOKUP(B592,criteria!$U$2:$U$174,1,0)),0,1)</f>
        <v>1</v>
      </c>
      <c r="G592" t="s">
        <v>636</v>
      </c>
      <c r="H592" t="s">
        <v>636</v>
      </c>
      <c r="N592">
        <v>900452699</v>
      </c>
      <c r="O592" t="s">
        <v>49</v>
      </c>
      <c r="V592">
        <v>72211184</v>
      </c>
      <c r="Z592">
        <v>2268573</v>
      </c>
      <c r="AA592">
        <v>3010017</v>
      </c>
      <c r="AB592">
        <v>6359420</v>
      </c>
      <c r="AC592">
        <v>2726384</v>
      </c>
      <c r="AF592">
        <v>103209424</v>
      </c>
      <c r="AG592">
        <v>32941060</v>
      </c>
      <c r="AH592">
        <v>83700</v>
      </c>
      <c r="AJ592">
        <v>83700</v>
      </c>
      <c r="AK592">
        <v>10185519</v>
      </c>
      <c r="AL592">
        <v>9023598</v>
      </c>
      <c r="AM592">
        <v>101310272</v>
      </c>
      <c r="AN592">
        <v>40063968</v>
      </c>
      <c r="AO592">
        <v>11405415</v>
      </c>
    </row>
    <row r="593" spans="1:52">
      <c r="A593">
        <v>1993</v>
      </c>
      <c r="B593">
        <v>117946</v>
      </c>
      <c r="C593" t="s">
        <v>114</v>
      </c>
      <c r="D593" t="s">
        <v>48</v>
      </c>
      <c r="E593">
        <f t="shared" si="9"/>
        <v>0</v>
      </c>
      <c r="F593">
        <f>IF(ISNA(VLOOKUP(B593,criteria!$U$2:$U$174,1,0)),0,1)</f>
        <v>1</v>
      </c>
      <c r="G593" t="s">
        <v>636</v>
      </c>
      <c r="H593" t="s">
        <v>636</v>
      </c>
      <c r="N593">
        <v>900452699</v>
      </c>
      <c r="O593" t="s">
        <v>49</v>
      </c>
      <c r="V593">
        <v>78182688</v>
      </c>
      <c r="Z593">
        <v>3467103</v>
      </c>
      <c r="AA593">
        <v>3566240</v>
      </c>
      <c r="AB593">
        <v>5811558</v>
      </c>
      <c r="AC593">
        <v>2370039</v>
      </c>
      <c r="AF593">
        <v>110687560</v>
      </c>
      <c r="AG593">
        <v>27681488</v>
      </c>
      <c r="AK593">
        <v>9430412</v>
      </c>
      <c r="AL593">
        <v>8960430</v>
      </c>
      <c r="AM593">
        <v>109544960</v>
      </c>
      <c r="AN593">
        <v>42190608</v>
      </c>
      <c r="AO593">
        <v>11695162</v>
      </c>
    </row>
    <row r="594" spans="1:52">
      <c r="A594">
        <v>1994</v>
      </c>
      <c r="B594">
        <v>117946</v>
      </c>
      <c r="C594" t="s">
        <v>114</v>
      </c>
      <c r="D594" t="s">
        <v>48</v>
      </c>
      <c r="E594">
        <f t="shared" si="9"/>
        <v>0</v>
      </c>
      <c r="F594">
        <f>IF(ISNA(VLOOKUP(B594,criteria!$U$2:$U$174,1,0)),0,1)</f>
        <v>1</v>
      </c>
      <c r="G594" t="s">
        <v>636</v>
      </c>
      <c r="H594" t="s">
        <v>636</v>
      </c>
      <c r="N594">
        <v>900452699</v>
      </c>
      <c r="O594" t="s">
        <v>49</v>
      </c>
      <c r="V594">
        <v>83452128</v>
      </c>
      <c r="Z594">
        <v>4009396</v>
      </c>
      <c r="AA594">
        <v>3586957</v>
      </c>
      <c r="AB594">
        <v>6745002</v>
      </c>
      <c r="AC594">
        <v>3689870</v>
      </c>
      <c r="AF594">
        <v>116249024</v>
      </c>
      <c r="AG594">
        <v>29098112</v>
      </c>
      <c r="AK594">
        <v>9497681</v>
      </c>
      <c r="AL594">
        <v>8463945</v>
      </c>
      <c r="AM594">
        <v>117499128</v>
      </c>
      <c r="AN594">
        <v>42144000</v>
      </c>
      <c r="AO594">
        <v>14120250</v>
      </c>
    </row>
    <row r="595" spans="1:52">
      <c r="A595">
        <v>1995</v>
      </c>
      <c r="B595">
        <v>117946</v>
      </c>
      <c r="C595" t="s">
        <v>114</v>
      </c>
      <c r="D595" t="s">
        <v>48</v>
      </c>
      <c r="E595">
        <f t="shared" si="9"/>
        <v>0</v>
      </c>
      <c r="F595">
        <f>IF(ISNA(VLOOKUP(B595,criteria!$U$2:$U$174,1,0)),0,1)</f>
        <v>1</v>
      </c>
      <c r="G595" t="s">
        <v>636</v>
      </c>
      <c r="H595" t="s">
        <v>636</v>
      </c>
      <c r="N595">
        <v>900458300</v>
      </c>
      <c r="O595" t="s">
        <v>49</v>
      </c>
      <c r="V595">
        <v>90391464</v>
      </c>
      <c r="Z595">
        <v>3850297</v>
      </c>
      <c r="AA595">
        <v>3682466</v>
      </c>
      <c r="AB595">
        <v>7052247</v>
      </c>
      <c r="AC595">
        <v>2456086</v>
      </c>
      <c r="AF595">
        <v>125875320</v>
      </c>
      <c r="AG595">
        <v>31964218</v>
      </c>
      <c r="AK595">
        <v>9856989</v>
      </c>
      <c r="AL595">
        <v>10386886</v>
      </c>
      <c r="AM595">
        <v>124115416</v>
      </c>
      <c r="AN595">
        <v>46468840</v>
      </c>
      <c r="AO595">
        <v>14014083</v>
      </c>
    </row>
    <row r="596" spans="1:52">
      <c r="A596">
        <v>1996</v>
      </c>
      <c r="B596">
        <v>117946</v>
      </c>
      <c r="C596" t="s">
        <v>114</v>
      </c>
      <c r="D596" t="s">
        <v>48</v>
      </c>
      <c r="E596">
        <f t="shared" si="9"/>
        <v>0</v>
      </c>
      <c r="F596">
        <f>IF(ISNA(VLOOKUP(B596,criteria!$U$2:$U$174,1,0)),0,1)</f>
        <v>1</v>
      </c>
      <c r="G596" t="s">
        <v>636</v>
      </c>
      <c r="H596" t="s">
        <v>636</v>
      </c>
      <c r="N596">
        <v>900458300</v>
      </c>
      <c r="O596" t="s">
        <v>49</v>
      </c>
      <c r="V596">
        <v>96986024</v>
      </c>
      <c r="W596">
        <v>81255080</v>
      </c>
      <c r="Z596">
        <v>481642</v>
      </c>
      <c r="AA596">
        <v>96983</v>
      </c>
      <c r="AB596">
        <v>24962504</v>
      </c>
      <c r="AF596">
        <v>149503088</v>
      </c>
      <c r="AG596">
        <v>32816384</v>
      </c>
      <c r="AK596">
        <v>8025377</v>
      </c>
      <c r="AL596">
        <v>9561750</v>
      </c>
      <c r="AM596">
        <v>108996304</v>
      </c>
      <c r="AR596">
        <v>149503088</v>
      </c>
      <c r="AS596">
        <v>108996304</v>
      </c>
      <c r="AT596">
        <v>513</v>
      </c>
      <c r="AU596">
        <v>0.70699999999999996</v>
      </c>
    </row>
    <row r="597" spans="1:52">
      <c r="A597">
        <v>1997</v>
      </c>
      <c r="B597">
        <v>117946</v>
      </c>
      <c r="C597" t="s">
        <v>114</v>
      </c>
      <c r="D597" t="s">
        <v>48</v>
      </c>
      <c r="E597">
        <f t="shared" si="9"/>
        <v>0</v>
      </c>
      <c r="F597">
        <f>IF(ISNA(VLOOKUP(B597,criteria!$U$2:$U$174,1,0)),0,1)</f>
        <v>1</v>
      </c>
      <c r="G597" t="s">
        <v>636</v>
      </c>
      <c r="H597" t="s">
        <v>636</v>
      </c>
      <c r="N597">
        <v>900458300</v>
      </c>
      <c r="O597" t="s">
        <v>49</v>
      </c>
      <c r="V597">
        <v>87214952</v>
      </c>
      <c r="W597">
        <v>87214952</v>
      </c>
      <c r="Z597">
        <v>3092705</v>
      </c>
      <c r="AA597">
        <v>107993</v>
      </c>
      <c r="AB597">
        <v>34174572</v>
      </c>
      <c r="AC597">
        <v>1735084</v>
      </c>
      <c r="AF597">
        <v>175707424</v>
      </c>
      <c r="AG597">
        <v>47633400</v>
      </c>
      <c r="AK597">
        <v>12368343</v>
      </c>
      <c r="AL597">
        <v>14136015</v>
      </c>
      <c r="AM597">
        <v>115903632</v>
      </c>
      <c r="AN597">
        <v>58027928</v>
      </c>
      <c r="AO597">
        <v>14312990</v>
      </c>
      <c r="AR597">
        <v>175707424</v>
      </c>
      <c r="AS597">
        <v>115903632</v>
      </c>
      <c r="AT597">
        <v>496</v>
      </c>
      <c r="AU597">
        <v>0.73699999999999999</v>
      </c>
      <c r="AW597">
        <v>0.118829</v>
      </c>
      <c r="AX597">
        <v>0.59931100000000004</v>
      </c>
      <c r="AY597">
        <v>2.35362E-2</v>
      </c>
      <c r="AZ597">
        <v>42801.5</v>
      </c>
    </row>
    <row r="598" spans="1:52">
      <c r="A598">
        <v>1998</v>
      </c>
      <c r="B598">
        <v>117946</v>
      </c>
      <c r="C598" t="s">
        <v>114</v>
      </c>
      <c r="D598" t="s">
        <v>48</v>
      </c>
      <c r="E598">
        <f t="shared" si="9"/>
        <v>0</v>
      </c>
      <c r="F598">
        <f>IF(ISNA(VLOOKUP(B598,criteria!$U$2:$U$174,1,0)),0,1)</f>
        <v>1</v>
      </c>
      <c r="G598" t="s">
        <v>636</v>
      </c>
      <c r="H598" t="s">
        <v>636</v>
      </c>
      <c r="N598">
        <v>900458300</v>
      </c>
      <c r="O598" t="s">
        <v>49</v>
      </c>
      <c r="V598">
        <v>98847760</v>
      </c>
      <c r="W598">
        <v>98596600</v>
      </c>
      <c r="Y598">
        <v>251158</v>
      </c>
      <c r="Z598">
        <v>2756556</v>
      </c>
      <c r="AA598">
        <v>453539</v>
      </c>
      <c r="AB598">
        <v>9046725</v>
      </c>
      <c r="AC598">
        <v>2211279</v>
      </c>
      <c r="AF598">
        <v>139740752</v>
      </c>
      <c r="AG598">
        <v>52822820</v>
      </c>
      <c r="AK598">
        <v>13106545</v>
      </c>
      <c r="AL598">
        <v>16168974</v>
      </c>
      <c r="AM598">
        <v>126532008</v>
      </c>
      <c r="AN598">
        <v>60332944</v>
      </c>
      <c r="AO598">
        <v>15428979</v>
      </c>
      <c r="AR598">
        <v>139740752</v>
      </c>
      <c r="AS598">
        <v>126532008</v>
      </c>
      <c r="AT598">
        <v>545</v>
      </c>
      <c r="AU598">
        <v>0.72599999999999998</v>
      </c>
      <c r="AW598">
        <v>0.107464</v>
      </c>
      <c r="AX598">
        <v>0.57543699999999998</v>
      </c>
      <c r="AY598">
        <v>2.1704600000000001E-2</v>
      </c>
      <c r="AZ598">
        <v>42360</v>
      </c>
    </row>
    <row r="599" spans="1:52">
      <c r="A599">
        <v>1999</v>
      </c>
      <c r="B599">
        <v>117946</v>
      </c>
      <c r="C599" t="s">
        <v>114</v>
      </c>
      <c r="D599" t="s">
        <v>48</v>
      </c>
      <c r="E599">
        <f t="shared" si="9"/>
        <v>0</v>
      </c>
      <c r="F599">
        <f>IF(ISNA(VLOOKUP(B599,criteria!$U$2:$U$174,1,0)),0,1)</f>
        <v>1</v>
      </c>
      <c r="G599" t="s">
        <v>636</v>
      </c>
      <c r="H599" t="s">
        <v>636</v>
      </c>
      <c r="N599">
        <v>900458300</v>
      </c>
      <c r="O599" t="s">
        <v>49</v>
      </c>
      <c r="V599">
        <v>126681632</v>
      </c>
      <c r="W599">
        <v>107277184</v>
      </c>
      <c r="Y599">
        <v>379833</v>
      </c>
      <c r="Z599">
        <v>2686863</v>
      </c>
      <c r="AA599">
        <v>379833</v>
      </c>
      <c r="AB599">
        <v>28699768</v>
      </c>
      <c r="AC599">
        <v>2455544</v>
      </c>
      <c r="AF599">
        <v>188716992</v>
      </c>
      <c r="AG599">
        <v>57468872</v>
      </c>
      <c r="AK599">
        <v>13789753</v>
      </c>
      <c r="AL599">
        <v>17706384</v>
      </c>
      <c r="AM599">
        <v>138952784</v>
      </c>
      <c r="AN599">
        <v>63825328</v>
      </c>
      <c r="AO599">
        <v>16239393</v>
      </c>
      <c r="AR599">
        <v>188716992</v>
      </c>
      <c r="AS599">
        <v>138952784</v>
      </c>
      <c r="AT599">
        <v>534</v>
      </c>
      <c r="AU599">
        <v>0.7</v>
      </c>
      <c r="AW599">
        <v>0.117899</v>
      </c>
      <c r="AX599">
        <v>0.56377299999999997</v>
      </c>
      <c r="AY599">
        <v>1.5541299999999999E-2</v>
      </c>
      <c r="AZ599">
        <v>43000</v>
      </c>
    </row>
    <row r="600" spans="1:52">
      <c r="A600">
        <v>2000</v>
      </c>
      <c r="B600">
        <v>117946</v>
      </c>
      <c r="C600" t="s">
        <v>114</v>
      </c>
      <c r="D600" t="s">
        <v>48</v>
      </c>
      <c r="E600">
        <f t="shared" si="9"/>
        <v>0</v>
      </c>
      <c r="F600">
        <f>IF(ISNA(VLOOKUP(B600,criteria!$U$2:$U$174,1,0)),0,1)</f>
        <v>1</v>
      </c>
      <c r="G600" t="s">
        <v>636</v>
      </c>
      <c r="H600" t="s">
        <v>636</v>
      </c>
      <c r="V600">
        <v>138952784</v>
      </c>
      <c r="W600">
        <v>117938384</v>
      </c>
      <c r="Z600">
        <v>3184705</v>
      </c>
      <c r="AA600">
        <v>165067</v>
      </c>
      <c r="AB600">
        <v>30411216</v>
      </c>
      <c r="AC600">
        <v>2231866</v>
      </c>
      <c r="AF600">
        <v>168110672</v>
      </c>
      <c r="AG600">
        <v>64489136</v>
      </c>
      <c r="AK600">
        <v>14245950</v>
      </c>
      <c r="AL600">
        <v>26241580</v>
      </c>
      <c r="AM600">
        <v>162324352</v>
      </c>
      <c r="AN600">
        <v>68880680</v>
      </c>
      <c r="AO600">
        <v>18512148</v>
      </c>
      <c r="AR600">
        <v>168110672</v>
      </c>
      <c r="AS600">
        <v>162324352</v>
      </c>
      <c r="AT600">
        <v>539</v>
      </c>
      <c r="AU600">
        <v>0.67800000000000005</v>
      </c>
      <c r="AW600">
        <v>0.10845200000000001</v>
      </c>
      <c r="AX600">
        <v>0.59419599999999995</v>
      </c>
      <c r="AY600">
        <v>1.27291E-2</v>
      </c>
      <c r="AZ600">
        <v>48396.5</v>
      </c>
    </row>
    <row r="601" spans="1:52">
      <c r="A601">
        <v>2001</v>
      </c>
      <c r="B601">
        <v>117946</v>
      </c>
      <c r="C601" t="s">
        <v>114</v>
      </c>
      <c r="D601" t="s">
        <v>48</v>
      </c>
      <c r="E601">
        <f t="shared" si="9"/>
        <v>1</v>
      </c>
      <c r="F601">
        <f>IF(ISNA(VLOOKUP(B601,criteria!$U$2:$U$174,1,0)),0,1)</f>
        <v>1</v>
      </c>
      <c r="G601">
        <v>0.59534011783610075</v>
      </c>
      <c r="H601">
        <v>0.28317588843904634</v>
      </c>
      <c r="I601">
        <v>7468</v>
      </c>
      <c r="J601">
        <v>4446</v>
      </c>
      <c r="K601">
        <v>1258</v>
      </c>
      <c r="L601">
        <v>1</v>
      </c>
      <c r="M601">
        <v>1259</v>
      </c>
      <c r="N601">
        <v>900452659</v>
      </c>
      <c r="O601" t="s">
        <v>49</v>
      </c>
      <c r="V601">
        <v>153530208</v>
      </c>
      <c r="W601">
        <v>129723432</v>
      </c>
      <c r="Z601">
        <v>3642848</v>
      </c>
      <c r="AA601">
        <v>318425</v>
      </c>
      <c r="AB601">
        <v>21254476</v>
      </c>
      <c r="AC601">
        <v>2416741</v>
      </c>
      <c r="AF601">
        <v>169595808</v>
      </c>
      <c r="AG601">
        <v>69826696</v>
      </c>
      <c r="AK601">
        <v>14955847</v>
      </c>
      <c r="AL601">
        <v>26933864</v>
      </c>
      <c r="AM601">
        <v>186983424</v>
      </c>
      <c r="AN601">
        <v>74978504</v>
      </c>
      <c r="AO601">
        <v>20695558</v>
      </c>
      <c r="AR601">
        <v>169595808</v>
      </c>
      <c r="AS601">
        <v>186983424</v>
      </c>
      <c r="AT601">
        <v>583</v>
      </c>
      <c r="AU601">
        <v>0.70299999999999996</v>
      </c>
      <c r="AW601">
        <v>0.113647</v>
      </c>
      <c r="AX601">
        <v>0.60782499999999995</v>
      </c>
      <c r="AY601">
        <v>1.21099E-2</v>
      </c>
      <c r="AZ601">
        <v>51757</v>
      </c>
    </row>
    <row r="602" spans="1:52">
      <c r="A602">
        <v>2002</v>
      </c>
      <c r="B602">
        <v>117946</v>
      </c>
      <c r="C602" t="s">
        <v>114</v>
      </c>
      <c r="D602" t="s">
        <v>48</v>
      </c>
      <c r="E602">
        <f t="shared" si="9"/>
        <v>1</v>
      </c>
      <c r="F602">
        <f>IF(ISNA(VLOOKUP(B602,criteria!$U$2:$U$174,1,0)),0,1)</f>
        <v>1</v>
      </c>
      <c r="G602">
        <v>0.56439251162206305</v>
      </c>
      <c r="H602">
        <v>0.26936776491540515</v>
      </c>
      <c r="I602">
        <v>7959</v>
      </c>
      <c r="J602">
        <v>4492</v>
      </c>
      <c r="K602">
        <v>1210</v>
      </c>
      <c r="L602">
        <v>0</v>
      </c>
      <c r="M602">
        <v>1210</v>
      </c>
      <c r="N602" t="s">
        <v>91</v>
      </c>
      <c r="O602" t="s">
        <v>49</v>
      </c>
      <c r="V602">
        <v>170741264</v>
      </c>
      <c r="W602">
        <v>145019136</v>
      </c>
      <c r="Z602">
        <v>3851732</v>
      </c>
      <c r="AA602">
        <v>198719</v>
      </c>
      <c r="AB602">
        <v>46398336</v>
      </c>
      <c r="AC602">
        <v>2431647</v>
      </c>
      <c r="AF602">
        <v>213626064</v>
      </c>
      <c r="AG602">
        <v>77827712</v>
      </c>
      <c r="AK602">
        <v>15530011</v>
      </c>
      <c r="AL602">
        <v>29982844</v>
      </c>
      <c r="AM602">
        <v>193335216</v>
      </c>
      <c r="AN602">
        <v>74477160</v>
      </c>
      <c r="AO602">
        <v>20937452</v>
      </c>
      <c r="AR602">
        <v>213626064</v>
      </c>
      <c r="AS602">
        <v>193335216</v>
      </c>
      <c r="AT602">
        <v>698</v>
      </c>
      <c r="AU602">
        <v>0.73299999999999998</v>
      </c>
      <c r="AW602">
        <v>0.13478100000000001</v>
      </c>
      <c r="AX602">
        <v>0.60832200000000003</v>
      </c>
      <c r="AY602">
        <v>1.13071E-2</v>
      </c>
      <c r="AZ602">
        <v>49980</v>
      </c>
    </row>
    <row r="603" spans="1:52">
      <c r="A603">
        <v>2003</v>
      </c>
      <c r="B603">
        <v>117946</v>
      </c>
      <c r="C603" t="s">
        <v>114</v>
      </c>
      <c r="D603" t="s">
        <v>48</v>
      </c>
      <c r="E603">
        <f t="shared" si="9"/>
        <v>1</v>
      </c>
      <c r="F603">
        <f>IF(ISNA(VLOOKUP(B603,criteria!$U$2:$U$174,1,0)),0,1)</f>
        <v>1</v>
      </c>
      <c r="G603">
        <v>0.58317375207455635</v>
      </c>
      <c r="H603">
        <v>0.2931260945709282</v>
      </c>
      <c r="I603">
        <v>7833</v>
      </c>
      <c r="J603">
        <v>4568</v>
      </c>
      <c r="K603">
        <v>1335</v>
      </c>
      <c r="L603">
        <v>4</v>
      </c>
      <c r="M603">
        <v>1339</v>
      </c>
      <c r="N603" t="s">
        <v>91</v>
      </c>
      <c r="O603" t="s">
        <v>49</v>
      </c>
      <c r="V603">
        <v>191102624</v>
      </c>
      <c r="W603">
        <v>161248544</v>
      </c>
      <c r="Y603">
        <v>404194</v>
      </c>
      <c r="Z603">
        <v>4290940</v>
      </c>
      <c r="AA603">
        <v>852304</v>
      </c>
      <c r="AB603">
        <v>22757568</v>
      </c>
      <c r="AC603">
        <v>2790646</v>
      </c>
      <c r="AF603">
        <v>248242224</v>
      </c>
      <c r="AG603">
        <v>80795880</v>
      </c>
      <c r="AH603">
        <v>2065890</v>
      </c>
      <c r="AI603">
        <v>525200</v>
      </c>
      <c r="AJ603">
        <v>2591090</v>
      </c>
      <c r="AK603">
        <v>15483975</v>
      </c>
      <c r="AL603">
        <v>30890582</v>
      </c>
      <c r="AM603">
        <v>203396144</v>
      </c>
      <c r="AN603">
        <v>80044752</v>
      </c>
      <c r="AO603">
        <v>23247540</v>
      </c>
      <c r="AP603">
        <v>223886528</v>
      </c>
      <c r="AQ603">
        <v>252553472</v>
      </c>
      <c r="AR603">
        <v>248242224</v>
      </c>
      <c r="AS603">
        <v>203396144</v>
      </c>
      <c r="AT603">
        <v>728</v>
      </c>
      <c r="AU603">
        <v>0.73899999999999999</v>
      </c>
      <c r="AW603">
        <v>0.151389</v>
      </c>
      <c r="AX603">
        <v>0.62546299999999999</v>
      </c>
      <c r="AY603">
        <v>1.4351900000000001E-2</v>
      </c>
      <c r="AZ603">
        <v>48361</v>
      </c>
    </row>
    <row r="604" spans="1:52">
      <c r="A604">
        <v>2004</v>
      </c>
      <c r="B604">
        <v>117946</v>
      </c>
      <c r="C604" t="s">
        <v>114</v>
      </c>
      <c r="D604" t="s">
        <v>48</v>
      </c>
      <c r="E604">
        <f t="shared" si="9"/>
        <v>1</v>
      </c>
      <c r="F604">
        <f>IF(ISNA(VLOOKUP(B604,criteria!$U$2:$U$174,1,0)),0,1)</f>
        <v>1</v>
      </c>
      <c r="G604">
        <v>0.59759717314487637</v>
      </c>
      <c r="H604">
        <v>0.32899716177861871</v>
      </c>
      <c r="I604">
        <v>7075</v>
      </c>
      <c r="J604">
        <v>4228</v>
      </c>
      <c r="K604">
        <v>1391</v>
      </c>
      <c r="M604">
        <v>1391</v>
      </c>
      <c r="V604">
        <v>203641296</v>
      </c>
      <c r="W604">
        <v>168746256</v>
      </c>
      <c r="Y604">
        <v>319515</v>
      </c>
      <c r="Z604">
        <v>3761057</v>
      </c>
      <c r="AA604">
        <v>988193</v>
      </c>
      <c r="AB604">
        <v>18393496</v>
      </c>
      <c r="AC604">
        <v>3246833</v>
      </c>
      <c r="AF604">
        <v>244815584</v>
      </c>
      <c r="AG604">
        <v>87073704</v>
      </c>
      <c r="AH604">
        <v>2085891</v>
      </c>
      <c r="AI604">
        <v>476714</v>
      </c>
      <c r="AJ604">
        <v>2562605</v>
      </c>
      <c r="AK604">
        <v>15761320</v>
      </c>
      <c r="AL604">
        <v>33194360</v>
      </c>
      <c r="AM604">
        <v>217168704</v>
      </c>
      <c r="AN604">
        <v>86886872</v>
      </c>
      <c r="AO604">
        <v>24669868</v>
      </c>
      <c r="AP604">
        <v>252553472</v>
      </c>
      <c r="AQ604">
        <v>284454848</v>
      </c>
      <c r="AR604">
        <v>244815584</v>
      </c>
      <c r="AS604">
        <v>217168704</v>
      </c>
      <c r="AT604">
        <v>773</v>
      </c>
      <c r="AU604">
        <v>0.76</v>
      </c>
      <c r="AW604">
        <v>0.16073799999999999</v>
      </c>
      <c r="AX604">
        <v>0.631247</v>
      </c>
      <c r="AY604">
        <v>1.48582E-2</v>
      </c>
      <c r="AZ604">
        <v>51889</v>
      </c>
    </row>
    <row r="605" spans="1:52">
      <c r="A605">
        <v>2005</v>
      </c>
      <c r="B605">
        <v>117946</v>
      </c>
      <c r="C605" t="s">
        <v>73</v>
      </c>
      <c r="D605" t="s">
        <v>48</v>
      </c>
      <c r="E605">
        <f t="shared" si="9"/>
        <v>1</v>
      </c>
      <c r="F605">
        <f>IF(ISNA(VLOOKUP(B605,criteria!$U$2:$U$174,1,0)),0,1)</f>
        <v>1</v>
      </c>
      <c r="G605">
        <v>0.56472261735419627</v>
      </c>
      <c r="H605">
        <v>0.30822074650790016</v>
      </c>
      <c r="I605">
        <v>7733</v>
      </c>
      <c r="J605">
        <v>4367</v>
      </c>
      <c r="K605">
        <v>1345</v>
      </c>
      <c r="L605">
        <v>1</v>
      </c>
      <c r="M605">
        <v>1346</v>
      </c>
      <c r="N605" t="s">
        <v>91</v>
      </c>
      <c r="O605" t="s">
        <v>49</v>
      </c>
      <c r="P605" t="s">
        <v>50</v>
      </c>
      <c r="Q605" t="s">
        <v>52</v>
      </c>
      <c r="V605">
        <v>218274304</v>
      </c>
      <c r="W605">
        <v>175169648</v>
      </c>
      <c r="Y605">
        <v>264722</v>
      </c>
      <c r="Z605">
        <v>4122921</v>
      </c>
      <c r="AA605">
        <v>955670</v>
      </c>
      <c r="AB605">
        <v>23987948</v>
      </c>
      <c r="AC605">
        <v>4146162</v>
      </c>
      <c r="AF605">
        <v>275209472</v>
      </c>
      <c r="AG605">
        <v>95096096</v>
      </c>
      <c r="AH605">
        <v>3132953</v>
      </c>
      <c r="AI605">
        <v>564562</v>
      </c>
      <c r="AJ605">
        <v>3697515</v>
      </c>
      <c r="AK605">
        <v>17132552</v>
      </c>
      <c r="AL605">
        <v>33058542</v>
      </c>
      <c r="AM605">
        <v>222854704</v>
      </c>
      <c r="AN605">
        <v>98374240</v>
      </c>
      <c r="AO605">
        <v>27067192</v>
      </c>
      <c r="AP605">
        <v>284454848</v>
      </c>
      <c r="AQ605">
        <v>318720384</v>
      </c>
      <c r="AR605">
        <v>275209472</v>
      </c>
      <c r="AS605">
        <v>222854704</v>
      </c>
      <c r="AT605">
        <v>901</v>
      </c>
      <c r="AU605">
        <v>0.749</v>
      </c>
      <c r="AW605">
        <v>0.13648299999999999</v>
      </c>
      <c r="AX605">
        <v>0.58705200000000002</v>
      </c>
      <c r="AY605">
        <v>1.26859E-2</v>
      </c>
      <c r="AZ605">
        <v>60084</v>
      </c>
    </row>
    <row r="606" spans="1:52">
      <c r="A606">
        <v>2006</v>
      </c>
      <c r="B606">
        <v>117946</v>
      </c>
      <c r="C606" t="s">
        <v>73</v>
      </c>
      <c r="D606" t="s">
        <v>48</v>
      </c>
      <c r="E606">
        <f t="shared" si="9"/>
        <v>1</v>
      </c>
      <c r="F606">
        <f>IF(ISNA(VLOOKUP(B606,criteria!$U$2:$U$174,1,0)),0,1)</f>
        <v>1</v>
      </c>
      <c r="G606">
        <v>0.53428185943824358</v>
      </c>
      <c r="H606">
        <v>0.29017447199265384</v>
      </c>
      <c r="I606">
        <v>8153</v>
      </c>
      <c r="J606">
        <v>4356</v>
      </c>
      <c r="K606">
        <v>1262</v>
      </c>
      <c r="L606">
        <v>2</v>
      </c>
      <c r="M606">
        <v>1264</v>
      </c>
      <c r="N606" t="s">
        <v>91</v>
      </c>
      <c r="O606" t="s">
        <v>49</v>
      </c>
      <c r="P606" t="s">
        <v>50</v>
      </c>
      <c r="Q606" t="s">
        <v>52</v>
      </c>
      <c r="V606">
        <v>237815376</v>
      </c>
      <c r="W606">
        <v>189519904</v>
      </c>
      <c r="Y606">
        <v>349256</v>
      </c>
      <c r="Z606">
        <v>4113632</v>
      </c>
      <c r="AA606">
        <v>1132572</v>
      </c>
      <c r="AB606">
        <v>30699864</v>
      </c>
      <c r="AC606">
        <v>5858042</v>
      </c>
      <c r="AF606">
        <v>331883904</v>
      </c>
      <c r="AG606">
        <v>99076240</v>
      </c>
      <c r="AH606">
        <v>3194193</v>
      </c>
      <c r="AI606">
        <v>598140</v>
      </c>
      <c r="AJ606">
        <v>3792333</v>
      </c>
      <c r="AK606">
        <v>17303828</v>
      </c>
      <c r="AL606">
        <v>36906684</v>
      </c>
      <c r="AM606">
        <v>238460560</v>
      </c>
      <c r="AN606">
        <v>107384040</v>
      </c>
      <c r="AO606">
        <v>29590208</v>
      </c>
      <c r="AP606">
        <v>318720384</v>
      </c>
      <c r="AQ606">
        <v>379308832</v>
      </c>
      <c r="AR606">
        <v>331883904</v>
      </c>
      <c r="AS606">
        <v>238460560</v>
      </c>
      <c r="AT606">
        <v>949</v>
      </c>
      <c r="AU606">
        <v>0.75600000000000001</v>
      </c>
      <c r="AW606">
        <v>0.13853199999999999</v>
      </c>
      <c r="AX606">
        <v>0.57477100000000003</v>
      </c>
      <c r="AY606">
        <v>1.0550500000000001E-2</v>
      </c>
      <c r="AZ606">
        <v>59800.5</v>
      </c>
    </row>
    <row r="607" spans="1:52">
      <c r="A607">
        <v>2007</v>
      </c>
      <c r="B607">
        <v>117946</v>
      </c>
      <c r="C607" t="s">
        <v>73</v>
      </c>
      <c r="D607" t="s">
        <v>48</v>
      </c>
      <c r="E607">
        <f t="shared" si="9"/>
        <v>1</v>
      </c>
      <c r="F607">
        <f>IF(ISNA(VLOOKUP(B607,criteria!$U$2:$U$174,1,0)),0,1)</f>
        <v>1</v>
      </c>
      <c r="G607">
        <v>0.52220789874604479</v>
      </c>
      <c r="H607">
        <v>0.28456014362657089</v>
      </c>
      <c r="I607">
        <v>8533</v>
      </c>
      <c r="J607">
        <v>4456</v>
      </c>
      <c r="K607">
        <v>1267</v>
      </c>
      <c r="L607">
        <v>1</v>
      </c>
      <c r="M607">
        <v>1268</v>
      </c>
      <c r="N607" t="s">
        <v>91</v>
      </c>
      <c r="O607" t="s">
        <v>49</v>
      </c>
      <c r="P607" t="s">
        <v>50</v>
      </c>
      <c r="Q607" t="s">
        <v>52</v>
      </c>
      <c r="V607">
        <v>252714384</v>
      </c>
      <c r="W607">
        <v>199608992</v>
      </c>
      <c r="Y607">
        <v>395077</v>
      </c>
      <c r="Z607">
        <v>4450407</v>
      </c>
      <c r="AA607">
        <v>1248840</v>
      </c>
      <c r="AB607">
        <v>36540232</v>
      </c>
      <c r="AC607">
        <v>5812560</v>
      </c>
      <c r="AF607">
        <v>298321184</v>
      </c>
      <c r="AG607">
        <v>104319776</v>
      </c>
      <c r="AH607">
        <v>2946647</v>
      </c>
      <c r="AI607">
        <v>1249164</v>
      </c>
      <c r="AJ607">
        <v>4195811</v>
      </c>
      <c r="AK607">
        <v>30225140</v>
      </c>
      <c r="AL607">
        <v>43456072</v>
      </c>
      <c r="AM607">
        <v>254649504</v>
      </c>
      <c r="AN607">
        <v>115808848</v>
      </c>
      <c r="AO607">
        <v>32713220</v>
      </c>
      <c r="AP607">
        <v>379308832</v>
      </c>
      <c r="AQ607">
        <v>396210912</v>
      </c>
      <c r="AR607">
        <v>298321184</v>
      </c>
      <c r="AS607">
        <v>254649504</v>
      </c>
      <c r="AT607">
        <v>956</v>
      </c>
      <c r="AU607">
        <v>0.79500000000000004</v>
      </c>
      <c r="AW607">
        <v>0.153447</v>
      </c>
      <c r="AX607">
        <v>0.609537</v>
      </c>
      <c r="AY607">
        <v>8.9707299999999997E-3</v>
      </c>
      <c r="AZ607">
        <v>60818.5</v>
      </c>
    </row>
    <row r="608" spans="1:52">
      <c r="A608">
        <v>2008</v>
      </c>
      <c r="B608">
        <v>117946</v>
      </c>
      <c r="C608" t="s">
        <v>73</v>
      </c>
      <c r="D608" t="s">
        <v>48</v>
      </c>
      <c r="E608">
        <f t="shared" si="9"/>
        <v>1</v>
      </c>
      <c r="F608">
        <f>IF(ISNA(VLOOKUP(B608,criteria!$U$2:$U$174,1,0)),0,1)</f>
        <v>1</v>
      </c>
      <c r="G608">
        <v>0.50110059432093335</v>
      </c>
      <c r="H608">
        <v>0.27696024599165386</v>
      </c>
      <c r="I608">
        <v>9086</v>
      </c>
      <c r="J608">
        <v>4553</v>
      </c>
      <c r="K608">
        <v>1261</v>
      </c>
      <c r="L608">
        <v>0</v>
      </c>
      <c r="M608">
        <v>1261</v>
      </c>
      <c r="V608">
        <v>267975328</v>
      </c>
      <c r="W608">
        <v>207735056</v>
      </c>
      <c r="Y608">
        <v>348964</v>
      </c>
      <c r="Z608">
        <v>5346007</v>
      </c>
      <c r="AA608">
        <v>1191119</v>
      </c>
      <c r="AB608">
        <v>25171400</v>
      </c>
      <c r="AC608">
        <v>5163640</v>
      </c>
      <c r="AF608">
        <v>186100960</v>
      </c>
      <c r="AG608">
        <v>109108192</v>
      </c>
      <c r="AH608">
        <v>3513417</v>
      </c>
      <c r="AI608">
        <v>1688099</v>
      </c>
      <c r="AJ608">
        <v>5201516</v>
      </c>
      <c r="AK608">
        <v>33635180</v>
      </c>
      <c r="AL608">
        <v>43867544</v>
      </c>
      <c r="AM608">
        <v>269980608</v>
      </c>
      <c r="AN608">
        <v>125527224</v>
      </c>
      <c r="AO608">
        <v>34304392</v>
      </c>
      <c r="AP608">
        <v>396210912</v>
      </c>
      <c r="AQ608">
        <v>298570816</v>
      </c>
      <c r="AR608">
        <v>186100960</v>
      </c>
      <c r="AS608">
        <v>269980608</v>
      </c>
      <c r="AT608">
        <v>1063</v>
      </c>
      <c r="AU608">
        <v>0.79900000000000004</v>
      </c>
      <c r="AV608">
        <v>11808</v>
      </c>
      <c r="AW608">
        <v>0.13673299999999999</v>
      </c>
      <c r="AX608">
        <v>0.60108300000000003</v>
      </c>
      <c r="AY608">
        <v>1.03791E-2</v>
      </c>
      <c r="AZ608">
        <v>70003</v>
      </c>
    </row>
    <row r="609" spans="1:52">
      <c r="A609">
        <v>2009</v>
      </c>
      <c r="B609">
        <v>117946</v>
      </c>
      <c r="C609" t="s">
        <v>73</v>
      </c>
      <c r="D609" t="s">
        <v>48</v>
      </c>
      <c r="E609">
        <f t="shared" si="9"/>
        <v>1</v>
      </c>
      <c r="F609">
        <f>IF(ISNA(VLOOKUP(B609,criteria!$U$2:$U$174,1,0)),0,1)</f>
        <v>1</v>
      </c>
      <c r="G609">
        <v>0.59158206429780036</v>
      </c>
      <c r="H609">
        <v>0.24758670003575259</v>
      </c>
      <c r="I609">
        <v>9456</v>
      </c>
      <c r="J609">
        <v>5594</v>
      </c>
      <c r="K609">
        <v>1383</v>
      </c>
      <c r="L609">
        <v>2</v>
      </c>
      <c r="M609">
        <v>1385</v>
      </c>
      <c r="N609" t="s">
        <v>91</v>
      </c>
      <c r="O609" t="s">
        <v>49</v>
      </c>
      <c r="P609" t="s">
        <v>50</v>
      </c>
      <c r="Q609" t="s">
        <v>52</v>
      </c>
      <c r="R609">
        <v>-118.422</v>
      </c>
      <c r="S609">
        <v>33.968200000000003</v>
      </c>
      <c r="V609">
        <v>282803904</v>
      </c>
      <c r="W609">
        <v>214016000</v>
      </c>
      <c r="Y609">
        <v>467892</v>
      </c>
      <c r="Z609">
        <v>4603815</v>
      </c>
      <c r="AA609">
        <v>1028037</v>
      </c>
      <c r="AB609">
        <v>27145800</v>
      </c>
      <c r="AC609">
        <v>6222249</v>
      </c>
      <c r="AF609">
        <v>325253216</v>
      </c>
      <c r="AG609">
        <v>111666352</v>
      </c>
      <c r="AH609">
        <v>3992000</v>
      </c>
      <c r="AI609">
        <v>1234473</v>
      </c>
      <c r="AJ609">
        <v>5226473</v>
      </c>
      <c r="AK609">
        <v>36703000</v>
      </c>
      <c r="AL609">
        <v>47342804</v>
      </c>
      <c r="AM609">
        <v>278951008</v>
      </c>
      <c r="AN609">
        <v>130412872</v>
      </c>
      <c r="AO609">
        <v>39398620</v>
      </c>
      <c r="AP609">
        <v>298570816</v>
      </c>
      <c r="AQ609">
        <v>330286464</v>
      </c>
      <c r="AR609">
        <v>325253216</v>
      </c>
      <c r="AS609">
        <v>278951008</v>
      </c>
      <c r="AT609">
        <v>1108</v>
      </c>
      <c r="AU609">
        <v>0.79700000000000004</v>
      </c>
      <c r="AV609">
        <v>12025</v>
      </c>
      <c r="AW609">
        <v>0.13186800000000001</v>
      </c>
      <c r="AX609">
        <v>0.58549499999999999</v>
      </c>
      <c r="AY609">
        <v>1.27473E-2</v>
      </c>
      <c r="AZ609">
        <v>69945</v>
      </c>
    </row>
    <row r="610" spans="1:52">
      <c r="A610">
        <v>2010</v>
      </c>
      <c r="B610">
        <v>117946</v>
      </c>
      <c r="C610" t="s">
        <v>73</v>
      </c>
      <c r="D610" t="s">
        <v>48</v>
      </c>
      <c r="E610">
        <f t="shared" si="9"/>
        <v>1</v>
      </c>
      <c r="F610">
        <f>IF(ISNA(VLOOKUP(B610,criteria!$U$2:$U$174,1,0)),0,1)</f>
        <v>1</v>
      </c>
      <c r="G610">
        <v>0.53944270015698592</v>
      </c>
      <c r="H610">
        <v>0.25063659512550018</v>
      </c>
      <c r="I610">
        <v>10192</v>
      </c>
      <c r="J610">
        <v>5498</v>
      </c>
      <c r="K610">
        <v>1378</v>
      </c>
      <c r="L610">
        <v>0</v>
      </c>
      <c r="M610">
        <v>1378</v>
      </c>
      <c r="N610" t="s">
        <v>91</v>
      </c>
      <c r="O610" t="s">
        <v>49</v>
      </c>
      <c r="P610" t="s">
        <v>50</v>
      </c>
      <c r="Q610" t="s">
        <v>52</v>
      </c>
      <c r="R610">
        <v>-118.416</v>
      </c>
      <c r="S610">
        <v>33.969700000000003</v>
      </c>
      <c r="V610">
        <v>301006016</v>
      </c>
      <c r="W610">
        <v>223243008</v>
      </c>
      <c r="Y610">
        <v>448000</v>
      </c>
      <c r="Z610">
        <v>6218000</v>
      </c>
      <c r="AA610">
        <v>1294000</v>
      </c>
      <c r="AB610">
        <v>31782000</v>
      </c>
      <c r="AC610">
        <v>6766000</v>
      </c>
      <c r="AF610">
        <v>370012000</v>
      </c>
      <c r="AG610">
        <v>116192000</v>
      </c>
      <c r="AH610">
        <v>4191000</v>
      </c>
      <c r="AI610">
        <v>1752000</v>
      </c>
      <c r="AJ610">
        <v>5943000</v>
      </c>
      <c r="AK610">
        <v>40610000</v>
      </c>
      <c r="AL610">
        <v>49051000</v>
      </c>
      <c r="AM610">
        <v>290312000</v>
      </c>
      <c r="AN610">
        <v>134648000</v>
      </c>
      <c r="AO610">
        <v>40140000</v>
      </c>
      <c r="AP610">
        <v>330286464</v>
      </c>
      <c r="AQ610">
        <v>386718016</v>
      </c>
      <c r="AR610">
        <v>370012000</v>
      </c>
      <c r="AS610">
        <v>290312000</v>
      </c>
      <c r="AT610">
        <v>1032</v>
      </c>
      <c r="AU610">
        <v>0.77</v>
      </c>
      <c r="AV610">
        <v>12397</v>
      </c>
      <c r="AW610">
        <v>0.14315900000000001</v>
      </c>
      <c r="AX610">
        <v>0.59332799999999997</v>
      </c>
      <c r="AY610">
        <v>1.05574E-2</v>
      </c>
      <c r="AZ610">
        <v>71102</v>
      </c>
    </row>
    <row r="611" spans="1:52">
      <c r="A611">
        <v>2011</v>
      </c>
      <c r="B611">
        <v>117946</v>
      </c>
      <c r="C611" t="s">
        <v>73</v>
      </c>
      <c r="D611" t="s">
        <v>48</v>
      </c>
      <c r="E611">
        <f t="shared" si="9"/>
        <v>1</v>
      </c>
      <c r="F611">
        <f>IF(ISNA(VLOOKUP(B611,criteria!$U$2:$U$174,1,0)),0,1)</f>
        <v>1</v>
      </c>
      <c r="G611">
        <v>0.53440042447824554</v>
      </c>
      <c r="H611">
        <v>0.21313916928677809</v>
      </c>
      <c r="I611">
        <v>11308</v>
      </c>
      <c r="J611">
        <v>6043</v>
      </c>
      <c r="K611">
        <v>1288</v>
      </c>
      <c r="L611">
        <v>0</v>
      </c>
      <c r="M611">
        <v>1288</v>
      </c>
      <c r="N611" t="s">
        <v>91</v>
      </c>
      <c r="O611" t="s">
        <v>49</v>
      </c>
      <c r="P611" t="s">
        <v>50</v>
      </c>
      <c r="Q611" t="s">
        <v>52</v>
      </c>
      <c r="R611">
        <v>-118.416</v>
      </c>
      <c r="S611">
        <v>33.970599999999997</v>
      </c>
      <c r="T611">
        <v>3.5999999999999997E-2</v>
      </c>
      <c r="U611">
        <v>1877</v>
      </c>
      <c r="V611">
        <v>315459008</v>
      </c>
      <c r="W611">
        <v>236484000</v>
      </c>
      <c r="Y611">
        <v>493000</v>
      </c>
      <c r="Z611">
        <v>4072000</v>
      </c>
      <c r="AA611">
        <v>1210000</v>
      </c>
      <c r="AB611">
        <v>28281000</v>
      </c>
      <c r="AC611">
        <v>7256000</v>
      </c>
      <c r="AF611">
        <v>288115008</v>
      </c>
      <c r="AG611">
        <v>121005000</v>
      </c>
      <c r="AH611">
        <v>5401000</v>
      </c>
      <c r="AI611">
        <v>1849000</v>
      </c>
      <c r="AJ611">
        <v>7250000</v>
      </c>
      <c r="AK611">
        <v>41972000</v>
      </c>
      <c r="AL611">
        <v>53652000</v>
      </c>
      <c r="AM611">
        <v>304452000</v>
      </c>
      <c r="AN611">
        <v>140774000</v>
      </c>
      <c r="AO611">
        <v>42578000</v>
      </c>
      <c r="AP611">
        <v>386718016</v>
      </c>
      <c r="AQ611">
        <v>358856000</v>
      </c>
      <c r="AR611">
        <v>288115008</v>
      </c>
      <c r="AS611">
        <v>304452000</v>
      </c>
      <c r="AT611">
        <v>947</v>
      </c>
      <c r="AU611">
        <v>0.752</v>
      </c>
      <c r="AV611">
        <v>12722</v>
      </c>
      <c r="AW611">
        <v>0.12533</v>
      </c>
      <c r="AX611">
        <v>0.59366799999999997</v>
      </c>
      <c r="AY611">
        <v>8.3553199999999994E-3</v>
      </c>
      <c r="AZ611">
        <v>76077.5</v>
      </c>
    </row>
    <row r="612" spans="1:52">
      <c r="A612">
        <v>2012</v>
      </c>
      <c r="B612">
        <v>117946</v>
      </c>
      <c r="C612" t="s">
        <v>73</v>
      </c>
      <c r="D612" t="s">
        <v>48</v>
      </c>
      <c r="E612">
        <f t="shared" si="9"/>
        <v>1</v>
      </c>
      <c r="F612">
        <f>IF(ISNA(VLOOKUP(B612,criteria!$U$2:$U$174,1,0)),0,1)</f>
        <v>1</v>
      </c>
      <c r="G612">
        <v>0.50155292537564</v>
      </c>
      <c r="H612">
        <v>0.21372384937238495</v>
      </c>
      <c r="I612">
        <v>11913</v>
      </c>
      <c r="J612">
        <v>5975</v>
      </c>
      <c r="K612">
        <v>1275</v>
      </c>
      <c r="L612">
        <v>2</v>
      </c>
      <c r="M612">
        <v>1277</v>
      </c>
      <c r="N612" t="s">
        <v>91</v>
      </c>
      <c r="O612" t="s">
        <v>49</v>
      </c>
      <c r="P612" t="s">
        <v>50</v>
      </c>
      <c r="Q612" t="s">
        <v>52</v>
      </c>
      <c r="R612">
        <v>-118.416</v>
      </c>
      <c r="S612">
        <v>33.970599999999997</v>
      </c>
      <c r="T612">
        <v>4.4999999999999998E-2</v>
      </c>
      <c r="U612">
        <v>1855</v>
      </c>
      <c r="V612">
        <v>328760000</v>
      </c>
      <c r="W612">
        <v>245660992</v>
      </c>
      <c r="Y612">
        <v>465000</v>
      </c>
      <c r="Z612">
        <v>4527000</v>
      </c>
      <c r="AA612">
        <v>1056000</v>
      </c>
      <c r="AB612">
        <v>18111000</v>
      </c>
      <c r="AC612">
        <v>7687000</v>
      </c>
      <c r="AF612">
        <v>376507008</v>
      </c>
      <c r="AG612">
        <v>126070000</v>
      </c>
      <c r="AH612">
        <v>6254000</v>
      </c>
      <c r="AI612">
        <v>1787000</v>
      </c>
      <c r="AJ612">
        <v>8041000</v>
      </c>
      <c r="AK612">
        <v>44997000</v>
      </c>
      <c r="AL612">
        <v>53657000</v>
      </c>
      <c r="AM612">
        <v>313652000</v>
      </c>
      <c r="AN612">
        <v>146611008</v>
      </c>
      <c r="AO612">
        <v>44117000</v>
      </c>
      <c r="AP612">
        <v>358856000</v>
      </c>
      <c r="AQ612">
        <v>412033984</v>
      </c>
      <c r="AR612">
        <v>376507008</v>
      </c>
      <c r="AS612">
        <v>313652000</v>
      </c>
      <c r="AT612">
        <v>960</v>
      </c>
      <c r="AU612">
        <v>0.75800000000000001</v>
      </c>
      <c r="AV612">
        <v>13070</v>
      </c>
      <c r="AW612">
        <v>9.2833100000000002E-2</v>
      </c>
      <c r="AX612">
        <v>0.60654200000000003</v>
      </c>
      <c r="AY612">
        <v>8.1770100000000002E-3</v>
      </c>
      <c r="AZ612">
        <v>74291</v>
      </c>
    </row>
    <row r="613" spans="1:52">
      <c r="A613">
        <v>2013</v>
      </c>
      <c r="B613">
        <v>117946</v>
      </c>
      <c r="C613" t="s">
        <v>73</v>
      </c>
      <c r="D613" t="s">
        <v>48</v>
      </c>
      <c r="E613">
        <f t="shared" si="9"/>
        <v>1</v>
      </c>
      <c r="F613">
        <f>IF(ISNA(VLOOKUP(B613,criteria!$U$2:$U$174,1,0)),0,1)</f>
        <v>1</v>
      </c>
      <c r="G613">
        <v>0.54123082287308233</v>
      </c>
      <c r="H613">
        <v>0.21597680785955869</v>
      </c>
      <c r="I613">
        <v>11472</v>
      </c>
      <c r="J613">
        <v>6209</v>
      </c>
      <c r="K613">
        <v>1340</v>
      </c>
      <c r="L613">
        <v>1</v>
      </c>
      <c r="M613">
        <v>1341</v>
      </c>
      <c r="N613" t="s">
        <v>91</v>
      </c>
      <c r="O613" t="s">
        <v>49</v>
      </c>
      <c r="P613" t="s">
        <v>50</v>
      </c>
      <c r="Q613" t="s">
        <v>52</v>
      </c>
      <c r="R613">
        <v>-118.416</v>
      </c>
      <c r="S613">
        <v>33.970599999999997</v>
      </c>
      <c r="T613">
        <v>3.9E-2</v>
      </c>
      <c r="U613">
        <v>1924</v>
      </c>
      <c r="V613">
        <v>342307008</v>
      </c>
      <c r="W613">
        <v>251728000</v>
      </c>
      <c r="Y613">
        <v>847000</v>
      </c>
      <c r="Z613">
        <v>4526000</v>
      </c>
      <c r="AA613">
        <v>1045000</v>
      </c>
      <c r="AB613">
        <v>34110000</v>
      </c>
      <c r="AC613">
        <v>6923000</v>
      </c>
      <c r="AF613">
        <v>390590016</v>
      </c>
      <c r="AG613">
        <v>129182000</v>
      </c>
      <c r="AH613">
        <v>6690000</v>
      </c>
      <c r="AI613">
        <v>1690000</v>
      </c>
      <c r="AJ613">
        <v>8380000</v>
      </c>
      <c r="AK613">
        <v>46672000</v>
      </c>
      <c r="AL613">
        <v>54641000</v>
      </c>
      <c r="AM613">
        <v>319952992</v>
      </c>
      <c r="AN613">
        <v>149462000</v>
      </c>
      <c r="AO613">
        <v>45785000</v>
      </c>
      <c r="AP613">
        <v>412033984</v>
      </c>
      <c r="AQ613">
        <v>458000000</v>
      </c>
      <c r="AR613">
        <v>390590016</v>
      </c>
      <c r="AS613">
        <v>319952992</v>
      </c>
      <c r="AT613">
        <v>979</v>
      </c>
      <c r="AU613">
        <v>0.77800000000000002</v>
      </c>
      <c r="AV613">
        <v>13200</v>
      </c>
      <c r="AW613">
        <v>0.100699</v>
      </c>
      <c r="AX613">
        <v>0.61958000000000002</v>
      </c>
      <c r="AY613">
        <v>1.44522E-2</v>
      </c>
      <c r="AZ613">
        <v>71233</v>
      </c>
    </row>
    <row r="614" spans="1:52">
      <c r="A614">
        <v>2014</v>
      </c>
      <c r="B614">
        <v>117946</v>
      </c>
      <c r="C614" t="s">
        <v>73</v>
      </c>
      <c r="D614" t="s">
        <v>48</v>
      </c>
      <c r="E614">
        <f t="shared" si="9"/>
        <v>1</v>
      </c>
      <c r="F614">
        <f>IF(ISNA(VLOOKUP(B614,criteria!$U$2:$U$174,1,0)),0,1)</f>
        <v>1</v>
      </c>
      <c r="G614">
        <v>0.527110670958158</v>
      </c>
      <c r="H614">
        <v>0.21105370283388133</v>
      </c>
      <c r="I614">
        <v>12117</v>
      </c>
      <c r="J614">
        <v>6387</v>
      </c>
      <c r="K614">
        <v>1348</v>
      </c>
      <c r="L614">
        <v>0</v>
      </c>
      <c r="M614">
        <v>1348</v>
      </c>
      <c r="N614" t="s">
        <v>91</v>
      </c>
      <c r="O614" t="s">
        <v>49</v>
      </c>
      <c r="P614" t="s">
        <v>50</v>
      </c>
      <c r="Q614" t="s">
        <v>52</v>
      </c>
      <c r="R614">
        <v>-118.416</v>
      </c>
      <c r="S614">
        <v>33.970599999999997</v>
      </c>
      <c r="T614">
        <v>2.5000000000000001E-2</v>
      </c>
      <c r="U614">
        <v>1933</v>
      </c>
      <c r="V614">
        <v>348345984</v>
      </c>
      <c r="W614">
        <v>252496992</v>
      </c>
      <c r="Y614">
        <v>352000</v>
      </c>
      <c r="Z614">
        <v>4326000</v>
      </c>
      <c r="AA614">
        <v>365000</v>
      </c>
      <c r="AB614">
        <v>31241000</v>
      </c>
      <c r="AC614">
        <v>9330000</v>
      </c>
      <c r="AF614">
        <v>351796992</v>
      </c>
      <c r="AG614">
        <v>134351008</v>
      </c>
      <c r="AH614">
        <v>5839000</v>
      </c>
      <c r="AI614">
        <v>1470000</v>
      </c>
      <c r="AJ614">
        <v>7309000</v>
      </c>
      <c r="AK614">
        <v>47421000</v>
      </c>
      <c r="AL614">
        <v>58622000</v>
      </c>
      <c r="AM614">
        <v>334696992</v>
      </c>
      <c r="AN614">
        <v>154687008</v>
      </c>
      <c r="AO614">
        <v>47741000</v>
      </c>
      <c r="AP614">
        <v>458000000</v>
      </c>
      <c r="AQ614">
        <v>448480000</v>
      </c>
      <c r="AR614">
        <v>351796992</v>
      </c>
      <c r="AS614">
        <v>334696992</v>
      </c>
      <c r="AT614">
        <v>1094</v>
      </c>
      <c r="AU614">
        <v>0.79200000000000004</v>
      </c>
      <c r="AV614">
        <v>13277</v>
      </c>
      <c r="AW614">
        <v>0.104478</v>
      </c>
      <c r="AX614">
        <v>0.60651299999999997</v>
      </c>
      <c r="AY614">
        <v>1.89959E-2</v>
      </c>
      <c r="AZ614">
        <v>72422</v>
      </c>
    </row>
    <row r="615" spans="1:52">
      <c r="A615">
        <v>2015</v>
      </c>
      <c r="B615">
        <v>117946</v>
      </c>
      <c r="C615" t="s">
        <v>73</v>
      </c>
      <c r="D615" t="s">
        <v>48</v>
      </c>
      <c r="E615">
        <f t="shared" si="9"/>
        <v>1</v>
      </c>
      <c r="F615">
        <f>IF(ISNA(VLOOKUP(B615,criteria!$U$2:$U$174,1,0)),0,1)</f>
        <v>1</v>
      </c>
      <c r="G615">
        <v>0.50782661047561706</v>
      </c>
      <c r="H615">
        <v>0.20065204505038531</v>
      </c>
      <c r="I615">
        <v>13288</v>
      </c>
      <c r="J615">
        <v>6748</v>
      </c>
      <c r="K615">
        <v>1354</v>
      </c>
      <c r="M615">
        <v>1354</v>
      </c>
      <c r="T615">
        <v>1.6E-2</v>
      </c>
      <c r="U615">
        <v>2008</v>
      </c>
      <c r="V615">
        <v>356816992</v>
      </c>
      <c r="W615">
        <v>256486000</v>
      </c>
      <c r="Y615">
        <v>319000</v>
      </c>
      <c r="Z615">
        <v>4350000</v>
      </c>
      <c r="AA615">
        <v>638000</v>
      </c>
      <c r="AB615">
        <v>27856000</v>
      </c>
      <c r="AC615">
        <v>8995000</v>
      </c>
      <c r="AF615">
        <v>326883008</v>
      </c>
      <c r="AG615">
        <v>140211008</v>
      </c>
      <c r="AH615">
        <v>6858000</v>
      </c>
      <c r="AI615">
        <v>1627000</v>
      </c>
      <c r="AJ615">
        <v>8485000</v>
      </c>
      <c r="AK615">
        <v>50090000</v>
      </c>
      <c r="AL615">
        <v>60638000</v>
      </c>
      <c r="AM615">
        <v>350211008</v>
      </c>
      <c r="AN615">
        <v>158451008</v>
      </c>
      <c r="AO615">
        <v>50013000</v>
      </c>
      <c r="AP615">
        <v>448480000</v>
      </c>
      <c r="AQ615">
        <v>418856000</v>
      </c>
      <c r="AR615">
        <v>326883008</v>
      </c>
      <c r="AS615">
        <v>350211008</v>
      </c>
      <c r="AT615">
        <v>1146</v>
      </c>
      <c r="AU615">
        <v>0.83199999999999996</v>
      </c>
      <c r="AV615">
        <v>13630</v>
      </c>
      <c r="AW615">
        <v>9.0466900000000003E-2</v>
      </c>
      <c r="AX615">
        <v>0.59289899999999995</v>
      </c>
      <c r="AY615">
        <v>1.5077800000000001E-2</v>
      </c>
      <c r="AZ615">
        <v>70502.5</v>
      </c>
    </row>
    <row r="616" spans="1:52">
      <c r="A616">
        <v>2016</v>
      </c>
      <c r="B616">
        <v>117946</v>
      </c>
      <c r="C616" t="s">
        <v>73</v>
      </c>
      <c r="D616" t="s">
        <v>48</v>
      </c>
      <c r="E616">
        <f t="shared" si="9"/>
        <v>1</v>
      </c>
      <c r="F616">
        <f>IF(ISNA(VLOOKUP(B616,criteria!$U$2:$U$174,1,0)),0,1)</f>
        <v>1</v>
      </c>
      <c r="G616">
        <v>0.53872353028283726</v>
      </c>
      <c r="H616">
        <v>0.18293018141836173</v>
      </c>
      <c r="I616">
        <v>13506</v>
      </c>
      <c r="J616">
        <v>7276</v>
      </c>
      <c r="K616">
        <v>1328</v>
      </c>
      <c r="L616">
        <v>3</v>
      </c>
      <c r="M616">
        <v>1331</v>
      </c>
      <c r="T616">
        <v>2.4E-2</v>
      </c>
      <c r="U616">
        <v>2001</v>
      </c>
      <c r="V616">
        <v>371128000</v>
      </c>
      <c r="W616">
        <v>265983008</v>
      </c>
      <c r="Y616">
        <v>315000</v>
      </c>
      <c r="Z616">
        <v>4922000</v>
      </c>
      <c r="AA616">
        <v>1625000</v>
      </c>
      <c r="AB616">
        <v>26073000</v>
      </c>
      <c r="AC616">
        <v>9493000</v>
      </c>
      <c r="AF616">
        <v>403855008</v>
      </c>
      <c r="AG616">
        <v>144940992</v>
      </c>
      <c r="AH616">
        <v>6084000</v>
      </c>
      <c r="AI616">
        <v>1724000</v>
      </c>
      <c r="AJ616">
        <v>7808000</v>
      </c>
      <c r="AK616">
        <v>50443000</v>
      </c>
      <c r="AL616">
        <v>61484000</v>
      </c>
      <c r="AM616">
        <v>360600000</v>
      </c>
      <c r="AN616">
        <v>159730000</v>
      </c>
      <c r="AO616">
        <v>51490000</v>
      </c>
      <c r="AP616">
        <v>418856000</v>
      </c>
      <c r="AQ616">
        <v>457488000</v>
      </c>
      <c r="AR616">
        <v>403855008</v>
      </c>
      <c r="AS616">
        <v>360600000</v>
      </c>
      <c r="AT616">
        <v>1019</v>
      </c>
      <c r="AU616">
        <v>0.79100000000000004</v>
      </c>
      <c r="AV616">
        <v>13808</v>
      </c>
      <c r="AW616">
        <v>0.101593</v>
      </c>
      <c r="AX616">
        <v>0.59912100000000001</v>
      </c>
      <c r="AY616">
        <v>1.26304E-2</v>
      </c>
      <c r="AZ616">
        <v>69000</v>
      </c>
    </row>
    <row r="617" spans="1:52">
      <c r="A617">
        <v>2017</v>
      </c>
      <c r="B617">
        <v>117946</v>
      </c>
      <c r="C617" t="s">
        <v>73</v>
      </c>
      <c r="D617" t="s">
        <v>48</v>
      </c>
      <c r="E617">
        <f t="shared" si="9"/>
        <v>1</v>
      </c>
      <c r="F617">
        <f>IF(ISNA(VLOOKUP(B617,criteria!$U$2:$U$174,1,0)),0,1)</f>
        <v>1</v>
      </c>
      <c r="G617">
        <v>0.52480332878226388</v>
      </c>
      <c r="H617">
        <v>0.17913776015857286</v>
      </c>
      <c r="I617">
        <v>15381</v>
      </c>
      <c r="J617">
        <v>8072</v>
      </c>
      <c r="K617">
        <v>1445</v>
      </c>
      <c r="L617">
        <v>1</v>
      </c>
      <c r="M617">
        <v>1446</v>
      </c>
      <c r="T617">
        <v>2.5999999999999999E-2</v>
      </c>
      <c r="U617">
        <v>2030</v>
      </c>
      <c r="V617">
        <v>395780000</v>
      </c>
      <c r="W617">
        <v>281807008</v>
      </c>
      <c r="Y617">
        <v>349000</v>
      </c>
      <c r="Z617">
        <v>5400000</v>
      </c>
      <c r="AA617">
        <v>1890000</v>
      </c>
      <c r="AB617">
        <v>34433000</v>
      </c>
      <c r="AC617">
        <v>10537000</v>
      </c>
      <c r="AF617">
        <v>420838016</v>
      </c>
      <c r="AG617">
        <v>149820000</v>
      </c>
      <c r="AH617">
        <v>6353000</v>
      </c>
      <c r="AI617">
        <v>1758000</v>
      </c>
      <c r="AJ617">
        <v>8111000</v>
      </c>
      <c r="AK617">
        <v>53040000</v>
      </c>
      <c r="AL617">
        <v>63377000</v>
      </c>
      <c r="AM617">
        <v>370823008</v>
      </c>
      <c r="AN617">
        <v>165918000</v>
      </c>
      <c r="AO617">
        <v>53065000</v>
      </c>
      <c r="AP617">
        <v>457488000</v>
      </c>
      <c r="AQ617">
        <v>477552000</v>
      </c>
      <c r="AR617">
        <v>420838016</v>
      </c>
      <c r="AS617">
        <v>370823008</v>
      </c>
      <c r="AV617">
        <v>14066</v>
      </c>
    </row>
    <row r="618" spans="1:52">
      <c r="A618">
        <v>1990</v>
      </c>
      <c r="B618">
        <v>122409</v>
      </c>
      <c r="C618" t="s">
        <v>115</v>
      </c>
      <c r="D618" t="s">
        <v>48</v>
      </c>
      <c r="E618">
        <f t="shared" si="9"/>
        <v>0</v>
      </c>
      <c r="F618">
        <f>IF(ISNA(VLOOKUP(B618,criteria!$U$2:$U$174,1,0)),0,1)</f>
        <v>1</v>
      </c>
      <c r="G618" t="s">
        <v>636</v>
      </c>
      <c r="H618" t="s">
        <v>636</v>
      </c>
      <c r="N618">
        <v>92182</v>
      </c>
      <c r="O618" t="s">
        <v>49</v>
      </c>
      <c r="V618">
        <v>42062136</v>
      </c>
      <c r="Z618">
        <v>8975631</v>
      </c>
      <c r="AA618">
        <v>157479936</v>
      </c>
      <c r="AB618">
        <v>67679</v>
      </c>
      <c r="AC618">
        <v>131779</v>
      </c>
      <c r="AF618">
        <v>230012208</v>
      </c>
      <c r="AG618">
        <v>118762680</v>
      </c>
      <c r="AI618">
        <v>1135100</v>
      </c>
      <c r="AJ618">
        <v>1135100</v>
      </c>
      <c r="AK618">
        <v>20763528</v>
      </c>
      <c r="AL618">
        <v>15411446</v>
      </c>
      <c r="AM618">
        <v>227019824</v>
      </c>
      <c r="AN618">
        <v>127484784</v>
      </c>
      <c r="AO618">
        <v>31094484</v>
      </c>
    </row>
    <row r="619" spans="1:52">
      <c r="A619">
        <v>1991</v>
      </c>
      <c r="B619">
        <v>122409</v>
      </c>
      <c r="C619" t="s">
        <v>115</v>
      </c>
      <c r="D619" t="s">
        <v>48</v>
      </c>
      <c r="E619">
        <f t="shared" si="9"/>
        <v>0</v>
      </c>
      <c r="F619">
        <f>IF(ISNA(VLOOKUP(B619,criteria!$U$2:$U$174,1,0)),0,1)</f>
        <v>1</v>
      </c>
      <c r="G619" t="s">
        <v>636</v>
      </c>
      <c r="H619" t="s">
        <v>636</v>
      </c>
      <c r="N619">
        <v>92182</v>
      </c>
      <c r="O619" t="s">
        <v>49</v>
      </c>
      <c r="V619">
        <v>38404608</v>
      </c>
      <c r="Z619">
        <v>10309948</v>
      </c>
      <c r="AA619">
        <v>162434752</v>
      </c>
      <c r="AB619">
        <v>69528</v>
      </c>
      <c r="AC619">
        <v>127155</v>
      </c>
      <c r="AF619">
        <v>233130192</v>
      </c>
      <c r="AG619">
        <v>112410384</v>
      </c>
      <c r="AI619">
        <v>1500097</v>
      </c>
      <c r="AJ619">
        <v>1500097</v>
      </c>
      <c r="AK619">
        <v>21433210</v>
      </c>
      <c r="AL619">
        <v>16447898</v>
      </c>
      <c r="AM619">
        <v>227233456</v>
      </c>
      <c r="AN619">
        <v>118379104</v>
      </c>
      <c r="AO619">
        <v>33010790</v>
      </c>
    </row>
    <row r="620" spans="1:52">
      <c r="A620">
        <v>1992</v>
      </c>
      <c r="B620">
        <v>122409</v>
      </c>
      <c r="C620" t="s">
        <v>115</v>
      </c>
      <c r="D620" t="s">
        <v>48</v>
      </c>
      <c r="E620">
        <f t="shared" si="9"/>
        <v>0</v>
      </c>
      <c r="F620">
        <f>IF(ISNA(VLOOKUP(B620,criteria!$U$2:$U$174,1,0)),0,1)</f>
        <v>1</v>
      </c>
      <c r="G620" t="s">
        <v>636</v>
      </c>
      <c r="H620" t="s">
        <v>636</v>
      </c>
      <c r="N620">
        <v>92182</v>
      </c>
      <c r="O620" t="s">
        <v>49</v>
      </c>
      <c r="V620">
        <v>53337096</v>
      </c>
      <c r="Z620">
        <v>12488999</v>
      </c>
      <c r="AA620">
        <v>128700328</v>
      </c>
      <c r="AB620">
        <v>50421</v>
      </c>
      <c r="AC620">
        <v>10738318</v>
      </c>
      <c r="AF620">
        <v>226589424</v>
      </c>
      <c r="AG620">
        <v>104750400</v>
      </c>
      <c r="AI620">
        <v>1401858</v>
      </c>
      <c r="AJ620">
        <v>1401858</v>
      </c>
      <c r="AK620">
        <v>20424080</v>
      </c>
      <c r="AL620">
        <v>35715104</v>
      </c>
      <c r="AM620">
        <v>224287568</v>
      </c>
      <c r="AN620">
        <v>110403016</v>
      </c>
      <c r="AO620">
        <v>29082348</v>
      </c>
      <c r="AV620">
        <v>4658</v>
      </c>
    </row>
    <row r="621" spans="1:52">
      <c r="A621">
        <v>1993</v>
      </c>
      <c r="B621">
        <v>122409</v>
      </c>
      <c r="C621" t="s">
        <v>115</v>
      </c>
      <c r="D621" t="s">
        <v>48</v>
      </c>
      <c r="E621">
        <f t="shared" si="9"/>
        <v>0</v>
      </c>
      <c r="F621">
        <f>IF(ISNA(VLOOKUP(B621,criteria!$U$2:$U$174,1,0)),0,1)</f>
        <v>1</v>
      </c>
      <c r="G621" t="s">
        <v>636</v>
      </c>
      <c r="H621" t="s">
        <v>636</v>
      </c>
      <c r="N621">
        <v>92182</v>
      </c>
      <c r="O621" t="s">
        <v>49</v>
      </c>
      <c r="V621">
        <v>58527156</v>
      </c>
      <c r="Y621">
        <v>37036</v>
      </c>
      <c r="Z621">
        <v>11336503</v>
      </c>
      <c r="AA621">
        <v>133710992</v>
      </c>
      <c r="AB621">
        <v>57442</v>
      </c>
      <c r="AC621">
        <v>1378656</v>
      </c>
      <c r="AF621">
        <v>225991392</v>
      </c>
      <c r="AG621">
        <v>105676464</v>
      </c>
      <c r="AK621">
        <v>14267219</v>
      </c>
      <c r="AL621">
        <v>21265632</v>
      </c>
      <c r="AM621">
        <v>218607984</v>
      </c>
      <c r="AN621">
        <v>108907544</v>
      </c>
      <c r="AO621">
        <v>28418526</v>
      </c>
    </row>
    <row r="622" spans="1:52">
      <c r="A622">
        <v>1994</v>
      </c>
      <c r="B622">
        <v>122409</v>
      </c>
      <c r="C622" t="s">
        <v>115</v>
      </c>
      <c r="D622" t="s">
        <v>48</v>
      </c>
      <c r="E622">
        <f t="shared" si="9"/>
        <v>0</v>
      </c>
      <c r="F622">
        <f>IF(ISNA(VLOOKUP(B622,criteria!$U$2:$U$174,1,0)),0,1)</f>
        <v>1</v>
      </c>
      <c r="G622" t="s">
        <v>636</v>
      </c>
      <c r="H622" t="s">
        <v>636</v>
      </c>
      <c r="N622">
        <v>92182</v>
      </c>
      <c r="O622" t="s">
        <v>49</v>
      </c>
      <c r="V622">
        <v>60601728</v>
      </c>
      <c r="Y622">
        <v>41373</v>
      </c>
      <c r="Z622">
        <v>12944848</v>
      </c>
      <c r="AA622">
        <v>133251816</v>
      </c>
      <c r="AB622">
        <v>53621</v>
      </c>
      <c r="AC622">
        <v>653199</v>
      </c>
      <c r="AF622">
        <v>240529936</v>
      </c>
      <c r="AG622">
        <v>105266192</v>
      </c>
      <c r="AK622">
        <v>13819508</v>
      </c>
      <c r="AL622">
        <v>20789258</v>
      </c>
      <c r="AM622">
        <v>232012352</v>
      </c>
      <c r="AN622">
        <v>111185104</v>
      </c>
      <c r="AO622">
        <v>29351036</v>
      </c>
    </row>
    <row r="623" spans="1:52">
      <c r="A623">
        <v>1995</v>
      </c>
      <c r="B623">
        <v>122409</v>
      </c>
      <c r="C623" t="s">
        <v>115</v>
      </c>
      <c r="D623" t="s">
        <v>48</v>
      </c>
      <c r="E623">
        <f t="shared" si="9"/>
        <v>0</v>
      </c>
      <c r="F623">
        <f>IF(ISNA(VLOOKUP(B623,criteria!$U$2:$U$174,1,0)),0,1)</f>
        <v>1</v>
      </c>
      <c r="G623" t="s">
        <v>636</v>
      </c>
      <c r="H623" t="s">
        <v>636</v>
      </c>
      <c r="N623">
        <v>92182</v>
      </c>
      <c r="O623" t="s">
        <v>49</v>
      </c>
      <c r="V623">
        <v>66571264</v>
      </c>
      <c r="Z623">
        <v>14617811</v>
      </c>
      <c r="AA623">
        <v>145318432</v>
      </c>
      <c r="AB623">
        <v>83531</v>
      </c>
      <c r="AC623">
        <v>9092634</v>
      </c>
      <c r="AF623">
        <v>254782656</v>
      </c>
      <c r="AG623">
        <v>120568088</v>
      </c>
      <c r="AI623">
        <v>21224</v>
      </c>
      <c r="AJ623">
        <v>21224</v>
      </c>
      <c r="AK623">
        <v>15623631</v>
      </c>
      <c r="AL623">
        <v>21205260</v>
      </c>
      <c r="AM623">
        <v>239045920</v>
      </c>
      <c r="AN623">
        <v>128115432</v>
      </c>
      <c r="AO623">
        <v>33247216</v>
      </c>
    </row>
    <row r="624" spans="1:52">
      <c r="A624">
        <v>1996</v>
      </c>
      <c r="B624">
        <v>122409</v>
      </c>
      <c r="C624" t="s">
        <v>115</v>
      </c>
      <c r="D624" t="s">
        <v>48</v>
      </c>
      <c r="E624">
        <f t="shared" si="9"/>
        <v>0</v>
      </c>
      <c r="F624">
        <f>IF(ISNA(VLOOKUP(B624,criteria!$U$2:$U$174,1,0)),0,1)</f>
        <v>1</v>
      </c>
      <c r="G624" t="s">
        <v>636</v>
      </c>
      <c r="H624" t="s">
        <v>636</v>
      </c>
      <c r="N624">
        <v>92182</v>
      </c>
      <c r="O624" t="s">
        <v>49</v>
      </c>
      <c r="V624">
        <v>65850976</v>
      </c>
      <c r="Z624">
        <v>17241084</v>
      </c>
      <c r="AA624">
        <v>146741216</v>
      </c>
      <c r="AB624">
        <v>89905</v>
      </c>
      <c r="AC624">
        <v>8258076</v>
      </c>
      <c r="AF624">
        <v>256359744</v>
      </c>
      <c r="AG624">
        <v>107119080</v>
      </c>
      <c r="AH624">
        <v>221880</v>
      </c>
      <c r="AI624">
        <v>1550537</v>
      </c>
      <c r="AJ624">
        <v>1772417</v>
      </c>
      <c r="AK624">
        <v>22580848</v>
      </c>
      <c r="AL624">
        <v>29213466</v>
      </c>
      <c r="AM624">
        <v>259973904</v>
      </c>
      <c r="AN624">
        <v>128785600</v>
      </c>
      <c r="AO624">
        <v>37236736</v>
      </c>
      <c r="AP624">
        <v>31451472</v>
      </c>
      <c r="AQ624">
        <v>36986380</v>
      </c>
      <c r="AT624">
        <v>883</v>
      </c>
      <c r="AU624">
        <v>0.35599999999999998</v>
      </c>
    </row>
    <row r="625" spans="1:52">
      <c r="A625">
        <v>1997</v>
      </c>
      <c r="B625">
        <v>122409</v>
      </c>
      <c r="C625" t="s">
        <v>115</v>
      </c>
      <c r="D625" t="s">
        <v>48</v>
      </c>
      <c r="E625">
        <f t="shared" si="9"/>
        <v>0</v>
      </c>
      <c r="F625">
        <f>IF(ISNA(VLOOKUP(B625,criteria!$U$2:$U$174,1,0)),0,1)</f>
        <v>1</v>
      </c>
      <c r="G625" t="s">
        <v>636</v>
      </c>
      <c r="H625" t="s">
        <v>636</v>
      </c>
      <c r="N625">
        <v>92182</v>
      </c>
      <c r="O625" t="s">
        <v>49</v>
      </c>
      <c r="V625">
        <v>70070704</v>
      </c>
      <c r="Z625">
        <v>19040796</v>
      </c>
      <c r="AA625">
        <v>154751072</v>
      </c>
      <c r="AB625">
        <v>49336</v>
      </c>
      <c r="AC625">
        <v>10460861</v>
      </c>
      <c r="AF625">
        <v>276018336</v>
      </c>
      <c r="AG625">
        <v>113801552</v>
      </c>
      <c r="AH625">
        <v>209813</v>
      </c>
      <c r="AI625">
        <v>2537539</v>
      </c>
      <c r="AJ625">
        <v>2747352</v>
      </c>
      <c r="AK625">
        <v>29311510</v>
      </c>
      <c r="AL625">
        <v>27142772</v>
      </c>
      <c r="AM625">
        <v>270970112</v>
      </c>
      <c r="AN625">
        <v>142082096</v>
      </c>
      <c r="AO625">
        <v>37295676</v>
      </c>
      <c r="AP625">
        <v>36986380</v>
      </c>
      <c r="AQ625">
        <v>42402016</v>
      </c>
      <c r="AT625">
        <v>727</v>
      </c>
      <c r="AU625">
        <v>0.36799999999999999</v>
      </c>
      <c r="AW625">
        <v>0.35679899999999998</v>
      </c>
      <c r="AX625">
        <v>0.60887599999999997</v>
      </c>
      <c r="AY625">
        <v>9.5758599999999999E-2</v>
      </c>
      <c r="AZ625">
        <v>22018</v>
      </c>
    </row>
    <row r="626" spans="1:52">
      <c r="A626">
        <v>1998</v>
      </c>
      <c r="B626">
        <v>122409</v>
      </c>
      <c r="C626" t="s">
        <v>115</v>
      </c>
      <c r="D626" t="s">
        <v>48</v>
      </c>
      <c r="E626">
        <f t="shared" si="9"/>
        <v>0</v>
      </c>
      <c r="F626">
        <f>IF(ISNA(VLOOKUP(B626,criteria!$U$2:$U$174,1,0)),0,1)</f>
        <v>1</v>
      </c>
      <c r="G626" t="s">
        <v>636</v>
      </c>
      <c r="H626" t="s">
        <v>636</v>
      </c>
      <c r="N626">
        <v>92182</v>
      </c>
      <c r="O626" t="s">
        <v>49</v>
      </c>
      <c r="V626">
        <v>91291112</v>
      </c>
      <c r="Z626">
        <v>81934840</v>
      </c>
      <c r="AA626">
        <v>186220288</v>
      </c>
      <c r="AB626">
        <v>36434200</v>
      </c>
      <c r="AC626">
        <v>16827304</v>
      </c>
      <c r="AF626">
        <v>500989728</v>
      </c>
      <c r="AG626">
        <v>148944320</v>
      </c>
      <c r="AH626">
        <v>25789292</v>
      </c>
      <c r="AI626">
        <v>31554084</v>
      </c>
      <c r="AJ626">
        <v>57343376</v>
      </c>
      <c r="AK626">
        <v>50087596</v>
      </c>
      <c r="AL626">
        <v>32811432</v>
      </c>
      <c r="AM626">
        <v>455657920</v>
      </c>
      <c r="AN626">
        <v>212912752</v>
      </c>
      <c r="AO626">
        <v>46051264</v>
      </c>
      <c r="AP626">
        <v>42402016</v>
      </c>
      <c r="AQ626">
        <v>48247768</v>
      </c>
      <c r="AT626">
        <v>697</v>
      </c>
      <c r="AU626">
        <v>0.35299999999999998</v>
      </c>
      <c r="AW626">
        <v>0.33920099999999997</v>
      </c>
      <c r="AX626">
        <v>0.60809500000000005</v>
      </c>
      <c r="AY626">
        <v>8.56962E-2</v>
      </c>
      <c r="AZ626">
        <v>23004</v>
      </c>
    </row>
    <row r="627" spans="1:52">
      <c r="A627">
        <v>1999</v>
      </c>
      <c r="B627">
        <v>122409</v>
      </c>
      <c r="C627" t="s">
        <v>115</v>
      </c>
      <c r="D627" t="s">
        <v>48</v>
      </c>
      <c r="E627">
        <f t="shared" si="9"/>
        <v>0</v>
      </c>
      <c r="F627">
        <f>IF(ISNA(VLOOKUP(B627,criteria!$U$2:$U$174,1,0)),0,1)</f>
        <v>1</v>
      </c>
      <c r="G627" t="s">
        <v>636</v>
      </c>
      <c r="H627" t="s">
        <v>636</v>
      </c>
      <c r="N627">
        <v>92182</v>
      </c>
      <c r="O627" t="s">
        <v>49</v>
      </c>
      <c r="V627">
        <v>92247472</v>
      </c>
      <c r="Z627">
        <v>86085344</v>
      </c>
      <c r="AA627">
        <v>189313232</v>
      </c>
      <c r="AB627">
        <v>49697116</v>
      </c>
      <c r="AC627">
        <v>17733128</v>
      </c>
      <c r="AF627">
        <v>527875584</v>
      </c>
      <c r="AG627">
        <v>148331552</v>
      </c>
      <c r="AH627">
        <v>28642678</v>
      </c>
      <c r="AI627">
        <v>40730684</v>
      </c>
      <c r="AJ627">
        <v>69373360</v>
      </c>
      <c r="AK627">
        <v>52601760</v>
      </c>
      <c r="AL627">
        <v>31953140</v>
      </c>
      <c r="AM627">
        <v>491896384</v>
      </c>
      <c r="AN627">
        <v>216853072</v>
      </c>
      <c r="AO627">
        <v>39850364</v>
      </c>
      <c r="AP627">
        <v>48247768</v>
      </c>
      <c r="AQ627">
        <v>54903892</v>
      </c>
      <c r="AT627">
        <v>914</v>
      </c>
      <c r="AU627">
        <v>0.35699999999999998</v>
      </c>
      <c r="AW627">
        <v>0.31303900000000001</v>
      </c>
      <c r="AX627">
        <v>0.59189599999999998</v>
      </c>
      <c r="AY627">
        <v>8.1142900000000004E-2</v>
      </c>
      <c r="AZ627">
        <v>24482</v>
      </c>
    </row>
    <row r="628" spans="1:52">
      <c r="A628">
        <v>2000</v>
      </c>
      <c r="B628">
        <v>122409</v>
      </c>
      <c r="C628" t="s">
        <v>115</v>
      </c>
      <c r="D628" t="s">
        <v>48</v>
      </c>
      <c r="E628">
        <f t="shared" si="9"/>
        <v>0</v>
      </c>
      <c r="F628">
        <f>IF(ISNA(VLOOKUP(B628,criteria!$U$2:$U$174,1,0)),0,1)</f>
        <v>1</v>
      </c>
      <c r="G628" t="s">
        <v>636</v>
      </c>
      <c r="H628" t="s">
        <v>636</v>
      </c>
      <c r="V628">
        <v>94321568</v>
      </c>
      <c r="Z628">
        <v>94477216</v>
      </c>
      <c r="AA628">
        <v>211803296</v>
      </c>
      <c r="AB628">
        <v>36215388</v>
      </c>
      <c r="AC628">
        <v>19432952</v>
      </c>
      <c r="AF628">
        <v>567881088</v>
      </c>
      <c r="AG628">
        <v>167298112</v>
      </c>
      <c r="AH628">
        <v>29722750</v>
      </c>
      <c r="AI628">
        <v>41912920</v>
      </c>
      <c r="AJ628">
        <v>71635672</v>
      </c>
      <c r="AK628">
        <v>64486484</v>
      </c>
      <c r="AL628">
        <v>31449350</v>
      </c>
      <c r="AM628">
        <v>552161920</v>
      </c>
      <c r="AN628">
        <v>242453936</v>
      </c>
      <c r="AO628">
        <v>42586296</v>
      </c>
      <c r="AP628">
        <v>54903892</v>
      </c>
      <c r="AQ628">
        <v>58819008</v>
      </c>
      <c r="AT628">
        <v>1030</v>
      </c>
      <c r="AU628">
        <v>0.36299999999999999</v>
      </c>
      <c r="AW628">
        <v>0.311857</v>
      </c>
      <c r="AX628">
        <v>0.591499</v>
      </c>
      <c r="AY628">
        <v>8.2750099999999993E-2</v>
      </c>
      <c r="AZ628">
        <v>24472.5</v>
      </c>
    </row>
    <row r="629" spans="1:52">
      <c r="A629">
        <v>2001</v>
      </c>
      <c r="B629">
        <v>122409</v>
      </c>
      <c r="C629" t="s">
        <v>115</v>
      </c>
      <c r="D629" t="s">
        <v>48</v>
      </c>
      <c r="E629">
        <f t="shared" si="9"/>
        <v>1</v>
      </c>
      <c r="F629">
        <f>IF(ISNA(VLOOKUP(B629,criteria!$U$2:$U$174,1,0)),0,1)</f>
        <v>1</v>
      </c>
      <c r="G629">
        <v>0.61309578898658024</v>
      </c>
      <c r="H629">
        <v>0.27549248999924525</v>
      </c>
      <c r="I629">
        <v>21610</v>
      </c>
      <c r="J629">
        <v>13249</v>
      </c>
      <c r="K629">
        <v>2720</v>
      </c>
      <c r="L629">
        <v>930</v>
      </c>
      <c r="M629">
        <v>3650</v>
      </c>
      <c r="N629">
        <v>92182</v>
      </c>
      <c r="O629" t="s">
        <v>49</v>
      </c>
      <c r="V629">
        <v>77546960</v>
      </c>
      <c r="W629">
        <v>60450084</v>
      </c>
      <c r="Z629">
        <v>26381862</v>
      </c>
      <c r="AA629">
        <v>214912784</v>
      </c>
      <c r="AB629">
        <v>45726</v>
      </c>
      <c r="AC629">
        <v>29290496</v>
      </c>
      <c r="AD629">
        <v>141911520</v>
      </c>
      <c r="AE629">
        <v>213819168</v>
      </c>
      <c r="AF629">
        <v>378577344</v>
      </c>
      <c r="AG629">
        <v>154443392</v>
      </c>
      <c r="AH629">
        <v>207365.45</v>
      </c>
      <c r="AI629">
        <v>7604057.5</v>
      </c>
      <c r="AJ629">
        <v>7811423</v>
      </c>
      <c r="AK629">
        <v>39511576</v>
      </c>
      <c r="AL629">
        <v>38552664</v>
      </c>
      <c r="AM629">
        <v>358408704</v>
      </c>
      <c r="AN629">
        <v>174346768</v>
      </c>
      <c r="AO629">
        <v>32499952</v>
      </c>
      <c r="AR629">
        <v>378577344</v>
      </c>
      <c r="AS629">
        <v>358408704</v>
      </c>
      <c r="AT629">
        <v>1109</v>
      </c>
      <c r="AU629">
        <v>0.38100000000000001</v>
      </c>
      <c r="AW629">
        <v>0.29687200000000002</v>
      </c>
      <c r="AX629">
        <v>0.60504500000000005</v>
      </c>
      <c r="AY629">
        <v>7.8102900000000003E-2</v>
      </c>
      <c r="AZ629">
        <v>26400</v>
      </c>
    </row>
    <row r="630" spans="1:52">
      <c r="A630">
        <v>2002</v>
      </c>
      <c r="B630">
        <v>122409</v>
      </c>
      <c r="C630" t="s">
        <v>115</v>
      </c>
      <c r="D630" t="s">
        <v>48</v>
      </c>
      <c r="E630">
        <f t="shared" si="9"/>
        <v>1</v>
      </c>
      <c r="F630">
        <f>IF(ISNA(VLOOKUP(B630,criteria!$U$2:$U$174,1,0)),0,1)</f>
        <v>1</v>
      </c>
      <c r="G630">
        <v>0.63197114431804668</v>
      </c>
      <c r="H630">
        <v>0.2671851480180632</v>
      </c>
      <c r="I630">
        <v>25229</v>
      </c>
      <c r="J630">
        <v>15944</v>
      </c>
      <c r="K630">
        <v>3338</v>
      </c>
      <c r="L630">
        <v>922</v>
      </c>
      <c r="M630">
        <v>4260</v>
      </c>
      <c r="N630">
        <v>92182</v>
      </c>
      <c r="O630" t="s">
        <v>49</v>
      </c>
      <c r="V630">
        <v>86243320</v>
      </c>
      <c r="W630">
        <v>70284336</v>
      </c>
      <c r="Y630">
        <v>5196090</v>
      </c>
      <c r="Z630">
        <v>25505792</v>
      </c>
      <c r="AA630">
        <v>220011344</v>
      </c>
      <c r="AC630">
        <v>30689576</v>
      </c>
      <c r="AD630">
        <v>149408320</v>
      </c>
      <c r="AE630">
        <v>221876624</v>
      </c>
      <c r="AF630">
        <v>379456896</v>
      </c>
      <c r="AG630">
        <v>165032576</v>
      </c>
      <c r="AH630">
        <v>255407.95</v>
      </c>
      <c r="AI630">
        <v>5738285</v>
      </c>
      <c r="AJ630">
        <v>5993693</v>
      </c>
      <c r="AK630">
        <v>44908944</v>
      </c>
      <c r="AL630">
        <v>42037604</v>
      </c>
      <c r="AM630">
        <v>376491584</v>
      </c>
      <c r="AN630">
        <v>175681024</v>
      </c>
      <c r="AO630">
        <v>39528092</v>
      </c>
      <c r="AP630">
        <v>62407616</v>
      </c>
      <c r="AQ630">
        <v>66477432</v>
      </c>
      <c r="AR630">
        <v>379456896</v>
      </c>
      <c r="AS630">
        <v>376491584</v>
      </c>
      <c r="AT630">
        <v>1323</v>
      </c>
      <c r="AU630">
        <v>0.44</v>
      </c>
      <c r="AW630">
        <v>0.28523199999999999</v>
      </c>
      <c r="AX630">
        <v>0.61314100000000005</v>
      </c>
      <c r="AY630">
        <v>7.9725699999999997E-2</v>
      </c>
      <c r="AZ630">
        <v>27993</v>
      </c>
    </row>
    <row r="631" spans="1:52">
      <c r="A631">
        <v>2003</v>
      </c>
      <c r="B631">
        <v>122409</v>
      </c>
      <c r="C631" t="s">
        <v>115</v>
      </c>
      <c r="D631" t="s">
        <v>48</v>
      </c>
      <c r="E631">
        <f t="shared" si="9"/>
        <v>1</v>
      </c>
      <c r="F631">
        <f>IF(ISNA(VLOOKUP(B631,criteria!$U$2:$U$174,1,0)),0,1)</f>
        <v>1</v>
      </c>
      <c r="G631">
        <v>0.53984391045389202</v>
      </c>
      <c r="H631">
        <v>0.26041468518166255</v>
      </c>
      <c r="I631">
        <v>29214</v>
      </c>
      <c r="J631">
        <v>15771</v>
      </c>
      <c r="K631">
        <v>3663</v>
      </c>
      <c r="L631">
        <v>444</v>
      </c>
      <c r="M631">
        <v>4107</v>
      </c>
      <c r="N631">
        <v>92182</v>
      </c>
      <c r="O631" t="s">
        <v>49</v>
      </c>
      <c r="V631">
        <v>103244304</v>
      </c>
      <c r="W631">
        <v>89616240</v>
      </c>
      <c r="Y631">
        <v>3948525</v>
      </c>
      <c r="Z631">
        <v>24825620</v>
      </c>
      <c r="AA631">
        <v>215077648</v>
      </c>
      <c r="AC631">
        <v>28265452</v>
      </c>
      <c r="AD631">
        <v>170716976</v>
      </c>
      <c r="AE631">
        <v>208896112</v>
      </c>
      <c r="AF631">
        <v>405589024</v>
      </c>
      <c r="AG631">
        <v>174772368</v>
      </c>
      <c r="AH631">
        <v>279769.88</v>
      </c>
      <c r="AI631">
        <v>4123365.25</v>
      </c>
      <c r="AJ631">
        <v>4403135</v>
      </c>
      <c r="AK631">
        <v>42344560</v>
      </c>
      <c r="AL631">
        <v>42036504</v>
      </c>
      <c r="AM631">
        <v>375735168</v>
      </c>
      <c r="AN631">
        <v>166333328</v>
      </c>
      <c r="AO631">
        <v>54509336</v>
      </c>
      <c r="AP631">
        <v>66477432</v>
      </c>
      <c r="AQ631">
        <v>81506144</v>
      </c>
      <c r="AR631">
        <v>405589024</v>
      </c>
      <c r="AS631">
        <v>375735168</v>
      </c>
      <c r="AT631">
        <v>1454</v>
      </c>
      <c r="AU631">
        <v>0.46500000000000002</v>
      </c>
      <c r="AW631">
        <v>0.30510300000000001</v>
      </c>
      <c r="AX631">
        <v>0.62092599999999998</v>
      </c>
      <c r="AY631">
        <v>8.1689499999999998E-2</v>
      </c>
      <c r="AZ631">
        <v>28182.5</v>
      </c>
    </row>
    <row r="632" spans="1:52">
      <c r="A632">
        <v>2004</v>
      </c>
      <c r="B632">
        <v>122409</v>
      </c>
      <c r="C632" t="s">
        <v>115</v>
      </c>
      <c r="D632" t="s">
        <v>48</v>
      </c>
      <c r="E632">
        <f t="shared" si="9"/>
        <v>1</v>
      </c>
      <c r="F632">
        <f>IF(ISNA(VLOOKUP(B632,criteria!$U$2:$U$174,1,0)),0,1)</f>
        <v>1</v>
      </c>
      <c r="G632">
        <v>0.49615490249931338</v>
      </c>
      <c r="H632">
        <v>0.25809576529200112</v>
      </c>
      <c r="I632">
        <v>29128</v>
      </c>
      <c r="J632">
        <v>14452</v>
      </c>
      <c r="K632">
        <v>3418</v>
      </c>
      <c r="L632">
        <v>312</v>
      </c>
      <c r="M632">
        <v>3730</v>
      </c>
      <c r="V632">
        <v>118918200</v>
      </c>
      <c r="W632">
        <v>107426224</v>
      </c>
      <c r="Y632">
        <v>4316377</v>
      </c>
      <c r="Z632">
        <v>23997296</v>
      </c>
      <c r="AA632">
        <v>203741792</v>
      </c>
      <c r="AC632">
        <v>19306776</v>
      </c>
      <c r="AD632">
        <v>194705680</v>
      </c>
      <c r="AE632">
        <v>188122048</v>
      </c>
      <c r="AF632">
        <v>401088448</v>
      </c>
      <c r="AG632">
        <v>172901760</v>
      </c>
      <c r="AH632">
        <v>195320.16</v>
      </c>
      <c r="AI632">
        <v>4096288.5</v>
      </c>
      <c r="AJ632">
        <v>4291608.5</v>
      </c>
      <c r="AK632">
        <v>44914452</v>
      </c>
      <c r="AL632">
        <v>46619844</v>
      </c>
      <c r="AM632">
        <v>380037216</v>
      </c>
      <c r="AN632">
        <v>151777200</v>
      </c>
      <c r="AO632">
        <v>48447000</v>
      </c>
      <c r="AP632">
        <v>81506144</v>
      </c>
      <c r="AQ632">
        <v>67604080</v>
      </c>
      <c r="AR632">
        <v>401088448</v>
      </c>
      <c r="AS632">
        <v>380037216</v>
      </c>
      <c r="AT632">
        <v>1501</v>
      </c>
      <c r="AU632">
        <v>0.53</v>
      </c>
      <c r="AW632">
        <v>0.30478699999999997</v>
      </c>
      <c r="AX632">
        <v>0.62167300000000003</v>
      </c>
      <c r="AY632">
        <v>7.8695399999999999E-2</v>
      </c>
      <c r="AZ632">
        <v>29099</v>
      </c>
    </row>
    <row r="633" spans="1:52">
      <c r="A633">
        <v>2005</v>
      </c>
      <c r="B633">
        <v>122409</v>
      </c>
      <c r="C633" t="s">
        <v>74</v>
      </c>
      <c r="D633" t="s">
        <v>48</v>
      </c>
      <c r="E633">
        <f t="shared" si="9"/>
        <v>1</v>
      </c>
      <c r="F633">
        <f>IF(ISNA(VLOOKUP(B633,criteria!$U$2:$U$174,1,0)),0,1)</f>
        <v>1</v>
      </c>
      <c r="G633">
        <v>0.47492050158996818</v>
      </c>
      <c r="H633">
        <v>0.26157539005748215</v>
      </c>
      <c r="I633">
        <v>33334</v>
      </c>
      <c r="J633">
        <v>15831</v>
      </c>
      <c r="K633">
        <v>3528</v>
      </c>
      <c r="L633">
        <v>613</v>
      </c>
      <c r="M633">
        <v>4141</v>
      </c>
      <c r="N633">
        <v>92182</v>
      </c>
      <c r="O633" t="s">
        <v>49</v>
      </c>
      <c r="P633" t="s">
        <v>50</v>
      </c>
      <c r="Q633" t="s">
        <v>54</v>
      </c>
      <c r="V633">
        <v>131417360</v>
      </c>
      <c r="W633">
        <v>118774376</v>
      </c>
      <c r="Y633">
        <v>4423691</v>
      </c>
      <c r="Z633">
        <v>23469216</v>
      </c>
      <c r="AA633">
        <v>214609296</v>
      </c>
      <c r="AC633">
        <v>51887352</v>
      </c>
      <c r="AD633">
        <v>222195456</v>
      </c>
      <c r="AE633">
        <v>219258944</v>
      </c>
      <c r="AF633">
        <v>447617344</v>
      </c>
      <c r="AG633">
        <v>177965696</v>
      </c>
      <c r="AH633">
        <v>309791.81</v>
      </c>
      <c r="AI633">
        <v>2370478.5</v>
      </c>
      <c r="AJ633">
        <v>2680270.25</v>
      </c>
      <c r="AK633">
        <v>49787660</v>
      </c>
      <c r="AL633">
        <v>67562904</v>
      </c>
      <c r="AM633">
        <v>409635776</v>
      </c>
      <c r="AN633">
        <v>172936128</v>
      </c>
      <c r="AO633">
        <v>56285092</v>
      </c>
      <c r="AP633">
        <v>67604080</v>
      </c>
      <c r="AQ633">
        <v>106116832</v>
      </c>
      <c r="AR633">
        <v>447617344</v>
      </c>
      <c r="AS633">
        <v>409635776</v>
      </c>
      <c r="AT633">
        <v>1586</v>
      </c>
      <c r="AU633">
        <v>0.58299999999999996</v>
      </c>
      <c r="AW633">
        <v>0.30590400000000001</v>
      </c>
      <c r="AX633">
        <v>0.60553699999999999</v>
      </c>
      <c r="AY633">
        <v>8.1034200000000001E-2</v>
      </c>
      <c r="AZ633">
        <v>29915.5</v>
      </c>
    </row>
    <row r="634" spans="1:52">
      <c r="A634">
        <v>2006</v>
      </c>
      <c r="B634">
        <v>122409</v>
      </c>
      <c r="C634" t="s">
        <v>74</v>
      </c>
      <c r="D634" t="s">
        <v>48</v>
      </c>
      <c r="E634">
        <f t="shared" si="9"/>
        <v>1</v>
      </c>
      <c r="F634">
        <f>IF(ISNA(VLOOKUP(B634,criteria!$U$2:$U$174,1,0)),0,1)</f>
        <v>1</v>
      </c>
      <c r="G634">
        <v>0.4389997070494554</v>
      </c>
      <c r="H634">
        <v>0.24902936180538704</v>
      </c>
      <c r="I634">
        <v>37549</v>
      </c>
      <c r="J634">
        <v>16484</v>
      </c>
      <c r="K634">
        <v>3439</v>
      </c>
      <c r="L634">
        <v>666</v>
      </c>
      <c r="M634">
        <v>4105</v>
      </c>
      <c r="N634">
        <v>92182</v>
      </c>
      <c r="O634" t="s">
        <v>49</v>
      </c>
      <c r="P634" t="s">
        <v>50</v>
      </c>
      <c r="Q634" t="s">
        <v>54</v>
      </c>
      <c r="V634">
        <v>140091488</v>
      </c>
      <c r="W634">
        <v>124347072</v>
      </c>
      <c r="Y634">
        <v>76729</v>
      </c>
      <c r="Z634">
        <v>26888944</v>
      </c>
      <c r="AA634">
        <v>224953936</v>
      </c>
      <c r="AB634">
        <v>8417280</v>
      </c>
      <c r="AC634">
        <v>21596580</v>
      </c>
      <c r="AD634">
        <v>213863776</v>
      </c>
      <c r="AE634">
        <v>231058640</v>
      </c>
      <c r="AF634">
        <v>450165952</v>
      </c>
      <c r="AG634">
        <v>187554592</v>
      </c>
      <c r="AH634">
        <v>1331947.25</v>
      </c>
      <c r="AI634">
        <v>3340366.25</v>
      </c>
      <c r="AJ634">
        <v>4672313.5</v>
      </c>
      <c r="AK634">
        <v>57864836</v>
      </c>
      <c r="AL634">
        <v>75587848</v>
      </c>
      <c r="AM634">
        <v>442960256</v>
      </c>
      <c r="AN634">
        <v>185322176</v>
      </c>
      <c r="AO634">
        <v>63224320</v>
      </c>
      <c r="AP634">
        <v>106116832</v>
      </c>
      <c r="AQ634">
        <v>120294256</v>
      </c>
      <c r="AR634">
        <v>450165952</v>
      </c>
      <c r="AS634">
        <v>442960256</v>
      </c>
      <c r="AT634">
        <v>1883</v>
      </c>
      <c r="AU634">
        <v>0.56399999999999995</v>
      </c>
      <c r="AW634">
        <v>0.310475</v>
      </c>
      <c r="AX634">
        <v>0.59548199999999996</v>
      </c>
      <c r="AY634">
        <v>7.8923699999999999E-2</v>
      </c>
      <c r="AZ634">
        <v>29455</v>
      </c>
    </row>
    <row r="635" spans="1:52">
      <c r="A635">
        <v>2007</v>
      </c>
      <c r="B635">
        <v>122409</v>
      </c>
      <c r="C635" t="s">
        <v>74</v>
      </c>
      <c r="D635" t="s">
        <v>48</v>
      </c>
      <c r="E635">
        <f t="shared" si="9"/>
        <v>1</v>
      </c>
      <c r="F635">
        <f>IF(ISNA(VLOOKUP(B635,criteria!$U$2:$U$174,1,0)),0,1)</f>
        <v>1</v>
      </c>
      <c r="G635">
        <v>0.43946924119563407</v>
      </c>
      <c r="H635">
        <v>0.27725772414912614</v>
      </c>
      <c r="I635">
        <v>42053</v>
      </c>
      <c r="J635">
        <v>18481</v>
      </c>
      <c r="K635">
        <v>4109</v>
      </c>
      <c r="L635">
        <v>1015</v>
      </c>
      <c r="M635">
        <v>5124</v>
      </c>
      <c r="N635">
        <v>92182</v>
      </c>
      <c r="O635" t="s">
        <v>49</v>
      </c>
      <c r="P635" t="s">
        <v>50</v>
      </c>
      <c r="Q635" t="s">
        <v>54</v>
      </c>
      <c r="V635">
        <v>160335776</v>
      </c>
      <c r="W635">
        <v>129766872</v>
      </c>
      <c r="Z635">
        <v>30335660</v>
      </c>
      <c r="AA635">
        <v>240531472</v>
      </c>
      <c r="AB635">
        <v>9174878</v>
      </c>
      <c r="AC635">
        <v>9655213</v>
      </c>
      <c r="AD635">
        <v>179381744</v>
      </c>
      <c r="AE635">
        <v>289607360</v>
      </c>
      <c r="AF635">
        <v>490389216</v>
      </c>
      <c r="AG635">
        <v>196147408</v>
      </c>
      <c r="AH635">
        <v>863515</v>
      </c>
      <c r="AI635">
        <v>2476860</v>
      </c>
      <c r="AJ635">
        <v>3340375</v>
      </c>
      <c r="AK635">
        <v>57322896</v>
      </c>
      <c r="AL635">
        <v>77066912</v>
      </c>
      <c r="AM635">
        <v>461274528</v>
      </c>
      <c r="AN635">
        <v>200534208</v>
      </c>
      <c r="AO635">
        <v>66548336</v>
      </c>
      <c r="AP635">
        <v>120294256</v>
      </c>
      <c r="AQ635">
        <v>113158144</v>
      </c>
      <c r="AR635">
        <v>490389216</v>
      </c>
      <c r="AS635">
        <v>461274528</v>
      </c>
      <c r="AT635">
        <v>2243</v>
      </c>
      <c r="AU635">
        <v>0.61299999999999999</v>
      </c>
      <c r="AW635">
        <v>0.29215799999999997</v>
      </c>
      <c r="AX635">
        <v>0.59793499999999999</v>
      </c>
      <c r="AY635">
        <v>7.1131200000000006E-2</v>
      </c>
      <c r="AZ635">
        <v>31000</v>
      </c>
    </row>
    <row r="636" spans="1:52">
      <c r="A636">
        <v>2008</v>
      </c>
      <c r="B636">
        <v>122409</v>
      </c>
      <c r="C636" t="s">
        <v>74</v>
      </c>
      <c r="D636" t="s">
        <v>48</v>
      </c>
      <c r="E636">
        <f t="shared" si="9"/>
        <v>1</v>
      </c>
      <c r="F636">
        <f>IF(ISNA(VLOOKUP(B636,criteria!$U$2:$U$174,1,0)),0,1)</f>
        <v>1</v>
      </c>
      <c r="G636">
        <v>0.44154287426687788</v>
      </c>
      <c r="H636">
        <v>0.27152414194299013</v>
      </c>
      <c r="I636">
        <v>46718</v>
      </c>
      <c r="J636">
        <v>20628</v>
      </c>
      <c r="K636">
        <v>4506</v>
      </c>
      <c r="L636">
        <v>1095</v>
      </c>
      <c r="M636">
        <v>5601</v>
      </c>
      <c r="V636">
        <v>170385056</v>
      </c>
      <c r="W636">
        <v>137284544</v>
      </c>
      <c r="Z636">
        <v>33317422</v>
      </c>
      <c r="AA636">
        <v>175002624</v>
      </c>
      <c r="AB636">
        <v>11954680</v>
      </c>
      <c r="AC636">
        <v>35333712</v>
      </c>
      <c r="AD636">
        <v>196431056</v>
      </c>
      <c r="AE636">
        <v>242990112</v>
      </c>
      <c r="AF636">
        <v>440467008</v>
      </c>
      <c r="AG636">
        <v>206748336</v>
      </c>
      <c r="AH636">
        <v>463216</v>
      </c>
      <c r="AI636">
        <v>4856665</v>
      </c>
      <c r="AJ636">
        <v>5319881</v>
      </c>
      <c r="AK636">
        <v>57594160</v>
      </c>
      <c r="AL636">
        <v>83241456</v>
      </c>
      <c r="AM636">
        <v>485907680</v>
      </c>
      <c r="AN636">
        <v>208474640</v>
      </c>
      <c r="AO636">
        <v>75088104</v>
      </c>
      <c r="AP636">
        <v>113158144</v>
      </c>
      <c r="AQ636">
        <v>96416304</v>
      </c>
      <c r="AR636">
        <v>440467008</v>
      </c>
      <c r="AS636">
        <v>485907680</v>
      </c>
      <c r="AT636">
        <v>2266</v>
      </c>
      <c r="AU636">
        <v>0.66300000000000003</v>
      </c>
      <c r="AW636">
        <v>0.28623500000000002</v>
      </c>
      <c r="AX636">
        <v>0.59585600000000005</v>
      </c>
      <c r="AY636">
        <v>6.8201999999999999E-2</v>
      </c>
      <c r="AZ636">
        <v>33578.5</v>
      </c>
    </row>
    <row r="637" spans="1:52">
      <c r="A637">
        <v>2009</v>
      </c>
      <c r="B637">
        <v>122409</v>
      </c>
      <c r="C637" t="s">
        <v>74</v>
      </c>
      <c r="D637" t="s">
        <v>48</v>
      </c>
      <c r="E637">
        <f t="shared" si="9"/>
        <v>1</v>
      </c>
      <c r="F637">
        <f>IF(ISNA(VLOOKUP(B637,criteria!$U$2:$U$174,1,0)),0,1)</f>
        <v>1</v>
      </c>
      <c r="G637">
        <v>0.31224200849502465</v>
      </c>
      <c r="H637">
        <v>0.28011240260569675</v>
      </c>
      <c r="I637">
        <v>50147</v>
      </c>
      <c r="J637">
        <v>15658</v>
      </c>
      <c r="K637">
        <v>3578</v>
      </c>
      <c r="L637">
        <v>808</v>
      </c>
      <c r="M637">
        <v>4386</v>
      </c>
      <c r="N637">
        <v>92182</v>
      </c>
      <c r="O637" t="s">
        <v>49</v>
      </c>
      <c r="P637" t="s">
        <v>50</v>
      </c>
      <c r="Q637" t="s">
        <v>54</v>
      </c>
      <c r="R637">
        <v>-117.072</v>
      </c>
      <c r="S637">
        <v>32.774500000000003</v>
      </c>
      <c r="V637">
        <v>207388480</v>
      </c>
      <c r="W637">
        <v>156408480</v>
      </c>
      <c r="Z637">
        <v>45552384</v>
      </c>
      <c r="AA637">
        <v>190960576</v>
      </c>
      <c r="AB637">
        <v>14712025</v>
      </c>
      <c r="AC637">
        <v>55161704</v>
      </c>
      <c r="AD637">
        <v>208729952</v>
      </c>
      <c r="AE637">
        <v>290637824</v>
      </c>
      <c r="AF637">
        <v>501735680</v>
      </c>
      <c r="AG637">
        <v>179990128</v>
      </c>
      <c r="AH637">
        <v>4082478</v>
      </c>
      <c r="AI637">
        <v>4602491</v>
      </c>
      <c r="AJ637">
        <v>8684969</v>
      </c>
      <c r="AK637">
        <v>55817292</v>
      </c>
      <c r="AL637">
        <v>74794496</v>
      </c>
      <c r="AM637">
        <v>448380832</v>
      </c>
      <c r="AN637">
        <v>181558528</v>
      </c>
      <c r="AO637">
        <v>68918632</v>
      </c>
      <c r="AP637">
        <v>96416304</v>
      </c>
      <c r="AQ637">
        <v>110560056</v>
      </c>
      <c r="AR637">
        <v>501735680</v>
      </c>
      <c r="AS637">
        <v>448380832</v>
      </c>
      <c r="AT637">
        <v>2334</v>
      </c>
      <c r="AU637">
        <v>0.66200000000000003</v>
      </c>
      <c r="AW637">
        <v>0.28313300000000002</v>
      </c>
      <c r="AX637">
        <v>0.58856299999999995</v>
      </c>
      <c r="AY637">
        <v>6.8909200000000004E-2</v>
      </c>
      <c r="AZ637">
        <v>34037</v>
      </c>
    </row>
    <row r="638" spans="1:52">
      <c r="A638">
        <v>2010</v>
      </c>
      <c r="B638">
        <v>122409</v>
      </c>
      <c r="C638" t="s">
        <v>74</v>
      </c>
      <c r="D638" t="s">
        <v>48</v>
      </c>
      <c r="E638">
        <f t="shared" si="9"/>
        <v>1</v>
      </c>
      <c r="F638">
        <f>IF(ISNA(VLOOKUP(B638,criteria!$U$2:$U$174,1,0)),0,1)</f>
        <v>1</v>
      </c>
      <c r="G638">
        <v>0.36365590884116483</v>
      </c>
      <c r="H638">
        <v>0.27740918347237731</v>
      </c>
      <c r="I638">
        <v>41861</v>
      </c>
      <c r="J638">
        <v>15223</v>
      </c>
      <c r="K638">
        <v>3241</v>
      </c>
      <c r="L638">
        <v>982</v>
      </c>
      <c r="M638">
        <v>4223</v>
      </c>
      <c r="N638">
        <v>92182</v>
      </c>
      <c r="O638" t="s">
        <v>49</v>
      </c>
      <c r="P638" t="s">
        <v>50</v>
      </c>
      <c r="Q638" t="s">
        <v>54</v>
      </c>
      <c r="R638">
        <v>-117.072</v>
      </c>
      <c r="S638">
        <v>32.7746</v>
      </c>
      <c r="V638">
        <v>214455856</v>
      </c>
      <c r="W638">
        <v>156505616</v>
      </c>
      <c r="Y638">
        <v>15000</v>
      </c>
      <c r="Z638">
        <v>51288040</v>
      </c>
      <c r="AA638">
        <v>203682080</v>
      </c>
      <c r="AB638">
        <v>13798847</v>
      </c>
      <c r="AC638">
        <v>30829824</v>
      </c>
      <c r="AD638">
        <v>214962912</v>
      </c>
      <c r="AE638">
        <v>282848160</v>
      </c>
      <c r="AF638">
        <v>503352448</v>
      </c>
      <c r="AG638">
        <v>191787792</v>
      </c>
      <c r="AH638">
        <v>3890157</v>
      </c>
      <c r="AI638">
        <v>6532890</v>
      </c>
      <c r="AJ638">
        <v>10423047</v>
      </c>
      <c r="AK638">
        <v>57030480</v>
      </c>
      <c r="AL638">
        <v>79666200</v>
      </c>
      <c r="AM638">
        <v>468696224</v>
      </c>
      <c r="AN638">
        <v>189800640</v>
      </c>
      <c r="AO638">
        <v>74225112</v>
      </c>
      <c r="AP638">
        <v>110560056</v>
      </c>
      <c r="AQ638">
        <v>142754208</v>
      </c>
      <c r="AR638">
        <v>503352448</v>
      </c>
      <c r="AS638">
        <v>468696224</v>
      </c>
      <c r="AT638">
        <v>2255</v>
      </c>
      <c r="AU638">
        <v>0.65600000000000003</v>
      </c>
      <c r="AW638">
        <v>0.30510199999999998</v>
      </c>
      <c r="AX638">
        <v>0.58184999999999998</v>
      </c>
      <c r="AY638">
        <v>7.3316199999999998E-2</v>
      </c>
      <c r="AZ638">
        <v>31049.5</v>
      </c>
    </row>
    <row r="639" spans="1:52">
      <c r="A639">
        <v>2011</v>
      </c>
      <c r="B639">
        <v>122409</v>
      </c>
      <c r="C639" t="s">
        <v>74</v>
      </c>
      <c r="D639" t="s">
        <v>48</v>
      </c>
      <c r="E639">
        <f t="shared" si="9"/>
        <v>1</v>
      </c>
      <c r="F639">
        <f>IF(ISNA(VLOOKUP(B639,criteria!$U$2:$U$174,1,0)),0,1)</f>
        <v>1</v>
      </c>
      <c r="G639">
        <v>0.29985505630505072</v>
      </c>
      <c r="H639">
        <v>0.2483081728266528</v>
      </c>
      <c r="I639">
        <v>44845</v>
      </c>
      <c r="J639">
        <v>13447</v>
      </c>
      <c r="K639">
        <v>3031</v>
      </c>
      <c r="L639">
        <v>308</v>
      </c>
      <c r="M639">
        <v>3339</v>
      </c>
      <c r="N639">
        <v>92182</v>
      </c>
      <c r="O639" t="s">
        <v>49</v>
      </c>
      <c r="P639" t="s">
        <v>50</v>
      </c>
      <c r="Q639" t="s">
        <v>54</v>
      </c>
      <c r="R639">
        <v>-117.071</v>
      </c>
      <c r="S639">
        <v>32.775199999999998</v>
      </c>
      <c r="T639">
        <v>3.7999999999999999E-2</v>
      </c>
      <c r="U639">
        <v>5294</v>
      </c>
      <c r="V639">
        <v>250908800</v>
      </c>
      <c r="W639">
        <v>179172192</v>
      </c>
      <c r="Z639">
        <v>50622532</v>
      </c>
      <c r="AA639">
        <v>155199584</v>
      </c>
      <c r="AB639">
        <v>13942779</v>
      </c>
      <c r="AC639">
        <v>21190868</v>
      </c>
      <c r="AD639">
        <v>241300240</v>
      </c>
      <c r="AE639">
        <v>221624384</v>
      </c>
      <c r="AF639">
        <v>523390432</v>
      </c>
      <c r="AG639">
        <v>190103696</v>
      </c>
      <c r="AH639">
        <v>3603079</v>
      </c>
      <c r="AI639">
        <v>7199243</v>
      </c>
      <c r="AJ639">
        <v>10802322</v>
      </c>
      <c r="AK639">
        <v>55071920</v>
      </c>
      <c r="AL639">
        <v>82650960</v>
      </c>
      <c r="AM639">
        <v>473235392</v>
      </c>
      <c r="AN639">
        <v>188178064</v>
      </c>
      <c r="AO639">
        <v>75795712</v>
      </c>
      <c r="AP639">
        <v>142754208</v>
      </c>
      <c r="AQ639">
        <v>145874576</v>
      </c>
      <c r="AR639">
        <v>523390432</v>
      </c>
      <c r="AS639">
        <v>473235392</v>
      </c>
      <c r="AT639">
        <v>2713</v>
      </c>
      <c r="AU639">
        <v>0.66</v>
      </c>
      <c r="AW639">
        <v>0.30669000000000002</v>
      </c>
      <c r="AX639">
        <v>0.58328500000000005</v>
      </c>
      <c r="AY639">
        <v>7.0730299999999996E-2</v>
      </c>
      <c r="AZ639">
        <v>30446.5</v>
      </c>
    </row>
    <row r="640" spans="1:52">
      <c r="A640">
        <v>2012</v>
      </c>
      <c r="B640">
        <v>122409</v>
      </c>
      <c r="C640" t="s">
        <v>74</v>
      </c>
      <c r="D640" t="s">
        <v>48</v>
      </c>
      <c r="E640">
        <f t="shared" si="9"/>
        <v>1</v>
      </c>
      <c r="F640">
        <f>IF(ISNA(VLOOKUP(B640,criteria!$U$2:$U$174,1,0)),0,1)</f>
        <v>1</v>
      </c>
      <c r="G640">
        <v>0.32880271836897862</v>
      </c>
      <c r="H640">
        <v>0.27146234380276935</v>
      </c>
      <c r="I640">
        <v>45027</v>
      </c>
      <c r="J640">
        <v>14805</v>
      </c>
      <c r="K640">
        <v>3629</v>
      </c>
      <c r="L640">
        <v>390</v>
      </c>
      <c r="M640">
        <v>4019</v>
      </c>
      <c r="N640">
        <v>92182</v>
      </c>
      <c r="O640" t="s">
        <v>49</v>
      </c>
      <c r="P640" t="s">
        <v>50</v>
      </c>
      <c r="Q640" t="s">
        <v>54</v>
      </c>
      <c r="R640">
        <v>-117.071</v>
      </c>
      <c r="S640">
        <v>32.775199999999998</v>
      </c>
      <c r="T640">
        <v>5.8999999999999997E-2</v>
      </c>
      <c r="U640">
        <v>5382</v>
      </c>
      <c r="V640">
        <v>258666128</v>
      </c>
      <c r="W640">
        <v>185337328</v>
      </c>
      <c r="Y640">
        <v>2710</v>
      </c>
      <c r="Z640">
        <v>49086296</v>
      </c>
      <c r="AA640">
        <v>159382496</v>
      </c>
      <c r="AB640">
        <v>18657068</v>
      </c>
      <c r="AC640">
        <v>21970536</v>
      </c>
      <c r="AD640">
        <v>247122496</v>
      </c>
      <c r="AE640">
        <v>232284832</v>
      </c>
      <c r="AF640">
        <v>485581504</v>
      </c>
      <c r="AG640">
        <v>190857120</v>
      </c>
      <c r="AH640">
        <v>3191891</v>
      </c>
      <c r="AI640">
        <v>5003263</v>
      </c>
      <c r="AJ640">
        <v>8195154</v>
      </c>
      <c r="AK640">
        <v>55216176</v>
      </c>
      <c r="AL640">
        <v>85856592</v>
      </c>
      <c r="AM640">
        <v>474173344</v>
      </c>
      <c r="AN640">
        <v>184573328</v>
      </c>
      <c r="AO640">
        <v>78822296</v>
      </c>
      <c r="AP640">
        <v>145874576</v>
      </c>
      <c r="AQ640">
        <v>162007248</v>
      </c>
      <c r="AR640">
        <v>485581504</v>
      </c>
      <c r="AS640">
        <v>474173344</v>
      </c>
      <c r="AT640">
        <v>2981</v>
      </c>
      <c r="AU640">
        <v>0.66200000000000003</v>
      </c>
      <c r="AW640">
        <v>0.27638600000000002</v>
      </c>
      <c r="AX640">
        <v>0.58268299999999995</v>
      </c>
      <c r="AY640">
        <v>6.1441799999999998E-2</v>
      </c>
      <c r="AZ640">
        <v>31092</v>
      </c>
    </row>
    <row r="641" spans="1:52">
      <c r="A641">
        <v>2013</v>
      </c>
      <c r="B641">
        <v>122409</v>
      </c>
      <c r="C641" t="s">
        <v>74</v>
      </c>
      <c r="D641" t="s">
        <v>48</v>
      </c>
      <c r="E641">
        <f t="shared" si="9"/>
        <v>1</v>
      </c>
      <c r="F641">
        <f>IF(ISNA(VLOOKUP(B641,criteria!$U$2:$U$174,1,0)),0,1)</f>
        <v>1</v>
      </c>
      <c r="G641">
        <v>0.31213963215605028</v>
      </c>
      <c r="H641">
        <v>0.25917345021916094</v>
      </c>
      <c r="I641">
        <v>51163</v>
      </c>
      <c r="J641">
        <v>15970</v>
      </c>
      <c r="K641">
        <v>3829</v>
      </c>
      <c r="L641">
        <v>310</v>
      </c>
      <c r="M641">
        <v>4139</v>
      </c>
      <c r="N641">
        <v>92182</v>
      </c>
      <c r="O641" t="s">
        <v>49</v>
      </c>
      <c r="P641" t="s">
        <v>50</v>
      </c>
      <c r="Q641" t="s">
        <v>54</v>
      </c>
      <c r="R641">
        <v>-117.071</v>
      </c>
      <c r="S641">
        <v>32.775199999999998</v>
      </c>
      <c r="T641">
        <v>5.1999999999999998E-2</v>
      </c>
      <c r="U641">
        <v>5594</v>
      </c>
      <c r="V641">
        <v>274707264</v>
      </c>
      <c r="W641">
        <v>196303056</v>
      </c>
      <c r="Y641">
        <v>250000</v>
      </c>
      <c r="Z641">
        <v>51349088</v>
      </c>
      <c r="AA641">
        <v>181951872</v>
      </c>
      <c r="AB641">
        <v>17204540</v>
      </c>
      <c r="AC641">
        <v>19272464</v>
      </c>
      <c r="AD641">
        <v>266712032</v>
      </c>
      <c r="AE641">
        <v>254471856</v>
      </c>
      <c r="AF641">
        <v>523225312</v>
      </c>
      <c r="AG641">
        <v>198984544</v>
      </c>
      <c r="AH641">
        <v>2895261</v>
      </c>
      <c r="AI641">
        <v>4963552</v>
      </c>
      <c r="AJ641">
        <v>7858813</v>
      </c>
      <c r="AK641">
        <v>58929760</v>
      </c>
      <c r="AL641">
        <v>91819752</v>
      </c>
      <c r="AM641">
        <v>502813312</v>
      </c>
      <c r="AN641">
        <v>189159408</v>
      </c>
      <c r="AO641">
        <v>82646256</v>
      </c>
      <c r="AP641">
        <v>162007248</v>
      </c>
      <c r="AQ641">
        <v>201130992</v>
      </c>
      <c r="AR641">
        <v>523225312</v>
      </c>
      <c r="AS641">
        <v>502813312</v>
      </c>
      <c r="AT641">
        <v>2361</v>
      </c>
      <c r="AU641">
        <v>0.66</v>
      </c>
      <c r="AW641">
        <v>0.284966</v>
      </c>
      <c r="AX641">
        <v>0.57425099999999996</v>
      </c>
      <c r="AY641">
        <v>6.1661500000000001E-2</v>
      </c>
      <c r="AZ641">
        <v>30220.5</v>
      </c>
    </row>
    <row r="642" spans="1:52">
      <c r="A642">
        <v>2014</v>
      </c>
      <c r="B642">
        <v>122409</v>
      </c>
      <c r="C642" t="s">
        <v>74</v>
      </c>
      <c r="D642" t="s">
        <v>48</v>
      </c>
      <c r="E642">
        <f t="shared" ref="E642:E705" si="10">IF(M642&gt;999,1,0)</f>
        <v>1</v>
      </c>
      <c r="F642">
        <f>IF(ISNA(VLOOKUP(B642,criteria!$U$2:$U$174,1,0)),0,1)</f>
        <v>1</v>
      </c>
      <c r="G642">
        <v>0.34477609318177826</v>
      </c>
      <c r="H642">
        <v>0.25752866242038219</v>
      </c>
      <c r="I642">
        <v>56921</v>
      </c>
      <c r="J642">
        <v>19625</v>
      </c>
      <c r="K642">
        <v>4779</v>
      </c>
      <c r="L642">
        <v>275</v>
      </c>
      <c r="M642">
        <v>5054</v>
      </c>
      <c r="N642">
        <v>92182</v>
      </c>
      <c r="O642" t="s">
        <v>49</v>
      </c>
      <c r="P642" t="s">
        <v>50</v>
      </c>
      <c r="Q642" t="s">
        <v>54</v>
      </c>
      <c r="R642">
        <v>-117.071</v>
      </c>
      <c r="S642">
        <v>32.775199999999998</v>
      </c>
      <c r="T642">
        <v>3.5999999999999997E-2</v>
      </c>
      <c r="U642">
        <v>5393</v>
      </c>
      <c r="V642">
        <v>292381600</v>
      </c>
      <c r="W642">
        <v>212228112</v>
      </c>
      <c r="Y642">
        <v>7860906</v>
      </c>
      <c r="Z642">
        <v>52527420</v>
      </c>
      <c r="AA642">
        <v>204278368</v>
      </c>
      <c r="AB642">
        <v>16209936</v>
      </c>
      <c r="AC642">
        <v>19451160</v>
      </c>
      <c r="AD642">
        <v>289665664</v>
      </c>
      <c r="AE642">
        <v>270125248</v>
      </c>
      <c r="AF642">
        <v>567654656</v>
      </c>
      <c r="AG642">
        <v>212067168</v>
      </c>
      <c r="AH642">
        <v>4236189</v>
      </c>
      <c r="AI642">
        <v>5172622</v>
      </c>
      <c r="AJ642">
        <v>9408811</v>
      </c>
      <c r="AK642">
        <v>72593584</v>
      </c>
      <c r="AL642">
        <v>93264872</v>
      </c>
      <c r="AM642">
        <v>538888448</v>
      </c>
      <c r="AN642">
        <v>205517152</v>
      </c>
      <c r="AO642">
        <v>81088776</v>
      </c>
      <c r="AP642">
        <v>201130992</v>
      </c>
      <c r="AQ642">
        <v>210555280</v>
      </c>
      <c r="AR642">
        <v>567654656</v>
      </c>
      <c r="AS642">
        <v>538888448</v>
      </c>
      <c r="AT642">
        <v>2240</v>
      </c>
      <c r="AU642">
        <v>0.68100000000000005</v>
      </c>
      <c r="AW642">
        <v>0.27790199999999998</v>
      </c>
      <c r="AX642">
        <v>0.57177299999999998</v>
      </c>
      <c r="AY642">
        <v>5.9148899999999997E-2</v>
      </c>
      <c r="AZ642">
        <v>32439</v>
      </c>
    </row>
    <row r="643" spans="1:52">
      <c r="A643">
        <v>2015</v>
      </c>
      <c r="B643">
        <v>122409</v>
      </c>
      <c r="C643" t="s">
        <v>74</v>
      </c>
      <c r="D643" t="s">
        <v>48</v>
      </c>
      <c r="E643">
        <f t="shared" si="10"/>
        <v>1</v>
      </c>
      <c r="F643">
        <f>IF(ISNA(VLOOKUP(B643,criteria!$U$2:$U$174,1,0)),0,1)</f>
        <v>1</v>
      </c>
      <c r="G643">
        <v>0.34412626373812466</v>
      </c>
      <c r="H643">
        <v>0.25732001377884944</v>
      </c>
      <c r="I643">
        <v>59051</v>
      </c>
      <c r="J643">
        <v>20321</v>
      </c>
      <c r="K643">
        <v>4955</v>
      </c>
      <c r="L643">
        <v>274</v>
      </c>
      <c r="M643">
        <v>5229</v>
      </c>
      <c r="T643">
        <v>3.4000000000000002E-2</v>
      </c>
      <c r="U643">
        <v>5447</v>
      </c>
      <c r="V643">
        <v>306195104</v>
      </c>
      <c r="W643">
        <v>225911072</v>
      </c>
      <c r="Y643">
        <v>1201728</v>
      </c>
      <c r="Z643">
        <v>52426620</v>
      </c>
      <c r="AA643">
        <v>205063808</v>
      </c>
      <c r="AB643">
        <v>15659787</v>
      </c>
      <c r="AC643">
        <v>46857072</v>
      </c>
      <c r="AD643">
        <v>308181760</v>
      </c>
      <c r="AE643">
        <v>304971840</v>
      </c>
      <c r="AF643">
        <v>624411136</v>
      </c>
      <c r="AG643">
        <v>208651600</v>
      </c>
      <c r="AH643">
        <v>10898137</v>
      </c>
      <c r="AI643">
        <v>6355477</v>
      </c>
      <c r="AJ643">
        <v>17253614</v>
      </c>
      <c r="AK643">
        <v>72814096</v>
      </c>
      <c r="AL643">
        <v>100797104</v>
      </c>
      <c r="AM643">
        <v>559105216</v>
      </c>
      <c r="AN643">
        <v>211129504</v>
      </c>
      <c r="AO643">
        <v>94096256</v>
      </c>
      <c r="AP643">
        <v>210555280</v>
      </c>
      <c r="AQ643">
        <v>223218464</v>
      </c>
      <c r="AR643">
        <v>624411136</v>
      </c>
      <c r="AS643">
        <v>559105216</v>
      </c>
      <c r="AT643">
        <v>2222</v>
      </c>
      <c r="AU643">
        <v>0.73299999999999998</v>
      </c>
      <c r="AW643">
        <v>0.26468000000000003</v>
      </c>
      <c r="AX643">
        <v>0.57840800000000003</v>
      </c>
      <c r="AY643">
        <v>5.9398300000000001E-2</v>
      </c>
      <c r="AZ643">
        <v>33794</v>
      </c>
    </row>
    <row r="644" spans="1:52">
      <c r="A644">
        <v>2016</v>
      </c>
      <c r="B644">
        <v>122409</v>
      </c>
      <c r="C644" t="s">
        <v>74</v>
      </c>
      <c r="D644" t="s">
        <v>48</v>
      </c>
      <c r="E644">
        <f t="shared" si="10"/>
        <v>1</v>
      </c>
      <c r="F644">
        <f>IF(ISNA(VLOOKUP(B644,criteria!$U$2:$U$174,1,0)),0,1)</f>
        <v>1</v>
      </c>
      <c r="G644">
        <v>0.34638524509320445</v>
      </c>
      <c r="H644">
        <v>0.24093583902809415</v>
      </c>
      <c r="I644">
        <v>60834</v>
      </c>
      <c r="J644">
        <v>21072</v>
      </c>
      <c r="K644">
        <v>4812</v>
      </c>
      <c r="L644">
        <v>265</v>
      </c>
      <c r="M644">
        <v>5077</v>
      </c>
      <c r="T644">
        <v>3.5999999999999997E-2</v>
      </c>
      <c r="U644">
        <v>5471</v>
      </c>
      <c r="V644">
        <v>314237664</v>
      </c>
      <c r="W644">
        <v>214530080</v>
      </c>
      <c r="Y644">
        <v>884669</v>
      </c>
      <c r="Z644">
        <v>50751460</v>
      </c>
      <c r="AA644">
        <v>224028064</v>
      </c>
      <c r="AB644">
        <v>15980071</v>
      </c>
      <c r="AC644">
        <v>40437132</v>
      </c>
      <c r="AD644">
        <v>296377632</v>
      </c>
      <c r="AE644">
        <v>314093856</v>
      </c>
      <c r="AF644">
        <v>624373760</v>
      </c>
      <c r="AG644">
        <v>214617568</v>
      </c>
      <c r="AH644">
        <v>5639049</v>
      </c>
      <c r="AI644">
        <v>4647118</v>
      </c>
      <c r="AJ644">
        <v>10286167</v>
      </c>
      <c r="AK644">
        <v>66916836</v>
      </c>
      <c r="AL644">
        <v>95460440</v>
      </c>
      <c r="AM644">
        <v>571673344</v>
      </c>
      <c r="AN644">
        <v>224512016</v>
      </c>
      <c r="AO644">
        <v>114944016</v>
      </c>
      <c r="AP644">
        <v>223218464</v>
      </c>
      <c r="AQ644">
        <v>268393952</v>
      </c>
      <c r="AR644">
        <v>624373760</v>
      </c>
      <c r="AS644">
        <v>571673344</v>
      </c>
      <c r="AT644">
        <v>2694</v>
      </c>
      <c r="AU644">
        <v>0.74199999999999999</v>
      </c>
      <c r="AW644">
        <v>0.26244000000000001</v>
      </c>
      <c r="AX644">
        <v>0.584202</v>
      </c>
      <c r="AY644">
        <v>5.8570700000000003E-2</v>
      </c>
      <c r="AZ644">
        <v>32530</v>
      </c>
    </row>
    <row r="645" spans="1:52">
      <c r="A645">
        <v>2017</v>
      </c>
      <c r="B645">
        <v>122409</v>
      </c>
      <c r="C645" t="s">
        <v>74</v>
      </c>
      <c r="D645" t="s">
        <v>48</v>
      </c>
      <c r="E645">
        <f t="shared" si="10"/>
        <v>1</v>
      </c>
      <c r="F645">
        <f>IF(ISNA(VLOOKUP(B645,criteria!$U$2:$U$174,1,0)),0,1)</f>
        <v>1</v>
      </c>
      <c r="G645">
        <v>0.35419471351173865</v>
      </c>
      <c r="H645">
        <v>0.24872531751181978</v>
      </c>
      <c r="I645">
        <v>60910</v>
      </c>
      <c r="J645">
        <v>21574</v>
      </c>
      <c r="K645">
        <v>5084</v>
      </c>
      <c r="L645">
        <v>282</v>
      </c>
      <c r="M645">
        <v>5366</v>
      </c>
      <c r="T645">
        <v>2.8000000000000001E-2</v>
      </c>
      <c r="U645">
        <v>5512</v>
      </c>
      <c r="V645">
        <v>341340416</v>
      </c>
      <c r="W645">
        <v>215742976</v>
      </c>
      <c r="Y645">
        <v>2630361</v>
      </c>
      <c r="Z645">
        <v>52684516</v>
      </c>
      <c r="AA645">
        <v>325862368</v>
      </c>
      <c r="AB645">
        <v>17221592</v>
      </c>
      <c r="AC645">
        <v>32526098</v>
      </c>
      <c r="AD645">
        <v>311830400</v>
      </c>
      <c r="AE645">
        <v>408735104</v>
      </c>
      <c r="AF645">
        <v>747119808</v>
      </c>
      <c r="AG645">
        <v>227091344</v>
      </c>
      <c r="AH645">
        <v>6019318</v>
      </c>
      <c r="AI645">
        <v>6796731</v>
      </c>
      <c r="AJ645">
        <v>12816049</v>
      </c>
      <c r="AK645">
        <v>69444192</v>
      </c>
      <c r="AL645">
        <v>97712096</v>
      </c>
      <c r="AM645">
        <v>695095104</v>
      </c>
      <c r="AN645">
        <v>235908288</v>
      </c>
      <c r="AO645">
        <v>217354784</v>
      </c>
      <c r="AP645">
        <v>268393952</v>
      </c>
      <c r="AQ645">
        <v>305835968</v>
      </c>
      <c r="AR645">
        <v>747119808</v>
      </c>
      <c r="AS645">
        <v>695095104</v>
      </c>
    </row>
    <row r="646" spans="1:52">
      <c r="A646">
        <v>1990</v>
      </c>
      <c r="B646">
        <v>122436</v>
      </c>
      <c r="C646" t="s">
        <v>116</v>
      </c>
      <c r="D646" t="s">
        <v>48</v>
      </c>
      <c r="E646">
        <f t="shared" si="10"/>
        <v>0</v>
      </c>
      <c r="F646">
        <f>IF(ISNA(VLOOKUP(B646,criteria!$U$2:$U$174,1,0)),0,1)</f>
        <v>1</v>
      </c>
      <c r="G646" t="s">
        <v>636</v>
      </c>
      <c r="H646" t="s">
        <v>636</v>
      </c>
      <c r="N646">
        <v>92110</v>
      </c>
      <c r="O646" t="s">
        <v>49</v>
      </c>
      <c r="V646">
        <v>62212192</v>
      </c>
      <c r="Z646">
        <v>3268366</v>
      </c>
      <c r="AB646">
        <v>3599003</v>
      </c>
      <c r="AC646">
        <v>2562824</v>
      </c>
      <c r="AF646">
        <v>88075352</v>
      </c>
      <c r="AG646">
        <v>27638400</v>
      </c>
      <c r="AH646">
        <v>988485</v>
      </c>
      <c r="AI646">
        <v>1258768</v>
      </c>
      <c r="AJ646">
        <v>2247253</v>
      </c>
      <c r="AK646">
        <v>4604254</v>
      </c>
      <c r="AL646">
        <v>3701893</v>
      </c>
      <c r="AM646">
        <v>87507968</v>
      </c>
      <c r="AN646">
        <v>31074404</v>
      </c>
      <c r="AO646">
        <v>6756302</v>
      </c>
    </row>
    <row r="647" spans="1:52">
      <c r="A647">
        <v>1991</v>
      </c>
      <c r="B647">
        <v>122436</v>
      </c>
      <c r="C647" t="s">
        <v>116</v>
      </c>
      <c r="D647" t="s">
        <v>48</v>
      </c>
      <c r="E647">
        <f t="shared" si="10"/>
        <v>0</v>
      </c>
      <c r="F647">
        <f>IF(ISNA(VLOOKUP(B647,criteria!$U$2:$U$174,1,0)),0,1)</f>
        <v>1</v>
      </c>
      <c r="G647" t="s">
        <v>636</v>
      </c>
      <c r="H647" t="s">
        <v>636</v>
      </c>
      <c r="N647">
        <v>921102492</v>
      </c>
      <c r="O647" t="s">
        <v>49</v>
      </c>
      <c r="V647">
        <v>68272792</v>
      </c>
      <c r="Z647">
        <v>3121793</v>
      </c>
      <c r="AB647">
        <v>4491957</v>
      </c>
      <c r="AC647">
        <v>1923990</v>
      </c>
      <c r="AF647">
        <v>95931320</v>
      </c>
      <c r="AG647">
        <v>30452736</v>
      </c>
      <c r="AH647">
        <v>441316</v>
      </c>
      <c r="AI647">
        <v>1516113</v>
      </c>
      <c r="AJ647">
        <v>1957429</v>
      </c>
      <c r="AK647">
        <v>5331480</v>
      </c>
      <c r="AL647">
        <v>4152681</v>
      </c>
      <c r="AM647">
        <v>95281352</v>
      </c>
      <c r="AN647">
        <v>34278136</v>
      </c>
      <c r="AO647">
        <v>7748376</v>
      </c>
    </row>
    <row r="648" spans="1:52">
      <c r="A648">
        <v>1992</v>
      </c>
      <c r="B648">
        <v>122436</v>
      </c>
      <c r="C648" t="s">
        <v>116</v>
      </c>
      <c r="D648" t="s">
        <v>48</v>
      </c>
      <c r="E648">
        <f t="shared" si="10"/>
        <v>0</v>
      </c>
      <c r="F648">
        <f>IF(ISNA(VLOOKUP(B648,criteria!$U$2:$U$174,1,0)),0,1)</f>
        <v>1</v>
      </c>
      <c r="G648" t="s">
        <v>636</v>
      </c>
      <c r="H648" t="s">
        <v>636</v>
      </c>
      <c r="N648">
        <v>921102492</v>
      </c>
      <c r="O648" t="s">
        <v>49</v>
      </c>
      <c r="V648">
        <v>73449552</v>
      </c>
      <c r="Z648">
        <v>3563490</v>
      </c>
      <c r="AB648">
        <v>4570616</v>
      </c>
      <c r="AC648">
        <v>1913846</v>
      </c>
      <c r="AF648">
        <v>102061312</v>
      </c>
      <c r="AG648">
        <v>32975610</v>
      </c>
      <c r="AH648">
        <v>745168</v>
      </c>
      <c r="AI648">
        <v>1771391</v>
      </c>
      <c r="AJ648">
        <v>2516559</v>
      </c>
      <c r="AK648">
        <v>5663015</v>
      </c>
      <c r="AL648">
        <v>4563776</v>
      </c>
      <c r="AM648">
        <v>101857008</v>
      </c>
      <c r="AN648">
        <v>38077968</v>
      </c>
      <c r="AO648">
        <v>8590099</v>
      </c>
    </row>
    <row r="649" spans="1:52">
      <c r="A649">
        <v>1993</v>
      </c>
      <c r="B649">
        <v>122436</v>
      </c>
      <c r="C649" t="s">
        <v>116</v>
      </c>
      <c r="D649" t="s">
        <v>48</v>
      </c>
      <c r="E649">
        <f t="shared" si="10"/>
        <v>0</v>
      </c>
      <c r="F649">
        <f>IF(ISNA(VLOOKUP(B649,criteria!$U$2:$U$174,1,0)),0,1)</f>
        <v>1</v>
      </c>
      <c r="G649" t="s">
        <v>636</v>
      </c>
      <c r="H649" t="s">
        <v>636</v>
      </c>
      <c r="N649">
        <v>921102492</v>
      </c>
      <c r="O649" t="s">
        <v>49</v>
      </c>
      <c r="V649">
        <v>78224584</v>
      </c>
      <c r="Z649">
        <v>3866803</v>
      </c>
      <c r="AB649">
        <v>4803952</v>
      </c>
      <c r="AC649">
        <v>1978531</v>
      </c>
      <c r="AF649">
        <v>107850152</v>
      </c>
      <c r="AG649">
        <v>34099064</v>
      </c>
      <c r="AH649">
        <v>644305</v>
      </c>
      <c r="AI649">
        <v>2083617</v>
      </c>
      <c r="AJ649">
        <v>2727922</v>
      </c>
      <c r="AK649">
        <v>5991188</v>
      </c>
      <c r="AL649">
        <v>9420070</v>
      </c>
      <c r="AM649">
        <v>107564696</v>
      </c>
      <c r="AN649">
        <v>41367944</v>
      </c>
      <c r="AO649">
        <v>9235396</v>
      </c>
    </row>
    <row r="650" spans="1:52">
      <c r="A650">
        <v>1994</v>
      </c>
      <c r="B650">
        <v>122436</v>
      </c>
      <c r="C650" t="s">
        <v>116</v>
      </c>
      <c r="D650" t="s">
        <v>48</v>
      </c>
      <c r="E650">
        <f t="shared" si="10"/>
        <v>0</v>
      </c>
      <c r="F650">
        <f>IF(ISNA(VLOOKUP(B650,criteria!$U$2:$U$174,1,0)),0,1)</f>
        <v>1</v>
      </c>
      <c r="G650" t="s">
        <v>636</v>
      </c>
      <c r="H650" t="s">
        <v>636</v>
      </c>
      <c r="N650">
        <v>921102492</v>
      </c>
      <c r="O650" t="s">
        <v>49</v>
      </c>
      <c r="V650">
        <v>83391472</v>
      </c>
      <c r="Z650">
        <v>4167374</v>
      </c>
      <c r="AB650">
        <v>4565977</v>
      </c>
      <c r="AC650">
        <v>2469575</v>
      </c>
      <c r="AF650">
        <v>113888024</v>
      </c>
      <c r="AG650">
        <v>35886464</v>
      </c>
      <c r="AH650">
        <v>706373</v>
      </c>
      <c r="AI650">
        <v>2196577</v>
      </c>
      <c r="AJ650">
        <v>2902950</v>
      </c>
      <c r="AK650">
        <v>6593333</v>
      </c>
      <c r="AL650">
        <v>9973762</v>
      </c>
      <c r="AM650">
        <v>114337936</v>
      </c>
      <c r="AN650">
        <v>42499864</v>
      </c>
      <c r="AO650">
        <v>11955672</v>
      </c>
    </row>
    <row r="651" spans="1:52">
      <c r="A651">
        <v>1995</v>
      </c>
      <c r="B651">
        <v>122436</v>
      </c>
      <c r="C651" t="s">
        <v>116</v>
      </c>
      <c r="D651" t="s">
        <v>48</v>
      </c>
      <c r="E651">
        <f t="shared" si="10"/>
        <v>0</v>
      </c>
      <c r="F651">
        <f>IF(ISNA(VLOOKUP(B651,criteria!$U$2:$U$174,1,0)),0,1)</f>
        <v>1</v>
      </c>
      <c r="G651" t="s">
        <v>636</v>
      </c>
      <c r="H651" t="s">
        <v>636</v>
      </c>
      <c r="N651">
        <v>921102492</v>
      </c>
      <c r="O651" t="s">
        <v>49</v>
      </c>
      <c r="V651">
        <v>87647024</v>
      </c>
      <c r="Z651">
        <v>3637359</v>
      </c>
      <c r="AB651">
        <v>5336421</v>
      </c>
      <c r="AC651">
        <v>5082829</v>
      </c>
      <c r="AF651">
        <v>122748824</v>
      </c>
      <c r="AG651">
        <v>36850900</v>
      </c>
      <c r="AH651">
        <v>679638</v>
      </c>
      <c r="AI651">
        <v>2131192</v>
      </c>
      <c r="AJ651">
        <v>2810830</v>
      </c>
      <c r="AK651">
        <v>5738885</v>
      </c>
      <c r="AL651">
        <v>9264207</v>
      </c>
      <c r="AM651">
        <v>113301944</v>
      </c>
      <c r="AN651">
        <v>43899832</v>
      </c>
      <c r="AO651">
        <v>12206733</v>
      </c>
      <c r="AV651">
        <v>6510</v>
      </c>
    </row>
    <row r="652" spans="1:52">
      <c r="A652">
        <v>1996</v>
      </c>
      <c r="B652">
        <v>122436</v>
      </c>
      <c r="C652" t="s">
        <v>116</v>
      </c>
      <c r="D652" t="s">
        <v>48</v>
      </c>
      <c r="E652">
        <f t="shared" si="10"/>
        <v>0</v>
      </c>
      <c r="F652">
        <f>IF(ISNA(VLOOKUP(B652,criteria!$U$2:$U$174,1,0)),0,1)</f>
        <v>1</v>
      </c>
      <c r="G652" t="s">
        <v>636</v>
      </c>
      <c r="H652" t="s">
        <v>636</v>
      </c>
      <c r="N652">
        <v>921102492</v>
      </c>
      <c r="O652" t="s">
        <v>49</v>
      </c>
      <c r="V652">
        <v>95214104</v>
      </c>
      <c r="W652">
        <v>95214104</v>
      </c>
      <c r="Z652">
        <v>1360194</v>
      </c>
      <c r="AB652">
        <v>20657340</v>
      </c>
      <c r="AF652">
        <v>156110768</v>
      </c>
      <c r="AG652">
        <v>38955640</v>
      </c>
      <c r="AH652">
        <v>722056</v>
      </c>
      <c r="AI652">
        <v>1572203</v>
      </c>
      <c r="AJ652">
        <v>2294259</v>
      </c>
      <c r="AK652">
        <v>6397850</v>
      </c>
      <c r="AL652">
        <v>10082142</v>
      </c>
      <c r="AM652">
        <v>118791504</v>
      </c>
      <c r="AR652">
        <v>156110768</v>
      </c>
      <c r="AS652">
        <v>118791504</v>
      </c>
      <c r="AT652">
        <v>575</v>
      </c>
      <c r="AU652">
        <v>0.65200000000000002</v>
      </c>
      <c r="AV652">
        <v>6510</v>
      </c>
    </row>
    <row r="653" spans="1:52">
      <c r="A653">
        <v>1997</v>
      </c>
      <c r="B653">
        <v>122436</v>
      </c>
      <c r="C653" t="s">
        <v>116</v>
      </c>
      <c r="D653" t="s">
        <v>48</v>
      </c>
      <c r="E653">
        <f t="shared" si="10"/>
        <v>0</v>
      </c>
      <c r="F653">
        <f>IF(ISNA(VLOOKUP(B653,criteria!$U$2:$U$174,1,0)),0,1)</f>
        <v>1</v>
      </c>
      <c r="G653" t="s">
        <v>636</v>
      </c>
      <c r="H653" t="s">
        <v>636</v>
      </c>
      <c r="N653">
        <v>921102492</v>
      </c>
      <c r="O653" t="s">
        <v>49</v>
      </c>
      <c r="V653">
        <v>80776936</v>
      </c>
      <c r="W653">
        <v>80776936</v>
      </c>
      <c r="Z653">
        <v>2270388</v>
      </c>
      <c r="AB653">
        <v>33964284</v>
      </c>
      <c r="AC653">
        <v>1861434</v>
      </c>
      <c r="AF653">
        <v>144113552</v>
      </c>
      <c r="AG653">
        <v>43283356</v>
      </c>
      <c r="AH653">
        <v>896919</v>
      </c>
      <c r="AI653">
        <v>943832</v>
      </c>
      <c r="AJ653">
        <v>1840751</v>
      </c>
      <c r="AK653">
        <v>6710949</v>
      </c>
      <c r="AL653">
        <v>10412569</v>
      </c>
      <c r="AM653">
        <v>104398776</v>
      </c>
      <c r="AN653">
        <v>55381668</v>
      </c>
      <c r="AO653">
        <v>13494668</v>
      </c>
      <c r="AR653">
        <v>144113552</v>
      </c>
      <c r="AS653">
        <v>104398776</v>
      </c>
      <c r="AT653">
        <v>595</v>
      </c>
      <c r="AU653">
        <v>0.64</v>
      </c>
      <c r="AV653">
        <v>6850</v>
      </c>
      <c r="AW653">
        <v>0.14091500000000001</v>
      </c>
      <c r="AX653">
        <v>0.56365900000000002</v>
      </c>
      <c r="AY653">
        <v>3.3992599999999998E-2</v>
      </c>
      <c r="AZ653">
        <v>38760</v>
      </c>
    </row>
    <row r="654" spans="1:52">
      <c r="A654">
        <v>1998</v>
      </c>
      <c r="B654">
        <v>122436</v>
      </c>
      <c r="C654" t="s">
        <v>116</v>
      </c>
      <c r="D654" t="s">
        <v>48</v>
      </c>
      <c r="E654">
        <f t="shared" si="10"/>
        <v>0</v>
      </c>
      <c r="F654">
        <f>IF(ISNA(VLOOKUP(B654,criteria!$U$2:$U$174,1,0)),0,1)</f>
        <v>1</v>
      </c>
      <c r="G654" t="s">
        <v>636</v>
      </c>
      <c r="H654" t="s">
        <v>636</v>
      </c>
      <c r="N654">
        <v>921102492</v>
      </c>
      <c r="O654" t="s">
        <v>49</v>
      </c>
      <c r="V654">
        <v>83960408</v>
      </c>
      <c r="W654">
        <v>83960408</v>
      </c>
      <c r="Z654">
        <v>2163199</v>
      </c>
      <c r="AB654">
        <v>10364477</v>
      </c>
      <c r="AC654">
        <v>1281000</v>
      </c>
      <c r="AF654">
        <v>145753712</v>
      </c>
      <c r="AG654">
        <v>41809784</v>
      </c>
      <c r="AH654">
        <v>596578</v>
      </c>
      <c r="AI654">
        <v>926950</v>
      </c>
      <c r="AJ654">
        <v>1523528</v>
      </c>
      <c r="AK654">
        <v>6091025</v>
      </c>
      <c r="AL654">
        <v>9664898</v>
      </c>
      <c r="AM654">
        <v>100223176</v>
      </c>
      <c r="AN654">
        <v>53090704</v>
      </c>
      <c r="AO654">
        <v>12405976</v>
      </c>
      <c r="AR654">
        <v>145753712</v>
      </c>
      <c r="AS654">
        <v>100223176</v>
      </c>
      <c r="AT654">
        <v>591</v>
      </c>
      <c r="AU654">
        <v>0.66400000000000003</v>
      </c>
      <c r="AV654">
        <v>7200</v>
      </c>
      <c r="AW654">
        <v>0.15118400000000001</v>
      </c>
      <c r="AX654">
        <v>0.59319999999999995</v>
      </c>
      <c r="AY654">
        <v>3.7037E-2</v>
      </c>
      <c r="AZ654">
        <v>41021</v>
      </c>
    </row>
    <row r="655" spans="1:52">
      <c r="A655">
        <v>1999</v>
      </c>
      <c r="B655">
        <v>122436</v>
      </c>
      <c r="C655" t="s">
        <v>116</v>
      </c>
      <c r="D655" t="s">
        <v>48</v>
      </c>
      <c r="E655">
        <f t="shared" si="10"/>
        <v>0</v>
      </c>
      <c r="F655">
        <f>IF(ISNA(VLOOKUP(B655,criteria!$U$2:$U$174,1,0)),0,1)</f>
        <v>1</v>
      </c>
      <c r="G655" t="s">
        <v>636</v>
      </c>
      <c r="H655" t="s">
        <v>636</v>
      </c>
      <c r="N655">
        <v>921102492</v>
      </c>
      <c r="O655" t="s">
        <v>49</v>
      </c>
      <c r="V655">
        <v>125063432</v>
      </c>
      <c r="W655">
        <v>99784736</v>
      </c>
      <c r="Z655">
        <v>2632437</v>
      </c>
      <c r="AB655">
        <v>10777013</v>
      </c>
      <c r="AC655">
        <v>1262209</v>
      </c>
      <c r="AF655">
        <v>167831504</v>
      </c>
      <c r="AG655">
        <v>54271016</v>
      </c>
      <c r="AH655">
        <v>898161</v>
      </c>
      <c r="AI655">
        <v>1149043</v>
      </c>
      <c r="AJ655">
        <v>2047204</v>
      </c>
      <c r="AK655">
        <v>7453862</v>
      </c>
      <c r="AL655">
        <v>12696047</v>
      </c>
      <c r="AM655">
        <v>126694408</v>
      </c>
      <c r="AN655">
        <v>65924548</v>
      </c>
      <c r="AO655">
        <v>15325665</v>
      </c>
      <c r="AR655">
        <v>167831504</v>
      </c>
      <c r="AS655">
        <v>126694408</v>
      </c>
      <c r="AT655">
        <v>588</v>
      </c>
      <c r="AU655">
        <v>0.68200000000000005</v>
      </c>
      <c r="AV655">
        <v>7250</v>
      </c>
      <c r="AW655">
        <v>0.17636399999999999</v>
      </c>
      <c r="AX655">
        <v>0.61333300000000002</v>
      </c>
      <c r="AY655">
        <v>4.5454500000000002E-2</v>
      </c>
      <c r="AZ655">
        <v>44148</v>
      </c>
    </row>
    <row r="656" spans="1:52">
      <c r="A656">
        <v>2000</v>
      </c>
      <c r="B656">
        <v>122436</v>
      </c>
      <c r="C656" t="s">
        <v>116</v>
      </c>
      <c r="D656" t="s">
        <v>48</v>
      </c>
      <c r="E656">
        <f t="shared" si="10"/>
        <v>0</v>
      </c>
      <c r="F656">
        <f>IF(ISNA(VLOOKUP(B656,criteria!$U$2:$U$174,1,0)),0,1)</f>
        <v>1</v>
      </c>
      <c r="G656" t="s">
        <v>636</v>
      </c>
      <c r="H656" t="s">
        <v>636</v>
      </c>
      <c r="V656">
        <v>139564800</v>
      </c>
      <c r="W656">
        <v>110330560</v>
      </c>
      <c r="Z656">
        <v>3512019</v>
      </c>
      <c r="AB656">
        <v>11550786</v>
      </c>
      <c r="AC656">
        <v>1809791</v>
      </c>
      <c r="AF656">
        <v>145261488</v>
      </c>
      <c r="AG656">
        <v>58794248</v>
      </c>
      <c r="AH656">
        <v>708391</v>
      </c>
      <c r="AI656">
        <v>1442126</v>
      </c>
      <c r="AJ656">
        <v>2150517</v>
      </c>
      <c r="AK656">
        <v>6950127</v>
      </c>
      <c r="AL656">
        <v>14557438</v>
      </c>
      <c r="AM656">
        <v>140623232</v>
      </c>
      <c r="AN656">
        <v>71497376</v>
      </c>
      <c r="AO656">
        <v>17517544</v>
      </c>
      <c r="AR656">
        <v>145261488</v>
      </c>
      <c r="AS656">
        <v>140623232</v>
      </c>
      <c r="AT656">
        <v>656</v>
      </c>
      <c r="AU656">
        <v>0.67100000000000004</v>
      </c>
      <c r="AV656">
        <v>8440</v>
      </c>
      <c r="AW656">
        <v>0.19766800000000001</v>
      </c>
      <c r="AX656">
        <v>0.61632699999999996</v>
      </c>
      <c r="AY656">
        <v>4.4314899999999997E-2</v>
      </c>
      <c r="AZ656">
        <v>45935</v>
      </c>
    </row>
    <row r="657" spans="1:52">
      <c r="A657">
        <v>2001</v>
      </c>
      <c r="B657">
        <v>122436</v>
      </c>
      <c r="C657" t="s">
        <v>116</v>
      </c>
      <c r="D657" t="s">
        <v>48</v>
      </c>
      <c r="E657">
        <f t="shared" si="10"/>
        <v>1</v>
      </c>
      <c r="F657">
        <f>IF(ISNA(VLOOKUP(B657,criteria!$U$2:$U$174,1,0)),0,1)</f>
        <v>1</v>
      </c>
      <c r="G657">
        <v>0.50402864816472692</v>
      </c>
      <c r="H657">
        <v>0.29721728833629368</v>
      </c>
      <c r="I657">
        <v>6702</v>
      </c>
      <c r="J657">
        <v>3378</v>
      </c>
      <c r="K657">
        <v>1003</v>
      </c>
      <c r="L657">
        <v>1</v>
      </c>
      <c r="M657">
        <v>1004</v>
      </c>
      <c r="N657">
        <v>921102492</v>
      </c>
      <c r="O657" t="s">
        <v>49</v>
      </c>
      <c r="V657">
        <v>152018016</v>
      </c>
      <c r="W657">
        <v>116358856</v>
      </c>
      <c r="Z657">
        <v>7342092</v>
      </c>
      <c r="AB657">
        <v>12250378</v>
      </c>
      <c r="AC657">
        <v>1929951</v>
      </c>
      <c r="AF657">
        <v>157697296</v>
      </c>
      <c r="AG657">
        <v>67753888</v>
      </c>
      <c r="AH657">
        <v>893829</v>
      </c>
      <c r="AI657">
        <v>1476034</v>
      </c>
      <c r="AJ657">
        <v>2369863</v>
      </c>
      <c r="AK657">
        <v>8332582</v>
      </c>
      <c r="AL657">
        <v>15888371</v>
      </c>
      <c r="AM657">
        <v>159117360</v>
      </c>
      <c r="AN657">
        <v>75719440</v>
      </c>
      <c r="AO657">
        <v>20557898</v>
      </c>
      <c r="AR657">
        <v>157697296</v>
      </c>
      <c r="AS657">
        <v>159117360</v>
      </c>
      <c r="AT657">
        <v>703</v>
      </c>
      <c r="AU657">
        <v>0.67500000000000004</v>
      </c>
      <c r="AV657">
        <v>8740</v>
      </c>
      <c r="AW657">
        <v>0.20574700000000001</v>
      </c>
      <c r="AX657">
        <v>0.63678199999999996</v>
      </c>
      <c r="AY657">
        <v>3.9080499999999997E-2</v>
      </c>
      <c r="AZ657">
        <v>47009</v>
      </c>
    </row>
    <row r="658" spans="1:52">
      <c r="A658">
        <v>2002</v>
      </c>
      <c r="B658">
        <v>122436</v>
      </c>
      <c r="C658" t="s">
        <v>116</v>
      </c>
      <c r="D658" t="s">
        <v>48</v>
      </c>
      <c r="E658">
        <f t="shared" si="10"/>
        <v>1</v>
      </c>
      <c r="F658">
        <f>IF(ISNA(VLOOKUP(B658,criteria!$U$2:$U$174,1,0)),0,1)</f>
        <v>1</v>
      </c>
      <c r="G658">
        <v>0.52898019075568603</v>
      </c>
      <c r="H658">
        <v>0.29153952843273234</v>
      </c>
      <c r="I658">
        <v>6815</v>
      </c>
      <c r="J658">
        <v>3605</v>
      </c>
      <c r="K658">
        <v>1051</v>
      </c>
      <c r="L658">
        <v>0</v>
      </c>
      <c r="M658">
        <v>1051</v>
      </c>
      <c r="N658" t="s">
        <v>93</v>
      </c>
      <c r="O658" t="s">
        <v>49</v>
      </c>
      <c r="V658">
        <v>166670288</v>
      </c>
      <c r="W658">
        <v>124299464</v>
      </c>
      <c r="Z658">
        <v>5858256</v>
      </c>
      <c r="AA658">
        <v>1601</v>
      </c>
      <c r="AB658">
        <v>30686276</v>
      </c>
      <c r="AC658">
        <v>1967134</v>
      </c>
      <c r="AF658">
        <v>199787520</v>
      </c>
      <c r="AG658">
        <v>71893352</v>
      </c>
      <c r="AH658">
        <v>1614051</v>
      </c>
      <c r="AI658">
        <v>1602837</v>
      </c>
      <c r="AJ658">
        <v>3216888</v>
      </c>
      <c r="AK658">
        <v>8067250</v>
      </c>
      <c r="AL658">
        <v>17078848</v>
      </c>
      <c r="AM658">
        <v>172482768</v>
      </c>
      <c r="AN658">
        <v>77869000</v>
      </c>
      <c r="AO658">
        <v>20717104</v>
      </c>
      <c r="AP658">
        <v>87979568</v>
      </c>
      <c r="AQ658">
        <v>96928216</v>
      </c>
      <c r="AR658">
        <v>199787520</v>
      </c>
      <c r="AS658">
        <v>172482768</v>
      </c>
      <c r="AT658">
        <v>741</v>
      </c>
      <c r="AU658">
        <v>0.71499999999999997</v>
      </c>
      <c r="AV658">
        <v>9130</v>
      </c>
      <c r="AW658">
        <v>0.20424100000000001</v>
      </c>
      <c r="AX658">
        <v>0.64787899999999998</v>
      </c>
      <c r="AY658">
        <v>3.7388400000000002E-2</v>
      </c>
      <c r="AZ658">
        <v>49914.5</v>
      </c>
    </row>
    <row r="659" spans="1:52">
      <c r="A659">
        <v>2003</v>
      </c>
      <c r="B659">
        <v>122436</v>
      </c>
      <c r="C659" t="s">
        <v>116</v>
      </c>
      <c r="D659" t="s">
        <v>48</v>
      </c>
      <c r="E659">
        <f t="shared" si="10"/>
        <v>1</v>
      </c>
      <c r="F659">
        <f>IF(ISNA(VLOOKUP(B659,criteria!$U$2:$U$174,1,0)),0,1)</f>
        <v>1</v>
      </c>
      <c r="G659">
        <v>0.51031353135313529</v>
      </c>
      <c r="H659">
        <v>0.28725410940447321</v>
      </c>
      <c r="I659">
        <v>7272</v>
      </c>
      <c r="J659">
        <v>3711</v>
      </c>
      <c r="K659">
        <v>1062</v>
      </c>
      <c r="L659">
        <v>4</v>
      </c>
      <c r="M659">
        <v>1066</v>
      </c>
      <c r="N659" t="s">
        <v>93</v>
      </c>
      <c r="O659" t="s">
        <v>49</v>
      </c>
      <c r="V659">
        <v>179336336</v>
      </c>
      <c r="W659">
        <v>135102176</v>
      </c>
      <c r="Z659">
        <v>6335700</v>
      </c>
      <c r="AB659">
        <v>66042048</v>
      </c>
      <c r="AC659">
        <v>1588985</v>
      </c>
      <c r="AF659">
        <v>263935584</v>
      </c>
      <c r="AG659">
        <v>76769968</v>
      </c>
      <c r="AH659">
        <v>1833074</v>
      </c>
      <c r="AI659">
        <v>3061446</v>
      </c>
      <c r="AJ659">
        <v>4894520</v>
      </c>
      <c r="AK659">
        <v>9004532</v>
      </c>
      <c r="AL659">
        <v>18474586</v>
      </c>
      <c r="AM659">
        <v>186105456</v>
      </c>
      <c r="AN659">
        <v>83854568</v>
      </c>
      <c r="AO659">
        <v>23038760</v>
      </c>
      <c r="AP659">
        <v>96928216</v>
      </c>
      <c r="AQ659">
        <v>156156192</v>
      </c>
      <c r="AR659">
        <v>263935584</v>
      </c>
      <c r="AS659">
        <v>186105456</v>
      </c>
      <c r="AT659">
        <v>753</v>
      </c>
      <c r="AU659">
        <v>0.73199999999999998</v>
      </c>
      <c r="AV659">
        <v>9562</v>
      </c>
      <c r="AW659">
        <v>0.229079</v>
      </c>
      <c r="AX659">
        <v>0.645397</v>
      </c>
      <c r="AY659">
        <v>4.0272000000000002E-2</v>
      </c>
      <c r="AZ659">
        <v>47029</v>
      </c>
    </row>
    <row r="660" spans="1:52">
      <c r="A660">
        <v>2004</v>
      </c>
      <c r="B660">
        <v>122436</v>
      </c>
      <c r="C660" t="s">
        <v>116</v>
      </c>
      <c r="D660" t="s">
        <v>48</v>
      </c>
      <c r="E660">
        <f t="shared" si="10"/>
        <v>1</v>
      </c>
      <c r="F660">
        <f>IF(ISNA(VLOOKUP(B660,criteria!$U$2:$U$174,1,0)),0,1)</f>
        <v>1</v>
      </c>
      <c r="G660">
        <v>0.65892693165420435</v>
      </c>
      <c r="H660">
        <v>0.23372486561815647</v>
      </c>
      <c r="I660">
        <v>7623</v>
      </c>
      <c r="J660">
        <v>5023</v>
      </c>
      <c r="K660">
        <v>1174</v>
      </c>
      <c r="L660">
        <v>0</v>
      </c>
      <c r="M660">
        <v>1174</v>
      </c>
      <c r="V660">
        <v>197736656</v>
      </c>
      <c r="W660">
        <v>155487120</v>
      </c>
      <c r="Z660">
        <v>7078411</v>
      </c>
      <c r="AB660">
        <v>22077740</v>
      </c>
      <c r="AC660">
        <v>2009807</v>
      </c>
      <c r="AF660">
        <v>242698736</v>
      </c>
      <c r="AG660">
        <v>83970656</v>
      </c>
      <c r="AH660">
        <v>1183951</v>
      </c>
      <c r="AI660">
        <v>3823111</v>
      </c>
      <c r="AJ660">
        <v>5007062</v>
      </c>
      <c r="AK660">
        <v>13255643</v>
      </c>
      <c r="AL660">
        <v>20428396</v>
      </c>
      <c r="AM660">
        <v>202442752</v>
      </c>
      <c r="AN660">
        <v>89647600</v>
      </c>
      <c r="AO660">
        <v>24822132</v>
      </c>
      <c r="AP660">
        <v>156156192</v>
      </c>
      <c r="AQ660">
        <v>172023104</v>
      </c>
      <c r="AR660">
        <v>242698736</v>
      </c>
      <c r="AS660">
        <v>202442752</v>
      </c>
      <c r="AT660">
        <v>721</v>
      </c>
      <c r="AU660">
        <v>0.72799999999999998</v>
      </c>
      <c r="AV660">
        <v>11260</v>
      </c>
      <c r="AW660">
        <v>0.22867799999999999</v>
      </c>
      <c r="AX660">
        <v>0.62793200000000005</v>
      </c>
      <c r="AY660">
        <v>4.0511699999999998E-2</v>
      </c>
      <c r="AZ660">
        <v>47983</v>
      </c>
    </row>
    <row r="661" spans="1:52">
      <c r="A661">
        <v>2005</v>
      </c>
      <c r="B661">
        <v>122436</v>
      </c>
      <c r="C661" t="s">
        <v>75</v>
      </c>
      <c r="D661" t="s">
        <v>48</v>
      </c>
      <c r="E661">
        <f t="shared" si="10"/>
        <v>1</v>
      </c>
      <c r="F661">
        <f>IF(ISNA(VLOOKUP(B661,criteria!$U$2:$U$174,1,0)),0,1)</f>
        <v>1</v>
      </c>
      <c r="G661">
        <v>0.5961587382345459</v>
      </c>
      <c r="H661">
        <v>0.24237251973543844</v>
      </c>
      <c r="I661">
        <v>7862</v>
      </c>
      <c r="J661">
        <v>4687</v>
      </c>
      <c r="K661">
        <v>1132</v>
      </c>
      <c r="L661">
        <v>4</v>
      </c>
      <c r="M661">
        <v>1136</v>
      </c>
      <c r="N661" t="s">
        <v>93</v>
      </c>
      <c r="O661" t="s">
        <v>49</v>
      </c>
      <c r="P661" t="s">
        <v>50</v>
      </c>
      <c r="Q661" t="s">
        <v>52</v>
      </c>
      <c r="V661">
        <v>216247360</v>
      </c>
      <c r="W661">
        <v>172835744</v>
      </c>
      <c r="Z661">
        <v>5551005</v>
      </c>
      <c r="AB661">
        <v>18490648</v>
      </c>
      <c r="AC661">
        <v>2726350</v>
      </c>
      <c r="AF661">
        <v>270314656</v>
      </c>
      <c r="AG661">
        <v>87961672</v>
      </c>
      <c r="AH661">
        <v>1089476</v>
      </c>
      <c r="AI661">
        <v>3689368</v>
      </c>
      <c r="AJ661">
        <v>4778844</v>
      </c>
      <c r="AK661">
        <v>10175061</v>
      </c>
      <c r="AL661">
        <v>25735564</v>
      </c>
      <c r="AM661">
        <v>217956464</v>
      </c>
      <c r="AN661">
        <v>93629216</v>
      </c>
      <c r="AO661">
        <v>25488778</v>
      </c>
      <c r="AP661">
        <v>172023104</v>
      </c>
      <c r="AQ661">
        <v>204917648</v>
      </c>
      <c r="AR661">
        <v>270314656</v>
      </c>
      <c r="AS661">
        <v>217956464</v>
      </c>
      <c r="AT661">
        <v>771</v>
      </c>
      <c r="AU661">
        <v>0.753</v>
      </c>
      <c r="AV661">
        <v>11330</v>
      </c>
      <c r="AW661">
        <v>0.21307899999999999</v>
      </c>
      <c r="AX661">
        <v>0.61471399999999998</v>
      </c>
      <c r="AY661">
        <v>3.1062699999999999E-2</v>
      </c>
      <c r="AZ661">
        <v>55293</v>
      </c>
    </row>
    <row r="662" spans="1:52">
      <c r="A662">
        <v>2006</v>
      </c>
      <c r="B662">
        <v>122436</v>
      </c>
      <c r="C662" t="s">
        <v>75</v>
      </c>
      <c r="D662" t="s">
        <v>48</v>
      </c>
      <c r="E662">
        <f t="shared" si="10"/>
        <v>1</v>
      </c>
      <c r="F662">
        <f>IF(ISNA(VLOOKUP(B662,criteria!$U$2:$U$174,1,0)),0,1)</f>
        <v>1</v>
      </c>
      <c r="G662">
        <v>0.46078821656050956</v>
      </c>
      <c r="H662">
        <v>0.23887688984881209</v>
      </c>
      <c r="I662">
        <v>10048</v>
      </c>
      <c r="J662">
        <v>4630</v>
      </c>
      <c r="K662">
        <v>1106</v>
      </c>
      <c r="L662">
        <v>0</v>
      </c>
      <c r="M662">
        <v>1106</v>
      </c>
      <c r="N662" t="s">
        <v>93</v>
      </c>
      <c r="O662" t="s">
        <v>49</v>
      </c>
      <c r="P662" t="s">
        <v>50</v>
      </c>
      <c r="Q662" t="s">
        <v>52</v>
      </c>
      <c r="V662">
        <v>233711520</v>
      </c>
      <c r="W662">
        <v>188227936</v>
      </c>
      <c r="Z662">
        <v>6328417</v>
      </c>
      <c r="AB662">
        <v>18849868</v>
      </c>
      <c r="AC662">
        <v>3360428</v>
      </c>
      <c r="AF662">
        <v>308373056</v>
      </c>
      <c r="AG662">
        <v>95955008</v>
      </c>
      <c r="AH662">
        <v>1309516</v>
      </c>
      <c r="AI662">
        <v>3758685</v>
      </c>
      <c r="AJ662">
        <v>5068201</v>
      </c>
      <c r="AK662">
        <v>10950263</v>
      </c>
      <c r="AL662">
        <v>24841736</v>
      </c>
      <c r="AM662">
        <v>228228192</v>
      </c>
      <c r="AN662">
        <v>100017840</v>
      </c>
      <c r="AO662">
        <v>27215572</v>
      </c>
      <c r="AP662">
        <v>204917648</v>
      </c>
      <c r="AQ662">
        <v>256472320</v>
      </c>
      <c r="AR662">
        <v>308373056</v>
      </c>
      <c r="AS662">
        <v>228228192</v>
      </c>
      <c r="AT662">
        <v>740</v>
      </c>
      <c r="AU662">
        <v>0.73799999999999999</v>
      </c>
      <c r="AV662">
        <v>10960</v>
      </c>
      <c r="AW662">
        <v>0.241953</v>
      </c>
      <c r="AX662">
        <v>0.61709199999999997</v>
      </c>
      <c r="AY662">
        <v>3.16315E-2</v>
      </c>
      <c r="AZ662">
        <v>52206.5</v>
      </c>
    </row>
    <row r="663" spans="1:52">
      <c r="A663">
        <v>2007</v>
      </c>
      <c r="B663">
        <v>122436</v>
      </c>
      <c r="C663" t="s">
        <v>75</v>
      </c>
      <c r="D663" t="s">
        <v>48</v>
      </c>
      <c r="E663">
        <f t="shared" si="10"/>
        <v>1</v>
      </c>
      <c r="F663">
        <f>IF(ISNA(VLOOKUP(B663,criteria!$U$2:$U$174,1,0)),0,1)</f>
        <v>1</v>
      </c>
      <c r="G663">
        <v>0.48139733030389092</v>
      </c>
      <c r="H663">
        <v>0.21514257620452309</v>
      </c>
      <c r="I663">
        <v>10563</v>
      </c>
      <c r="J663">
        <v>5085</v>
      </c>
      <c r="K663">
        <v>1090</v>
      </c>
      <c r="L663">
        <v>4</v>
      </c>
      <c r="M663">
        <v>1094</v>
      </c>
      <c r="N663" t="s">
        <v>93</v>
      </c>
      <c r="O663" t="s">
        <v>49</v>
      </c>
      <c r="P663" t="s">
        <v>50</v>
      </c>
      <c r="Q663" t="s">
        <v>52</v>
      </c>
      <c r="V663">
        <v>246037472</v>
      </c>
      <c r="W663">
        <v>197234608</v>
      </c>
      <c r="Z663">
        <v>6053399</v>
      </c>
      <c r="AB663">
        <v>15199501</v>
      </c>
      <c r="AC663">
        <v>3041754</v>
      </c>
      <c r="AF663">
        <v>255108240</v>
      </c>
      <c r="AG663">
        <v>95465784</v>
      </c>
      <c r="AH663">
        <v>1502025</v>
      </c>
      <c r="AI663">
        <v>3519578</v>
      </c>
      <c r="AJ663">
        <v>5021603</v>
      </c>
      <c r="AK663">
        <v>13499862</v>
      </c>
      <c r="AL663">
        <v>26765134</v>
      </c>
      <c r="AM663">
        <v>240350384</v>
      </c>
      <c r="AN663">
        <v>106757536</v>
      </c>
      <c r="AO663">
        <v>31745242</v>
      </c>
      <c r="AP663">
        <v>256472320</v>
      </c>
      <c r="AQ663">
        <v>267919920</v>
      </c>
      <c r="AR663">
        <v>255108240</v>
      </c>
      <c r="AS663">
        <v>240350384</v>
      </c>
      <c r="AT663">
        <v>789</v>
      </c>
      <c r="AU663">
        <v>0.752</v>
      </c>
      <c r="AV663">
        <v>10960</v>
      </c>
      <c r="AW663">
        <v>0.24662200000000001</v>
      </c>
      <c r="AX663">
        <v>0.61373900000000003</v>
      </c>
      <c r="AY663">
        <v>3.8851400000000001E-2</v>
      </c>
      <c r="AZ663">
        <v>54359</v>
      </c>
    </row>
    <row r="664" spans="1:52">
      <c r="A664">
        <v>2008</v>
      </c>
      <c r="B664">
        <v>122436</v>
      </c>
      <c r="C664" t="s">
        <v>75</v>
      </c>
      <c r="D664" t="s">
        <v>48</v>
      </c>
      <c r="E664">
        <f t="shared" si="10"/>
        <v>1</v>
      </c>
      <c r="F664">
        <f>IF(ISNA(VLOOKUP(B664,criteria!$U$2:$U$174,1,0)),0,1)</f>
        <v>1</v>
      </c>
      <c r="G664">
        <v>0.52144746787603935</v>
      </c>
      <c r="H664">
        <v>0.22830222866461317</v>
      </c>
      <c r="I664">
        <v>10584</v>
      </c>
      <c r="J664">
        <v>5519</v>
      </c>
      <c r="K664">
        <v>1260</v>
      </c>
      <c r="L664">
        <v>0</v>
      </c>
      <c r="M664">
        <v>1260</v>
      </c>
      <c r="V664">
        <v>247146000</v>
      </c>
      <c r="W664">
        <v>189088992</v>
      </c>
      <c r="Z664">
        <v>6632000</v>
      </c>
      <c r="AB664">
        <v>14836000</v>
      </c>
      <c r="AC664">
        <v>3567000</v>
      </c>
      <c r="AF664">
        <v>185894000</v>
      </c>
      <c r="AG664">
        <v>97596000</v>
      </c>
      <c r="AH664">
        <v>1879000</v>
      </c>
      <c r="AI664">
        <v>3453000</v>
      </c>
      <c r="AJ664">
        <v>5332000</v>
      </c>
      <c r="AK664">
        <v>18141000</v>
      </c>
      <c r="AL664">
        <v>29531000</v>
      </c>
      <c r="AM664">
        <v>250522000</v>
      </c>
      <c r="AN664">
        <v>115211000</v>
      </c>
      <c r="AO664">
        <v>32640000</v>
      </c>
      <c r="AP664">
        <v>267919920</v>
      </c>
      <c r="AQ664">
        <v>220839536</v>
      </c>
      <c r="AR664">
        <v>185894000</v>
      </c>
      <c r="AS664">
        <v>250522000</v>
      </c>
      <c r="AT664">
        <v>788</v>
      </c>
      <c r="AU664">
        <v>0.74399999999999999</v>
      </c>
      <c r="AV664">
        <v>11870</v>
      </c>
      <c r="AW664">
        <v>0.22873199999999999</v>
      </c>
      <c r="AX664">
        <v>0.61334699999999998</v>
      </c>
      <c r="AY664">
        <v>3.6678599999999999E-2</v>
      </c>
      <c r="AZ664">
        <v>61145</v>
      </c>
    </row>
    <row r="665" spans="1:52">
      <c r="A665">
        <v>2009</v>
      </c>
      <c r="B665">
        <v>122436</v>
      </c>
      <c r="C665" t="s">
        <v>75</v>
      </c>
      <c r="D665" t="s">
        <v>48</v>
      </c>
      <c r="E665">
        <f t="shared" si="10"/>
        <v>1</v>
      </c>
      <c r="F665">
        <f>IF(ISNA(VLOOKUP(B665,criteria!$U$2:$U$174,1,0)),0,1)</f>
        <v>1</v>
      </c>
      <c r="G665">
        <v>0.49399999999999999</v>
      </c>
      <c r="H665">
        <v>0.19911667280088333</v>
      </c>
      <c r="I665">
        <v>11000</v>
      </c>
      <c r="J665">
        <v>5434</v>
      </c>
      <c r="K665">
        <v>1081</v>
      </c>
      <c r="L665">
        <v>1</v>
      </c>
      <c r="M665">
        <v>1082</v>
      </c>
      <c r="N665" t="s">
        <v>93</v>
      </c>
      <c r="O665" t="s">
        <v>49</v>
      </c>
      <c r="P665" t="s">
        <v>50</v>
      </c>
      <c r="Q665" t="s">
        <v>52</v>
      </c>
      <c r="R665">
        <v>-117.191</v>
      </c>
      <c r="S665">
        <v>32.770600000000002</v>
      </c>
      <c r="V665">
        <v>258571008</v>
      </c>
      <c r="W665">
        <v>190975008</v>
      </c>
      <c r="Z665">
        <v>7766000</v>
      </c>
      <c r="AB665">
        <v>19622000</v>
      </c>
      <c r="AC665">
        <v>3202000</v>
      </c>
      <c r="AF665">
        <v>296460992</v>
      </c>
      <c r="AG665">
        <v>95481000</v>
      </c>
      <c r="AH665">
        <v>2091000</v>
      </c>
      <c r="AI665">
        <v>3574000</v>
      </c>
      <c r="AJ665">
        <v>5665000</v>
      </c>
      <c r="AK665">
        <v>20424000</v>
      </c>
      <c r="AL665">
        <v>28431000</v>
      </c>
      <c r="AM665">
        <v>249170000</v>
      </c>
      <c r="AN665">
        <v>118291000</v>
      </c>
      <c r="AO665">
        <v>34696000</v>
      </c>
      <c r="AP665">
        <v>220839536</v>
      </c>
      <c r="AQ665">
        <v>260074368</v>
      </c>
      <c r="AR665">
        <v>296460992</v>
      </c>
      <c r="AS665">
        <v>249170000</v>
      </c>
      <c r="AT665">
        <v>853</v>
      </c>
      <c r="AU665">
        <v>0.72699999999999998</v>
      </c>
      <c r="AV665">
        <v>12602</v>
      </c>
      <c r="AW665">
        <v>0.235122</v>
      </c>
      <c r="AX665">
        <v>0.599024</v>
      </c>
      <c r="AY665">
        <v>3.3170699999999997E-2</v>
      </c>
      <c r="AZ665">
        <v>55939.5</v>
      </c>
    </row>
    <row r="666" spans="1:52">
      <c r="A666">
        <v>2010</v>
      </c>
      <c r="B666">
        <v>122436</v>
      </c>
      <c r="C666" t="s">
        <v>75</v>
      </c>
      <c r="D666" t="s">
        <v>48</v>
      </c>
      <c r="E666">
        <f t="shared" si="10"/>
        <v>1</v>
      </c>
      <c r="F666">
        <f>IF(ISNA(VLOOKUP(B666,criteria!$U$2:$U$174,1,0)),0,1)</f>
        <v>1</v>
      </c>
      <c r="G666">
        <v>0.51289020673750108</v>
      </c>
      <c r="H666">
        <v>0.1846796210052995</v>
      </c>
      <c r="I666">
        <v>12141</v>
      </c>
      <c r="J666">
        <v>6227</v>
      </c>
      <c r="K666">
        <v>1149</v>
      </c>
      <c r="L666">
        <v>1</v>
      </c>
      <c r="M666">
        <v>1150</v>
      </c>
      <c r="N666" t="s">
        <v>93</v>
      </c>
      <c r="O666" t="s">
        <v>49</v>
      </c>
      <c r="P666" t="s">
        <v>50</v>
      </c>
      <c r="Q666" t="s">
        <v>52</v>
      </c>
      <c r="R666">
        <v>-117.191</v>
      </c>
      <c r="S666">
        <v>32.770600000000002</v>
      </c>
      <c r="V666">
        <v>278948000</v>
      </c>
      <c r="W666">
        <v>204828000</v>
      </c>
      <c r="Z666">
        <v>10016000</v>
      </c>
      <c r="AB666">
        <v>27212000</v>
      </c>
      <c r="AC666">
        <v>3555000</v>
      </c>
      <c r="AF666">
        <v>347044000</v>
      </c>
      <c r="AG666">
        <v>102309000</v>
      </c>
      <c r="AH666">
        <v>3199000</v>
      </c>
      <c r="AI666">
        <v>3808000</v>
      </c>
      <c r="AJ666">
        <v>7007000</v>
      </c>
      <c r="AK666">
        <v>22442000</v>
      </c>
      <c r="AL666">
        <v>30799000</v>
      </c>
      <c r="AM666">
        <v>253747008</v>
      </c>
      <c r="AN666">
        <v>119635000</v>
      </c>
      <c r="AO666">
        <v>34903000</v>
      </c>
      <c r="AP666">
        <v>260074368</v>
      </c>
      <c r="AQ666">
        <v>326820608</v>
      </c>
      <c r="AR666">
        <v>347044000</v>
      </c>
      <c r="AS666">
        <v>253747008</v>
      </c>
      <c r="AT666">
        <v>847</v>
      </c>
      <c r="AU666">
        <v>0.749</v>
      </c>
      <c r="AV666">
        <v>11602</v>
      </c>
      <c r="AW666">
        <v>0.23169600000000001</v>
      </c>
      <c r="AX666">
        <v>0.57418100000000005</v>
      </c>
      <c r="AY666">
        <v>3.7090600000000001E-2</v>
      </c>
      <c r="AZ666">
        <v>55277.5</v>
      </c>
    </row>
    <row r="667" spans="1:52">
      <c r="A667">
        <v>2011</v>
      </c>
      <c r="B667">
        <v>122436</v>
      </c>
      <c r="C667" t="s">
        <v>75</v>
      </c>
      <c r="D667" t="s">
        <v>48</v>
      </c>
      <c r="E667">
        <f t="shared" si="10"/>
        <v>1</v>
      </c>
      <c r="F667">
        <f>IF(ISNA(VLOOKUP(B667,criteria!$U$2:$U$174,1,0)),0,1)</f>
        <v>1</v>
      </c>
      <c r="G667">
        <v>0.47522896084228744</v>
      </c>
      <c r="H667">
        <v>0.17344461305007589</v>
      </c>
      <c r="I667">
        <v>13867</v>
      </c>
      <c r="J667">
        <v>6590</v>
      </c>
      <c r="K667">
        <v>1142</v>
      </c>
      <c r="L667">
        <v>1</v>
      </c>
      <c r="M667">
        <v>1143</v>
      </c>
      <c r="N667" t="s">
        <v>93</v>
      </c>
      <c r="O667" t="s">
        <v>49</v>
      </c>
      <c r="P667" t="s">
        <v>50</v>
      </c>
      <c r="Q667" t="s">
        <v>52</v>
      </c>
      <c r="R667">
        <v>-117.18899999999999</v>
      </c>
      <c r="S667">
        <v>32.7714</v>
      </c>
      <c r="T667">
        <v>2.8000000000000001E-2</v>
      </c>
      <c r="U667">
        <v>1468</v>
      </c>
      <c r="V667">
        <v>294956992</v>
      </c>
      <c r="W667">
        <v>214754000</v>
      </c>
      <c r="Z667">
        <v>10113000</v>
      </c>
      <c r="AB667">
        <v>33596000</v>
      </c>
      <c r="AC667">
        <v>3757000</v>
      </c>
      <c r="AF667">
        <v>285007008</v>
      </c>
      <c r="AG667">
        <v>106568000</v>
      </c>
      <c r="AH667">
        <v>3984000</v>
      </c>
      <c r="AI667">
        <v>3717000</v>
      </c>
      <c r="AJ667">
        <v>7701000</v>
      </c>
      <c r="AK667">
        <v>23575000</v>
      </c>
      <c r="AL667">
        <v>31900000</v>
      </c>
      <c r="AM667">
        <v>265892000</v>
      </c>
      <c r="AN667">
        <v>126734000</v>
      </c>
      <c r="AO667">
        <v>38031000</v>
      </c>
      <c r="AP667">
        <v>326820608</v>
      </c>
      <c r="AQ667">
        <v>345592704</v>
      </c>
      <c r="AR667">
        <v>285007008</v>
      </c>
      <c r="AS667">
        <v>265892000</v>
      </c>
      <c r="AT667">
        <v>836</v>
      </c>
      <c r="AU667">
        <v>0.75800000000000001</v>
      </c>
      <c r="AV667">
        <v>11752</v>
      </c>
      <c r="AW667">
        <v>0.167513</v>
      </c>
      <c r="AX667">
        <v>0.56852800000000003</v>
      </c>
      <c r="AY667">
        <v>3.5025399999999998E-2</v>
      </c>
      <c r="AZ667">
        <v>62118.5</v>
      </c>
    </row>
    <row r="668" spans="1:52">
      <c r="A668">
        <v>2012</v>
      </c>
      <c r="B668">
        <v>122436</v>
      </c>
      <c r="C668" t="s">
        <v>75</v>
      </c>
      <c r="D668" t="s">
        <v>48</v>
      </c>
      <c r="E668">
        <f t="shared" si="10"/>
        <v>1</v>
      </c>
      <c r="F668">
        <f>IF(ISNA(VLOOKUP(B668,criteria!$U$2:$U$174,1,0)),0,1)</f>
        <v>1</v>
      </c>
      <c r="G668">
        <v>0.42586560501869947</v>
      </c>
      <c r="H668">
        <v>0.15212464589235128</v>
      </c>
      <c r="I668">
        <v>16578</v>
      </c>
      <c r="J668">
        <v>7060</v>
      </c>
      <c r="K668">
        <v>1073</v>
      </c>
      <c r="L668">
        <v>1</v>
      </c>
      <c r="M668">
        <v>1074</v>
      </c>
      <c r="N668" t="s">
        <v>93</v>
      </c>
      <c r="O668" t="s">
        <v>49</v>
      </c>
      <c r="P668" t="s">
        <v>50</v>
      </c>
      <c r="Q668" t="s">
        <v>52</v>
      </c>
      <c r="R668">
        <v>-117.18899999999999</v>
      </c>
      <c r="S668">
        <v>32.7714</v>
      </c>
      <c r="T668">
        <v>3.9E-2</v>
      </c>
      <c r="U668">
        <v>1536</v>
      </c>
      <c r="V668">
        <v>296566016</v>
      </c>
      <c r="W668">
        <v>213684000</v>
      </c>
      <c r="Z668">
        <v>9994000</v>
      </c>
      <c r="AB668">
        <v>23697000</v>
      </c>
      <c r="AC668">
        <v>4311000</v>
      </c>
      <c r="AF668">
        <v>360523008</v>
      </c>
      <c r="AG668">
        <v>112283000</v>
      </c>
      <c r="AH668">
        <v>4204000</v>
      </c>
      <c r="AI668">
        <v>3499000</v>
      </c>
      <c r="AJ668">
        <v>7703000</v>
      </c>
      <c r="AK668">
        <v>26101000</v>
      </c>
      <c r="AL668">
        <v>33127000</v>
      </c>
      <c r="AM668">
        <v>270064000</v>
      </c>
      <c r="AN668">
        <v>134463008</v>
      </c>
      <c r="AO668">
        <v>36690000</v>
      </c>
      <c r="AP668">
        <v>345592704</v>
      </c>
      <c r="AQ668">
        <v>395588896</v>
      </c>
      <c r="AR668">
        <v>360523008</v>
      </c>
      <c r="AS668">
        <v>270064000</v>
      </c>
      <c r="AT668">
        <v>817</v>
      </c>
      <c r="AU668">
        <v>0.75</v>
      </c>
      <c r="AV668">
        <v>11910</v>
      </c>
      <c r="AW668">
        <v>0.120563</v>
      </c>
      <c r="AX668">
        <v>0.58366200000000001</v>
      </c>
      <c r="AY668">
        <v>3.26761E-2</v>
      </c>
      <c r="AZ668">
        <v>66681</v>
      </c>
    </row>
    <row r="669" spans="1:52">
      <c r="A669">
        <v>2013</v>
      </c>
      <c r="B669">
        <v>122436</v>
      </c>
      <c r="C669" t="s">
        <v>75</v>
      </c>
      <c r="D669" t="s">
        <v>48</v>
      </c>
      <c r="E669">
        <f t="shared" si="10"/>
        <v>1</v>
      </c>
      <c r="F669">
        <f>IF(ISNA(VLOOKUP(B669,criteria!$U$2:$U$174,1,0)),0,1)</f>
        <v>1</v>
      </c>
      <c r="G669">
        <v>0.48853195399169674</v>
      </c>
      <c r="H669">
        <v>0.17247144051267763</v>
      </c>
      <c r="I669">
        <v>14693</v>
      </c>
      <c r="J669">
        <v>7178</v>
      </c>
      <c r="K669">
        <v>1238</v>
      </c>
      <c r="L669">
        <v>0</v>
      </c>
      <c r="M669">
        <v>1238</v>
      </c>
      <c r="N669" t="s">
        <v>93</v>
      </c>
      <c r="O669" t="s">
        <v>49</v>
      </c>
      <c r="P669" t="s">
        <v>50</v>
      </c>
      <c r="Q669" t="s">
        <v>52</v>
      </c>
      <c r="R669">
        <v>-117.18899999999999</v>
      </c>
      <c r="S669">
        <v>32.7714</v>
      </c>
      <c r="T669">
        <v>2.8000000000000001E-2</v>
      </c>
      <c r="U669">
        <v>1659</v>
      </c>
      <c r="V669">
        <v>309128992</v>
      </c>
      <c r="W669">
        <v>221870000</v>
      </c>
      <c r="Z669">
        <v>9641000</v>
      </c>
      <c r="AB669">
        <v>26466000</v>
      </c>
      <c r="AC669">
        <v>5450000</v>
      </c>
      <c r="AF669">
        <v>386935008</v>
      </c>
      <c r="AG669">
        <v>113373000</v>
      </c>
      <c r="AH669">
        <v>4965000</v>
      </c>
      <c r="AI669">
        <v>3622000</v>
      </c>
      <c r="AJ669">
        <v>8587000</v>
      </c>
      <c r="AK669">
        <v>27042000</v>
      </c>
      <c r="AL669">
        <v>35259000</v>
      </c>
      <c r="AM669">
        <v>282302016</v>
      </c>
      <c r="AN669">
        <v>138504992</v>
      </c>
      <c r="AO669">
        <v>40345000</v>
      </c>
      <c r="AP669">
        <v>395588896</v>
      </c>
      <c r="AQ669">
        <v>468766016</v>
      </c>
      <c r="AR669">
        <v>386935008</v>
      </c>
      <c r="AS669">
        <v>282302016</v>
      </c>
      <c r="AT669">
        <v>966</v>
      </c>
      <c r="AU669">
        <v>0.76700000000000002</v>
      </c>
      <c r="AV669">
        <v>11910</v>
      </c>
      <c r="AW669">
        <v>0.119823</v>
      </c>
      <c r="AX669">
        <v>0.60298200000000002</v>
      </c>
      <c r="AY669">
        <v>3.0922100000000001E-2</v>
      </c>
      <c r="AZ669">
        <v>65281</v>
      </c>
    </row>
    <row r="670" spans="1:52">
      <c r="A670">
        <v>2014</v>
      </c>
      <c r="B670">
        <v>122436</v>
      </c>
      <c r="C670" t="s">
        <v>75</v>
      </c>
      <c r="D670" t="s">
        <v>48</v>
      </c>
      <c r="E670">
        <f t="shared" si="10"/>
        <v>1</v>
      </c>
      <c r="F670">
        <f>IF(ISNA(VLOOKUP(B670,criteria!$U$2:$U$174,1,0)),0,1)</f>
        <v>1</v>
      </c>
      <c r="G670">
        <v>0.46248332982382256</v>
      </c>
      <c r="H670">
        <v>0.1713461830323266</v>
      </c>
      <c r="I670">
        <v>14247</v>
      </c>
      <c r="J670">
        <v>6589</v>
      </c>
      <c r="K670">
        <v>1129</v>
      </c>
      <c r="L670">
        <v>0</v>
      </c>
      <c r="M670">
        <v>1129</v>
      </c>
      <c r="N670" t="s">
        <v>93</v>
      </c>
      <c r="O670" t="s">
        <v>49</v>
      </c>
      <c r="P670" t="s">
        <v>50</v>
      </c>
      <c r="Q670" t="s">
        <v>52</v>
      </c>
      <c r="R670">
        <v>-117.18899999999999</v>
      </c>
      <c r="S670">
        <v>32.7714</v>
      </c>
      <c r="T670">
        <v>1.4999999999999999E-2</v>
      </c>
      <c r="U670">
        <v>1729</v>
      </c>
      <c r="V670">
        <v>317638016</v>
      </c>
      <c r="W670">
        <v>226974000</v>
      </c>
      <c r="Z670">
        <v>9929000</v>
      </c>
      <c r="AB670">
        <v>28207000</v>
      </c>
      <c r="AC670">
        <v>5216000</v>
      </c>
      <c r="AF670">
        <v>315742016</v>
      </c>
      <c r="AG670">
        <v>118232000</v>
      </c>
      <c r="AH670">
        <v>4200000</v>
      </c>
      <c r="AI670">
        <v>5044000</v>
      </c>
      <c r="AJ670">
        <v>9244000</v>
      </c>
      <c r="AK670">
        <v>28111000</v>
      </c>
      <c r="AL670">
        <v>37403000</v>
      </c>
      <c r="AM670">
        <v>293521984</v>
      </c>
      <c r="AN670">
        <v>144103008</v>
      </c>
      <c r="AO670">
        <v>43069000</v>
      </c>
      <c r="AP670">
        <v>468766016</v>
      </c>
      <c r="AQ670">
        <v>469984000</v>
      </c>
      <c r="AR670">
        <v>315742016</v>
      </c>
      <c r="AS670">
        <v>293521984</v>
      </c>
      <c r="AT670">
        <v>857</v>
      </c>
      <c r="AU670">
        <v>0.79300000000000004</v>
      </c>
      <c r="AV670">
        <v>11910</v>
      </c>
      <c r="AW670">
        <v>0.12961</v>
      </c>
      <c r="AX670">
        <v>0.60574799999999995</v>
      </c>
      <c r="AY670">
        <v>2.2776600000000001E-2</v>
      </c>
      <c r="AZ670">
        <v>64151</v>
      </c>
    </row>
    <row r="671" spans="1:52">
      <c r="A671">
        <v>2015</v>
      </c>
      <c r="B671">
        <v>122436</v>
      </c>
      <c r="C671" t="s">
        <v>75</v>
      </c>
      <c r="D671" t="s">
        <v>48</v>
      </c>
      <c r="E671">
        <f t="shared" si="10"/>
        <v>1</v>
      </c>
      <c r="F671">
        <f>IF(ISNA(VLOOKUP(B671,criteria!$U$2:$U$174,1,0)),0,1)</f>
        <v>1</v>
      </c>
      <c r="G671">
        <v>0.51678244972577692</v>
      </c>
      <c r="H671">
        <v>0.15636054903070609</v>
      </c>
      <c r="I671">
        <v>13675</v>
      </c>
      <c r="J671">
        <v>7067</v>
      </c>
      <c r="K671">
        <v>1103</v>
      </c>
      <c r="L671">
        <v>2</v>
      </c>
      <c r="M671">
        <v>1105</v>
      </c>
      <c r="T671">
        <v>2.1999999999999999E-2</v>
      </c>
      <c r="U671">
        <v>1783</v>
      </c>
      <c r="V671">
        <v>324369984</v>
      </c>
      <c r="W671">
        <v>231319008</v>
      </c>
      <c r="Z671">
        <v>10626000</v>
      </c>
      <c r="AB671">
        <v>37197000</v>
      </c>
      <c r="AC671">
        <v>5313000</v>
      </c>
      <c r="AF671">
        <v>299569984</v>
      </c>
      <c r="AG671">
        <v>124111000</v>
      </c>
      <c r="AH671">
        <v>4583000</v>
      </c>
      <c r="AI671">
        <v>8083000</v>
      </c>
      <c r="AJ671">
        <v>12666000</v>
      </c>
      <c r="AK671">
        <v>30223000</v>
      </c>
      <c r="AL671">
        <v>39446000</v>
      </c>
      <c r="AM671">
        <v>311139008</v>
      </c>
      <c r="AN671">
        <v>159375008</v>
      </c>
      <c r="AO671">
        <v>48471000</v>
      </c>
      <c r="AP671">
        <v>469984000</v>
      </c>
      <c r="AQ671">
        <v>449796992</v>
      </c>
      <c r="AR671">
        <v>299569984</v>
      </c>
      <c r="AS671">
        <v>311139008</v>
      </c>
      <c r="AT671">
        <v>893</v>
      </c>
      <c r="AU671">
        <v>0.77800000000000002</v>
      </c>
      <c r="AV671">
        <v>12042</v>
      </c>
      <c r="AW671">
        <v>0.139241</v>
      </c>
      <c r="AX671">
        <v>0.58987299999999998</v>
      </c>
      <c r="AY671">
        <v>2.7215199999999998E-2</v>
      </c>
      <c r="AZ671">
        <v>65877</v>
      </c>
    </row>
    <row r="672" spans="1:52">
      <c r="A672">
        <v>2016</v>
      </c>
      <c r="B672">
        <v>122436</v>
      </c>
      <c r="C672" t="s">
        <v>75</v>
      </c>
      <c r="D672" t="s">
        <v>48</v>
      </c>
      <c r="E672">
        <f t="shared" si="10"/>
        <v>1</v>
      </c>
      <c r="F672">
        <f>IF(ISNA(VLOOKUP(B672,criteria!$U$2:$U$174,1,0)),0,1)</f>
        <v>1</v>
      </c>
      <c r="G672">
        <v>0.51384167071393883</v>
      </c>
      <c r="H672">
        <v>0.15298406697272482</v>
      </c>
      <c r="I672">
        <v>14413</v>
      </c>
      <c r="J672">
        <v>7406</v>
      </c>
      <c r="K672">
        <v>1133</v>
      </c>
      <c r="L672">
        <v>0</v>
      </c>
      <c r="M672">
        <v>1133</v>
      </c>
      <c r="T672">
        <v>2.1999999999999999E-2</v>
      </c>
      <c r="U672">
        <v>1758</v>
      </c>
      <c r="V672">
        <v>336688000</v>
      </c>
      <c r="W672">
        <v>241414000</v>
      </c>
      <c r="Z672">
        <v>10934000</v>
      </c>
      <c r="AB672">
        <v>25235000</v>
      </c>
      <c r="AC672">
        <v>6348000</v>
      </c>
      <c r="AF672">
        <v>413775008</v>
      </c>
      <c r="AG672">
        <v>127852000</v>
      </c>
      <c r="AH672">
        <v>3883000</v>
      </c>
      <c r="AI672">
        <v>8126000</v>
      </c>
      <c r="AJ672">
        <v>12009000</v>
      </c>
      <c r="AK672">
        <v>34676000</v>
      </c>
      <c r="AL672">
        <v>40808000</v>
      </c>
      <c r="AM672">
        <v>321160992</v>
      </c>
      <c r="AN672">
        <v>163399008</v>
      </c>
      <c r="AO672">
        <v>50368000</v>
      </c>
      <c r="AP672">
        <v>449796992</v>
      </c>
      <c r="AQ672">
        <v>503568000</v>
      </c>
      <c r="AR672">
        <v>413775008</v>
      </c>
      <c r="AS672">
        <v>321160992</v>
      </c>
      <c r="AT672">
        <v>932</v>
      </c>
      <c r="AU672">
        <v>0.81799999999999995</v>
      </c>
      <c r="AV672">
        <v>12302</v>
      </c>
      <c r="AW672">
        <v>0.11430700000000001</v>
      </c>
      <c r="AX672">
        <v>0.57300899999999999</v>
      </c>
      <c r="AY672">
        <v>3.0973500000000001E-2</v>
      </c>
      <c r="AZ672">
        <v>70085</v>
      </c>
    </row>
    <row r="673" spans="1:52">
      <c r="A673">
        <v>2017</v>
      </c>
      <c r="B673">
        <v>122436</v>
      </c>
      <c r="C673" t="s">
        <v>75</v>
      </c>
      <c r="D673" t="s">
        <v>48</v>
      </c>
      <c r="E673">
        <f t="shared" si="10"/>
        <v>1</v>
      </c>
      <c r="F673">
        <f>IF(ISNA(VLOOKUP(B673,criteria!$U$2:$U$174,1,0)),0,1)</f>
        <v>1</v>
      </c>
      <c r="G673">
        <v>0.4979306601533347</v>
      </c>
      <c r="H673">
        <v>0.16487259844665486</v>
      </c>
      <c r="I673">
        <v>14739</v>
      </c>
      <c r="J673">
        <v>7339</v>
      </c>
      <c r="K673">
        <v>1208</v>
      </c>
      <c r="L673">
        <v>2</v>
      </c>
      <c r="M673">
        <v>1210</v>
      </c>
      <c r="T673">
        <v>2.5000000000000001E-2</v>
      </c>
      <c r="U673">
        <v>1717</v>
      </c>
      <c r="V673">
        <v>357116992</v>
      </c>
      <c r="W673">
        <v>253212992</v>
      </c>
      <c r="Z673">
        <v>11796000</v>
      </c>
      <c r="AB673">
        <v>51967000</v>
      </c>
      <c r="AC673">
        <v>7398000</v>
      </c>
      <c r="AF673">
        <v>430505984</v>
      </c>
      <c r="AG673">
        <v>135006000</v>
      </c>
      <c r="AH673">
        <v>4066000</v>
      </c>
      <c r="AI673">
        <v>6473000</v>
      </c>
      <c r="AJ673">
        <v>10539000</v>
      </c>
      <c r="AK673">
        <v>29639000</v>
      </c>
      <c r="AL673">
        <v>42703000</v>
      </c>
      <c r="AM673">
        <v>327315008</v>
      </c>
      <c r="AN673">
        <v>169748000</v>
      </c>
      <c r="AO673">
        <v>51482000</v>
      </c>
      <c r="AP673">
        <v>503568000</v>
      </c>
      <c r="AQ673">
        <v>529998016</v>
      </c>
      <c r="AR673">
        <v>430505984</v>
      </c>
      <c r="AS673">
        <v>327315008</v>
      </c>
      <c r="AV673">
        <v>12630</v>
      </c>
    </row>
    <row r="674" spans="1:52">
      <c r="A674">
        <v>1990</v>
      </c>
      <c r="B674">
        <v>122597</v>
      </c>
      <c r="C674" t="s">
        <v>117</v>
      </c>
      <c r="D674" t="s">
        <v>48</v>
      </c>
      <c r="E674">
        <f t="shared" si="10"/>
        <v>0</v>
      </c>
      <c r="F674">
        <f>IF(ISNA(VLOOKUP(B674,criteria!$U$2:$U$174,1,0)),0,1)</f>
        <v>1</v>
      </c>
      <c r="G674" t="s">
        <v>636</v>
      </c>
      <c r="H674" t="s">
        <v>636</v>
      </c>
      <c r="N674">
        <v>94132</v>
      </c>
      <c r="O674" t="s">
        <v>49</v>
      </c>
      <c r="V674">
        <v>35228536</v>
      </c>
      <c r="Z674">
        <v>7948776</v>
      </c>
      <c r="AA674">
        <v>110489576</v>
      </c>
      <c r="AB674">
        <v>357319</v>
      </c>
      <c r="AC674">
        <v>8431009</v>
      </c>
      <c r="AF674">
        <v>172933776</v>
      </c>
      <c r="AG674">
        <v>88434704</v>
      </c>
      <c r="AK674">
        <v>12583932</v>
      </c>
      <c r="AL674">
        <v>13618555</v>
      </c>
      <c r="AM674">
        <v>173745520</v>
      </c>
      <c r="AN674">
        <v>97102520</v>
      </c>
      <c r="AO674">
        <v>22828788</v>
      </c>
    </row>
    <row r="675" spans="1:52">
      <c r="A675">
        <v>1991</v>
      </c>
      <c r="B675">
        <v>122597</v>
      </c>
      <c r="C675" t="s">
        <v>117</v>
      </c>
      <c r="D675" t="s">
        <v>48</v>
      </c>
      <c r="E675">
        <f t="shared" si="10"/>
        <v>0</v>
      </c>
      <c r="F675">
        <f>IF(ISNA(VLOOKUP(B675,criteria!$U$2:$U$174,1,0)),0,1)</f>
        <v>1</v>
      </c>
      <c r="G675" t="s">
        <v>636</v>
      </c>
      <c r="H675" t="s">
        <v>636</v>
      </c>
      <c r="N675">
        <v>94132</v>
      </c>
      <c r="O675" t="s">
        <v>49</v>
      </c>
      <c r="V675">
        <v>30362446</v>
      </c>
      <c r="Z675">
        <v>9877979</v>
      </c>
      <c r="AA675">
        <v>116148024</v>
      </c>
      <c r="AB675">
        <v>409704</v>
      </c>
      <c r="AC675">
        <v>11290724</v>
      </c>
      <c r="AF675">
        <v>177896928</v>
      </c>
      <c r="AG675">
        <v>86920024</v>
      </c>
      <c r="AK675">
        <v>12510942</v>
      </c>
      <c r="AL675">
        <v>16631556</v>
      </c>
      <c r="AM675">
        <v>177144912</v>
      </c>
      <c r="AN675">
        <v>94591872</v>
      </c>
      <c r="AO675">
        <v>25795290</v>
      </c>
    </row>
    <row r="676" spans="1:52">
      <c r="A676">
        <v>1992</v>
      </c>
      <c r="B676">
        <v>122597</v>
      </c>
      <c r="C676" t="s">
        <v>117</v>
      </c>
      <c r="D676" t="s">
        <v>48</v>
      </c>
      <c r="E676">
        <f t="shared" si="10"/>
        <v>0</v>
      </c>
      <c r="F676">
        <f>IF(ISNA(VLOOKUP(B676,criteria!$U$2:$U$174,1,0)),0,1)</f>
        <v>1</v>
      </c>
      <c r="G676" t="s">
        <v>636</v>
      </c>
      <c r="H676" t="s">
        <v>636</v>
      </c>
      <c r="N676">
        <v>94132</v>
      </c>
      <c r="O676" t="s">
        <v>49</v>
      </c>
      <c r="V676">
        <v>44329536</v>
      </c>
      <c r="Z676">
        <v>11474004</v>
      </c>
      <c r="AA676">
        <v>93741800</v>
      </c>
      <c r="AB676">
        <v>339634</v>
      </c>
      <c r="AC676">
        <v>20832808</v>
      </c>
      <c r="AF676">
        <v>182493280</v>
      </c>
      <c r="AG676">
        <v>82566000</v>
      </c>
      <c r="AK676">
        <v>11618379</v>
      </c>
      <c r="AL676">
        <v>34720008</v>
      </c>
      <c r="AM676">
        <v>177210784</v>
      </c>
      <c r="AN676">
        <v>87187136</v>
      </c>
      <c r="AO676">
        <v>23195336</v>
      </c>
      <c r="AV676">
        <v>5528</v>
      </c>
    </row>
    <row r="677" spans="1:52">
      <c r="A677">
        <v>1993</v>
      </c>
      <c r="B677">
        <v>122597</v>
      </c>
      <c r="C677" t="s">
        <v>117</v>
      </c>
      <c r="D677" t="s">
        <v>48</v>
      </c>
      <c r="E677">
        <f t="shared" si="10"/>
        <v>0</v>
      </c>
      <c r="F677">
        <f>IF(ISNA(VLOOKUP(B677,criteria!$U$2:$U$174,1,0)),0,1)</f>
        <v>1</v>
      </c>
      <c r="G677" t="s">
        <v>636</v>
      </c>
      <c r="H677" t="s">
        <v>636</v>
      </c>
      <c r="N677">
        <v>94132</v>
      </c>
      <c r="O677" t="s">
        <v>49</v>
      </c>
      <c r="V677">
        <v>53070312</v>
      </c>
      <c r="Y677">
        <v>49526</v>
      </c>
      <c r="Z677">
        <v>10888425</v>
      </c>
      <c r="AA677">
        <v>100712616</v>
      </c>
      <c r="AB677">
        <v>476937</v>
      </c>
      <c r="AC677">
        <v>20256512</v>
      </c>
      <c r="AF677">
        <v>196832752</v>
      </c>
      <c r="AG677">
        <v>80926032</v>
      </c>
      <c r="AK677">
        <v>11810801</v>
      </c>
      <c r="AL677">
        <v>33281824</v>
      </c>
      <c r="AM677">
        <v>191339424</v>
      </c>
      <c r="AN677">
        <v>89762776</v>
      </c>
      <c r="AO677">
        <v>23518464</v>
      </c>
    </row>
    <row r="678" spans="1:52">
      <c r="A678">
        <v>1994</v>
      </c>
      <c r="B678">
        <v>122597</v>
      </c>
      <c r="C678" t="s">
        <v>117</v>
      </c>
      <c r="D678" t="s">
        <v>48</v>
      </c>
      <c r="E678">
        <f t="shared" si="10"/>
        <v>0</v>
      </c>
      <c r="F678">
        <f>IF(ISNA(VLOOKUP(B678,criteria!$U$2:$U$174,1,0)),0,1)</f>
        <v>1</v>
      </c>
      <c r="G678" t="s">
        <v>636</v>
      </c>
      <c r="H678" t="s">
        <v>636</v>
      </c>
      <c r="N678">
        <v>94132</v>
      </c>
      <c r="O678" t="s">
        <v>49</v>
      </c>
      <c r="V678">
        <v>57825516</v>
      </c>
      <c r="Y678">
        <v>48474</v>
      </c>
      <c r="Z678">
        <v>12338061</v>
      </c>
      <c r="AA678">
        <v>101324104</v>
      </c>
      <c r="AB678">
        <v>470140</v>
      </c>
      <c r="AC678">
        <v>19620826</v>
      </c>
      <c r="AF678">
        <v>208105888</v>
      </c>
      <c r="AG678">
        <v>83329704</v>
      </c>
      <c r="AK678">
        <v>13239336</v>
      </c>
      <c r="AL678">
        <v>20921608</v>
      </c>
      <c r="AM678">
        <v>213031232</v>
      </c>
      <c r="AN678">
        <v>93428224</v>
      </c>
      <c r="AO678">
        <v>24655212</v>
      </c>
    </row>
    <row r="679" spans="1:52">
      <c r="A679">
        <v>1995</v>
      </c>
      <c r="B679">
        <v>122597</v>
      </c>
      <c r="C679" t="s">
        <v>117</v>
      </c>
      <c r="D679" t="s">
        <v>48</v>
      </c>
      <c r="E679">
        <f t="shared" si="10"/>
        <v>0</v>
      </c>
      <c r="F679">
        <f>IF(ISNA(VLOOKUP(B679,criteria!$U$2:$U$174,1,0)),0,1)</f>
        <v>1</v>
      </c>
      <c r="G679" t="s">
        <v>636</v>
      </c>
      <c r="H679" t="s">
        <v>636</v>
      </c>
      <c r="N679">
        <v>94132</v>
      </c>
      <c r="O679" t="s">
        <v>49</v>
      </c>
      <c r="V679">
        <v>64713848</v>
      </c>
      <c r="Z679">
        <v>13786172</v>
      </c>
      <c r="AA679">
        <v>108861552</v>
      </c>
      <c r="AB679">
        <v>193765</v>
      </c>
      <c r="AC679">
        <v>23277324</v>
      </c>
      <c r="AF679">
        <v>221308144</v>
      </c>
      <c r="AG679">
        <v>93502400</v>
      </c>
      <c r="AK679">
        <v>14745109</v>
      </c>
      <c r="AL679">
        <v>14074078</v>
      </c>
      <c r="AM679">
        <v>221825776</v>
      </c>
      <c r="AN679">
        <v>100416024</v>
      </c>
      <c r="AO679">
        <v>26383016</v>
      </c>
    </row>
    <row r="680" spans="1:52">
      <c r="A680">
        <v>1996</v>
      </c>
      <c r="B680">
        <v>122597</v>
      </c>
      <c r="C680" t="s">
        <v>117</v>
      </c>
      <c r="D680" t="s">
        <v>48</v>
      </c>
      <c r="E680">
        <f t="shared" si="10"/>
        <v>0</v>
      </c>
      <c r="F680">
        <f>IF(ISNA(VLOOKUP(B680,criteria!$U$2:$U$174,1,0)),0,1)</f>
        <v>1</v>
      </c>
      <c r="G680" t="s">
        <v>636</v>
      </c>
      <c r="H680" t="s">
        <v>636</v>
      </c>
      <c r="N680">
        <v>94132</v>
      </c>
      <c r="O680" t="s">
        <v>49</v>
      </c>
      <c r="V680">
        <v>70440608</v>
      </c>
      <c r="Z680">
        <v>30360252</v>
      </c>
      <c r="AA680">
        <v>134098456</v>
      </c>
      <c r="AB680">
        <v>4726077</v>
      </c>
      <c r="AC680">
        <v>7684086</v>
      </c>
      <c r="AF680">
        <v>261321824</v>
      </c>
      <c r="AG680">
        <v>99838640</v>
      </c>
      <c r="AH680">
        <v>18489468</v>
      </c>
      <c r="AI680">
        <v>236987</v>
      </c>
      <c r="AJ680">
        <v>18726456</v>
      </c>
      <c r="AK680">
        <v>15092283</v>
      </c>
      <c r="AL680">
        <v>20326148</v>
      </c>
      <c r="AM680">
        <v>260352480</v>
      </c>
      <c r="AN680">
        <v>116912744</v>
      </c>
      <c r="AO680">
        <v>29857700</v>
      </c>
      <c r="AT680">
        <v>452</v>
      </c>
      <c r="AU680">
        <v>0.371</v>
      </c>
    </row>
    <row r="681" spans="1:52">
      <c r="A681">
        <v>1997</v>
      </c>
      <c r="B681">
        <v>122597</v>
      </c>
      <c r="C681" t="s">
        <v>117</v>
      </c>
      <c r="D681" t="s">
        <v>48</v>
      </c>
      <c r="E681">
        <f t="shared" si="10"/>
        <v>0</v>
      </c>
      <c r="F681">
        <f>IF(ISNA(VLOOKUP(B681,criteria!$U$2:$U$174,1,0)),0,1)</f>
        <v>1</v>
      </c>
      <c r="G681" t="s">
        <v>636</v>
      </c>
      <c r="H681" t="s">
        <v>636</v>
      </c>
      <c r="N681">
        <v>94132</v>
      </c>
      <c r="O681" t="s">
        <v>49</v>
      </c>
      <c r="V681">
        <v>71930976</v>
      </c>
      <c r="Z681">
        <v>34265376</v>
      </c>
      <c r="AA681">
        <v>135210304</v>
      </c>
      <c r="AB681">
        <v>6532021</v>
      </c>
      <c r="AC681">
        <v>3468425</v>
      </c>
      <c r="AF681">
        <v>263988688</v>
      </c>
      <c r="AG681">
        <v>95954776</v>
      </c>
      <c r="AH681">
        <v>19734760</v>
      </c>
      <c r="AI681">
        <v>4044562</v>
      </c>
      <c r="AJ681">
        <v>23779322</v>
      </c>
      <c r="AK681">
        <v>33020162</v>
      </c>
      <c r="AL681">
        <v>20472988</v>
      </c>
      <c r="AM681">
        <v>270610496</v>
      </c>
      <c r="AN681">
        <v>122991464</v>
      </c>
      <c r="AO681">
        <v>30299974</v>
      </c>
      <c r="AT681">
        <v>392</v>
      </c>
      <c r="AU681">
        <v>0.34799999999999998</v>
      </c>
      <c r="AW681">
        <v>0.44092399999999998</v>
      </c>
      <c r="AX681">
        <v>0.63323200000000002</v>
      </c>
      <c r="AY681">
        <v>6.6823499999999994E-2</v>
      </c>
      <c r="AZ681">
        <v>17011</v>
      </c>
    </row>
    <row r="682" spans="1:52">
      <c r="A682">
        <v>1998</v>
      </c>
      <c r="B682">
        <v>122597</v>
      </c>
      <c r="C682" t="s">
        <v>117</v>
      </c>
      <c r="D682" t="s">
        <v>48</v>
      </c>
      <c r="E682">
        <f t="shared" si="10"/>
        <v>0</v>
      </c>
      <c r="F682">
        <f>IF(ISNA(VLOOKUP(B682,criteria!$U$2:$U$174,1,0)),0,1)</f>
        <v>1</v>
      </c>
      <c r="G682" t="s">
        <v>636</v>
      </c>
      <c r="H682" t="s">
        <v>636</v>
      </c>
      <c r="N682">
        <v>94132</v>
      </c>
      <c r="O682" t="s">
        <v>49</v>
      </c>
      <c r="V682">
        <v>73901456</v>
      </c>
      <c r="Z682">
        <v>37419584</v>
      </c>
      <c r="AA682">
        <v>137571280</v>
      </c>
      <c r="AB682">
        <v>2604366</v>
      </c>
      <c r="AC682">
        <v>2310321</v>
      </c>
      <c r="AF682">
        <v>271860992</v>
      </c>
      <c r="AG682">
        <v>98245480</v>
      </c>
      <c r="AH682">
        <v>19651278</v>
      </c>
      <c r="AI682">
        <v>2872258</v>
      </c>
      <c r="AJ682">
        <v>22523536</v>
      </c>
      <c r="AK682">
        <v>30357550</v>
      </c>
      <c r="AL682">
        <v>22203762</v>
      </c>
      <c r="AM682">
        <v>270282080</v>
      </c>
      <c r="AN682">
        <v>120182536</v>
      </c>
      <c r="AO682">
        <v>25481680</v>
      </c>
      <c r="AT682">
        <v>392</v>
      </c>
      <c r="AU682">
        <v>0.34399999999999997</v>
      </c>
      <c r="AW682">
        <v>0.44811800000000002</v>
      </c>
      <c r="AX682">
        <v>0.62378999999999996</v>
      </c>
      <c r="AY682">
        <v>6.3844100000000001E-2</v>
      </c>
      <c r="AZ682">
        <v>17109</v>
      </c>
    </row>
    <row r="683" spans="1:52">
      <c r="A683">
        <v>1999</v>
      </c>
      <c r="B683">
        <v>122597</v>
      </c>
      <c r="C683" t="s">
        <v>117</v>
      </c>
      <c r="D683" t="s">
        <v>48</v>
      </c>
      <c r="E683">
        <f t="shared" si="10"/>
        <v>0</v>
      </c>
      <c r="F683">
        <f>IF(ISNA(VLOOKUP(B683,criteria!$U$2:$U$174,1,0)),0,1)</f>
        <v>1</v>
      </c>
      <c r="G683" t="s">
        <v>636</v>
      </c>
      <c r="H683" t="s">
        <v>636</v>
      </c>
      <c r="N683">
        <v>94132</v>
      </c>
      <c r="O683" t="s">
        <v>49</v>
      </c>
      <c r="V683">
        <v>76066472</v>
      </c>
      <c r="Z683">
        <v>50764332</v>
      </c>
      <c r="AA683">
        <v>140644448</v>
      </c>
      <c r="AB683">
        <v>14038570</v>
      </c>
      <c r="AC683">
        <v>10768077</v>
      </c>
      <c r="AF683">
        <v>326067648</v>
      </c>
      <c r="AG683">
        <v>98596568</v>
      </c>
      <c r="AH683">
        <v>27540250</v>
      </c>
      <c r="AI683">
        <v>9402216</v>
      </c>
      <c r="AJ683">
        <v>36942464</v>
      </c>
      <c r="AK683">
        <v>32407080</v>
      </c>
      <c r="AL683">
        <v>24341356</v>
      </c>
      <c r="AM683">
        <v>321215264</v>
      </c>
      <c r="AN683">
        <v>147973088</v>
      </c>
      <c r="AO683">
        <v>22682146</v>
      </c>
      <c r="AQ683">
        <v>8118938</v>
      </c>
      <c r="AT683">
        <v>481</v>
      </c>
      <c r="AU683">
        <v>0.32100000000000001</v>
      </c>
      <c r="AW683">
        <v>0.44575399999999998</v>
      </c>
      <c r="AX683">
        <v>0.61264399999999997</v>
      </c>
      <c r="AY683">
        <v>6.4693299999999995E-2</v>
      </c>
      <c r="AZ683">
        <v>17581</v>
      </c>
    </row>
    <row r="684" spans="1:52">
      <c r="A684">
        <v>2000</v>
      </c>
      <c r="B684">
        <v>122597</v>
      </c>
      <c r="C684" t="s">
        <v>117</v>
      </c>
      <c r="D684" t="s">
        <v>48</v>
      </c>
      <c r="E684">
        <f t="shared" si="10"/>
        <v>0</v>
      </c>
      <c r="F684">
        <f>IF(ISNA(VLOOKUP(B684,criteria!$U$2:$U$174,1,0)),0,1)</f>
        <v>1</v>
      </c>
      <c r="G684" t="s">
        <v>636</v>
      </c>
      <c r="H684" t="s">
        <v>636</v>
      </c>
      <c r="V684">
        <v>77013120</v>
      </c>
      <c r="Z684">
        <v>53540300</v>
      </c>
      <c r="AA684">
        <v>151714944</v>
      </c>
      <c r="AB684">
        <v>11275294</v>
      </c>
      <c r="AC684">
        <v>6018610</v>
      </c>
      <c r="AF684">
        <v>332761344</v>
      </c>
      <c r="AG684">
        <v>101977680</v>
      </c>
      <c r="AH684">
        <v>29156776</v>
      </c>
      <c r="AI684">
        <v>10477493</v>
      </c>
      <c r="AJ684">
        <v>39634268</v>
      </c>
      <c r="AK684">
        <v>33227138</v>
      </c>
      <c r="AL684">
        <v>27032172</v>
      </c>
      <c r="AM684">
        <v>330565760</v>
      </c>
      <c r="AN684">
        <v>153015328</v>
      </c>
      <c r="AO684">
        <v>22124708</v>
      </c>
      <c r="AP684">
        <v>8118938</v>
      </c>
      <c r="AQ684">
        <v>8691676</v>
      </c>
      <c r="AT684">
        <v>513</v>
      </c>
      <c r="AU684">
        <v>0.33300000000000002</v>
      </c>
      <c r="AW684">
        <v>0.44826199999999999</v>
      </c>
      <c r="AX684">
        <v>0.61837799999999998</v>
      </c>
      <c r="AY684">
        <v>6.6770800000000005E-2</v>
      </c>
      <c r="AZ684">
        <v>19281</v>
      </c>
    </row>
    <row r="685" spans="1:52">
      <c r="A685">
        <v>2001</v>
      </c>
      <c r="B685">
        <v>122597</v>
      </c>
      <c r="C685" t="s">
        <v>117</v>
      </c>
      <c r="D685" t="s">
        <v>48</v>
      </c>
      <c r="E685">
        <f t="shared" si="10"/>
        <v>1</v>
      </c>
      <c r="F685">
        <f>IF(ISNA(VLOOKUP(B685,criteria!$U$2:$U$174,1,0)),0,1)</f>
        <v>1</v>
      </c>
      <c r="G685">
        <v>0.66796239378050981</v>
      </c>
      <c r="H685">
        <v>0.27635674651509001</v>
      </c>
      <c r="I685">
        <v>11062</v>
      </c>
      <c r="J685">
        <v>7389</v>
      </c>
      <c r="K685">
        <v>1870</v>
      </c>
      <c r="L685">
        <v>172</v>
      </c>
      <c r="M685">
        <v>2042</v>
      </c>
      <c r="N685">
        <v>94132</v>
      </c>
      <c r="O685" t="s">
        <v>49</v>
      </c>
      <c r="V685">
        <v>75006680</v>
      </c>
      <c r="W685">
        <v>67698528</v>
      </c>
      <c r="Y685">
        <v>3174700</v>
      </c>
      <c r="Z685">
        <v>60009472</v>
      </c>
      <c r="AA685">
        <v>168091888</v>
      </c>
      <c r="AC685">
        <v>16959228</v>
      </c>
      <c r="AD685">
        <v>154914432</v>
      </c>
      <c r="AE685">
        <v>167192720</v>
      </c>
      <c r="AF685">
        <v>324736064</v>
      </c>
      <c r="AG685">
        <v>119608024</v>
      </c>
      <c r="AH685">
        <v>31197772</v>
      </c>
      <c r="AI685">
        <v>13961866</v>
      </c>
      <c r="AJ685">
        <v>45159640</v>
      </c>
      <c r="AK685">
        <v>34066972</v>
      </c>
      <c r="AL685">
        <v>26814948</v>
      </c>
      <c r="AM685">
        <v>318102240</v>
      </c>
      <c r="AN685">
        <v>150035584</v>
      </c>
      <c r="AO685">
        <v>25641040</v>
      </c>
      <c r="AR685">
        <v>324736064</v>
      </c>
      <c r="AS685">
        <v>318102240</v>
      </c>
      <c r="AT685">
        <v>654</v>
      </c>
      <c r="AU685">
        <v>0.379</v>
      </c>
      <c r="AW685">
        <v>0.44881799999999999</v>
      </c>
      <c r="AX685">
        <v>0.61468800000000001</v>
      </c>
      <c r="AY685">
        <v>6.6021099999999999E-2</v>
      </c>
      <c r="AZ685">
        <v>20705</v>
      </c>
    </row>
    <row r="686" spans="1:52">
      <c r="A686">
        <v>2002</v>
      </c>
      <c r="B686">
        <v>122597</v>
      </c>
      <c r="C686" t="s">
        <v>117</v>
      </c>
      <c r="D686" t="s">
        <v>48</v>
      </c>
      <c r="E686">
        <f t="shared" si="10"/>
        <v>1</v>
      </c>
      <c r="F686">
        <f>IF(ISNA(VLOOKUP(B686,criteria!$U$2:$U$174,1,0)),0,1)</f>
        <v>1</v>
      </c>
      <c r="G686">
        <v>0.60166488090332149</v>
      </c>
      <c r="H686">
        <v>0.27219178082191781</v>
      </c>
      <c r="I686">
        <v>12133</v>
      </c>
      <c r="J686">
        <v>7300</v>
      </c>
      <c r="K686">
        <v>1821</v>
      </c>
      <c r="L686">
        <v>166</v>
      </c>
      <c r="M686">
        <v>1987</v>
      </c>
      <c r="N686">
        <v>94132</v>
      </c>
      <c r="O686" t="s">
        <v>49</v>
      </c>
      <c r="V686">
        <v>78308592</v>
      </c>
      <c r="W686">
        <v>71000440</v>
      </c>
      <c r="Y686">
        <v>2698194</v>
      </c>
      <c r="Z686">
        <v>60049432</v>
      </c>
      <c r="AA686">
        <v>169184784</v>
      </c>
      <c r="AB686">
        <v>3203581</v>
      </c>
      <c r="AC686">
        <v>42080016</v>
      </c>
      <c r="AD686">
        <v>168758848</v>
      </c>
      <c r="AE686">
        <v>186562048</v>
      </c>
      <c r="AF686">
        <v>359396064</v>
      </c>
      <c r="AG686">
        <v>120825152</v>
      </c>
      <c r="AH686">
        <v>33786848</v>
      </c>
      <c r="AI686">
        <v>16424636</v>
      </c>
      <c r="AJ686">
        <v>50211484</v>
      </c>
      <c r="AK686">
        <v>35646756</v>
      </c>
      <c r="AL686">
        <v>30042660</v>
      </c>
      <c r="AM686">
        <v>334352480</v>
      </c>
      <c r="AN686">
        <v>157074144</v>
      </c>
      <c r="AO686">
        <v>32516258</v>
      </c>
      <c r="AP686">
        <v>4756312</v>
      </c>
      <c r="AQ686">
        <v>390000</v>
      </c>
      <c r="AR686">
        <v>359396064</v>
      </c>
      <c r="AS686">
        <v>334352480</v>
      </c>
      <c r="AT686">
        <v>667</v>
      </c>
      <c r="AU686">
        <v>0.38500000000000001</v>
      </c>
      <c r="AW686">
        <v>0.44838099999999997</v>
      </c>
      <c r="AX686">
        <v>0.61520399999999997</v>
      </c>
      <c r="AY686">
        <v>6.5110299999999996E-2</v>
      </c>
      <c r="AZ686">
        <v>22280.5</v>
      </c>
    </row>
    <row r="687" spans="1:52">
      <c r="A687">
        <v>2003</v>
      </c>
      <c r="B687">
        <v>122597</v>
      </c>
      <c r="C687" t="s">
        <v>117</v>
      </c>
      <c r="D687" t="s">
        <v>48</v>
      </c>
      <c r="E687">
        <f t="shared" si="10"/>
        <v>1</v>
      </c>
      <c r="F687">
        <f>IF(ISNA(VLOOKUP(B687,criteria!$U$2:$U$174,1,0)),0,1)</f>
        <v>1</v>
      </c>
      <c r="G687">
        <v>0.6684030361660962</v>
      </c>
      <c r="H687">
        <v>0.25918503674014698</v>
      </c>
      <c r="I687">
        <v>13438</v>
      </c>
      <c r="J687">
        <v>8982</v>
      </c>
      <c r="K687">
        <v>2131</v>
      </c>
      <c r="L687">
        <v>197</v>
      </c>
      <c r="M687">
        <v>2328</v>
      </c>
      <c r="N687">
        <v>94132</v>
      </c>
      <c r="O687" t="s">
        <v>49</v>
      </c>
      <c r="V687">
        <v>93644000</v>
      </c>
      <c r="W687">
        <v>81703624</v>
      </c>
      <c r="Y687">
        <v>2257463</v>
      </c>
      <c r="Z687">
        <v>65472208</v>
      </c>
      <c r="AA687">
        <v>162588192</v>
      </c>
      <c r="AB687">
        <v>2219248</v>
      </c>
      <c r="AC687">
        <v>21776696</v>
      </c>
      <c r="AD687">
        <v>181812320</v>
      </c>
      <c r="AE687">
        <v>160641104</v>
      </c>
      <c r="AF687">
        <v>357888896</v>
      </c>
      <c r="AG687">
        <v>133645232</v>
      </c>
      <c r="AH687">
        <v>20069852</v>
      </c>
      <c r="AI687">
        <v>21323758</v>
      </c>
      <c r="AJ687">
        <v>41393608</v>
      </c>
      <c r="AK687">
        <v>51775772</v>
      </c>
      <c r="AL687">
        <v>28782762</v>
      </c>
      <c r="AM687">
        <v>349783840</v>
      </c>
      <c r="AN687">
        <v>156685696</v>
      </c>
      <c r="AO687">
        <v>46831072</v>
      </c>
      <c r="AP687">
        <v>390000</v>
      </c>
      <c r="AQ687">
        <v>2584780</v>
      </c>
      <c r="AR687">
        <v>357888896</v>
      </c>
      <c r="AS687">
        <v>349783840</v>
      </c>
      <c r="AT687">
        <v>728</v>
      </c>
      <c r="AU687">
        <v>0.40300000000000002</v>
      </c>
      <c r="AW687">
        <v>0.43869999999999998</v>
      </c>
      <c r="AX687">
        <v>0.62336400000000003</v>
      </c>
      <c r="AY687">
        <v>6.1954599999999999E-2</v>
      </c>
      <c r="AZ687">
        <v>22616.5</v>
      </c>
    </row>
    <row r="688" spans="1:52">
      <c r="A688">
        <v>2004</v>
      </c>
      <c r="B688">
        <v>122597</v>
      </c>
      <c r="C688" t="s">
        <v>117</v>
      </c>
      <c r="D688" t="s">
        <v>48</v>
      </c>
      <c r="E688">
        <f t="shared" si="10"/>
        <v>1</v>
      </c>
      <c r="F688">
        <f>IF(ISNA(VLOOKUP(B688,criteria!$U$2:$U$174,1,0)),0,1)</f>
        <v>1</v>
      </c>
      <c r="G688">
        <v>0.64939641109298529</v>
      </c>
      <c r="H688">
        <v>0.25110530546623794</v>
      </c>
      <c r="I688">
        <v>15325</v>
      </c>
      <c r="J688">
        <v>9952</v>
      </c>
      <c r="K688">
        <v>2293</v>
      </c>
      <c r="L688">
        <v>206</v>
      </c>
      <c r="M688">
        <v>2499</v>
      </c>
      <c r="V688">
        <v>107065408</v>
      </c>
      <c r="W688">
        <v>92425904</v>
      </c>
      <c r="Y688">
        <v>2025521</v>
      </c>
      <c r="Z688">
        <v>66736156</v>
      </c>
      <c r="AA688">
        <v>158827952</v>
      </c>
      <c r="AB688">
        <v>1632901</v>
      </c>
      <c r="AC688">
        <v>24559960</v>
      </c>
      <c r="AD688">
        <v>197980944</v>
      </c>
      <c r="AE688">
        <v>161240208</v>
      </c>
      <c r="AF688">
        <v>363354784</v>
      </c>
      <c r="AG688">
        <v>136904416</v>
      </c>
      <c r="AH688">
        <v>21650140</v>
      </c>
      <c r="AI688">
        <v>21040864</v>
      </c>
      <c r="AJ688">
        <v>42691004</v>
      </c>
      <c r="AK688">
        <v>49340800</v>
      </c>
      <c r="AL688">
        <v>28597166</v>
      </c>
      <c r="AM688">
        <v>363029760</v>
      </c>
      <c r="AN688">
        <v>149291664</v>
      </c>
      <c r="AO688">
        <v>52620304</v>
      </c>
      <c r="AP688">
        <v>2584780</v>
      </c>
      <c r="AQ688">
        <v>12489813</v>
      </c>
      <c r="AR688">
        <v>363354784</v>
      </c>
      <c r="AS688">
        <v>363029760</v>
      </c>
      <c r="AT688">
        <v>764</v>
      </c>
      <c r="AU688">
        <v>0.40300000000000002</v>
      </c>
      <c r="AW688">
        <v>0.41534100000000002</v>
      </c>
      <c r="AX688">
        <v>0.62360700000000002</v>
      </c>
      <c r="AY688">
        <v>6.0802799999999997E-2</v>
      </c>
      <c r="AZ688">
        <v>22471</v>
      </c>
    </row>
    <row r="689" spans="1:52">
      <c r="A689">
        <v>2005</v>
      </c>
      <c r="B689">
        <v>122597</v>
      </c>
      <c r="C689" t="s">
        <v>76</v>
      </c>
      <c r="D689" t="s">
        <v>48</v>
      </c>
      <c r="E689">
        <f t="shared" si="10"/>
        <v>1</v>
      </c>
      <c r="F689">
        <f>IF(ISNA(VLOOKUP(B689,criteria!$U$2:$U$174,1,0)),0,1)</f>
        <v>1</v>
      </c>
      <c r="G689">
        <v>0.66957289482397087</v>
      </c>
      <c r="H689">
        <v>0.23858579198945112</v>
      </c>
      <c r="I689">
        <v>18122</v>
      </c>
      <c r="J689">
        <v>12134</v>
      </c>
      <c r="K689">
        <v>2739</v>
      </c>
      <c r="L689">
        <v>156</v>
      </c>
      <c r="M689">
        <v>2895</v>
      </c>
      <c r="N689">
        <v>94132</v>
      </c>
      <c r="O689" t="s">
        <v>49</v>
      </c>
      <c r="P689" t="s">
        <v>50</v>
      </c>
      <c r="Q689" t="s">
        <v>54</v>
      </c>
      <c r="V689">
        <v>114639320</v>
      </c>
      <c r="W689">
        <v>97382080</v>
      </c>
      <c r="Y689">
        <v>1370746</v>
      </c>
      <c r="Z689">
        <v>68239144</v>
      </c>
      <c r="AA689">
        <v>166622880</v>
      </c>
      <c r="AB689">
        <v>1784548</v>
      </c>
      <c r="AC689">
        <v>10385082</v>
      </c>
      <c r="AD689">
        <v>220022784</v>
      </c>
      <c r="AE689">
        <v>152712752</v>
      </c>
      <c r="AF689">
        <v>375174528</v>
      </c>
      <c r="AG689">
        <v>151152560</v>
      </c>
      <c r="AH689">
        <v>20829170</v>
      </c>
      <c r="AI689">
        <v>20769456</v>
      </c>
      <c r="AJ689">
        <v>41598624</v>
      </c>
      <c r="AK689">
        <v>44897336</v>
      </c>
      <c r="AL689">
        <v>25335276</v>
      </c>
      <c r="AM689">
        <v>372458624</v>
      </c>
      <c r="AN689">
        <v>163444240</v>
      </c>
      <c r="AO689">
        <v>50998664</v>
      </c>
      <c r="AP689">
        <v>12489813</v>
      </c>
      <c r="AQ689">
        <v>2742635</v>
      </c>
      <c r="AR689">
        <v>375174528</v>
      </c>
      <c r="AS689">
        <v>372458624</v>
      </c>
      <c r="AT689">
        <v>793</v>
      </c>
      <c r="AU689">
        <v>0.42399999999999999</v>
      </c>
      <c r="AW689">
        <v>0.39823199999999997</v>
      </c>
      <c r="AX689">
        <v>0.621027</v>
      </c>
      <c r="AY689">
        <v>6.0513600000000001E-2</v>
      </c>
      <c r="AZ689">
        <v>23920</v>
      </c>
    </row>
    <row r="690" spans="1:52">
      <c r="A690">
        <v>2006</v>
      </c>
      <c r="B690">
        <v>122597</v>
      </c>
      <c r="C690" t="s">
        <v>76</v>
      </c>
      <c r="D690" t="s">
        <v>48</v>
      </c>
      <c r="E690">
        <f t="shared" si="10"/>
        <v>1</v>
      </c>
      <c r="F690">
        <f>IF(ISNA(VLOOKUP(B690,criteria!$U$2:$U$174,1,0)),0,1)</f>
        <v>1</v>
      </c>
      <c r="G690">
        <v>0.67223644612136724</v>
      </c>
      <c r="H690">
        <v>0.21047708138447146</v>
      </c>
      <c r="I690">
        <v>22263</v>
      </c>
      <c r="J690">
        <v>14966</v>
      </c>
      <c r="K690">
        <v>2999</v>
      </c>
      <c r="L690">
        <v>151</v>
      </c>
      <c r="M690">
        <v>3150</v>
      </c>
      <c r="N690">
        <v>94132</v>
      </c>
      <c r="O690" t="s">
        <v>49</v>
      </c>
      <c r="P690" t="s">
        <v>50</v>
      </c>
      <c r="Q690" t="s">
        <v>54</v>
      </c>
      <c r="V690">
        <v>117211656</v>
      </c>
      <c r="W690">
        <v>97190672</v>
      </c>
      <c r="Y690">
        <v>9097703</v>
      </c>
      <c r="Z690">
        <v>62223000</v>
      </c>
      <c r="AA690">
        <v>189577200</v>
      </c>
      <c r="AB690">
        <v>2261579</v>
      </c>
      <c r="AC690">
        <v>10224248</v>
      </c>
      <c r="AD690">
        <v>225575376</v>
      </c>
      <c r="AE690">
        <v>170988640</v>
      </c>
      <c r="AF690">
        <v>396132416</v>
      </c>
      <c r="AG690">
        <v>160993760</v>
      </c>
      <c r="AH690">
        <v>20819522</v>
      </c>
      <c r="AI690">
        <v>27192008</v>
      </c>
      <c r="AJ690">
        <v>48011528</v>
      </c>
      <c r="AK690">
        <v>52300092</v>
      </c>
      <c r="AL690">
        <v>33423894</v>
      </c>
      <c r="AM690">
        <v>401986528</v>
      </c>
      <c r="AN690">
        <v>181147536</v>
      </c>
      <c r="AO690">
        <v>57381232</v>
      </c>
      <c r="AP690">
        <v>2742635</v>
      </c>
      <c r="AQ690">
        <v>25940100</v>
      </c>
      <c r="AR690">
        <v>396132416</v>
      </c>
      <c r="AS690">
        <v>401986528</v>
      </c>
      <c r="AT690">
        <v>804</v>
      </c>
      <c r="AU690">
        <v>0.442</v>
      </c>
      <c r="AW690">
        <v>0.39286100000000002</v>
      </c>
      <c r="AX690">
        <v>0.611151</v>
      </c>
      <c r="AY690">
        <v>5.8430200000000002E-2</v>
      </c>
      <c r="AZ690">
        <v>24324</v>
      </c>
    </row>
    <row r="691" spans="1:52">
      <c r="A691">
        <v>2007</v>
      </c>
      <c r="B691">
        <v>122597</v>
      </c>
      <c r="C691" t="s">
        <v>76</v>
      </c>
      <c r="D691" t="s">
        <v>48</v>
      </c>
      <c r="E691">
        <f t="shared" si="10"/>
        <v>1</v>
      </c>
      <c r="F691">
        <f>IF(ISNA(VLOOKUP(B691,criteria!$U$2:$U$174,1,0)),0,1)</f>
        <v>1</v>
      </c>
      <c r="G691">
        <v>0.6610904347158808</v>
      </c>
      <c r="H691">
        <v>0.18914683691236217</v>
      </c>
      <c r="I691">
        <v>26063</v>
      </c>
      <c r="J691">
        <v>17230</v>
      </c>
      <c r="K691">
        <v>3117</v>
      </c>
      <c r="L691">
        <v>142</v>
      </c>
      <c r="M691">
        <v>3259</v>
      </c>
      <c r="N691">
        <v>94132</v>
      </c>
      <c r="O691" t="s">
        <v>49</v>
      </c>
      <c r="P691" t="s">
        <v>50</v>
      </c>
      <c r="Q691" t="s">
        <v>54</v>
      </c>
      <c r="V691">
        <v>134419024</v>
      </c>
      <c r="W691">
        <v>112755544</v>
      </c>
      <c r="Y691">
        <v>7130823</v>
      </c>
      <c r="Z691">
        <v>61594124</v>
      </c>
      <c r="AA691">
        <v>198166944</v>
      </c>
      <c r="AB691">
        <v>2079936</v>
      </c>
      <c r="AC691">
        <v>6813385</v>
      </c>
      <c r="AD691">
        <v>208884064</v>
      </c>
      <c r="AE691">
        <v>222164464</v>
      </c>
      <c r="AF691">
        <v>545885504</v>
      </c>
      <c r="AG691">
        <v>176552736</v>
      </c>
      <c r="AH691">
        <v>15297720</v>
      </c>
      <c r="AI691">
        <v>22300792</v>
      </c>
      <c r="AJ691">
        <v>37598512</v>
      </c>
      <c r="AK691">
        <v>50327980</v>
      </c>
      <c r="AL691">
        <v>33264676</v>
      </c>
      <c r="AM691">
        <v>431055104</v>
      </c>
      <c r="AN691">
        <v>191292880</v>
      </c>
      <c r="AO691">
        <v>61512876</v>
      </c>
      <c r="AP691">
        <v>25940100</v>
      </c>
      <c r="AQ691">
        <v>29099524</v>
      </c>
      <c r="AR691">
        <v>545885504</v>
      </c>
      <c r="AS691">
        <v>431055104</v>
      </c>
      <c r="AT691">
        <v>930</v>
      </c>
      <c r="AU691">
        <v>0.437</v>
      </c>
      <c r="AW691">
        <v>0.38880399999999998</v>
      </c>
      <c r="AX691">
        <v>0.60229200000000005</v>
      </c>
      <c r="AY691">
        <v>5.3525700000000002E-2</v>
      </c>
      <c r="AZ691">
        <v>25322</v>
      </c>
    </row>
    <row r="692" spans="1:52">
      <c r="A692">
        <v>2008</v>
      </c>
      <c r="B692">
        <v>122597</v>
      </c>
      <c r="C692" t="s">
        <v>76</v>
      </c>
      <c r="D692" t="s">
        <v>48</v>
      </c>
      <c r="E692">
        <f t="shared" si="10"/>
        <v>1</v>
      </c>
      <c r="F692">
        <f>IF(ISNA(VLOOKUP(B692,criteria!$U$2:$U$174,1,0)),0,1)</f>
        <v>1</v>
      </c>
      <c r="G692">
        <v>0.66768436738996106</v>
      </c>
      <c r="H692">
        <v>0.18867719107240066</v>
      </c>
      <c r="I692">
        <v>27513</v>
      </c>
      <c r="J692">
        <v>18370</v>
      </c>
      <c r="K692">
        <v>3342</v>
      </c>
      <c r="L692">
        <v>124</v>
      </c>
      <c r="M692">
        <v>3466</v>
      </c>
      <c r="V692">
        <v>143688624</v>
      </c>
      <c r="W692">
        <v>119200752</v>
      </c>
      <c r="Y692">
        <v>8562500</v>
      </c>
      <c r="Z692">
        <v>64942452</v>
      </c>
      <c r="AA692">
        <v>149728896</v>
      </c>
      <c r="AB692">
        <v>1736508</v>
      </c>
      <c r="AC692">
        <v>22884852</v>
      </c>
      <c r="AD692">
        <v>219069888</v>
      </c>
      <c r="AE692">
        <v>188591472</v>
      </c>
      <c r="AF692">
        <v>407877600</v>
      </c>
      <c r="AG692">
        <v>181533824</v>
      </c>
      <c r="AH692">
        <v>13716587</v>
      </c>
      <c r="AI692">
        <v>27170636</v>
      </c>
      <c r="AJ692">
        <v>40887224</v>
      </c>
      <c r="AK692">
        <v>46964072</v>
      </c>
      <c r="AL692">
        <v>37016152</v>
      </c>
      <c r="AM692">
        <v>437219616</v>
      </c>
      <c r="AN692">
        <v>199384816</v>
      </c>
      <c r="AO692">
        <v>67562392</v>
      </c>
      <c r="AP692">
        <v>29099524</v>
      </c>
      <c r="AQ692">
        <v>29659864</v>
      </c>
      <c r="AR692">
        <v>407877600</v>
      </c>
      <c r="AS692">
        <v>437219616</v>
      </c>
      <c r="AT692">
        <v>1089</v>
      </c>
      <c r="AU692">
        <v>0.47499999999999998</v>
      </c>
      <c r="AW692">
        <v>0.37473200000000001</v>
      </c>
      <c r="AX692">
        <v>0.60196899999999998</v>
      </c>
      <c r="AY692">
        <v>5.1277099999999999E-2</v>
      </c>
      <c r="AZ692">
        <v>27861</v>
      </c>
    </row>
    <row r="693" spans="1:52">
      <c r="A693">
        <v>2009</v>
      </c>
      <c r="B693">
        <v>122597</v>
      </c>
      <c r="C693" t="s">
        <v>76</v>
      </c>
      <c r="D693" t="s">
        <v>48</v>
      </c>
      <c r="E693">
        <f t="shared" si="10"/>
        <v>1</v>
      </c>
      <c r="F693">
        <f>IF(ISNA(VLOOKUP(B693,criteria!$U$2:$U$174,1,0)),0,1)</f>
        <v>1</v>
      </c>
      <c r="G693">
        <v>0.66001816176947525</v>
      </c>
      <c r="H693">
        <v>0.17704289715493096</v>
      </c>
      <c r="I693">
        <v>30834</v>
      </c>
      <c r="J693">
        <v>20351</v>
      </c>
      <c r="K693">
        <v>3512</v>
      </c>
      <c r="L693">
        <v>91</v>
      </c>
      <c r="M693">
        <v>3603</v>
      </c>
      <c r="N693">
        <v>94132</v>
      </c>
      <c r="O693" t="s">
        <v>49</v>
      </c>
      <c r="P693" t="s">
        <v>50</v>
      </c>
      <c r="Q693" t="s">
        <v>54</v>
      </c>
      <c r="R693">
        <v>-122.476</v>
      </c>
      <c r="S693">
        <v>37.7209</v>
      </c>
      <c r="V693">
        <v>172183984</v>
      </c>
      <c r="W693">
        <v>139481488</v>
      </c>
      <c r="Y693">
        <v>8504807</v>
      </c>
      <c r="Z693">
        <v>77143288</v>
      </c>
      <c r="AA693">
        <v>161465440</v>
      </c>
      <c r="AB693">
        <v>2631467</v>
      </c>
      <c r="AC693">
        <v>36797772</v>
      </c>
      <c r="AD693">
        <v>243313232</v>
      </c>
      <c r="AE693">
        <v>220700352</v>
      </c>
      <c r="AF693">
        <v>464821120</v>
      </c>
      <c r="AG693">
        <v>162773568</v>
      </c>
      <c r="AH693">
        <v>19639676</v>
      </c>
      <c r="AI693">
        <v>32515408</v>
      </c>
      <c r="AJ693">
        <v>52155084</v>
      </c>
      <c r="AK693">
        <v>47155344</v>
      </c>
      <c r="AL693">
        <v>35215744</v>
      </c>
      <c r="AM693">
        <v>425501568</v>
      </c>
      <c r="AN693">
        <v>180893200</v>
      </c>
      <c r="AO693">
        <v>65916456</v>
      </c>
      <c r="AP693">
        <v>29659864</v>
      </c>
      <c r="AQ693">
        <v>32544604</v>
      </c>
      <c r="AR693">
        <v>464821120</v>
      </c>
      <c r="AS693">
        <v>425501568</v>
      </c>
      <c r="AT693">
        <v>1315</v>
      </c>
      <c r="AU693">
        <v>0.48</v>
      </c>
      <c r="AW693">
        <v>0.34654600000000002</v>
      </c>
      <c r="AX693">
        <v>0.60390699999999997</v>
      </c>
      <c r="AY693">
        <v>4.9735799999999997E-2</v>
      </c>
      <c r="AZ693">
        <v>30840</v>
      </c>
    </row>
    <row r="694" spans="1:52">
      <c r="A694">
        <v>2010</v>
      </c>
      <c r="B694">
        <v>122597</v>
      </c>
      <c r="C694" t="s">
        <v>76</v>
      </c>
      <c r="D694" t="s">
        <v>48</v>
      </c>
      <c r="E694">
        <f t="shared" si="10"/>
        <v>1</v>
      </c>
      <c r="F694">
        <f>IF(ISNA(VLOOKUP(B694,criteria!$U$2:$U$174,1,0)),0,1)</f>
        <v>1</v>
      </c>
      <c r="G694">
        <v>0.72409156848176059</v>
      </c>
      <c r="H694">
        <v>0.19701930124602982</v>
      </c>
      <c r="I694">
        <v>28263</v>
      </c>
      <c r="J694">
        <v>20465</v>
      </c>
      <c r="K694">
        <v>3855</v>
      </c>
      <c r="L694">
        <v>177</v>
      </c>
      <c r="M694">
        <v>4032</v>
      </c>
      <c r="N694">
        <v>94132</v>
      </c>
      <c r="O694" t="s">
        <v>49</v>
      </c>
      <c r="P694" t="s">
        <v>50</v>
      </c>
      <c r="Q694" t="s">
        <v>54</v>
      </c>
      <c r="R694">
        <v>-122.476</v>
      </c>
      <c r="S694">
        <v>37.7209</v>
      </c>
      <c r="V694">
        <v>184823200</v>
      </c>
      <c r="W694">
        <v>144138896</v>
      </c>
      <c r="Y694">
        <v>8322715</v>
      </c>
      <c r="Z694">
        <v>84445968</v>
      </c>
      <c r="AA694">
        <v>176765856</v>
      </c>
      <c r="AB694">
        <v>1339248</v>
      </c>
      <c r="AC694">
        <v>20047130</v>
      </c>
      <c r="AD694">
        <v>248838672</v>
      </c>
      <c r="AE694">
        <v>222345952</v>
      </c>
      <c r="AF694">
        <v>480913504</v>
      </c>
      <c r="AG694">
        <v>177108240</v>
      </c>
      <c r="AH694">
        <v>22195102</v>
      </c>
      <c r="AI694">
        <v>31045700</v>
      </c>
      <c r="AJ694">
        <v>53240800</v>
      </c>
      <c r="AK694">
        <v>49881148</v>
      </c>
      <c r="AL694">
        <v>38563072</v>
      </c>
      <c r="AM694">
        <v>450426112</v>
      </c>
      <c r="AN694">
        <v>191165680</v>
      </c>
      <c r="AO694">
        <v>71506704</v>
      </c>
      <c r="AP694">
        <v>32544604</v>
      </c>
      <c r="AQ694">
        <v>35658432</v>
      </c>
      <c r="AR694">
        <v>480913504</v>
      </c>
      <c r="AS694">
        <v>450426112</v>
      </c>
      <c r="AT694">
        <v>1394</v>
      </c>
      <c r="AU694">
        <v>0.46500000000000002</v>
      </c>
      <c r="AW694">
        <v>0.34594399999999997</v>
      </c>
      <c r="AX694">
        <v>0.59663699999999997</v>
      </c>
      <c r="AY694">
        <v>4.74913E-2</v>
      </c>
      <c r="AZ694">
        <v>29389</v>
      </c>
    </row>
    <row r="695" spans="1:52">
      <c r="A695">
        <v>2011</v>
      </c>
      <c r="B695">
        <v>122597</v>
      </c>
      <c r="C695" t="s">
        <v>76</v>
      </c>
      <c r="D695" t="s">
        <v>48</v>
      </c>
      <c r="E695">
        <f t="shared" si="10"/>
        <v>1</v>
      </c>
      <c r="F695">
        <f>IF(ISNA(VLOOKUP(B695,criteria!$U$2:$U$174,1,0)),0,1)</f>
        <v>1</v>
      </c>
      <c r="G695">
        <v>0.61469851344579918</v>
      </c>
      <c r="H695">
        <v>0.198847888701701</v>
      </c>
      <c r="I695">
        <v>29935</v>
      </c>
      <c r="J695">
        <v>18401</v>
      </c>
      <c r="K695">
        <v>3609</v>
      </c>
      <c r="L695">
        <v>50</v>
      </c>
      <c r="M695">
        <v>3659</v>
      </c>
      <c r="N695">
        <v>94132</v>
      </c>
      <c r="O695" t="s">
        <v>49</v>
      </c>
      <c r="P695" t="s">
        <v>50</v>
      </c>
      <c r="Q695" t="s">
        <v>54</v>
      </c>
      <c r="R695">
        <v>-122.47799999999999</v>
      </c>
      <c r="S695">
        <v>37.721299999999999</v>
      </c>
      <c r="T695">
        <v>5.1999999999999998E-2</v>
      </c>
      <c r="U695">
        <v>4606</v>
      </c>
      <c r="V695">
        <v>217760464</v>
      </c>
      <c r="W695">
        <v>164873744</v>
      </c>
      <c r="Y695">
        <v>5845087</v>
      </c>
      <c r="Z695">
        <v>89580944</v>
      </c>
      <c r="AA695">
        <v>135439280</v>
      </c>
      <c r="AB695">
        <v>1278205</v>
      </c>
      <c r="AC695">
        <v>13429147</v>
      </c>
      <c r="AD695">
        <v>266882432</v>
      </c>
      <c r="AE695">
        <v>181396672</v>
      </c>
      <c r="AF695">
        <v>466242208</v>
      </c>
      <c r="AG695">
        <v>188315968</v>
      </c>
      <c r="AH695">
        <v>19074672</v>
      </c>
      <c r="AI695">
        <v>30743194</v>
      </c>
      <c r="AJ695">
        <v>49817864</v>
      </c>
      <c r="AK695">
        <v>48445428</v>
      </c>
      <c r="AL695">
        <v>38093956</v>
      </c>
      <c r="AM695">
        <v>455013088</v>
      </c>
      <c r="AN695">
        <v>187556592</v>
      </c>
      <c r="AO695">
        <v>72143384</v>
      </c>
      <c r="AP695">
        <v>35658432</v>
      </c>
      <c r="AQ695">
        <v>36388060</v>
      </c>
      <c r="AR695">
        <v>466242208</v>
      </c>
      <c r="AS695">
        <v>455013088</v>
      </c>
      <c r="AT695">
        <v>1473</v>
      </c>
      <c r="AU695">
        <v>0.47299999999999998</v>
      </c>
      <c r="AW695">
        <v>0.35377199999999998</v>
      </c>
      <c r="AX695">
        <v>0.58889800000000003</v>
      </c>
      <c r="AY695">
        <v>4.6505600000000001E-2</v>
      </c>
      <c r="AZ695">
        <v>26422</v>
      </c>
    </row>
    <row r="696" spans="1:52">
      <c r="A696">
        <v>2012</v>
      </c>
      <c r="B696">
        <v>122597</v>
      </c>
      <c r="C696" t="s">
        <v>76</v>
      </c>
      <c r="D696" t="s">
        <v>48</v>
      </c>
      <c r="E696">
        <f t="shared" si="10"/>
        <v>1</v>
      </c>
      <c r="F696">
        <f>IF(ISNA(VLOOKUP(B696,criteria!$U$2:$U$174,1,0)),0,1)</f>
        <v>1</v>
      </c>
      <c r="G696">
        <v>0.65021929824561409</v>
      </c>
      <c r="H696">
        <v>0.18074505595584853</v>
      </c>
      <c r="I696">
        <v>30096</v>
      </c>
      <c r="J696">
        <v>19569</v>
      </c>
      <c r="K696">
        <v>3469</v>
      </c>
      <c r="L696">
        <v>68</v>
      </c>
      <c r="M696">
        <v>3537</v>
      </c>
      <c r="N696">
        <v>94132</v>
      </c>
      <c r="O696" t="s">
        <v>49</v>
      </c>
      <c r="P696" t="s">
        <v>50</v>
      </c>
      <c r="Q696" t="s">
        <v>54</v>
      </c>
      <c r="R696">
        <v>-122.47799999999999</v>
      </c>
      <c r="S696">
        <v>37.721299999999999</v>
      </c>
      <c r="T696">
        <v>7.5999999999999998E-2</v>
      </c>
      <c r="U696">
        <v>4680</v>
      </c>
      <c r="V696">
        <v>221576736</v>
      </c>
      <c r="W696">
        <v>165424144</v>
      </c>
      <c r="Y696">
        <v>5921844</v>
      </c>
      <c r="Z696">
        <v>88708272</v>
      </c>
      <c r="AA696">
        <v>141951840</v>
      </c>
      <c r="AB696">
        <v>1349367</v>
      </c>
      <c r="AC696">
        <v>12005365</v>
      </c>
      <c r="AD696">
        <v>266252848</v>
      </c>
      <c r="AE696">
        <v>189333952</v>
      </c>
      <c r="AF696">
        <v>455637824</v>
      </c>
      <c r="AG696">
        <v>195164992</v>
      </c>
      <c r="AH696">
        <v>21067376</v>
      </c>
      <c r="AI696">
        <v>24802428</v>
      </c>
      <c r="AJ696">
        <v>45869804</v>
      </c>
      <c r="AK696">
        <v>48033216</v>
      </c>
      <c r="AL696">
        <v>38810752</v>
      </c>
      <c r="AM696">
        <v>463583296</v>
      </c>
      <c r="AN696">
        <v>185640640</v>
      </c>
      <c r="AO696">
        <v>76392016</v>
      </c>
      <c r="AP696">
        <v>36388060</v>
      </c>
      <c r="AQ696">
        <v>41269108</v>
      </c>
      <c r="AR696">
        <v>455637824</v>
      </c>
      <c r="AS696">
        <v>463583296</v>
      </c>
      <c r="AT696">
        <v>1520</v>
      </c>
      <c r="AU696">
        <v>0.45500000000000002</v>
      </c>
      <c r="AW696">
        <v>0.32596700000000001</v>
      </c>
      <c r="AX696">
        <v>0.594113</v>
      </c>
      <c r="AY696">
        <v>4.1313700000000002E-2</v>
      </c>
      <c r="AZ696">
        <v>27298</v>
      </c>
    </row>
    <row r="697" spans="1:52">
      <c r="A697">
        <v>2013</v>
      </c>
      <c r="B697">
        <v>122597</v>
      </c>
      <c r="C697" t="s">
        <v>76</v>
      </c>
      <c r="D697" t="s">
        <v>48</v>
      </c>
      <c r="E697">
        <f t="shared" si="10"/>
        <v>1</v>
      </c>
      <c r="F697">
        <f>IF(ISNA(VLOOKUP(B697,criteria!$U$2:$U$174,1,0)),0,1)</f>
        <v>1</v>
      </c>
      <c r="G697">
        <v>0.63791240226304746</v>
      </c>
      <c r="H697">
        <v>0.18968609865470851</v>
      </c>
      <c r="I697">
        <v>31462</v>
      </c>
      <c r="J697">
        <v>20070</v>
      </c>
      <c r="K697">
        <v>3756</v>
      </c>
      <c r="L697">
        <v>51</v>
      </c>
      <c r="M697">
        <v>3807</v>
      </c>
      <c r="N697">
        <v>94132</v>
      </c>
      <c r="O697" t="s">
        <v>49</v>
      </c>
      <c r="P697" t="s">
        <v>50</v>
      </c>
      <c r="Q697" t="s">
        <v>54</v>
      </c>
      <c r="R697">
        <v>-122.47799999999999</v>
      </c>
      <c r="S697">
        <v>37.721299999999999</v>
      </c>
      <c r="T697">
        <v>7.1999999999999995E-2</v>
      </c>
      <c r="U697">
        <v>5082</v>
      </c>
      <c r="V697">
        <v>218852368</v>
      </c>
      <c r="W697">
        <v>154114512</v>
      </c>
      <c r="Y697">
        <v>4421915</v>
      </c>
      <c r="Z697">
        <v>74222688</v>
      </c>
      <c r="AA697">
        <v>160007632</v>
      </c>
      <c r="AB697">
        <v>1439051</v>
      </c>
      <c r="AC697">
        <v>10850397</v>
      </c>
      <c r="AD697">
        <v>236442752</v>
      </c>
      <c r="AE697">
        <v>212586528</v>
      </c>
      <c r="AF697">
        <v>449454624</v>
      </c>
      <c r="AG697">
        <v>202258960</v>
      </c>
      <c r="AH697">
        <v>20375282</v>
      </c>
      <c r="AI697">
        <v>5184932</v>
      </c>
      <c r="AJ697">
        <v>25560214</v>
      </c>
      <c r="AK697">
        <v>52892280</v>
      </c>
      <c r="AL697">
        <v>40518324</v>
      </c>
      <c r="AM697">
        <v>475746688</v>
      </c>
      <c r="AN697">
        <v>187787424</v>
      </c>
      <c r="AO697">
        <v>79300776</v>
      </c>
      <c r="AP697">
        <v>41269108</v>
      </c>
      <c r="AQ697">
        <v>47988588</v>
      </c>
      <c r="AR697">
        <v>449454624</v>
      </c>
      <c r="AS697">
        <v>475746688</v>
      </c>
      <c r="AT697">
        <v>1747</v>
      </c>
      <c r="AU697">
        <v>0.497</v>
      </c>
      <c r="AW697">
        <v>0.32487199999999999</v>
      </c>
      <c r="AX697">
        <v>0.58803399999999995</v>
      </c>
      <c r="AY697">
        <v>4.2649600000000003E-2</v>
      </c>
      <c r="AZ697">
        <v>27477.5</v>
      </c>
    </row>
    <row r="698" spans="1:52">
      <c r="A698">
        <v>2014</v>
      </c>
      <c r="B698">
        <v>122597</v>
      </c>
      <c r="C698" t="s">
        <v>76</v>
      </c>
      <c r="D698" t="s">
        <v>48</v>
      </c>
      <c r="E698">
        <f t="shared" si="10"/>
        <v>1</v>
      </c>
      <c r="F698">
        <f>IF(ISNA(VLOOKUP(B698,criteria!$U$2:$U$174,1,0)),0,1)</f>
        <v>1</v>
      </c>
      <c r="G698">
        <v>0.65973156462159377</v>
      </c>
      <c r="H698">
        <v>0.1780243752074738</v>
      </c>
      <c r="I698">
        <v>31963</v>
      </c>
      <c r="J698">
        <v>21087</v>
      </c>
      <c r="K698">
        <v>3630</v>
      </c>
      <c r="L698">
        <v>124</v>
      </c>
      <c r="M698">
        <v>3754</v>
      </c>
      <c r="N698">
        <v>94132</v>
      </c>
      <c r="O698" t="s">
        <v>49</v>
      </c>
      <c r="P698" t="s">
        <v>50</v>
      </c>
      <c r="Q698" t="s">
        <v>54</v>
      </c>
      <c r="R698">
        <v>-122.47799999999999</v>
      </c>
      <c r="S698">
        <v>37.721299999999999</v>
      </c>
      <c r="T698">
        <v>5.7000000000000002E-2</v>
      </c>
      <c r="U698">
        <v>5506</v>
      </c>
      <c r="V698">
        <v>217214608</v>
      </c>
      <c r="W698">
        <v>135251632</v>
      </c>
      <c r="Y698">
        <v>3766705</v>
      </c>
      <c r="Z698">
        <v>75207536</v>
      </c>
      <c r="AA698">
        <v>181516640</v>
      </c>
      <c r="AB698">
        <v>1533953</v>
      </c>
      <c r="AC698">
        <v>15202889</v>
      </c>
      <c r="AD698">
        <v>216952560</v>
      </c>
      <c r="AE698">
        <v>237386576</v>
      </c>
      <c r="AF698">
        <v>454346368</v>
      </c>
      <c r="AG698">
        <v>200050016</v>
      </c>
      <c r="AH698">
        <v>17179596</v>
      </c>
      <c r="AI698">
        <v>4149143</v>
      </c>
      <c r="AJ698">
        <v>21328740</v>
      </c>
      <c r="AK698">
        <v>55104484</v>
      </c>
      <c r="AL698">
        <v>38952572</v>
      </c>
      <c r="AM698">
        <v>456678400</v>
      </c>
      <c r="AN698">
        <v>192327808</v>
      </c>
      <c r="AO698">
        <v>75024952</v>
      </c>
      <c r="AP698">
        <v>47988588</v>
      </c>
      <c r="AQ698">
        <v>48257704</v>
      </c>
      <c r="AR698">
        <v>454346368</v>
      </c>
      <c r="AS698">
        <v>456678400</v>
      </c>
      <c r="AT698">
        <v>1975</v>
      </c>
      <c r="AU698">
        <v>0.51200000000000001</v>
      </c>
      <c r="AW698">
        <v>0.33048</v>
      </c>
      <c r="AX698">
        <v>0.57577999999999996</v>
      </c>
      <c r="AY698">
        <v>4.20443E-2</v>
      </c>
      <c r="AZ698">
        <v>26694.5</v>
      </c>
    </row>
    <row r="699" spans="1:52">
      <c r="A699">
        <v>2015</v>
      </c>
      <c r="B699">
        <v>122597</v>
      </c>
      <c r="C699" t="s">
        <v>76</v>
      </c>
      <c r="D699" t="s">
        <v>48</v>
      </c>
      <c r="E699">
        <f t="shared" si="10"/>
        <v>1</v>
      </c>
      <c r="F699">
        <f>IF(ISNA(VLOOKUP(B699,criteria!$U$2:$U$174,1,0)),0,1)</f>
        <v>1</v>
      </c>
      <c r="G699">
        <v>0.67880530721485111</v>
      </c>
      <c r="H699">
        <v>0.17935489283167652</v>
      </c>
      <c r="I699">
        <v>35122</v>
      </c>
      <c r="J699">
        <v>23841</v>
      </c>
      <c r="K699">
        <v>4081</v>
      </c>
      <c r="L699">
        <v>195</v>
      </c>
      <c r="M699">
        <v>4276</v>
      </c>
      <c r="T699">
        <v>0.04</v>
      </c>
      <c r="U699">
        <v>5664</v>
      </c>
      <c r="V699">
        <v>219962496</v>
      </c>
      <c r="W699">
        <v>132543848</v>
      </c>
      <c r="Y699">
        <v>3636906</v>
      </c>
      <c r="Z699">
        <v>77096400</v>
      </c>
      <c r="AA699">
        <v>188207872</v>
      </c>
      <c r="AB699">
        <v>9425972</v>
      </c>
      <c r="AC699">
        <v>23518502</v>
      </c>
      <c r="AD699">
        <v>220850480</v>
      </c>
      <c r="AE699">
        <v>265548496</v>
      </c>
      <c r="AF699">
        <v>488051424</v>
      </c>
      <c r="AG699">
        <v>200843840</v>
      </c>
      <c r="AH699">
        <v>13635481</v>
      </c>
      <c r="AI699">
        <v>4593793</v>
      </c>
      <c r="AJ699">
        <v>18229274</v>
      </c>
      <c r="AK699">
        <v>59973556</v>
      </c>
      <c r="AL699">
        <v>41256344</v>
      </c>
      <c r="AM699">
        <v>468790720</v>
      </c>
      <c r="AN699">
        <v>197111760</v>
      </c>
      <c r="AO699">
        <v>84703600</v>
      </c>
      <c r="AP699">
        <v>48257704</v>
      </c>
      <c r="AQ699">
        <v>46754892</v>
      </c>
      <c r="AR699">
        <v>488051424</v>
      </c>
      <c r="AS699">
        <v>468790720</v>
      </c>
      <c r="AT699">
        <v>1920</v>
      </c>
      <c r="AU699">
        <v>0.53200000000000003</v>
      </c>
      <c r="AW699">
        <v>0.29266199999999998</v>
      </c>
      <c r="AX699">
        <v>0.58191199999999998</v>
      </c>
      <c r="AY699">
        <v>3.4723999999999998E-2</v>
      </c>
      <c r="AZ699">
        <v>27015</v>
      </c>
    </row>
    <row r="700" spans="1:52">
      <c r="A700">
        <v>2016</v>
      </c>
      <c r="B700">
        <v>122597</v>
      </c>
      <c r="C700" t="s">
        <v>76</v>
      </c>
      <c r="D700" t="s">
        <v>48</v>
      </c>
      <c r="E700">
        <f t="shared" si="10"/>
        <v>1</v>
      </c>
      <c r="F700">
        <f>IF(ISNA(VLOOKUP(B700,criteria!$U$2:$U$174,1,0)),0,1)</f>
        <v>1</v>
      </c>
      <c r="G700">
        <v>0.68199762581785051</v>
      </c>
      <c r="H700">
        <v>0.14742551813471502</v>
      </c>
      <c r="I700">
        <v>36223</v>
      </c>
      <c r="J700">
        <v>24704</v>
      </c>
      <c r="K700">
        <v>3531</v>
      </c>
      <c r="L700">
        <v>111</v>
      </c>
      <c r="M700">
        <v>3642</v>
      </c>
      <c r="T700">
        <v>5.2999999999999999E-2</v>
      </c>
      <c r="U700">
        <v>5859</v>
      </c>
      <c r="V700">
        <v>214807664</v>
      </c>
      <c r="W700">
        <v>129985080</v>
      </c>
      <c r="Y700">
        <v>4162176</v>
      </c>
      <c r="Z700">
        <v>74344136</v>
      </c>
      <c r="AA700">
        <v>206693600</v>
      </c>
      <c r="AB700">
        <v>2106141</v>
      </c>
      <c r="AC700">
        <v>17640960</v>
      </c>
      <c r="AD700">
        <v>224539600</v>
      </c>
      <c r="AE700">
        <v>263917056</v>
      </c>
      <c r="AF700">
        <v>490573312</v>
      </c>
      <c r="AG700">
        <v>198766624</v>
      </c>
      <c r="AH700">
        <v>16994554</v>
      </c>
      <c r="AI700">
        <v>3392773</v>
      </c>
      <c r="AJ700">
        <v>20387328</v>
      </c>
      <c r="AK700">
        <v>48745776</v>
      </c>
      <c r="AL700">
        <v>39365568</v>
      </c>
      <c r="AM700">
        <v>505135392</v>
      </c>
      <c r="AN700">
        <v>210784464</v>
      </c>
      <c r="AO700">
        <v>101562112</v>
      </c>
      <c r="AP700">
        <v>46754892</v>
      </c>
      <c r="AQ700">
        <v>47801792</v>
      </c>
      <c r="AR700">
        <v>490573312</v>
      </c>
      <c r="AS700">
        <v>505135392</v>
      </c>
      <c r="AT700">
        <v>1859</v>
      </c>
      <c r="AU700">
        <v>0.53600000000000003</v>
      </c>
      <c r="AW700">
        <v>0.27021699999999998</v>
      </c>
      <c r="AX700">
        <v>0.58402399999999999</v>
      </c>
      <c r="AY700">
        <v>3.0966500000000001E-2</v>
      </c>
      <c r="AZ700">
        <v>27895.5</v>
      </c>
    </row>
    <row r="701" spans="1:52">
      <c r="A701">
        <v>2017</v>
      </c>
      <c r="B701">
        <v>122597</v>
      </c>
      <c r="C701" t="s">
        <v>76</v>
      </c>
      <c r="D701" t="s">
        <v>48</v>
      </c>
      <c r="E701">
        <f t="shared" si="10"/>
        <v>1</v>
      </c>
      <c r="F701">
        <f>IF(ISNA(VLOOKUP(B701,criteria!$U$2:$U$174,1,0)),0,1)</f>
        <v>1</v>
      </c>
      <c r="G701">
        <v>0.70464025026068822</v>
      </c>
      <c r="H701">
        <v>0.17770378591688249</v>
      </c>
      <c r="I701">
        <v>34524</v>
      </c>
      <c r="J701">
        <v>24327</v>
      </c>
      <c r="K701">
        <v>4084</v>
      </c>
      <c r="L701">
        <v>239</v>
      </c>
      <c r="M701">
        <v>4323</v>
      </c>
      <c r="T701">
        <v>4.8000000000000001E-2</v>
      </c>
      <c r="U701">
        <v>5552</v>
      </c>
      <c r="V701">
        <v>253807824</v>
      </c>
      <c r="W701">
        <v>142006384</v>
      </c>
      <c r="Y701">
        <v>4781354</v>
      </c>
      <c r="Z701">
        <v>82845312</v>
      </c>
      <c r="AA701">
        <v>304014976</v>
      </c>
      <c r="AB701">
        <v>2891744</v>
      </c>
      <c r="AC701">
        <v>25458824</v>
      </c>
      <c r="AD701">
        <v>239398512</v>
      </c>
      <c r="AE701">
        <v>377333856</v>
      </c>
      <c r="AF701">
        <v>616832640</v>
      </c>
      <c r="AG701">
        <v>199142464</v>
      </c>
      <c r="AH701">
        <v>18308664</v>
      </c>
      <c r="AI701">
        <v>5236609</v>
      </c>
      <c r="AJ701">
        <v>23545272</v>
      </c>
      <c r="AK701">
        <v>58942480</v>
      </c>
      <c r="AL701">
        <v>44690220</v>
      </c>
      <c r="AM701">
        <v>617082560</v>
      </c>
      <c r="AN701">
        <v>220925504</v>
      </c>
      <c r="AO701">
        <v>183216416</v>
      </c>
      <c r="AP701">
        <v>47801792</v>
      </c>
      <c r="AQ701">
        <v>57827472</v>
      </c>
      <c r="AR701">
        <v>616832640</v>
      </c>
      <c r="AS701">
        <v>617082560</v>
      </c>
    </row>
    <row r="702" spans="1:52">
      <c r="A702">
        <v>1990</v>
      </c>
      <c r="B702">
        <v>122755</v>
      </c>
      <c r="C702" t="s">
        <v>118</v>
      </c>
      <c r="D702" t="s">
        <v>48</v>
      </c>
      <c r="E702">
        <f t="shared" si="10"/>
        <v>0</v>
      </c>
      <c r="F702">
        <f>IF(ISNA(VLOOKUP(B702,criteria!$U$2:$U$174,1,0)),0,1)</f>
        <v>1</v>
      </c>
      <c r="G702" t="s">
        <v>636</v>
      </c>
      <c r="H702" t="s">
        <v>636</v>
      </c>
      <c r="N702">
        <v>95192</v>
      </c>
      <c r="O702" t="s">
        <v>49</v>
      </c>
      <c r="V702">
        <v>36672744</v>
      </c>
      <c r="Z702">
        <v>8157931</v>
      </c>
      <c r="AA702">
        <v>120738376</v>
      </c>
      <c r="AB702">
        <v>1438722</v>
      </c>
      <c r="AC702">
        <v>199506</v>
      </c>
      <c r="AF702">
        <v>184422800</v>
      </c>
      <c r="AG702">
        <v>102865264</v>
      </c>
      <c r="AK702">
        <v>14028733</v>
      </c>
      <c r="AL702">
        <v>16558250</v>
      </c>
      <c r="AM702">
        <v>200286832</v>
      </c>
      <c r="AN702">
        <v>107359736</v>
      </c>
      <c r="AO702">
        <v>25561472</v>
      </c>
    </row>
    <row r="703" spans="1:52">
      <c r="A703">
        <v>1991</v>
      </c>
      <c r="B703">
        <v>122755</v>
      </c>
      <c r="C703" t="s">
        <v>118</v>
      </c>
      <c r="D703" t="s">
        <v>48</v>
      </c>
      <c r="E703">
        <f t="shared" si="10"/>
        <v>0</v>
      </c>
      <c r="F703">
        <f>IF(ISNA(VLOOKUP(B703,criteria!$U$2:$U$174,1,0)),0,1)</f>
        <v>1</v>
      </c>
      <c r="G703" t="s">
        <v>636</v>
      </c>
      <c r="H703" t="s">
        <v>636</v>
      </c>
      <c r="N703">
        <v>95192</v>
      </c>
      <c r="O703" t="s">
        <v>49</v>
      </c>
      <c r="V703">
        <v>34463324</v>
      </c>
      <c r="Z703">
        <v>10503495</v>
      </c>
      <c r="AA703">
        <v>129367992</v>
      </c>
      <c r="AB703">
        <v>1232375</v>
      </c>
      <c r="AC703">
        <v>318150</v>
      </c>
      <c r="AF703">
        <v>193966800</v>
      </c>
      <c r="AG703">
        <v>103895728</v>
      </c>
      <c r="AK703">
        <v>14583068</v>
      </c>
      <c r="AL703">
        <v>18263230</v>
      </c>
      <c r="AM703">
        <v>205761808</v>
      </c>
      <c r="AN703">
        <v>104764448</v>
      </c>
      <c r="AO703">
        <v>28830272</v>
      </c>
    </row>
    <row r="704" spans="1:52">
      <c r="A704">
        <v>1992</v>
      </c>
      <c r="B704">
        <v>122755</v>
      </c>
      <c r="C704" t="s">
        <v>118</v>
      </c>
      <c r="D704" t="s">
        <v>48</v>
      </c>
      <c r="E704">
        <f t="shared" si="10"/>
        <v>0</v>
      </c>
      <c r="F704">
        <f>IF(ISNA(VLOOKUP(B704,criteria!$U$2:$U$174,1,0)),0,1)</f>
        <v>1</v>
      </c>
      <c r="G704" t="s">
        <v>636</v>
      </c>
      <c r="H704" t="s">
        <v>636</v>
      </c>
      <c r="N704">
        <v>95192</v>
      </c>
      <c r="O704" t="s">
        <v>49</v>
      </c>
      <c r="V704">
        <v>48122092</v>
      </c>
      <c r="Z704">
        <v>12156588</v>
      </c>
      <c r="AA704">
        <v>107122096</v>
      </c>
      <c r="AB704">
        <v>1378204</v>
      </c>
      <c r="AC704">
        <v>15133306</v>
      </c>
      <c r="AF704">
        <v>203309648</v>
      </c>
      <c r="AG704">
        <v>94274624</v>
      </c>
      <c r="AK704">
        <v>13172881</v>
      </c>
      <c r="AL704">
        <v>40078240</v>
      </c>
      <c r="AM704">
        <v>203116784</v>
      </c>
      <c r="AN704">
        <v>97103552</v>
      </c>
      <c r="AO704">
        <v>25689498</v>
      </c>
      <c r="AV704">
        <v>5292</v>
      </c>
    </row>
    <row r="705" spans="1:52">
      <c r="A705">
        <v>1993</v>
      </c>
      <c r="B705">
        <v>122755</v>
      </c>
      <c r="C705" t="s">
        <v>118</v>
      </c>
      <c r="D705" t="s">
        <v>48</v>
      </c>
      <c r="E705">
        <f t="shared" si="10"/>
        <v>0</v>
      </c>
      <c r="F705">
        <f>IF(ISNA(VLOOKUP(B705,criteria!$U$2:$U$174,1,0)),0,1)</f>
        <v>1</v>
      </c>
      <c r="G705" t="s">
        <v>636</v>
      </c>
      <c r="H705" t="s">
        <v>636</v>
      </c>
      <c r="N705">
        <v>95192</v>
      </c>
      <c r="O705" t="s">
        <v>49</v>
      </c>
      <c r="V705">
        <v>53742824</v>
      </c>
      <c r="Y705">
        <v>275533</v>
      </c>
      <c r="Z705">
        <v>11547953</v>
      </c>
      <c r="AA705">
        <v>112428160</v>
      </c>
      <c r="AB705">
        <v>992539</v>
      </c>
      <c r="AC705">
        <v>1495494</v>
      </c>
      <c r="AF705">
        <v>196188352</v>
      </c>
      <c r="AG705">
        <v>94533848</v>
      </c>
      <c r="AK705">
        <v>14023022</v>
      </c>
      <c r="AL705">
        <v>18176378</v>
      </c>
      <c r="AM705">
        <v>196457552</v>
      </c>
      <c r="AN705">
        <v>97373392</v>
      </c>
      <c r="AO705">
        <v>25036990</v>
      </c>
    </row>
    <row r="706" spans="1:52">
      <c r="A706">
        <v>1994</v>
      </c>
      <c r="B706">
        <v>122755</v>
      </c>
      <c r="C706" t="s">
        <v>118</v>
      </c>
      <c r="D706" t="s">
        <v>48</v>
      </c>
      <c r="E706">
        <f t="shared" ref="E706:E769" si="11">IF(M706&gt;999,1,0)</f>
        <v>0</v>
      </c>
      <c r="F706">
        <f>IF(ISNA(VLOOKUP(B706,criteria!$U$2:$U$174,1,0)),0,1)</f>
        <v>1</v>
      </c>
      <c r="G706" t="s">
        <v>636</v>
      </c>
      <c r="H706" t="s">
        <v>636</v>
      </c>
      <c r="N706">
        <v>95192</v>
      </c>
      <c r="O706" t="s">
        <v>49</v>
      </c>
      <c r="V706">
        <v>54667560</v>
      </c>
      <c r="Y706">
        <v>261592</v>
      </c>
      <c r="Z706">
        <v>12001426</v>
      </c>
      <c r="AA706">
        <v>112109608</v>
      </c>
      <c r="AB706">
        <v>772996</v>
      </c>
      <c r="AC706">
        <v>45499</v>
      </c>
      <c r="AF706">
        <v>209472016</v>
      </c>
      <c r="AG706">
        <v>93710232</v>
      </c>
      <c r="AK706">
        <v>14138446</v>
      </c>
      <c r="AL706">
        <v>16861180</v>
      </c>
      <c r="AM706">
        <v>214763344</v>
      </c>
      <c r="AN706">
        <v>98112360</v>
      </c>
      <c r="AO706">
        <v>25294988</v>
      </c>
    </row>
    <row r="707" spans="1:52">
      <c r="A707">
        <v>1995</v>
      </c>
      <c r="B707">
        <v>122755</v>
      </c>
      <c r="C707" t="s">
        <v>118</v>
      </c>
      <c r="D707" t="s">
        <v>48</v>
      </c>
      <c r="E707">
        <f t="shared" si="11"/>
        <v>0</v>
      </c>
      <c r="F707">
        <f>IF(ISNA(VLOOKUP(B707,criteria!$U$2:$U$174,1,0)),0,1)</f>
        <v>1</v>
      </c>
      <c r="G707" t="s">
        <v>636</v>
      </c>
      <c r="H707" t="s">
        <v>636</v>
      </c>
      <c r="N707">
        <v>95192</v>
      </c>
      <c r="O707" t="s">
        <v>49</v>
      </c>
      <c r="V707">
        <v>61919384</v>
      </c>
      <c r="Z707">
        <v>12102161</v>
      </c>
      <c r="AA707">
        <v>113225744</v>
      </c>
      <c r="AB707">
        <v>1072038</v>
      </c>
      <c r="AC707">
        <v>10320353</v>
      </c>
      <c r="AF707">
        <v>214185168</v>
      </c>
      <c r="AG707">
        <v>96910680</v>
      </c>
      <c r="AK707">
        <v>13047163</v>
      </c>
      <c r="AL707">
        <v>12249690</v>
      </c>
      <c r="AM707">
        <v>201004768</v>
      </c>
      <c r="AN707">
        <v>98866352</v>
      </c>
      <c r="AO707">
        <v>27281376</v>
      </c>
    </row>
    <row r="708" spans="1:52">
      <c r="A708">
        <v>1996</v>
      </c>
      <c r="B708">
        <v>122755</v>
      </c>
      <c r="C708" t="s">
        <v>118</v>
      </c>
      <c r="D708" t="s">
        <v>48</v>
      </c>
      <c r="E708">
        <f t="shared" si="11"/>
        <v>0</v>
      </c>
      <c r="F708">
        <f>IF(ISNA(VLOOKUP(B708,criteria!$U$2:$U$174,1,0)),0,1)</f>
        <v>1</v>
      </c>
      <c r="G708" t="s">
        <v>636</v>
      </c>
      <c r="H708" t="s">
        <v>636</v>
      </c>
      <c r="N708">
        <v>95192</v>
      </c>
      <c r="O708" t="s">
        <v>49</v>
      </c>
      <c r="V708">
        <v>61273540</v>
      </c>
      <c r="Z708">
        <v>13922630</v>
      </c>
      <c r="AA708">
        <v>126420272</v>
      </c>
      <c r="AB708">
        <v>1510057</v>
      </c>
      <c r="AC708">
        <v>7540482</v>
      </c>
      <c r="AF708">
        <v>227256912</v>
      </c>
      <c r="AG708">
        <v>101266112</v>
      </c>
      <c r="AI708">
        <v>565759</v>
      </c>
      <c r="AJ708">
        <v>565759</v>
      </c>
      <c r="AK708">
        <v>13073106</v>
      </c>
      <c r="AL708">
        <v>23311432</v>
      </c>
      <c r="AM708">
        <v>224862672</v>
      </c>
      <c r="AN708">
        <v>105248512</v>
      </c>
      <c r="AO708">
        <v>28423452</v>
      </c>
      <c r="AT708">
        <v>553</v>
      </c>
      <c r="AU708">
        <v>0.34200000000000003</v>
      </c>
    </row>
    <row r="709" spans="1:52">
      <c r="A709">
        <v>1997</v>
      </c>
      <c r="B709">
        <v>122755</v>
      </c>
      <c r="C709" t="s">
        <v>118</v>
      </c>
      <c r="D709" t="s">
        <v>48</v>
      </c>
      <c r="E709">
        <f t="shared" si="11"/>
        <v>0</v>
      </c>
      <c r="F709">
        <f>IF(ISNA(VLOOKUP(B709,criteria!$U$2:$U$174,1,0)),0,1)</f>
        <v>1</v>
      </c>
      <c r="G709" t="s">
        <v>636</v>
      </c>
      <c r="H709" t="s">
        <v>636</v>
      </c>
      <c r="N709">
        <v>951920001</v>
      </c>
      <c r="O709" t="s">
        <v>49</v>
      </c>
      <c r="V709">
        <v>61010320</v>
      </c>
      <c r="Z709">
        <v>15282344</v>
      </c>
      <c r="AA709">
        <v>125716288</v>
      </c>
      <c r="AB709">
        <v>1967024</v>
      </c>
      <c r="AC709">
        <v>9941652</v>
      </c>
      <c r="AF709">
        <v>231444160</v>
      </c>
      <c r="AG709">
        <v>95987360</v>
      </c>
      <c r="AI709">
        <v>470028</v>
      </c>
      <c r="AJ709">
        <v>470028</v>
      </c>
      <c r="AK709">
        <v>17386080</v>
      </c>
      <c r="AL709">
        <v>26350084</v>
      </c>
      <c r="AM709">
        <v>224239104</v>
      </c>
      <c r="AN709">
        <v>110625232</v>
      </c>
      <c r="AO709">
        <v>28021548</v>
      </c>
      <c r="AT709">
        <v>547</v>
      </c>
      <c r="AU709">
        <v>0.38500000000000001</v>
      </c>
      <c r="AW709">
        <v>0.48432500000000001</v>
      </c>
      <c r="AX709">
        <v>0.56145400000000001</v>
      </c>
      <c r="AY709">
        <v>7.5881699999999996E-2</v>
      </c>
      <c r="AZ709">
        <v>11531</v>
      </c>
    </row>
    <row r="710" spans="1:52">
      <c r="A710">
        <v>1998</v>
      </c>
      <c r="B710">
        <v>122755</v>
      </c>
      <c r="C710" t="s">
        <v>118</v>
      </c>
      <c r="D710" t="s">
        <v>48</v>
      </c>
      <c r="E710">
        <f t="shared" si="11"/>
        <v>0</v>
      </c>
      <c r="F710">
        <f>IF(ISNA(VLOOKUP(B710,criteria!$U$2:$U$174,1,0)),0,1)</f>
        <v>1</v>
      </c>
      <c r="G710" t="s">
        <v>636</v>
      </c>
      <c r="H710" t="s">
        <v>636</v>
      </c>
      <c r="N710">
        <v>951920001</v>
      </c>
      <c r="O710" t="s">
        <v>49</v>
      </c>
      <c r="V710">
        <v>65411588</v>
      </c>
      <c r="Z710">
        <v>16628527</v>
      </c>
      <c r="AA710">
        <v>141345280</v>
      </c>
      <c r="AB710">
        <v>4036228</v>
      </c>
      <c r="AC710">
        <v>12301882</v>
      </c>
      <c r="AF710">
        <v>257606240</v>
      </c>
      <c r="AG710">
        <v>103488648</v>
      </c>
      <c r="AI710">
        <v>500045</v>
      </c>
      <c r="AJ710">
        <v>500045</v>
      </c>
      <c r="AK710">
        <v>20953318</v>
      </c>
      <c r="AL710">
        <v>27063184</v>
      </c>
      <c r="AM710">
        <v>248584960</v>
      </c>
      <c r="AN710">
        <v>118700560</v>
      </c>
      <c r="AO710">
        <v>25167052</v>
      </c>
      <c r="AT710">
        <v>483</v>
      </c>
      <c r="AU710">
        <v>0.36799999999999999</v>
      </c>
      <c r="AW710">
        <v>0.43725700000000001</v>
      </c>
      <c r="AX710">
        <v>0.54921200000000003</v>
      </c>
      <c r="AY710">
        <v>6.5987000000000004E-2</v>
      </c>
      <c r="AZ710">
        <v>13256</v>
      </c>
    </row>
    <row r="711" spans="1:52">
      <c r="A711">
        <v>1999</v>
      </c>
      <c r="B711">
        <v>122755</v>
      </c>
      <c r="C711" t="s">
        <v>118</v>
      </c>
      <c r="D711" t="s">
        <v>48</v>
      </c>
      <c r="E711">
        <f t="shared" si="11"/>
        <v>0</v>
      </c>
      <c r="F711">
        <f>IF(ISNA(VLOOKUP(B711,criteria!$U$2:$U$174,1,0)),0,1)</f>
        <v>1</v>
      </c>
      <c r="G711" t="s">
        <v>636</v>
      </c>
      <c r="H711" t="s">
        <v>636</v>
      </c>
      <c r="N711">
        <v>951920001</v>
      </c>
      <c r="O711" t="s">
        <v>49</v>
      </c>
      <c r="V711">
        <v>65339000</v>
      </c>
      <c r="Z711">
        <v>31791000</v>
      </c>
      <c r="AA711">
        <v>159672000</v>
      </c>
      <c r="AB711">
        <v>11998000</v>
      </c>
      <c r="AC711">
        <v>41273184</v>
      </c>
      <c r="AF711">
        <v>356229184</v>
      </c>
      <c r="AG711">
        <v>131217000</v>
      </c>
      <c r="AH711">
        <v>14030000</v>
      </c>
      <c r="AI711">
        <v>734360</v>
      </c>
      <c r="AJ711">
        <v>14764360</v>
      </c>
      <c r="AK711">
        <v>21545716</v>
      </c>
      <c r="AL711">
        <v>30578340</v>
      </c>
      <c r="AM711">
        <v>357687200</v>
      </c>
      <c r="AN711">
        <v>158594976</v>
      </c>
      <c r="AO711">
        <v>23675276</v>
      </c>
      <c r="AQ711">
        <v>30242692</v>
      </c>
      <c r="AT711">
        <v>459</v>
      </c>
      <c r="AU711">
        <v>0.34100000000000003</v>
      </c>
      <c r="AW711">
        <v>0.39358399999999999</v>
      </c>
      <c r="AX711">
        <v>0.53143899999999999</v>
      </c>
      <c r="AY711">
        <v>5.9578399999999997E-2</v>
      </c>
      <c r="AZ711">
        <v>15258</v>
      </c>
    </row>
    <row r="712" spans="1:52">
      <c r="A712">
        <v>2000</v>
      </c>
      <c r="B712">
        <v>122755</v>
      </c>
      <c r="C712" t="s">
        <v>118</v>
      </c>
      <c r="D712" t="s">
        <v>48</v>
      </c>
      <c r="E712">
        <f t="shared" si="11"/>
        <v>0</v>
      </c>
      <c r="F712">
        <f>IF(ISNA(VLOOKUP(B712,criteria!$U$2:$U$174,1,0)),0,1)</f>
        <v>1</v>
      </c>
      <c r="G712" t="s">
        <v>636</v>
      </c>
      <c r="H712" t="s">
        <v>636</v>
      </c>
      <c r="V712">
        <v>79622040</v>
      </c>
      <c r="Z712">
        <v>35530480</v>
      </c>
      <c r="AA712">
        <v>157618048</v>
      </c>
      <c r="AB712">
        <v>15357215</v>
      </c>
      <c r="AC712">
        <v>24043888</v>
      </c>
      <c r="AF712">
        <v>363377888</v>
      </c>
      <c r="AG712">
        <v>125573168</v>
      </c>
      <c r="AH712">
        <v>17109326</v>
      </c>
      <c r="AI712">
        <v>643163</v>
      </c>
      <c r="AJ712">
        <v>17752488</v>
      </c>
      <c r="AK712">
        <v>22515442</v>
      </c>
      <c r="AL712">
        <v>31667404</v>
      </c>
      <c r="AM712">
        <v>351911552</v>
      </c>
      <c r="AN712">
        <v>163843536</v>
      </c>
      <c r="AO712">
        <v>20876724</v>
      </c>
      <c r="AP712">
        <v>30242692</v>
      </c>
      <c r="AQ712">
        <v>33650056</v>
      </c>
      <c r="AT712">
        <v>527</v>
      </c>
      <c r="AU712">
        <v>0.36699999999999999</v>
      </c>
      <c r="AW712">
        <v>0.38380300000000001</v>
      </c>
      <c r="AX712">
        <v>0.53185800000000005</v>
      </c>
      <c r="AY712">
        <v>6.4386299999999994E-2</v>
      </c>
      <c r="AZ712">
        <v>16247</v>
      </c>
    </row>
    <row r="713" spans="1:52">
      <c r="A713">
        <v>2001</v>
      </c>
      <c r="B713">
        <v>122755</v>
      </c>
      <c r="C713" t="s">
        <v>118</v>
      </c>
      <c r="D713" t="s">
        <v>48</v>
      </c>
      <c r="E713">
        <f t="shared" si="11"/>
        <v>1</v>
      </c>
      <c r="F713">
        <f>IF(ISNA(VLOOKUP(B713,criteria!$U$2:$U$174,1,0)),0,1)</f>
        <v>1</v>
      </c>
      <c r="G713">
        <v>0.71778069025775448</v>
      </c>
      <c r="H713">
        <v>0.31442483262325016</v>
      </c>
      <c r="I713">
        <v>11445</v>
      </c>
      <c r="J713">
        <v>8215</v>
      </c>
      <c r="K713">
        <v>2380</v>
      </c>
      <c r="L713">
        <v>203</v>
      </c>
      <c r="M713">
        <v>2583</v>
      </c>
      <c r="N713">
        <v>951920001</v>
      </c>
      <c r="O713" t="s">
        <v>49</v>
      </c>
      <c r="V713">
        <v>70524144</v>
      </c>
      <c r="W713">
        <v>62173552</v>
      </c>
      <c r="Z713">
        <v>18171064</v>
      </c>
      <c r="AA713">
        <v>166054576</v>
      </c>
      <c r="AB713">
        <v>1911781</v>
      </c>
      <c r="AC713">
        <v>13648419</v>
      </c>
      <c r="AD713">
        <v>102669040</v>
      </c>
      <c r="AE713">
        <v>176253600</v>
      </c>
      <c r="AF713">
        <v>280590752</v>
      </c>
      <c r="AG713">
        <v>129238392</v>
      </c>
      <c r="AI713">
        <v>548684.75</v>
      </c>
      <c r="AJ713">
        <v>548684.75</v>
      </c>
      <c r="AK713">
        <v>26725178</v>
      </c>
      <c r="AL713">
        <v>35607620</v>
      </c>
      <c r="AM713">
        <v>271369824</v>
      </c>
      <c r="AN713">
        <v>139976464</v>
      </c>
      <c r="AO713">
        <v>25909850</v>
      </c>
      <c r="AR713">
        <v>280590752</v>
      </c>
      <c r="AS713">
        <v>271369824</v>
      </c>
      <c r="AT713">
        <v>558</v>
      </c>
      <c r="AU713">
        <v>0.36</v>
      </c>
      <c r="AW713">
        <v>0.37704399999999999</v>
      </c>
      <c r="AX713">
        <v>0.53310000000000002</v>
      </c>
      <c r="AY713">
        <v>6.9217299999999995E-2</v>
      </c>
      <c r="AZ713">
        <v>18293</v>
      </c>
    </row>
    <row r="714" spans="1:52">
      <c r="A714">
        <v>2002</v>
      </c>
      <c r="B714">
        <v>122755</v>
      </c>
      <c r="C714" t="s">
        <v>118</v>
      </c>
      <c r="D714" t="s">
        <v>48</v>
      </c>
      <c r="E714">
        <f t="shared" si="11"/>
        <v>1</v>
      </c>
      <c r="F714">
        <f>IF(ISNA(VLOOKUP(B714,criteria!$U$2:$U$174,1,0)),0,1)</f>
        <v>1</v>
      </c>
      <c r="G714">
        <v>0.72619407496977029</v>
      </c>
      <c r="H714">
        <v>0.28858361952336353</v>
      </c>
      <c r="I714">
        <v>13232</v>
      </c>
      <c r="J714">
        <v>9609</v>
      </c>
      <c r="K714">
        <v>2577</v>
      </c>
      <c r="L714">
        <v>196</v>
      </c>
      <c r="M714">
        <v>2773</v>
      </c>
      <c r="N714" t="s">
        <v>94</v>
      </c>
      <c r="O714" t="s">
        <v>49</v>
      </c>
      <c r="V714">
        <v>73768800</v>
      </c>
      <c r="W714">
        <v>54108840</v>
      </c>
      <c r="Z714">
        <v>20401744</v>
      </c>
      <c r="AA714">
        <v>165924032</v>
      </c>
      <c r="AB714">
        <v>3750487</v>
      </c>
      <c r="AC714">
        <v>6617939</v>
      </c>
      <c r="AD714">
        <v>98179488</v>
      </c>
      <c r="AE714">
        <v>172901328</v>
      </c>
      <c r="AF714">
        <v>282397280</v>
      </c>
      <c r="AG714">
        <v>135260752</v>
      </c>
      <c r="AI714">
        <v>652011.5</v>
      </c>
      <c r="AJ714">
        <v>652011.5</v>
      </c>
      <c r="AK714">
        <v>31540016</v>
      </c>
      <c r="AL714">
        <v>35332124</v>
      </c>
      <c r="AM714">
        <v>274222784</v>
      </c>
      <c r="AN714">
        <v>147675328</v>
      </c>
      <c r="AO714">
        <v>32122120</v>
      </c>
      <c r="AP714">
        <v>31095444</v>
      </c>
      <c r="AQ714">
        <v>31571260</v>
      </c>
      <c r="AR714">
        <v>282397280</v>
      </c>
      <c r="AS714">
        <v>274222784</v>
      </c>
      <c r="AT714">
        <v>760</v>
      </c>
      <c r="AU714">
        <v>0.39400000000000002</v>
      </c>
      <c r="AW714">
        <v>0.364732</v>
      </c>
      <c r="AX714">
        <v>0.53458899999999998</v>
      </c>
      <c r="AY714">
        <v>6.9027900000000003E-2</v>
      </c>
      <c r="AZ714">
        <v>20000</v>
      </c>
    </row>
    <row r="715" spans="1:52">
      <c r="A715">
        <v>2003</v>
      </c>
      <c r="B715">
        <v>122755</v>
      </c>
      <c r="C715" t="s">
        <v>118</v>
      </c>
      <c r="D715" t="s">
        <v>48</v>
      </c>
      <c r="E715">
        <f t="shared" si="11"/>
        <v>1</v>
      </c>
      <c r="F715">
        <f>IF(ISNA(VLOOKUP(B715,criteria!$U$2:$U$174,1,0)),0,1)</f>
        <v>1</v>
      </c>
      <c r="G715">
        <v>0.71872444807849545</v>
      </c>
      <c r="H715">
        <v>0.28182852414934328</v>
      </c>
      <c r="I715">
        <v>13453</v>
      </c>
      <c r="J715">
        <v>9669</v>
      </c>
      <c r="K715">
        <v>2531</v>
      </c>
      <c r="L715">
        <v>194</v>
      </c>
      <c r="M715">
        <v>2725</v>
      </c>
      <c r="N715" t="s">
        <v>94</v>
      </c>
      <c r="O715" t="s">
        <v>49</v>
      </c>
      <c r="V715">
        <v>87165840</v>
      </c>
      <c r="W715">
        <v>74530208</v>
      </c>
      <c r="Z715">
        <v>20170594</v>
      </c>
      <c r="AA715">
        <v>161917264</v>
      </c>
      <c r="AB715">
        <v>2316075</v>
      </c>
      <c r="AC715">
        <v>10692533</v>
      </c>
      <c r="AD715">
        <v>118934424</v>
      </c>
      <c r="AE715">
        <v>166056512</v>
      </c>
      <c r="AF715">
        <v>312635072</v>
      </c>
      <c r="AG715">
        <v>140195408</v>
      </c>
      <c r="AI715">
        <v>870391.38</v>
      </c>
      <c r="AJ715">
        <v>870391.38</v>
      </c>
      <c r="AK715">
        <v>30719660</v>
      </c>
      <c r="AL715">
        <v>32745722</v>
      </c>
      <c r="AM715">
        <v>291892672</v>
      </c>
      <c r="AN715">
        <v>144590192</v>
      </c>
      <c r="AO715">
        <v>44945264</v>
      </c>
      <c r="AP715">
        <v>31571260</v>
      </c>
      <c r="AQ715">
        <v>34926132</v>
      </c>
      <c r="AR715">
        <v>312635072</v>
      </c>
      <c r="AS715">
        <v>291892672</v>
      </c>
      <c r="AT715">
        <v>748</v>
      </c>
      <c r="AU715">
        <v>0.38100000000000001</v>
      </c>
      <c r="AW715">
        <v>0.38492999999999999</v>
      </c>
      <c r="AX715">
        <v>0.53515800000000002</v>
      </c>
      <c r="AY715">
        <v>7.6608499999999996E-2</v>
      </c>
      <c r="AZ715">
        <v>19853</v>
      </c>
    </row>
    <row r="716" spans="1:52">
      <c r="A716">
        <v>2004</v>
      </c>
      <c r="B716">
        <v>122755</v>
      </c>
      <c r="C716" t="s">
        <v>118</v>
      </c>
      <c r="D716" t="s">
        <v>48</v>
      </c>
      <c r="E716">
        <f t="shared" si="11"/>
        <v>1</v>
      </c>
      <c r="F716">
        <f>IF(ISNA(VLOOKUP(B716,criteria!$U$2:$U$174,1,0)),0,1)</f>
        <v>1</v>
      </c>
      <c r="G716">
        <v>0.51911607279400518</v>
      </c>
      <c r="H716">
        <v>0.29164825452938575</v>
      </c>
      <c r="I716">
        <v>13078</v>
      </c>
      <c r="J716">
        <v>6789</v>
      </c>
      <c r="K716">
        <v>1820</v>
      </c>
      <c r="L716">
        <v>160</v>
      </c>
      <c r="M716">
        <v>1980</v>
      </c>
      <c r="V716">
        <v>103786936</v>
      </c>
      <c r="W716">
        <v>83450024</v>
      </c>
      <c r="Z716">
        <v>20467532</v>
      </c>
      <c r="AA716">
        <v>154997536</v>
      </c>
      <c r="AB716">
        <v>2909774</v>
      </c>
      <c r="AC716">
        <v>12164160</v>
      </c>
      <c r="AD716">
        <v>130541384</v>
      </c>
      <c r="AE716">
        <v>161907376</v>
      </c>
      <c r="AF716">
        <v>294122848</v>
      </c>
      <c r="AG716">
        <v>150295568</v>
      </c>
      <c r="AI716">
        <v>773999.5</v>
      </c>
      <c r="AJ716">
        <v>773999.5</v>
      </c>
      <c r="AK716">
        <v>29392222</v>
      </c>
      <c r="AL716">
        <v>37752612</v>
      </c>
      <c r="AM716">
        <v>292699936</v>
      </c>
      <c r="AN716">
        <v>139396368</v>
      </c>
      <c r="AO716">
        <v>42881956</v>
      </c>
      <c r="AP716">
        <v>34926132</v>
      </c>
      <c r="AQ716">
        <v>38588368</v>
      </c>
      <c r="AR716">
        <v>294122848</v>
      </c>
      <c r="AS716">
        <v>292699936</v>
      </c>
      <c r="AT716">
        <v>908</v>
      </c>
      <c r="AU716">
        <v>0.40899999999999997</v>
      </c>
      <c r="AW716">
        <v>0.383465</v>
      </c>
      <c r="AX716">
        <v>0.54355699999999996</v>
      </c>
      <c r="AY716">
        <v>7.5443800000000005E-2</v>
      </c>
      <c r="AZ716">
        <v>20771</v>
      </c>
    </row>
    <row r="717" spans="1:52">
      <c r="A717">
        <v>2005</v>
      </c>
      <c r="B717">
        <v>122755</v>
      </c>
      <c r="C717" t="s">
        <v>77</v>
      </c>
      <c r="D717" t="s">
        <v>48</v>
      </c>
      <c r="E717">
        <f t="shared" si="11"/>
        <v>1</v>
      </c>
      <c r="F717">
        <f>IF(ISNA(VLOOKUP(B717,criteria!$U$2:$U$174,1,0)),0,1)</f>
        <v>1</v>
      </c>
      <c r="G717">
        <v>0.6584040296924708</v>
      </c>
      <c r="H717">
        <v>0.24099053754781558</v>
      </c>
      <c r="I717">
        <v>15088</v>
      </c>
      <c r="J717">
        <v>9934</v>
      </c>
      <c r="K717">
        <v>2277</v>
      </c>
      <c r="L717">
        <v>117</v>
      </c>
      <c r="M717">
        <v>2394</v>
      </c>
      <c r="N717" t="s">
        <v>94</v>
      </c>
      <c r="O717" t="s">
        <v>49</v>
      </c>
      <c r="P717" t="s">
        <v>50</v>
      </c>
      <c r="Q717" t="s">
        <v>54</v>
      </c>
      <c r="V717">
        <v>114613512</v>
      </c>
      <c r="W717">
        <v>93764040</v>
      </c>
      <c r="Z717">
        <v>20795376</v>
      </c>
      <c r="AA717">
        <v>157812256</v>
      </c>
      <c r="AB717">
        <v>4699207</v>
      </c>
      <c r="AC717">
        <v>5472421</v>
      </c>
      <c r="AD717">
        <v>150296096</v>
      </c>
      <c r="AE717">
        <v>160396384</v>
      </c>
      <c r="AF717">
        <v>317812480</v>
      </c>
      <c r="AG717">
        <v>164517552</v>
      </c>
      <c r="AI717">
        <v>692548.81</v>
      </c>
      <c r="AJ717">
        <v>692548.81</v>
      </c>
      <c r="AK717">
        <v>35221848</v>
      </c>
      <c r="AL717">
        <v>39460872</v>
      </c>
      <c r="AM717">
        <v>317744576</v>
      </c>
      <c r="AN717">
        <v>145894944</v>
      </c>
      <c r="AO717">
        <v>43626492</v>
      </c>
      <c r="AP717">
        <v>38588368</v>
      </c>
      <c r="AQ717">
        <v>44290732</v>
      </c>
      <c r="AR717">
        <v>317812480</v>
      </c>
      <c r="AS717">
        <v>317744576</v>
      </c>
      <c r="AT717">
        <v>985</v>
      </c>
      <c r="AU717">
        <v>0.41399999999999998</v>
      </c>
      <c r="AW717">
        <v>0.37368499999999999</v>
      </c>
      <c r="AX717">
        <v>0.54467299999999996</v>
      </c>
      <c r="AY717">
        <v>7.0973499999999995E-2</v>
      </c>
      <c r="AZ717">
        <v>22273</v>
      </c>
    </row>
    <row r="718" spans="1:52">
      <c r="A718">
        <v>2006</v>
      </c>
      <c r="B718">
        <v>122755</v>
      </c>
      <c r="C718" t="s">
        <v>77</v>
      </c>
      <c r="D718" t="s">
        <v>48</v>
      </c>
      <c r="E718">
        <f t="shared" si="11"/>
        <v>1</v>
      </c>
      <c r="F718">
        <f>IF(ISNA(VLOOKUP(B718,criteria!$U$2:$U$174,1,0)),0,1)</f>
        <v>1</v>
      </c>
      <c r="G718">
        <v>0.64991436839307859</v>
      </c>
      <c r="H718">
        <v>0.23207632894139027</v>
      </c>
      <c r="I718">
        <v>16933</v>
      </c>
      <c r="J718">
        <v>11005</v>
      </c>
      <c r="K718">
        <v>2439</v>
      </c>
      <c r="L718">
        <v>115</v>
      </c>
      <c r="M718">
        <v>2554</v>
      </c>
      <c r="N718" t="s">
        <v>94</v>
      </c>
      <c r="O718" t="s">
        <v>49</v>
      </c>
      <c r="P718" t="s">
        <v>50</v>
      </c>
      <c r="Q718" t="s">
        <v>54</v>
      </c>
      <c r="V718">
        <v>125915680</v>
      </c>
      <c r="W718">
        <v>104027864</v>
      </c>
      <c r="Z718">
        <v>20064564</v>
      </c>
      <c r="AA718">
        <v>171130672</v>
      </c>
      <c r="AB718">
        <v>3113479</v>
      </c>
      <c r="AC718">
        <v>8942319</v>
      </c>
      <c r="AD718">
        <v>163716960</v>
      </c>
      <c r="AE718">
        <v>175012640</v>
      </c>
      <c r="AF718">
        <v>344031808</v>
      </c>
      <c r="AG718">
        <v>182128080</v>
      </c>
      <c r="AI718">
        <v>1104927.1299999999</v>
      </c>
      <c r="AJ718">
        <v>1104927.1299999999</v>
      </c>
      <c r="AK718">
        <v>39326584</v>
      </c>
      <c r="AL718">
        <v>51348892</v>
      </c>
      <c r="AM718">
        <v>351855264</v>
      </c>
      <c r="AN718">
        <v>151870096</v>
      </c>
      <c r="AO718">
        <v>48944592</v>
      </c>
      <c r="AP718">
        <v>44290732</v>
      </c>
      <c r="AQ718">
        <v>48698880</v>
      </c>
      <c r="AR718">
        <v>344031808</v>
      </c>
      <c r="AS718">
        <v>351855264</v>
      </c>
      <c r="AT718">
        <v>1082</v>
      </c>
      <c r="AU718">
        <v>0.42</v>
      </c>
      <c r="AW718">
        <v>0.38824999999999998</v>
      </c>
      <c r="AX718">
        <v>0.54984900000000003</v>
      </c>
      <c r="AY718">
        <v>7.57327E-2</v>
      </c>
      <c r="AZ718">
        <v>23275</v>
      </c>
    </row>
    <row r="719" spans="1:52">
      <c r="A719">
        <v>2007</v>
      </c>
      <c r="B719">
        <v>122755</v>
      </c>
      <c r="C719" t="s">
        <v>77</v>
      </c>
      <c r="D719" t="s">
        <v>48</v>
      </c>
      <c r="E719">
        <f t="shared" si="11"/>
        <v>1</v>
      </c>
      <c r="F719">
        <f>IF(ISNA(VLOOKUP(B719,criteria!$U$2:$U$174,1,0)),0,1)</f>
        <v>1</v>
      </c>
      <c r="G719">
        <v>0.64316199665986273</v>
      </c>
      <c r="H719">
        <v>0.23593479515291402</v>
      </c>
      <c r="I719">
        <v>21556</v>
      </c>
      <c r="J719">
        <v>13864</v>
      </c>
      <c r="K719">
        <v>3085</v>
      </c>
      <c r="L719">
        <v>186</v>
      </c>
      <c r="M719">
        <v>3271</v>
      </c>
      <c r="N719" t="s">
        <v>94</v>
      </c>
      <c r="O719" t="s">
        <v>49</v>
      </c>
      <c r="P719" t="s">
        <v>50</v>
      </c>
      <c r="Q719" t="s">
        <v>54</v>
      </c>
      <c r="V719">
        <v>145243024</v>
      </c>
      <c r="W719">
        <v>118097256</v>
      </c>
      <c r="Z719">
        <v>23426824</v>
      </c>
      <c r="AA719">
        <v>180968640</v>
      </c>
      <c r="AB719">
        <v>2229747</v>
      </c>
      <c r="AC719">
        <v>18194358</v>
      </c>
      <c r="AD719">
        <v>155890752</v>
      </c>
      <c r="AE719">
        <v>225466144</v>
      </c>
      <c r="AF719">
        <v>387787520</v>
      </c>
      <c r="AG719">
        <v>185714160</v>
      </c>
      <c r="AI719">
        <v>1287722</v>
      </c>
      <c r="AJ719">
        <v>1287722</v>
      </c>
      <c r="AK719">
        <v>40182064</v>
      </c>
      <c r="AL719">
        <v>52604168</v>
      </c>
      <c r="AM719">
        <v>375600896</v>
      </c>
      <c r="AN719">
        <v>166296112</v>
      </c>
      <c r="AO719">
        <v>52873968</v>
      </c>
      <c r="AP719">
        <v>48698880</v>
      </c>
      <c r="AQ719">
        <v>52990748</v>
      </c>
      <c r="AR719">
        <v>387787520</v>
      </c>
      <c r="AS719">
        <v>375600896</v>
      </c>
      <c r="AT719">
        <v>1048</v>
      </c>
      <c r="AU719">
        <v>0.41399999999999998</v>
      </c>
      <c r="AW719">
        <v>0.36425999999999997</v>
      </c>
      <c r="AX719">
        <v>0.55393400000000004</v>
      </c>
      <c r="AY719">
        <v>6.8836499999999995E-2</v>
      </c>
      <c r="AZ719">
        <v>25290</v>
      </c>
    </row>
    <row r="720" spans="1:52">
      <c r="A720">
        <v>2008</v>
      </c>
      <c r="B720">
        <v>122755</v>
      </c>
      <c r="C720" t="s">
        <v>77</v>
      </c>
      <c r="D720" t="s">
        <v>48</v>
      </c>
      <c r="E720">
        <f t="shared" si="11"/>
        <v>1</v>
      </c>
      <c r="F720">
        <f>IF(ISNA(VLOOKUP(B720,criteria!$U$2:$U$174,1,0)),0,1)</f>
        <v>1</v>
      </c>
      <c r="G720">
        <v>0.64299949019789593</v>
      </c>
      <c r="H720">
        <v>0.23612512613521694</v>
      </c>
      <c r="I720">
        <v>21577</v>
      </c>
      <c r="J720">
        <v>13874</v>
      </c>
      <c r="K720">
        <v>3090</v>
      </c>
      <c r="L720">
        <v>186</v>
      </c>
      <c r="M720">
        <v>3276</v>
      </c>
      <c r="V720">
        <v>160692624</v>
      </c>
      <c r="W720">
        <v>129546096</v>
      </c>
      <c r="Z720">
        <v>26982910</v>
      </c>
      <c r="AA720">
        <v>131708744</v>
      </c>
      <c r="AB720">
        <v>1549014</v>
      </c>
      <c r="AC720">
        <v>31370780</v>
      </c>
      <c r="AD720">
        <v>179423760</v>
      </c>
      <c r="AE720">
        <v>180684288</v>
      </c>
      <c r="AF720">
        <v>360625184</v>
      </c>
      <c r="AG720">
        <v>199420608</v>
      </c>
      <c r="AI720">
        <v>1607738</v>
      </c>
      <c r="AJ720">
        <v>1607738</v>
      </c>
      <c r="AK720">
        <v>43138832</v>
      </c>
      <c r="AL720">
        <v>56003664</v>
      </c>
      <c r="AM720">
        <v>396659488</v>
      </c>
      <c r="AN720">
        <v>178405776</v>
      </c>
      <c r="AO720">
        <v>60607872</v>
      </c>
      <c r="AP720">
        <v>52990748</v>
      </c>
      <c r="AQ720">
        <v>43165260</v>
      </c>
      <c r="AR720">
        <v>360625184</v>
      </c>
      <c r="AS720">
        <v>396659488</v>
      </c>
      <c r="AT720">
        <v>844</v>
      </c>
      <c r="AU720">
        <v>0.46400000000000002</v>
      </c>
      <c r="AW720">
        <v>0.33864899999999998</v>
      </c>
      <c r="AX720">
        <v>0.54939099999999996</v>
      </c>
      <c r="AY720">
        <v>6.1351099999999999E-2</v>
      </c>
      <c r="AZ720">
        <v>28505</v>
      </c>
    </row>
    <row r="721" spans="1:52">
      <c r="A721">
        <v>2009</v>
      </c>
      <c r="B721">
        <v>122755</v>
      </c>
      <c r="C721" t="s">
        <v>77</v>
      </c>
      <c r="D721" t="s">
        <v>48</v>
      </c>
      <c r="E721">
        <f t="shared" si="11"/>
        <v>1</v>
      </c>
      <c r="F721">
        <f>IF(ISNA(VLOOKUP(B721,criteria!$U$2:$U$174,1,0)),0,1)</f>
        <v>1</v>
      </c>
      <c r="G721">
        <v>0.66175493939897057</v>
      </c>
      <c r="H721">
        <v>0.22567898137113468</v>
      </c>
      <c r="I721">
        <v>24092</v>
      </c>
      <c r="J721">
        <v>15943</v>
      </c>
      <c r="K721">
        <v>3463</v>
      </c>
      <c r="L721">
        <v>135</v>
      </c>
      <c r="M721">
        <v>3598</v>
      </c>
      <c r="N721" t="s">
        <v>94</v>
      </c>
      <c r="O721" t="s">
        <v>49</v>
      </c>
      <c r="P721" t="s">
        <v>50</v>
      </c>
      <c r="Q721" t="s">
        <v>54</v>
      </c>
      <c r="R721">
        <v>-121.881</v>
      </c>
      <c r="S721">
        <v>37.334400000000002</v>
      </c>
      <c r="V721">
        <v>180003104</v>
      </c>
      <c r="W721">
        <v>143140320</v>
      </c>
      <c r="Z721">
        <v>34230632</v>
      </c>
      <c r="AA721">
        <v>138957856</v>
      </c>
      <c r="AB721">
        <v>2593295</v>
      </c>
      <c r="AC721">
        <v>43378008</v>
      </c>
      <c r="AD721">
        <v>183770192</v>
      </c>
      <c r="AE721">
        <v>208770192</v>
      </c>
      <c r="AF721">
        <v>392927616</v>
      </c>
      <c r="AG721">
        <v>179451360</v>
      </c>
      <c r="AI721">
        <v>1749861</v>
      </c>
      <c r="AJ721">
        <v>1749861</v>
      </c>
      <c r="AK721">
        <v>39279248</v>
      </c>
      <c r="AL721">
        <v>52887588</v>
      </c>
      <c r="AM721">
        <v>361097184</v>
      </c>
      <c r="AN721">
        <v>160345888</v>
      </c>
      <c r="AO721">
        <v>57075200</v>
      </c>
      <c r="AP721">
        <v>43165260</v>
      </c>
      <c r="AQ721">
        <v>57691276</v>
      </c>
      <c r="AR721">
        <v>392927616</v>
      </c>
      <c r="AS721">
        <v>361097184</v>
      </c>
      <c r="AT721">
        <v>1093</v>
      </c>
      <c r="AU721">
        <v>0.48</v>
      </c>
      <c r="AW721">
        <v>0.330785</v>
      </c>
      <c r="AX721">
        <v>0.551786</v>
      </c>
      <c r="AY721">
        <v>6.23581E-2</v>
      </c>
      <c r="AZ721">
        <v>31719</v>
      </c>
    </row>
    <row r="722" spans="1:52">
      <c r="A722">
        <v>2010</v>
      </c>
      <c r="B722">
        <v>122755</v>
      </c>
      <c r="C722" t="s">
        <v>77</v>
      </c>
      <c r="D722" t="s">
        <v>48</v>
      </c>
      <c r="E722">
        <f t="shared" si="11"/>
        <v>1</v>
      </c>
      <c r="F722">
        <f>IF(ISNA(VLOOKUP(B722,criteria!$U$2:$U$174,1,0)),0,1)</f>
        <v>1</v>
      </c>
      <c r="G722">
        <v>0.74428617230797411</v>
      </c>
      <c r="H722">
        <v>0.17009230769230768</v>
      </c>
      <c r="I722">
        <v>21833</v>
      </c>
      <c r="J722">
        <v>16250</v>
      </c>
      <c r="K722">
        <v>2621</v>
      </c>
      <c r="L722">
        <v>143</v>
      </c>
      <c r="M722">
        <v>2764</v>
      </c>
      <c r="N722" t="s">
        <v>94</v>
      </c>
      <c r="O722" t="s">
        <v>49</v>
      </c>
      <c r="P722" t="s">
        <v>50</v>
      </c>
      <c r="Q722" t="s">
        <v>54</v>
      </c>
      <c r="R722">
        <v>-121.881</v>
      </c>
      <c r="S722">
        <v>37.334400000000002</v>
      </c>
      <c r="V722">
        <v>191694608</v>
      </c>
      <c r="W722">
        <v>144790384</v>
      </c>
      <c r="Z722">
        <v>40905008</v>
      </c>
      <c r="AA722">
        <v>148970624</v>
      </c>
      <c r="AB722">
        <v>2806962</v>
      </c>
      <c r="AC722">
        <v>27211988</v>
      </c>
      <c r="AD722">
        <v>187987648</v>
      </c>
      <c r="AE722">
        <v>208135952</v>
      </c>
      <c r="AF722">
        <v>397359616</v>
      </c>
      <c r="AG722">
        <v>192493184</v>
      </c>
      <c r="AI722">
        <v>1618877</v>
      </c>
      <c r="AJ722">
        <v>1618877</v>
      </c>
      <c r="AK722">
        <v>37770096</v>
      </c>
      <c r="AL722">
        <v>59047152</v>
      </c>
      <c r="AM722">
        <v>391231488</v>
      </c>
      <c r="AN722">
        <v>164732992</v>
      </c>
      <c r="AO722">
        <v>60353396</v>
      </c>
      <c r="AP722">
        <v>57691276</v>
      </c>
      <c r="AQ722">
        <v>74976968</v>
      </c>
      <c r="AR722">
        <v>397359616</v>
      </c>
      <c r="AS722">
        <v>391231488</v>
      </c>
      <c r="AT722">
        <v>1132</v>
      </c>
      <c r="AU722">
        <v>0.46400000000000002</v>
      </c>
      <c r="AW722">
        <v>0.337395</v>
      </c>
      <c r="AX722">
        <v>0.54418999999999995</v>
      </c>
      <c r="AY722">
        <v>6.4130999999999994E-2</v>
      </c>
      <c r="AZ722">
        <v>30183.5</v>
      </c>
    </row>
    <row r="723" spans="1:52">
      <c r="A723">
        <v>2011</v>
      </c>
      <c r="B723">
        <v>122755</v>
      </c>
      <c r="C723" t="s">
        <v>77</v>
      </c>
      <c r="D723" t="s">
        <v>48</v>
      </c>
      <c r="E723">
        <f t="shared" si="11"/>
        <v>1</v>
      </c>
      <c r="F723">
        <f>IF(ISNA(VLOOKUP(B723,criteria!$U$2:$U$174,1,0)),0,1)</f>
        <v>1</v>
      </c>
      <c r="G723">
        <v>0.56572024870646553</v>
      </c>
      <c r="H723">
        <v>0.21220505725924219</v>
      </c>
      <c r="I723">
        <v>22999</v>
      </c>
      <c r="J723">
        <v>13011</v>
      </c>
      <c r="K723">
        <v>2697</v>
      </c>
      <c r="L723">
        <v>64</v>
      </c>
      <c r="M723">
        <v>2761</v>
      </c>
      <c r="N723" t="s">
        <v>94</v>
      </c>
      <c r="O723" t="s">
        <v>49</v>
      </c>
      <c r="P723" t="s">
        <v>50</v>
      </c>
      <c r="Q723" t="s">
        <v>54</v>
      </c>
      <c r="R723">
        <v>-121.881</v>
      </c>
      <c r="S723">
        <v>37.3352</v>
      </c>
      <c r="T723">
        <v>5.1999999999999998E-2</v>
      </c>
      <c r="U723">
        <v>3854</v>
      </c>
      <c r="V723">
        <v>235204608</v>
      </c>
      <c r="W723">
        <v>180392608</v>
      </c>
      <c r="Z723">
        <v>45040856</v>
      </c>
      <c r="AA723">
        <v>114452928</v>
      </c>
      <c r="AB723">
        <v>2696485</v>
      </c>
      <c r="AC723">
        <v>17194160</v>
      </c>
      <c r="AD723">
        <v>223623168</v>
      </c>
      <c r="AE723">
        <v>168510224</v>
      </c>
      <c r="AF723">
        <v>393937504</v>
      </c>
      <c r="AG723">
        <v>206046896</v>
      </c>
      <c r="AI723">
        <v>2053644</v>
      </c>
      <c r="AJ723">
        <v>2053644</v>
      </c>
      <c r="AK723">
        <v>38740888</v>
      </c>
      <c r="AL723">
        <v>62588296</v>
      </c>
      <c r="AM723">
        <v>406889248</v>
      </c>
      <c r="AN723">
        <v>171022768</v>
      </c>
      <c r="AO723">
        <v>63569928</v>
      </c>
      <c r="AP723">
        <v>74976968</v>
      </c>
      <c r="AQ723">
        <v>74813248</v>
      </c>
      <c r="AR723">
        <v>393937504</v>
      </c>
      <c r="AS723">
        <v>406889248</v>
      </c>
      <c r="AT723">
        <v>1217</v>
      </c>
      <c r="AU723">
        <v>0.46899999999999997</v>
      </c>
      <c r="AW723">
        <v>0.31795600000000002</v>
      </c>
      <c r="AX723">
        <v>0.52472099999999999</v>
      </c>
      <c r="AY723">
        <v>5.8750499999999997E-2</v>
      </c>
      <c r="AZ723">
        <v>29538</v>
      </c>
    </row>
    <row r="724" spans="1:52">
      <c r="A724">
        <v>2012</v>
      </c>
      <c r="B724">
        <v>122755</v>
      </c>
      <c r="C724" t="s">
        <v>77</v>
      </c>
      <c r="D724" t="s">
        <v>48</v>
      </c>
      <c r="E724">
        <f t="shared" si="11"/>
        <v>1</v>
      </c>
      <c r="F724">
        <f>IF(ISNA(VLOOKUP(B724,criteria!$U$2:$U$174,1,0)),0,1)</f>
        <v>1</v>
      </c>
      <c r="G724">
        <v>0.75137087649055623</v>
      </c>
      <c r="H724">
        <v>0.22861280046336518</v>
      </c>
      <c r="I724">
        <v>22978</v>
      </c>
      <c r="J724">
        <v>17265</v>
      </c>
      <c r="K724">
        <v>3857</v>
      </c>
      <c r="L724">
        <v>90</v>
      </c>
      <c r="M724">
        <v>3947</v>
      </c>
      <c r="N724" t="s">
        <v>94</v>
      </c>
      <c r="O724" t="s">
        <v>49</v>
      </c>
      <c r="P724" t="s">
        <v>50</v>
      </c>
      <c r="Q724" t="s">
        <v>54</v>
      </c>
      <c r="R724">
        <v>-121.881</v>
      </c>
      <c r="S724">
        <v>37.3352</v>
      </c>
      <c r="T724">
        <v>0.06</v>
      </c>
      <c r="U724">
        <v>4133</v>
      </c>
      <c r="V724">
        <v>242185632</v>
      </c>
      <c r="W724">
        <v>169069184</v>
      </c>
      <c r="Z724">
        <v>46007856</v>
      </c>
      <c r="AA724">
        <v>114830472</v>
      </c>
      <c r="AB724">
        <v>2980303</v>
      </c>
      <c r="AC724">
        <v>15473033</v>
      </c>
      <c r="AD724">
        <v>218333408</v>
      </c>
      <c r="AE724">
        <v>166551360</v>
      </c>
      <c r="AF724">
        <v>386789152</v>
      </c>
      <c r="AG724">
        <v>188500656</v>
      </c>
      <c r="AI724">
        <v>2131905</v>
      </c>
      <c r="AJ724">
        <v>2131905</v>
      </c>
      <c r="AK724">
        <v>43508896</v>
      </c>
      <c r="AL724">
        <v>63908932</v>
      </c>
      <c r="AM724">
        <v>402848512</v>
      </c>
      <c r="AN724">
        <v>169004992</v>
      </c>
      <c r="AO724">
        <v>68996768</v>
      </c>
      <c r="AP724">
        <v>74813248</v>
      </c>
      <c r="AQ724">
        <v>99869024</v>
      </c>
      <c r="AR724">
        <v>386789152</v>
      </c>
      <c r="AS724">
        <v>402848512</v>
      </c>
      <c r="AT724">
        <v>1486</v>
      </c>
      <c r="AU724">
        <v>0.48099999999999998</v>
      </c>
      <c r="AW724">
        <v>0.29498600000000003</v>
      </c>
      <c r="AX724">
        <v>0.51160499999999998</v>
      </c>
      <c r="AY724">
        <v>5.6766799999999999E-2</v>
      </c>
      <c r="AZ724">
        <v>30622</v>
      </c>
    </row>
    <row r="725" spans="1:52">
      <c r="A725">
        <v>2013</v>
      </c>
      <c r="B725">
        <v>122755</v>
      </c>
      <c r="C725" t="s">
        <v>77</v>
      </c>
      <c r="D725" t="s">
        <v>48</v>
      </c>
      <c r="E725">
        <f t="shared" si="11"/>
        <v>1</v>
      </c>
      <c r="F725">
        <f>IF(ISNA(VLOOKUP(B725,criteria!$U$2:$U$174,1,0)),0,1)</f>
        <v>1</v>
      </c>
      <c r="G725">
        <v>0.63474458358179286</v>
      </c>
      <c r="H725">
        <v>0.21193712031064069</v>
      </c>
      <c r="I725">
        <v>25155</v>
      </c>
      <c r="J725">
        <v>15967</v>
      </c>
      <c r="K725">
        <v>3300</v>
      </c>
      <c r="L725">
        <v>84</v>
      </c>
      <c r="M725">
        <v>3384</v>
      </c>
      <c r="N725" t="s">
        <v>94</v>
      </c>
      <c r="O725" t="s">
        <v>49</v>
      </c>
      <c r="P725" t="s">
        <v>50</v>
      </c>
      <c r="Q725" t="s">
        <v>54</v>
      </c>
      <c r="R725">
        <v>-121.881</v>
      </c>
      <c r="S725">
        <v>37.3352</v>
      </c>
      <c r="T725">
        <v>4.8000000000000001E-2</v>
      </c>
      <c r="U725">
        <v>4456</v>
      </c>
      <c r="V725">
        <v>261129824</v>
      </c>
      <c r="W725">
        <v>188919264</v>
      </c>
      <c r="Z725">
        <v>49590444</v>
      </c>
      <c r="AA725">
        <v>146850368</v>
      </c>
      <c r="AB725">
        <v>2078338</v>
      </c>
      <c r="AC725">
        <v>18336542</v>
      </c>
      <c r="AD725">
        <v>242893248</v>
      </c>
      <c r="AE725">
        <v>204529760</v>
      </c>
      <c r="AF725">
        <v>503974912</v>
      </c>
      <c r="AG725">
        <v>204614144</v>
      </c>
      <c r="AH725">
        <v>561</v>
      </c>
      <c r="AI725">
        <v>2051967</v>
      </c>
      <c r="AJ725">
        <v>2052528</v>
      </c>
      <c r="AK725">
        <v>39115168</v>
      </c>
      <c r="AL725">
        <v>68658408</v>
      </c>
      <c r="AM725">
        <v>409649984</v>
      </c>
      <c r="AN725">
        <v>173725680</v>
      </c>
      <c r="AO725">
        <v>72445216</v>
      </c>
      <c r="AP725">
        <v>99869024</v>
      </c>
      <c r="AQ725">
        <v>119265488</v>
      </c>
      <c r="AR725">
        <v>503974912</v>
      </c>
      <c r="AS725">
        <v>409649984</v>
      </c>
      <c r="AT725">
        <v>1787</v>
      </c>
      <c r="AU725">
        <v>0.51600000000000001</v>
      </c>
      <c r="AW725">
        <v>0.29930800000000002</v>
      </c>
      <c r="AX725">
        <v>0.50850600000000001</v>
      </c>
      <c r="AY725">
        <v>5.64787E-2</v>
      </c>
      <c r="AZ725">
        <v>29491.5</v>
      </c>
    </row>
    <row r="726" spans="1:52">
      <c r="A726">
        <v>2014</v>
      </c>
      <c r="B726">
        <v>122755</v>
      </c>
      <c r="C726" t="s">
        <v>77</v>
      </c>
      <c r="D726" t="s">
        <v>48</v>
      </c>
      <c r="E726">
        <f t="shared" si="11"/>
        <v>1</v>
      </c>
      <c r="F726">
        <f>IF(ISNA(VLOOKUP(B726,criteria!$U$2:$U$174,1,0)),0,1)</f>
        <v>1</v>
      </c>
      <c r="G726">
        <v>0.5984598829780079</v>
      </c>
      <c r="H726">
        <v>0.19587570938922291</v>
      </c>
      <c r="I726">
        <v>29738</v>
      </c>
      <c r="J726">
        <v>17797</v>
      </c>
      <c r="K726">
        <v>3396</v>
      </c>
      <c r="L726">
        <v>90</v>
      </c>
      <c r="M726">
        <v>3486</v>
      </c>
      <c r="N726" t="s">
        <v>94</v>
      </c>
      <c r="O726" t="s">
        <v>49</v>
      </c>
      <c r="P726" t="s">
        <v>50</v>
      </c>
      <c r="Q726" t="s">
        <v>54</v>
      </c>
      <c r="R726">
        <v>-121.881</v>
      </c>
      <c r="S726">
        <v>37.3352</v>
      </c>
      <c r="T726">
        <v>3.1E-2</v>
      </c>
      <c r="U726">
        <v>4566</v>
      </c>
      <c r="V726">
        <v>276804416</v>
      </c>
      <c r="W726">
        <v>192678384</v>
      </c>
      <c r="Z726">
        <v>53428776</v>
      </c>
      <c r="AA726">
        <v>161995488</v>
      </c>
      <c r="AB726">
        <v>2156289</v>
      </c>
      <c r="AC726">
        <v>22663120</v>
      </c>
      <c r="AD726">
        <v>259368352</v>
      </c>
      <c r="AE726">
        <v>227937888</v>
      </c>
      <c r="AF726">
        <v>487709280</v>
      </c>
      <c r="AG726">
        <v>198621856</v>
      </c>
      <c r="AH726">
        <v>34994</v>
      </c>
      <c r="AI726">
        <v>1945862</v>
      </c>
      <c r="AJ726">
        <v>1980856</v>
      </c>
      <c r="AK726">
        <v>45853380</v>
      </c>
      <c r="AL726">
        <v>64714844</v>
      </c>
      <c r="AM726">
        <v>430841728</v>
      </c>
      <c r="AN726">
        <v>179013808</v>
      </c>
      <c r="AO726">
        <v>67875344</v>
      </c>
      <c r="AP726">
        <v>119265488</v>
      </c>
      <c r="AQ726">
        <v>120043744</v>
      </c>
      <c r="AR726">
        <v>487709280</v>
      </c>
      <c r="AS726">
        <v>430841728</v>
      </c>
      <c r="AT726">
        <v>1488</v>
      </c>
      <c r="AU726">
        <v>0.56799999999999995</v>
      </c>
      <c r="AW726">
        <v>0.29928500000000002</v>
      </c>
      <c r="AX726">
        <v>0.509876</v>
      </c>
      <c r="AY726">
        <v>5.1448500000000001E-2</v>
      </c>
      <c r="AZ726">
        <v>28669</v>
      </c>
    </row>
    <row r="727" spans="1:52">
      <c r="A727">
        <v>2015</v>
      </c>
      <c r="B727">
        <v>122755</v>
      </c>
      <c r="C727" t="s">
        <v>77</v>
      </c>
      <c r="D727" t="s">
        <v>48</v>
      </c>
      <c r="E727">
        <f t="shared" si="11"/>
        <v>1</v>
      </c>
      <c r="F727">
        <f>IF(ISNA(VLOOKUP(B727,criteria!$U$2:$U$174,1,0)),0,1)</f>
        <v>1</v>
      </c>
      <c r="G727">
        <v>0.55224954224431078</v>
      </c>
      <c r="H727">
        <v>0.20491415038484309</v>
      </c>
      <c r="I727">
        <v>30584</v>
      </c>
      <c r="J727">
        <v>16890</v>
      </c>
      <c r="K727">
        <v>3329</v>
      </c>
      <c r="L727">
        <v>132</v>
      </c>
      <c r="M727">
        <v>3461</v>
      </c>
      <c r="T727">
        <v>3.6999999999999998E-2</v>
      </c>
      <c r="U727">
        <v>5158</v>
      </c>
      <c r="V727">
        <v>277608768</v>
      </c>
      <c r="W727">
        <v>191315312</v>
      </c>
      <c r="Z727">
        <v>53468156</v>
      </c>
      <c r="AA727">
        <v>173057040</v>
      </c>
      <c r="AB727">
        <v>2012935</v>
      </c>
      <c r="AC727">
        <v>30571336</v>
      </c>
      <c r="AD727">
        <v>266473248</v>
      </c>
      <c r="AE727">
        <v>247055168</v>
      </c>
      <c r="AF727">
        <v>518236288</v>
      </c>
      <c r="AG727">
        <v>208759072</v>
      </c>
      <c r="AH727">
        <v>268699</v>
      </c>
      <c r="AI727">
        <v>2152994</v>
      </c>
      <c r="AJ727">
        <v>2421693</v>
      </c>
      <c r="AK727">
        <v>49208304</v>
      </c>
      <c r="AL727">
        <v>72953632</v>
      </c>
      <c r="AM727">
        <v>455104032</v>
      </c>
      <c r="AN727">
        <v>186563408</v>
      </c>
      <c r="AO727">
        <v>76846568</v>
      </c>
      <c r="AP727">
        <v>120043744</v>
      </c>
      <c r="AQ727">
        <v>125627224</v>
      </c>
      <c r="AR727">
        <v>518236288</v>
      </c>
      <c r="AS727">
        <v>455104032</v>
      </c>
      <c r="AT727">
        <v>1674</v>
      </c>
      <c r="AU727">
        <v>0.621</v>
      </c>
      <c r="AW727">
        <v>0.28509699999999999</v>
      </c>
      <c r="AX727">
        <v>0.51086100000000001</v>
      </c>
      <c r="AY727">
        <v>4.5174499999999999E-2</v>
      </c>
      <c r="AZ727">
        <v>28652</v>
      </c>
    </row>
    <row r="728" spans="1:52">
      <c r="A728">
        <v>2016</v>
      </c>
      <c r="B728">
        <v>122755</v>
      </c>
      <c r="C728" t="s">
        <v>77</v>
      </c>
      <c r="D728" t="s">
        <v>48</v>
      </c>
      <c r="E728">
        <f t="shared" si="11"/>
        <v>1</v>
      </c>
      <c r="F728">
        <f>IF(ISNA(VLOOKUP(B728,criteria!$U$2:$U$174,1,0)),0,1)</f>
        <v>1</v>
      </c>
      <c r="G728">
        <v>0.53436856282681033</v>
      </c>
      <c r="H728">
        <v>0.19025026687225716</v>
      </c>
      <c r="I728">
        <v>31555</v>
      </c>
      <c r="J728">
        <v>16862</v>
      </c>
      <c r="K728">
        <v>3065</v>
      </c>
      <c r="L728">
        <v>143</v>
      </c>
      <c r="M728">
        <v>3208</v>
      </c>
      <c r="T728">
        <v>3.5000000000000003E-2</v>
      </c>
      <c r="U728">
        <v>5216</v>
      </c>
      <c r="V728">
        <v>279625376</v>
      </c>
      <c r="W728">
        <v>191312496</v>
      </c>
      <c r="Z728">
        <v>50689544</v>
      </c>
      <c r="AA728">
        <v>190973376</v>
      </c>
      <c r="AB728">
        <v>5415517</v>
      </c>
      <c r="AC728">
        <v>37737672</v>
      </c>
      <c r="AD728">
        <v>266540480</v>
      </c>
      <c r="AE728">
        <v>272975552</v>
      </c>
      <c r="AF728">
        <v>551674240</v>
      </c>
      <c r="AG728">
        <v>218855680</v>
      </c>
      <c r="AH728">
        <v>191742</v>
      </c>
      <c r="AI728">
        <v>2173619</v>
      </c>
      <c r="AJ728">
        <v>2365361</v>
      </c>
      <c r="AK728">
        <v>50590104</v>
      </c>
      <c r="AL728">
        <v>72885840</v>
      </c>
      <c r="AM728">
        <v>520730784</v>
      </c>
      <c r="AN728">
        <v>202628576</v>
      </c>
      <c r="AO728">
        <v>92730480</v>
      </c>
      <c r="AP728">
        <v>125627224</v>
      </c>
      <c r="AQ728">
        <v>146036112</v>
      </c>
      <c r="AR728">
        <v>551674240</v>
      </c>
      <c r="AS728">
        <v>520730784</v>
      </c>
      <c r="AT728">
        <v>2189</v>
      </c>
      <c r="AU728">
        <v>0.56799999999999995</v>
      </c>
      <c r="AW728">
        <v>0.27477099999999999</v>
      </c>
      <c r="AX728">
        <v>0.52197700000000002</v>
      </c>
      <c r="AY728">
        <v>4.0904500000000003E-2</v>
      </c>
      <c r="AZ728">
        <v>29408</v>
      </c>
    </row>
    <row r="729" spans="1:52">
      <c r="A729">
        <v>2017</v>
      </c>
      <c r="B729">
        <v>122755</v>
      </c>
      <c r="C729" t="s">
        <v>77</v>
      </c>
      <c r="D729" t="s">
        <v>48</v>
      </c>
      <c r="E729">
        <f t="shared" si="11"/>
        <v>1</v>
      </c>
      <c r="F729">
        <f>IF(ISNA(VLOOKUP(B729,criteria!$U$2:$U$174,1,0)),0,1)</f>
        <v>1</v>
      </c>
      <c r="G729">
        <v>0.66877683412203448</v>
      </c>
      <c r="H729">
        <v>0.21040299906279289</v>
      </c>
      <c r="I729">
        <v>31909</v>
      </c>
      <c r="J729">
        <v>21340</v>
      </c>
      <c r="K729">
        <v>4320</v>
      </c>
      <c r="L729">
        <v>170</v>
      </c>
      <c r="M729">
        <v>4490</v>
      </c>
      <c r="T729">
        <v>3.5000000000000003E-2</v>
      </c>
      <c r="U729">
        <v>5401</v>
      </c>
      <c r="V729">
        <v>298041920</v>
      </c>
      <c r="W729">
        <v>187942448</v>
      </c>
      <c r="Z729">
        <v>57201704</v>
      </c>
      <c r="AA729">
        <v>284168096</v>
      </c>
      <c r="AB729">
        <v>5636534</v>
      </c>
      <c r="AC729">
        <v>29025124</v>
      </c>
      <c r="AD729">
        <v>272504832</v>
      </c>
      <c r="AE729">
        <v>364331776</v>
      </c>
      <c r="AF729">
        <v>638189568</v>
      </c>
      <c r="AG729">
        <v>233016704</v>
      </c>
      <c r="AH729">
        <v>263918</v>
      </c>
      <c r="AI729">
        <v>3069384</v>
      </c>
      <c r="AJ729">
        <v>3333302</v>
      </c>
      <c r="AK729">
        <v>53101808</v>
      </c>
      <c r="AL729">
        <v>69710872</v>
      </c>
      <c r="AM729">
        <v>661707520</v>
      </c>
      <c r="AN729">
        <v>223570688</v>
      </c>
      <c r="AO729">
        <v>183837504</v>
      </c>
      <c r="AP729">
        <v>146036112</v>
      </c>
      <c r="AQ729">
        <v>153940256</v>
      </c>
      <c r="AR729">
        <v>638189568</v>
      </c>
      <c r="AS729">
        <v>661707520</v>
      </c>
    </row>
    <row r="730" spans="1:52">
      <c r="A730">
        <v>1990</v>
      </c>
      <c r="B730">
        <v>122931</v>
      </c>
      <c r="C730" t="s">
        <v>119</v>
      </c>
      <c r="D730" t="s">
        <v>48</v>
      </c>
      <c r="E730">
        <f t="shared" si="11"/>
        <v>0</v>
      </c>
      <c r="F730">
        <f>IF(ISNA(VLOOKUP(B730,criteria!$U$2:$U$174,1,0)),0,1)</f>
        <v>1</v>
      </c>
      <c r="G730" t="s">
        <v>636</v>
      </c>
      <c r="H730" t="s">
        <v>636</v>
      </c>
      <c r="N730">
        <v>95053</v>
      </c>
      <c r="O730" t="s">
        <v>49</v>
      </c>
      <c r="V730">
        <v>62160000</v>
      </c>
      <c r="Z730">
        <v>2053000</v>
      </c>
      <c r="AA730">
        <v>2653000</v>
      </c>
      <c r="AB730">
        <v>6629000</v>
      </c>
      <c r="AC730">
        <v>2976000</v>
      </c>
      <c r="AF730">
        <v>100171000</v>
      </c>
      <c r="AG730">
        <v>28387000</v>
      </c>
      <c r="AH730">
        <v>1402000</v>
      </c>
      <c r="AI730">
        <v>1315000</v>
      </c>
      <c r="AJ730">
        <v>2717000</v>
      </c>
      <c r="AK730">
        <v>9591000</v>
      </c>
      <c r="AL730">
        <v>8841000</v>
      </c>
      <c r="AM730">
        <v>100830000</v>
      </c>
      <c r="AN730">
        <v>41591000</v>
      </c>
      <c r="AO730">
        <v>8416000</v>
      </c>
    </row>
    <row r="731" spans="1:52">
      <c r="A731">
        <v>1991</v>
      </c>
      <c r="B731">
        <v>122931</v>
      </c>
      <c r="C731" t="s">
        <v>119</v>
      </c>
      <c r="D731" t="s">
        <v>48</v>
      </c>
      <c r="E731">
        <f t="shared" si="11"/>
        <v>0</v>
      </c>
      <c r="F731">
        <f>IF(ISNA(VLOOKUP(B731,criteria!$U$2:$U$174,1,0)),0,1)</f>
        <v>1</v>
      </c>
      <c r="G731" t="s">
        <v>636</v>
      </c>
      <c r="H731" t="s">
        <v>636</v>
      </c>
      <c r="N731">
        <v>95053</v>
      </c>
      <c r="O731" t="s">
        <v>49</v>
      </c>
      <c r="V731">
        <v>72846000</v>
      </c>
      <c r="Z731">
        <v>2358000</v>
      </c>
      <c r="AA731">
        <v>2676000</v>
      </c>
      <c r="AB731">
        <v>6361000</v>
      </c>
      <c r="AC731">
        <v>1232000</v>
      </c>
      <c r="AF731">
        <v>110682000</v>
      </c>
      <c r="AG731">
        <v>32445000</v>
      </c>
      <c r="AH731">
        <v>1416000</v>
      </c>
      <c r="AI731">
        <v>954000</v>
      </c>
      <c r="AJ731">
        <v>2370000</v>
      </c>
      <c r="AK731">
        <v>9360000</v>
      </c>
      <c r="AL731">
        <v>9055000</v>
      </c>
      <c r="AM731">
        <v>104170000</v>
      </c>
      <c r="AN731">
        <v>45384000</v>
      </c>
      <c r="AO731">
        <v>10669000</v>
      </c>
    </row>
    <row r="732" spans="1:52">
      <c r="A732">
        <v>1992</v>
      </c>
      <c r="B732">
        <v>122931</v>
      </c>
      <c r="C732" t="s">
        <v>119</v>
      </c>
      <c r="D732" t="s">
        <v>48</v>
      </c>
      <c r="E732">
        <f t="shared" si="11"/>
        <v>0</v>
      </c>
      <c r="F732">
        <f>IF(ISNA(VLOOKUP(B732,criteria!$U$2:$U$174,1,0)),0,1)</f>
        <v>1</v>
      </c>
      <c r="G732" t="s">
        <v>636</v>
      </c>
      <c r="H732" t="s">
        <v>636</v>
      </c>
      <c r="N732">
        <v>95053</v>
      </c>
      <c r="O732" t="s">
        <v>49</v>
      </c>
      <c r="V732">
        <v>78731000</v>
      </c>
      <c r="Z732">
        <v>2440000</v>
      </c>
      <c r="AA732">
        <v>2406000</v>
      </c>
      <c r="AB732">
        <v>6201000</v>
      </c>
      <c r="AC732">
        <v>2348000</v>
      </c>
      <c r="AF732">
        <v>116179000</v>
      </c>
      <c r="AG732">
        <v>32966000</v>
      </c>
      <c r="AH732">
        <v>1538000</v>
      </c>
      <c r="AI732">
        <v>811000</v>
      </c>
      <c r="AJ732">
        <v>2349000</v>
      </c>
      <c r="AK732">
        <v>9854000</v>
      </c>
      <c r="AL732">
        <v>9799000</v>
      </c>
      <c r="AM732">
        <v>114575000</v>
      </c>
      <c r="AN732">
        <v>47124000</v>
      </c>
      <c r="AO732">
        <v>12012000</v>
      </c>
    </row>
    <row r="733" spans="1:52">
      <c r="A733">
        <v>1993</v>
      </c>
      <c r="B733">
        <v>122931</v>
      </c>
      <c r="C733" t="s">
        <v>119</v>
      </c>
      <c r="D733" t="s">
        <v>48</v>
      </c>
      <c r="E733">
        <f t="shared" si="11"/>
        <v>0</v>
      </c>
      <c r="F733">
        <f>IF(ISNA(VLOOKUP(B733,criteria!$U$2:$U$174,1,0)),0,1)</f>
        <v>1</v>
      </c>
      <c r="G733" t="s">
        <v>636</v>
      </c>
      <c r="H733" t="s">
        <v>636</v>
      </c>
      <c r="N733">
        <v>95053</v>
      </c>
      <c r="O733" t="s">
        <v>49</v>
      </c>
      <c r="V733">
        <v>83641000</v>
      </c>
      <c r="Z733">
        <v>2547000</v>
      </c>
      <c r="AA733">
        <v>3007000</v>
      </c>
      <c r="AB733">
        <v>5782000</v>
      </c>
      <c r="AC733">
        <v>3229000</v>
      </c>
      <c r="AF733">
        <v>122444000</v>
      </c>
      <c r="AG733">
        <v>34582000</v>
      </c>
      <c r="AH733">
        <v>1801000</v>
      </c>
      <c r="AI733">
        <v>767000</v>
      </c>
      <c r="AJ733">
        <v>2568000</v>
      </c>
      <c r="AK733">
        <v>10888000</v>
      </c>
      <c r="AL733">
        <v>10776000</v>
      </c>
      <c r="AM733">
        <v>121523000</v>
      </c>
      <c r="AN733">
        <v>48438000</v>
      </c>
      <c r="AO733">
        <v>13245000</v>
      </c>
    </row>
    <row r="734" spans="1:52">
      <c r="A734">
        <v>1994</v>
      </c>
      <c r="B734">
        <v>122931</v>
      </c>
      <c r="C734" t="s">
        <v>119</v>
      </c>
      <c r="D734" t="s">
        <v>48</v>
      </c>
      <c r="E734">
        <f t="shared" si="11"/>
        <v>0</v>
      </c>
      <c r="F734">
        <f>IF(ISNA(VLOOKUP(B734,criteria!$U$2:$U$174,1,0)),0,1)</f>
        <v>1</v>
      </c>
      <c r="G734" t="s">
        <v>636</v>
      </c>
      <c r="H734" t="s">
        <v>636</v>
      </c>
      <c r="N734">
        <v>95053</v>
      </c>
      <c r="O734" t="s">
        <v>49</v>
      </c>
      <c r="V734">
        <v>87800000</v>
      </c>
      <c r="Z734">
        <v>3107000</v>
      </c>
      <c r="AA734">
        <v>3080000</v>
      </c>
      <c r="AB734">
        <v>5551000</v>
      </c>
      <c r="AC734">
        <v>4654000</v>
      </c>
      <c r="AF734">
        <v>127914000</v>
      </c>
      <c r="AG734">
        <v>35685000</v>
      </c>
      <c r="AH734">
        <v>1675000</v>
      </c>
      <c r="AI734">
        <v>784000</v>
      </c>
      <c r="AJ734">
        <v>2459000</v>
      </c>
      <c r="AK734">
        <v>11380000</v>
      </c>
      <c r="AL734">
        <v>10980000</v>
      </c>
      <c r="AM734">
        <v>126403000</v>
      </c>
      <c r="AN734">
        <v>49981000</v>
      </c>
      <c r="AO734">
        <v>13198000</v>
      </c>
    </row>
    <row r="735" spans="1:52">
      <c r="A735">
        <v>1995</v>
      </c>
      <c r="B735">
        <v>122931</v>
      </c>
      <c r="C735" t="s">
        <v>119</v>
      </c>
      <c r="D735" t="s">
        <v>48</v>
      </c>
      <c r="E735">
        <f t="shared" si="11"/>
        <v>0</v>
      </c>
      <c r="F735">
        <f>IF(ISNA(VLOOKUP(B735,criteria!$U$2:$U$174,1,0)),0,1)</f>
        <v>1</v>
      </c>
      <c r="G735" t="s">
        <v>636</v>
      </c>
      <c r="H735" t="s">
        <v>636</v>
      </c>
      <c r="N735">
        <v>95053</v>
      </c>
      <c r="O735" t="s">
        <v>49</v>
      </c>
      <c r="V735">
        <v>96428000</v>
      </c>
      <c r="Z735">
        <v>2650000</v>
      </c>
      <c r="AA735">
        <v>3332000</v>
      </c>
      <c r="AB735">
        <v>5514000</v>
      </c>
      <c r="AC735">
        <v>5894000</v>
      </c>
      <c r="AF735">
        <v>135427008</v>
      </c>
      <c r="AG735">
        <v>38215000</v>
      </c>
      <c r="AH735">
        <v>1251000</v>
      </c>
      <c r="AI735">
        <v>954000</v>
      </c>
      <c r="AJ735">
        <v>2205000</v>
      </c>
      <c r="AK735">
        <v>12451000</v>
      </c>
      <c r="AL735">
        <v>11753000</v>
      </c>
      <c r="AM735">
        <v>135478000</v>
      </c>
      <c r="AN735">
        <v>54002000</v>
      </c>
      <c r="AO735">
        <v>12043000</v>
      </c>
    </row>
    <row r="736" spans="1:52">
      <c r="A736">
        <v>1996</v>
      </c>
      <c r="B736">
        <v>122931</v>
      </c>
      <c r="C736" t="s">
        <v>119</v>
      </c>
      <c r="D736" t="s">
        <v>48</v>
      </c>
      <c r="E736">
        <f t="shared" si="11"/>
        <v>0</v>
      </c>
      <c r="F736">
        <f>IF(ISNA(VLOOKUP(B736,criteria!$U$2:$U$174,1,0)),0,1)</f>
        <v>1</v>
      </c>
      <c r="G736" t="s">
        <v>636</v>
      </c>
      <c r="H736" t="s">
        <v>636</v>
      </c>
      <c r="N736">
        <v>95053</v>
      </c>
      <c r="O736" t="s">
        <v>49</v>
      </c>
      <c r="V736">
        <v>105307000</v>
      </c>
      <c r="W736">
        <v>84160000</v>
      </c>
      <c r="Y736">
        <v>48000</v>
      </c>
      <c r="Z736">
        <v>1534000</v>
      </c>
      <c r="AA736">
        <v>121000</v>
      </c>
      <c r="AB736">
        <v>23780000</v>
      </c>
      <c r="AF736">
        <v>179451008</v>
      </c>
      <c r="AG736">
        <v>47820000</v>
      </c>
      <c r="AH736">
        <v>1611000</v>
      </c>
      <c r="AI736">
        <v>1068000</v>
      </c>
      <c r="AJ736">
        <v>2679000</v>
      </c>
      <c r="AK736">
        <v>13143000</v>
      </c>
      <c r="AL736">
        <v>15662000</v>
      </c>
      <c r="AM736">
        <v>116713000</v>
      </c>
      <c r="AR736">
        <v>179451008</v>
      </c>
      <c r="AS736">
        <v>116713000</v>
      </c>
      <c r="AT736">
        <v>732</v>
      </c>
      <c r="AU736">
        <v>0.78900000000000003</v>
      </c>
    </row>
    <row r="737" spans="1:52">
      <c r="A737">
        <v>1997</v>
      </c>
      <c r="B737">
        <v>122931</v>
      </c>
      <c r="C737" t="s">
        <v>119</v>
      </c>
      <c r="D737" t="s">
        <v>48</v>
      </c>
      <c r="E737">
        <f t="shared" si="11"/>
        <v>0</v>
      </c>
      <c r="F737">
        <f>IF(ISNA(VLOOKUP(B737,criteria!$U$2:$U$174,1,0)),0,1)</f>
        <v>1</v>
      </c>
      <c r="G737" t="s">
        <v>636</v>
      </c>
      <c r="H737" t="s">
        <v>636</v>
      </c>
      <c r="N737">
        <v>95053</v>
      </c>
      <c r="O737" t="s">
        <v>49</v>
      </c>
      <c r="V737">
        <v>91396000</v>
      </c>
      <c r="W737">
        <v>91378000</v>
      </c>
      <c r="Y737">
        <v>18000</v>
      </c>
      <c r="Z737">
        <v>1882000</v>
      </c>
      <c r="AA737">
        <v>124000</v>
      </c>
      <c r="AB737">
        <v>25018000</v>
      </c>
      <c r="AC737">
        <v>7426000</v>
      </c>
      <c r="AF737">
        <v>191656000</v>
      </c>
      <c r="AG737">
        <v>50625000</v>
      </c>
      <c r="AH737">
        <v>1565000</v>
      </c>
      <c r="AI737">
        <v>1191000</v>
      </c>
      <c r="AJ737">
        <v>2756000</v>
      </c>
      <c r="AK737">
        <v>13907000</v>
      </c>
      <c r="AL737">
        <v>15387000</v>
      </c>
      <c r="AM737">
        <v>123907000</v>
      </c>
      <c r="AN737">
        <v>62435000</v>
      </c>
      <c r="AO737">
        <v>15647000</v>
      </c>
      <c r="AR737">
        <v>191656000</v>
      </c>
      <c r="AS737">
        <v>123907000</v>
      </c>
      <c r="AT737">
        <v>727</v>
      </c>
      <c r="AU737">
        <v>0.80800000000000005</v>
      </c>
      <c r="AW737">
        <v>8.8948799999999995E-2</v>
      </c>
      <c r="AX737">
        <v>0.557952</v>
      </c>
      <c r="AY737">
        <v>3.2344999999999999E-2</v>
      </c>
      <c r="AZ737">
        <v>51407.5</v>
      </c>
    </row>
    <row r="738" spans="1:52">
      <c r="A738">
        <v>1998</v>
      </c>
      <c r="B738">
        <v>122931</v>
      </c>
      <c r="C738" t="s">
        <v>119</v>
      </c>
      <c r="D738" t="s">
        <v>48</v>
      </c>
      <c r="E738">
        <f t="shared" si="11"/>
        <v>0</v>
      </c>
      <c r="F738">
        <f>IF(ISNA(VLOOKUP(B738,criteria!$U$2:$U$174,1,0)),0,1)</f>
        <v>1</v>
      </c>
      <c r="G738" t="s">
        <v>636</v>
      </c>
      <c r="H738" t="s">
        <v>636</v>
      </c>
      <c r="N738">
        <v>95053</v>
      </c>
      <c r="O738" t="s">
        <v>49</v>
      </c>
      <c r="V738">
        <v>97104000</v>
      </c>
      <c r="W738">
        <v>97094000</v>
      </c>
      <c r="Y738">
        <v>10000</v>
      </c>
      <c r="Z738">
        <v>1846923</v>
      </c>
      <c r="AA738">
        <v>24000</v>
      </c>
      <c r="AB738">
        <v>19956424</v>
      </c>
      <c r="AC738">
        <v>7183440</v>
      </c>
      <c r="AF738">
        <v>170729104</v>
      </c>
      <c r="AG738">
        <v>55444200</v>
      </c>
      <c r="AH738">
        <v>1950000</v>
      </c>
      <c r="AI738">
        <v>1785000</v>
      </c>
      <c r="AJ738">
        <v>3735000</v>
      </c>
      <c r="AK738">
        <v>19064700</v>
      </c>
      <c r="AL738">
        <v>14885700</v>
      </c>
      <c r="AM738">
        <v>129263000</v>
      </c>
      <c r="AN738">
        <v>62676000</v>
      </c>
      <c r="AO738">
        <v>13090000</v>
      </c>
      <c r="AR738">
        <v>170729104</v>
      </c>
      <c r="AS738">
        <v>129263000</v>
      </c>
      <c r="AT738">
        <v>715</v>
      </c>
      <c r="AU738">
        <v>0.80500000000000005</v>
      </c>
      <c r="AW738">
        <v>8.5062200000000004E-2</v>
      </c>
      <c r="AX738">
        <v>0.58091300000000001</v>
      </c>
      <c r="AY738">
        <v>2.0746899999999999E-2</v>
      </c>
      <c r="AZ738">
        <v>52455.5</v>
      </c>
    </row>
    <row r="739" spans="1:52">
      <c r="A739">
        <v>1999</v>
      </c>
      <c r="B739">
        <v>122931</v>
      </c>
      <c r="C739" t="s">
        <v>119</v>
      </c>
      <c r="D739" t="s">
        <v>48</v>
      </c>
      <c r="E739">
        <f t="shared" si="11"/>
        <v>0</v>
      </c>
      <c r="F739">
        <f>IF(ISNA(VLOOKUP(B739,criteria!$U$2:$U$174,1,0)),0,1)</f>
        <v>1</v>
      </c>
      <c r="G739" t="s">
        <v>636</v>
      </c>
      <c r="H739" t="s">
        <v>636</v>
      </c>
      <c r="N739">
        <v>95053</v>
      </c>
      <c r="O739" t="s">
        <v>49</v>
      </c>
      <c r="V739">
        <v>128774000</v>
      </c>
      <c r="W739">
        <v>105717000</v>
      </c>
      <c r="Y739">
        <v>70000</v>
      </c>
      <c r="Z739">
        <v>1695000</v>
      </c>
      <c r="AA739">
        <v>112000</v>
      </c>
      <c r="AB739">
        <v>66955000</v>
      </c>
      <c r="AC739">
        <v>6540000</v>
      </c>
      <c r="AF739">
        <v>227591008</v>
      </c>
      <c r="AG739">
        <v>59082000</v>
      </c>
      <c r="AH739">
        <v>1471000</v>
      </c>
      <c r="AI739">
        <v>1359000</v>
      </c>
      <c r="AJ739">
        <v>2830000</v>
      </c>
      <c r="AK739">
        <v>16977000</v>
      </c>
      <c r="AL739">
        <v>18351000</v>
      </c>
      <c r="AM739">
        <v>140502000</v>
      </c>
      <c r="AN739">
        <v>77107000</v>
      </c>
      <c r="AO739">
        <v>17621000</v>
      </c>
      <c r="AR739">
        <v>227591008</v>
      </c>
      <c r="AS739">
        <v>140502000</v>
      </c>
      <c r="AT739">
        <v>747</v>
      </c>
      <c r="AU739">
        <v>0.82099999999999995</v>
      </c>
      <c r="AW739">
        <v>8.6315799999999998E-2</v>
      </c>
      <c r="AX739">
        <v>0.59438599999999997</v>
      </c>
      <c r="AY739">
        <v>1.8245600000000001E-2</v>
      </c>
      <c r="AZ739">
        <v>55000</v>
      </c>
    </row>
    <row r="740" spans="1:52">
      <c r="A740">
        <v>2000</v>
      </c>
      <c r="B740">
        <v>122931</v>
      </c>
      <c r="C740" t="s">
        <v>119</v>
      </c>
      <c r="D740" t="s">
        <v>48</v>
      </c>
      <c r="E740">
        <f t="shared" si="11"/>
        <v>0</v>
      </c>
      <c r="F740">
        <f>IF(ISNA(VLOOKUP(B740,criteria!$U$2:$U$174,1,0)),0,1)</f>
        <v>1</v>
      </c>
      <c r="G740" t="s">
        <v>636</v>
      </c>
      <c r="H740" t="s">
        <v>636</v>
      </c>
      <c r="V740">
        <v>137028000</v>
      </c>
      <c r="W740">
        <v>111284000</v>
      </c>
      <c r="Y740">
        <v>253000</v>
      </c>
      <c r="Z740">
        <v>1639000</v>
      </c>
      <c r="AA740">
        <v>329000</v>
      </c>
      <c r="AB740">
        <v>42281000</v>
      </c>
      <c r="AC740">
        <v>7794000</v>
      </c>
      <c r="AF740">
        <v>190742000</v>
      </c>
      <c r="AG740">
        <v>63342000</v>
      </c>
      <c r="AH740">
        <v>1749000</v>
      </c>
      <c r="AI740">
        <v>1725000</v>
      </c>
      <c r="AJ740">
        <v>3474000</v>
      </c>
      <c r="AK740">
        <v>19031000</v>
      </c>
      <c r="AL740">
        <v>20408000</v>
      </c>
      <c r="AM740">
        <v>153908000</v>
      </c>
      <c r="AN740">
        <v>78831000</v>
      </c>
      <c r="AO740">
        <v>20950000</v>
      </c>
      <c r="AR740">
        <v>190742000</v>
      </c>
      <c r="AS740">
        <v>153908000</v>
      </c>
      <c r="AT740">
        <v>832</v>
      </c>
      <c r="AU740">
        <v>0.79800000000000004</v>
      </c>
      <c r="AW740">
        <v>8.8626300000000005E-2</v>
      </c>
      <c r="AX740">
        <v>0.59231900000000004</v>
      </c>
      <c r="AY740">
        <v>2.7326400000000001E-2</v>
      </c>
      <c r="AZ740">
        <v>62622.5</v>
      </c>
    </row>
    <row r="741" spans="1:52">
      <c r="A741">
        <v>2001</v>
      </c>
      <c r="B741">
        <v>122931</v>
      </c>
      <c r="C741" t="s">
        <v>119</v>
      </c>
      <c r="D741" t="s">
        <v>48</v>
      </c>
      <c r="E741">
        <f t="shared" si="11"/>
        <v>1</v>
      </c>
      <c r="F741">
        <f>IF(ISNA(VLOOKUP(B741,criteria!$U$2:$U$174,1,0)),0,1)</f>
        <v>1</v>
      </c>
      <c r="G741">
        <v>0.60778341793570223</v>
      </c>
      <c r="H741">
        <v>0.28563474387527837</v>
      </c>
      <c r="I741">
        <v>5910</v>
      </c>
      <c r="J741">
        <v>3592</v>
      </c>
      <c r="K741">
        <v>1026</v>
      </c>
      <c r="L741">
        <v>0</v>
      </c>
      <c r="M741">
        <v>1026</v>
      </c>
      <c r="N741">
        <v>95053</v>
      </c>
      <c r="O741" t="s">
        <v>49</v>
      </c>
      <c r="V741">
        <v>147275008</v>
      </c>
      <c r="W741">
        <v>117133000</v>
      </c>
      <c r="Y741">
        <v>338000</v>
      </c>
      <c r="Z741">
        <v>1994000</v>
      </c>
      <c r="AA741">
        <v>445000</v>
      </c>
      <c r="AB741">
        <v>26066000</v>
      </c>
      <c r="AC741">
        <v>9197000</v>
      </c>
      <c r="AF741">
        <v>146691008</v>
      </c>
      <c r="AG741">
        <v>68081000</v>
      </c>
      <c r="AH741">
        <v>2055000</v>
      </c>
      <c r="AI741">
        <v>1669000</v>
      </c>
      <c r="AJ741">
        <v>3724000</v>
      </c>
      <c r="AK741">
        <v>18345000</v>
      </c>
      <c r="AL741">
        <v>24614000</v>
      </c>
      <c r="AM741">
        <v>166079008</v>
      </c>
      <c r="AN741">
        <v>83670000</v>
      </c>
      <c r="AO741">
        <v>22221000</v>
      </c>
      <c r="AR741">
        <v>146691008</v>
      </c>
      <c r="AS741">
        <v>166079008</v>
      </c>
      <c r="AT741">
        <v>869</v>
      </c>
      <c r="AU741">
        <v>0.80800000000000005</v>
      </c>
      <c r="AW741">
        <v>8.5198599999999999E-2</v>
      </c>
      <c r="AX741">
        <v>0.58339399999999997</v>
      </c>
      <c r="AY741">
        <v>2.3104699999999999E-2</v>
      </c>
      <c r="AZ741">
        <v>63711</v>
      </c>
    </row>
    <row r="742" spans="1:52">
      <c r="A742">
        <v>2002</v>
      </c>
      <c r="B742">
        <v>122931</v>
      </c>
      <c r="C742" t="s">
        <v>119</v>
      </c>
      <c r="D742" t="s">
        <v>48</v>
      </c>
      <c r="E742">
        <f t="shared" si="11"/>
        <v>1</v>
      </c>
      <c r="F742">
        <f>IF(ISNA(VLOOKUP(B742,criteria!$U$2:$U$174,1,0)),0,1)</f>
        <v>1</v>
      </c>
      <c r="G742">
        <v>0.63210978835978837</v>
      </c>
      <c r="H742">
        <v>0.26628302380329583</v>
      </c>
      <c r="I742">
        <v>6048</v>
      </c>
      <c r="J742">
        <v>3823</v>
      </c>
      <c r="K742">
        <v>1018</v>
      </c>
      <c r="L742">
        <v>0</v>
      </c>
      <c r="M742">
        <v>1018</v>
      </c>
      <c r="N742">
        <v>95053</v>
      </c>
      <c r="O742" t="s">
        <v>49</v>
      </c>
      <c r="V742">
        <v>160579008</v>
      </c>
      <c r="W742">
        <v>124491000</v>
      </c>
      <c r="Y742">
        <v>270000</v>
      </c>
      <c r="Z742">
        <v>1886000</v>
      </c>
      <c r="AA742">
        <v>533000</v>
      </c>
      <c r="AB742">
        <v>26699000</v>
      </c>
      <c r="AC742">
        <v>4184000</v>
      </c>
      <c r="AF742">
        <v>177088992</v>
      </c>
      <c r="AG742">
        <v>72505000</v>
      </c>
      <c r="AH742">
        <v>1726000</v>
      </c>
      <c r="AI742">
        <v>2077000</v>
      </c>
      <c r="AJ742">
        <v>3803000</v>
      </c>
      <c r="AK742">
        <v>18340000</v>
      </c>
      <c r="AL742">
        <v>23441000</v>
      </c>
      <c r="AM742">
        <v>176398000</v>
      </c>
      <c r="AN742">
        <v>83912000</v>
      </c>
      <c r="AO742">
        <v>23267000</v>
      </c>
      <c r="AP742">
        <v>400576992</v>
      </c>
      <c r="AQ742">
        <v>401411008</v>
      </c>
      <c r="AR742">
        <v>177088992</v>
      </c>
      <c r="AS742">
        <v>176398000</v>
      </c>
      <c r="AT742">
        <v>851</v>
      </c>
      <c r="AU742">
        <v>0.84799999999999998</v>
      </c>
      <c r="AW742">
        <v>8.7398400000000001E-2</v>
      </c>
      <c r="AX742">
        <v>0.59620600000000001</v>
      </c>
      <c r="AY742">
        <v>1.4905099999999999E-2</v>
      </c>
      <c r="AZ742">
        <v>62929.5</v>
      </c>
    </row>
    <row r="743" spans="1:52">
      <c r="A743">
        <v>2003</v>
      </c>
      <c r="B743">
        <v>122931</v>
      </c>
      <c r="C743" t="s">
        <v>119</v>
      </c>
      <c r="D743" t="s">
        <v>48</v>
      </c>
      <c r="E743">
        <f t="shared" si="11"/>
        <v>1</v>
      </c>
      <c r="F743">
        <f>IF(ISNA(VLOOKUP(B743,criteria!$U$2:$U$174,1,0)),0,1)</f>
        <v>1</v>
      </c>
      <c r="G743">
        <v>0.69753509072235531</v>
      </c>
      <c r="H743">
        <v>0.2750920245398773</v>
      </c>
      <c r="I743">
        <v>5842</v>
      </c>
      <c r="J743">
        <v>4075</v>
      </c>
      <c r="K743">
        <v>1121</v>
      </c>
      <c r="L743">
        <v>0</v>
      </c>
      <c r="M743">
        <v>1121</v>
      </c>
      <c r="N743">
        <v>95053</v>
      </c>
      <c r="O743" t="s">
        <v>49</v>
      </c>
      <c r="V743">
        <v>170804992</v>
      </c>
      <c r="W743">
        <v>132109000</v>
      </c>
      <c r="Y743">
        <v>148000</v>
      </c>
      <c r="Z743">
        <v>2881000</v>
      </c>
      <c r="AA743">
        <v>531000</v>
      </c>
      <c r="AB743">
        <v>29413000</v>
      </c>
      <c r="AC743">
        <v>5714000</v>
      </c>
      <c r="AF743">
        <v>246180992</v>
      </c>
      <c r="AG743">
        <v>77374000</v>
      </c>
      <c r="AH743">
        <v>1369000</v>
      </c>
      <c r="AI743">
        <v>1792000</v>
      </c>
      <c r="AJ743">
        <v>3161000</v>
      </c>
      <c r="AK743">
        <v>18929000</v>
      </c>
      <c r="AL743">
        <v>25678000</v>
      </c>
      <c r="AM743">
        <v>185846000</v>
      </c>
      <c r="AN743">
        <v>85923000</v>
      </c>
      <c r="AO743">
        <v>24748000</v>
      </c>
      <c r="AP743">
        <v>401411008</v>
      </c>
      <c r="AQ743">
        <v>449543008</v>
      </c>
      <c r="AR743">
        <v>246180992</v>
      </c>
      <c r="AS743">
        <v>185846000</v>
      </c>
      <c r="AT743">
        <v>873</v>
      </c>
      <c r="AU743">
        <v>0.84599999999999997</v>
      </c>
      <c r="AW743">
        <v>0.107321</v>
      </c>
      <c r="AX743">
        <v>0.60625399999999996</v>
      </c>
      <c r="AY743">
        <v>1.4214600000000001E-2</v>
      </c>
      <c r="AZ743">
        <v>60057</v>
      </c>
    </row>
    <row r="744" spans="1:52">
      <c r="A744">
        <v>2004</v>
      </c>
      <c r="B744">
        <v>122931</v>
      </c>
      <c r="C744" t="s">
        <v>119</v>
      </c>
      <c r="D744" t="s">
        <v>48</v>
      </c>
      <c r="E744">
        <f t="shared" si="11"/>
        <v>0</v>
      </c>
      <c r="F744">
        <f>IF(ISNA(VLOOKUP(B744,criteria!$U$2:$U$174,1,0)),0,1)</f>
        <v>1</v>
      </c>
      <c r="G744">
        <v>0.66108328115216031</v>
      </c>
      <c r="H744">
        <v>0.21240824058726024</v>
      </c>
      <c r="I744">
        <v>6388</v>
      </c>
      <c r="J744">
        <v>4223</v>
      </c>
      <c r="K744">
        <v>897</v>
      </c>
      <c r="M744">
        <v>897</v>
      </c>
      <c r="V744">
        <v>187207008</v>
      </c>
      <c r="W744">
        <v>146635008</v>
      </c>
      <c r="Y744">
        <v>128000</v>
      </c>
      <c r="Z744">
        <v>2613000</v>
      </c>
      <c r="AA744">
        <v>314000</v>
      </c>
      <c r="AB744">
        <v>53262000</v>
      </c>
      <c r="AC744">
        <v>8559000</v>
      </c>
      <c r="AF744">
        <v>294928000</v>
      </c>
      <c r="AG744">
        <v>79942000</v>
      </c>
      <c r="AH744">
        <v>3004000</v>
      </c>
      <c r="AI744">
        <v>1532000</v>
      </c>
      <c r="AJ744">
        <v>4536000</v>
      </c>
      <c r="AK744">
        <v>21792000</v>
      </c>
      <c r="AL744">
        <v>27808000</v>
      </c>
      <c r="AM744">
        <v>192144992</v>
      </c>
      <c r="AN744">
        <v>90552000</v>
      </c>
      <c r="AO744">
        <v>26200000</v>
      </c>
      <c r="AP744">
        <v>449543008</v>
      </c>
      <c r="AQ744">
        <v>509148992</v>
      </c>
      <c r="AR744">
        <v>294928000</v>
      </c>
      <c r="AS744">
        <v>192144992</v>
      </c>
      <c r="AT744">
        <v>930</v>
      </c>
      <c r="AU744">
        <v>0.84499999999999997</v>
      </c>
      <c r="AW744">
        <v>0.113164</v>
      </c>
      <c r="AX744">
        <v>0.59122399999999997</v>
      </c>
      <c r="AY744">
        <v>1.77059E-2</v>
      </c>
      <c r="AZ744">
        <v>66579</v>
      </c>
    </row>
    <row r="745" spans="1:52">
      <c r="A745">
        <v>2005</v>
      </c>
      <c r="B745">
        <v>122931</v>
      </c>
      <c r="C745" t="s">
        <v>78</v>
      </c>
      <c r="D745" t="s">
        <v>48</v>
      </c>
      <c r="E745">
        <f t="shared" si="11"/>
        <v>1</v>
      </c>
      <c r="F745">
        <f>IF(ISNA(VLOOKUP(B745,criteria!$U$2:$U$174,1,0)),0,1)</f>
        <v>1</v>
      </c>
      <c r="G745">
        <v>0.57366976075303966</v>
      </c>
      <c r="H745">
        <v>0.26709206927985413</v>
      </c>
      <c r="I745">
        <v>7649</v>
      </c>
      <c r="J745">
        <v>4388</v>
      </c>
      <c r="K745">
        <v>1170</v>
      </c>
      <c r="L745">
        <v>2</v>
      </c>
      <c r="M745">
        <v>1172</v>
      </c>
      <c r="N745">
        <v>95053</v>
      </c>
      <c r="O745" t="s">
        <v>49</v>
      </c>
      <c r="P745" t="s">
        <v>50</v>
      </c>
      <c r="Q745" t="s">
        <v>52</v>
      </c>
      <c r="V745">
        <v>198923008</v>
      </c>
      <c r="W745">
        <v>157256000</v>
      </c>
      <c r="Y745">
        <v>143000</v>
      </c>
      <c r="Z745">
        <v>2832000</v>
      </c>
      <c r="AA745">
        <v>220000</v>
      </c>
      <c r="AB745">
        <v>69140000</v>
      </c>
      <c r="AC745">
        <v>4340000</v>
      </c>
      <c r="AF745">
        <v>333024000</v>
      </c>
      <c r="AG745">
        <v>84164000</v>
      </c>
      <c r="AH745">
        <v>2752000</v>
      </c>
      <c r="AI745">
        <v>1663000</v>
      </c>
      <c r="AJ745">
        <v>4415000</v>
      </c>
      <c r="AK745">
        <v>24594000</v>
      </c>
      <c r="AL745">
        <v>29482000</v>
      </c>
      <c r="AM745">
        <v>202454000</v>
      </c>
      <c r="AN745">
        <v>94942000</v>
      </c>
      <c r="AO745">
        <v>26123000</v>
      </c>
      <c r="AP745">
        <v>509148992</v>
      </c>
      <c r="AQ745">
        <v>598657024</v>
      </c>
      <c r="AR745">
        <v>333024000</v>
      </c>
      <c r="AS745">
        <v>202454000</v>
      </c>
      <c r="AT745">
        <v>886</v>
      </c>
      <c r="AU745">
        <v>0.86399999999999999</v>
      </c>
      <c r="AW745">
        <v>9.2411699999999999E-2</v>
      </c>
      <c r="AX745">
        <v>0.58752800000000005</v>
      </c>
      <c r="AY745">
        <v>1.35237E-2</v>
      </c>
      <c r="AZ745">
        <v>80000</v>
      </c>
    </row>
    <row r="746" spans="1:52">
      <c r="A746">
        <v>2006</v>
      </c>
      <c r="B746">
        <v>122931</v>
      </c>
      <c r="C746" t="s">
        <v>78</v>
      </c>
      <c r="D746" t="s">
        <v>48</v>
      </c>
      <c r="E746">
        <f t="shared" si="11"/>
        <v>1</v>
      </c>
      <c r="F746">
        <f>IF(ISNA(VLOOKUP(B746,criteria!$U$2:$U$174,1,0)),0,1)</f>
        <v>1</v>
      </c>
      <c r="G746">
        <v>0.60860287511230904</v>
      </c>
      <c r="H746">
        <v>0.22107399889278465</v>
      </c>
      <c r="I746">
        <v>8904</v>
      </c>
      <c r="J746">
        <v>5419</v>
      </c>
      <c r="K746">
        <v>1197</v>
      </c>
      <c r="L746">
        <v>1</v>
      </c>
      <c r="M746">
        <v>1198</v>
      </c>
      <c r="N746">
        <v>95053</v>
      </c>
      <c r="O746" t="s">
        <v>49</v>
      </c>
      <c r="P746" t="s">
        <v>50</v>
      </c>
      <c r="Q746" t="s">
        <v>52</v>
      </c>
      <c r="V746">
        <v>211676000</v>
      </c>
      <c r="W746">
        <v>167096000</v>
      </c>
      <c r="Y746">
        <v>128000</v>
      </c>
      <c r="Z746">
        <v>3752000</v>
      </c>
      <c r="AA746">
        <v>196000</v>
      </c>
      <c r="AB746">
        <v>57418000</v>
      </c>
      <c r="AC746">
        <v>7645000</v>
      </c>
      <c r="AF746">
        <v>361054016</v>
      </c>
      <c r="AG746">
        <v>90244000</v>
      </c>
      <c r="AH746">
        <v>3206000</v>
      </c>
      <c r="AI746">
        <v>1820000</v>
      </c>
      <c r="AJ746">
        <v>5026000</v>
      </c>
      <c r="AK746">
        <v>26039000</v>
      </c>
      <c r="AL746">
        <v>32169000</v>
      </c>
      <c r="AM746">
        <v>216959008</v>
      </c>
      <c r="AN746">
        <v>102452000</v>
      </c>
      <c r="AO746">
        <v>27235000</v>
      </c>
      <c r="AP746">
        <v>598657024</v>
      </c>
      <c r="AQ746">
        <v>697881024</v>
      </c>
      <c r="AR746">
        <v>361054016</v>
      </c>
      <c r="AS746">
        <v>216959008</v>
      </c>
      <c r="AT746">
        <v>856</v>
      </c>
      <c r="AU746">
        <v>0.84199999999999997</v>
      </c>
      <c r="AW746">
        <v>8.7537100000000007E-2</v>
      </c>
      <c r="AX746">
        <v>0.58234399999999997</v>
      </c>
      <c r="AY746">
        <v>1.0385800000000001E-2</v>
      </c>
      <c r="AZ746">
        <v>83447</v>
      </c>
    </row>
    <row r="747" spans="1:52">
      <c r="A747">
        <v>2007</v>
      </c>
      <c r="B747">
        <v>122931</v>
      </c>
      <c r="C747" t="s">
        <v>78</v>
      </c>
      <c r="D747" t="s">
        <v>48</v>
      </c>
      <c r="E747">
        <f t="shared" si="11"/>
        <v>1</v>
      </c>
      <c r="F747">
        <f>IF(ISNA(VLOOKUP(B747,criteria!$U$2:$U$174,1,0)),0,1)</f>
        <v>1</v>
      </c>
      <c r="G747">
        <v>0.66459054209919266</v>
      </c>
      <c r="H747">
        <v>0.23238458868448456</v>
      </c>
      <c r="I747">
        <v>8670</v>
      </c>
      <c r="J747">
        <v>5762</v>
      </c>
      <c r="K747">
        <v>1339</v>
      </c>
      <c r="L747">
        <v>0</v>
      </c>
      <c r="M747">
        <v>1339</v>
      </c>
      <c r="N747">
        <v>95053</v>
      </c>
      <c r="O747" t="s">
        <v>49</v>
      </c>
      <c r="P747" t="s">
        <v>50</v>
      </c>
      <c r="Q747" t="s">
        <v>52</v>
      </c>
      <c r="V747">
        <v>237650000</v>
      </c>
      <c r="W747">
        <v>187271008</v>
      </c>
      <c r="Y747">
        <v>134000</v>
      </c>
      <c r="Z747">
        <v>5377000</v>
      </c>
      <c r="AA747">
        <v>343000</v>
      </c>
      <c r="AB747">
        <v>41924000</v>
      </c>
      <c r="AC747">
        <v>9321000</v>
      </c>
      <c r="AF747">
        <v>254660000</v>
      </c>
      <c r="AG747">
        <v>101655000</v>
      </c>
      <c r="AH747">
        <v>5189000</v>
      </c>
      <c r="AI747">
        <v>2232000</v>
      </c>
      <c r="AJ747">
        <v>7421000</v>
      </c>
      <c r="AK747">
        <v>26601000</v>
      </c>
      <c r="AL747">
        <v>33546000</v>
      </c>
      <c r="AM747">
        <v>233935008</v>
      </c>
      <c r="AN747">
        <v>109276000</v>
      </c>
      <c r="AO747">
        <v>30211000</v>
      </c>
      <c r="AP747">
        <v>697881024</v>
      </c>
      <c r="AQ747">
        <v>676072000</v>
      </c>
      <c r="AR747">
        <v>254660000</v>
      </c>
      <c r="AS747">
        <v>233935008</v>
      </c>
      <c r="AT747">
        <v>950</v>
      </c>
      <c r="AU747">
        <v>0.85099999999999998</v>
      </c>
      <c r="AV747">
        <v>10644</v>
      </c>
      <c r="AW747">
        <v>9.1597300000000006E-2</v>
      </c>
      <c r="AX747">
        <v>0.55791100000000005</v>
      </c>
      <c r="AY747">
        <v>1.6653999999999999E-2</v>
      </c>
      <c r="AZ747">
        <v>85755</v>
      </c>
    </row>
    <row r="748" spans="1:52">
      <c r="A748">
        <v>2008</v>
      </c>
      <c r="B748">
        <v>122931</v>
      </c>
      <c r="C748" t="s">
        <v>78</v>
      </c>
      <c r="D748" t="s">
        <v>48</v>
      </c>
      <c r="E748">
        <f t="shared" si="11"/>
        <v>1</v>
      </c>
      <c r="F748">
        <f>IF(ISNA(VLOOKUP(B748,criteria!$U$2:$U$174,1,0)),0,1)</f>
        <v>1</v>
      </c>
      <c r="G748">
        <v>0.61338407865524902</v>
      </c>
      <c r="H748">
        <v>0.20923819372630129</v>
      </c>
      <c r="I748">
        <v>9459</v>
      </c>
      <c r="J748">
        <v>5802</v>
      </c>
      <c r="K748">
        <v>1212</v>
      </c>
      <c r="L748">
        <v>2</v>
      </c>
      <c r="M748">
        <v>1214</v>
      </c>
      <c r="V748">
        <v>250442000</v>
      </c>
      <c r="W748">
        <v>195652992</v>
      </c>
      <c r="Y748">
        <v>84000</v>
      </c>
      <c r="Z748">
        <v>6374000</v>
      </c>
      <c r="AA748">
        <v>226000</v>
      </c>
      <c r="AB748">
        <v>35022000</v>
      </c>
      <c r="AC748">
        <v>11094000</v>
      </c>
      <c r="AF748">
        <v>127793000</v>
      </c>
      <c r="AG748">
        <v>107549000</v>
      </c>
      <c r="AH748">
        <v>5253000</v>
      </c>
      <c r="AI748">
        <v>1696000</v>
      </c>
      <c r="AJ748">
        <v>6949000</v>
      </c>
      <c r="AK748">
        <v>33473000</v>
      </c>
      <c r="AL748">
        <v>33923000</v>
      </c>
      <c r="AM748">
        <v>251943008</v>
      </c>
      <c r="AN748">
        <v>113089000</v>
      </c>
      <c r="AO748">
        <v>31291000</v>
      </c>
      <c r="AP748">
        <v>676072000</v>
      </c>
      <c r="AQ748">
        <v>528892000</v>
      </c>
      <c r="AR748">
        <v>127793000</v>
      </c>
      <c r="AS748">
        <v>251943008</v>
      </c>
      <c r="AT748">
        <v>759</v>
      </c>
      <c r="AU748">
        <v>0.85099999999999998</v>
      </c>
      <c r="AV748">
        <v>11070</v>
      </c>
      <c r="AW748">
        <v>9.5541399999999999E-2</v>
      </c>
      <c r="AX748">
        <v>0.53573999999999999</v>
      </c>
      <c r="AY748">
        <v>2.4062299999999998E-2</v>
      </c>
      <c r="AZ748">
        <v>85969</v>
      </c>
    </row>
    <row r="749" spans="1:52">
      <c r="A749">
        <v>2009</v>
      </c>
      <c r="B749">
        <v>122931</v>
      </c>
      <c r="C749" t="s">
        <v>78</v>
      </c>
      <c r="D749" t="s">
        <v>48</v>
      </c>
      <c r="E749">
        <f t="shared" si="11"/>
        <v>1</v>
      </c>
      <c r="F749">
        <f>IF(ISNA(VLOOKUP(B749,criteria!$U$2:$U$174,1,0)),0,1)</f>
        <v>1</v>
      </c>
      <c r="G749">
        <v>0.57625444488344524</v>
      </c>
      <c r="H749">
        <v>0.20929036681522112</v>
      </c>
      <c r="I749">
        <v>10124</v>
      </c>
      <c r="J749">
        <v>5834</v>
      </c>
      <c r="K749">
        <v>1221</v>
      </c>
      <c r="L749">
        <v>0</v>
      </c>
      <c r="M749">
        <v>1221</v>
      </c>
      <c r="N749">
        <v>95053</v>
      </c>
      <c r="O749" t="s">
        <v>49</v>
      </c>
      <c r="P749" t="s">
        <v>50</v>
      </c>
      <c r="Q749" t="s">
        <v>52</v>
      </c>
      <c r="R749">
        <v>-121.937</v>
      </c>
      <c r="S749">
        <v>37.351900000000001</v>
      </c>
      <c r="V749">
        <v>263686000</v>
      </c>
      <c r="W749">
        <v>206438000</v>
      </c>
      <c r="Y749">
        <v>112000</v>
      </c>
      <c r="Z749">
        <v>6309000</v>
      </c>
      <c r="AA749">
        <v>357000</v>
      </c>
      <c r="AB749">
        <v>25534000</v>
      </c>
      <c r="AC749">
        <v>9323000</v>
      </c>
      <c r="AF749">
        <v>347804992</v>
      </c>
      <c r="AG749">
        <v>106299000</v>
      </c>
      <c r="AH749">
        <v>5254000</v>
      </c>
      <c r="AI749">
        <v>1559000</v>
      </c>
      <c r="AJ749">
        <v>6813000</v>
      </c>
      <c r="AK749">
        <v>32683000</v>
      </c>
      <c r="AL749">
        <v>35911000</v>
      </c>
      <c r="AM749">
        <v>253700992</v>
      </c>
      <c r="AN749">
        <v>116894000</v>
      </c>
      <c r="AO749">
        <v>30589000</v>
      </c>
      <c r="AP749">
        <v>528892000</v>
      </c>
      <c r="AQ749">
        <v>603617984</v>
      </c>
      <c r="AR749">
        <v>347804992</v>
      </c>
      <c r="AS749">
        <v>253700992</v>
      </c>
      <c r="AT749">
        <v>1022</v>
      </c>
      <c r="AU749">
        <v>0.873</v>
      </c>
      <c r="AV749">
        <v>11400</v>
      </c>
      <c r="AW749">
        <v>0.119675</v>
      </c>
      <c r="AX749">
        <v>0.54293400000000003</v>
      </c>
      <c r="AY749">
        <v>3.0426000000000002E-2</v>
      </c>
      <c r="AZ749">
        <v>81810</v>
      </c>
    </row>
    <row r="750" spans="1:52">
      <c r="A750">
        <v>2010</v>
      </c>
      <c r="B750">
        <v>122931</v>
      </c>
      <c r="C750" t="s">
        <v>78</v>
      </c>
      <c r="D750" t="s">
        <v>48</v>
      </c>
      <c r="E750">
        <f t="shared" si="11"/>
        <v>1</v>
      </c>
      <c r="F750">
        <f>IF(ISNA(VLOOKUP(B750,criteria!$U$2:$U$174,1,0)),0,1)</f>
        <v>1</v>
      </c>
      <c r="G750">
        <v>0.59231371015059653</v>
      </c>
      <c r="H750">
        <v>0.17913158329205878</v>
      </c>
      <c r="I750">
        <v>10226</v>
      </c>
      <c r="J750">
        <v>6057</v>
      </c>
      <c r="K750">
        <v>1085</v>
      </c>
      <c r="L750">
        <v>0</v>
      </c>
      <c r="M750">
        <v>1085</v>
      </c>
      <c r="N750">
        <v>95053</v>
      </c>
      <c r="O750" t="s">
        <v>49</v>
      </c>
      <c r="P750" t="s">
        <v>50</v>
      </c>
      <c r="Q750" t="s">
        <v>52</v>
      </c>
      <c r="R750">
        <v>-121.937</v>
      </c>
      <c r="S750">
        <v>37.351900000000001</v>
      </c>
      <c r="V750">
        <v>270720000</v>
      </c>
      <c r="W750">
        <v>207756992</v>
      </c>
      <c r="Y750">
        <v>58000</v>
      </c>
      <c r="Z750">
        <v>4428000</v>
      </c>
      <c r="AA750">
        <v>237000</v>
      </c>
      <c r="AB750">
        <v>20644000</v>
      </c>
      <c r="AC750">
        <v>13341000</v>
      </c>
      <c r="AF750">
        <v>389808000</v>
      </c>
      <c r="AG750">
        <v>109901000</v>
      </c>
      <c r="AH750">
        <v>3475000</v>
      </c>
      <c r="AI750">
        <v>4778000</v>
      </c>
      <c r="AJ750">
        <v>8253000</v>
      </c>
      <c r="AK750">
        <v>34232000</v>
      </c>
      <c r="AL750">
        <v>37704000</v>
      </c>
      <c r="AM750">
        <v>266970000</v>
      </c>
      <c r="AN750">
        <v>120878000</v>
      </c>
      <c r="AO750">
        <v>31448000</v>
      </c>
      <c r="AP750">
        <v>603617984</v>
      </c>
      <c r="AQ750">
        <v>716820992</v>
      </c>
      <c r="AR750">
        <v>389808000</v>
      </c>
      <c r="AS750">
        <v>266970000</v>
      </c>
      <c r="AT750">
        <v>1015</v>
      </c>
      <c r="AU750">
        <v>0.84799999999999998</v>
      </c>
      <c r="AV750">
        <v>11742</v>
      </c>
      <c r="AW750">
        <v>0.12556100000000001</v>
      </c>
      <c r="AX750">
        <v>0.53939800000000004</v>
      </c>
      <c r="AY750">
        <v>3.2030799999999998E-2</v>
      </c>
      <c r="AZ750">
        <v>81263</v>
      </c>
    </row>
    <row r="751" spans="1:52">
      <c r="A751">
        <v>2011</v>
      </c>
      <c r="B751">
        <v>122931</v>
      </c>
      <c r="C751" t="s">
        <v>78</v>
      </c>
      <c r="D751" t="s">
        <v>48</v>
      </c>
      <c r="E751">
        <f t="shared" si="11"/>
        <v>1</v>
      </c>
      <c r="F751">
        <f>IF(ISNA(VLOOKUP(B751,criteria!$U$2:$U$174,1,0)),0,1)</f>
        <v>1</v>
      </c>
      <c r="G751">
        <v>0.57945193857639776</v>
      </c>
      <c r="H751">
        <v>0.18975109809663251</v>
      </c>
      <c r="I751">
        <v>11787</v>
      </c>
      <c r="J751">
        <v>6830</v>
      </c>
      <c r="K751">
        <v>1296</v>
      </c>
      <c r="L751">
        <v>0</v>
      </c>
      <c r="M751">
        <v>1296</v>
      </c>
      <c r="N751">
        <v>95053</v>
      </c>
      <c r="O751" t="s">
        <v>49</v>
      </c>
      <c r="P751" t="s">
        <v>50</v>
      </c>
      <c r="Q751" t="s">
        <v>52</v>
      </c>
      <c r="R751">
        <v>-121.938</v>
      </c>
      <c r="S751">
        <v>37.352699999999999</v>
      </c>
      <c r="T751">
        <v>2.1000000000000001E-2</v>
      </c>
      <c r="U751">
        <v>1135</v>
      </c>
      <c r="V751">
        <v>280695008</v>
      </c>
      <c r="W751">
        <v>212262000</v>
      </c>
      <c r="Y751">
        <v>99000</v>
      </c>
      <c r="Z751">
        <v>5629000</v>
      </c>
      <c r="AA751">
        <v>198000</v>
      </c>
      <c r="AB751">
        <v>26882000</v>
      </c>
      <c r="AC751">
        <v>11756000</v>
      </c>
      <c r="AF751">
        <v>272052992</v>
      </c>
      <c r="AG751">
        <v>113637000</v>
      </c>
      <c r="AH751">
        <v>4347000</v>
      </c>
      <c r="AI751">
        <v>6432000</v>
      </c>
      <c r="AJ751">
        <v>10779000</v>
      </c>
      <c r="AK751">
        <v>33918000</v>
      </c>
      <c r="AL751">
        <v>40942000</v>
      </c>
      <c r="AM751">
        <v>283960992</v>
      </c>
      <c r="AN751">
        <v>125437000</v>
      </c>
      <c r="AO751">
        <v>33947000</v>
      </c>
      <c r="AP751">
        <v>716820992</v>
      </c>
      <c r="AQ751">
        <v>688118016</v>
      </c>
      <c r="AR751">
        <v>272052992</v>
      </c>
      <c r="AS751">
        <v>283960992</v>
      </c>
      <c r="AT751">
        <v>1155</v>
      </c>
      <c r="AU751">
        <v>0.86199999999999999</v>
      </c>
      <c r="AV751">
        <v>11997</v>
      </c>
      <c r="AW751">
        <v>0.12423099999999999</v>
      </c>
      <c r="AX751">
        <v>0.53013500000000002</v>
      </c>
      <c r="AY751">
        <v>3.1365299999999999E-2</v>
      </c>
      <c r="AZ751">
        <v>87127.5</v>
      </c>
    </row>
    <row r="752" spans="1:52">
      <c r="A752">
        <v>2012</v>
      </c>
      <c r="B752">
        <v>122931</v>
      </c>
      <c r="C752" t="s">
        <v>78</v>
      </c>
      <c r="D752" t="s">
        <v>48</v>
      </c>
      <c r="E752">
        <f t="shared" si="11"/>
        <v>1</v>
      </c>
      <c r="F752">
        <f>IF(ISNA(VLOOKUP(B752,criteria!$U$2:$U$174,1,0)),0,1)</f>
        <v>1</v>
      </c>
      <c r="G752">
        <v>0.54437115874681452</v>
      </c>
      <c r="H752">
        <v>0.17664876772683463</v>
      </c>
      <c r="I752">
        <v>13342</v>
      </c>
      <c r="J752">
        <v>7263</v>
      </c>
      <c r="K752">
        <v>1281</v>
      </c>
      <c r="L752">
        <v>2</v>
      </c>
      <c r="M752">
        <v>1283</v>
      </c>
      <c r="N752">
        <v>95053</v>
      </c>
      <c r="O752" t="s">
        <v>49</v>
      </c>
      <c r="P752" t="s">
        <v>50</v>
      </c>
      <c r="Q752" t="s">
        <v>52</v>
      </c>
      <c r="R752">
        <v>-121.938</v>
      </c>
      <c r="S752">
        <v>37.352699999999999</v>
      </c>
      <c r="T752">
        <v>2.9000000000000001E-2</v>
      </c>
      <c r="U752">
        <v>1170</v>
      </c>
      <c r="V752">
        <v>288484992</v>
      </c>
      <c r="W752">
        <v>215523008</v>
      </c>
      <c r="Y752">
        <v>28000</v>
      </c>
      <c r="Z752">
        <v>4661000</v>
      </c>
      <c r="AA752">
        <v>90000</v>
      </c>
      <c r="AB752">
        <v>39667000</v>
      </c>
      <c r="AC752">
        <v>12493000</v>
      </c>
      <c r="AF752">
        <v>389715008</v>
      </c>
      <c r="AG752">
        <v>118190000</v>
      </c>
      <c r="AH752">
        <v>4705000</v>
      </c>
      <c r="AI752">
        <v>6293000</v>
      </c>
      <c r="AJ752">
        <v>10998000</v>
      </c>
      <c r="AK752">
        <v>33484000</v>
      </c>
      <c r="AL752">
        <v>44312000</v>
      </c>
      <c r="AM752">
        <v>295000992</v>
      </c>
      <c r="AN752">
        <v>131400000</v>
      </c>
      <c r="AO752">
        <v>35786000</v>
      </c>
      <c r="AP752">
        <v>688118016</v>
      </c>
      <c r="AQ752">
        <v>760217984</v>
      </c>
      <c r="AR752">
        <v>389715008</v>
      </c>
      <c r="AS752">
        <v>295000992</v>
      </c>
      <c r="AT752">
        <v>1009</v>
      </c>
      <c r="AU752">
        <v>0.84</v>
      </c>
      <c r="AV752">
        <v>12276</v>
      </c>
      <c r="AW752">
        <v>0.111549</v>
      </c>
      <c r="AX752">
        <v>0.51049900000000004</v>
      </c>
      <c r="AY752">
        <v>2.8871399999999998E-2</v>
      </c>
      <c r="AZ752">
        <v>92049.5</v>
      </c>
    </row>
    <row r="753" spans="1:52">
      <c r="A753">
        <v>2013</v>
      </c>
      <c r="B753">
        <v>122931</v>
      </c>
      <c r="C753" t="s">
        <v>78</v>
      </c>
      <c r="D753" t="s">
        <v>48</v>
      </c>
      <c r="E753">
        <f t="shared" si="11"/>
        <v>1</v>
      </c>
      <c r="F753">
        <f>IF(ISNA(VLOOKUP(B753,criteria!$U$2:$U$174,1,0)),0,1)</f>
        <v>1</v>
      </c>
      <c r="G753">
        <v>0.51216960736453032</v>
      </c>
      <c r="H753">
        <v>0.17401960784313725</v>
      </c>
      <c r="I753">
        <v>14339</v>
      </c>
      <c r="J753">
        <v>7344</v>
      </c>
      <c r="K753">
        <v>1276</v>
      </c>
      <c r="L753">
        <v>2</v>
      </c>
      <c r="M753">
        <v>1278</v>
      </c>
      <c r="N753">
        <v>95053</v>
      </c>
      <c r="O753" t="s">
        <v>49</v>
      </c>
      <c r="P753" t="s">
        <v>50</v>
      </c>
      <c r="Q753" t="s">
        <v>52</v>
      </c>
      <c r="R753">
        <v>-121.938</v>
      </c>
      <c r="S753">
        <v>37.352699999999999</v>
      </c>
      <c r="T753">
        <v>2.9000000000000001E-2</v>
      </c>
      <c r="U753">
        <v>1308</v>
      </c>
      <c r="V753">
        <v>309239008</v>
      </c>
      <c r="W753">
        <v>229570000</v>
      </c>
      <c r="Y753">
        <v>92000</v>
      </c>
      <c r="Z753">
        <v>4723000</v>
      </c>
      <c r="AA753">
        <v>243000</v>
      </c>
      <c r="AB753">
        <v>36484000</v>
      </c>
      <c r="AC753">
        <v>17041000</v>
      </c>
      <c r="AF753">
        <v>458182016</v>
      </c>
      <c r="AG753">
        <v>127550000</v>
      </c>
      <c r="AH753">
        <v>4844000</v>
      </c>
      <c r="AI753">
        <v>7270000</v>
      </c>
      <c r="AJ753">
        <v>12114000</v>
      </c>
      <c r="AK753">
        <v>37623000</v>
      </c>
      <c r="AL753">
        <v>46596000</v>
      </c>
      <c r="AM753">
        <v>316262016</v>
      </c>
      <c r="AN753">
        <v>139900992</v>
      </c>
      <c r="AO753">
        <v>38280000</v>
      </c>
      <c r="AR753">
        <v>458182016</v>
      </c>
      <c r="AS753">
        <v>316262016</v>
      </c>
      <c r="AT753">
        <v>1040</v>
      </c>
      <c r="AU753">
        <v>0.85199999999999998</v>
      </c>
      <c r="AV753">
        <v>12546</v>
      </c>
      <c r="AW753">
        <v>9.0411000000000005E-2</v>
      </c>
      <c r="AX753">
        <v>0.49931500000000001</v>
      </c>
      <c r="AY753">
        <v>2.39726E-2</v>
      </c>
      <c r="AZ753">
        <v>92059</v>
      </c>
    </row>
    <row r="754" spans="1:52">
      <c r="A754">
        <v>2014</v>
      </c>
      <c r="B754">
        <v>122931</v>
      </c>
      <c r="C754" t="s">
        <v>78</v>
      </c>
      <c r="D754" t="s">
        <v>48</v>
      </c>
      <c r="E754">
        <f t="shared" si="11"/>
        <v>1</v>
      </c>
      <c r="F754">
        <f>IF(ISNA(VLOOKUP(B754,criteria!$U$2:$U$174,1,0)),0,1)</f>
        <v>1</v>
      </c>
      <c r="G754">
        <v>0.49349349349349347</v>
      </c>
      <c r="H754">
        <v>0.17836375929682219</v>
      </c>
      <c r="I754">
        <v>14985</v>
      </c>
      <c r="J754">
        <v>7395</v>
      </c>
      <c r="K754">
        <v>1318</v>
      </c>
      <c r="L754">
        <v>1</v>
      </c>
      <c r="M754">
        <v>1319</v>
      </c>
      <c r="N754">
        <v>95053</v>
      </c>
      <c r="O754" t="s">
        <v>49</v>
      </c>
      <c r="P754" t="s">
        <v>50</v>
      </c>
      <c r="Q754" t="s">
        <v>52</v>
      </c>
      <c r="R754">
        <v>-121.938</v>
      </c>
      <c r="S754">
        <v>37.352699999999999</v>
      </c>
      <c r="T754">
        <v>2.1999999999999999E-2</v>
      </c>
      <c r="U754">
        <v>1373</v>
      </c>
      <c r="V754">
        <v>322198016</v>
      </c>
      <c r="W754">
        <v>239322000</v>
      </c>
      <c r="Y754">
        <v>220000</v>
      </c>
      <c r="Z754">
        <v>2919000</v>
      </c>
      <c r="AA754">
        <v>399000</v>
      </c>
      <c r="AB754">
        <v>62173000</v>
      </c>
      <c r="AC754">
        <v>13824000</v>
      </c>
      <c r="AF754">
        <v>380454016</v>
      </c>
      <c r="AG754">
        <v>129214000</v>
      </c>
      <c r="AH754">
        <v>3756000</v>
      </c>
      <c r="AI754">
        <v>8556000</v>
      </c>
      <c r="AJ754">
        <v>12312000</v>
      </c>
      <c r="AK754">
        <v>39664000</v>
      </c>
      <c r="AL754">
        <v>48502000</v>
      </c>
      <c r="AM754">
        <v>326560000</v>
      </c>
      <c r="AN754">
        <v>145014000</v>
      </c>
      <c r="AO754">
        <v>44530000</v>
      </c>
      <c r="AP754">
        <v>875089984</v>
      </c>
      <c r="AQ754">
        <v>884745984</v>
      </c>
      <c r="AR754">
        <v>380454016</v>
      </c>
      <c r="AS754">
        <v>326560000</v>
      </c>
      <c r="AT754">
        <v>914</v>
      </c>
      <c r="AU754">
        <v>0.84299999999999997</v>
      </c>
      <c r="AV754">
        <v>12921</v>
      </c>
      <c r="AW754">
        <v>9.1508099999999995E-2</v>
      </c>
      <c r="AX754">
        <v>0.51683699999999999</v>
      </c>
      <c r="AY754">
        <v>2.5622300000000001E-2</v>
      </c>
      <c r="AZ754">
        <v>94547.5</v>
      </c>
    </row>
    <row r="755" spans="1:52">
      <c r="A755">
        <v>2015</v>
      </c>
      <c r="B755">
        <v>122931</v>
      </c>
      <c r="C755" t="s">
        <v>78</v>
      </c>
      <c r="D755" t="s">
        <v>48</v>
      </c>
      <c r="E755">
        <f t="shared" si="11"/>
        <v>1</v>
      </c>
      <c r="F755">
        <f>IF(ISNA(VLOOKUP(B755,criteria!$U$2:$U$174,1,0)),0,1)</f>
        <v>1</v>
      </c>
      <c r="G755">
        <v>0.48795221155782265</v>
      </c>
      <c r="H755">
        <v>0.17345254470426411</v>
      </c>
      <c r="I755">
        <v>14899</v>
      </c>
      <c r="J755">
        <v>7270</v>
      </c>
      <c r="K755">
        <v>1260</v>
      </c>
      <c r="L755">
        <v>1</v>
      </c>
      <c r="M755">
        <v>1261</v>
      </c>
      <c r="T755">
        <v>1.7000000000000001E-2</v>
      </c>
      <c r="U755">
        <v>1322</v>
      </c>
      <c r="V755">
        <v>327406016</v>
      </c>
      <c r="W755">
        <v>239040992</v>
      </c>
      <c r="Y755">
        <v>442000</v>
      </c>
      <c r="Z755">
        <v>3446000</v>
      </c>
      <c r="AA755">
        <v>563000</v>
      </c>
      <c r="AB755">
        <v>49958000</v>
      </c>
      <c r="AC755">
        <v>16311000</v>
      </c>
      <c r="AF755">
        <v>327120000</v>
      </c>
      <c r="AG755">
        <v>136268000</v>
      </c>
      <c r="AH755">
        <v>5407000</v>
      </c>
      <c r="AI755">
        <v>9378000</v>
      </c>
      <c r="AJ755">
        <v>14785000</v>
      </c>
      <c r="AK755">
        <v>48760000</v>
      </c>
      <c r="AL755">
        <v>53067000</v>
      </c>
      <c r="AM755">
        <v>354726016</v>
      </c>
      <c r="AN755">
        <v>155619008</v>
      </c>
      <c r="AO755">
        <v>47929000</v>
      </c>
      <c r="AP755">
        <v>884745984</v>
      </c>
      <c r="AQ755">
        <v>840705984</v>
      </c>
      <c r="AR755">
        <v>327120000</v>
      </c>
      <c r="AS755">
        <v>354726016</v>
      </c>
      <c r="AT755">
        <v>1148</v>
      </c>
      <c r="AU755">
        <v>0.88600000000000001</v>
      </c>
      <c r="AV755">
        <v>13425</v>
      </c>
      <c r="AW755">
        <v>8.4832900000000003E-2</v>
      </c>
      <c r="AX755">
        <v>0.52013699999999996</v>
      </c>
      <c r="AY755">
        <v>2.39931E-2</v>
      </c>
      <c r="AZ755">
        <v>98119</v>
      </c>
    </row>
    <row r="756" spans="1:52">
      <c r="A756">
        <v>2016</v>
      </c>
      <c r="B756">
        <v>122931</v>
      </c>
      <c r="C756" t="s">
        <v>78</v>
      </c>
      <c r="D756" t="s">
        <v>48</v>
      </c>
      <c r="E756">
        <f t="shared" si="11"/>
        <v>1</v>
      </c>
      <c r="F756">
        <f>IF(ISNA(VLOOKUP(B756,criteria!$U$2:$U$174,1,0)),0,1)</f>
        <v>1</v>
      </c>
      <c r="G756">
        <v>0.48301124163193127</v>
      </c>
      <c r="H756">
        <v>0.17220188284518828</v>
      </c>
      <c r="I756">
        <v>15834</v>
      </c>
      <c r="J756">
        <v>7648</v>
      </c>
      <c r="K756">
        <v>1316</v>
      </c>
      <c r="L756">
        <v>1</v>
      </c>
      <c r="M756">
        <v>1317</v>
      </c>
      <c r="T756">
        <v>8.0000000000000002E-3</v>
      </c>
      <c r="U756">
        <v>1292</v>
      </c>
      <c r="V756">
        <v>334660992</v>
      </c>
      <c r="W756">
        <v>241648000</v>
      </c>
      <c r="Y756">
        <v>794000</v>
      </c>
      <c r="Z756">
        <v>3496000</v>
      </c>
      <c r="AA756">
        <v>916000</v>
      </c>
      <c r="AB756">
        <v>89464000</v>
      </c>
      <c r="AC756">
        <v>12635000</v>
      </c>
      <c r="AF756">
        <v>478161984</v>
      </c>
      <c r="AG756">
        <v>136356992</v>
      </c>
      <c r="AH756">
        <v>5360000</v>
      </c>
      <c r="AI756">
        <v>11349000</v>
      </c>
      <c r="AJ756">
        <v>16709000</v>
      </c>
      <c r="AK756">
        <v>48789000</v>
      </c>
      <c r="AL756">
        <v>55027000</v>
      </c>
      <c r="AM756">
        <v>361167008</v>
      </c>
      <c r="AN756">
        <v>157312992</v>
      </c>
      <c r="AO756">
        <v>49644000</v>
      </c>
      <c r="AP756">
        <v>840705984</v>
      </c>
      <c r="AQ756">
        <v>905857984</v>
      </c>
      <c r="AR756">
        <v>478161984</v>
      </c>
      <c r="AS756">
        <v>361167008</v>
      </c>
      <c r="AT756">
        <v>1149</v>
      </c>
      <c r="AU756">
        <v>0.89800000000000002</v>
      </c>
      <c r="AV756">
        <v>13965</v>
      </c>
      <c r="AW756">
        <v>7.56048E-2</v>
      </c>
      <c r="AX756">
        <v>0.54233900000000002</v>
      </c>
      <c r="AY756">
        <v>1.4112899999999999E-2</v>
      </c>
      <c r="AZ756">
        <v>97113.5</v>
      </c>
    </row>
    <row r="757" spans="1:52">
      <c r="A757">
        <v>2017</v>
      </c>
      <c r="B757">
        <v>122931</v>
      </c>
      <c r="C757" t="s">
        <v>78</v>
      </c>
      <c r="D757" t="s">
        <v>48</v>
      </c>
      <c r="E757">
        <f t="shared" si="11"/>
        <v>1</v>
      </c>
      <c r="F757">
        <f>IF(ISNA(VLOOKUP(B757,criteria!$U$2:$U$174,1,0)),0,1)</f>
        <v>1</v>
      </c>
      <c r="G757">
        <v>0.53562180466104503</v>
      </c>
      <c r="H757">
        <v>0.17404239494235776</v>
      </c>
      <c r="I757">
        <v>15061</v>
      </c>
      <c r="J757">
        <v>8067</v>
      </c>
      <c r="K757">
        <v>1402</v>
      </c>
      <c r="L757">
        <v>2</v>
      </c>
      <c r="M757">
        <v>1404</v>
      </c>
      <c r="T757">
        <v>8.9999999999999993E-3</v>
      </c>
      <c r="U757">
        <v>1404</v>
      </c>
      <c r="V757">
        <v>360131008</v>
      </c>
      <c r="W757">
        <v>257271008</v>
      </c>
      <c r="Y757">
        <v>863000</v>
      </c>
      <c r="Z757">
        <v>3747000</v>
      </c>
      <c r="AA757">
        <v>919000</v>
      </c>
      <c r="AB757">
        <v>51881000</v>
      </c>
      <c r="AC757">
        <v>16175000</v>
      </c>
      <c r="AF757">
        <v>474803008</v>
      </c>
      <c r="AG757">
        <v>143964992</v>
      </c>
      <c r="AH757">
        <v>5667000</v>
      </c>
      <c r="AI757">
        <v>11886000</v>
      </c>
      <c r="AJ757">
        <v>17553000</v>
      </c>
      <c r="AK757">
        <v>50544000</v>
      </c>
      <c r="AL757">
        <v>58999000</v>
      </c>
      <c r="AM757">
        <v>374272992</v>
      </c>
      <c r="AN757">
        <v>162083008</v>
      </c>
      <c r="AO757">
        <v>51939000</v>
      </c>
      <c r="AP757">
        <v>905857984</v>
      </c>
      <c r="AQ757">
        <v>979248000</v>
      </c>
      <c r="AR757">
        <v>474803008</v>
      </c>
      <c r="AS757">
        <v>374272992</v>
      </c>
      <c r="AV757">
        <v>14487</v>
      </c>
    </row>
    <row r="758" spans="1:52">
      <c r="A758">
        <v>1990</v>
      </c>
      <c r="B758">
        <v>123572</v>
      </c>
      <c r="C758" t="s">
        <v>120</v>
      </c>
      <c r="D758" t="s">
        <v>48</v>
      </c>
      <c r="E758">
        <f t="shared" si="11"/>
        <v>0</v>
      </c>
      <c r="F758">
        <f>IF(ISNA(VLOOKUP(B758,criteria!$U$2:$U$174,1,0)),0,1)</f>
        <v>1</v>
      </c>
      <c r="G758" t="s">
        <v>636</v>
      </c>
      <c r="H758" t="s">
        <v>636</v>
      </c>
      <c r="N758">
        <v>94928</v>
      </c>
      <c r="O758" t="s">
        <v>49</v>
      </c>
      <c r="V758">
        <v>8384946</v>
      </c>
      <c r="Z758">
        <v>2395523</v>
      </c>
      <c r="AA758">
        <v>42241132</v>
      </c>
      <c r="AB758">
        <v>3531</v>
      </c>
      <c r="AC758">
        <v>1911361</v>
      </c>
      <c r="AF758">
        <v>59165984</v>
      </c>
      <c r="AG758">
        <v>27282280</v>
      </c>
      <c r="AK758">
        <v>4551538</v>
      </c>
      <c r="AL758">
        <v>3742392</v>
      </c>
      <c r="AM758">
        <v>57300336</v>
      </c>
      <c r="AN758">
        <v>33249788</v>
      </c>
      <c r="AO758">
        <v>8344111</v>
      </c>
    </row>
    <row r="759" spans="1:52">
      <c r="A759">
        <v>1991</v>
      </c>
      <c r="B759">
        <v>123572</v>
      </c>
      <c r="C759" t="s">
        <v>120</v>
      </c>
      <c r="D759" t="s">
        <v>48</v>
      </c>
      <c r="E759">
        <f t="shared" si="11"/>
        <v>0</v>
      </c>
      <c r="F759">
        <f>IF(ISNA(VLOOKUP(B759,criteria!$U$2:$U$174,1,0)),0,1)</f>
        <v>1</v>
      </c>
      <c r="G759" t="s">
        <v>636</v>
      </c>
      <c r="H759" t="s">
        <v>636</v>
      </c>
      <c r="N759">
        <v>94928</v>
      </c>
      <c r="O759" t="s">
        <v>49</v>
      </c>
      <c r="V759">
        <v>7967418</v>
      </c>
      <c r="Z759">
        <v>2943139</v>
      </c>
      <c r="AA759">
        <v>43178904</v>
      </c>
      <c r="AB759">
        <v>25152</v>
      </c>
      <c r="AC759">
        <v>1448003</v>
      </c>
      <c r="AF759">
        <v>60502120</v>
      </c>
      <c r="AG759">
        <v>27704376</v>
      </c>
      <c r="AK759">
        <v>4896815</v>
      </c>
      <c r="AL759">
        <v>4913679</v>
      </c>
      <c r="AM759">
        <v>59863136</v>
      </c>
      <c r="AN759">
        <v>33615112</v>
      </c>
      <c r="AO759">
        <v>9497514</v>
      </c>
    </row>
    <row r="760" spans="1:52">
      <c r="A760">
        <v>1992</v>
      </c>
      <c r="B760">
        <v>123572</v>
      </c>
      <c r="C760" t="s">
        <v>120</v>
      </c>
      <c r="D760" t="s">
        <v>48</v>
      </c>
      <c r="E760">
        <f t="shared" si="11"/>
        <v>0</v>
      </c>
      <c r="F760">
        <f>IF(ISNA(VLOOKUP(B760,criteria!$U$2:$U$174,1,0)),0,1)</f>
        <v>1</v>
      </c>
      <c r="G760" t="s">
        <v>636</v>
      </c>
      <c r="H760" t="s">
        <v>636</v>
      </c>
      <c r="N760">
        <v>94928</v>
      </c>
      <c r="O760" t="s">
        <v>49</v>
      </c>
      <c r="V760">
        <v>11106079</v>
      </c>
      <c r="Z760">
        <v>3349541</v>
      </c>
      <c r="AA760">
        <v>37474704</v>
      </c>
      <c r="AB760">
        <v>160309</v>
      </c>
      <c r="AC760">
        <v>2329968</v>
      </c>
      <c r="AF760">
        <v>59724612</v>
      </c>
      <c r="AG760">
        <v>25480192</v>
      </c>
      <c r="AK760">
        <v>4913075</v>
      </c>
      <c r="AL760">
        <v>8133753</v>
      </c>
      <c r="AM760">
        <v>57564296</v>
      </c>
      <c r="AN760">
        <v>31074990</v>
      </c>
      <c r="AO760">
        <v>8779136</v>
      </c>
      <c r="AV760">
        <v>5073</v>
      </c>
    </row>
    <row r="761" spans="1:52">
      <c r="A761">
        <v>1993</v>
      </c>
      <c r="B761">
        <v>123572</v>
      </c>
      <c r="C761" t="s">
        <v>120</v>
      </c>
      <c r="D761" t="s">
        <v>48</v>
      </c>
      <c r="E761">
        <f t="shared" si="11"/>
        <v>0</v>
      </c>
      <c r="F761">
        <f>IF(ISNA(VLOOKUP(B761,criteria!$U$2:$U$174,1,0)),0,1)</f>
        <v>1</v>
      </c>
      <c r="G761" t="s">
        <v>636</v>
      </c>
      <c r="H761" t="s">
        <v>636</v>
      </c>
      <c r="N761">
        <v>94928</v>
      </c>
      <c r="O761" t="s">
        <v>49</v>
      </c>
      <c r="V761">
        <v>12739149</v>
      </c>
      <c r="Y761">
        <v>12968</v>
      </c>
      <c r="Z761">
        <v>2742020</v>
      </c>
      <c r="AA761">
        <v>37825100</v>
      </c>
      <c r="AB761">
        <v>7058</v>
      </c>
      <c r="AC761">
        <v>922869</v>
      </c>
      <c r="AF761">
        <v>59213604</v>
      </c>
      <c r="AG761">
        <v>24796008</v>
      </c>
      <c r="AK761">
        <v>5093222</v>
      </c>
      <c r="AL761">
        <v>5741547</v>
      </c>
      <c r="AM761">
        <v>56612148</v>
      </c>
      <c r="AN761">
        <v>31291004</v>
      </c>
      <c r="AO761">
        <v>8437691</v>
      </c>
    </row>
    <row r="762" spans="1:52">
      <c r="A762">
        <v>1994</v>
      </c>
      <c r="B762">
        <v>123572</v>
      </c>
      <c r="C762" t="s">
        <v>120</v>
      </c>
      <c r="D762" t="s">
        <v>48</v>
      </c>
      <c r="E762">
        <f t="shared" si="11"/>
        <v>0</v>
      </c>
      <c r="F762">
        <f>IF(ISNA(VLOOKUP(B762,criteria!$U$2:$U$174,1,0)),0,1)</f>
        <v>1</v>
      </c>
      <c r="G762" t="s">
        <v>636</v>
      </c>
      <c r="H762" t="s">
        <v>636</v>
      </c>
      <c r="N762">
        <v>94928</v>
      </c>
      <c r="O762" t="s">
        <v>49</v>
      </c>
      <c r="V762">
        <v>12943576</v>
      </c>
      <c r="Y762">
        <v>11631</v>
      </c>
      <c r="Z762">
        <v>2935517</v>
      </c>
      <c r="AA762">
        <v>37983220</v>
      </c>
      <c r="AB762">
        <v>21377</v>
      </c>
      <c r="AC762">
        <v>599898</v>
      </c>
      <c r="AF762">
        <v>62113056</v>
      </c>
      <c r="AG762">
        <v>24955348</v>
      </c>
      <c r="AK762">
        <v>5834023</v>
      </c>
      <c r="AL762">
        <v>5137537</v>
      </c>
      <c r="AM762">
        <v>61241572</v>
      </c>
      <c r="AN762">
        <v>30544976</v>
      </c>
      <c r="AO762">
        <v>8665799</v>
      </c>
    </row>
    <row r="763" spans="1:52">
      <c r="A763">
        <v>1995</v>
      </c>
      <c r="B763">
        <v>123572</v>
      </c>
      <c r="C763" t="s">
        <v>120</v>
      </c>
      <c r="D763" t="s">
        <v>48</v>
      </c>
      <c r="E763">
        <f t="shared" si="11"/>
        <v>0</v>
      </c>
      <c r="F763">
        <f>IF(ISNA(VLOOKUP(B763,criteria!$U$2:$U$174,1,0)),0,1)</f>
        <v>1</v>
      </c>
      <c r="G763" t="s">
        <v>636</v>
      </c>
      <c r="H763" t="s">
        <v>636</v>
      </c>
      <c r="N763">
        <v>94928</v>
      </c>
      <c r="O763" t="s">
        <v>49</v>
      </c>
      <c r="V763">
        <v>15556543</v>
      </c>
      <c r="Z763">
        <v>3264350</v>
      </c>
      <c r="AA763">
        <v>42837744</v>
      </c>
      <c r="AB763">
        <v>188861</v>
      </c>
      <c r="AC763">
        <v>2242478</v>
      </c>
      <c r="AF763">
        <v>69245808</v>
      </c>
      <c r="AG763">
        <v>27941524</v>
      </c>
      <c r="AK763">
        <v>6543091</v>
      </c>
      <c r="AL763">
        <v>4060844</v>
      </c>
      <c r="AM763">
        <v>65546204</v>
      </c>
      <c r="AN763">
        <v>33355858</v>
      </c>
      <c r="AO763">
        <v>9330439</v>
      </c>
    </row>
    <row r="764" spans="1:52">
      <c r="A764">
        <v>1996</v>
      </c>
      <c r="B764">
        <v>123572</v>
      </c>
      <c r="C764" t="s">
        <v>120</v>
      </c>
      <c r="D764" t="s">
        <v>48</v>
      </c>
      <c r="E764">
        <f t="shared" si="11"/>
        <v>0</v>
      </c>
      <c r="F764">
        <f>IF(ISNA(VLOOKUP(B764,criteria!$U$2:$U$174,1,0)),0,1)</f>
        <v>1</v>
      </c>
      <c r="G764" t="s">
        <v>636</v>
      </c>
      <c r="H764" t="s">
        <v>636</v>
      </c>
      <c r="N764">
        <v>94928</v>
      </c>
      <c r="O764" t="s">
        <v>49</v>
      </c>
      <c r="V764">
        <v>15386962</v>
      </c>
      <c r="Z764">
        <v>3201317</v>
      </c>
      <c r="AA764">
        <v>42225264</v>
      </c>
      <c r="AB764">
        <v>43057</v>
      </c>
      <c r="AC764">
        <v>3152356</v>
      </c>
      <c r="AF764">
        <v>70028136</v>
      </c>
      <c r="AG764">
        <v>28888798</v>
      </c>
      <c r="AI764">
        <v>25080</v>
      </c>
      <c r="AJ764">
        <v>25080</v>
      </c>
      <c r="AK764">
        <v>9550123</v>
      </c>
      <c r="AL764">
        <v>9347775</v>
      </c>
      <c r="AM764">
        <v>75034696</v>
      </c>
      <c r="AN764">
        <v>36839836</v>
      </c>
      <c r="AO764">
        <v>10650400</v>
      </c>
      <c r="AT764">
        <v>295</v>
      </c>
      <c r="AU764">
        <v>0.434</v>
      </c>
    </row>
    <row r="765" spans="1:52">
      <c r="A765">
        <v>1997</v>
      </c>
      <c r="B765">
        <v>123572</v>
      </c>
      <c r="C765" t="s">
        <v>120</v>
      </c>
      <c r="D765" t="s">
        <v>48</v>
      </c>
      <c r="E765">
        <f t="shared" si="11"/>
        <v>0</v>
      </c>
      <c r="F765">
        <f>IF(ISNA(VLOOKUP(B765,criteria!$U$2:$U$174,1,0)),0,1)</f>
        <v>1</v>
      </c>
      <c r="G765" t="s">
        <v>636</v>
      </c>
      <c r="H765" t="s">
        <v>636</v>
      </c>
      <c r="N765">
        <v>949283609</v>
      </c>
      <c r="O765" t="s">
        <v>49</v>
      </c>
      <c r="V765">
        <v>18455456</v>
      </c>
      <c r="Z765">
        <v>3761452</v>
      </c>
      <c r="AA765">
        <v>45265444</v>
      </c>
      <c r="AB765">
        <v>1744095</v>
      </c>
      <c r="AC765">
        <v>1424788</v>
      </c>
      <c r="AF765">
        <v>76586152</v>
      </c>
      <c r="AG765">
        <v>25522656</v>
      </c>
      <c r="AI765">
        <v>3431379</v>
      </c>
      <c r="AJ765">
        <v>3431379</v>
      </c>
      <c r="AK765">
        <v>8748544</v>
      </c>
      <c r="AL765">
        <v>6450517</v>
      </c>
      <c r="AM765">
        <v>72938256</v>
      </c>
      <c r="AN765">
        <v>40735828</v>
      </c>
      <c r="AO765">
        <v>10825044</v>
      </c>
      <c r="AT765">
        <v>266</v>
      </c>
      <c r="AU765">
        <v>0.45</v>
      </c>
      <c r="AW765">
        <v>0.43882900000000002</v>
      </c>
      <c r="AX765">
        <v>0.66792600000000002</v>
      </c>
      <c r="AY765">
        <v>0.116675</v>
      </c>
      <c r="AZ765">
        <v>24574</v>
      </c>
    </row>
    <row r="766" spans="1:52">
      <c r="A766">
        <v>1998</v>
      </c>
      <c r="B766">
        <v>123572</v>
      </c>
      <c r="C766" t="s">
        <v>120</v>
      </c>
      <c r="D766" t="s">
        <v>48</v>
      </c>
      <c r="E766">
        <f t="shared" si="11"/>
        <v>0</v>
      </c>
      <c r="F766">
        <f>IF(ISNA(VLOOKUP(B766,criteria!$U$2:$U$174,1,0)),0,1)</f>
        <v>1</v>
      </c>
      <c r="G766" t="s">
        <v>636</v>
      </c>
      <c r="H766" t="s">
        <v>636</v>
      </c>
      <c r="N766">
        <v>949283609</v>
      </c>
      <c r="O766" t="s">
        <v>49</v>
      </c>
      <c r="V766">
        <v>18736576</v>
      </c>
      <c r="Z766">
        <v>7094145</v>
      </c>
      <c r="AA766">
        <v>49953876</v>
      </c>
      <c r="AB766">
        <v>2258517</v>
      </c>
      <c r="AC766">
        <v>3914090</v>
      </c>
      <c r="AF766">
        <v>87024256</v>
      </c>
      <c r="AG766">
        <v>28773124</v>
      </c>
      <c r="AI766">
        <v>8450113</v>
      </c>
      <c r="AJ766">
        <v>8450113</v>
      </c>
      <c r="AK766">
        <v>8616892</v>
      </c>
      <c r="AL766">
        <v>7275878</v>
      </c>
      <c r="AM766">
        <v>83363424</v>
      </c>
      <c r="AN766">
        <v>42284936</v>
      </c>
      <c r="AO766">
        <v>9507325</v>
      </c>
      <c r="AT766">
        <v>238</v>
      </c>
      <c r="AU766">
        <v>0.442</v>
      </c>
      <c r="AW766">
        <v>0.42510500000000001</v>
      </c>
      <c r="AX766">
        <v>0.67755500000000002</v>
      </c>
      <c r="AY766">
        <v>0.12225900000000001</v>
      </c>
      <c r="AZ766">
        <v>26901</v>
      </c>
    </row>
    <row r="767" spans="1:52">
      <c r="A767">
        <v>1999</v>
      </c>
      <c r="B767">
        <v>123572</v>
      </c>
      <c r="C767" t="s">
        <v>120</v>
      </c>
      <c r="D767" t="s">
        <v>48</v>
      </c>
      <c r="E767">
        <f t="shared" si="11"/>
        <v>0</v>
      </c>
      <c r="F767">
        <f>IF(ISNA(VLOOKUP(B767,criteria!$U$2:$U$174,1,0)),0,1)</f>
        <v>1</v>
      </c>
      <c r="G767" t="s">
        <v>636</v>
      </c>
      <c r="H767" t="s">
        <v>636</v>
      </c>
      <c r="N767">
        <v>949283609</v>
      </c>
      <c r="O767" t="s">
        <v>49</v>
      </c>
      <c r="V767">
        <v>19198416</v>
      </c>
      <c r="Z767">
        <v>8725228</v>
      </c>
      <c r="AA767">
        <v>56402180</v>
      </c>
      <c r="AB767">
        <v>6094838</v>
      </c>
      <c r="AC767">
        <v>10828938</v>
      </c>
      <c r="AF767">
        <v>113471720</v>
      </c>
      <c r="AG767">
        <v>28727688</v>
      </c>
      <c r="AH767">
        <v>4650225</v>
      </c>
      <c r="AI767">
        <v>14940312</v>
      </c>
      <c r="AJ767">
        <v>19590536</v>
      </c>
      <c r="AK767">
        <v>8263805</v>
      </c>
      <c r="AL767">
        <v>9150258</v>
      </c>
      <c r="AM767">
        <v>110049096</v>
      </c>
      <c r="AN767">
        <v>58201648</v>
      </c>
      <c r="AO767">
        <v>9159470</v>
      </c>
      <c r="AQ767">
        <v>17111384</v>
      </c>
      <c r="AT767">
        <v>280</v>
      </c>
      <c r="AU767">
        <v>0.436</v>
      </c>
      <c r="AW767">
        <v>0.44199100000000002</v>
      </c>
      <c r="AX767">
        <v>0.66103900000000004</v>
      </c>
      <c r="AY767">
        <v>0.12424200000000001</v>
      </c>
      <c r="AZ767">
        <v>26925</v>
      </c>
    </row>
    <row r="768" spans="1:52">
      <c r="A768">
        <v>2000</v>
      </c>
      <c r="B768">
        <v>123572</v>
      </c>
      <c r="C768" t="s">
        <v>120</v>
      </c>
      <c r="D768" t="s">
        <v>48</v>
      </c>
      <c r="E768">
        <f t="shared" si="11"/>
        <v>0</v>
      </c>
      <c r="F768">
        <f>IF(ISNA(VLOOKUP(B768,criteria!$U$2:$U$174,1,0)),0,1)</f>
        <v>1</v>
      </c>
      <c r="G768" t="s">
        <v>636</v>
      </c>
      <c r="H768" t="s">
        <v>636</v>
      </c>
      <c r="V768">
        <v>20229418</v>
      </c>
      <c r="Z768">
        <v>11716441</v>
      </c>
      <c r="AA768">
        <v>65944948</v>
      </c>
      <c r="AB768">
        <v>7119952</v>
      </c>
      <c r="AC768">
        <v>13738560</v>
      </c>
      <c r="AF768">
        <v>133499760</v>
      </c>
      <c r="AG768">
        <v>28982962</v>
      </c>
      <c r="AH768">
        <v>3526731</v>
      </c>
      <c r="AI768">
        <v>20618700</v>
      </c>
      <c r="AJ768">
        <v>24145432</v>
      </c>
      <c r="AK768">
        <v>10274247</v>
      </c>
      <c r="AL768">
        <v>9936529</v>
      </c>
      <c r="AM768">
        <v>118653296</v>
      </c>
      <c r="AN768">
        <v>62265512</v>
      </c>
      <c r="AO768">
        <v>9641650</v>
      </c>
      <c r="AP768">
        <v>17111384</v>
      </c>
      <c r="AQ768">
        <v>19303226</v>
      </c>
      <c r="AT768">
        <v>316</v>
      </c>
      <c r="AU768">
        <v>0.46400000000000002</v>
      </c>
      <c r="AW768">
        <v>0.43878800000000001</v>
      </c>
      <c r="AX768">
        <v>0.658586</v>
      </c>
      <c r="AY768">
        <v>0.11959599999999999</v>
      </c>
      <c r="AZ768">
        <v>28860</v>
      </c>
    </row>
    <row r="769" spans="1:52">
      <c r="A769">
        <v>2001</v>
      </c>
      <c r="B769">
        <v>123572</v>
      </c>
      <c r="C769" t="s">
        <v>120</v>
      </c>
      <c r="D769" t="s">
        <v>48</v>
      </c>
      <c r="E769">
        <f t="shared" si="11"/>
        <v>1</v>
      </c>
      <c r="F769">
        <f>IF(ISNA(VLOOKUP(B769,criteria!$U$2:$U$174,1,0)),0,1)</f>
        <v>1</v>
      </c>
      <c r="G769">
        <v>0.88832054560954821</v>
      </c>
      <c r="H769">
        <v>0.26223608445297503</v>
      </c>
      <c r="I769">
        <v>4692</v>
      </c>
      <c r="J769">
        <v>4168</v>
      </c>
      <c r="K769">
        <v>1064</v>
      </c>
      <c r="L769">
        <v>29</v>
      </c>
      <c r="M769">
        <v>1093</v>
      </c>
      <c r="N769">
        <v>949283609</v>
      </c>
      <c r="O769" t="s">
        <v>49</v>
      </c>
      <c r="V769">
        <v>18918568</v>
      </c>
      <c r="W769">
        <v>17302090</v>
      </c>
      <c r="Y769">
        <v>4922083</v>
      </c>
      <c r="Z769">
        <v>11492834</v>
      </c>
      <c r="AA769">
        <v>73545432</v>
      </c>
      <c r="AC769">
        <v>8485962</v>
      </c>
      <c r="AD769">
        <v>64910252</v>
      </c>
      <c r="AE769">
        <v>57528000</v>
      </c>
      <c r="AF769">
        <v>130529264</v>
      </c>
      <c r="AG769">
        <v>35778568</v>
      </c>
      <c r="AI769">
        <v>32930000</v>
      </c>
      <c r="AJ769">
        <v>32930000</v>
      </c>
      <c r="AK769">
        <v>9048517</v>
      </c>
      <c r="AL769">
        <v>13499656</v>
      </c>
      <c r="AM769">
        <v>124088984</v>
      </c>
      <c r="AN769">
        <v>54984960</v>
      </c>
      <c r="AO769">
        <v>10782366</v>
      </c>
      <c r="AR769">
        <v>130529264</v>
      </c>
      <c r="AS769">
        <v>124088984</v>
      </c>
      <c r="AT769">
        <v>385</v>
      </c>
      <c r="AU769">
        <v>0.49299999999999999</v>
      </c>
      <c r="AW769">
        <v>0.40996899999999997</v>
      </c>
      <c r="AX769">
        <v>0.65958300000000003</v>
      </c>
      <c r="AY769">
        <v>0.122102</v>
      </c>
      <c r="AZ769">
        <v>33034.5</v>
      </c>
    </row>
    <row r="770" spans="1:52">
      <c r="A770">
        <v>2002</v>
      </c>
      <c r="B770">
        <v>123572</v>
      </c>
      <c r="C770" t="s">
        <v>120</v>
      </c>
      <c r="D770" t="s">
        <v>48</v>
      </c>
      <c r="E770">
        <f t="shared" ref="E770:E833" si="12">IF(M770&gt;999,1,0)</f>
        <v>1</v>
      </c>
      <c r="F770">
        <f>IF(ISNA(VLOOKUP(B770,criteria!$U$2:$U$174,1,0)),0,1)</f>
        <v>1</v>
      </c>
      <c r="G770">
        <v>0.85263157894736841</v>
      </c>
      <c r="H770">
        <v>0.2250379034004765</v>
      </c>
      <c r="I770">
        <v>5415</v>
      </c>
      <c r="J770">
        <v>4617</v>
      </c>
      <c r="K770">
        <v>1018</v>
      </c>
      <c r="L770">
        <v>21</v>
      </c>
      <c r="M770">
        <v>1039</v>
      </c>
      <c r="N770" t="s">
        <v>95</v>
      </c>
      <c r="O770" t="s">
        <v>49</v>
      </c>
      <c r="V770">
        <v>22242936</v>
      </c>
      <c r="W770">
        <v>18355516</v>
      </c>
      <c r="Y770">
        <v>1926641</v>
      </c>
      <c r="Z770">
        <v>14816674</v>
      </c>
      <c r="AA770">
        <v>76702432</v>
      </c>
      <c r="AC770">
        <v>10405634</v>
      </c>
      <c r="AD770">
        <v>72965184</v>
      </c>
      <c r="AE770">
        <v>60194392</v>
      </c>
      <c r="AF770">
        <v>141796176</v>
      </c>
      <c r="AG770">
        <v>40768732</v>
      </c>
      <c r="AI770">
        <v>37776884</v>
      </c>
      <c r="AJ770">
        <v>37776884</v>
      </c>
      <c r="AK770">
        <v>10265957</v>
      </c>
      <c r="AL770">
        <v>12054454</v>
      </c>
      <c r="AM770">
        <v>132820584</v>
      </c>
      <c r="AN770">
        <v>57614696</v>
      </c>
      <c r="AO770">
        <v>14771098</v>
      </c>
      <c r="AP770">
        <v>17968996</v>
      </c>
      <c r="AQ770">
        <v>18710230</v>
      </c>
      <c r="AR770">
        <v>141796176</v>
      </c>
      <c r="AS770">
        <v>132820584</v>
      </c>
      <c r="AT770">
        <v>417</v>
      </c>
      <c r="AU770">
        <v>0.47799999999999998</v>
      </c>
      <c r="AW770">
        <v>0.40631899999999999</v>
      </c>
      <c r="AX770">
        <v>0.66385000000000005</v>
      </c>
      <c r="AY770">
        <v>0.12196899999999999</v>
      </c>
      <c r="AZ770">
        <v>33880</v>
      </c>
    </row>
    <row r="771" spans="1:52">
      <c r="A771">
        <v>2003</v>
      </c>
      <c r="B771">
        <v>123572</v>
      </c>
      <c r="C771" t="s">
        <v>120</v>
      </c>
      <c r="D771" t="s">
        <v>48</v>
      </c>
      <c r="E771">
        <f t="shared" si="12"/>
        <v>1</v>
      </c>
      <c r="F771">
        <f>IF(ISNA(VLOOKUP(B771,criteria!$U$2:$U$174,1,0)),0,1)</f>
        <v>1</v>
      </c>
      <c r="G771">
        <v>0.8293612964728313</v>
      </c>
      <c r="H771">
        <v>0.23812260536398466</v>
      </c>
      <c r="I771">
        <v>6294</v>
      </c>
      <c r="J771">
        <v>5220</v>
      </c>
      <c r="K771">
        <v>1210</v>
      </c>
      <c r="L771">
        <v>33</v>
      </c>
      <c r="M771">
        <v>1243</v>
      </c>
      <c r="N771" t="s">
        <v>95</v>
      </c>
      <c r="O771" t="s">
        <v>49</v>
      </c>
      <c r="V771">
        <v>28370376</v>
      </c>
      <c r="W771">
        <v>23990994</v>
      </c>
      <c r="Y771">
        <v>2292846</v>
      </c>
      <c r="Z771">
        <v>17513132</v>
      </c>
      <c r="AA771">
        <v>73612016</v>
      </c>
      <c r="AB771">
        <v>1698921</v>
      </c>
      <c r="AC771">
        <v>4341746</v>
      </c>
      <c r="AD771">
        <v>80007992</v>
      </c>
      <c r="AE771">
        <v>57180680</v>
      </c>
      <c r="AF771">
        <v>163867904</v>
      </c>
      <c r="AG771">
        <v>42165528</v>
      </c>
      <c r="AI771">
        <v>37968200</v>
      </c>
      <c r="AJ771">
        <v>37968200</v>
      </c>
      <c r="AK771">
        <v>10421633</v>
      </c>
      <c r="AL771">
        <v>11629492</v>
      </c>
      <c r="AM771">
        <v>146481552</v>
      </c>
      <c r="AN771">
        <v>57640276</v>
      </c>
      <c r="AO771">
        <v>20391576</v>
      </c>
      <c r="AP771">
        <v>18710230</v>
      </c>
      <c r="AQ771">
        <v>21052222</v>
      </c>
      <c r="AR771">
        <v>163867904</v>
      </c>
      <c r="AS771">
        <v>146481552</v>
      </c>
      <c r="AT771">
        <v>399</v>
      </c>
      <c r="AU771">
        <v>0.48499999999999999</v>
      </c>
      <c r="AW771">
        <v>0.38608500000000001</v>
      </c>
      <c r="AX771">
        <v>0.67123299999999997</v>
      </c>
      <c r="AY771">
        <v>0.112833</v>
      </c>
      <c r="AZ771">
        <v>38415.5</v>
      </c>
    </row>
    <row r="772" spans="1:52">
      <c r="A772">
        <v>2004</v>
      </c>
      <c r="B772">
        <v>123572</v>
      </c>
      <c r="C772" t="s">
        <v>120</v>
      </c>
      <c r="D772" t="s">
        <v>48</v>
      </c>
      <c r="E772">
        <f t="shared" si="12"/>
        <v>1</v>
      </c>
      <c r="F772">
        <f>IF(ISNA(VLOOKUP(B772,criteria!$U$2:$U$174,1,0)),0,1)</f>
        <v>1</v>
      </c>
      <c r="G772">
        <v>0.79947008785385576</v>
      </c>
      <c r="H772">
        <v>0.22885051456480027</v>
      </c>
      <c r="I772">
        <v>7171</v>
      </c>
      <c r="J772">
        <v>5733</v>
      </c>
      <c r="K772">
        <v>1287</v>
      </c>
      <c r="L772">
        <v>25</v>
      </c>
      <c r="M772">
        <v>1312</v>
      </c>
      <c r="V772">
        <v>29241212</v>
      </c>
      <c r="W772">
        <v>24378400</v>
      </c>
      <c r="Y772">
        <v>2628689</v>
      </c>
      <c r="Z772">
        <v>23439244</v>
      </c>
      <c r="AA772">
        <v>69142472</v>
      </c>
      <c r="AB772">
        <v>1814877</v>
      </c>
      <c r="AC772">
        <v>4537148</v>
      </c>
      <c r="AD772">
        <v>83614176</v>
      </c>
      <c r="AE772">
        <v>57193704</v>
      </c>
      <c r="AF772">
        <v>149928688</v>
      </c>
      <c r="AG772">
        <v>42741600</v>
      </c>
      <c r="AI772">
        <v>41328100</v>
      </c>
      <c r="AJ772">
        <v>41328100</v>
      </c>
      <c r="AK772">
        <v>11491086</v>
      </c>
      <c r="AL772">
        <v>12316981</v>
      </c>
      <c r="AM772">
        <v>141976352</v>
      </c>
      <c r="AN772">
        <v>56017764</v>
      </c>
      <c r="AO772">
        <v>20292664</v>
      </c>
      <c r="AP772">
        <v>21052222</v>
      </c>
      <c r="AQ772">
        <v>22746192</v>
      </c>
      <c r="AR772">
        <v>149928688</v>
      </c>
      <c r="AS772">
        <v>141976352</v>
      </c>
      <c r="AT772">
        <v>407</v>
      </c>
      <c r="AU772">
        <v>0.48199999999999998</v>
      </c>
      <c r="AW772">
        <v>0.37301299999999998</v>
      </c>
      <c r="AX772">
        <v>0.65730100000000002</v>
      </c>
      <c r="AY772">
        <v>0.111275</v>
      </c>
      <c r="AZ772">
        <v>38855</v>
      </c>
    </row>
    <row r="773" spans="1:52">
      <c r="A773">
        <v>2005</v>
      </c>
      <c r="B773">
        <v>123572</v>
      </c>
      <c r="C773" t="s">
        <v>79</v>
      </c>
      <c r="D773" t="s">
        <v>48</v>
      </c>
      <c r="E773">
        <f t="shared" si="12"/>
        <v>1</v>
      </c>
      <c r="F773">
        <f>IF(ISNA(VLOOKUP(B773,criteria!$U$2:$U$174,1,0)),0,1)</f>
        <v>1</v>
      </c>
      <c r="G773">
        <v>0.68006032532586447</v>
      </c>
      <c r="H773">
        <v>0.17757009345794392</v>
      </c>
      <c r="I773">
        <v>9283</v>
      </c>
      <c r="J773">
        <v>6313</v>
      </c>
      <c r="K773">
        <v>1102</v>
      </c>
      <c r="L773">
        <v>19</v>
      </c>
      <c r="M773">
        <v>1121</v>
      </c>
      <c r="N773" t="s">
        <v>95</v>
      </c>
      <c r="O773" t="s">
        <v>49</v>
      </c>
      <c r="P773" t="s">
        <v>50</v>
      </c>
      <c r="Q773" t="s">
        <v>52</v>
      </c>
      <c r="V773">
        <v>31447344</v>
      </c>
      <c r="W773">
        <v>27342052</v>
      </c>
      <c r="Y773">
        <v>2666577</v>
      </c>
      <c r="Z773">
        <v>25984876</v>
      </c>
      <c r="AA773">
        <v>65313732</v>
      </c>
      <c r="AB773">
        <v>1305929</v>
      </c>
      <c r="AC773">
        <v>5135224</v>
      </c>
      <c r="AD773">
        <v>82555608</v>
      </c>
      <c r="AE773">
        <v>59335760</v>
      </c>
      <c r="AF773">
        <v>162732800</v>
      </c>
      <c r="AG773">
        <v>43480760</v>
      </c>
      <c r="AI773">
        <v>37959436</v>
      </c>
      <c r="AJ773">
        <v>37959436</v>
      </c>
      <c r="AK773">
        <v>11956956</v>
      </c>
      <c r="AL773">
        <v>13051098</v>
      </c>
      <c r="AM773">
        <v>142287136</v>
      </c>
      <c r="AN773">
        <v>58388240</v>
      </c>
      <c r="AO773">
        <v>18939612</v>
      </c>
      <c r="AP773">
        <v>22746192</v>
      </c>
      <c r="AQ773">
        <v>26381482</v>
      </c>
      <c r="AR773">
        <v>162732800</v>
      </c>
      <c r="AS773">
        <v>142287136</v>
      </c>
      <c r="AT773">
        <v>541</v>
      </c>
      <c r="AU773">
        <v>0.50800000000000001</v>
      </c>
      <c r="AW773">
        <v>0.37647999999999998</v>
      </c>
      <c r="AX773">
        <v>0.65635699999999997</v>
      </c>
      <c r="AY773">
        <v>0.112257</v>
      </c>
      <c r="AZ773">
        <v>36986</v>
      </c>
    </row>
    <row r="774" spans="1:52">
      <c r="A774">
        <v>2006</v>
      </c>
      <c r="B774">
        <v>123572</v>
      </c>
      <c r="C774" t="s">
        <v>79</v>
      </c>
      <c r="D774" t="s">
        <v>48</v>
      </c>
      <c r="E774">
        <f t="shared" si="12"/>
        <v>1</v>
      </c>
      <c r="F774">
        <f>IF(ISNA(VLOOKUP(B774,criteria!$U$2:$U$174,1,0)),0,1)</f>
        <v>1</v>
      </c>
      <c r="G774">
        <v>0.60877403846153844</v>
      </c>
      <c r="H774">
        <v>0.1734123066798289</v>
      </c>
      <c r="I774">
        <v>9984</v>
      </c>
      <c r="J774">
        <v>6078</v>
      </c>
      <c r="K774">
        <v>1043</v>
      </c>
      <c r="L774">
        <v>11</v>
      </c>
      <c r="M774">
        <v>1054</v>
      </c>
      <c r="N774" t="s">
        <v>95</v>
      </c>
      <c r="O774" t="s">
        <v>49</v>
      </c>
      <c r="P774" t="s">
        <v>50</v>
      </c>
      <c r="Q774" t="s">
        <v>52</v>
      </c>
      <c r="V774">
        <v>34392068</v>
      </c>
      <c r="W774">
        <v>29104640</v>
      </c>
      <c r="Y774">
        <v>2943587</v>
      </c>
      <c r="Z774">
        <v>27319694</v>
      </c>
      <c r="AA774">
        <v>69887664</v>
      </c>
      <c r="AB774">
        <v>1277053</v>
      </c>
      <c r="AC774">
        <v>9581091</v>
      </c>
      <c r="AD774">
        <v>86736032</v>
      </c>
      <c r="AE774">
        <v>69839784</v>
      </c>
      <c r="AF774">
        <v>160541472</v>
      </c>
      <c r="AG774">
        <v>49764872</v>
      </c>
      <c r="AI774">
        <v>42498252</v>
      </c>
      <c r="AJ774">
        <v>42498252</v>
      </c>
      <c r="AK774">
        <v>11804252</v>
      </c>
      <c r="AL774">
        <v>14403686</v>
      </c>
      <c r="AM774">
        <v>153148944</v>
      </c>
      <c r="AN774">
        <v>62149080</v>
      </c>
      <c r="AO774">
        <v>21989412</v>
      </c>
      <c r="AP774">
        <v>26381482</v>
      </c>
      <c r="AQ774">
        <v>27754868</v>
      </c>
      <c r="AR774">
        <v>160541472</v>
      </c>
      <c r="AS774">
        <v>153148944</v>
      </c>
      <c r="AT774">
        <v>565</v>
      </c>
      <c r="AU774">
        <v>0.55500000000000005</v>
      </c>
      <c r="AW774">
        <v>0.356074</v>
      </c>
      <c r="AX774">
        <v>0.66143700000000005</v>
      </c>
      <c r="AY774">
        <v>0.101058</v>
      </c>
      <c r="AZ774">
        <v>37787</v>
      </c>
    </row>
    <row r="775" spans="1:52">
      <c r="A775">
        <v>2007</v>
      </c>
      <c r="B775">
        <v>123572</v>
      </c>
      <c r="C775" t="s">
        <v>79</v>
      </c>
      <c r="D775" t="s">
        <v>48</v>
      </c>
      <c r="E775">
        <f t="shared" si="12"/>
        <v>1</v>
      </c>
      <c r="F775">
        <f>IF(ISNA(VLOOKUP(B775,criteria!$U$2:$U$174,1,0)),0,1)</f>
        <v>1</v>
      </c>
      <c r="G775">
        <v>0.85487484172591799</v>
      </c>
      <c r="H775">
        <v>0.17477498006152445</v>
      </c>
      <c r="I775">
        <v>10267</v>
      </c>
      <c r="J775">
        <v>8777</v>
      </c>
      <c r="K775">
        <v>1513</v>
      </c>
      <c r="L775">
        <v>21</v>
      </c>
      <c r="M775">
        <v>1534</v>
      </c>
      <c r="N775" t="s">
        <v>95</v>
      </c>
      <c r="O775" t="s">
        <v>49</v>
      </c>
      <c r="P775" t="s">
        <v>50</v>
      </c>
      <c r="Q775" t="s">
        <v>52</v>
      </c>
      <c r="V775">
        <v>38913584</v>
      </c>
      <c r="W775">
        <v>33497412</v>
      </c>
      <c r="Y775">
        <v>1380229</v>
      </c>
      <c r="Z775">
        <v>18108372</v>
      </c>
      <c r="AA775">
        <v>69997552</v>
      </c>
      <c r="AB775">
        <v>1027091</v>
      </c>
      <c r="AC775">
        <v>3030094</v>
      </c>
      <c r="AD775">
        <v>69180512</v>
      </c>
      <c r="AE775">
        <v>77123432</v>
      </c>
      <c r="AF775">
        <v>172722464</v>
      </c>
      <c r="AG775">
        <v>54374412</v>
      </c>
      <c r="AI775">
        <v>20392072</v>
      </c>
      <c r="AJ775">
        <v>20392072</v>
      </c>
      <c r="AK775">
        <v>13774002</v>
      </c>
      <c r="AL775">
        <v>14968245</v>
      </c>
      <c r="AM775">
        <v>148127200</v>
      </c>
      <c r="AN775">
        <v>60610704</v>
      </c>
      <c r="AO775">
        <v>20890554</v>
      </c>
      <c r="AP775">
        <v>27754868</v>
      </c>
      <c r="AQ775">
        <v>28430364</v>
      </c>
      <c r="AR775">
        <v>172722464</v>
      </c>
      <c r="AS775">
        <v>148127200</v>
      </c>
      <c r="AT775">
        <v>599</v>
      </c>
      <c r="AU775">
        <v>0.495</v>
      </c>
      <c r="AW775">
        <v>0.33113500000000001</v>
      </c>
      <c r="AX775">
        <v>0.64676800000000001</v>
      </c>
      <c r="AY775">
        <v>8.8720300000000002E-2</v>
      </c>
      <c r="AZ775">
        <v>41234.5</v>
      </c>
    </row>
    <row r="776" spans="1:52">
      <c r="A776">
        <v>2008</v>
      </c>
      <c r="B776">
        <v>123572</v>
      </c>
      <c r="C776" t="s">
        <v>79</v>
      </c>
      <c r="D776" t="s">
        <v>48</v>
      </c>
      <c r="E776">
        <f t="shared" si="12"/>
        <v>1</v>
      </c>
      <c r="F776">
        <f>IF(ISNA(VLOOKUP(B776,criteria!$U$2:$U$174,1,0)),0,1)</f>
        <v>1</v>
      </c>
      <c r="G776">
        <v>0.82944360635371372</v>
      </c>
      <c r="H776">
        <v>0.1825184551192896</v>
      </c>
      <c r="I776">
        <v>11269</v>
      </c>
      <c r="J776">
        <v>9347</v>
      </c>
      <c r="K776">
        <v>1673</v>
      </c>
      <c r="L776">
        <v>33</v>
      </c>
      <c r="M776">
        <v>1706</v>
      </c>
      <c r="V776">
        <v>41494720</v>
      </c>
      <c r="W776">
        <v>35202784</v>
      </c>
      <c r="Y776">
        <v>1439638</v>
      </c>
      <c r="Z776">
        <v>17321648</v>
      </c>
      <c r="AA776">
        <v>51431656</v>
      </c>
      <c r="AB776">
        <v>1199580</v>
      </c>
      <c r="AC776">
        <v>11578332</v>
      </c>
      <c r="AD776">
        <v>70171624</v>
      </c>
      <c r="AE776">
        <v>65575836</v>
      </c>
      <c r="AF776">
        <v>149365664</v>
      </c>
      <c r="AG776">
        <v>57435240</v>
      </c>
      <c r="AI776">
        <v>16961976</v>
      </c>
      <c r="AJ776">
        <v>16961976</v>
      </c>
      <c r="AK776">
        <v>16394545</v>
      </c>
      <c r="AL776">
        <v>18287574</v>
      </c>
      <c r="AM776">
        <v>150164560</v>
      </c>
      <c r="AN776">
        <v>64094664</v>
      </c>
      <c r="AO776">
        <v>24143814</v>
      </c>
      <c r="AP776">
        <v>28430364</v>
      </c>
      <c r="AQ776">
        <v>24128028</v>
      </c>
      <c r="AR776">
        <v>149365664</v>
      </c>
      <c r="AS776">
        <v>150164560</v>
      </c>
      <c r="AT776">
        <v>681</v>
      </c>
      <c r="AU776">
        <v>0.52900000000000003</v>
      </c>
      <c r="AW776">
        <v>0.30883300000000002</v>
      </c>
      <c r="AX776">
        <v>0.65538399999999997</v>
      </c>
      <c r="AY776">
        <v>8.3494499999999999E-2</v>
      </c>
      <c r="AZ776">
        <v>46015.5</v>
      </c>
    </row>
    <row r="777" spans="1:52">
      <c r="A777">
        <v>2009</v>
      </c>
      <c r="B777">
        <v>123572</v>
      </c>
      <c r="C777" t="s">
        <v>79</v>
      </c>
      <c r="D777" t="s">
        <v>48</v>
      </c>
      <c r="E777">
        <f t="shared" si="12"/>
        <v>1</v>
      </c>
      <c r="F777">
        <f>IF(ISNA(VLOOKUP(B777,criteria!$U$2:$U$174,1,0)),0,1)</f>
        <v>1</v>
      </c>
      <c r="G777">
        <v>0.81171582206289716</v>
      </c>
      <c r="H777">
        <v>0.16641573823145639</v>
      </c>
      <c r="I777">
        <v>12274</v>
      </c>
      <c r="J777">
        <v>9963</v>
      </c>
      <c r="K777">
        <v>1631</v>
      </c>
      <c r="L777">
        <v>27</v>
      </c>
      <c r="M777">
        <v>1658</v>
      </c>
      <c r="N777" t="s">
        <v>95</v>
      </c>
      <c r="O777" t="s">
        <v>49</v>
      </c>
      <c r="P777" t="s">
        <v>50</v>
      </c>
      <c r="Q777" t="s">
        <v>52</v>
      </c>
      <c r="R777">
        <v>-122.673</v>
      </c>
      <c r="S777">
        <v>38.336199999999998</v>
      </c>
      <c r="V777">
        <v>48756576</v>
      </c>
      <c r="W777">
        <v>40600448</v>
      </c>
      <c r="Y777">
        <v>1531943</v>
      </c>
      <c r="Z777">
        <v>18673016</v>
      </c>
      <c r="AA777">
        <v>57553476</v>
      </c>
      <c r="AB777">
        <v>2472039</v>
      </c>
      <c r="AC777">
        <v>18293996</v>
      </c>
      <c r="AD777">
        <v>75564096</v>
      </c>
      <c r="AE777">
        <v>81409720</v>
      </c>
      <c r="AF777">
        <v>162200624</v>
      </c>
      <c r="AG777">
        <v>51437648</v>
      </c>
      <c r="AI777">
        <v>17180680</v>
      </c>
      <c r="AJ777">
        <v>17180680</v>
      </c>
      <c r="AK777">
        <v>16026251</v>
      </c>
      <c r="AL777">
        <v>17707386</v>
      </c>
      <c r="AM777">
        <v>143959648</v>
      </c>
      <c r="AN777">
        <v>57576540</v>
      </c>
      <c r="AO777">
        <v>22073564</v>
      </c>
      <c r="AP777">
        <v>24128028</v>
      </c>
      <c r="AQ777">
        <v>24422446</v>
      </c>
      <c r="AR777">
        <v>162200624</v>
      </c>
      <c r="AS777">
        <v>143959648</v>
      </c>
      <c r="AT777">
        <v>627</v>
      </c>
      <c r="AU777">
        <v>0.56899999999999995</v>
      </c>
      <c r="AW777">
        <v>0.29591200000000001</v>
      </c>
      <c r="AX777">
        <v>0.65381999999999996</v>
      </c>
      <c r="AY777">
        <v>7.7412900000000007E-2</v>
      </c>
      <c r="AZ777">
        <v>49512.5</v>
      </c>
    </row>
    <row r="778" spans="1:52">
      <c r="A778">
        <v>2010</v>
      </c>
      <c r="B778">
        <v>123572</v>
      </c>
      <c r="C778" t="s">
        <v>79</v>
      </c>
      <c r="D778" t="s">
        <v>48</v>
      </c>
      <c r="E778">
        <f t="shared" si="12"/>
        <v>1</v>
      </c>
      <c r="F778">
        <f>IF(ISNA(VLOOKUP(B778,criteria!$U$2:$U$174,1,0)),0,1)</f>
        <v>1</v>
      </c>
      <c r="G778">
        <v>0.77278790573588263</v>
      </c>
      <c r="H778">
        <v>0.17123130034522441</v>
      </c>
      <c r="I778">
        <v>11245</v>
      </c>
      <c r="J778">
        <v>8690</v>
      </c>
      <c r="K778">
        <v>1465</v>
      </c>
      <c r="L778">
        <v>23</v>
      </c>
      <c r="M778">
        <v>1488</v>
      </c>
      <c r="N778" t="s">
        <v>95</v>
      </c>
      <c r="O778" t="s">
        <v>49</v>
      </c>
      <c r="P778" t="s">
        <v>50</v>
      </c>
      <c r="Q778" t="s">
        <v>52</v>
      </c>
      <c r="R778">
        <v>-122.673</v>
      </c>
      <c r="S778">
        <v>38.336199999999998</v>
      </c>
      <c r="V778">
        <v>52141656</v>
      </c>
      <c r="W778">
        <v>41928236</v>
      </c>
      <c r="Y778">
        <v>781543</v>
      </c>
      <c r="Z778">
        <v>18443304</v>
      </c>
      <c r="AA778">
        <v>62100496</v>
      </c>
      <c r="AB778">
        <v>1291560</v>
      </c>
      <c r="AC778">
        <v>8294624</v>
      </c>
      <c r="AD778">
        <v>75215968</v>
      </c>
      <c r="AE778">
        <v>77071528</v>
      </c>
      <c r="AF778">
        <v>159581888</v>
      </c>
      <c r="AG778">
        <v>56412036</v>
      </c>
      <c r="AH778">
        <v>917957</v>
      </c>
      <c r="AI778">
        <v>13123567</v>
      </c>
      <c r="AJ778">
        <v>14041524</v>
      </c>
      <c r="AK778">
        <v>17824826</v>
      </c>
      <c r="AL778">
        <v>19196758</v>
      </c>
      <c r="AM778">
        <v>152411168</v>
      </c>
      <c r="AN778">
        <v>60700336</v>
      </c>
      <c r="AO778">
        <v>23570578</v>
      </c>
      <c r="AP778">
        <v>24422446</v>
      </c>
      <c r="AQ778">
        <v>28137286</v>
      </c>
      <c r="AR778">
        <v>159581888</v>
      </c>
      <c r="AS778">
        <v>152411168</v>
      </c>
      <c r="AT778">
        <v>591</v>
      </c>
      <c r="AU778">
        <v>0.56699999999999995</v>
      </c>
      <c r="AW778">
        <v>0.28645799999999999</v>
      </c>
      <c r="AX778">
        <v>0.64322900000000005</v>
      </c>
      <c r="AY778">
        <v>6.90104E-2</v>
      </c>
      <c r="AZ778">
        <v>44345.5</v>
      </c>
    </row>
    <row r="779" spans="1:52">
      <c r="A779">
        <v>2011</v>
      </c>
      <c r="B779">
        <v>123572</v>
      </c>
      <c r="C779" t="s">
        <v>79</v>
      </c>
      <c r="D779" t="s">
        <v>48</v>
      </c>
      <c r="E779">
        <f t="shared" si="12"/>
        <v>1</v>
      </c>
      <c r="F779">
        <f>IF(ISNA(VLOOKUP(B779,criteria!$U$2:$U$174,1,0)),0,1)</f>
        <v>1</v>
      </c>
      <c r="G779">
        <v>0.80878737409786661</v>
      </c>
      <c r="H779">
        <v>0.15434398901745441</v>
      </c>
      <c r="I779">
        <v>12609</v>
      </c>
      <c r="J779">
        <v>10198</v>
      </c>
      <c r="K779">
        <v>1547</v>
      </c>
      <c r="L779">
        <v>27</v>
      </c>
      <c r="M779">
        <v>1574</v>
      </c>
      <c r="N779" t="s">
        <v>95</v>
      </c>
      <c r="O779" t="s">
        <v>49</v>
      </c>
      <c r="P779" t="s">
        <v>50</v>
      </c>
      <c r="Q779" t="s">
        <v>52</v>
      </c>
      <c r="R779">
        <v>-122.673</v>
      </c>
      <c r="S779">
        <v>38.341000000000001</v>
      </c>
      <c r="T779">
        <v>3.5000000000000003E-2</v>
      </c>
      <c r="U779">
        <v>1394</v>
      </c>
      <c r="V779">
        <v>64691480</v>
      </c>
      <c r="W779">
        <v>50843320</v>
      </c>
      <c r="Y779">
        <v>827033</v>
      </c>
      <c r="Z779">
        <v>17989620</v>
      </c>
      <c r="AA779">
        <v>51448928</v>
      </c>
      <c r="AB779">
        <v>5212702</v>
      </c>
      <c r="AC779">
        <v>7470386</v>
      </c>
      <c r="AD779">
        <v>85099960</v>
      </c>
      <c r="AE779">
        <v>69299016</v>
      </c>
      <c r="AF779">
        <v>166246672</v>
      </c>
      <c r="AG779">
        <v>55572888</v>
      </c>
      <c r="AH779">
        <v>1470453</v>
      </c>
      <c r="AI779">
        <v>12251229</v>
      </c>
      <c r="AJ779">
        <v>13721682</v>
      </c>
      <c r="AK779">
        <v>17472296</v>
      </c>
      <c r="AL779">
        <v>19873708</v>
      </c>
      <c r="AM779">
        <v>152121936</v>
      </c>
      <c r="AN779">
        <v>59570056</v>
      </c>
      <c r="AO779">
        <v>23608716</v>
      </c>
      <c r="AP779">
        <v>28137286</v>
      </c>
      <c r="AQ779">
        <v>30866092</v>
      </c>
      <c r="AR779">
        <v>166246672</v>
      </c>
      <c r="AS779">
        <v>152121936</v>
      </c>
      <c r="AT779">
        <v>830</v>
      </c>
      <c r="AU779">
        <v>0.54900000000000004</v>
      </c>
      <c r="AW779">
        <v>0.27305499999999999</v>
      </c>
      <c r="AX779">
        <v>0.65274900000000002</v>
      </c>
      <c r="AY779">
        <v>6.2781600000000007E-2</v>
      </c>
      <c r="AZ779">
        <v>41914</v>
      </c>
    </row>
    <row r="780" spans="1:52">
      <c r="A780">
        <v>2012</v>
      </c>
      <c r="B780">
        <v>123572</v>
      </c>
      <c r="C780" t="s">
        <v>79</v>
      </c>
      <c r="D780" t="s">
        <v>48</v>
      </c>
      <c r="E780">
        <f t="shared" si="12"/>
        <v>1</v>
      </c>
      <c r="F780">
        <f>IF(ISNA(VLOOKUP(B780,criteria!$U$2:$U$174,1,0)),0,1)</f>
        <v>1</v>
      </c>
      <c r="G780">
        <v>0.84899605003291634</v>
      </c>
      <c r="H780">
        <v>0.17543859649122806</v>
      </c>
      <c r="I780">
        <v>12152</v>
      </c>
      <c r="J780">
        <v>10317</v>
      </c>
      <c r="K780">
        <v>1779</v>
      </c>
      <c r="L780">
        <v>31</v>
      </c>
      <c r="M780">
        <v>1810</v>
      </c>
      <c r="N780" t="s">
        <v>95</v>
      </c>
      <c r="O780" t="s">
        <v>49</v>
      </c>
      <c r="P780" t="s">
        <v>50</v>
      </c>
      <c r="Q780" t="s">
        <v>52</v>
      </c>
      <c r="R780">
        <v>-122.673</v>
      </c>
      <c r="S780">
        <v>38.341000000000001</v>
      </c>
      <c r="T780">
        <v>6.8000000000000005E-2</v>
      </c>
      <c r="U780">
        <v>1446</v>
      </c>
      <c r="V780">
        <v>68747600</v>
      </c>
      <c r="W780">
        <v>53638068</v>
      </c>
      <c r="Y780">
        <v>717236</v>
      </c>
      <c r="Z780">
        <v>19081794</v>
      </c>
      <c r="AA780">
        <v>53900520</v>
      </c>
      <c r="AB780">
        <v>7719581</v>
      </c>
      <c r="AC780">
        <v>7870167</v>
      </c>
      <c r="AD780">
        <v>91246960</v>
      </c>
      <c r="AE780">
        <v>73703192</v>
      </c>
      <c r="AF780">
        <v>168806368</v>
      </c>
      <c r="AG780">
        <v>57389508</v>
      </c>
      <c r="AH780">
        <v>1478080</v>
      </c>
      <c r="AI780">
        <v>16836208</v>
      </c>
      <c r="AJ780">
        <v>18314288</v>
      </c>
      <c r="AK780">
        <v>17719032</v>
      </c>
      <c r="AL780">
        <v>20659560</v>
      </c>
      <c r="AM780">
        <v>162196736</v>
      </c>
      <c r="AN780">
        <v>60243320</v>
      </c>
      <c r="AO780">
        <v>25167038</v>
      </c>
      <c r="AP780">
        <v>30866092</v>
      </c>
      <c r="AQ780">
        <v>31924536</v>
      </c>
      <c r="AR780">
        <v>168806368</v>
      </c>
      <c r="AS780">
        <v>162196736</v>
      </c>
      <c r="AT780">
        <v>902</v>
      </c>
      <c r="AU780">
        <v>0.53900000000000003</v>
      </c>
      <c r="AW780">
        <v>0.25224999999999997</v>
      </c>
      <c r="AX780">
        <v>0.64528300000000005</v>
      </c>
      <c r="AY780">
        <v>5.7764900000000001E-2</v>
      </c>
      <c r="AZ780">
        <v>43906</v>
      </c>
    </row>
    <row r="781" spans="1:52">
      <c r="A781">
        <v>2013</v>
      </c>
      <c r="B781">
        <v>123572</v>
      </c>
      <c r="C781" t="s">
        <v>79</v>
      </c>
      <c r="D781" t="s">
        <v>48</v>
      </c>
      <c r="E781">
        <f t="shared" si="12"/>
        <v>1</v>
      </c>
      <c r="F781">
        <f>IF(ISNA(VLOOKUP(B781,criteria!$U$2:$U$174,1,0)),0,1)</f>
        <v>1</v>
      </c>
      <c r="G781">
        <v>0.8185968650129356</v>
      </c>
      <c r="H781">
        <v>0.16257668711656442</v>
      </c>
      <c r="I781">
        <v>13142</v>
      </c>
      <c r="J781">
        <v>10758</v>
      </c>
      <c r="K781">
        <v>1729</v>
      </c>
      <c r="L781">
        <v>20</v>
      </c>
      <c r="M781">
        <v>1749</v>
      </c>
      <c r="N781" t="s">
        <v>95</v>
      </c>
      <c r="O781" t="s">
        <v>49</v>
      </c>
      <c r="P781" t="s">
        <v>50</v>
      </c>
      <c r="Q781" t="s">
        <v>52</v>
      </c>
      <c r="R781">
        <v>-122.673</v>
      </c>
      <c r="S781">
        <v>38.341000000000001</v>
      </c>
      <c r="T781">
        <v>5.7000000000000002E-2</v>
      </c>
      <c r="U781">
        <v>1466</v>
      </c>
      <c r="V781">
        <v>72336144</v>
      </c>
      <c r="W781">
        <v>55525840</v>
      </c>
      <c r="Y781">
        <v>656742</v>
      </c>
      <c r="Z781">
        <v>20129956</v>
      </c>
      <c r="AA781">
        <v>60815336</v>
      </c>
      <c r="AB781">
        <v>4762935</v>
      </c>
      <c r="AC781">
        <v>9264624</v>
      </c>
      <c r="AD781">
        <v>95554840</v>
      </c>
      <c r="AE781">
        <v>79082288</v>
      </c>
      <c r="AF781">
        <v>178136736</v>
      </c>
      <c r="AG781">
        <v>61214792</v>
      </c>
      <c r="AH781">
        <v>2170141</v>
      </c>
      <c r="AI781">
        <v>18975228</v>
      </c>
      <c r="AJ781">
        <v>21145368</v>
      </c>
      <c r="AK781">
        <v>18430700</v>
      </c>
      <c r="AL781">
        <v>22157322</v>
      </c>
      <c r="AM781">
        <v>172956176</v>
      </c>
      <c r="AN781">
        <v>62002856</v>
      </c>
      <c r="AO781">
        <v>26883816</v>
      </c>
      <c r="AP781">
        <v>31924536</v>
      </c>
      <c r="AQ781">
        <v>32328202</v>
      </c>
      <c r="AR781">
        <v>178136736</v>
      </c>
      <c r="AS781">
        <v>172956176</v>
      </c>
      <c r="AT781">
        <v>905</v>
      </c>
      <c r="AU781">
        <v>0.55500000000000005</v>
      </c>
      <c r="AW781">
        <v>0.25818099999999999</v>
      </c>
      <c r="AX781">
        <v>0.64559100000000003</v>
      </c>
      <c r="AY781">
        <v>5.5740400000000002E-2</v>
      </c>
      <c r="AZ781">
        <v>42036.5</v>
      </c>
    </row>
    <row r="782" spans="1:52">
      <c r="A782">
        <v>2014</v>
      </c>
      <c r="B782">
        <v>123572</v>
      </c>
      <c r="C782" t="s">
        <v>79</v>
      </c>
      <c r="D782" t="s">
        <v>48</v>
      </c>
      <c r="E782">
        <f t="shared" si="12"/>
        <v>1</v>
      </c>
      <c r="F782">
        <f>IF(ISNA(VLOOKUP(B782,criteria!$U$2:$U$174,1,0)),0,1)</f>
        <v>1</v>
      </c>
      <c r="G782">
        <v>0.80018008034353794</v>
      </c>
      <c r="H782">
        <v>0.15640959058253268</v>
      </c>
      <c r="I782">
        <v>14438</v>
      </c>
      <c r="J782">
        <v>11553</v>
      </c>
      <c r="K782">
        <v>1794</v>
      </c>
      <c r="L782">
        <v>13</v>
      </c>
      <c r="M782">
        <v>1807</v>
      </c>
      <c r="N782" t="s">
        <v>95</v>
      </c>
      <c r="O782" t="s">
        <v>49</v>
      </c>
      <c r="P782" t="s">
        <v>50</v>
      </c>
      <c r="Q782" t="s">
        <v>52</v>
      </c>
      <c r="R782">
        <v>-122.673</v>
      </c>
      <c r="S782">
        <v>38.341000000000001</v>
      </c>
      <c r="T782">
        <v>3.5000000000000003E-2</v>
      </c>
      <c r="U782">
        <v>1561</v>
      </c>
      <c r="V782">
        <v>75090504</v>
      </c>
      <c r="W782">
        <v>53194304</v>
      </c>
      <c r="Y782">
        <v>1015529</v>
      </c>
      <c r="Z782">
        <v>20321410</v>
      </c>
      <c r="AA782">
        <v>67051544</v>
      </c>
      <c r="AB782">
        <v>5309426</v>
      </c>
      <c r="AC782">
        <v>11098332</v>
      </c>
      <c r="AD782">
        <v>98058472</v>
      </c>
      <c r="AE782">
        <v>86489192</v>
      </c>
      <c r="AF782">
        <v>186559488</v>
      </c>
      <c r="AG782">
        <v>63314848</v>
      </c>
      <c r="AH782">
        <v>1698585</v>
      </c>
      <c r="AI782">
        <v>18542576</v>
      </c>
      <c r="AJ782">
        <v>20241160</v>
      </c>
      <c r="AK782">
        <v>19484404</v>
      </c>
      <c r="AL782">
        <v>25632828</v>
      </c>
      <c r="AM782">
        <v>180903488</v>
      </c>
      <c r="AN782">
        <v>66537252</v>
      </c>
      <c r="AO782">
        <v>26551656</v>
      </c>
      <c r="AP782">
        <v>32328202</v>
      </c>
      <c r="AQ782">
        <v>35177464</v>
      </c>
      <c r="AR782">
        <v>186559488</v>
      </c>
      <c r="AS782">
        <v>180903488</v>
      </c>
      <c r="AT782">
        <v>858</v>
      </c>
      <c r="AU782">
        <v>0.58599999999999997</v>
      </c>
      <c r="AW782">
        <v>0.25916</v>
      </c>
      <c r="AX782">
        <v>0.65793000000000001</v>
      </c>
      <c r="AY782">
        <v>5.5094900000000002E-2</v>
      </c>
      <c r="AZ782">
        <v>41979</v>
      </c>
    </row>
    <row r="783" spans="1:52">
      <c r="A783">
        <v>2015</v>
      </c>
      <c r="B783">
        <v>123572</v>
      </c>
      <c r="C783" t="s">
        <v>79</v>
      </c>
      <c r="D783" t="s">
        <v>48</v>
      </c>
      <c r="E783">
        <f t="shared" si="12"/>
        <v>1</v>
      </c>
      <c r="F783">
        <f>IF(ISNA(VLOOKUP(B783,criteria!$U$2:$U$174,1,0)),0,1)</f>
        <v>1</v>
      </c>
      <c r="G783">
        <v>0.76554208974778903</v>
      </c>
      <c r="H783">
        <v>0.16198870443265445</v>
      </c>
      <c r="I783">
        <v>15265</v>
      </c>
      <c r="J783">
        <v>11686</v>
      </c>
      <c r="K783">
        <v>1866</v>
      </c>
      <c r="L783">
        <v>27</v>
      </c>
      <c r="M783">
        <v>1893</v>
      </c>
      <c r="T783">
        <v>3.9E-2</v>
      </c>
      <c r="U783">
        <v>1594</v>
      </c>
      <c r="V783">
        <v>77405696</v>
      </c>
      <c r="W783">
        <v>54252964</v>
      </c>
      <c r="Y783">
        <v>1366415</v>
      </c>
      <c r="Z783">
        <v>20760124</v>
      </c>
      <c r="AA783">
        <v>72494912</v>
      </c>
      <c r="AB783">
        <v>5071963</v>
      </c>
      <c r="AC783">
        <v>12487806</v>
      </c>
      <c r="AD783">
        <v>100575184</v>
      </c>
      <c r="AE783">
        <v>92966624</v>
      </c>
      <c r="AF783">
        <v>198055360</v>
      </c>
      <c r="AG783">
        <v>65484916</v>
      </c>
      <c r="AH783">
        <v>1326955</v>
      </c>
      <c r="AI783">
        <v>17649392</v>
      </c>
      <c r="AJ783">
        <v>18976348</v>
      </c>
      <c r="AK783">
        <v>21357042</v>
      </c>
      <c r="AL783">
        <v>25254000</v>
      </c>
      <c r="AM783">
        <v>192904592</v>
      </c>
      <c r="AN783">
        <v>70194216</v>
      </c>
      <c r="AO783">
        <v>32680048</v>
      </c>
      <c r="AP783">
        <v>35177464</v>
      </c>
      <c r="AQ783">
        <v>36254032</v>
      </c>
      <c r="AR783">
        <v>198055360</v>
      </c>
      <c r="AS783">
        <v>192904592</v>
      </c>
      <c r="AT783">
        <v>947</v>
      </c>
      <c r="AU783">
        <v>0.61199999999999999</v>
      </c>
      <c r="AW783">
        <v>0.22806999999999999</v>
      </c>
      <c r="AX783">
        <v>0.65704600000000002</v>
      </c>
      <c r="AY783">
        <v>4.4991499999999997E-2</v>
      </c>
      <c r="AZ783">
        <v>41836</v>
      </c>
    </row>
    <row r="784" spans="1:52">
      <c r="A784">
        <v>2016</v>
      </c>
      <c r="B784">
        <v>123572</v>
      </c>
      <c r="C784" t="s">
        <v>79</v>
      </c>
      <c r="D784" t="s">
        <v>48</v>
      </c>
      <c r="E784">
        <f t="shared" si="12"/>
        <v>1</v>
      </c>
      <c r="F784">
        <f>IF(ISNA(VLOOKUP(B784,criteria!$U$2:$U$174,1,0)),0,1)</f>
        <v>1</v>
      </c>
      <c r="G784">
        <v>0.76272214472008248</v>
      </c>
      <c r="H784">
        <v>0.1436182902584493</v>
      </c>
      <c r="I784">
        <v>16487</v>
      </c>
      <c r="J784">
        <v>12575</v>
      </c>
      <c r="K784">
        <v>1774</v>
      </c>
      <c r="L784">
        <v>32</v>
      </c>
      <c r="M784">
        <v>1806</v>
      </c>
      <c r="T784">
        <v>3.2000000000000001E-2</v>
      </c>
      <c r="U784">
        <v>1747</v>
      </c>
      <c r="V784">
        <v>78033824</v>
      </c>
      <c r="W784">
        <v>51269056</v>
      </c>
      <c r="Y784">
        <v>873999</v>
      </c>
      <c r="Z784">
        <v>20472222</v>
      </c>
      <c r="AA784">
        <v>80125680</v>
      </c>
      <c r="AB784">
        <v>4888154</v>
      </c>
      <c r="AC784">
        <v>15351462</v>
      </c>
      <c r="AD784">
        <v>98384352</v>
      </c>
      <c r="AE784">
        <v>102666304</v>
      </c>
      <c r="AF784">
        <v>203310656</v>
      </c>
      <c r="AG784">
        <v>63484488</v>
      </c>
      <c r="AH784">
        <v>1394345</v>
      </c>
      <c r="AI784">
        <v>17719290</v>
      </c>
      <c r="AJ784">
        <v>19113636</v>
      </c>
      <c r="AK784">
        <v>20178788</v>
      </c>
      <c r="AL784">
        <v>24845738</v>
      </c>
      <c r="AM784">
        <v>203981568</v>
      </c>
      <c r="AN784">
        <v>72985200</v>
      </c>
      <c r="AO784">
        <v>37947816</v>
      </c>
      <c r="AP784">
        <v>36254032</v>
      </c>
      <c r="AQ784">
        <v>36441360</v>
      </c>
      <c r="AR784">
        <v>203310656</v>
      </c>
      <c r="AS784">
        <v>203981568</v>
      </c>
      <c r="AT784">
        <v>1040</v>
      </c>
      <c r="AU784">
        <v>0.58499999999999996</v>
      </c>
      <c r="AW784">
        <v>0.20955299999999999</v>
      </c>
      <c r="AX784">
        <v>0.66687200000000002</v>
      </c>
      <c r="AY784">
        <v>3.6055499999999997E-2</v>
      </c>
      <c r="AZ784">
        <v>40508</v>
      </c>
    </row>
    <row r="785" spans="1:52">
      <c r="A785">
        <v>2017</v>
      </c>
      <c r="B785">
        <v>123572</v>
      </c>
      <c r="C785" t="s">
        <v>79</v>
      </c>
      <c r="D785" t="s">
        <v>48</v>
      </c>
      <c r="E785">
        <f t="shared" si="12"/>
        <v>1</v>
      </c>
      <c r="F785">
        <f>IF(ISNA(VLOOKUP(B785,criteria!$U$2:$U$174,1,0)),0,1)</f>
        <v>1</v>
      </c>
      <c r="G785">
        <v>0.820264765784114</v>
      </c>
      <c r="H785">
        <v>0.1420701427684668</v>
      </c>
      <c r="I785">
        <v>15712</v>
      </c>
      <c r="J785">
        <v>12888</v>
      </c>
      <c r="K785">
        <v>1796</v>
      </c>
      <c r="L785">
        <v>35</v>
      </c>
      <c r="M785">
        <v>1831</v>
      </c>
      <c r="T785">
        <v>5.1999999999999998E-2</v>
      </c>
      <c r="U785">
        <v>1720</v>
      </c>
      <c r="V785">
        <v>77044608</v>
      </c>
      <c r="W785">
        <v>50482152</v>
      </c>
      <c r="Y785">
        <v>997210</v>
      </c>
      <c r="Z785">
        <v>22528456</v>
      </c>
      <c r="AA785">
        <v>118862856</v>
      </c>
      <c r="AB785">
        <v>5528048</v>
      </c>
      <c r="AC785">
        <v>20985532</v>
      </c>
      <c r="AD785">
        <v>103968728</v>
      </c>
      <c r="AE785">
        <v>144206880</v>
      </c>
      <c r="AF785">
        <v>254859296</v>
      </c>
      <c r="AG785">
        <v>69062552</v>
      </c>
      <c r="AH785">
        <v>1117270</v>
      </c>
      <c r="AI785">
        <v>15124586</v>
      </c>
      <c r="AJ785">
        <v>16241856</v>
      </c>
      <c r="AK785">
        <v>21211688</v>
      </c>
      <c r="AL785">
        <v>24644490</v>
      </c>
      <c r="AM785">
        <v>250534688</v>
      </c>
      <c r="AN785">
        <v>82318104</v>
      </c>
      <c r="AO785">
        <v>72886248</v>
      </c>
      <c r="AP785">
        <v>36441360</v>
      </c>
      <c r="AQ785">
        <v>36885948</v>
      </c>
      <c r="AR785">
        <v>254859296</v>
      </c>
      <c r="AS785">
        <v>250534688</v>
      </c>
    </row>
    <row r="786" spans="1:52">
      <c r="A786">
        <v>1990</v>
      </c>
      <c r="B786">
        <v>123961</v>
      </c>
      <c r="C786" t="s">
        <v>121</v>
      </c>
      <c r="D786" t="s">
        <v>48</v>
      </c>
      <c r="E786">
        <f t="shared" si="12"/>
        <v>0</v>
      </c>
      <c r="F786">
        <f>IF(ISNA(VLOOKUP(B786,criteria!$U$2:$U$174,1,0)),0,1)</f>
        <v>1</v>
      </c>
      <c r="G786" t="s">
        <v>636</v>
      </c>
      <c r="H786" t="s">
        <v>636</v>
      </c>
      <c r="N786">
        <v>90089</v>
      </c>
      <c r="O786" t="s">
        <v>49</v>
      </c>
      <c r="V786">
        <v>357914752</v>
      </c>
      <c r="Y786">
        <v>1690168</v>
      </c>
      <c r="Z786">
        <v>151052288</v>
      </c>
      <c r="AA786">
        <v>5346493</v>
      </c>
      <c r="AB786">
        <v>79444496</v>
      </c>
      <c r="AC786">
        <v>22253688</v>
      </c>
      <c r="AF786">
        <v>888358336</v>
      </c>
      <c r="AG786">
        <v>260994512</v>
      </c>
      <c r="AH786">
        <v>122564184</v>
      </c>
      <c r="AJ786">
        <v>122564184</v>
      </c>
      <c r="AK786">
        <v>62123812</v>
      </c>
      <c r="AL786">
        <v>21682484</v>
      </c>
      <c r="AM786">
        <v>880229760</v>
      </c>
      <c r="AN786">
        <v>313404544</v>
      </c>
      <c r="AO786">
        <v>87648480</v>
      </c>
    </row>
    <row r="787" spans="1:52">
      <c r="A787">
        <v>1991</v>
      </c>
      <c r="B787">
        <v>123961</v>
      </c>
      <c r="C787" t="s">
        <v>121</v>
      </c>
      <c r="D787" t="s">
        <v>48</v>
      </c>
      <c r="E787">
        <f t="shared" si="12"/>
        <v>0</v>
      </c>
      <c r="F787">
        <f>IF(ISNA(VLOOKUP(B787,criteria!$U$2:$U$174,1,0)),0,1)</f>
        <v>1</v>
      </c>
      <c r="G787" t="s">
        <v>636</v>
      </c>
      <c r="H787" t="s">
        <v>636</v>
      </c>
      <c r="N787">
        <v>900891455</v>
      </c>
      <c r="O787" t="s">
        <v>49</v>
      </c>
      <c r="V787">
        <v>354624000</v>
      </c>
      <c r="Y787">
        <v>2345000</v>
      </c>
      <c r="Z787">
        <v>160500000</v>
      </c>
      <c r="AA787">
        <v>10792000</v>
      </c>
      <c r="AB787">
        <v>82634000</v>
      </c>
      <c r="AC787">
        <v>19250000</v>
      </c>
      <c r="AF787">
        <v>927334016</v>
      </c>
      <c r="AG787">
        <v>264555952</v>
      </c>
      <c r="AH787">
        <v>131637000</v>
      </c>
      <c r="AJ787">
        <v>131637000</v>
      </c>
      <c r="AK787">
        <v>59651368</v>
      </c>
      <c r="AL787">
        <v>20529000</v>
      </c>
      <c r="AM787">
        <v>915676480</v>
      </c>
      <c r="AN787">
        <v>316279712</v>
      </c>
      <c r="AO787">
        <v>87997528</v>
      </c>
    </row>
    <row r="788" spans="1:52">
      <c r="A788">
        <v>1992</v>
      </c>
      <c r="B788">
        <v>123961</v>
      </c>
      <c r="C788" t="s">
        <v>121</v>
      </c>
      <c r="D788" t="s">
        <v>48</v>
      </c>
      <c r="E788">
        <f t="shared" si="12"/>
        <v>0</v>
      </c>
      <c r="F788">
        <f>IF(ISNA(VLOOKUP(B788,criteria!$U$2:$U$174,1,0)),0,1)</f>
        <v>1</v>
      </c>
      <c r="G788" t="s">
        <v>636</v>
      </c>
      <c r="H788" t="s">
        <v>636</v>
      </c>
      <c r="N788">
        <v>900891455</v>
      </c>
      <c r="O788" t="s">
        <v>49</v>
      </c>
      <c r="V788">
        <v>369241984</v>
      </c>
      <c r="Y788">
        <v>2810000</v>
      </c>
      <c r="Z788">
        <v>174287008</v>
      </c>
      <c r="AA788">
        <v>13675000</v>
      </c>
      <c r="AB788">
        <v>73593000</v>
      </c>
      <c r="AC788">
        <v>19673000</v>
      </c>
      <c r="AF788">
        <v>930688640</v>
      </c>
      <c r="AG788">
        <v>265327152</v>
      </c>
      <c r="AH788">
        <v>139680992</v>
      </c>
      <c r="AJ788">
        <v>139680992</v>
      </c>
      <c r="AK788">
        <v>56668600</v>
      </c>
      <c r="AL788">
        <v>20228000</v>
      </c>
      <c r="AM788">
        <v>933863296</v>
      </c>
      <c r="AN788">
        <v>312168000</v>
      </c>
      <c r="AO788">
        <v>89799040</v>
      </c>
    </row>
    <row r="789" spans="1:52">
      <c r="A789">
        <v>1993</v>
      </c>
      <c r="B789">
        <v>123961</v>
      </c>
      <c r="C789" t="s">
        <v>121</v>
      </c>
      <c r="D789" t="s">
        <v>48</v>
      </c>
      <c r="E789">
        <f t="shared" si="12"/>
        <v>0</v>
      </c>
      <c r="F789">
        <f>IF(ISNA(VLOOKUP(B789,criteria!$U$2:$U$174,1,0)),0,1)</f>
        <v>1</v>
      </c>
      <c r="G789" t="s">
        <v>636</v>
      </c>
      <c r="H789" t="s">
        <v>636</v>
      </c>
      <c r="N789">
        <v>900891455</v>
      </c>
      <c r="O789" t="s">
        <v>49</v>
      </c>
      <c r="V789">
        <v>390435008</v>
      </c>
      <c r="Y789">
        <v>3238157</v>
      </c>
      <c r="Z789">
        <v>170068576</v>
      </c>
      <c r="AA789">
        <v>14539672</v>
      </c>
      <c r="AB789">
        <v>87982712</v>
      </c>
      <c r="AC789">
        <v>23429774</v>
      </c>
      <c r="AF789">
        <v>961669952</v>
      </c>
      <c r="AG789">
        <v>276109824</v>
      </c>
      <c r="AH789">
        <v>139714944</v>
      </c>
      <c r="AJ789">
        <v>139714944</v>
      </c>
      <c r="AK789">
        <v>61706360</v>
      </c>
      <c r="AL789">
        <v>20024290</v>
      </c>
      <c r="AM789">
        <v>949760896</v>
      </c>
      <c r="AN789">
        <v>321829024</v>
      </c>
      <c r="AO789">
        <v>95624952</v>
      </c>
    </row>
    <row r="790" spans="1:52">
      <c r="A790">
        <v>1994</v>
      </c>
      <c r="B790">
        <v>123961</v>
      </c>
      <c r="C790" t="s">
        <v>121</v>
      </c>
      <c r="D790" t="s">
        <v>48</v>
      </c>
      <c r="E790">
        <f t="shared" si="12"/>
        <v>0</v>
      </c>
      <c r="F790">
        <f>IF(ISNA(VLOOKUP(B790,criteria!$U$2:$U$174,1,0)),0,1)</f>
        <v>1</v>
      </c>
      <c r="G790" t="s">
        <v>636</v>
      </c>
      <c r="H790" t="s">
        <v>636</v>
      </c>
      <c r="N790">
        <v>900891455</v>
      </c>
      <c r="O790" t="s">
        <v>49</v>
      </c>
      <c r="V790">
        <v>415007008</v>
      </c>
      <c r="Y790">
        <v>3276000</v>
      </c>
      <c r="Z790">
        <v>167754000</v>
      </c>
      <c r="AA790">
        <v>14130000</v>
      </c>
      <c r="AB790">
        <v>124030000</v>
      </c>
      <c r="AC790">
        <v>21913000</v>
      </c>
      <c r="AF790">
        <v>1028755008</v>
      </c>
      <c r="AG790">
        <v>274824992</v>
      </c>
      <c r="AH790">
        <v>158358000</v>
      </c>
      <c r="AJ790">
        <v>158358000</v>
      </c>
      <c r="AK790">
        <v>59567000</v>
      </c>
      <c r="AL790">
        <v>25114000</v>
      </c>
      <c r="AM790">
        <v>1028755008</v>
      </c>
      <c r="AN790">
        <v>344219008</v>
      </c>
      <c r="AO790">
        <v>102691000</v>
      </c>
    </row>
    <row r="791" spans="1:52">
      <c r="A791">
        <v>1995</v>
      </c>
      <c r="B791">
        <v>123961</v>
      </c>
      <c r="C791" t="s">
        <v>121</v>
      </c>
      <c r="D791" t="s">
        <v>48</v>
      </c>
      <c r="E791">
        <f t="shared" si="12"/>
        <v>0</v>
      </c>
      <c r="F791">
        <f>IF(ISNA(VLOOKUP(B791,criteria!$U$2:$U$174,1,0)),0,1)</f>
        <v>1</v>
      </c>
      <c r="G791" t="s">
        <v>636</v>
      </c>
      <c r="H791" t="s">
        <v>636</v>
      </c>
      <c r="N791">
        <v>900891455</v>
      </c>
      <c r="O791" t="s">
        <v>49</v>
      </c>
      <c r="V791">
        <v>437060992</v>
      </c>
      <c r="Y791">
        <v>1821000</v>
      </c>
      <c r="Z791">
        <v>187878000</v>
      </c>
      <c r="AA791">
        <v>13655000</v>
      </c>
      <c r="AB791">
        <v>108205000</v>
      </c>
      <c r="AC791">
        <v>27734000</v>
      </c>
      <c r="AF791">
        <v>1068910016</v>
      </c>
      <c r="AG791">
        <v>282366016</v>
      </c>
      <c r="AH791">
        <v>169110000</v>
      </c>
      <c r="AJ791">
        <v>169110000</v>
      </c>
      <c r="AK791">
        <v>64697000</v>
      </c>
      <c r="AL791">
        <v>26088000</v>
      </c>
      <c r="AM791">
        <v>1073043968</v>
      </c>
      <c r="AN791">
        <v>356065984</v>
      </c>
      <c r="AO791">
        <v>107574000</v>
      </c>
    </row>
    <row r="792" spans="1:52">
      <c r="A792">
        <v>1996</v>
      </c>
      <c r="B792">
        <v>123961</v>
      </c>
      <c r="C792" t="s">
        <v>121</v>
      </c>
      <c r="D792" t="s">
        <v>48</v>
      </c>
      <c r="E792">
        <f t="shared" si="12"/>
        <v>0</v>
      </c>
      <c r="F792">
        <f>IF(ISNA(VLOOKUP(B792,criteria!$U$2:$U$174,1,0)),0,1)</f>
        <v>1</v>
      </c>
      <c r="G792" t="s">
        <v>636</v>
      </c>
      <c r="H792" t="s">
        <v>636</v>
      </c>
      <c r="N792">
        <v>900891455</v>
      </c>
      <c r="O792" t="s">
        <v>49</v>
      </c>
      <c r="V792">
        <v>520162176</v>
      </c>
      <c r="W792">
        <v>380675328</v>
      </c>
      <c r="Y792">
        <v>413493</v>
      </c>
      <c r="Z792">
        <v>111289984</v>
      </c>
      <c r="AA792">
        <v>4366100</v>
      </c>
      <c r="AB792">
        <v>82245808</v>
      </c>
      <c r="AF792">
        <v>803152960</v>
      </c>
      <c r="AG792">
        <v>373327424</v>
      </c>
      <c r="AH792">
        <v>76932168</v>
      </c>
      <c r="AJ792">
        <v>76932168</v>
      </c>
      <c r="AK792">
        <v>95306208</v>
      </c>
      <c r="AL792">
        <v>12618499</v>
      </c>
      <c r="AM792">
        <v>744338112</v>
      </c>
      <c r="AR792">
        <v>803152960</v>
      </c>
      <c r="AS792">
        <v>744338112</v>
      </c>
      <c r="AT792">
        <v>1495</v>
      </c>
      <c r="AU792">
        <v>0.68600000000000005</v>
      </c>
    </row>
    <row r="793" spans="1:52">
      <c r="A793">
        <v>1997</v>
      </c>
      <c r="B793">
        <v>123961</v>
      </c>
      <c r="C793" t="s">
        <v>121</v>
      </c>
      <c r="D793" t="s">
        <v>48</v>
      </c>
      <c r="E793">
        <f t="shared" si="12"/>
        <v>0</v>
      </c>
      <c r="F793">
        <f>IF(ISNA(VLOOKUP(B793,criteria!$U$2:$U$174,1,0)),0,1)</f>
        <v>1</v>
      </c>
      <c r="G793" t="s">
        <v>636</v>
      </c>
      <c r="H793" t="s">
        <v>636</v>
      </c>
      <c r="N793">
        <v>900891455</v>
      </c>
      <c r="O793" t="s">
        <v>49</v>
      </c>
      <c r="V793">
        <v>364742016</v>
      </c>
      <c r="W793">
        <v>363148992</v>
      </c>
      <c r="Y793">
        <v>1593000</v>
      </c>
      <c r="Z793">
        <v>193808992</v>
      </c>
      <c r="AA793">
        <v>18532000</v>
      </c>
      <c r="AB793">
        <v>180562000</v>
      </c>
      <c r="AC793">
        <v>15160000</v>
      </c>
      <c r="AF793">
        <v>1312919040</v>
      </c>
      <c r="AG793">
        <v>419734016</v>
      </c>
      <c r="AH793">
        <v>185680992</v>
      </c>
      <c r="AJ793">
        <v>185680992</v>
      </c>
      <c r="AK793">
        <v>33047000</v>
      </c>
      <c r="AL793">
        <v>32980000</v>
      </c>
      <c r="AM793">
        <v>1043732992</v>
      </c>
      <c r="AN793">
        <v>500568000</v>
      </c>
      <c r="AO793">
        <v>147108000</v>
      </c>
      <c r="AR793">
        <v>1312919040</v>
      </c>
      <c r="AS793">
        <v>1043732992</v>
      </c>
      <c r="AT793">
        <v>1541</v>
      </c>
      <c r="AU793">
        <v>0.70299999999999996</v>
      </c>
      <c r="AW793">
        <v>0.16068499999999999</v>
      </c>
      <c r="AX793">
        <v>0.53451099999999996</v>
      </c>
      <c r="AY793">
        <v>3.7916400000000003E-2</v>
      </c>
      <c r="AZ793">
        <v>33376</v>
      </c>
    </row>
    <row r="794" spans="1:52">
      <c r="A794">
        <v>1998</v>
      </c>
      <c r="B794">
        <v>123961</v>
      </c>
      <c r="C794" t="s">
        <v>121</v>
      </c>
      <c r="D794" t="s">
        <v>48</v>
      </c>
      <c r="E794">
        <f t="shared" si="12"/>
        <v>0</v>
      </c>
      <c r="F794">
        <f>IF(ISNA(VLOOKUP(B794,criteria!$U$2:$U$174,1,0)),0,1)</f>
        <v>1</v>
      </c>
      <c r="G794" t="s">
        <v>636</v>
      </c>
      <c r="H794" t="s">
        <v>636</v>
      </c>
      <c r="N794">
        <v>900891455</v>
      </c>
      <c r="O794" t="s">
        <v>49</v>
      </c>
      <c r="V794">
        <v>390008992</v>
      </c>
      <c r="W794">
        <v>388336000</v>
      </c>
      <c r="Y794">
        <v>1673000</v>
      </c>
      <c r="Z794">
        <v>201328992</v>
      </c>
      <c r="AA794">
        <v>23118000</v>
      </c>
      <c r="AB794">
        <v>278040992</v>
      </c>
      <c r="AC794">
        <v>15838000</v>
      </c>
      <c r="AF794">
        <v>1387440000</v>
      </c>
      <c r="AG794">
        <v>439937984</v>
      </c>
      <c r="AH794">
        <v>200711008</v>
      </c>
      <c r="AI794">
        <v>7314000</v>
      </c>
      <c r="AJ794">
        <v>208025008</v>
      </c>
      <c r="AK794">
        <v>23570000</v>
      </c>
      <c r="AL794">
        <v>36670000</v>
      </c>
      <c r="AM794">
        <v>1106093056</v>
      </c>
      <c r="AN794">
        <v>524495008</v>
      </c>
      <c r="AO794">
        <v>154315008</v>
      </c>
      <c r="AR794">
        <v>1387440000</v>
      </c>
      <c r="AS794">
        <v>1106093056</v>
      </c>
      <c r="AT794">
        <v>1664</v>
      </c>
      <c r="AU794">
        <v>0.69799999999999995</v>
      </c>
      <c r="AW794">
        <v>0.181422</v>
      </c>
      <c r="AX794">
        <v>0.54060600000000003</v>
      </c>
      <c r="AY794">
        <v>3.41582E-2</v>
      </c>
      <c r="AZ794">
        <v>33728.5</v>
      </c>
    </row>
    <row r="795" spans="1:52">
      <c r="A795">
        <v>1999</v>
      </c>
      <c r="B795">
        <v>123961</v>
      </c>
      <c r="C795" t="s">
        <v>121</v>
      </c>
      <c r="D795" t="s">
        <v>48</v>
      </c>
      <c r="E795">
        <f t="shared" si="12"/>
        <v>0</v>
      </c>
      <c r="F795">
        <f>IF(ISNA(VLOOKUP(B795,criteria!$U$2:$U$174,1,0)),0,1)</f>
        <v>1</v>
      </c>
      <c r="G795" t="s">
        <v>636</v>
      </c>
      <c r="H795" t="s">
        <v>636</v>
      </c>
      <c r="N795">
        <v>900891455</v>
      </c>
      <c r="O795" t="s">
        <v>49</v>
      </c>
      <c r="V795">
        <v>564974976</v>
      </c>
      <c r="W795">
        <v>413595008</v>
      </c>
      <c r="Y795">
        <v>1693000</v>
      </c>
      <c r="Z795">
        <v>210427008</v>
      </c>
      <c r="AA795">
        <v>27998000</v>
      </c>
      <c r="AB795">
        <v>254079008</v>
      </c>
      <c r="AC795">
        <v>21291000</v>
      </c>
      <c r="AF795">
        <v>1750491008</v>
      </c>
      <c r="AG795">
        <v>472273984</v>
      </c>
      <c r="AH795">
        <v>208752992</v>
      </c>
      <c r="AI795">
        <v>8849000</v>
      </c>
      <c r="AJ795">
        <v>217601984</v>
      </c>
      <c r="AK795">
        <v>25766000</v>
      </c>
      <c r="AL795">
        <v>37348000</v>
      </c>
      <c r="AM795">
        <v>1185779968</v>
      </c>
      <c r="AN795">
        <v>566881984</v>
      </c>
      <c r="AO795">
        <v>165472000</v>
      </c>
      <c r="AR795">
        <v>1750491008</v>
      </c>
      <c r="AS795">
        <v>1185779968</v>
      </c>
      <c r="AT795">
        <v>1744</v>
      </c>
      <c r="AU795">
        <v>0.73299999999999998</v>
      </c>
      <c r="AW795">
        <v>0.20049400000000001</v>
      </c>
      <c r="AX795">
        <v>0.55045299999999997</v>
      </c>
      <c r="AY795">
        <v>3.4567899999999999E-2</v>
      </c>
      <c r="AZ795">
        <v>33581</v>
      </c>
    </row>
    <row r="796" spans="1:52">
      <c r="A796">
        <v>2000</v>
      </c>
      <c r="B796">
        <v>123961</v>
      </c>
      <c r="C796" t="s">
        <v>121</v>
      </c>
      <c r="D796" t="s">
        <v>48</v>
      </c>
      <c r="E796">
        <f t="shared" si="12"/>
        <v>0</v>
      </c>
      <c r="F796">
        <f>IF(ISNA(VLOOKUP(B796,criteria!$U$2:$U$174,1,0)),0,1)</f>
        <v>1</v>
      </c>
      <c r="G796" t="s">
        <v>636</v>
      </c>
      <c r="H796" t="s">
        <v>636</v>
      </c>
      <c r="V796">
        <v>613601024</v>
      </c>
      <c r="W796">
        <v>451881984</v>
      </c>
      <c r="Y796">
        <v>2479000</v>
      </c>
      <c r="Z796">
        <v>247800992</v>
      </c>
      <c r="AA796">
        <v>35007000</v>
      </c>
      <c r="AB796">
        <v>342428000</v>
      </c>
      <c r="AC796">
        <v>22757000</v>
      </c>
      <c r="AF796">
        <v>1393090048</v>
      </c>
      <c r="AG796">
        <v>545172992</v>
      </c>
      <c r="AH796">
        <v>237968992</v>
      </c>
      <c r="AI796">
        <v>5250000</v>
      </c>
      <c r="AJ796">
        <v>243218992</v>
      </c>
      <c r="AK796">
        <v>28245000</v>
      </c>
      <c r="AL796">
        <v>42377000</v>
      </c>
      <c r="AM796">
        <v>1368321024</v>
      </c>
      <c r="AN796">
        <v>610811008</v>
      </c>
      <c r="AO796">
        <v>181935008</v>
      </c>
      <c r="AR796">
        <v>1393090048</v>
      </c>
      <c r="AS796">
        <v>1368321024</v>
      </c>
      <c r="AT796">
        <v>1874</v>
      </c>
      <c r="AU796">
        <v>0.73299999999999998</v>
      </c>
      <c r="AW796">
        <v>0.21294399999999999</v>
      </c>
      <c r="AX796">
        <v>0.54488499999999995</v>
      </c>
      <c r="AY796">
        <v>3.3081699999999999E-2</v>
      </c>
      <c r="AZ796">
        <v>35667</v>
      </c>
    </row>
    <row r="797" spans="1:52">
      <c r="A797">
        <v>2001</v>
      </c>
      <c r="B797">
        <v>123961</v>
      </c>
      <c r="C797" t="s">
        <v>121</v>
      </c>
      <c r="D797" t="s">
        <v>48</v>
      </c>
      <c r="E797">
        <f t="shared" si="12"/>
        <v>1</v>
      </c>
      <c r="F797">
        <f>IF(ISNA(VLOOKUP(B797,criteria!$U$2:$U$174,1,0)),0,1)</f>
        <v>1</v>
      </c>
      <c r="G797">
        <v>0.34051838639899812</v>
      </c>
      <c r="H797">
        <v>0.32497492477432299</v>
      </c>
      <c r="I797">
        <v>26351</v>
      </c>
      <c r="J797">
        <v>8973</v>
      </c>
      <c r="K797">
        <v>2914</v>
      </c>
      <c r="L797">
        <v>2</v>
      </c>
      <c r="M797">
        <v>2916</v>
      </c>
      <c r="N797">
        <v>900895012</v>
      </c>
      <c r="O797" t="s">
        <v>49</v>
      </c>
      <c r="V797">
        <v>666067008</v>
      </c>
      <c r="W797">
        <v>488120992</v>
      </c>
      <c r="Y797">
        <v>2492000</v>
      </c>
      <c r="Z797">
        <v>263476000</v>
      </c>
      <c r="AA797">
        <v>36585000</v>
      </c>
      <c r="AB797">
        <v>358968992</v>
      </c>
      <c r="AC797">
        <v>20808000</v>
      </c>
      <c r="AF797">
        <v>1488536960</v>
      </c>
      <c r="AG797">
        <v>556092032</v>
      </c>
      <c r="AH797">
        <v>254259008</v>
      </c>
      <c r="AI797">
        <v>4869000</v>
      </c>
      <c r="AJ797">
        <v>259128000</v>
      </c>
      <c r="AK797">
        <v>26762000</v>
      </c>
      <c r="AL797">
        <v>42347000</v>
      </c>
      <c r="AM797">
        <v>1407572992</v>
      </c>
      <c r="AN797">
        <v>675276992</v>
      </c>
      <c r="AO797">
        <v>204834000</v>
      </c>
      <c r="AR797">
        <v>1488536960</v>
      </c>
      <c r="AS797">
        <v>1407572992</v>
      </c>
      <c r="AT797">
        <v>2136</v>
      </c>
      <c r="AU797">
        <v>0.76300000000000001</v>
      </c>
      <c r="AW797">
        <v>0.23324700000000001</v>
      </c>
      <c r="AX797">
        <v>0.54261499999999996</v>
      </c>
      <c r="AY797">
        <v>3.2856200000000002E-2</v>
      </c>
      <c r="AZ797">
        <v>36032</v>
      </c>
    </row>
    <row r="798" spans="1:52">
      <c r="A798">
        <v>2002</v>
      </c>
      <c r="B798">
        <v>123961</v>
      </c>
      <c r="C798" t="s">
        <v>121</v>
      </c>
      <c r="D798" t="s">
        <v>48</v>
      </c>
      <c r="E798">
        <f t="shared" si="12"/>
        <v>1</v>
      </c>
      <c r="F798">
        <f>IF(ISNA(VLOOKUP(B798,criteria!$U$2:$U$174,1,0)),0,1)</f>
        <v>1</v>
      </c>
      <c r="G798">
        <v>0.30392779070587406</v>
      </c>
      <c r="H798">
        <v>0.32088167053364269</v>
      </c>
      <c r="I798">
        <v>28362</v>
      </c>
      <c r="J798">
        <v>8620</v>
      </c>
      <c r="K798">
        <v>2762</v>
      </c>
      <c r="L798">
        <v>4</v>
      </c>
      <c r="M798">
        <v>2766</v>
      </c>
      <c r="N798" t="s">
        <v>124</v>
      </c>
      <c r="O798" t="s">
        <v>49</v>
      </c>
      <c r="V798">
        <v>714414976</v>
      </c>
      <c r="W798">
        <v>500576992</v>
      </c>
      <c r="Y798">
        <v>3056000</v>
      </c>
      <c r="Z798">
        <v>297968000</v>
      </c>
      <c r="AA798">
        <v>36616000</v>
      </c>
      <c r="AB798">
        <v>232920000</v>
      </c>
      <c r="AC798">
        <v>20607000</v>
      </c>
      <c r="AF798">
        <v>1580616960</v>
      </c>
      <c r="AG798">
        <v>599489984</v>
      </c>
      <c r="AH798">
        <v>282963008</v>
      </c>
      <c r="AI798">
        <v>4849000</v>
      </c>
      <c r="AJ798">
        <v>287812000</v>
      </c>
      <c r="AK798">
        <v>49797000</v>
      </c>
      <c r="AL798">
        <v>64952000</v>
      </c>
      <c r="AM798">
        <v>1516994944</v>
      </c>
      <c r="AN798">
        <v>683272000</v>
      </c>
      <c r="AO798">
        <v>186983008</v>
      </c>
      <c r="AP798">
        <v>2130977024</v>
      </c>
      <c r="AQ798">
        <v>2113666048</v>
      </c>
      <c r="AR798">
        <v>1580616960</v>
      </c>
      <c r="AS798">
        <v>1516994944</v>
      </c>
      <c r="AT798">
        <v>2222</v>
      </c>
      <c r="AU798">
        <v>0.80600000000000005</v>
      </c>
      <c r="AW798">
        <v>0.25703300000000001</v>
      </c>
      <c r="AX798">
        <v>0.55884800000000001</v>
      </c>
      <c r="AY798">
        <v>3.5292200000000003E-2</v>
      </c>
      <c r="AZ798">
        <v>35115</v>
      </c>
    </row>
    <row r="799" spans="1:52">
      <c r="A799">
        <v>2003</v>
      </c>
      <c r="B799">
        <v>123961</v>
      </c>
      <c r="C799" t="s">
        <v>121</v>
      </c>
      <c r="D799" t="s">
        <v>48</v>
      </c>
      <c r="E799">
        <f t="shared" si="12"/>
        <v>1</v>
      </c>
      <c r="F799">
        <f>IF(ISNA(VLOOKUP(B799,criteria!$U$2:$U$174,1,0)),0,1)</f>
        <v>1</v>
      </c>
      <c r="G799">
        <v>0.29896167771022608</v>
      </c>
      <c r="H799">
        <v>0.33999771506911913</v>
      </c>
      <c r="I799">
        <v>29278</v>
      </c>
      <c r="J799">
        <v>8753</v>
      </c>
      <c r="K799">
        <v>2974</v>
      </c>
      <c r="L799">
        <v>2</v>
      </c>
      <c r="M799">
        <v>2976</v>
      </c>
      <c r="N799" t="s">
        <v>124</v>
      </c>
      <c r="O799" t="s">
        <v>49</v>
      </c>
      <c r="V799">
        <v>778550016</v>
      </c>
      <c r="W799">
        <v>542579968</v>
      </c>
      <c r="Y799">
        <v>3316000</v>
      </c>
      <c r="Z799">
        <v>313799008</v>
      </c>
      <c r="AA799">
        <v>34779000</v>
      </c>
      <c r="AB799">
        <v>301408000</v>
      </c>
      <c r="AC799">
        <v>27013000</v>
      </c>
      <c r="AF799">
        <v>1942985984</v>
      </c>
      <c r="AG799">
        <v>601758976</v>
      </c>
      <c r="AH799">
        <v>288584992</v>
      </c>
      <c r="AI799">
        <v>4883000</v>
      </c>
      <c r="AJ799">
        <v>293468000</v>
      </c>
      <c r="AK799">
        <v>29053000</v>
      </c>
      <c r="AL799">
        <v>66524000</v>
      </c>
      <c r="AM799">
        <v>1515410048</v>
      </c>
      <c r="AN799">
        <v>713344000</v>
      </c>
      <c r="AO799">
        <v>189623008</v>
      </c>
      <c r="AP799">
        <v>2113666048</v>
      </c>
      <c r="AQ799">
        <v>2399960064</v>
      </c>
      <c r="AR799">
        <v>1942985984</v>
      </c>
      <c r="AS799">
        <v>1515410048</v>
      </c>
      <c r="AT799">
        <v>2439</v>
      </c>
      <c r="AU799">
        <v>0.82099999999999995</v>
      </c>
      <c r="AW799">
        <v>0.286244</v>
      </c>
      <c r="AX799">
        <v>0.56554000000000004</v>
      </c>
      <c r="AY799">
        <v>3.2267999999999998E-2</v>
      </c>
      <c r="AZ799">
        <v>34568</v>
      </c>
    </row>
    <row r="800" spans="1:52">
      <c r="A800">
        <v>2004</v>
      </c>
      <c r="B800">
        <v>123961</v>
      </c>
      <c r="C800" t="s">
        <v>121</v>
      </c>
      <c r="D800" t="s">
        <v>48</v>
      </c>
      <c r="E800">
        <f t="shared" si="12"/>
        <v>1</v>
      </c>
      <c r="F800">
        <f>IF(ISNA(VLOOKUP(B800,criteria!$U$2:$U$174,1,0)),0,1)</f>
        <v>1</v>
      </c>
      <c r="G800">
        <v>0.26977040816326531</v>
      </c>
      <c r="H800">
        <v>0.34465596615652605</v>
      </c>
      <c r="I800">
        <v>29792</v>
      </c>
      <c r="J800">
        <v>8037</v>
      </c>
      <c r="K800">
        <v>2769</v>
      </c>
      <c r="L800">
        <v>1</v>
      </c>
      <c r="M800">
        <v>2770</v>
      </c>
      <c r="V800">
        <v>834755008</v>
      </c>
      <c r="W800">
        <v>586800000</v>
      </c>
      <c r="Y800">
        <v>2290000</v>
      </c>
      <c r="Z800">
        <v>331068000</v>
      </c>
      <c r="AA800">
        <v>26291000</v>
      </c>
      <c r="AB800">
        <v>330940000</v>
      </c>
      <c r="AC800">
        <v>68085000</v>
      </c>
      <c r="AF800">
        <v>2129319936</v>
      </c>
      <c r="AG800">
        <v>752334016</v>
      </c>
      <c r="AH800">
        <v>301892000</v>
      </c>
      <c r="AI800">
        <v>5178000</v>
      </c>
      <c r="AJ800">
        <v>307070016</v>
      </c>
      <c r="AK800">
        <v>37116000</v>
      </c>
      <c r="AL800">
        <v>85108000</v>
      </c>
      <c r="AM800">
        <v>1613031040</v>
      </c>
      <c r="AN800">
        <v>783993984</v>
      </c>
      <c r="AO800">
        <v>209876992</v>
      </c>
      <c r="AP800">
        <v>2399960064</v>
      </c>
      <c r="AQ800">
        <v>2746051072</v>
      </c>
      <c r="AR800">
        <v>2129319936</v>
      </c>
      <c r="AS800">
        <v>1613031040</v>
      </c>
      <c r="AT800">
        <v>2337</v>
      </c>
      <c r="AU800">
        <v>0.82799999999999996</v>
      </c>
      <c r="AW800">
        <v>0.31806000000000001</v>
      </c>
      <c r="AX800">
        <v>0.55797699999999995</v>
      </c>
      <c r="AY800">
        <v>3.32147E-2</v>
      </c>
      <c r="AZ800">
        <v>32999</v>
      </c>
    </row>
    <row r="801" spans="1:52">
      <c r="A801">
        <v>2005</v>
      </c>
      <c r="B801">
        <v>123961</v>
      </c>
      <c r="C801" t="s">
        <v>80</v>
      </c>
      <c r="D801" t="s">
        <v>48</v>
      </c>
      <c r="E801">
        <f t="shared" si="12"/>
        <v>1</v>
      </c>
      <c r="F801">
        <f>IF(ISNA(VLOOKUP(B801,criteria!$U$2:$U$174,1,0)),0,1)</f>
        <v>1</v>
      </c>
      <c r="G801">
        <v>0.26610608838591387</v>
      </c>
      <c r="H801">
        <v>0.32561178427179854</v>
      </c>
      <c r="I801">
        <v>31634</v>
      </c>
      <c r="J801">
        <v>8418</v>
      </c>
      <c r="K801">
        <v>2739</v>
      </c>
      <c r="L801">
        <v>2</v>
      </c>
      <c r="M801">
        <v>2741</v>
      </c>
      <c r="N801">
        <v>90089</v>
      </c>
      <c r="O801" t="s">
        <v>49</v>
      </c>
      <c r="P801" t="s">
        <v>50</v>
      </c>
      <c r="Q801" t="s">
        <v>54</v>
      </c>
      <c r="V801">
        <v>886945024</v>
      </c>
      <c r="W801">
        <v>627014976</v>
      </c>
      <c r="Y801">
        <v>3305000</v>
      </c>
      <c r="Z801">
        <v>323643008</v>
      </c>
      <c r="AA801">
        <v>27294000</v>
      </c>
      <c r="AB801">
        <v>414656000</v>
      </c>
      <c r="AC801">
        <v>72004000</v>
      </c>
      <c r="AF801">
        <v>2259329024</v>
      </c>
      <c r="AG801">
        <v>815635968</v>
      </c>
      <c r="AH801">
        <v>321247008</v>
      </c>
      <c r="AI801">
        <v>5456000</v>
      </c>
      <c r="AJ801">
        <v>326703008</v>
      </c>
      <c r="AK801">
        <v>57109000</v>
      </c>
      <c r="AL801">
        <v>89293000</v>
      </c>
      <c r="AM801">
        <v>1744633984</v>
      </c>
      <c r="AN801">
        <v>831742976</v>
      </c>
      <c r="AO801">
        <v>219003008</v>
      </c>
      <c r="AP801">
        <v>2746051072</v>
      </c>
      <c r="AQ801">
        <v>3065935104</v>
      </c>
      <c r="AR801">
        <v>2259329024</v>
      </c>
      <c r="AS801">
        <v>1744633984</v>
      </c>
      <c r="AT801">
        <v>2445</v>
      </c>
      <c r="AU801">
        <v>0.84</v>
      </c>
      <c r="AW801">
        <v>0.32635799999999998</v>
      </c>
      <c r="AX801">
        <v>0.55977299999999997</v>
      </c>
      <c r="AY801">
        <v>3.8118399999999997E-2</v>
      </c>
      <c r="AZ801">
        <v>33376</v>
      </c>
    </row>
    <row r="802" spans="1:52">
      <c r="A802">
        <v>2006</v>
      </c>
      <c r="B802">
        <v>123961</v>
      </c>
      <c r="C802" t="s">
        <v>80</v>
      </c>
      <c r="D802" t="s">
        <v>48</v>
      </c>
      <c r="E802">
        <f t="shared" si="12"/>
        <v>1</v>
      </c>
      <c r="F802">
        <f>IF(ISNA(VLOOKUP(B802,criteria!$U$2:$U$174,1,0)),0,1)</f>
        <v>1</v>
      </c>
      <c r="G802">
        <v>0.25414299590851558</v>
      </c>
      <c r="H802">
        <v>0.32001389854065321</v>
      </c>
      <c r="I802">
        <v>33973</v>
      </c>
      <c r="J802">
        <v>8634</v>
      </c>
      <c r="K802">
        <v>2763</v>
      </c>
      <c r="M802">
        <v>2763</v>
      </c>
      <c r="N802">
        <v>90089</v>
      </c>
      <c r="O802" t="s">
        <v>49</v>
      </c>
      <c r="P802" t="s">
        <v>50</v>
      </c>
      <c r="Q802" t="s">
        <v>54</v>
      </c>
      <c r="V802">
        <v>950076992</v>
      </c>
      <c r="W802">
        <v>672865024</v>
      </c>
      <c r="Y802">
        <v>2213000</v>
      </c>
      <c r="Z802">
        <v>302889984</v>
      </c>
      <c r="AA802">
        <v>26343000</v>
      </c>
      <c r="AB802">
        <v>381910016</v>
      </c>
      <c r="AC802">
        <v>90254000</v>
      </c>
      <c r="AF802">
        <v>2509102080</v>
      </c>
      <c r="AG802">
        <v>876241024</v>
      </c>
      <c r="AH802">
        <v>330265984</v>
      </c>
      <c r="AI802">
        <v>6423000</v>
      </c>
      <c r="AJ802">
        <v>336688992</v>
      </c>
      <c r="AK802">
        <v>75186000</v>
      </c>
      <c r="AL802">
        <v>98081000</v>
      </c>
      <c r="AM802">
        <v>1849344000</v>
      </c>
      <c r="AN802">
        <v>887603968</v>
      </c>
      <c r="AO802">
        <v>229174000</v>
      </c>
      <c r="AP802">
        <v>3065935104</v>
      </c>
      <c r="AQ802">
        <v>3715271936</v>
      </c>
      <c r="AR802">
        <v>2509102080</v>
      </c>
      <c r="AS802">
        <v>1849344000</v>
      </c>
      <c r="AT802">
        <v>2336</v>
      </c>
      <c r="AU802">
        <v>0.84599999999999997</v>
      </c>
      <c r="AW802">
        <v>0.27291199999999999</v>
      </c>
      <c r="AX802">
        <v>0.56467100000000003</v>
      </c>
      <c r="AY802">
        <v>3.5846299999999998E-2</v>
      </c>
      <c r="AZ802">
        <v>39188</v>
      </c>
    </row>
    <row r="803" spans="1:52">
      <c r="A803">
        <v>2007</v>
      </c>
      <c r="B803">
        <v>123961</v>
      </c>
      <c r="C803" t="s">
        <v>80</v>
      </c>
      <c r="D803" t="s">
        <v>48</v>
      </c>
      <c r="E803">
        <f t="shared" si="12"/>
        <v>1</v>
      </c>
      <c r="F803">
        <f>IF(ISNA(VLOOKUP(B803,criteria!$U$2:$U$174,1,0)),0,1)</f>
        <v>1</v>
      </c>
      <c r="G803">
        <v>0.25038507109004737</v>
      </c>
      <c r="H803">
        <v>0.35052644031704722</v>
      </c>
      <c r="I803">
        <v>33760</v>
      </c>
      <c r="J803">
        <v>8453</v>
      </c>
      <c r="K803">
        <v>2962</v>
      </c>
      <c r="L803">
        <v>1</v>
      </c>
      <c r="M803">
        <v>2963</v>
      </c>
      <c r="N803">
        <v>90089</v>
      </c>
      <c r="O803" t="s">
        <v>49</v>
      </c>
      <c r="P803" t="s">
        <v>50</v>
      </c>
      <c r="Q803" t="s">
        <v>54</v>
      </c>
      <c r="V803">
        <v>1000289024</v>
      </c>
      <c r="W803">
        <v>705980992</v>
      </c>
      <c r="Y803">
        <v>2258000</v>
      </c>
      <c r="Z803">
        <v>293984992</v>
      </c>
      <c r="AA803">
        <v>27951000</v>
      </c>
      <c r="AB803">
        <v>432185984</v>
      </c>
      <c r="AC803">
        <v>86487000</v>
      </c>
      <c r="AF803">
        <v>1896993024</v>
      </c>
      <c r="AG803">
        <v>940121024</v>
      </c>
      <c r="AH803">
        <v>332006016</v>
      </c>
      <c r="AI803">
        <v>5722000</v>
      </c>
      <c r="AJ803">
        <v>337728000</v>
      </c>
      <c r="AK803">
        <v>63736000</v>
      </c>
      <c r="AL803">
        <v>107825000</v>
      </c>
      <c r="AM803">
        <v>1933528960</v>
      </c>
      <c r="AN803">
        <v>934921984</v>
      </c>
      <c r="AO803">
        <v>259724000</v>
      </c>
      <c r="AP803">
        <v>3715271936</v>
      </c>
      <c r="AQ803">
        <v>3589224960</v>
      </c>
      <c r="AR803">
        <v>1896993024</v>
      </c>
      <c r="AS803">
        <v>1933528960</v>
      </c>
      <c r="AT803">
        <v>2421</v>
      </c>
      <c r="AU803">
        <v>0.879</v>
      </c>
      <c r="AW803">
        <v>0.20100599999999999</v>
      </c>
      <c r="AX803">
        <v>0.55890899999999999</v>
      </c>
      <c r="AY803">
        <v>3.0566800000000002E-2</v>
      </c>
      <c r="AZ803">
        <v>49708</v>
      </c>
    </row>
    <row r="804" spans="1:52">
      <c r="A804">
        <v>2008</v>
      </c>
      <c r="B804">
        <v>123961</v>
      </c>
      <c r="C804" t="s">
        <v>80</v>
      </c>
      <c r="D804" t="s">
        <v>48</v>
      </c>
      <c r="E804">
        <f t="shared" si="12"/>
        <v>1</v>
      </c>
      <c r="F804">
        <f>IF(ISNA(VLOOKUP(B804,criteria!$U$2:$U$174,1,0)),0,1)</f>
        <v>1</v>
      </c>
      <c r="G804">
        <v>0.21935933147632311</v>
      </c>
      <c r="H804">
        <v>0.35123809523809524</v>
      </c>
      <c r="I804">
        <v>35900</v>
      </c>
      <c r="J804">
        <v>7875</v>
      </c>
      <c r="K804">
        <v>2766</v>
      </c>
      <c r="L804">
        <v>0</v>
      </c>
      <c r="M804">
        <v>2766</v>
      </c>
      <c r="V804">
        <v>1065342016</v>
      </c>
      <c r="W804">
        <v>745180992</v>
      </c>
      <c r="Y804">
        <v>2809000</v>
      </c>
      <c r="Z804">
        <v>316412000</v>
      </c>
      <c r="AA804">
        <v>28755000</v>
      </c>
      <c r="AB804">
        <v>415183008</v>
      </c>
      <c r="AC804">
        <v>87626000</v>
      </c>
      <c r="AF804">
        <v>1304632960</v>
      </c>
      <c r="AG804">
        <v>1018492992</v>
      </c>
      <c r="AH804">
        <v>355883008</v>
      </c>
      <c r="AI804">
        <v>6550000</v>
      </c>
      <c r="AJ804">
        <v>362433024</v>
      </c>
      <c r="AK804">
        <v>70867000</v>
      </c>
      <c r="AL804">
        <v>115581000</v>
      </c>
      <c r="AM804">
        <v>2191668992</v>
      </c>
      <c r="AN804">
        <v>1030212992</v>
      </c>
      <c r="AO804">
        <v>319340000</v>
      </c>
      <c r="AP804">
        <v>3589224960</v>
      </c>
      <c r="AQ804">
        <v>2671426048</v>
      </c>
      <c r="AR804">
        <v>1304632960</v>
      </c>
      <c r="AS804">
        <v>2191668992</v>
      </c>
      <c r="AT804">
        <v>2608</v>
      </c>
      <c r="AU804">
        <v>0.878</v>
      </c>
      <c r="AW804">
        <v>0.14754400000000001</v>
      </c>
      <c r="AX804">
        <v>0.54412899999999997</v>
      </c>
      <c r="AY804">
        <v>2.5901799999999999E-2</v>
      </c>
      <c r="AZ804">
        <v>55244</v>
      </c>
    </row>
    <row r="805" spans="1:52">
      <c r="A805">
        <v>2009</v>
      </c>
      <c r="B805">
        <v>123961</v>
      </c>
      <c r="C805" t="s">
        <v>80</v>
      </c>
      <c r="D805" t="s">
        <v>48</v>
      </c>
      <c r="E805">
        <f t="shared" si="12"/>
        <v>1</v>
      </c>
      <c r="F805">
        <f>IF(ISNA(VLOOKUP(B805,criteria!$U$2:$U$174,1,0)),0,1)</f>
        <v>1</v>
      </c>
      <c r="G805">
        <v>0.24400749587447207</v>
      </c>
      <c r="H805">
        <v>0.32886290692342962</v>
      </c>
      <c r="I805">
        <v>35753</v>
      </c>
      <c r="J805">
        <v>8724</v>
      </c>
      <c r="K805">
        <v>2867</v>
      </c>
      <c r="L805">
        <v>2</v>
      </c>
      <c r="M805">
        <v>2869</v>
      </c>
      <c r="N805">
        <v>90089</v>
      </c>
      <c r="O805" t="s">
        <v>49</v>
      </c>
      <c r="P805" t="s">
        <v>50</v>
      </c>
      <c r="Q805" t="s">
        <v>54</v>
      </c>
      <c r="R805">
        <v>-118.16200000000001</v>
      </c>
      <c r="S805">
        <v>34.069600000000001</v>
      </c>
      <c r="V805">
        <v>1152480000</v>
      </c>
      <c r="W805">
        <v>827012992</v>
      </c>
      <c r="Y805">
        <v>1746000</v>
      </c>
      <c r="Z805">
        <v>354783008</v>
      </c>
      <c r="AA805">
        <v>26515000</v>
      </c>
      <c r="AB805">
        <v>514476992</v>
      </c>
      <c r="AC805">
        <v>89813000</v>
      </c>
      <c r="AF805">
        <v>3139911936</v>
      </c>
      <c r="AG805">
        <v>1236493952</v>
      </c>
      <c r="AH805">
        <v>361000992</v>
      </c>
      <c r="AI805">
        <v>6993000</v>
      </c>
      <c r="AJ805">
        <v>367993984</v>
      </c>
      <c r="AK805">
        <v>105127000</v>
      </c>
      <c r="AL805">
        <v>200540000</v>
      </c>
      <c r="AM805">
        <v>2698273024</v>
      </c>
      <c r="AN805">
        <v>1260877952</v>
      </c>
      <c r="AO805">
        <v>352983008</v>
      </c>
      <c r="AP805">
        <v>2671426048</v>
      </c>
      <c r="AQ805">
        <v>2947977984</v>
      </c>
      <c r="AR805">
        <v>3139911936</v>
      </c>
      <c r="AS805">
        <v>2698273024</v>
      </c>
      <c r="AT805">
        <v>2454</v>
      </c>
      <c r="AU805">
        <v>0.88900000000000001</v>
      </c>
      <c r="AW805">
        <v>0.10193000000000001</v>
      </c>
      <c r="AX805">
        <v>0.53216699999999995</v>
      </c>
      <c r="AY805">
        <v>2.0707699999999999E-2</v>
      </c>
      <c r="AZ805">
        <v>56865</v>
      </c>
    </row>
    <row r="806" spans="1:52">
      <c r="A806">
        <v>2010</v>
      </c>
      <c r="B806">
        <v>123961</v>
      </c>
      <c r="C806" t="s">
        <v>80</v>
      </c>
      <c r="D806" t="s">
        <v>48</v>
      </c>
      <c r="E806">
        <f t="shared" si="12"/>
        <v>1</v>
      </c>
      <c r="F806">
        <f>IF(ISNA(VLOOKUP(B806,criteria!$U$2:$U$174,1,0)),0,1)</f>
        <v>1</v>
      </c>
      <c r="G806">
        <v>0.24347656031737164</v>
      </c>
      <c r="H806">
        <v>0.3410212277682157</v>
      </c>
      <c r="I806">
        <v>35794</v>
      </c>
      <c r="J806">
        <v>8715</v>
      </c>
      <c r="K806">
        <v>2972</v>
      </c>
      <c r="L806">
        <v>0</v>
      </c>
      <c r="M806">
        <v>2972</v>
      </c>
      <c r="N806">
        <v>90089</v>
      </c>
      <c r="O806" t="s">
        <v>49</v>
      </c>
      <c r="P806" t="s">
        <v>50</v>
      </c>
      <c r="Q806" t="s">
        <v>54</v>
      </c>
      <c r="R806">
        <v>-118.286</v>
      </c>
      <c r="S806">
        <v>34.021799999999999</v>
      </c>
      <c r="V806">
        <v>1267544960</v>
      </c>
      <c r="W806">
        <v>910686016</v>
      </c>
      <c r="Y806">
        <v>1826000</v>
      </c>
      <c r="Z806">
        <v>394862016</v>
      </c>
      <c r="AA806">
        <v>63587000</v>
      </c>
      <c r="AB806">
        <v>705899008</v>
      </c>
      <c r="AC806">
        <v>95705000</v>
      </c>
      <c r="AF806">
        <v>3939163904</v>
      </c>
      <c r="AG806">
        <v>1307922048</v>
      </c>
      <c r="AH806">
        <v>402160000</v>
      </c>
      <c r="AI806">
        <v>7950000</v>
      </c>
      <c r="AJ806">
        <v>410110016</v>
      </c>
      <c r="AK806">
        <v>103260000</v>
      </c>
      <c r="AL806">
        <v>207208000</v>
      </c>
      <c r="AM806">
        <v>2930738944</v>
      </c>
      <c r="AN806">
        <v>1357403008</v>
      </c>
      <c r="AO806">
        <v>354947008</v>
      </c>
      <c r="AP806">
        <v>2947977984</v>
      </c>
      <c r="AQ806">
        <v>3517172992</v>
      </c>
      <c r="AR806">
        <v>3939163904</v>
      </c>
      <c r="AS806">
        <v>2930738944</v>
      </c>
      <c r="AT806">
        <v>2464</v>
      </c>
      <c r="AU806">
        <v>0.90100000000000002</v>
      </c>
      <c r="AW806">
        <v>9.9261000000000002E-2</v>
      </c>
      <c r="AX806">
        <v>0.53385300000000002</v>
      </c>
      <c r="AY806">
        <v>2.1769500000000001E-2</v>
      </c>
      <c r="AZ806">
        <v>55800</v>
      </c>
    </row>
    <row r="807" spans="1:52">
      <c r="A807">
        <v>2011</v>
      </c>
      <c r="B807">
        <v>123961</v>
      </c>
      <c r="C807" t="s">
        <v>80</v>
      </c>
      <c r="D807" t="s">
        <v>48</v>
      </c>
      <c r="E807">
        <f t="shared" si="12"/>
        <v>1</v>
      </c>
      <c r="F807">
        <f>IF(ISNA(VLOOKUP(B807,criteria!$U$2:$U$174,1,0)),0,1)</f>
        <v>1</v>
      </c>
      <c r="G807">
        <v>0.23020693361999461</v>
      </c>
      <c r="H807">
        <v>0.34216670558020079</v>
      </c>
      <c r="I807">
        <v>37210</v>
      </c>
      <c r="J807">
        <v>8566</v>
      </c>
      <c r="K807">
        <v>2929</v>
      </c>
      <c r="L807">
        <v>2</v>
      </c>
      <c r="M807">
        <v>2931</v>
      </c>
      <c r="N807">
        <v>90089</v>
      </c>
      <c r="O807" t="s">
        <v>49</v>
      </c>
      <c r="P807" t="s">
        <v>50</v>
      </c>
      <c r="Q807" t="s">
        <v>54</v>
      </c>
      <c r="R807">
        <v>-118.28400000000001</v>
      </c>
      <c r="S807">
        <v>34.021099999999997</v>
      </c>
      <c r="T807">
        <v>2.5000000000000001E-2</v>
      </c>
      <c r="U807">
        <v>5106</v>
      </c>
      <c r="V807">
        <v>1365963008</v>
      </c>
      <c r="W807">
        <v>977160000</v>
      </c>
      <c r="Y807">
        <v>1761000</v>
      </c>
      <c r="Z807">
        <v>392032000</v>
      </c>
      <c r="AA807">
        <v>36744000</v>
      </c>
      <c r="AB807">
        <v>554934976</v>
      </c>
      <c r="AC807">
        <v>101280000</v>
      </c>
      <c r="AF807">
        <v>3236259072</v>
      </c>
      <c r="AG807">
        <v>1436412032</v>
      </c>
      <c r="AH807">
        <v>392284000</v>
      </c>
      <c r="AI807">
        <v>8518000</v>
      </c>
      <c r="AJ807">
        <v>400801984</v>
      </c>
      <c r="AK807">
        <v>96369000</v>
      </c>
      <c r="AL807">
        <v>231055008</v>
      </c>
      <c r="AM807">
        <v>3165395968</v>
      </c>
      <c r="AN807">
        <v>1454179968</v>
      </c>
      <c r="AO807">
        <v>424411008</v>
      </c>
      <c r="AP807">
        <v>3517172992</v>
      </c>
      <c r="AQ807">
        <v>3488933120</v>
      </c>
      <c r="AR807">
        <v>3236259072</v>
      </c>
      <c r="AS807">
        <v>3165395968</v>
      </c>
      <c r="AT807">
        <v>2483</v>
      </c>
      <c r="AU807">
        <v>0.90200000000000002</v>
      </c>
      <c r="AW807">
        <v>0.103462</v>
      </c>
      <c r="AX807">
        <v>0.52434999999999998</v>
      </c>
      <c r="AY807">
        <v>2.17094E-2</v>
      </c>
      <c r="AZ807">
        <v>50665</v>
      </c>
    </row>
    <row r="808" spans="1:52">
      <c r="A808">
        <v>2012</v>
      </c>
      <c r="B808">
        <v>123961</v>
      </c>
      <c r="C808" t="s">
        <v>80</v>
      </c>
      <c r="D808" t="s">
        <v>48</v>
      </c>
      <c r="E808">
        <f t="shared" si="12"/>
        <v>1</v>
      </c>
      <c r="F808">
        <f>IF(ISNA(VLOOKUP(B808,criteria!$U$2:$U$174,1,0)),0,1)</f>
        <v>1</v>
      </c>
      <c r="G808">
        <v>0.19926687489154954</v>
      </c>
      <c r="H808">
        <v>0.32883422227059977</v>
      </c>
      <c r="I808">
        <v>46104</v>
      </c>
      <c r="J808">
        <v>9187</v>
      </c>
      <c r="K808">
        <v>3016</v>
      </c>
      <c r="L808">
        <v>5</v>
      </c>
      <c r="M808">
        <v>3021</v>
      </c>
      <c r="N808">
        <v>90089</v>
      </c>
      <c r="O808" t="s">
        <v>49</v>
      </c>
      <c r="P808" t="s">
        <v>50</v>
      </c>
      <c r="Q808" t="s">
        <v>54</v>
      </c>
      <c r="R808">
        <v>-118.28400000000001</v>
      </c>
      <c r="S808">
        <v>34.021099999999997</v>
      </c>
      <c r="T808">
        <v>2.1999999999999999E-2</v>
      </c>
      <c r="U808">
        <v>5136</v>
      </c>
      <c r="V808">
        <v>1488275968</v>
      </c>
      <c r="W808">
        <v>1074811008</v>
      </c>
      <c r="Y808">
        <v>1989000</v>
      </c>
      <c r="Z808">
        <v>376164000</v>
      </c>
      <c r="AA808">
        <v>40577000</v>
      </c>
      <c r="AB808">
        <v>580054976</v>
      </c>
      <c r="AC808">
        <v>105999000</v>
      </c>
      <c r="AF808">
        <v>3869381888</v>
      </c>
      <c r="AG808">
        <v>1511101952</v>
      </c>
      <c r="AH808">
        <v>344638016</v>
      </c>
      <c r="AI808">
        <v>10241000</v>
      </c>
      <c r="AJ808">
        <v>354879008</v>
      </c>
      <c r="AK808">
        <v>109404000</v>
      </c>
      <c r="AL808">
        <v>251464992</v>
      </c>
      <c r="AM808">
        <v>3273784064</v>
      </c>
      <c r="AN808">
        <v>1545547008</v>
      </c>
      <c r="AO808">
        <v>396252000</v>
      </c>
      <c r="AP808">
        <v>3488933120</v>
      </c>
      <c r="AQ808">
        <v>3868355072</v>
      </c>
      <c r="AR808">
        <v>3869381888</v>
      </c>
      <c r="AS808">
        <v>3273784064</v>
      </c>
      <c r="AT808">
        <v>2694</v>
      </c>
      <c r="AU808">
        <v>0.91200000000000003</v>
      </c>
      <c r="AW808">
        <v>0.103751</v>
      </c>
      <c r="AX808">
        <v>0.51191900000000001</v>
      </c>
      <c r="AY808">
        <v>2.0125000000000001E-2</v>
      </c>
      <c r="AZ808">
        <v>47052.5</v>
      </c>
    </row>
    <row r="809" spans="1:52">
      <c r="A809">
        <v>2013</v>
      </c>
      <c r="B809">
        <v>123961</v>
      </c>
      <c r="C809" t="s">
        <v>80</v>
      </c>
      <c r="D809" t="s">
        <v>48</v>
      </c>
      <c r="E809">
        <f t="shared" si="12"/>
        <v>1</v>
      </c>
      <c r="F809">
        <f>IF(ISNA(VLOOKUP(B809,criteria!$U$2:$U$174,1,0)),0,1)</f>
        <v>1</v>
      </c>
      <c r="G809">
        <v>0.19838253304615905</v>
      </c>
      <c r="H809">
        <v>0.31101649813730708</v>
      </c>
      <c r="I809">
        <v>47358</v>
      </c>
      <c r="J809">
        <v>9395</v>
      </c>
      <c r="K809">
        <v>2920</v>
      </c>
      <c r="L809">
        <v>2</v>
      </c>
      <c r="M809">
        <v>2922</v>
      </c>
      <c r="N809">
        <v>90089</v>
      </c>
      <c r="O809" t="s">
        <v>49</v>
      </c>
      <c r="P809" t="s">
        <v>50</v>
      </c>
      <c r="Q809" t="s">
        <v>54</v>
      </c>
      <c r="R809">
        <v>-118.28400000000001</v>
      </c>
      <c r="S809">
        <v>34.021099999999997</v>
      </c>
      <c r="T809">
        <v>1.7999999999999999E-2</v>
      </c>
      <c r="U809">
        <v>5783</v>
      </c>
      <c r="V809">
        <v>1602331008</v>
      </c>
      <c r="W809">
        <v>1162317056</v>
      </c>
      <c r="Y809">
        <v>10540000</v>
      </c>
      <c r="Z809">
        <v>373121984</v>
      </c>
      <c r="AA809">
        <v>50022000</v>
      </c>
      <c r="AB809">
        <v>745854976</v>
      </c>
      <c r="AC809">
        <v>97205000</v>
      </c>
      <c r="AF809">
        <v>4767297024</v>
      </c>
      <c r="AG809">
        <v>1635753984</v>
      </c>
      <c r="AH809">
        <v>346523008</v>
      </c>
      <c r="AI809">
        <v>64647000</v>
      </c>
      <c r="AJ809">
        <v>411170016</v>
      </c>
      <c r="AK809">
        <v>111911000</v>
      </c>
      <c r="AL809">
        <v>274448992</v>
      </c>
      <c r="AM809">
        <v>3682731008</v>
      </c>
      <c r="AN809">
        <v>1695458048</v>
      </c>
      <c r="AO809">
        <v>462916000</v>
      </c>
      <c r="AP809">
        <v>3868355072</v>
      </c>
      <c r="AQ809">
        <v>4593013760</v>
      </c>
      <c r="AR809">
        <v>4767297024</v>
      </c>
      <c r="AS809">
        <v>3682731008</v>
      </c>
      <c r="AT809">
        <v>2508</v>
      </c>
      <c r="AU809">
        <v>0.90800000000000003</v>
      </c>
      <c r="AW809">
        <v>0.10084700000000001</v>
      </c>
      <c r="AX809">
        <v>0.51048800000000005</v>
      </c>
      <c r="AY809">
        <v>1.63372E-2</v>
      </c>
      <c r="AZ809">
        <v>46570.5</v>
      </c>
    </row>
    <row r="810" spans="1:52">
      <c r="A810">
        <v>2014</v>
      </c>
      <c r="B810">
        <v>123961</v>
      </c>
      <c r="C810" t="s">
        <v>80</v>
      </c>
      <c r="D810" t="s">
        <v>48</v>
      </c>
      <c r="E810">
        <f t="shared" si="12"/>
        <v>1</v>
      </c>
      <c r="F810">
        <f>IF(ISNA(VLOOKUP(B810,criteria!$U$2:$U$174,1,0)),0,1)</f>
        <v>1</v>
      </c>
      <c r="G810">
        <v>0.18023882896764254</v>
      </c>
      <c r="H810">
        <v>0.33105364394101305</v>
      </c>
      <c r="I810">
        <v>51920</v>
      </c>
      <c r="J810">
        <v>9358</v>
      </c>
      <c r="K810">
        <v>3093</v>
      </c>
      <c r="L810">
        <v>5</v>
      </c>
      <c r="M810">
        <v>3098</v>
      </c>
      <c r="N810">
        <v>90089</v>
      </c>
      <c r="O810" t="s">
        <v>49</v>
      </c>
      <c r="P810" t="s">
        <v>50</v>
      </c>
      <c r="Q810" t="s">
        <v>54</v>
      </c>
      <c r="R810">
        <v>-118.28400000000001</v>
      </c>
      <c r="S810">
        <v>34.021099999999997</v>
      </c>
      <c r="T810">
        <v>1.2E-2</v>
      </c>
      <c r="U810">
        <v>6900</v>
      </c>
      <c r="V810">
        <v>1710225024</v>
      </c>
      <c r="W810">
        <v>1249949056</v>
      </c>
      <c r="Y810">
        <v>15816000</v>
      </c>
      <c r="Z810">
        <v>374641984</v>
      </c>
      <c r="AA810">
        <v>52480000</v>
      </c>
      <c r="AB810">
        <v>565820032</v>
      </c>
      <c r="AC810">
        <v>96392000</v>
      </c>
      <c r="AF810">
        <v>4244709888</v>
      </c>
      <c r="AG810">
        <v>1749042944</v>
      </c>
      <c r="AH810">
        <v>372150016</v>
      </c>
      <c r="AI810">
        <v>72641000</v>
      </c>
      <c r="AJ810">
        <v>444791008</v>
      </c>
      <c r="AK810">
        <v>122025000</v>
      </c>
      <c r="AL810">
        <v>270473984</v>
      </c>
      <c r="AM810">
        <v>3980355072</v>
      </c>
      <c r="AN810">
        <v>1798781056</v>
      </c>
      <c r="AO810">
        <v>509464992</v>
      </c>
      <c r="AP810">
        <v>4593013760</v>
      </c>
      <c r="AQ810">
        <v>4709511168</v>
      </c>
      <c r="AR810">
        <v>4244709888</v>
      </c>
      <c r="AS810">
        <v>3980355072</v>
      </c>
      <c r="AT810">
        <v>2635</v>
      </c>
      <c r="AU810">
        <v>0.92300000000000004</v>
      </c>
      <c r="AW810">
        <v>8.9322799999999994E-2</v>
      </c>
      <c r="AX810">
        <v>0.52035699999999996</v>
      </c>
      <c r="AY810">
        <v>1.2671399999999999E-2</v>
      </c>
      <c r="AZ810">
        <v>47671</v>
      </c>
    </row>
    <row r="811" spans="1:52">
      <c r="A811">
        <v>2015</v>
      </c>
      <c r="B811">
        <v>123961</v>
      </c>
      <c r="C811" t="s">
        <v>80</v>
      </c>
      <c r="D811" t="s">
        <v>48</v>
      </c>
      <c r="E811">
        <f t="shared" si="12"/>
        <v>1</v>
      </c>
      <c r="F811">
        <f>IF(ISNA(VLOOKUP(B811,criteria!$U$2:$U$174,1,0)),0,1)</f>
        <v>1</v>
      </c>
      <c r="G811">
        <v>0.17681611586164395</v>
      </c>
      <c r="H811">
        <v>0.32120684021348439</v>
      </c>
      <c r="I811">
        <v>51924</v>
      </c>
      <c r="J811">
        <v>9181</v>
      </c>
      <c r="K811">
        <v>2944</v>
      </c>
      <c r="L811">
        <v>5</v>
      </c>
      <c r="M811">
        <v>2949</v>
      </c>
      <c r="T811">
        <v>1.7000000000000001E-2</v>
      </c>
      <c r="U811">
        <v>7440</v>
      </c>
      <c r="V811">
        <v>1793218944</v>
      </c>
      <c r="W811">
        <v>1310151040</v>
      </c>
      <c r="Y811">
        <v>16654000</v>
      </c>
      <c r="Z811">
        <v>356942016</v>
      </c>
      <c r="AA811">
        <v>48029000</v>
      </c>
      <c r="AB811">
        <v>634721024</v>
      </c>
      <c r="AC811">
        <v>118368000</v>
      </c>
      <c r="AF811">
        <v>4327562752</v>
      </c>
      <c r="AG811">
        <v>1878563968</v>
      </c>
      <c r="AH811">
        <v>370828000</v>
      </c>
      <c r="AI811">
        <v>59307000</v>
      </c>
      <c r="AJ811">
        <v>430135008</v>
      </c>
      <c r="AK811">
        <v>134014000</v>
      </c>
      <c r="AL811">
        <v>273276000</v>
      </c>
      <c r="AM811">
        <v>4179378944</v>
      </c>
      <c r="AN811">
        <v>1889538944</v>
      </c>
      <c r="AO811">
        <v>562505024</v>
      </c>
      <c r="AP811">
        <v>4709511168</v>
      </c>
      <c r="AQ811">
        <v>4608714240</v>
      </c>
      <c r="AR811">
        <v>4327562752</v>
      </c>
      <c r="AS811">
        <v>4179378944</v>
      </c>
      <c r="AT811">
        <v>2715</v>
      </c>
      <c r="AU811">
        <v>0.92</v>
      </c>
      <c r="AW811">
        <v>8.05231E-2</v>
      </c>
      <c r="AX811">
        <v>0.53957299999999997</v>
      </c>
      <c r="AY811">
        <v>1.07823E-2</v>
      </c>
      <c r="AZ811">
        <v>47097</v>
      </c>
    </row>
    <row r="812" spans="1:52">
      <c r="A812">
        <v>2016</v>
      </c>
      <c r="B812">
        <v>123961</v>
      </c>
      <c r="C812" t="s">
        <v>80</v>
      </c>
      <c r="D812" t="s">
        <v>48</v>
      </c>
      <c r="E812">
        <f t="shared" si="12"/>
        <v>1</v>
      </c>
      <c r="F812">
        <f>IF(ISNA(VLOOKUP(B812,criteria!$U$2:$U$174,1,0)),0,1)</f>
        <v>1</v>
      </c>
      <c r="G812">
        <v>0.16621223286661754</v>
      </c>
      <c r="H812">
        <v>0.34005763688760809</v>
      </c>
      <c r="I812">
        <v>54280</v>
      </c>
      <c r="J812">
        <v>9022</v>
      </c>
      <c r="K812">
        <v>3066</v>
      </c>
      <c r="L812">
        <v>2</v>
      </c>
      <c r="M812">
        <v>3068</v>
      </c>
      <c r="T812">
        <v>0.02</v>
      </c>
      <c r="U812">
        <v>7351</v>
      </c>
      <c r="V812">
        <v>1899585024</v>
      </c>
      <c r="W812">
        <v>1389033984</v>
      </c>
      <c r="Y812">
        <v>20715000</v>
      </c>
      <c r="Z812">
        <v>389560992</v>
      </c>
      <c r="AA812">
        <v>54518000</v>
      </c>
      <c r="AB812">
        <v>641115008</v>
      </c>
      <c r="AC812">
        <v>76371000</v>
      </c>
      <c r="AF812">
        <v>5272360960</v>
      </c>
      <c r="AG812">
        <v>1926267008</v>
      </c>
      <c r="AH812">
        <v>415672992</v>
      </c>
      <c r="AI812">
        <v>55859000</v>
      </c>
      <c r="AJ812">
        <v>471532000</v>
      </c>
      <c r="AK812">
        <v>73273960</v>
      </c>
      <c r="AL812">
        <v>264816992</v>
      </c>
      <c r="AM812">
        <v>4370669056</v>
      </c>
      <c r="AN812">
        <v>2008803968</v>
      </c>
      <c r="AO812">
        <v>519094016</v>
      </c>
      <c r="AP812">
        <v>4608714240</v>
      </c>
      <c r="AQ812">
        <v>5130520064</v>
      </c>
      <c r="AR812">
        <v>5272360960</v>
      </c>
      <c r="AS812">
        <v>4370669056</v>
      </c>
      <c r="AT812">
        <v>2678</v>
      </c>
      <c r="AU812">
        <v>0.91700000000000004</v>
      </c>
      <c r="AW812">
        <v>9.0239399999999997E-2</v>
      </c>
      <c r="AX812">
        <v>0.55406500000000003</v>
      </c>
      <c r="AY812">
        <v>1.5785299999999999E-2</v>
      </c>
      <c r="AZ812">
        <v>45149</v>
      </c>
    </row>
    <row r="813" spans="1:52">
      <c r="A813">
        <v>2017</v>
      </c>
      <c r="B813">
        <v>123961</v>
      </c>
      <c r="C813" t="s">
        <v>80</v>
      </c>
      <c r="D813" t="s">
        <v>48</v>
      </c>
      <c r="E813">
        <f t="shared" si="12"/>
        <v>1</v>
      </c>
      <c r="F813">
        <f>IF(ISNA(VLOOKUP(B813,criteria!$U$2:$U$174,1,0)),0,1)</f>
        <v>1</v>
      </c>
      <c r="G813">
        <v>0.15953842896464113</v>
      </c>
      <c r="H813">
        <v>0.37137801371378015</v>
      </c>
      <c r="I813">
        <v>56676</v>
      </c>
      <c r="J813">
        <v>9042</v>
      </c>
      <c r="K813">
        <v>3358</v>
      </c>
      <c r="L813">
        <v>0</v>
      </c>
      <c r="M813">
        <v>3358</v>
      </c>
      <c r="T813">
        <v>1.7999999999999999E-2</v>
      </c>
      <c r="U813">
        <v>7729</v>
      </c>
      <c r="V813">
        <v>2043454976</v>
      </c>
      <c r="W813">
        <v>1487334016</v>
      </c>
      <c r="Y813">
        <v>21832000</v>
      </c>
      <c r="Z813">
        <v>425155008</v>
      </c>
      <c r="AA813">
        <v>57798000</v>
      </c>
      <c r="AB813">
        <v>604508032</v>
      </c>
      <c r="AC813">
        <v>138208000</v>
      </c>
      <c r="AF813">
        <v>5507865088</v>
      </c>
      <c r="AG813">
        <v>2188869120</v>
      </c>
      <c r="AH813">
        <v>446900992</v>
      </c>
      <c r="AI813">
        <v>64162096</v>
      </c>
      <c r="AJ813">
        <v>511063104</v>
      </c>
      <c r="AK813">
        <v>77856000</v>
      </c>
      <c r="AL813">
        <v>290339008</v>
      </c>
      <c r="AM813">
        <v>5020341760</v>
      </c>
      <c r="AN813">
        <v>2173558016</v>
      </c>
      <c r="AO813">
        <v>565673984</v>
      </c>
      <c r="AP813">
        <v>5130520064</v>
      </c>
      <c r="AQ813">
        <v>5544266752</v>
      </c>
      <c r="AR813">
        <v>5507865088</v>
      </c>
      <c r="AS813">
        <v>5020341760</v>
      </c>
    </row>
    <row r="814" spans="1:52">
      <c r="A814">
        <v>1990</v>
      </c>
      <c r="B814">
        <v>243744</v>
      </c>
      <c r="C814" t="s">
        <v>122</v>
      </c>
      <c r="D814" t="s">
        <v>48</v>
      </c>
      <c r="E814">
        <f t="shared" si="12"/>
        <v>0</v>
      </c>
      <c r="F814">
        <f>IF(ISNA(VLOOKUP(B814,criteria!$U$2:$U$174,1,0)),0,1)</f>
        <v>1</v>
      </c>
      <c r="G814" t="s">
        <v>636</v>
      </c>
      <c r="H814" t="s">
        <v>636</v>
      </c>
      <c r="N814">
        <v>94305</v>
      </c>
      <c r="O814" t="s">
        <v>49</v>
      </c>
      <c r="V814">
        <v>180259744</v>
      </c>
      <c r="Z814">
        <v>397465760</v>
      </c>
      <c r="AB814">
        <v>120143976</v>
      </c>
      <c r="AC814">
        <v>42766488</v>
      </c>
      <c r="AF814">
        <v>1418708864</v>
      </c>
      <c r="AG814">
        <v>218102160</v>
      </c>
      <c r="AH814">
        <v>336450560</v>
      </c>
      <c r="AJ814">
        <v>336450560</v>
      </c>
      <c r="AK814">
        <v>92219032</v>
      </c>
      <c r="AL814">
        <v>23234418</v>
      </c>
      <c r="AM814">
        <v>1377042304</v>
      </c>
      <c r="AN814">
        <v>324240352</v>
      </c>
      <c r="AO814">
        <v>92408496</v>
      </c>
    </row>
    <row r="815" spans="1:52">
      <c r="A815">
        <v>1991</v>
      </c>
      <c r="B815">
        <v>243744</v>
      </c>
      <c r="C815" t="s">
        <v>122</v>
      </c>
      <c r="D815" t="s">
        <v>48</v>
      </c>
      <c r="E815">
        <f t="shared" si="12"/>
        <v>0</v>
      </c>
      <c r="F815">
        <f>IF(ISNA(VLOOKUP(B815,criteria!$U$2:$U$174,1,0)),0,1)</f>
        <v>1</v>
      </c>
      <c r="G815" t="s">
        <v>636</v>
      </c>
      <c r="H815" t="s">
        <v>636</v>
      </c>
      <c r="N815">
        <v>94305</v>
      </c>
      <c r="O815" t="s">
        <v>49</v>
      </c>
      <c r="V815">
        <v>193464032</v>
      </c>
      <c r="Z815">
        <v>429114624</v>
      </c>
      <c r="AB815">
        <v>123376304</v>
      </c>
      <c r="AC815">
        <v>43522276</v>
      </c>
      <c r="AF815">
        <v>1495939072</v>
      </c>
      <c r="AG815">
        <v>223076304</v>
      </c>
      <c r="AH815">
        <v>365468992</v>
      </c>
      <c r="AJ815">
        <v>365468992</v>
      </c>
      <c r="AK815">
        <v>92547664</v>
      </c>
      <c r="AL815">
        <v>26116444</v>
      </c>
      <c r="AM815">
        <v>1427980544</v>
      </c>
      <c r="AN815">
        <v>329689280</v>
      </c>
      <c r="AO815">
        <v>93961448</v>
      </c>
    </row>
    <row r="816" spans="1:52">
      <c r="A816">
        <v>1992</v>
      </c>
      <c r="B816">
        <v>243744</v>
      </c>
      <c r="C816" t="s">
        <v>122</v>
      </c>
      <c r="D816" t="s">
        <v>48</v>
      </c>
      <c r="E816">
        <f t="shared" si="12"/>
        <v>0</v>
      </c>
      <c r="F816">
        <f>IF(ISNA(VLOOKUP(B816,criteria!$U$2:$U$174,1,0)),0,1)</f>
        <v>1</v>
      </c>
      <c r="G816" t="s">
        <v>636</v>
      </c>
      <c r="H816" t="s">
        <v>636</v>
      </c>
      <c r="N816">
        <v>94305</v>
      </c>
      <c r="O816" t="s">
        <v>49</v>
      </c>
      <c r="V816">
        <v>216572576</v>
      </c>
      <c r="Z816">
        <v>439379008</v>
      </c>
      <c r="AB816">
        <v>126312432</v>
      </c>
      <c r="AC816">
        <v>87244088</v>
      </c>
      <c r="AF816">
        <v>1624423808</v>
      </c>
      <c r="AG816">
        <v>240426400</v>
      </c>
      <c r="AH816">
        <v>376457152</v>
      </c>
      <c r="AJ816">
        <v>376457152</v>
      </c>
      <c r="AK816">
        <v>98200744</v>
      </c>
      <c r="AL816">
        <v>28067810</v>
      </c>
      <c r="AM816">
        <v>1574352384</v>
      </c>
      <c r="AN816">
        <v>346190080</v>
      </c>
      <c r="AO816">
        <v>103857024</v>
      </c>
    </row>
    <row r="817" spans="1:52">
      <c r="A817">
        <v>1993</v>
      </c>
      <c r="B817">
        <v>243744</v>
      </c>
      <c r="C817" t="s">
        <v>122</v>
      </c>
      <c r="D817" t="s">
        <v>48</v>
      </c>
      <c r="E817">
        <f t="shared" si="12"/>
        <v>0</v>
      </c>
      <c r="F817">
        <f>IF(ISNA(VLOOKUP(B817,criteria!$U$2:$U$174,1,0)),0,1)</f>
        <v>1</v>
      </c>
      <c r="G817" t="s">
        <v>636</v>
      </c>
      <c r="H817" t="s">
        <v>636</v>
      </c>
      <c r="N817">
        <v>94305</v>
      </c>
      <c r="O817" t="s">
        <v>49</v>
      </c>
      <c r="V817">
        <v>232415008</v>
      </c>
      <c r="Z817">
        <v>450205440</v>
      </c>
      <c r="AB817">
        <v>144912672</v>
      </c>
      <c r="AC817">
        <v>27886616</v>
      </c>
      <c r="AF817">
        <v>1656264704</v>
      </c>
      <c r="AG817">
        <v>262232880</v>
      </c>
      <c r="AH817">
        <v>389320352</v>
      </c>
      <c r="AJ817">
        <v>389320352</v>
      </c>
      <c r="AK817">
        <v>102043736</v>
      </c>
      <c r="AL817">
        <v>29383934</v>
      </c>
      <c r="AM817">
        <v>1598441088</v>
      </c>
      <c r="AN817">
        <v>364338688</v>
      </c>
      <c r="AO817">
        <v>111851976</v>
      </c>
    </row>
    <row r="818" spans="1:52">
      <c r="A818">
        <v>1994</v>
      </c>
      <c r="B818">
        <v>243744</v>
      </c>
      <c r="C818" t="s">
        <v>122</v>
      </c>
      <c r="D818" t="s">
        <v>48</v>
      </c>
      <c r="E818">
        <f t="shared" si="12"/>
        <v>0</v>
      </c>
      <c r="F818">
        <f>IF(ISNA(VLOOKUP(B818,criteria!$U$2:$U$174,1,0)),0,1)</f>
        <v>1</v>
      </c>
      <c r="G818" t="s">
        <v>636</v>
      </c>
      <c r="H818" t="s">
        <v>636</v>
      </c>
      <c r="N818">
        <v>94305</v>
      </c>
      <c r="O818" t="s">
        <v>49</v>
      </c>
      <c r="V818">
        <v>245792336</v>
      </c>
      <c r="Z818">
        <v>441691296</v>
      </c>
      <c r="AB818">
        <v>137117952</v>
      </c>
      <c r="AC818">
        <v>52561388</v>
      </c>
      <c r="AF818">
        <v>1785346688</v>
      </c>
      <c r="AG818">
        <v>262751280</v>
      </c>
      <c r="AH818">
        <v>408151648</v>
      </c>
      <c r="AJ818">
        <v>408151648</v>
      </c>
      <c r="AK818">
        <v>111407336</v>
      </c>
      <c r="AL818">
        <v>28933084</v>
      </c>
      <c r="AM818">
        <v>1787968640</v>
      </c>
      <c r="AN818">
        <v>364751104</v>
      </c>
      <c r="AO818">
        <v>102859808</v>
      </c>
    </row>
    <row r="819" spans="1:52">
      <c r="A819">
        <v>1995</v>
      </c>
      <c r="B819">
        <v>243744</v>
      </c>
      <c r="C819" t="s">
        <v>122</v>
      </c>
      <c r="D819" t="s">
        <v>48</v>
      </c>
      <c r="E819">
        <f t="shared" si="12"/>
        <v>0</v>
      </c>
      <c r="F819">
        <f>IF(ISNA(VLOOKUP(B819,criteria!$U$2:$U$174,1,0)),0,1)</f>
        <v>1</v>
      </c>
      <c r="G819" t="s">
        <v>636</v>
      </c>
      <c r="H819" t="s">
        <v>636</v>
      </c>
      <c r="N819">
        <v>94305</v>
      </c>
      <c r="O819" t="s">
        <v>49</v>
      </c>
      <c r="V819">
        <v>258806384</v>
      </c>
      <c r="Z819">
        <v>463666880</v>
      </c>
      <c r="AB819">
        <v>167953840</v>
      </c>
      <c r="AC819">
        <v>74641304</v>
      </c>
      <c r="AF819">
        <v>1975939200</v>
      </c>
      <c r="AG819">
        <v>269127136</v>
      </c>
      <c r="AH819">
        <v>438666496</v>
      </c>
      <c r="AJ819">
        <v>438666496</v>
      </c>
      <c r="AK819">
        <v>118696208</v>
      </c>
      <c r="AL819">
        <v>33516008</v>
      </c>
      <c r="AM819">
        <v>1930810880</v>
      </c>
      <c r="AN819">
        <v>383295936</v>
      </c>
      <c r="AO819">
        <v>100423536</v>
      </c>
    </row>
    <row r="820" spans="1:52">
      <c r="A820">
        <v>1996</v>
      </c>
      <c r="B820">
        <v>243744</v>
      </c>
      <c r="C820" t="s">
        <v>122</v>
      </c>
      <c r="D820" t="s">
        <v>48</v>
      </c>
      <c r="E820">
        <f t="shared" si="12"/>
        <v>0</v>
      </c>
      <c r="F820">
        <f>IF(ISNA(VLOOKUP(B820,criteria!$U$2:$U$174,1,0)),0,1)</f>
        <v>1</v>
      </c>
      <c r="G820" t="s">
        <v>636</v>
      </c>
      <c r="H820" t="s">
        <v>636</v>
      </c>
      <c r="N820">
        <v>94305</v>
      </c>
      <c r="O820" t="s">
        <v>49</v>
      </c>
      <c r="V820">
        <v>264644992</v>
      </c>
      <c r="W820">
        <v>198236992</v>
      </c>
      <c r="Z820">
        <v>562217984</v>
      </c>
      <c r="AB820">
        <v>373956992</v>
      </c>
      <c r="AF820">
        <v>3181857024</v>
      </c>
      <c r="AG820">
        <v>359124640</v>
      </c>
      <c r="AH820">
        <v>518532320</v>
      </c>
      <c r="AJ820">
        <v>518532320</v>
      </c>
      <c r="AK820">
        <v>120135224</v>
      </c>
      <c r="AL820">
        <v>38854852</v>
      </c>
      <c r="AM820">
        <v>2081069952</v>
      </c>
      <c r="AR820">
        <v>3181857024</v>
      </c>
      <c r="AS820">
        <v>2081069952</v>
      </c>
      <c r="AT820">
        <v>1400</v>
      </c>
      <c r="AU820">
        <v>0.92400000000000004</v>
      </c>
    </row>
    <row r="821" spans="1:52">
      <c r="A821">
        <v>1997</v>
      </c>
      <c r="B821">
        <v>243744</v>
      </c>
      <c r="C821" t="s">
        <v>122</v>
      </c>
      <c r="D821" t="s">
        <v>48</v>
      </c>
      <c r="E821">
        <f t="shared" si="12"/>
        <v>0</v>
      </c>
      <c r="F821">
        <f>IF(ISNA(VLOOKUP(B821,criteria!$U$2:$U$174,1,0)),0,1)</f>
        <v>1</v>
      </c>
      <c r="G821" t="s">
        <v>636</v>
      </c>
      <c r="H821" t="s">
        <v>636</v>
      </c>
      <c r="N821">
        <v>94305</v>
      </c>
      <c r="O821" t="s">
        <v>49</v>
      </c>
      <c r="V821">
        <v>208656000</v>
      </c>
      <c r="W821">
        <v>208656000</v>
      </c>
      <c r="Z821">
        <v>569008000</v>
      </c>
      <c r="AB821">
        <v>388886016</v>
      </c>
      <c r="AC821">
        <v>51222000</v>
      </c>
      <c r="AF821">
        <v>1716877056</v>
      </c>
      <c r="AG821">
        <v>399691072</v>
      </c>
      <c r="AH821">
        <v>546093504</v>
      </c>
      <c r="AJ821">
        <v>546093504</v>
      </c>
      <c r="AK821">
        <v>133913600</v>
      </c>
      <c r="AL821">
        <v>41883296</v>
      </c>
      <c r="AM821">
        <v>1477296000</v>
      </c>
      <c r="AN821">
        <v>449754208</v>
      </c>
      <c r="AO821">
        <v>113787816</v>
      </c>
      <c r="AR821">
        <v>1716877056</v>
      </c>
      <c r="AS821">
        <v>1477296000</v>
      </c>
      <c r="AT821">
        <v>1473</v>
      </c>
      <c r="AU821">
        <v>0.92500000000000004</v>
      </c>
      <c r="AW821">
        <v>7.8115299999999999E-2</v>
      </c>
      <c r="AX821">
        <v>0.50836999999999999</v>
      </c>
      <c r="AY821">
        <v>8.6794799999999998E-3</v>
      </c>
      <c r="AZ821">
        <v>49841</v>
      </c>
    </row>
    <row r="822" spans="1:52">
      <c r="A822">
        <v>1998</v>
      </c>
      <c r="B822">
        <v>243744</v>
      </c>
      <c r="C822" t="s">
        <v>122</v>
      </c>
      <c r="D822" t="s">
        <v>48</v>
      </c>
      <c r="E822">
        <f t="shared" si="12"/>
        <v>0</v>
      </c>
      <c r="F822">
        <f>IF(ISNA(VLOOKUP(B822,criteria!$U$2:$U$174,1,0)),0,1)</f>
        <v>1</v>
      </c>
      <c r="G822" t="s">
        <v>636</v>
      </c>
      <c r="H822" t="s">
        <v>636</v>
      </c>
      <c r="N822">
        <v>94305</v>
      </c>
      <c r="O822" t="s">
        <v>49</v>
      </c>
      <c r="V822">
        <v>217004992</v>
      </c>
      <c r="W822">
        <v>217004992</v>
      </c>
      <c r="Z822">
        <v>569395008</v>
      </c>
      <c r="AB822">
        <v>362056992</v>
      </c>
      <c r="AC822">
        <v>19470000</v>
      </c>
      <c r="AF822">
        <v>3271981056</v>
      </c>
      <c r="AG822">
        <v>434283072</v>
      </c>
      <c r="AH822">
        <v>539860672</v>
      </c>
      <c r="AJ822">
        <v>539860672</v>
      </c>
      <c r="AK822">
        <v>132735240</v>
      </c>
      <c r="AL822">
        <v>45125856</v>
      </c>
      <c r="AM822">
        <v>1619713024</v>
      </c>
      <c r="AN822">
        <v>491245120</v>
      </c>
      <c r="AO822">
        <v>121828784</v>
      </c>
      <c r="AR822">
        <v>3271981056</v>
      </c>
      <c r="AS822">
        <v>1619713024</v>
      </c>
      <c r="AT822">
        <v>1452</v>
      </c>
      <c r="AU822">
        <v>0.90400000000000003</v>
      </c>
      <c r="AW822">
        <v>0.11371000000000001</v>
      </c>
      <c r="AX822">
        <v>0.52891500000000002</v>
      </c>
      <c r="AY822">
        <v>1.36452E-2</v>
      </c>
      <c r="AZ822">
        <v>50495</v>
      </c>
    </row>
    <row r="823" spans="1:52">
      <c r="A823">
        <v>1999</v>
      </c>
      <c r="B823">
        <v>243744</v>
      </c>
      <c r="C823" t="s">
        <v>122</v>
      </c>
      <c r="D823" t="s">
        <v>48</v>
      </c>
      <c r="E823">
        <f t="shared" si="12"/>
        <v>0</v>
      </c>
      <c r="F823">
        <f>IF(ISNA(VLOOKUP(B823,criteria!$U$2:$U$174,1,0)),0,1)</f>
        <v>1</v>
      </c>
      <c r="G823" t="s">
        <v>636</v>
      </c>
      <c r="H823" t="s">
        <v>636</v>
      </c>
      <c r="N823">
        <v>94305</v>
      </c>
      <c r="O823" t="s">
        <v>49</v>
      </c>
      <c r="V823">
        <v>303165536</v>
      </c>
      <c r="W823">
        <v>214048992</v>
      </c>
      <c r="Z823">
        <v>590119360</v>
      </c>
      <c r="AB823">
        <v>937348224</v>
      </c>
      <c r="AC823">
        <v>45679408</v>
      </c>
      <c r="AF823">
        <v>4996120064</v>
      </c>
      <c r="AG823">
        <v>478046816</v>
      </c>
      <c r="AH823">
        <v>592035904</v>
      </c>
      <c r="AJ823">
        <v>592035904</v>
      </c>
      <c r="AK823">
        <v>156546144</v>
      </c>
      <c r="AL823">
        <v>47648764</v>
      </c>
      <c r="AM823">
        <v>1730371968</v>
      </c>
      <c r="AN823">
        <v>734319744</v>
      </c>
      <c r="AO823">
        <v>139720704</v>
      </c>
      <c r="AR823">
        <v>4996120064</v>
      </c>
      <c r="AS823">
        <v>1730371968</v>
      </c>
      <c r="AT823">
        <v>1477</v>
      </c>
      <c r="AU823">
        <v>0.93100000000000005</v>
      </c>
      <c r="AW823">
        <v>0.13763900000000001</v>
      </c>
      <c r="AX823">
        <v>0.51076299999999997</v>
      </c>
      <c r="AY823">
        <v>1.6960200000000002E-2</v>
      </c>
      <c r="AZ823">
        <v>50000</v>
      </c>
    </row>
    <row r="824" spans="1:52">
      <c r="A824">
        <v>2000</v>
      </c>
      <c r="B824">
        <v>243744</v>
      </c>
      <c r="C824" t="s">
        <v>122</v>
      </c>
      <c r="D824" t="s">
        <v>48</v>
      </c>
      <c r="E824">
        <f t="shared" si="12"/>
        <v>0</v>
      </c>
      <c r="F824">
        <f>IF(ISNA(VLOOKUP(B824,criteria!$U$2:$U$174,1,0)),0,1)</f>
        <v>1</v>
      </c>
      <c r="G824" t="s">
        <v>636</v>
      </c>
      <c r="H824" t="s">
        <v>636</v>
      </c>
      <c r="V824">
        <v>318405184</v>
      </c>
      <c r="W824">
        <v>226734000</v>
      </c>
      <c r="Z824">
        <v>631041984</v>
      </c>
      <c r="AB824">
        <v>556590976</v>
      </c>
      <c r="AC824">
        <v>29699000</v>
      </c>
      <c r="AF824">
        <v>1388283008</v>
      </c>
      <c r="AG824">
        <v>529628000</v>
      </c>
      <c r="AH824">
        <v>619438016</v>
      </c>
      <c r="AI824">
        <v>3296000</v>
      </c>
      <c r="AJ824">
        <v>622734016</v>
      </c>
      <c r="AK824">
        <v>184528000</v>
      </c>
      <c r="AL824">
        <v>55603000</v>
      </c>
      <c r="AM824">
        <v>1959220992</v>
      </c>
      <c r="AN824">
        <v>816868992</v>
      </c>
      <c r="AO824">
        <v>164520000</v>
      </c>
      <c r="AR824">
        <v>1388283008</v>
      </c>
      <c r="AS824">
        <v>1959220992</v>
      </c>
      <c r="AT824">
        <v>1489</v>
      </c>
      <c r="AU824">
        <v>0.93400000000000005</v>
      </c>
      <c r="AW824">
        <v>0.17866499999999999</v>
      </c>
      <c r="AX824">
        <v>0.50654500000000002</v>
      </c>
      <c r="AY824">
        <v>1.83246E-2</v>
      </c>
      <c r="AZ824">
        <v>49632.5</v>
      </c>
    </row>
    <row r="825" spans="1:52">
      <c r="A825">
        <v>2001</v>
      </c>
      <c r="B825">
        <v>243744</v>
      </c>
      <c r="C825" t="s">
        <v>122</v>
      </c>
      <c r="D825" t="s">
        <v>48</v>
      </c>
      <c r="E825">
        <f t="shared" si="12"/>
        <v>1</v>
      </c>
      <c r="F825">
        <f>IF(ISNA(VLOOKUP(B825,criteria!$U$2:$U$174,1,0)),0,1)</f>
        <v>1</v>
      </c>
      <c r="G825">
        <v>0.12628595423052699</v>
      </c>
      <c r="H825">
        <v>0.67165419783873648</v>
      </c>
      <c r="I825">
        <v>19052</v>
      </c>
      <c r="J825">
        <v>2406</v>
      </c>
      <c r="K825">
        <v>1616</v>
      </c>
      <c r="L825">
        <v>0</v>
      </c>
      <c r="M825">
        <v>1616</v>
      </c>
      <c r="N825">
        <v>94305</v>
      </c>
      <c r="O825" t="s">
        <v>49</v>
      </c>
      <c r="V825">
        <v>333260160</v>
      </c>
      <c r="W825">
        <v>226567008</v>
      </c>
      <c r="Z825">
        <v>697083008</v>
      </c>
      <c r="AB825">
        <v>456233984</v>
      </c>
      <c r="AF825">
        <v>1580082944</v>
      </c>
      <c r="AG825">
        <v>530651008</v>
      </c>
      <c r="AH825">
        <v>706937024</v>
      </c>
      <c r="AI825">
        <v>4422000</v>
      </c>
      <c r="AJ825">
        <v>711359040</v>
      </c>
      <c r="AK825">
        <v>186516000</v>
      </c>
      <c r="AL825">
        <v>58167000</v>
      </c>
      <c r="AM825">
        <v>2136796032</v>
      </c>
      <c r="AN825">
        <v>937267008</v>
      </c>
      <c r="AO825">
        <v>302361984</v>
      </c>
      <c r="AR825">
        <v>1580082944</v>
      </c>
      <c r="AS825">
        <v>2136796032</v>
      </c>
      <c r="AT825">
        <v>1487</v>
      </c>
      <c r="AU825">
        <v>0.92500000000000004</v>
      </c>
      <c r="AW825">
        <v>0.197464</v>
      </c>
      <c r="AX825">
        <v>0.51871999999999996</v>
      </c>
      <c r="AY825">
        <v>2.2342999999999998E-2</v>
      </c>
      <c r="AZ825">
        <v>49812.5</v>
      </c>
    </row>
    <row r="826" spans="1:52">
      <c r="A826">
        <v>2002</v>
      </c>
      <c r="B826">
        <v>243744</v>
      </c>
      <c r="C826" t="s">
        <v>122</v>
      </c>
      <c r="D826" t="s">
        <v>48</v>
      </c>
      <c r="E826">
        <f t="shared" si="12"/>
        <v>1</v>
      </c>
      <c r="F826">
        <f>IF(ISNA(VLOOKUP(B826,criteria!$U$2:$U$174,1,0)),0,1)</f>
        <v>1</v>
      </c>
      <c r="G826">
        <v>0.127318673046938</v>
      </c>
      <c r="H826">
        <v>0.69214527027027029</v>
      </c>
      <c r="I826">
        <v>18599</v>
      </c>
      <c r="J826">
        <v>2368</v>
      </c>
      <c r="K826">
        <v>1639</v>
      </c>
      <c r="L826">
        <v>0</v>
      </c>
      <c r="M826">
        <v>1639</v>
      </c>
      <c r="N826">
        <v>94305</v>
      </c>
      <c r="O826" t="s">
        <v>49</v>
      </c>
      <c r="V826">
        <v>351857472</v>
      </c>
      <c r="W826">
        <v>235755008</v>
      </c>
      <c r="Z826">
        <v>750876992</v>
      </c>
      <c r="AB826">
        <v>487739008</v>
      </c>
      <c r="AF826">
        <v>3323010048</v>
      </c>
      <c r="AG826">
        <v>582675968</v>
      </c>
      <c r="AH826">
        <v>732638016</v>
      </c>
      <c r="AI826">
        <v>5802000</v>
      </c>
      <c r="AJ826">
        <v>738440000</v>
      </c>
      <c r="AK826">
        <v>190346000</v>
      </c>
      <c r="AL826">
        <v>58821000</v>
      </c>
      <c r="AM826">
        <v>2265730048</v>
      </c>
      <c r="AN826">
        <v>996684032</v>
      </c>
      <c r="AO826">
        <v>363680000</v>
      </c>
      <c r="AP826">
        <v>7612768768</v>
      </c>
      <c r="AQ826">
        <v>8613805056</v>
      </c>
      <c r="AR826">
        <v>3323010048</v>
      </c>
      <c r="AS826">
        <v>2265730048</v>
      </c>
      <c r="AT826">
        <v>1550</v>
      </c>
      <c r="AU826">
        <v>0.94099999999999995</v>
      </c>
      <c r="AW826">
        <v>0.233377</v>
      </c>
      <c r="AX826">
        <v>0.51195100000000004</v>
      </c>
      <c r="AY826">
        <v>2.3902699999999999E-2</v>
      </c>
      <c r="AZ826">
        <v>48854</v>
      </c>
    </row>
    <row r="827" spans="1:52">
      <c r="A827">
        <v>2003</v>
      </c>
      <c r="B827">
        <v>243744</v>
      </c>
      <c r="C827" t="s">
        <v>122</v>
      </c>
      <c r="D827" t="s">
        <v>48</v>
      </c>
      <c r="E827">
        <f t="shared" si="12"/>
        <v>1</v>
      </c>
      <c r="F827">
        <f>IF(ISNA(VLOOKUP(B827,criteria!$U$2:$U$174,1,0)),0,1)</f>
        <v>1</v>
      </c>
      <c r="G827">
        <v>0.12577839811037148</v>
      </c>
      <c r="H827">
        <v>0.69995731967562957</v>
      </c>
      <c r="I827">
        <v>18628</v>
      </c>
      <c r="J827">
        <v>2343</v>
      </c>
      <c r="K827">
        <v>1640</v>
      </c>
      <c r="L827">
        <v>0</v>
      </c>
      <c r="M827">
        <v>1640</v>
      </c>
      <c r="N827">
        <v>94305</v>
      </c>
      <c r="O827" t="s">
        <v>49</v>
      </c>
      <c r="V827">
        <v>373962272</v>
      </c>
      <c r="W827">
        <v>245907008</v>
      </c>
      <c r="Z827">
        <v>796033984</v>
      </c>
      <c r="AB827">
        <v>540168000</v>
      </c>
      <c r="AF827">
        <v>3861105920</v>
      </c>
      <c r="AG827">
        <v>617899008</v>
      </c>
      <c r="AH827">
        <v>753280000</v>
      </c>
      <c r="AI827">
        <v>6058000</v>
      </c>
      <c r="AJ827">
        <v>759337984</v>
      </c>
      <c r="AK827">
        <v>198760992</v>
      </c>
      <c r="AL827">
        <v>61421000</v>
      </c>
      <c r="AM827">
        <v>2365893888</v>
      </c>
      <c r="AN827">
        <v>1030564992</v>
      </c>
      <c r="AO827">
        <v>398054016</v>
      </c>
      <c r="AP827">
        <v>8613805056</v>
      </c>
      <c r="AQ827">
        <v>9922040832</v>
      </c>
      <c r="AR827">
        <v>3861105920</v>
      </c>
      <c r="AS827">
        <v>2365893888</v>
      </c>
      <c r="AT827">
        <v>1531</v>
      </c>
      <c r="AU827">
        <v>0.95299999999999996</v>
      </c>
      <c r="AW827">
        <v>0.25025599999999998</v>
      </c>
      <c r="AX827">
        <v>0.50665300000000002</v>
      </c>
      <c r="AY827">
        <v>2.71238E-2</v>
      </c>
      <c r="AZ827">
        <v>48426</v>
      </c>
    </row>
    <row r="828" spans="1:52">
      <c r="A828">
        <v>2004</v>
      </c>
      <c r="B828">
        <v>243744</v>
      </c>
      <c r="C828" t="s">
        <v>122</v>
      </c>
      <c r="D828" t="s">
        <v>48</v>
      </c>
      <c r="E828">
        <f t="shared" si="12"/>
        <v>1</v>
      </c>
      <c r="F828">
        <f>IF(ISNA(VLOOKUP(B828,criteria!$U$2:$U$174,1,0)),0,1)</f>
        <v>1</v>
      </c>
      <c r="G828">
        <v>0.12966826622157313</v>
      </c>
      <c r="H828">
        <v>0.66331456154465007</v>
      </c>
      <c r="I828">
        <v>19172</v>
      </c>
      <c r="J828">
        <v>2486</v>
      </c>
      <c r="K828">
        <v>1649</v>
      </c>
      <c r="L828">
        <v>0</v>
      </c>
      <c r="M828">
        <v>1649</v>
      </c>
      <c r="V828">
        <v>402153984</v>
      </c>
      <c r="W828">
        <v>264983008</v>
      </c>
      <c r="Z828">
        <v>836849024</v>
      </c>
      <c r="AB828">
        <v>701726976</v>
      </c>
      <c r="AF828">
        <v>5176786944</v>
      </c>
      <c r="AG828">
        <v>900905024</v>
      </c>
      <c r="AH828">
        <v>736192000</v>
      </c>
      <c r="AJ828">
        <v>736192000</v>
      </c>
      <c r="AK828">
        <v>74332000</v>
      </c>
      <c r="AL828">
        <v>56262000</v>
      </c>
      <c r="AM828">
        <v>2498804992</v>
      </c>
      <c r="AN828">
        <v>1110472960</v>
      </c>
      <c r="AO828">
        <v>358190016</v>
      </c>
      <c r="AP828">
        <v>9922040832</v>
      </c>
      <c r="AQ828">
        <v>12205034496</v>
      </c>
      <c r="AR828">
        <v>5176786944</v>
      </c>
      <c r="AS828">
        <v>2498804992</v>
      </c>
      <c r="AT828">
        <v>1644</v>
      </c>
      <c r="AU828">
        <v>0.94</v>
      </c>
      <c r="AW828">
        <v>0.311529</v>
      </c>
      <c r="AX828">
        <v>0.47409299999999999</v>
      </c>
      <c r="AY828">
        <v>3.0440399999999999E-2</v>
      </c>
      <c r="AZ828">
        <v>45235.5</v>
      </c>
    </row>
    <row r="829" spans="1:52">
      <c r="A829">
        <v>2005</v>
      </c>
      <c r="B829">
        <v>243744</v>
      </c>
      <c r="C829" t="s">
        <v>81</v>
      </c>
      <c r="D829" t="s">
        <v>48</v>
      </c>
      <c r="E829">
        <f t="shared" si="12"/>
        <v>1</v>
      </c>
      <c r="F829">
        <f>IF(ISNA(VLOOKUP(B829,criteria!$U$2:$U$174,1,0)),0,1)</f>
        <v>1</v>
      </c>
      <c r="G829">
        <v>0.12012874473879673</v>
      </c>
      <c r="H829">
        <v>0.67312448474855735</v>
      </c>
      <c r="I829">
        <v>20195</v>
      </c>
      <c r="J829">
        <v>2426</v>
      </c>
      <c r="K829">
        <v>1633</v>
      </c>
      <c r="L829">
        <v>0</v>
      </c>
      <c r="M829">
        <v>1633</v>
      </c>
      <c r="N829">
        <v>94305</v>
      </c>
      <c r="O829" t="s">
        <v>49</v>
      </c>
      <c r="P829" t="s">
        <v>50</v>
      </c>
      <c r="Q829" t="s">
        <v>51</v>
      </c>
      <c r="V829">
        <v>423732000</v>
      </c>
      <c r="W829">
        <v>280833984</v>
      </c>
      <c r="Z829">
        <v>821865024</v>
      </c>
      <c r="AB829">
        <v>434048992</v>
      </c>
      <c r="AF829">
        <v>2875721984</v>
      </c>
      <c r="AG829">
        <v>854483008</v>
      </c>
      <c r="AH829">
        <v>864668032</v>
      </c>
      <c r="AJ829">
        <v>864668032</v>
      </c>
      <c r="AK829">
        <v>133812000</v>
      </c>
      <c r="AL829">
        <v>81487000</v>
      </c>
      <c r="AM829">
        <v>2734985984</v>
      </c>
      <c r="AN829">
        <v>1080068992</v>
      </c>
      <c r="AO829">
        <v>556627008</v>
      </c>
      <c r="AP829">
        <v>12205034496</v>
      </c>
      <c r="AQ829">
        <v>14084675584</v>
      </c>
      <c r="AR829">
        <v>2875721984</v>
      </c>
      <c r="AS829">
        <v>2734985984</v>
      </c>
      <c r="AT829">
        <v>1521</v>
      </c>
      <c r="AU829">
        <v>0.95199999999999996</v>
      </c>
      <c r="AW829">
        <v>0.35418899999999998</v>
      </c>
      <c r="AX829">
        <v>0.46818700000000002</v>
      </c>
      <c r="AY829">
        <v>2.8632000000000001E-2</v>
      </c>
      <c r="AZ829">
        <v>42619</v>
      </c>
    </row>
    <row r="830" spans="1:52">
      <c r="A830">
        <v>2006</v>
      </c>
      <c r="B830">
        <v>243744</v>
      </c>
      <c r="C830" t="s">
        <v>81</v>
      </c>
      <c r="D830" t="s">
        <v>48</v>
      </c>
      <c r="E830">
        <f t="shared" si="12"/>
        <v>1</v>
      </c>
      <c r="F830">
        <f>IF(ISNA(VLOOKUP(B830,criteria!$U$2:$U$174,1,0)),0,1)</f>
        <v>1</v>
      </c>
      <c r="G830">
        <v>0.10943446917118166</v>
      </c>
      <c r="H830">
        <v>0.67430441898527005</v>
      </c>
      <c r="I830">
        <v>22333</v>
      </c>
      <c r="J830">
        <v>2444</v>
      </c>
      <c r="K830">
        <v>1648</v>
      </c>
      <c r="L830">
        <v>0</v>
      </c>
      <c r="M830">
        <v>1648</v>
      </c>
      <c r="N830">
        <v>94305</v>
      </c>
      <c r="O830" t="s">
        <v>49</v>
      </c>
      <c r="P830" t="s">
        <v>50</v>
      </c>
      <c r="Q830" t="s">
        <v>51</v>
      </c>
      <c r="V830">
        <v>450216992</v>
      </c>
      <c r="W830">
        <v>294155008</v>
      </c>
      <c r="Z830">
        <v>918966976</v>
      </c>
      <c r="AA830">
        <v>8639000</v>
      </c>
      <c r="AB830">
        <v>424689984</v>
      </c>
      <c r="AF830">
        <v>3155079936</v>
      </c>
      <c r="AG830">
        <v>943744000</v>
      </c>
      <c r="AH830">
        <v>900022976</v>
      </c>
      <c r="AJ830">
        <v>900022976</v>
      </c>
      <c r="AK830">
        <v>136362000</v>
      </c>
      <c r="AL830">
        <v>105698000</v>
      </c>
      <c r="AM830">
        <v>2904705024</v>
      </c>
      <c r="AN830">
        <v>1164296960</v>
      </c>
      <c r="AO830">
        <v>547395008</v>
      </c>
      <c r="AP830">
        <v>14084675584</v>
      </c>
      <c r="AQ830">
        <v>17164835840</v>
      </c>
      <c r="AR830">
        <v>3155079936</v>
      </c>
      <c r="AS830">
        <v>2904705024</v>
      </c>
      <c r="AT830">
        <v>1538</v>
      </c>
      <c r="AU830">
        <v>0.95199999999999996</v>
      </c>
      <c r="AW830">
        <v>0.310249</v>
      </c>
      <c r="AX830">
        <v>0.48199399999999998</v>
      </c>
      <c r="AY830">
        <v>3.2687000000000001E-2</v>
      </c>
      <c r="AZ830">
        <v>43055</v>
      </c>
    </row>
    <row r="831" spans="1:52">
      <c r="A831">
        <v>2007</v>
      </c>
      <c r="B831">
        <v>243744</v>
      </c>
      <c r="C831" t="s">
        <v>81</v>
      </c>
      <c r="D831" t="s">
        <v>48</v>
      </c>
      <c r="E831">
        <f t="shared" si="12"/>
        <v>1</v>
      </c>
      <c r="F831">
        <f>IF(ISNA(VLOOKUP(B831,criteria!$U$2:$U$174,1,0)),0,1)</f>
        <v>1</v>
      </c>
      <c r="G831">
        <v>0.10284664830119375</v>
      </c>
      <c r="H831">
        <v>0.69926948051948057</v>
      </c>
      <c r="I831">
        <v>23958</v>
      </c>
      <c r="J831">
        <v>2464</v>
      </c>
      <c r="K831">
        <v>1723</v>
      </c>
      <c r="L831">
        <v>0</v>
      </c>
      <c r="M831">
        <v>1723</v>
      </c>
      <c r="N831">
        <v>94305</v>
      </c>
      <c r="O831" t="s">
        <v>49</v>
      </c>
      <c r="P831" t="s">
        <v>50</v>
      </c>
      <c r="Q831" t="s">
        <v>51</v>
      </c>
      <c r="V831">
        <v>476288000</v>
      </c>
      <c r="W831">
        <v>299844000</v>
      </c>
      <c r="Z831">
        <v>897244032</v>
      </c>
      <c r="AA831">
        <v>9741000</v>
      </c>
      <c r="AB831">
        <v>443683008</v>
      </c>
      <c r="AC831">
        <v>225899008</v>
      </c>
      <c r="AF831">
        <v>3475456000</v>
      </c>
      <c r="AG831">
        <v>1062404992</v>
      </c>
      <c r="AH831">
        <v>923462016</v>
      </c>
      <c r="AJ831">
        <v>923462016</v>
      </c>
      <c r="AK831">
        <v>150819008</v>
      </c>
      <c r="AL831">
        <v>117835000</v>
      </c>
      <c r="AM831">
        <v>3175857920</v>
      </c>
      <c r="AN831">
        <v>1262295040</v>
      </c>
      <c r="AO831">
        <v>621110976</v>
      </c>
      <c r="AP831">
        <v>17164835840</v>
      </c>
      <c r="AQ831">
        <v>17214373888</v>
      </c>
      <c r="AR831">
        <v>3475456000</v>
      </c>
      <c r="AS831">
        <v>3175857920</v>
      </c>
      <c r="AT831">
        <v>1545</v>
      </c>
      <c r="AU831">
        <v>0.94399999999999995</v>
      </c>
      <c r="AW831">
        <v>0.31115999999999999</v>
      </c>
      <c r="AX831">
        <v>0.49367800000000001</v>
      </c>
      <c r="AY831">
        <v>3.5184199999999999E-2</v>
      </c>
      <c r="AZ831">
        <v>44226</v>
      </c>
    </row>
    <row r="832" spans="1:52">
      <c r="A832">
        <v>2008</v>
      </c>
      <c r="B832">
        <v>243744</v>
      </c>
      <c r="C832" t="s">
        <v>81</v>
      </c>
      <c r="D832" t="s">
        <v>48</v>
      </c>
      <c r="E832">
        <f t="shared" si="12"/>
        <v>1</v>
      </c>
      <c r="F832">
        <f>IF(ISNA(VLOOKUP(B832,criteria!$U$2:$U$174,1,0)),0,1)</f>
        <v>1</v>
      </c>
      <c r="G832">
        <v>9.4865409699988149E-2</v>
      </c>
      <c r="H832">
        <v>0.70958333333333334</v>
      </c>
      <c r="I832">
        <v>25299</v>
      </c>
      <c r="J832">
        <v>2400</v>
      </c>
      <c r="K832">
        <v>1703</v>
      </c>
      <c r="L832">
        <v>0</v>
      </c>
      <c r="M832">
        <v>1703</v>
      </c>
      <c r="V832">
        <v>501692000</v>
      </c>
      <c r="W832">
        <v>291372000</v>
      </c>
      <c r="Z832">
        <v>825612992</v>
      </c>
      <c r="AA832">
        <v>10815000</v>
      </c>
      <c r="AB832">
        <v>432953984</v>
      </c>
      <c r="AF832">
        <v>3491995904</v>
      </c>
      <c r="AG832">
        <v>1069582016</v>
      </c>
      <c r="AH832">
        <v>848148992</v>
      </c>
      <c r="AJ832">
        <v>848148992</v>
      </c>
      <c r="AK832">
        <v>144094000</v>
      </c>
      <c r="AL832">
        <v>125251000</v>
      </c>
      <c r="AM832">
        <v>3129846016</v>
      </c>
      <c r="AN832">
        <v>1347266048</v>
      </c>
      <c r="AO832">
        <v>648622976</v>
      </c>
      <c r="AP832">
        <v>17214373888</v>
      </c>
      <c r="AQ832">
        <v>12619094016</v>
      </c>
      <c r="AR832">
        <v>3491995904</v>
      </c>
      <c r="AS832">
        <v>3129846016</v>
      </c>
      <c r="AT832">
        <v>1556</v>
      </c>
      <c r="AU832">
        <v>0.94899999999999995</v>
      </c>
      <c r="AW832">
        <v>0.217224</v>
      </c>
      <c r="AX832">
        <v>0.50385599999999997</v>
      </c>
      <c r="AY832">
        <v>2.05656E-2</v>
      </c>
      <c r="AZ832">
        <v>45000</v>
      </c>
    </row>
    <row r="833" spans="1:52">
      <c r="A833">
        <v>2009</v>
      </c>
      <c r="B833">
        <v>243744</v>
      </c>
      <c r="C833" t="s">
        <v>81</v>
      </c>
      <c r="D833" t="s">
        <v>48</v>
      </c>
      <c r="E833">
        <f t="shared" si="12"/>
        <v>1</v>
      </c>
      <c r="F833">
        <f>IF(ISNA(VLOOKUP(B833,criteria!$U$2:$U$174,1,0)),0,1)</f>
        <v>1</v>
      </c>
      <c r="G833">
        <v>7.9726576620986561E-2</v>
      </c>
      <c r="H833">
        <v>0.69826875515251441</v>
      </c>
      <c r="I833">
        <v>30429</v>
      </c>
      <c r="J833">
        <v>2426</v>
      </c>
      <c r="K833">
        <v>1694</v>
      </c>
      <c r="L833">
        <v>0</v>
      </c>
      <c r="M833">
        <v>1694</v>
      </c>
      <c r="N833">
        <v>94305</v>
      </c>
      <c r="O833" t="s">
        <v>49</v>
      </c>
      <c r="P833" t="s">
        <v>50</v>
      </c>
      <c r="Q833" t="s">
        <v>51</v>
      </c>
      <c r="R833">
        <v>-122.17</v>
      </c>
      <c r="S833">
        <v>37.4285</v>
      </c>
      <c r="V833">
        <v>535244992</v>
      </c>
      <c r="W833">
        <v>307806016</v>
      </c>
      <c r="Z833">
        <v>861380992</v>
      </c>
      <c r="AA833">
        <v>7364000</v>
      </c>
      <c r="AB833">
        <v>431415008</v>
      </c>
      <c r="AC833">
        <v>90001000</v>
      </c>
      <c r="AF833">
        <v>3500697088</v>
      </c>
      <c r="AG833">
        <v>1075900032</v>
      </c>
      <c r="AH833">
        <v>950988032</v>
      </c>
      <c r="AJ833">
        <v>950988032</v>
      </c>
      <c r="AK833">
        <v>144592992</v>
      </c>
      <c r="AL833">
        <v>121169000</v>
      </c>
      <c r="AM833">
        <v>3291021056</v>
      </c>
      <c r="AN833">
        <v>1350375040</v>
      </c>
      <c r="AO833">
        <v>714000000</v>
      </c>
      <c r="AP833">
        <v>12619094016</v>
      </c>
      <c r="AQ833">
        <v>13851114496</v>
      </c>
      <c r="AR833">
        <v>3500697088</v>
      </c>
      <c r="AS833">
        <v>3291021056</v>
      </c>
      <c r="AT833">
        <v>1558</v>
      </c>
      <c r="AU833">
        <v>0.94699999999999995</v>
      </c>
      <c r="AW833">
        <v>4.2653999999999997E-2</v>
      </c>
      <c r="AX833">
        <v>0.49763000000000002</v>
      </c>
      <c r="AY833" t="s">
        <v>82</v>
      </c>
      <c r="AZ833">
        <v>47966.5</v>
      </c>
    </row>
    <row r="834" spans="1:52">
      <c r="A834">
        <v>2010</v>
      </c>
      <c r="B834">
        <v>243744</v>
      </c>
      <c r="C834" t="s">
        <v>81</v>
      </c>
      <c r="D834" t="s">
        <v>48</v>
      </c>
      <c r="E834">
        <f t="shared" ref="E834:E897" si="13">IF(M834&gt;999,1,0)</f>
        <v>1</v>
      </c>
      <c r="F834">
        <f>IF(ISNA(VLOOKUP(B834,criteria!$U$2:$U$174,1,0)),0,1)</f>
        <v>1</v>
      </c>
      <c r="G834">
        <v>7.3074761101742547E-2</v>
      </c>
      <c r="H834">
        <v>0.71452991452991454</v>
      </c>
      <c r="I834">
        <v>32022</v>
      </c>
      <c r="J834">
        <v>2340</v>
      </c>
      <c r="K834">
        <v>1672</v>
      </c>
      <c r="L834">
        <v>0</v>
      </c>
      <c r="M834">
        <v>1672</v>
      </c>
      <c r="N834">
        <v>94305</v>
      </c>
      <c r="O834" t="s">
        <v>49</v>
      </c>
      <c r="P834" t="s">
        <v>50</v>
      </c>
      <c r="Q834" t="s">
        <v>51</v>
      </c>
      <c r="R834">
        <v>-122.17</v>
      </c>
      <c r="S834">
        <v>37.4285</v>
      </c>
      <c r="V834">
        <v>560366976</v>
      </c>
      <c r="W834">
        <v>330060000</v>
      </c>
      <c r="Z834">
        <v>1053489024</v>
      </c>
      <c r="AA834">
        <v>5215000</v>
      </c>
      <c r="AB834">
        <v>466031008</v>
      </c>
      <c r="AF834">
        <v>6291432960</v>
      </c>
      <c r="AG834">
        <v>1125611008</v>
      </c>
      <c r="AH834">
        <v>1032110016</v>
      </c>
      <c r="AJ834">
        <v>1032110016</v>
      </c>
      <c r="AK834">
        <v>154392992</v>
      </c>
      <c r="AL834">
        <v>122887000</v>
      </c>
      <c r="AM834">
        <v>3510078976</v>
      </c>
      <c r="AN834">
        <v>1430555008</v>
      </c>
      <c r="AO834">
        <v>743094016</v>
      </c>
      <c r="AP834">
        <v>13851114496</v>
      </c>
      <c r="AQ834">
        <v>16502605824</v>
      </c>
      <c r="AR834">
        <v>6291432960</v>
      </c>
      <c r="AS834">
        <v>3510078976</v>
      </c>
      <c r="AT834">
        <v>1569</v>
      </c>
      <c r="AU834">
        <v>0.96099999999999997</v>
      </c>
      <c r="AW834">
        <v>4.1128999999999999E-2</v>
      </c>
      <c r="AX834">
        <v>0.47903200000000001</v>
      </c>
      <c r="AY834" t="s">
        <v>82</v>
      </c>
      <c r="AZ834">
        <v>51045.5</v>
      </c>
    </row>
    <row r="835" spans="1:52">
      <c r="A835">
        <v>2011</v>
      </c>
      <c r="B835">
        <v>243744</v>
      </c>
      <c r="C835" t="s">
        <v>81</v>
      </c>
      <c r="D835" t="s">
        <v>48</v>
      </c>
      <c r="E835">
        <f t="shared" si="13"/>
        <v>1</v>
      </c>
      <c r="F835">
        <f>IF(ISNA(VLOOKUP(B835,criteria!$U$2:$U$174,1,0)),0,1)</f>
        <v>1</v>
      </c>
      <c r="G835">
        <v>7.0950273669500408E-2</v>
      </c>
      <c r="H835">
        <v>0.70045137464095197</v>
      </c>
      <c r="I835">
        <v>34348</v>
      </c>
      <c r="J835">
        <v>2437</v>
      </c>
      <c r="K835">
        <v>1707</v>
      </c>
      <c r="L835">
        <v>0</v>
      </c>
      <c r="M835">
        <v>1707</v>
      </c>
      <c r="N835">
        <v>94305</v>
      </c>
      <c r="O835" t="s">
        <v>49</v>
      </c>
      <c r="P835" t="s">
        <v>50</v>
      </c>
      <c r="Q835" t="s">
        <v>51</v>
      </c>
      <c r="R835">
        <v>-122.182</v>
      </c>
      <c r="S835">
        <v>37.431699999999999</v>
      </c>
      <c r="T835">
        <v>0.01</v>
      </c>
      <c r="U835">
        <v>1156</v>
      </c>
      <c r="V835">
        <v>585275008</v>
      </c>
      <c r="W835">
        <v>344625984</v>
      </c>
      <c r="Z835">
        <v>1035600000</v>
      </c>
      <c r="AA835">
        <v>37096000</v>
      </c>
      <c r="AB835">
        <v>1088667008</v>
      </c>
      <c r="AF835">
        <v>4867211776</v>
      </c>
      <c r="AG835">
        <v>1200048000</v>
      </c>
      <c r="AH835">
        <v>1023411968</v>
      </c>
      <c r="AJ835">
        <v>1023411968</v>
      </c>
      <c r="AK835">
        <v>163936000</v>
      </c>
      <c r="AL835">
        <v>146564992</v>
      </c>
      <c r="AM835">
        <v>3766309888</v>
      </c>
      <c r="AN835">
        <v>1528466944</v>
      </c>
      <c r="AO835">
        <v>805892992</v>
      </c>
      <c r="AP835">
        <v>16502605824</v>
      </c>
      <c r="AQ835">
        <v>17035803648</v>
      </c>
      <c r="AR835">
        <v>4867211776</v>
      </c>
      <c r="AS835">
        <v>3766309888</v>
      </c>
      <c r="AT835">
        <v>1567</v>
      </c>
      <c r="AU835">
        <v>0.95199999999999996</v>
      </c>
      <c r="AV835">
        <v>12291</v>
      </c>
      <c r="AW835">
        <v>3.8142599999999999E-2</v>
      </c>
      <c r="AX835">
        <v>0.47678300000000001</v>
      </c>
      <c r="AY835" t="s">
        <v>82</v>
      </c>
      <c r="AZ835">
        <v>52799</v>
      </c>
    </row>
    <row r="836" spans="1:52">
      <c r="A836">
        <v>2012</v>
      </c>
      <c r="B836">
        <v>243744</v>
      </c>
      <c r="C836" t="s">
        <v>81</v>
      </c>
      <c r="D836" t="s">
        <v>48</v>
      </c>
      <c r="E836">
        <f t="shared" si="13"/>
        <v>1</v>
      </c>
      <c r="F836">
        <f>IF(ISNA(VLOOKUP(B836,criteria!$U$2:$U$174,1,0)),0,1)</f>
        <v>1</v>
      </c>
      <c r="G836">
        <v>6.6144354662590082E-2</v>
      </c>
      <c r="H836">
        <v>0.72843582335947177</v>
      </c>
      <c r="I836">
        <v>36632</v>
      </c>
      <c r="J836">
        <v>2423</v>
      </c>
      <c r="K836">
        <v>1765</v>
      </c>
      <c r="L836">
        <v>0</v>
      </c>
      <c r="M836">
        <v>1765</v>
      </c>
      <c r="N836">
        <v>94305</v>
      </c>
      <c r="O836" t="s">
        <v>49</v>
      </c>
      <c r="P836" t="s">
        <v>50</v>
      </c>
      <c r="Q836" t="s">
        <v>51</v>
      </c>
      <c r="R836">
        <v>-122.182</v>
      </c>
      <c r="S836">
        <v>37.431699999999999</v>
      </c>
      <c r="T836">
        <v>7.0000000000000001E-3</v>
      </c>
      <c r="U836">
        <v>1251</v>
      </c>
      <c r="V836">
        <v>608068992</v>
      </c>
      <c r="W836">
        <v>366556992</v>
      </c>
      <c r="Z836">
        <v>1017022016</v>
      </c>
      <c r="AA836">
        <v>36986000</v>
      </c>
      <c r="AB836">
        <v>873724992</v>
      </c>
      <c r="AF836">
        <v>6035604992</v>
      </c>
      <c r="AG836">
        <v>1355639040</v>
      </c>
      <c r="AH836">
        <v>1030328000</v>
      </c>
      <c r="AJ836">
        <v>1030328000</v>
      </c>
      <c r="AK836">
        <v>143575008</v>
      </c>
      <c r="AL836">
        <v>162176000</v>
      </c>
      <c r="AM836">
        <v>3972848896</v>
      </c>
      <c r="AN836">
        <v>1649645056</v>
      </c>
      <c r="AO836">
        <v>849672000</v>
      </c>
      <c r="AP836">
        <v>17035803648</v>
      </c>
      <c r="AQ836">
        <v>18688868352</v>
      </c>
      <c r="AR836">
        <v>6035604992</v>
      </c>
      <c r="AS836">
        <v>3972848896</v>
      </c>
      <c r="AT836">
        <v>1648</v>
      </c>
      <c r="AU836">
        <v>0.95799999999999996</v>
      </c>
      <c r="AV836">
        <v>12721</v>
      </c>
      <c r="AW836">
        <v>4.2662100000000001E-2</v>
      </c>
      <c r="AX836">
        <v>0.47269600000000001</v>
      </c>
      <c r="AY836" t="s">
        <v>82</v>
      </c>
      <c r="AZ836">
        <v>51684</v>
      </c>
    </row>
    <row r="837" spans="1:52">
      <c r="A837">
        <v>2013</v>
      </c>
      <c r="B837">
        <v>243744</v>
      </c>
      <c r="C837" t="s">
        <v>81</v>
      </c>
      <c r="D837" t="s">
        <v>48</v>
      </c>
      <c r="E837">
        <f t="shared" si="13"/>
        <v>1</v>
      </c>
      <c r="F837">
        <f>IF(ISNA(VLOOKUP(B837,criteria!$U$2:$U$174,1,0)),0,1)</f>
        <v>1</v>
      </c>
      <c r="G837">
        <v>5.6866179046049244E-2</v>
      </c>
      <c r="H837">
        <v>0.75951086956521741</v>
      </c>
      <c r="I837">
        <v>38828</v>
      </c>
      <c r="J837">
        <v>2208</v>
      </c>
      <c r="K837">
        <v>1677</v>
      </c>
      <c r="L837">
        <v>0</v>
      </c>
      <c r="M837">
        <v>1677</v>
      </c>
      <c r="N837">
        <v>94305</v>
      </c>
      <c r="O837" t="s">
        <v>49</v>
      </c>
      <c r="P837" t="s">
        <v>50</v>
      </c>
      <c r="Q837" t="s">
        <v>51</v>
      </c>
      <c r="R837">
        <v>-122.182</v>
      </c>
      <c r="S837">
        <v>37.431699999999999</v>
      </c>
      <c r="T837">
        <v>0.01</v>
      </c>
      <c r="U837">
        <v>1295</v>
      </c>
      <c r="V837">
        <v>631225024</v>
      </c>
      <c r="W837">
        <v>382376992</v>
      </c>
      <c r="Z837">
        <v>1031747008</v>
      </c>
      <c r="AA837">
        <v>41900000</v>
      </c>
      <c r="AB837">
        <v>978270976</v>
      </c>
      <c r="AF837">
        <v>7760028160</v>
      </c>
      <c r="AG837">
        <v>1443857024</v>
      </c>
      <c r="AH837">
        <v>1081965056</v>
      </c>
      <c r="AJ837">
        <v>1081965056</v>
      </c>
      <c r="AK837">
        <v>154976000</v>
      </c>
      <c r="AL837">
        <v>182148992</v>
      </c>
      <c r="AM837">
        <v>4291840000</v>
      </c>
      <c r="AN837">
        <v>1754084992</v>
      </c>
      <c r="AO837">
        <v>905521984</v>
      </c>
      <c r="AP837">
        <v>18688868352</v>
      </c>
      <c r="AQ837">
        <v>21466005504</v>
      </c>
      <c r="AR837">
        <v>7760028160</v>
      </c>
      <c r="AS837">
        <v>4291840000</v>
      </c>
      <c r="AT837">
        <v>1611</v>
      </c>
      <c r="AU837">
        <v>0.94599999999999995</v>
      </c>
      <c r="AW837">
        <v>5.2680200000000003E-2</v>
      </c>
      <c r="AX837">
        <v>0.45009199999999999</v>
      </c>
      <c r="AY837" t="s">
        <v>82</v>
      </c>
      <c r="AZ837">
        <v>48495.5</v>
      </c>
    </row>
    <row r="838" spans="1:52">
      <c r="A838">
        <v>2014</v>
      </c>
      <c r="B838">
        <v>243744</v>
      </c>
      <c r="C838" t="s">
        <v>81</v>
      </c>
      <c r="D838" t="s">
        <v>48</v>
      </c>
      <c r="E838">
        <f t="shared" si="13"/>
        <v>1</v>
      </c>
      <c r="F838">
        <f>IF(ISNA(VLOOKUP(B838,criteria!$U$2:$U$174,1,0)),0,1)</f>
        <v>1</v>
      </c>
      <c r="G838">
        <v>5.0869163089619848E-2</v>
      </c>
      <c r="H838">
        <v>0.78228438228438224</v>
      </c>
      <c r="I838">
        <v>42167</v>
      </c>
      <c r="J838">
        <v>2145</v>
      </c>
      <c r="K838">
        <v>1678</v>
      </c>
      <c r="M838">
        <v>1678</v>
      </c>
      <c r="N838">
        <v>94305</v>
      </c>
      <c r="O838" t="s">
        <v>49</v>
      </c>
      <c r="P838" t="s">
        <v>50</v>
      </c>
      <c r="Q838" t="s">
        <v>51</v>
      </c>
      <c r="R838">
        <v>-122.182</v>
      </c>
      <c r="S838">
        <v>37.431699999999999</v>
      </c>
      <c r="T838">
        <v>8.0000000000000002E-3</v>
      </c>
      <c r="U838">
        <v>1281</v>
      </c>
      <c r="V838">
        <v>659897984</v>
      </c>
      <c r="W838">
        <v>399281984</v>
      </c>
      <c r="Z838">
        <v>1120237056</v>
      </c>
      <c r="AA838">
        <v>34655000</v>
      </c>
      <c r="AB838">
        <v>992851968</v>
      </c>
      <c r="AF838">
        <v>5913488896</v>
      </c>
      <c r="AG838">
        <v>1561558016</v>
      </c>
      <c r="AH838">
        <v>1171906944</v>
      </c>
      <c r="AJ838">
        <v>1171906944</v>
      </c>
      <c r="AK838">
        <v>149772992</v>
      </c>
      <c r="AL838">
        <v>212774000</v>
      </c>
      <c r="AM838">
        <v>4645698048</v>
      </c>
      <c r="AN838">
        <v>1866100992</v>
      </c>
      <c r="AO838">
        <v>982604032</v>
      </c>
      <c r="AP838">
        <v>21466005504</v>
      </c>
      <c r="AQ838">
        <v>22222956544</v>
      </c>
      <c r="AR838">
        <v>5913488896</v>
      </c>
      <c r="AS838">
        <v>4645698048</v>
      </c>
      <c r="AT838">
        <v>1588</v>
      </c>
      <c r="AU838">
        <v>0.93899999999999995</v>
      </c>
      <c r="AV838">
        <v>13631</v>
      </c>
      <c r="AW838">
        <v>5.5769199999999998E-2</v>
      </c>
      <c r="AX838">
        <v>0.46057700000000001</v>
      </c>
      <c r="AY838" t="s">
        <v>82</v>
      </c>
      <c r="AZ838">
        <v>48272.5</v>
      </c>
    </row>
    <row r="839" spans="1:52">
      <c r="A839">
        <v>2015</v>
      </c>
      <c r="B839">
        <v>243744</v>
      </c>
      <c r="C839" t="s">
        <v>81</v>
      </c>
      <c r="D839" t="s">
        <v>48</v>
      </c>
      <c r="E839">
        <f t="shared" si="13"/>
        <v>1</v>
      </c>
      <c r="F839">
        <f>IF(ISNA(VLOOKUP(B839,criteria!$U$2:$U$174,1,0)),0,1)</f>
        <v>1</v>
      </c>
      <c r="G839">
        <v>5.035649575264136E-2</v>
      </c>
      <c r="H839">
        <v>0.80373831775700932</v>
      </c>
      <c r="I839">
        <v>42497</v>
      </c>
      <c r="J839">
        <v>2140</v>
      </c>
      <c r="K839">
        <v>1720</v>
      </c>
      <c r="M839">
        <v>1720</v>
      </c>
      <c r="T839">
        <v>7.0000000000000001E-3</v>
      </c>
      <c r="U839">
        <v>1165</v>
      </c>
      <c r="V839">
        <v>700846016</v>
      </c>
      <c r="W839">
        <v>431232992</v>
      </c>
      <c r="Z839">
        <v>1162349056</v>
      </c>
      <c r="AA839">
        <v>33767000</v>
      </c>
      <c r="AB839">
        <v>1578599936</v>
      </c>
      <c r="AF839">
        <v>5999714816</v>
      </c>
      <c r="AG839">
        <v>1679233024</v>
      </c>
      <c r="AH839">
        <v>1215827968</v>
      </c>
      <c r="AJ839">
        <v>1215827968</v>
      </c>
      <c r="AK839">
        <v>146820992</v>
      </c>
      <c r="AL839">
        <v>235150000</v>
      </c>
      <c r="AM839">
        <v>4914610176</v>
      </c>
      <c r="AN839">
        <v>1994977024</v>
      </c>
      <c r="AO839">
        <v>1096679936</v>
      </c>
      <c r="AP839">
        <v>22222956544</v>
      </c>
      <c r="AQ839">
        <v>22398130176</v>
      </c>
      <c r="AR839">
        <v>5999714816</v>
      </c>
      <c r="AS839">
        <v>4914610176</v>
      </c>
      <c r="AT839">
        <v>1570</v>
      </c>
      <c r="AU839">
        <v>0.93899999999999995</v>
      </c>
      <c r="AW839">
        <v>5.3684200000000001E-2</v>
      </c>
      <c r="AX839">
        <v>0.47894700000000001</v>
      </c>
      <c r="AY839" t="s">
        <v>82</v>
      </c>
      <c r="AZ839">
        <v>48246.5</v>
      </c>
    </row>
    <row r="840" spans="1:52">
      <c r="A840">
        <v>2016</v>
      </c>
      <c r="B840">
        <v>243744</v>
      </c>
      <c r="C840" t="s">
        <v>81</v>
      </c>
      <c r="D840" t="s">
        <v>48</v>
      </c>
      <c r="E840">
        <f t="shared" si="13"/>
        <v>1</v>
      </c>
      <c r="F840">
        <f>IF(ISNA(VLOOKUP(B840,criteria!$U$2:$U$174,1,0)),0,1)</f>
        <v>1</v>
      </c>
      <c r="G840">
        <v>4.8139645884946701E-2</v>
      </c>
      <c r="H840">
        <v>0.82105760151085927</v>
      </c>
      <c r="I840">
        <v>43997</v>
      </c>
      <c r="J840">
        <v>2118</v>
      </c>
      <c r="K840">
        <v>1739</v>
      </c>
      <c r="M840">
        <v>1739</v>
      </c>
      <c r="T840">
        <v>0.01</v>
      </c>
      <c r="U840">
        <v>1103</v>
      </c>
      <c r="V840">
        <v>718099008</v>
      </c>
      <c r="W840">
        <v>431248000</v>
      </c>
      <c r="Z840">
        <v>1321019008</v>
      </c>
      <c r="AA840">
        <v>31109000</v>
      </c>
      <c r="AB840">
        <v>1200610048</v>
      </c>
      <c r="AF840">
        <v>8326850048</v>
      </c>
      <c r="AG840">
        <v>1782950016</v>
      </c>
      <c r="AH840">
        <v>1389881984</v>
      </c>
      <c r="AJ840">
        <v>1389881984</v>
      </c>
      <c r="AK840">
        <v>156743008</v>
      </c>
      <c r="AL840">
        <v>262280992</v>
      </c>
      <c r="AM840">
        <v>5377529856</v>
      </c>
      <c r="AN840">
        <v>2151512064</v>
      </c>
      <c r="AO840">
        <v>1149942016</v>
      </c>
      <c r="AP840">
        <v>22398130176</v>
      </c>
      <c r="AQ840">
        <v>24784943104</v>
      </c>
      <c r="AR840">
        <v>8326850048</v>
      </c>
      <c r="AS840">
        <v>5377529856</v>
      </c>
      <c r="AT840">
        <v>1606</v>
      </c>
      <c r="AU840">
        <v>0.94199999999999995</v>
      </c>
      <c r="AW840">
        <v>5.8612400000000002E-2</v>
      </c>
      <c r="AX840">
        <v>0.49401899999999999</v>
      </c>
      <c r="AY840" t="s">
        <v>82</v>
      </c>
      <c r="AZ840">
        <v>44842</v>
      </c>
    </row>
    <row r="841" spans="1:52">
      <c r="A841">
        <v>2017</v>
      </c>
      <c r="B841">
        <v>243744</v>
      </c>
      <c r="C841" t="s">
        <v>81</v>
      </c>
      <c r="D841" t="s">
        <v>48</v>
      </c>
      <c r="E841">
        <f t="shared" si="13"/>
        <v>1</v>
      </c>
      <c r="F841">
        <f>IF(ISNA(VLOOKUP(B841,criteria!$U$2:$U$174,1,0)),0,1)</f>
        <v>1</v>
      </c>
      <c r="G841">
        <v>4.7307875570076915E-2</v>
      </c>
      <c r="H841">
        <v>0.815347721822542</v>
      </c>
      <c r="I841">
        <v>44073</v>
      </c>
      <c r="J841">
        <v>2085</v>
      </c>
      <c r="K841">
        <v>1700</v>
      </c>
      <c r="M841">
        <v>1700</v>
      </c>
      <c r="T841">
        <v>5.0000000000000001E-3</v>
      </c>
      <c r="U841">
        <v>959</v>
      </c>
      <c r="V841">
        <v>743238976</v>
      </c>
      <c r="W841">
        <v>439793984</v>
      </c>
      <c r="Z841">
        <v>1316040960</v>
      </c>
      <c r="AA841">
        <v>30872000</v>
      </c>
      <c r="AB841">
        <v>1071577984</v>
      </c>
      <c r="AF841">
        <v>7706785792</v>
      </c>
      <c r="AG841">
        <v>1918651008</v>
      </c>
      <c r="AH841">
        <v>1432985984</v>
      </c>
      <c r="AJ841">
        <v>1432985984</v>
      </c>
      <c r="AK841">
        <v>159620992</v>
      </c>
      <c r="AL841">
        <v>193746000</v>
      </c>
      <c r="AM841">
        <v>5669948928</v>
      </c>
      <c r="AN841">
        <v>2302657024</v>
      </c>
      <c r="AO841">
        <v>1192649984</v>
      </c>
      <c r="AP841">
        <v>24784943104</v>
      </c>
      <c r="AQ841">
        <v>26464911360</v>
      </c>
      <c r="AR841">
        <v>7706785792</v>
      </c>
      <c r="AS841">
        <v>5669948928</v>
      </c>
    </row>
    <row r="842" spans="1:52">
      <c r="A842">
        <v>1990</v>
      </c>
      <c r="B842">
        <v>132903</v>
      </c>
      <c r="C842" t="s">
        <v>408</v>
      </c>
      <c r="D842" t="s">
        <v>358</v>
      </c>
      <c r="E842">
        <f t="shared" si="13"/>
        <v>0</v>
      </c>
      <c r="F842">
        <f>IF(ISNA(VLOOKUP(B842,criteria!$U$2:$U$174,1,0)),0,1)</f>
        <v>1</v>
      </c>
      <c r="G842" t="s">
        <v>636</v>
      </c>
      <c r="H842" t="s">
        <v>636</v>
      </c>
      <c r="N842">
        <v>32816</v>
      </c>
      <c r="O842" t="s">
        <v>132</v>
      </c>
      <c r="V842">
        <v>22334018</v>
      </c>
      <c r="Z842">
        <v>16484771</v>
      </c>
      <c r="AA842">
        <v>85669232</v>
      </c>
      <c r="AB842">
        <v>6518626</v>
      </c>
      <c r="AC842">
        <v>1995841</v>
      </c>
      <c r="AF842">
        <v>150386096</v>
      </c>
      <c r="AG842">
        <v>46494176</v>
      </c>
      <c r="AH842">
        <v>25244806</v>
      </c>
      <c r="AI842">
        <v>1450260</v>
      </c>
      <c r="AJ842">
        <v>26695066</v>
      </c>
      <c r="AK842">
        <v>19681630</v>
      </c>
      <c r="AL842">
        <v>6329434</v>
      </c>
      <c r="AM842">
        <v>148628208</v>
      </c>
      <c r="AN842">
        <v>79989768</v>
      </c>
      <c r="AO842">
        <v>17905740</v>
      </c>
    </row>
    <row r="843" spans="1:52">
      <c r="A843">
        <v>1991</v>
      </c>
      <c r="B843">
        <v>132903</v>
      </c>
      <c r="C843" t="s">
        <v>408</v>
      </c>
      <c r="D843" t="s">
        <v>358</v>
      </c>
      <c r="E843">
        <f t="shared" si="13"/>
        <v>0</v>
      </c>
      <c r="F843">
        <f>IF(ISNA(VLOOKUP(B843,criteria!$U$2:$U$174,1,0)),0,1)</f>
        <v>1</v>
      </c>
      <c r="G843" t="s">
        <v>636</v>
      </c>
      <c r="H843" t="s">
        <v>636</v>
      </c>
      <c r="N843">
        <v>32816</v>
      </c>
      <c r="O843" t="s">
        <v>132</v>
      </c>
      <c r="V843">
        <v>25162074</v>
      </c>
      <c r="Z843">
        <v>17401684</v>
      </c>
      <c r="AA843">
        <v>80516272</v>
      </c>
      <c r="AB843">
        <v>6214730</v>
      </c>
      <c r="AC843">
        <v>1840248</v>
      </c>
      <c r="AF843">
        <v>149507856</v>
      </c>
      <c r="AG843">
        <v>49549680</v>
      </c>
      <c r="AH843">
        <v>21190144</v>
      </c>
      <c r="AI843">
        <v>1524888</v>
      </c>
      <c r="AJ843">
        <v>22715032</v>
      </c>
      <c r="AK843">
        <v>19192348</v>
      </c>
      <c r="AL843">
        <v>6791786</v>
      </c>
      <c r="AM843">
        <v>151508640</v>
      </c>
      <c r="AN843">
        <v>79826184</v>
      </c>
      <c r="AO843">
        <v>20369008</v>
      </c>
    </row>
    <row r="844" spans="1:52">
      <c r="A844">
        <v>1992</v>
      </c>
      <c r="B844">
        <v>132903</v>
      </c>
      <c r="C844" t="s">
        <v>408</v>
      </c>
      <c r="D844" t="s">
        <v>358</v>
      </c>
      <c r="E844">
        <f t="shared" si="13"/>
        <v>0</v>
      </c>
      <c r="F844">
        <f>IF(ISNA(VLOOKUP(B844,criteria!$U$2:$U$174,1,0)),0,1)</f>
        <v>1</v>
      </c>
      <c r="G844" t="s">
        <v>636</v>
      </c>
      <c r="H844" t="s">
        <v>636</v>
      </c>
      <c r="N844">
        <v>32816</v>
      </c>
      <c r="O844" t="s">
        <v>132</v>
      </c>
      <c r="V844">
        <v>30290260</v>
      </c>
      <c r="Z844">
        <v>21218556</v>
      </c>
      <c r="AA844">
        <v>80200464</v>
      </c>
      <c r="AB844">
        <v>9308204</v>
      </c>
      <c r="AC844">
        <v>4466665</v>
      </c>
      <c r="AF844">
        <v>164622048</v>
      </c>
      <c r="AG844">
        <v>51068628</v>
      </c>
      <c r="AH844">
        <v>24158152</v>
      </c>
      <c r="AI844">
        <v>2024389</v>
      </c>
      <c r="AJ844">
        <v>26182540</v>
      </c>
      <c r="AK844">
        <v>20327388</v>
      </c>
      <c r="AL844">
        <v>15250788</v>
      </c>
      <c r="AM844">
        <v>158277760</v>
      </c>
      <c r="AN844">
        <v>79471568</v>
      </c>
      <c r="AO844">
        <v>22286694</v>
      </c>
    </row>
    <row r="845" spans="1:52">
      <c r="A845">
        <v>1993</v>
      </c>
      <c r="B845">
        <v>132903</v>
      </c>
      <c r="C845" t="s">
        <v>408</v>
      </c>
      <c r="D845" t="s">
        <v>358</v>
      </c>
      <c r="E845">
        <f t="shared" si="13"/>
        <v>0</v>
      </c>
      <c r="F845">
        <f>IF(ISNA(VLOOKUP(B845,criteria!$U$2:$U$174,1,0)),0,1)</f>
        <v>1</v>
      </c>
      <c r="G845" t="s">
        <v>636</v>
      </c>
      <c r="H845" t="s">
        <v>636</v>
      </c>
      <c r="V845">
        <v>35756740</v>
      </c>
      <c r="Z845">
        <v>22786366</v>
      </c>
      <c r="AA845">
        <v>86134224</v>
      </c>
      <c r="AB845">
        <v>8364266</v>
      </c>
      <c r="AC845">
        <v>1386301</v>
      </c>
      <c r="AF845">
        <v>176772912</v>
      </c>
      <c r="AG845">
        <v>54925736</v>
      </c>
      <c r="AH845">
        <v>23878436</v>
      </c>
      <c r="AI845">
        <v>1838700</v>
      </c>
      <c r="AJ845">
        <v>25717136</v>
      </c>
      <c r="AK845">
        <v>22711904</v>
      </c>
      <c r="AL845">
        <v>8776429</v>
      </c>
      <c r="AM845">
        <v>173558576</v>
      </c>
      <c r="AN845">
        <v>83272656</v>
      </c>
      <c r="AO845">
        <v>21981968</v>
      </c>
    </row>
    <row r="846" spans="1:52">
      <c r="A846">
        <v>1994</v>
      </c>
      <c r="B846">
        <v>132903</v>
      </c>
      <c r="C846" t="s">
        <v>408</v>
      </c>
      <c r="D846" t="s">
        <v>358</v>
      </c>
      <c r="E846">
        <f t="shared" si="13"/>
        <v>0</v>
      </c>
      <c r="F846">
        <f>IF(ISNA(VLOOKUP(B846,criteria!$U$2:$U$174,1,0)),0,1)</f>
        <v>1</v>
      </c>
      <c r="G846" t="s">
        <v>636</v>
      </c>
      <c r="H846" t="s">
        <v>636</v>
      </c>
      <c r="N846">
        <v>32816</v>
      </c>
      <c r="O846" t="s">
        <v>132</v>
      </c>
      <c r="V846">
        <v>35091240</v>
      </c>
      <c r="Z846">
        <v>23427066</v>
      </c>
      <c r="AA846">
        <v>96910000</v>
      </c>
      <c r="AB846">
        <v>9062394</v>
      </c>
      <c r="AC846">
        <v>1368492</v>
      </c>
      <c r="AF846">
        <v>192397472</v>
      </c>
      <c r="AG846">
        <v>59870316</v>
      </c>
      <c r="AH846">
        <v>26760368</v>
      </c>
      <c r="AI846">
        <v>1795737</v>
      </c>
      <c r="AJ846">
        <v>28556104</v>
      </c>
      <c r="AK846">
        <v>25542852</v>
      </c>
      <c r="AL846">
        <v>10275349</v>
      </c>
      <c r="AM846">
        <v>187902864</v>
      </c>
      <c r="AN846">
        <v>86426288</v>
      </c>
      <c r="AO846">
        <v>22490488</v>
      </c>
    </row>
    <row r="847" spans="1:52">
      <c r="A847">
        <v>1995</v>
      </c>
      <c r="B847">
        <v>132903</v>
      </c>
      <c r="C847" t="s">
        <v>408</v>
      </c>
      <c r="D847" t="s">
        <v>358</v>
      </c>
      <c r="E847">
        <f t="shared" si="13"/>
        <v>0</v>
      </c>
      <c r="F847">
        <f>IF(ISNA(VLOOKUP(B847,criteria!$U$2:$U$174,1,0)),0,1)</f>
        <v>1</v>
      </c>
      <c r="G847" t="s">
        <v>636</v>
      </c>
      <c r="H847" t="s">
        <v>636</v>
      </c>
      <c r="N847">
        <v>32816</v>
      </c>
      <c r="O847" t="s">
        <v>132</v>
      </c>
      <c r="V847">
        <v>36912504</v>
      </c>
      <c r="Z847">
        <v>25148916</v>
      </c>
      <c r="AA847">
        <v>108375792</v>
      </c>
      <c r="AB847">
        <v>8722857</v>
      </c>
      <c r="AC847">
        <v>2016775</v>
      </c>
      <c r="AF847">
        <v>210813168</v>
      </c>
      <c r="AG847">
        <v>62973660</v>
      </c>
      <c r="AH847">
        <v>27680206</v>
      </c>
      <c r="AI847">
        <v>2194252</v>
      </c>
      <c r="AJ847">
        <v>29874458</v>
      </c>
      <c r="AK847">
        <v>31022832</v>
      </c>
      <c r="AL847">
        <v>12076748</v>
      </c>
      <c r="AM847">
        <v>202769648</v>
      </c>
      <c r="AN847">
        <v>91858192</v>
      </c>
      <c r="AO847">
        <v>24087530</v>
      </c>
    </row>
    <row r="848" spans="1:52">
      <c r="A848">
        <v>1996</v>
      </c>
      <c r="B848">
        <v>132903</v>
      </c>
      <c r="C848" t="s">
        <v>408</v>
      </c>
      <c r="D848" t="s">
        <v>358</v>
      </c>
      <c r="E848">
        <f t="shared" si="13"/>
        <v>0</v>
      </c>
      <c r="F848">
        <f>IF(ISNA(VLOOKUP(B848,criteria!$U$2:$U$174,1,0)),0,1)</f>
        <v>1</v>
      </c>
      <c r="G848" t="s">
        <v>636</v>
      </c>
      <c r="H848" t="s">
        <v>636</v>
      </c>
      <c r="N848">
        <v>32816</v>
      </c>
      <c r="O848" t="s">
        <v>132</v>
      </c>
      <c r="V848">
        <v>41094000</v>
      </c>
      <c r="Z848">
        <v>22161320</v>
      </c>
      <c r="AA848">
        <v>116176016</v>
      </c>
      <c r="AB848">
        <v>9511019</v>
      </c>
      <c r="AC848">
        <v>1960648</v>
      </c>
      <c r="AF848">
        <v>221500752</v>
      </c>
      <c r="AG848">
        <v>67138344</v>
      </c>
      <c r="AH848">
        <v>27806368</v>
      </c>
      <c r="AI848">
        <v>1262915</v>
      </c>
      <c r="AJ848">
        <v>29069284</v>
      </c>
      <c r="AK848">
        <v>36357816</v>
      </c>
      <c r="AL848">
        <v>12630912</v>
      </c>
      <c r="AM848">
        <v>219510896</v>
      </c>
      <c r="AN848">
        <v>104034000</v>
      </c>
      <c r="AO848">
        <v>26863218</v>
      </c>
      <c r="AP848">
        <v>45327020</v>
      </c>
      <c r="AQ848">
        <v>58039604</v>
      </c>
      <c r="AT848">
        <v>790</v>
      </c>
      <c r="AU848">
        <v>0.501</v>
      </c>
    </row>
    <row r="849" spans="1:52">
      <c r="A849">
        <v>1997</v>
      </c>
      <c r="B849">
        <v>132903</v>
      </c>
      <c r="C849" t="s">
        <v>408</v>
      </c>
      <c r="D849" t="s">
        <v>358</v>
      </c>
      <c r="E849">
        <f t="shared" si="13"/>
        <v>0</v>
      </c>
      <c r="F849">
        <f>IF(ISNA(VLOOKUP(B849,criteria!$U$2:$U$174,1,0)),0,1)</f>
        <v>1</v>
      </c>
      <c r="G849" t="s">
        <v>636</v>
      </c>
      <c r="H849" t="s">
        <v>636</v>
      </c>
      <c r="V849">
        <v>46931312</v>
      </c>
      <c r="Z849">
        <v>25005256</v>
      </c>
      <c r="AA849">
        <v>137753568</v>
      </c>
      <c r="AB849">
        <v>10914470</v>
      </c>
      <c r="AC849">
        <v>2873198</v>
      </c>
      <c r="AF849">
        <v>256314080</v>
      </c>
      <c r="AG849">
        <v>72192984</v>
      </c>
      <c r="AH849">
        <v>33497040</v>
      </c>
      <c r="AI849">
        <v>2305312</v>
      </c>
      <c r="AJ849">
        <v>35802352</v>
      </c>
      <c r="AK849">
        <v>42930776</v>
      </c>
      <c r="AL849">
        <v>14591716</v>
      </c>
      <c r="AM849">
        <v>255098352</v>
      </c>
      <c r="AN849">
        <v>109155360</v>
      </c>
      <c r="AO849">
        <v>27441952</v>
      </c>
      <c r="AP849">
        <v>58039604</v>
      </c>
      <c r="AQ849">
        <v>68610864</v>
      </c>
      <c r="AT849">
        <v>725</v>
      </c>
      <c r="AU849">
        <v>0.51600000000000001</v>
      </c>
      <c r="AW849">
        <v>0.36968800000000002</v>
      </c>
      <c r="AX849">
        <v>0.58408400000000005</v>
      </c>
      <c r="AY849">
        <v>0.12529000000000001</v>
      </c>
      <c r="AZ849">
        <v>24468</v>
      </c>
    </row>
    <row r="850" spans="1:52">
      <c r="A850">
        <v>1998</v>
      </c>
      <c r="B850">
        <v>132903</v>
      </c>
      <c r="C850" t="s">
        <v>408</v>
      </c>
      <c r="D850" t="s">
        <v>358</v>
      </c>
      <c r="E850">
        <f t="shared" si="13"/>
        <v>0</v>
      </c>
      <c r="F850">
        <f>IF(ISNA(VLOOKUP(B850,criteria!$U$2:$U$174,1,0)),0,1)</f>
        <v>1</v>
      </c>
      <c r="G850" t="s">
        <v>636</v>
      </c>
      <c r="H850" t="s">
        <v>636</v>
      </c>
      <c r="N850">
        <v>32816</v>
      </c>
      <c r="O850" t="s">
        <v>132</v>
      </c>
      <c r="V850">
        <v>53806456</v>
      </c>
      <c r="Z850">
        <v>26405232</v>
      </c>
      <c r="AA850">
        <v>157885168</v>
      </c>
      <c r="AB850">
        <v>10649691</v>
      </c>
      <c r="AC850">
        <v>2374072</v>
      </c>
      <c r="AF850">
        <v>289742784</v>
      </c>
      <c r="AG850">
        <v>80393648</v>
      </c>
      <c r="AH850">
        <v>37144412</v>
      </c>
      <c r="AI850">
        <v>2628117</v>
      </c>
      <c r="AJ850">
        <v>39772528</v>
      </c>
      <c r="AK850">
        <v>50356116</v>
      </c>
      <c r="AL850">
        <v>17838836</v>
      </c>
      <c r="AM850">
        <v>286616896</v>
      </c>
      <c r="AN850">
        <v>128663096</v>
      </c>
      <c r="AO850">
        <v>31355878</v>
      </c>
      <c r="AP850">
        <v>52356672</v>
      </c>
      <c r="AQ850">
        <v>61922516</v>
      </c>
      <c r="AT850">
        <v>901</v>
      </c>
      <c r="AU850">
        <v>0.47899999999999998</v>
      </c>
      <c r="AW850">
        <v>0.337422</v>
      </c>
      <c r="AX850">
        <v>0.57799100000000003</v>
      </c>
      <c r="AY850">
        <v>0.122194</v>
      </c>
      <c r="AZ850">
        <v>26127.5</v>
      </c>
    </row>
    <row r="851" spans="1:52">
      <c r="A851">
        <v>1999</v>
      </c>
      <c r="B851">
        <v>132903</v>
      </c>
      <c r="C851" t="s">
        <v>408</v>
      </c>
      <c r="D851" t="s">
        <v>358</v>
      </c>
      <c r="E851">
        <f t="shared" si="13"/>
        <v>0</v>
      </c>
      <c r="F851">
        <f>IF(ISNA(VLOOKUP(B851,criteria!$U$2:$U$174,1,0)),0,1)</f>
        <v>1</v>
      </c>
      <c r="G851" t="s">
        <v>636</v>
      </c>
      <c r="H851" t="s">
        <v>636</v>
      </c>
      <c r="N851">
        <v>32816</v>
      </c>
      <c r="O851" t="s">
        <v>132</v>
      </c>
      <c r="V851">
        <v>60583560</v>
      </c>
      <c r="Z851">
        <v>24222248</v>
      </c>
      <c r="AA851">
        <v>174684336</v>
      </c>
      <c r="AB851">
        <v>16772593</v>
      </c>
      <c r="AC851">
        <v>3499569</v>
      </c>
      <c r="AF851">
        <v>320728032</v>
      </c>
      <c r="AG851">
        <v>110099640</v>
      </c>
      <c r="AH851">
        <v>51237440</v>
      </c>
      <c r="AI851">
        <v>3156729</v>
      </c>
      <c r="AJ851">
        <v>54394168</v>
      </c>
      <c r="AK851">
        <v>33431308</v>
      </c>
      <c r="AL851">
        <v>17503776</v>
      </c>
      <c r="AM851">
        <v>310136224</v>
      </c>
      <c r="AN851">
        <v>142176304</v>
      </c>
      <c r="AO851">
        <v>29037120</v>
      </c>
      <c r="AP851">
        <v>61922516</v>
      </c>
      <c r="AQ851">
        <v>68009776</v>
      </c>
      <c r="AT851">
        <v>1076</v>
      </c>
      <c r="AU851">
        <v>0.48799999999999999</v>
      </c>
      <c r="AW851">
        <v>0.30637500000000001</v>
      </c>
      <c r="AX851">
        <v>0.57132499999999997</v>
      </c>
      <c r="AY851">
        <v>0.108389</v>
      </c>
      <c r="AZ851">
        <v>27803</v>
      </c>
    </row>
    <row r="852" spans="1:52">
      <c r="A852">
        <v>2000</v>
      </c>
      <c r="B852">
        <v>132903</v>
      </c>
      <c r="C852" t="s">
        <v>408</v>
      </c>
      <c r="D852" t="s">
        <v>358</v>
      </c>
      <c r="E852">
        <f t="shared" si="13"/>
        <v>0</v>
      </c>
      <c r="F852">
        <f>IF(ISNA(VLOOKUP(B852,criteria!$U$2:$U$174,1,0)),0,1)</f>
        <v>1</v>
      </c>
      <c r="G852" t="s">
        <v>636</v>
      </c>
      <c r="H852" t="s">
        <v>636</v>
      </c>
      <c r="N852">
        <v>32816</v>
      </c>
      <c r="O852" t="s">
        <v>132</v>
      </c>
      <c r="V852">
        <v>68041240</v>
      </c>
      <c r="Z852">
        <v>33665112</v>
      </c>
      <c r="AA852">
        <v>187465168</v>
      </c>
      <c r="AB852">
        <v>17448532</v>
      </c>
      <c r="AC852">
        <v>3418615</v>
      </c>
      <c r="AF852">
        <v>359163008</v>
      </c>
      <c r="AG852">
        <v>118197352</v>
      </c>
      <c r="AH852">
        <v>65416688</v>
      </c>
      <c r="AI852">
        <v>2398215</v>
      </c>
      <c r="AJ852">
        <v>67814904</v>
      </c>
      <c r="AK852">
        <v>33884236</v>
      </c>
      <c r="AL852">
        <v>13719777</v>
      </c>
      <c r="AM852">
        <v>364083712</v>
      </c>
      <c r="AN852">
        <v>156640688</v>
      </c>
      <c r="AO852">
        <v>32404818</v>
      </c>
      <c r="AP852">
        <v>68009776</v>
      </c>
      <c r="AQ852">
        <v>65390584</v>
      </c>
      <c r="AT852">
        <v>1204</v>
      </c>
      <c r="AU852">
        <v>0.499</v>
      </c>
      <c r="AW852">
        <v>0.29854799999999998</v>
      </c>
      <c r="AX852">
        <v>0.58807399999999999</v>
      </c>
      <c r="AY852">
        <v>0.10102</v>
      </c>
      <c r="AZ852">
        <v>28982.5</v>
      </c>
    </row>
    <row r="853" spans="1:52">
      <c r="A853">
        <v>2001</v>
      </c>
      <c r="B853">
        <v>132903</v>
      </c>
      <c r="C853" t="s">
        <v>408</v>
      </c>
      <c r="D853" t="s">
        <v>358</v>
      </c>
      <c r="E853">
        <f t="shared" si="13"/>
        <v>1</v>
      </c>
      <c r="F853">
        <f>IF(ISNA(VLOOKUP(B853,criteria!$U$2:$U$174,1,0)),0,1)</f>
        <v>1</v>
      </c>
      <c r="G853">
        <v>0.6538168162882122</v>
      </c>
      <c r="H853">
        <v>0.4707888360405636</v>
      </c>
      <c r="I853">
        <v>17043</v>
      </c>
      <c r="J853">
        <v>11143</v>
      </c>
      <c r="K853">
        <v>4902</v>
      </c>
      <c r="L853">
        <v>344</v>
      </c>
      <c r="M853">
        <v>5246</v>
      </c>
      <c r="N853">
        <v>32816</v>
      </c>
      <c r="O853" t="s">
        <v>132</v>
      </c>
      <c r="V853">
        <v>101424808</v>
      </c>
      <c r="W853">
        <v>70483888</v>
      </c>
      <c r="Y853">
        <v>14412714</v>
      </c>
      <c r="Z853">
        <v>46646424</v>
      </c>
      <c r="AA853">
        <v>204658192</v>
      </c>
      <c r="AC853">
        <v>14294137</v>
      </c>
      <c r="AD853">
        <v>189075536</v>
      </c>
      <c r="AE853">
        <v>181791200</v>
      </c>
      <c r="AF853">
        <v>423510752</v>
      </c>
      <c r="AG853">
        <v>150118640</v>
      </c>
      <c r="AH853">
        <v>69629336</v>
      </c>
      <c r="AI853">
        <v>2023277.63</v>
      </c>
      <c r="AJ853">
        <v>71652616</v>
      </c>
      <c r="AK853">
        <v>32964020</v>
      </c>
      <c r="AL853">
        <v>21364818</v>
      </c>
      <c r="AM853">
        <v>359140576</v>
      </c>
      <c r="AR853">
        <v>423510752</v>
      </c>
      <c r="AS853">
        <v>359140576</v>
      </c>
      <c r="AT853">
        <v>1282</v>
      </c>
      <c r="AU853">
        <v>0.497</v>
      </c>
      <c r="AW853">
        <v>0.29247800000000002</v>
      </c>
      <c r="AX853">
        <v>0.59455499999999994</v>
      </c>
      <c r="AY853">
        <v>0.100138</v>
      </c>
      <c r="AZ853">
        <v>30023</v>
      </c>
    </row>
    <row r="854" spans="1:52">
      <c r="A854">
        <v>2002</v>
      </c>
      <c r="B854">
        <v>132903</v>
      </c>
      <c r="C854" t="s">
        <v>408</v>
      </c>
      <c r="D854" t="s">
        <v>358</v>
      </c>
      <c r="E854">
        <f t="shared" si="13"/>
        <v>1</v>
      </c>
      <c r="F854">
        <f>IF(ISNA(VLOOKUP(B854,criteria!$U$2:$U$174,1,0)),0,1)</f>
        <v>1</v>
      </c>
      <c r="G854">
        <v>0.61754803957114002</v>
      </c>
      <c r="H854">
        <v>0.47815147194498031</v>
      </c>
      <c r="I854">
        <v>19307</v>
      </c>
      <c r="J854">
        <v>11923</v>
      </c>
      <c r="K854">
        <v>5369</v>
      </c>
      <c r="L854">
        <v>332</v>
      </c>
      <c r="M854">
        <v>5701</v>
      </c>
      <c r="N854">
        <v>32816</v>
      </c>
      <c r="O854" t="s">
        <v>132</v>
      </c>
      <c r="V854">
        <v>117610128</v>
      </c>
      <c r="W854">
        <v>97956160</v>
      </c>
      <c r="Y854">
        <v>15457741</v>
      </c>
      <c r="Z854">
        <v>53160792</v>
      </c>
      <c r="AA854">
        <v>235881616</v>
      </c>
      <c r="AC854">
        <v>9982779</v>
      </c>
      <c r="AD854">
        <v>233535360</v>
      </c>
      <c r="AE854">
        <v>210581584</v>
      </c>
      <c r="AF854">
        <v>505513536</v>
      </c>
      <c r="AG854">
        <v>165642848</v>
      </c>
      <c r="AH854">
        <v>87730968</v>
      </c>
      <c r="AI854">
        <v>2534886.5</v>
      </c>
      <c r="AJ854">
        <v>90265856</v>
      </c>
      <c r="AK854">
        <v>39463184</v>
      </c>
      <c r="AL854">
        <v>25555020</v>
      </c>
      <c r="AM854">
        <v>434622144</v>
      </c>
      <c r="AR854">
        <v>505513536</v>
      </c>
      <c r="AS854">
        <v>434622144</v>
      </c>
      <c r="AT854">
        <v>1519</v>
      </c>
      <c r="AU854">
        <v>0.53500000000000003</v>
      </c>
      <c r="AW854">
        <v>0.285298</v>
      </c>
      <c r="AX854">
        <v>0.59462800000000005</v>
      </c>
      <c r="AY854">
        <v>9.6571799999999999E-2</v>
      </c>
      <c r="AZ854">
        <v>30755.5</v>
      </c>
    </row>
    <row r="855" spans="1:52">
      <c r="A855">
        <v>2003</v>
      </c>
      <c r="B855">
        <v>132903</v>
      </c>
      <c r="C855" t="s">
        <v>408</v>
      </c>
      <c r="D855" t="s">
        <v>358</v>
      </c>
      <c r="E855">
        <f t="shared" si="13"/>
        <v>1</v>
      </c>
      <c r="F855">
        <f>IF(ISNA(VLOOKUP(B855,criteria!$U$2:$U$174,1,0)),0,1)</f>
        <v>1</v>
      </c>
      <c r="G855">
        <v>0.5984999756489553</v>
      </c>
      <c r="H855">
        <v>0.48547481487509153</v>
      </c>
      <c r="I855">
        <v>20533</v>
      </c>
      <c r="J855">
        <v>12289</v>
      </c>
      <c r="K855">
        <v>5687</v>
      </c>
      <c r="L855">
        <v>279</v>
      </c>
      <c r="M855">
        <v>5966</v>
      </c>
      <c r="N855">
        <v>32816</v>
      </c>
      <c r="O855" t="s">
        <v>132</v>
      </c>
      <c r="V855">
        <v>140019696</v>
      </c>
      <c r="W855">
        <v>112591072</v>
      </c>
      <c r="Y855">
        <v>14558255</v>
      </c>
      <c r="Z855">
        <v>66663088</v>
      </c>
      <c r="AA855">
        <v>239837952</v>
      </c>
      <c r="AC855">
        <v>4308025</v>
      </c>
      <c r="AD855">
        <v>247350016</v>
      </c>
      <c r="AE855">
        <v>214975392</v>
      </c>
      <c r="AF855">
        <v>482375040</v>
      </c>
      <c r="AG855">
        <v>170317824</v>
      </c>
      <c r="AH855">
        <v>96161864</v>
      </c>
      <c r="AI855">
        <v>2366152.75</v>
      </c>
      <c r="AJ855">
        <v>98528016</v>
      </c>
      <c r="AK855">
        <v>43357668</v>
      </c>
      <c r="AL855">
        <v>19237144</v>
      </c>
      <c r="AM855">
        <v>482210912</v>
      </c>
      <c r="AR855">
        <v>482375040</v>
      </c>
      <c r="AS855">
        <v>482210912</v>
      </c>
      <c r="AT855">
        <v>2083</v>
      </c>
      <c r="AU855">
        <v>0.54900000000000004</v>
      </c>
      <c r="AW855">
        <v>0.29379699999999997</v>
      </c>
      <c r="AX855">
        <v>0.59993200000000002</v>
      </c>
      <c r="AY855">
        <v>9.7081600000000004E-2</v>
      </c>
      <c r="AZ855">
        <v>30772</v>
      </c>
    </row>
    <row r="856" spans="1:52">
      <c r="A856">
        <v>2004</v>
      </c>
      <c r="B856">
        <v>132903</v>
      </c>
      <c r="C856" t="s">
        <v>408</v>
      </c>
      <c r="D856" t="s">
        <v>358</v>
      </c>
      <c r="E856">
        <f t="shared" si="13"/>
        <v>1</v>
      </c>
      <c r="F856">
        <f>IF(ISNA(VLOOKUP(B856,criteria!$U$2:$U$174,1,0)),0,1)</f>
        <v>1</v>
      </c>
      <c r="G856">
        <v>0.55385165645817502</v>
      </c>
      <c r="H856">
        <v>0.4830481110752341</v>
      </c>
      <c r="I856">
        <v>22367</v>
      </c>
      <c r="J856">
        <v>12388</v>
      </c>
      <c r="K856">
        <v>5744</v>
      </c>
      <c r="L856">
        <v>240</v>
      </c>
      <c r="M856">
        <v>5984</v>
      </c>
      <c r="N856">
        <v>32816</v>
      </c>
      <c r="O856" t="s">
        <v>132</v>
      </c>
      <c r="P856" t="s">
        <v>50</v>
      </c>
      <c r="V856">
        <v>152004752</v>
      </c>
      <c r="W856">
        <v>102165600</v>
      </c>
      <c r="Y856">
        <v>24277538</v>
      </c>
      <c r="Z856">
        <v>43891268</v>
      </c>
      <c r="AA856">
        <v>278062560</v>
      </c>
      <c r="AC856">
        <v>78948736</v>
      </c>
      <c r="AD856">
        <v>232775360</v>
      </c>
      <c r="AE856">
        <v>312398880</v>
      </c>
      <c r="AF856">
        <v>574930816</v>
      </c>
      <c r="AG856">
        <v>187724032</v>
      </c>
      <c r="AH856">
        <v>94162232</v>
      </c>
      <c r="AI856">
        <v>933777.75</v>
      </c>
      <c r="AJ856">
        <v>95096008</v>
      </c>
      <c r="AK856">
        <v>50286312</v>
      </c>
      <c r="AL856">
        <v>24960790</v>
      </c>
      <c r="AM856">
        <v>529373344</v>
      </c>
      <c r="AR856">
        <v>574930816</v>
      </c>
      <c r="AS856">
        <v>529373344</v>
      </c>
      <c r="AT856">
        <v>2419</v>
      </c>
      <c r="AU856">
        <v>0.56699999999999995</v>
      </c>
      <c r="AW856">
        <v>0.30074299999999998</v>
      </c>
      <c r="AX856">
        <v>0.600248</v>
      </c>
      <c r="AY856">
        <v>0.100826</v>
      </c>
      <c r="AZ856">
        <v>30181</v>
      </c>
    </row>
    <row r="857" spans="1:52">
      <c r="A857">
        <v>2005</v>
      </c>
      <c r="B857">
        <v>132903</v>
      </c>
      <c r="C857" t="s">
        <v>359</v>
      </c>
      <c r="D857" t="s">
        <v>358</v>
      </c>
      <c r="E857">
        <f t="shared" si="13"/>
        <v>1</v>
      </c>
      <c r="F857">
        <f>IF(ISNA(VLOOKUP(B857,criteria!$U$2:$U$174,1,0)),0,1)</f>
        <v>1</v>
      </c>
      <c r="G857">
        <v>0.61889958055761163</v>
      </c>
      <c r="H857">
        <v>0.50924892361664809</v>
      </c>
      <c r="I857">
        <v>20265</v>
      </c>
      <c r="J857">
        <v>12542</v>
      </c>
      <c r="K857">
        <v>6069</v>
      </c>
      <c r="L857">
        <v>318</v>
      </c>
      <c r="M857">
        <v>6387</v>
      </c>
      <c r="N857">
        <v>32816</v>
      </c>
      <c r="O857" t="s">
        <v>132</v>
      </c>
      <c r="P857" t="s">
        <v>50</v>
      </c>
      <c r="Q857" t="s">
        <v>54</v>
      </c>
      <c r="V857">
        <v>167941920</v>
      </c>
      <c r="W857">
        <v>118498904</v>
      </c>
      <c r="Y857">
        <v>21327440</v>
      </c>
      <c r="Z857">
        <v>39791084</v>
      </c>
      <c r="AA857">
        <v>286780640</v>
      </c>
      <c r="AC857">
        <v>86342776</v>
      </c>
      <c r="AD857">
        <v>247971392</v>
      </c>
      <c r="AE857">
        <v>323634688</v>
      </c>
      <c r="AF857">
        <v>602619648</v>
      </c>
      <c r="AG857">
        <v>201746608</v>
      </c>
      <c r="AH857">
        <v>99152872</v>
      </c>
      <c r="AI857">
        <v>1273300.75</v>
      </c>
      <c r="AJ857">
        <v>100426176</v>
      </c>
      <c r="AK857">
        <v>46706456</v>
      </c>
      <c r="AL857">
        <v>26789910</v>
      </c>
      <c r="AM857">
        <v>574740224</v>
      </c>
      <c r="AR857">
        <v>602619648</v>
      </c>
      <c r="AS857">
        <v>574740224</v>
      </c>
      <c r="AT857">
        <v>2631</v>
      </c>
      <c r="AU857">
        <v>0.57699999999999996</v>
      </c>
      <c r="AW857">
        <v>0.30489699999999997</v>
      </c>
      <c r="AX857">
        <v>0.60212299999999996</v>
      </c>
      <c r="AY857">
        <v>0.101891</v>
      </c>
      <c r="AZ857">
        <v>30448</v>
      </c>
    </row>
    <row r="858" spans="1:52">
      <c r="A858">
        <v>2006</v>
      </c>
      <c r="B858">
        <v>132903</v>
      </c>
      <c r="C858" t="s">
        <v>359</v>
      </c>
      <c r="D858" t="s">
        <v>358</v>
      </c>
      <c r="E858">
        <f t="shared" si="13"/>
        <v>1</v>
      </c>
      <c r="F858">
        <f>IF(ISNA(VLOOKUP(B858,criteria!$U$2:$U$174,1,0)),0,1)</f>
        <v>1</v>
      </c>
      <c r="G858">
        <v>0.51558841651263088</v>
      </c>
      <c r="H858">
        <v>0.52979604843849581</v>
      </c>
      <c r="I858">
        <v>24345</v>
      </c>
      <c r="J858">
        <v>12552</v>
      </c>
      <c r="K858">
        <v>6386</v>
      </c>
      <c r="L858">
        <v>264</v>
      </c>
      <c r="M858">
        <v>6650</v>
      </c>
      <c r="N858">
        <v>32816</v>
      </c>
      <c r="O858" t="s">
        <v>132</v>
      </c>
      <c r="P858" t="s">
        <v>50</v>
      </c>
      <c r="Q858" t="s">
        <v>54</v>
      </c>
      <c r="V858">
        <v>173276864</v>
      </c>
      <c r="W858">
        <v>119671800</v>
      </c>
      <c r="Y858">
        <v>10327372</v>
      </c>
      <c r="Z858">
        <v>64080832</v>
      </c>
      <c r="AA858">
        <v>307880576</v>
      </c>
      <c r="AC858">
        <v>91751280</v>
      </c>
      <c r="AD858">
        <v>261271552</v>
      </c>
      <c r="AE858">
        <v>383446368</v>
      </c>
      <c r="AF858">
        <v>717506368</v>
      </c>
      <c r="AG858">
        <v>210888576</v>
      </c>
      <c r="AH858">
        <v>108247872</v>
      </c>
      <c r="AI858">
        <v>572742.5</v>
      </c>
      <c r="AJ858">
        <v>108820616</v>
      </c>
      <c r="AK858">
        <v>46198272</v>
      </c>
      <c r="AL858">
        <v>28730390</v>
      </c>
      <c r="AM858">
        <v>624994624</v>
      </c>
      <c r="AN858">
        <v>284641952</v>
      </c>
      <c r="AO858">
        <v>64775592</v>
      </c>
      <c r="AP858">
        <v>95580672</v>
      </c>
      <c r="AQ858">
        <v>115330640</v>
      </c>
      <c r="AR858">
        <v>717506368</v>
      </c>
      <c r="AS858">
        <v>624994624</v>
      </c>
      <c r="AT858">
        <v>2906</v>
      </c>
      <c r="AU858">
        <v>0.59099999999999997</v>
      </c>
      <c r="AW858">
        <v>0.302396</v>
      </c>
      <c r="AX858">
        <v>0.59797699999999998</v>
      </c>
      <c r="AY858">
        <v>0.10142</v>
      </c>
      <c r="AZ858">
        <v>32488</v>
      </c>
    </row>
    <row r="859" spans="1:52">
      <c r="A859">
        <v>2007</v>
      </c>
      <c r="B859">
        <v>132903</v>
      </c>
      <c r="C859" t="s">
        <v>359</v>
      </c>
      <c r="D859" t="s">
        <v>358</v>
      </c>
      <c r="E859">
        <f t="shared" si="13"/>
        <v>1</v>
      </c>
      <c r="F859">
        <f>IF(ISNA(VLOOKUP(B859,criteria!$U$2:$U$174,1,0)),0,1)</f>
        <v>1</v>
      </c>
      <c r="G859">
        <v>0.60171646535282897</v>
      </c>
      <c r="H859">
        <v>0.49671722888838576</v>
      </c>
      <c r="I859">
        <v>22022</v>
      </c>
      <c r="J859">
        <v>13251</v>
      </c>
      <c r="K859">
        <v>6343</v>
      </c>
      <c r="L859">
        <v>239</v>
      </c>
      <c r="M859">
        <v>6582</v>
      </c>
      <c r="N859">
        <v>32816</v>
      </c>
      <c r="O859" t="s">
        <v>132</v>
      </c>
      <c r="P859" t="s">
        <v>50</v>
      </c>
      <c r="Q859" t="s">
        <v>54</v>
      </c>
      <c r="V859">
        <v>192062400</v>
      </c>
      <c r="W859">
        <v>128835728</v>
      </c>
      <c r="Y859">
        <v>17957714</v>
      </c>
      <c r="Z859">
        <v>96092896</v>
      </c>
      <c r="AA859">
        <v>329541856</v>
      </c>
      <c r="AC859">
        <v>75434088</v>
      </c>
      <c r="AD859">
        <v>291414016</v>
      </c>
      <c r="AE859">
        <v>401125856</v>
      </c>
      <c r="AF859">
        <v>786762304</v>
      </c>
      <c r="AG859">
        <v>225481344</v>
      </c>
      <c r="AH859">
        <v>125943016</v>
      </c>
      <c r="AI859">
        <v>1502907.88</v>
      </c>
      <c r="AJ859">
        <v>127445920</v>
      </c>
      <c r="AK859">
        <v>45949092</v>
      </c>
      <c r="AL859">
        <v>31486736</v>
      </c>
      <c r="AM859">
        <v>661810944</v>
      </c>
      <c r="AN859">
        <v>306093088</v>
      </c>
      <c r="AO859">
        <v>65531772</v>
      </c>
      <c r="AP859">
        <v>115330640</v>
      </c>
      <c r="AQ859">
        <v>114184064</v>
      </c>
      <c r="AR859">
        <v>786762304</v>
      </c>
      <c r="AS859">
        <v>661810944</v>
      </c>
      <c r="AT859">
        <v>3348</v>
      </c>
      <c r="AU859">
        <v>0.628</v>
      </c>
      <c r="AW859">
        <v>0.29618299999999997</v>
      </c>
      <c r="AX859">
        <v>0.59282199999999996</v>
      </c>
      <c r="AY859">
        <v>9.8531800000000003E-2</v>
      </c>
      <c r="AZ859">
        <v>34351</v>
      </c>
    </row>
    <row r="860" spans="1:52">
      <c r="A860">
        <v>2008</v>
      </c>
      <c r="B860">
        <v>132903</v>
      </c>
      <c r="C860" t="s">
        <v>359</v>
      </c>
      <c r="D860" t="s">
        <v>358</v>
      </c>
      <c r="E860">
        <f t="shared" si="13"/>
        <v>1</v>
      </c>
      <c r="F860">
        <f>IF(ISNA(VLOOKUP(B860,criteria!$U$2:$U$174,1,0)),0,1)</f>
        <v>1</v>
      </c>
      <c r="G860">
        <v>0.48260581318259532</v>
      </c>
      <c r="H860">
        <v>0.45658303810281253</v>
      </c>
      <c r="I860">
        <v>28659</v>
      </c>
      <c r="J860">
        <v>13831</v>
      </c>
      <c r="K860">
        <v>6133</v>
      </c>
      <c r="L860">
        <v>182</v>
      </c>
      <c r="M860">
        <v>6315</v>
      </c>
      <c r="N860">
        <v>32816</v>
      </c>
      <c r="O860" t="s">
        <v>132</v>
      </c>
      <c r="P860" t="s">
        <v>50</v>
      </c>
      <c r="Q860" t="s">
        <v>54</v>
      </c>
      <c r="V860">
        <v>221117440</v>
      </c>
      <c r="W860">
        <v>150749744</v>
      </c>
      <c r="Y860">
        <v>19159352</v>
      </c>
      <c r="Z860">
        <v>110795104</v>
      </c>
      <c r="AA860">
        <v>314378912</v>
      </c>
      <c r="AC860">
        <v>86585280</v>
      </c>
      <c r="AD860">
        <v>329507392</v>
      </c>
      <c r="AE860">
        <v>388042592</v>
      </c>
      <c r="AF860">
        <v>812986624</v>
      </c>
      <c r="AG860">
        <v>248234560</v>
      </c>
      <c r="AH860">
        <v>126699760</v>
      </c>
      <c r="AI860">
        <v>1261779</v>
      </c>
      <c r="AJ860">
        <v>127961536</v>
      </c>
      <c r="AK860">
        <v>48893744</v>
      </c>
      <c r="AL860">
        <v>33577688</v>
      </c>
      <c r="AM860">
        <v>695121728</v>
      </c>
      <c r="AN860">
        <v>327720352</v>
      </c>
      <c r="AO860">
        <v>64312508</v>
      </c>
      <c r="AP860">
        <v>114184064</v>
      </c>
      <c r="AQ860">
        <v>91371304</v>
      </c>
      <c r="AR860">
        <v>812986624</v>
      </c>
      <c r="AS860">
        <v>695121728</v>
      </c>
      <c r="AT860">
        <v>3572</v>
      </c>
      <c r="AU860">
        <v>0.63200000000000001</v>
      </c>
      <c r="AW860">
        <v>0.294456</v>
      </c>
      <c r="AX860">
        <v>0.58838900000000005</v>
      </c>
      <c r="AY860">
        <v>9.3595499999999998E-2</v>
      </c>
      <c r="AZ860">
        <v>35635</v>
      </c>
    </row>
    <row r="861" spans="1:52">
      <c r="A861">
        <v>2009</v>
      </c>
      <c r="B861">
        <v>132903</v>
      </c>
      <c r="C861" t="s">
        <v>359</v>
      </c>
      <c r="D861" t="s">
        <v>358</v>
      </c>
      <c r="E861">
        <f t="shared" si="13"/>
        <v>1</v>
      </c>
      <c r="F861">
        <f>IF(ISNA(VLOOKUP(B861,criteria!$U$2:$U$174,1,0)),0,1)</f>
        <v>1</v>
      </c>
      <c r="G861">
        <v>0.46775939384567805</v>
      </c>
      <c r="H861">
        <v>0.42076033057851242</v>
      </c>
      <c r="I861">
        <v>32335</v>
      </c>
      <c r="J861">
        <v>15125</v>
      </c>
      <c r="K861">
        <v>6241</v>
      </c>
      <c r="L861">
        <v>123</v>
      </c>
      <c r="M861">
        <v>6364</v>
      </c>
      <c r="N861">
        <v>32816</v>
      </c>
      <c r="O861" t="s">
        <v>132</v>
      </c>
      <c r="P861" t="s">
        <v>50</v>
      </c>
      <c r="Q861" t="s">
        <v>54</v>
      </c>
      <c r="R861">
        <v>-81.203999999999994</v>
      </c>
      <c r="S861">
        <v>28.596699999999998</v>
      </c>
      <c r="V861">
        <v>257108480</v>
      </c>
      <c r="W861">
        <v>177728736</v>
      </c>
      <c r="Y861">
        <v>16968520</v>
      </c>
      <c r="Z861">
        <v>141667536</v>
      </c>
      <c r="AA861">
        <v>346672448</v>
      </c>
      <c r="AC861">
        <v>32014574</v>
      </c>
      <c r="AD861">
        <v>349670592</v>
      </c>
      <c r="AE861">
        <v>404062336</v>
      </c>
      <c r="AF861">
        <v>778537344</v>
      </c>
      <c r="AG861">
        <v>256333712</v>
      </c>
      <c r="AH861">
        <v>115205040</v>
      </c>
      <c r="AI861">
        <v>7359698</v>
      </c>
      <c r="AJ861">
        <v>122564736</v>
      </c>
      <c r="AK861">
        <v>52620948</v>
      </c>
      <c r="AL861">
        <v>36142824</v>
      </c>
      <c r="AM861">
        <v>711086336</v>
      </c>
      <c r="AN861">
        <v>321838656</v>
      </c>
      <c r="AO861">
        <v>74336832</v>
      </c>
      <c r="AP861">
        <v>91371304</v>
      </c>
      <c r="AQ861">
        <v>102098144</v>
      </c>
      <c r="AR861">
        <v>778537344</v>
      </c>
      <c r="AS861">
        <v>711086336</v>
      </c>
      <c r="AT861">
        <v>3633</v>
      </c>
      <c r="AU861">
        <v>0.63600000000000001</v>
      </c>
      <c r="AW861">
        <v>0.29518699999999998</v>
      </c>
      <c r="AX861">
        <v>0.58754600000000001</v>
      </c>
      <c r="AY861">
        <v>9.1308500000000001E-2</v>
      </c>
      <c r="AZ861">
        <v>35330</v>
      </c>
    </row>
    <row r="862" spans="1:52">
      <c r="A862">
        <v>2010</v>
      </c>
      <c r="B862">
        <v>132903</v>
      </c>
      <c r="C862" t="s">
        <v>359</v>
      </c>
      <c r="D862" t="s">
        <v>358</v>
      </c>
      <c r="E862">
        <f t="shared" si="13"/>
        <v>1</v>
      </c>
      <c r="F862">
        <f>IF(ISNA(VLOOKUP(B862,criteria!$U$2:$U$174,1,0)),0,1)</f>
        <v>1</v>
      </c>
      <c r="G862">
        <v>0.46377296508091009</v>
      </c>
      <c r="H862">
        <v>0.40355479766511443</v>
      </c>
      <c r="I862">
        <v>32876</v>
      </c>
      <c r="J862">
        <v>15247</v>
      </c>
      <c r="K862">
        <v>5993</v>
      </c>
      <c r="L862">
        <v>160</v>
      </c>
      <c r="M862">
        <v>6153</v>
      </c>
      <c r="V862">
        <v>296537600</v>
      </c>
      <c r="W862">
        <v>204204848</v>
      </c>
      <c r="Y862">
        <v>15786575</v>
      </c>
      <c r="Z862">
        <v>160799856</v>
      </c>
      <c r="AA862">
        <v>355839776</v>
      </c>
      <c r="AC862">
        <v>25351056</v>
      </c>
      <c r="AD862">
        <v>368801632</v>
      </c>
      <c r="AE862">
        <v>451170656</v>
      </c>
      <c r="AF862">
        <v>859633664</v>
      </c>
      <c r="AG862">
        <v>279464224</v>
      </c>
      <c r="AH862">
        <v>115051584</v>
      </c>
      <c r="AI862">
        <v>7638047</v>
      </c>
      <c r="AJ862">
        <v>122689632</v>
      </c>
      <c r="AK862">
        <v>63762628</v>
      </c>
      <c r="AL862">
        <v>40818084</v>
      </c>
      <c r="AM862">
        <v>791935104</v>
      </c>
      <c r="AN862">
        <v>342678592</v>
      </c>
      <c r="AO862">
        <v>80033440</v>
      </c>
      <c r="AP862">
        <v>102098144</v>
      </c>
      <c r="AQ862">
        <v>125668736</v>
      </c>
      <c r="AR862">
        <v>859633664</v>
      </c>
      <c r="AS862">
        <v>791935104</v>
      </c>
      <c r="AT862">
        <v>3789</v>
      </c>
      <c r="AU862">
        <v>0.627</v>
      </c>
      <c r="AW862">
        <v>0.29985299999999998</v>
      </c>
      <c r="AX862">
        <v>0.58543999999999996</v>
      </c>
      <c r="AY862">
        <v>9.41554E-2</v>
      </c>
      <c r="AZ862">
        <v>33623</v>
      </c>
    </row>
    <row r="863" spans="1:52">
      <c r="A863">
        <v>2011</v>
      </c>
      <c r="B863">
        <v>132903</v>
      </c>
      <c r="C863" t="s">
        <v>359</v>
      </c>
      <c r="D863" t="s">
        <v>358</v>
      </c>
      <c r="E863">
        <f t="shared" si="13"/>
        <v>1</v>
      </c>
      <c r="F863">
        <f>IF(ISNA(VLOOKUP(B863,criteria!$U$2:$U$174,1,0)),0,1)</f>
        <v>1</v>
      </c>
      <c r="G863">
        <v>0.45051224682053698</v>
      </c>
      <c r="H863">
        <v>0.41174933019669346</v>
      </c>
      <c r="I863">
        <v>33968</v>
      </c>
      <c r="J863">
        <v>15303</v>
      </c>
      <c r="K863">
        <v>6144</v>
      </c>
      <c r="L863">
        <v>157</v>
      </c>
      <c r="M863">
        <v>6301</v>
      </c>
      <c r="N863">
        <v>32816</v>
      </c>
      <c r="O863" t="s">
        <v>132</v>
      </c>
      <c r="P863" t="s">
        <v>50</v>
      </c>
      <c r="Q863" t="s">
        <v>54</v>
      </c>
      <c r="R863">
        <v>-81.198800000000006</v>
      </c>
      <c r="S863">
        <v>28.601099999999999</v>
      </c>
      <c r="T863">
        <v>7.4999999999999997E-2</v>
      </c>
      <c r="U863">
        <v>6069</v>
      </c>
      <c r="V863">
        <v>336865952</v>
      </c>
      <c r="W863">
        <v>241615568</v>
      </c>
      <c r="Y863">
        <v>21651452</v>
      </c>
      <c r="Z863">
        <v>171106832</v>
      </c>
      <c r="AA863">
        <v>327087680</v>
      </c>
      <c r="AC863">
        <v>13927541</v>
      </c>
      <c r="AD863">
        <v>417400704</v>
      </c>
      <c r="AE863">
        <v>400341664</v>
      </c>
      <c r="AF863">
        <v>826287808</v>
      </c>
      <c r="AG863">
        <v>276254208</v>
      </c>
      <c r="AH863">
        <v>115157024</v>
      </c>
      <c r="AI863">
        <v>5555184</v>
      </c>
      <c r="AJ863">
        <v>120712208</v>
      </c>
      <c r="AK863">
        <v>68956016</v>
      </c>
      <c r="AL863">
        <v>46891720</v>
      </c>
      <c r="AM863">
        <v>822265344</v>
      </c>
      <c r="AN863">
        <v>358653920</v>
      </c>
      <c r="AO863">
        <v>75355744</v>
      </c>
      <c r="AP863">
        <v>125668736</v>
      </c>
      <c r="AQ863">
        <v>121087984</v>
      </c>
      <c r="AR863">
        <v>826287808</v>
      </c>
      <c r="AS863">
        <v>822265344</v>
      </c>
      <c r="AT863">
        <v>4156</v>
      </c>
      <c r="AU863">
        <v>0.65</v>
      </c>
      <c r="AW863">
        <v>0.30327799999999999</v>
      </c>
      <c r="AX863">
        <v>0.58318800000000004</v>
      </c>
      <c r="AY863">
        <v>9.6060099999999995E-2</v>
      </c>
      <c r="AZ863">
        <v>32225</v>
      </c>
    </row>
    <row r="864" spans="1:52">
      <c r="A864">
        <v>2012</v>
      </c>
      <c r="B864">
        <v>132903</v>
      </c>
      <c r="C864" t="s">
        <v>359</v>
      </c>
      <c r="D864" t="s">
        <v>358</v>
      </c>
      <c r="E864">
        <f t="shared" si="13"/>
        <v>1</v>
      </c>
      <c r="F864">
        <f>IF(ISNA(VLOOKUP(B864,criteria!$U$2:$U$174,1,0)),0,1)</f>
        <v>1</v>
      </c>
      <c r="G864">
        <v>0.4623659144857426</v>
      </c>
      <c r="H864">
        <v>0.39524304652976344</v>
      </c>
      <c r="I864">
        <v>33281</v>
      </c>
      <c r="J864">
        <v>15388</v>
      </c>
      <c r="K864">
        <v>5903</v>
      </c>
      <c r="L864">
        <v>179</v>
      </c>
      <c r="M864">
        <v>6082</v>
      </c>
      <c r="N864">
        <v>32816</v>
      </c>
      <c r="O864" t="s">
        <v>132</v>
      </c>
      <c r="P864" t="s">
        <v>50</v>
      </c>
      <c r="Q864" t="s">
        <v>54</v>
      </c>
      <c r="R864">
        <v>-81.198800000000006</v>
      </c>
      <c r="S864">
        <v>28.601099999999999</v>
      </c>
      <c r="T864">
        <v>7.0999999999999994E-2</v>
      </c>
      <c r="U864">
        <v>6632</v>
      </c>
      <c r="V864">
        <v>363881184</v>
      </c>
      <c r="W864">
        <v>262225776</v>
      </c>
      <c r="Y864">
        <v>20480196</v>
      </c>
      <c r="Z864">
        <v>168607568</v>
      </c>
      <c r="AA864">
        <v>276540288</v>
      </c>
      <c r="AC864">
        <v>14927960</v>
      </c>
      <c r="AD864">
        <v>435463264</v>
      </c>
      <c r="AE864">
        <v>350683520</v>
      </c>
      <c r="AF864">
        <v>796438464</v>
      </c>
      <c r="AG864">
        <v>279540704</v>
      </c>
      <c r="AH864">
        <v>120410576</v>
      </c>
      <c r="AI864">
        <v>9521450</v>
      </c>
      <c r="AJ864">
        <v>129932024</v>
      </c>
      <c r="AK864">
        <v>64986188</v>
      </c>
      <c r="AL864">
        <v>49761468</v>
      </c>
      <c r="AM864">
        <v>807307520</v>
      </c>
      <c r="AN864">
        <v>366094720</v>
      </c>
      <c r="AO864">
        <v>76726024</v>
      </c>
      <c r="AP864">
        <v>121087984</v>
      </c>
      <c r="AQ864">
        <v>133827336</v>
      </c>
      <c r="AR864">
        <v>796438464</v>
      </c>
      <c r="AS864">
        <v>807307520</v>
      </c>
      <c r="AT864">
        <v>4270</v>
      </c>
      <c r="AU864">
        <v>0.67200000000000004</v>
      </c>
      <c r="AW864">
        <v>0.30485299999999999</v>
      </c>
      <c r="AX864">
        <v>0.585484</v>
      </c>
      <c r="AY864">
        <v>9.4003199999999995E-2</v>
      </c>
      <c r="AZ864">
        <v>31323</v>
      </c>
    </row>
    <row r="865" spans="1:52">
      <c r="A865">
        <v>2013</v>
      </c>
      <c r="B865">
        <v>132903</v>
      </c>
      <c r="C865" t="s">
        <v>359</v>
      </c>
      <c r="D865" t="s">
        <v>358</v>
      </c>
      <c r="E865">
        <f t="shared" si="13"/>
        <v>1</v>
      </c>
      <c r="F865">
        <f>IF(ISNA(VLOOKUP(B865,criteria!$U$2:$U$174,1,0)),0,1)</f>
        <v>1</v>
      </c>
      <c r="G865">
        <v>0.48937774984286614</v>
      </c>
      <c r="H865">
        <v>0.38967377343950682</v>
      </c>
      <c r="I865">
        <v>31820</v>
      </c>
      <c r="J865">
        <v>15572</v>
      </c>
      <c r="K865">
        <v>5817</v>
      </c>
      <c r="L865">
        <v>251</v>
      </c>
      <c r="M865">
        <v>6068</v>
      </c>
      <c r="N865">
        <v>32816</v>
      </c>
      <c r="O865" t="s">
        <v>132</v>
      </c>
      <c r="P865" t="s">
        <v>50</v>
      </c>
      <c r="Q865" t="s">
        <v>54</v>
      </c>
      <c r="R865">
        <v>-81.198800000000006</v>
      </c>
      <c r="S865">
        <v>28.601099999999999</v>
      </c>
      <c r="T865">
        <v>5.3999999999999999E-2</v>
      </c>
      <c r="U865">
        <v>7921</v>
      </c>
      <c r="V865">
        <v>370445728</v>
      </c>
      <c r="W865">
        <v>266310128</v>
      </c>
      <c r="Y865">
        <v>20595602</v>
      </c>
      <c r="Z865">
        <v>166334000</v>
      </c>
      <c r="AA865">
        <v>352268480</v>
      </c>
      <c r="AC865">
        <v>15375873</v>
      </c>
      <c r="AD865">
        <v>443779552</v>
      </c>
      <c r="AE865">
        <v>442920800</v>
      </c>
      <c r="AF865">
        <v>909980992</v>
      </c>
      <c r="AG865">
        <v>291334208</v>
      </c>
      <c r="AH865">
        <v>120340744</v>
      </c>
      <c r="AI865">
        <v>7118303</v>
      </c>
      <c r="AJ865">
        <v>127459048</v>
      </c>
      <c r="AK865">
        <v>72220528</v>
      </c>
      <c r="AL865">
        <v>57235736</v>
      </c>
      <c r="AM865">
        <v>868850240</v>
      </c>
      <c r="AN865">
        <v>370494848</v>
      </c>
      <c r="AO865">
        <v>103139536</v>
      </c>
      <c r="AP865">
        <v>133827336</v>
      </c>
      <c r="AQ865">
        <v>152717152</v>
      </c>
      <c r="AR865">
        <v>909980992</v>
      </c>
      <c r="AS865">
        <v>868850240</v>
      </c>
      <c r="AT865">
        <v>4279</v>
      </c>
      <c r="AU865">
        <v>0.69699999999999995</v>
      </c>
      <c r="AW865">
        <v>0.29804599999999998</v>
      </c>
      <c r="AX865">
        <v>0.58702500000000002</v>
      </c>
      <c r="AY865">
        <v>8.8805200000000001E-2</v>
      </c>
      <c r="AZ865">
        <v>30959</v>
      </c>
    </row>
    <row r="866" spans="1:52">
      <c r="A866">
        <v>2014</v>
      </c>
      <c r="B866">
        <v>132903</v>
      </c>
      <c r="C866" t="s">
        <v>359</v>
      </c>
      <c r="D866" t="s">
        <v>358</v>
      </c>
      <c r="E866">
        <f t="shared" si="13"/>
        <v>1</v>
      </c>
      <c r="F866">
        <f>IF(ISNA(VLOOKUP(B866,criteria!$U$2:$U$174,1,0)),0,1)</f>
        <v>1</v>
      </c>
      <c r="G866">
        <v>0.49608740143261304</v>
      </c>
      <c r="H866">
        <v>0.39252563246981736</v>
      </c>
      <c r="I866">
        <v>33226</v>
      </c>
      <c r="J866">
        <v>16483</v>
      </c>
      <c r="K866">
        <v>6201</v>
      </c>
      <c r="L866">
        <v>269</v>
      </c>
      <c r="M866">
        <v>6470</v>
      </c>
      <c r="N866">
        <v>32816</v>
      </c>
      <c r="O866" t="s">
        <v>132</v>
      </c>
      <c r="P866" t="s">
        <v>50</v>
      </c>
      <c r="Q866" t="s">
        <v>54</v>
      </c>
      <c r="R866">
        <v>-81.198800000000006</v>
      </c>
      <c r="S866">
        <v>28.601099999999999</v>
      </c>
      <c r="T866">
        <v>4.2999999999999997E-2</v>
      </c>
      <c r="U866">
        <v>9919</v>
      </c>
      <c r="V866">
        <v>390975392</v>
      </c>
      <c r="W866">
        <v>285576704</v>
      </c>
      <c r="Y866">
        <v>19343604</v>
      </c>
      <c r="Z866">
        <v>183710384</v>
      </c>
      <c r="AA866">
        <v>374328352</v>
      </c>
      <c r="AC866">
        <v>14299759</v>
      </c>
      <c r="AD866">
        <v>481123904</v>
      </c>
      <c r="AE866">
        <v>454652608</v>
      </c>
      <c r="AF866">
        <v>956124672</v>
      </c>
      <c r="AG866">
        <v>322729248</v>
      </c>
      <c r="AH866">
        <v>132610040</v>
      </c>
      <c r="AI866">
        <v>8104029</v>
      </c>
      <c r="AJ866">
        <v>140714064</v>
      </c>
      <c r="AK866">
        <v>72608520</v>
      </c>
      <c r="AL866">
        <v>58627952</v>
      </c>
      <c r="AM866">
        <v>925472448</v>
      </c>
      <c r="AN866">
        <v>403428416</v>
      </c>
      <c r="AO866">
        <v>104637032</v>
      </c>
      <c r="AP866">
        <v>152717152</v>
      </c>
      <c r="AQ866">
        <v>148880176</v>
      </c>
      <c r="AR866">
        <v>956124672</v>
      </c>
      <c r="AS866">
        <v>925472448</v>
      </c>
      <c r="AT866">
        <v>4400</v>
      </c>
      <c r="AU866">
        <v>0.70399999999999996</v>
      </c>
      <c r="AW866">
        <v>0.27655800000000003</v>
      </c>
      <c r="AX866">
        <v>0.58562199999999998</v>
      </c>
      <c r="AY866">
        <v>7.9325099999999996E-2</v>
      </c>
      <c r="AZ866">
        <v>31752</v>
      </c>
    </row>
    <row r="867" spans="1:52">
      <c r="A867">
        <v>2015</v>
      </c>
      <c r="B867">
        <v>132903</v>
      </c>
      <c r="C867" t="s">
        <v>359</v>
      </c>
      <c r="D867" t="s">
        <v>358</v>
      </c>
      <c r="E867">
        <f t="shared" si="13"/>
        <v>1</v>
      </c>
      <c r="F867">
        <f>IF(ISNA(VLOOKUP(B867,criteria!$U$2:$U$174,1,0)),0,1)</f>
        <v>1</v>
      </c>
      <c r="G867">
        <v>0.48574721691217809</v>
      </c>
      <c r="H867">
        <v>0.37924648417153772</v>
      </c>
      <c r="I867">
        <v>35572</v>
      </c>
      <c r="J867">
        <v>17279</v>
      </c>
      <c r="K867">
        <v>6311</v>
      </c>
      <c r="L867">
        <v>242</v>
      </c>
      <c r="M867">
        <v>6553</v>
      </c>
      <c r="N867">
        <v>32816</v>
      </c>
      <c r="O867" t="s">
        <v>132</v>
      </c>
      <c r="P867" t="s">
        <v>50</v>
      </c>
      <c r="Q867" t="s">
        <v>54</v>
      </c>
      <c r="R867">
        <v>-81.198800000000006</v>
      </c>
      <c r="S867">
        <v>28.601099999999999</v>
      </c>
      <c r="T867">
        <v>4.8000000000000001E-2</v>
      </c>
      <c r="U867">
        <v>11096</v>
      </c>
      <c r="V867">
        <v>411013568</v>
      </c>
      <c r="W867">
        <v>297339392</v>
      </c>
      <c r="Y867">
        <v>19859434</v>
      </c>
      <c r="Z867">
        <v>186307344</v>
      </c>
      <c r="AA867">
        <v>384883616</v>
      </c>
      <c r="AB867">
        <v>11580252</v>
      </c>
      <c r="AC867">
        <v>7089280</v>
      </c>
      <c r="AD867">
        <v>492823872</v>
      </c>
      <c r="AE867">
        <v>481172320</v>
      </c>
      <c r="AF867">
        <v>1003157760</v>
      </c>
      <c r="AG867">
        <v>354447456</v>
      </c>
      <c r="AH867">
        <v>130204080</v>
      </c>
      <c r="AI867">
        <v>9027470</v>
      </c>
      <c r="AJ867">
        <v>139231552</v>
      </c>
      <c r="AK867">
        <v>74277848</v>
      </c>
      <c r="AL867">
        <v>60494472</v>
      </c>
      <c r="AM867">
        <v>973983104</v>
      </c>
      <c r="AN867">
        <v>450439328</v>
      </c>
      <c r="AO867">
        <v>131615424</v>
      </c>
      <c r="AP867">
        <v>148880176</v>
      </c>
      <c r="AQ867">
        <v>144921088</v>
      </c>
      <c r="AR867">
        <v>1003157760</v>
      </c>
      <c r="AS867">
        <v>973983104</v>
      </c>
      <c r="AT867">
        <v>4151</v>
      </c>
      <c r="AU867">
        <v>0.68899999999999995</v>
      </c>
      <c r="AW867">
        <v>0.26454499999999997</v>
      </c>
      <c r="AX867">
        <v>0.58577800000000002</v>
      </c>
      <c r="AY867">
        <v>7.23935E-2</v>
      </c>
      <c r="AZ867">
        <v>31813.5</v>
      </c>
    </row>
    <row r="868" spans="1:52">
      <c r="A868">
        <v>2016</v>
      </c>
      <c r="B868">
        <v>132903</v>
      </c>
      <c r="C868" t="s">
        <v>359</v>
      </c>
      <c r="D868" t="s">
        <v>358</v>
      </c>
      <c r="E868">
        <f t="shared" si="13"/>
        <v>1</v>
      </c>
      <c r="F868">
        <f>IF(ISNA(VLOOKUP(B868,criteria!$U$2:$U$174,1,0)),0,1)</f>
        <v>1</v>
      </c>
      <c r="G868">
        <v>0.49994267041219975</v>
      </c>
      <c r="H868">
        <v>0.36786881486153317</v>
      </c>
      <c r="I868">
        <v>34886</v>
      </c>
      <c r="J868">
        <v>17441</v>
      </c>
      <c r="K868">
        <v>6167</v>
      </c>
      <c r="L868">
        <v>249</v>
      </c>
      <c r="M868">
        <v>6416</v>
      </c>
      <c r="T868">
        <v>5.1999999999999998E-2</v>
      </c>
      <c r="U868">
        <v>11966</v>
      </c>
      <c r="V868">
        <v>452104608</v>
      </c>
      <c r="W868">
        <v>313265152</v>
      </c>
      <c r="Y868">
        <v>22453104</v>
      </c>
      <c r="Z868">
        <v>186418384</v>
      </c>
      <c r="AA868">
        <v>433498816</v>
      </c>
      <c r="AB868">
        <v>12286383</v>
      </c>
      <c r="AC868">
        <v>14907635</v>
      </c>
      <c r="AD868">
        <v>523005792</v>
      </c>
      <c r="AE868">
        <v>531784064</v>
      </c>
      <c r="AF868">
        <v>1115422976</v>
      </c>
      <c r="AG868">
        <v>386150784</v>
      </c>
      <c r="AH868">
        <v>143499856</v>
      </c>
      <c r="AI868">
        <v>10160444</v>
      </c>
      <c r="AJ868">
        <v>153660304</v>
      </c>
      <c r="AK868">
        <v>80945936</v>
      </c>
      <c r="AL868">
        <v>62049748</v>
      </c>
      <c r="AM868">
        <v>1060040576</v>
      </c>
      <c r="AN868">
        <v>485707072</v>
      </c>
      <c r="AO868">
        <v>163526944</v>
      </c>
      <c r="AP868">
        <v>144921088</v>
      </c>
      <c r="AQ868">
        <v>155232336</v>
      </c>
      <c r="AR868">
        <v>1115422976</v>
      </c>
      <c r="AS868">
        <v>1060040576</v>
      </c>
      <c r="AT868">
        <v>4309</v>
      </c>
      <c r="AU868">
        <v>0.7</v>
      </c>
      <c r="AW868">
        <v>0.26267600000000002</v>
      </c>
      <c r="AX868">
        <v>0.58914500000000003</v>
      </c>
      <c r="AY868">
        <v>6.9376800000000002E-2</v>
      </c>
      <c r="AZ868">
        <v>31400</v>
      </c>
    </row>
    <row r="869" spans="1:52">
      <c r="A869">
        <v>2017</v>
      </c>
      <c r="B869">
        <v>132903</v>
      </c>
      <c r="C869" t="s">
        <v>359</v>
      </c>
      <c r="D869" t="s">
        <v>358</v>
      </c>
      <c r="E869">
        <f t="shared" si="13"/>
        <v>1</v>
      </c>
      <c r="F869">
        <f>IF(ISNA(VLOOKUP(B869,criteria!$U$2:$U$174,1,0)),0,1)</f>
        <v>1</v>
      </c>
      <c r="G869">
        <v>0.49903165043907355</v>
      </c>
      <c r="H869">
        <v>0.3657097288676236</v>
      </c>
      <c r="I869">
        <v>37693</v>
      </c>
      <c r="J869">
        <v>18810</v>
      </c>
      <c r="K869">
        <v>6686</v>
      </c>
      <c r="L869">
        <v>193</v>
      </c>
      <c r="M869">
        <v>6879</v>
      </c>
      <c r="N869">
        <v>32816</v>
      </c>
      <c r="O869" t="s">
        <v>132</v>
      </c>
      <c r="P869" t="s">
        <v>50</v>
      </c>
      <c r="Q869" t="s">
        <v>54</v>
      </c>
      <c r="R869">
        <v>-81.200900000000004</v>
      </c>
      <c r="S869">
        <v>28.6022</v>
      </c>
      <c r="T869">
        <v>4.4999999999999998E-2</v>
      </c>
      <c r="U869">
        <v>12478</v>
      </c>
      <c r="V869">
        <v>482047392</v>
      </c>
      <c r="W869">
        <v>312163232</v>
      </c>
      <c r="Y869">
        <v>26220820</v>
      </c>
      <c r="Z869">
        <v>212395232</v>
      </c>
      <c r="AA869">
        <v>491140672</v>
      </c>
      <c r="AB869">
        <v>21658768</v>
      </c>
      <c r="AC869">
        <v>15493338</v>
      </c>
      <c r="AD869">
        <v>550334272</v>
      </c>
      <c r="AE869">
        <v>609543616</v>
      </c>
      <c r="AF869">
        <v>1178866176</v>
      </c>
      <c r="AG869">
        <v>407444192</v>
      </c>
      <c r="AH869">
        <v>162507872</v>
      </c>
      <c r="AI869">
        <v>15091952</v>
      </c>
      <c r="AJ869">
        <v>177599824</v>
      </c>
      <c r="AK869">
        <v>89920728</v>
      </c>
      <c r="AL869">
        <v>62341896</v>
      </c>
      <c r="AM869">
        <v>1140582144</v>
      </c>
      <c r="AN869">
        <v>527151552</v>
      </c>
      <c r="AO869">
        <v>173898416</v>
      </c>
      <c r="AP869">
        <v>155232336</v>
      </c>
      <c r="AQ869">
        <v>161573520</v>
      </c>
      <c r="AR869">
        <v>1178866176</v>
      </c>
      <c r="AS869">
        <v>1140582144</v>
      </c>
    </row>
    <row r="870" spans="1:52">
      <c r="A870">
        <v>1990</v>
      </c>
      <c r="B870">
        <v>133650</v>
      </c>
      <c r="C870" t="s">
        <v>409</v>
      </c>
      <c r="D870" t="s">
        <v>358</v>
      </c>
      <c r="E870">
        <f t="shared" si="13"/>
        <v>0</v>
      </c>
      <c r="F870">
        <f>IF(ISNA(VLOOKUP(B870,criteria!$U$2:$U$174,1,0)),0,1)</f>
        <v>1</v>
      </c>
      <c r="G870" t="s">
        <v>636</v>
      </c>
      <c r="H870" t="s">
        <v>636</v>
      </c>
      <c r="N870">
        <v>32307</v>
      </c>
      <c r="O870" t="s">
        <v>132</v>
      </c>
      <c r="V870">
        <v>16931700</v>
      </c>
      <c r="Z870">
        <v>17306004</v>
      </c>
      <c r="AA870">
        <v>48180128</v>
      </c>
      <c r="AB870">
        <v>3535331</v>
      </c>
      <c r="AC870">
        <v>1635933</v>
      </c>
      <c r="AF870">
        <v>95276592</v>
      </c>
      <c r="AG870">
        <v>29689888</v>
      </c>
      <c r="AH870">
        <v>6468318</v>
      </c>
      <c r="AI870">
        <v>4076493</v>
      </c>
      <c r="AJ870">
        <v>10544811</v>
      </c>
      <c r="AK870">
        <v>11080956</v>
      </c>
      <c r="AL870">
        <v>3474866</v>
      </c>
      <c r="AM870">
        <v>94541168</v>
      </c>
      <c r="AN870">
        <v>44319624</v>
      </c>
      <c r="AO870">
        <v>10752651</v>
      </c>
    </row>
    <row r="871" spans="1:52">
      <c r="A871">
        <v>1991</v>
      </c>
      <c r="B871">
        <v>133650</v>
      </c>
      <c r="C871" t="s">
        <v>409</v>
      </c>
      <c r="D871" t="s">
        <v>358</v>
      </c>
      <c r="E871">
        <f t="shared" si="13"/>
        <v>0</v>
      </c>
      <c r="F871">
        <f>IF(ISNA(VLOOKUP(B871,criteria!$U$2:$U$174,1,0)),0,1)</f>
        <v>1</v>
      </c>
      <c r="G871" t="s">
        <v>636</v>
      </c>
      <c r="H871" t="s">
        <v>636</v>
      </c>
      <c r="N871">
        <v>32307</v>
      </c>
      <c r="O871" t="s">
        <v>132</v>
      </c>
      <c r="V871">
        <v>21777372</v>
      </c>
      <c r="Z871">
        <v>22560626</v>
      </c>
      <c r="AA871">
        <v>44388844</v>
      </c>
      <c r="AB871">
        <v>4249861</v>
      </c>
      <c r="AC871">
        <v>573365</v>
      </c>
      <c r="AF871">
        <v>102466040</v>
      </c>
      <c r="AG871">
        <v>30373372</v>
      </c>
      <c r="AH871">
        <v>7964776</v>
      </c>
      <c r="AI871">
        <v>3755229</v>
      </c>
      <c r="AJ871">
        <v>11720005</v>
      </c>
      <c r="AK871">
        <v>11713512</v>
      </c>
      <c r="AL871">
        <v>3622488</v>
      </c>
      <c r="AM871">
        <v>102597024</v>
      </c>
      <c r="AN871">
        <v>47351884</v>
      </c>
      <c r="AO871">
        <v>11837971</v>
      </c>
    </row>
    <row r="872" spans="1:52">
      <c r="A872">
        <v>1992</v>
      </c>
      <c r="B872">
        <v>133650</v>
      </c>
      <c r="C872" t="s">
        <v>409</v>
      </c>
      <c r="D872" t="s">
        <v>358</v>
      </c>
      <c r="E872">
        <f t="shared" si="13"/>
        <v>0</v>
      </c>
      <c r="F872">
        <f>IF(ISNA(VLOOKUP(B872,criteria!$U$2:$U$174,1,0)),0,1)</f>
        <v>1</v>
      </c>
      <c r="G872" t="s">
        <v>636</v>
      </c>
      <c r="H872" t="s">
        <v>636</v>
      </c>
      <c r="N872">
        <v>32307</v>
      </c>
      <c r="O872" t="s">
        <v>132</v>
      </c>
      <c r="V872">
        <v>25061244</v>
      </c>
      <c r="Z872">
        <v>22890190</v>
      </c>
      <c r="AA872">
        <v>47062832</v>
      </c>
      <c r="AB872">
        <v>5757108</v>
      </c>
      <c r="AC872">
        <v>580082</v>
      </c>
      <c r="AF872">
        <v>110916720</v>
      </c>
      <c r="AG872">
        <v>32567706</v>
      </c>
      <c r="AH872">
        <v>9997002</v>
      </c>
      <c r="AI872">
        <v>3773643</v>
      </c>
      <c r="AJ872">
        <v>13770645</v>
      </c>
      <c r="AK872">
        <v>13926946</v>
      </c>
      <c r="AL872">
        <v>3941337</v>
      </c>
      <c r="AM872">
        <v>110952096</v>
      </c>
      <c r="AN872">
        <v>49915256</v>
      </c>
      <c r="AO872">
        <v>13576093</v>
      </c>
    </row>
    <row r="873" spans="1:52">
      <c r="A873">
        <v>1993</v>
      </c>
      <c r="B873">
        <v>133650</v>
      </c>
      <c r="C873" t="s">
        <v>409</v>
      </c>
      <c r="D873" t="s">
        <v>358</v>
      </c>
      <c r="E873">
        <f t="shared" si="13"/>
        <v>0</v>
      </c>
      <c r="F873">
        <f>IF(ISNA(VLOOKUP(B873,criteria!$U$2:$U$174,1,0)),0,1)</f>
        <v>1</v>
      </c>
      <c r="G873" t="s">
        <v>636</v>
      </c>
      <c r="H873" t="s">
        <v>636</v>
      </c>
      <c r="V873">
        <v>25979392</v>
      </c>
      <c r="Z873">
        <v>27445448</v>
      </c>
      <c r="AA873">
        <v>52235292</v>
      </c>
      <c r="AB873">
        <v>6562944</v>
      </c>
      <c r="AC873">
        <v>518157</v>
      </c>
      <c r="AF873">
        <v>123591144</v>
      </c>
      <c r="AG873">
        <v>37583292</v>
      </c>
      <c r="AH873">
        <v>12913693</v>
      </c>
      <c r="AI873">
        <v>4027116</v>
      </c>
      <c r="AJ873">
        <v>16940808</v>
      </c>
      <c r="AK873">
        <v>15521402</v>
      </c>
      <c r="AL873">
        <v>7229273</v>
      </c>
      <c r="AM873">
        <v>124597664</v>
      </c>
      <c r="AN873">
        <v>55909432</v>
      </c>
      <c r="AO873">
        <v>15054376</v>
      </c>
    </row>
    <row r="874" spans="1:52">
      <c r="A874">
        <v>1994</v>
      </c>
      <c r="B874">
        <v>133650</v>
      </c>
      <c r="C874" t="s">
        <v>409</v>
      </c>
      <c r="D874" t="s">
        <v>358</v>
      </c>
      <c r="E874">
        <f t="shared" si="13"/>
        <v>0</v>
      </c>
      <c r="F874">
        <f>IF(ISNA(VLOOKUP(B874,criteria!$U$2:$U$174,1,0)),0,1)</f>
        <v>1</v>
      </c>
      <c r="G874" t="s">
        <v>636</v>
      </c>
      <c r="H874" t="s">
        <v>636</v>
      </c>
      <c r="V874">
        <v>26653406</v>
      </c>
      <c r="Z874">
        <v>29148516</v>
      </c>
      <c r="AA874">
        <v>61524832</v>
      </c>
      <c r="AB874">
        <v>8407323</v>
      </c>
      <c r="AC874">
        <v>437502</v>
      </c>
      <c r="AF874">
        <v>138282080</v>
      </c>
      <c r="AG874">
        <v>41535552</v>
      </c>
      <c r="AH874">
        <v>16166213</v>
      </c>
      <c r="AI874">
        <v>4708801</v>
      </c>
      <c r="AJ874">
        <v>20875014</v>
      </c>
      <c r="AK874">
        <v>16235808</v>
      </c>
      <c r="AL874">
        <v>4971951</v>
      </c>
      <c r="AM874">
        <v>135948432</v>
      </c>
      <c r="AN874">
        <v>60065100</v>
      </c>
      <c r="AO874">
        <v>16340424</v>
      </c>
    </row>
    <row r="875" spans="1:52">
      <c r="A875">
        <v>1995</v>
      </c>
      <c r="B875">
        <v>133650</v>
      </c>
      <c r="C875" t="s">
        <v>409</v>
      </c>
      <c r="D875" t="s">
        <v>358</v>
      </c>
      <c r="E875">
        <f t="shared" si="13"/>
        <v>0</v>
      </c>
      <c r="F875">
        <f>IF(ISNA(VLOOKUP(B875,criteria!$U$2:$U$174,1,0)),0,1)</f>
        <v>1</v>
      </c>
      <c r="G875" t="s">
        <v>636</v>
      </c>
      <c r="H875" t="s">
        <v>636</v>
      </c>
      <c r="N875">
        <v>32307</v>
      </c>
      <c r="O875" t="s">
        <v>132</v>
      </c>
      <c r="V875">
        <v>26730796</v>
      </c>
      <c r="Z875">
        <v>33181516</v>
      </c>
      <c r="AA875">
        <v>68357896</v>
      </c>
      <c r="AB875">
        <v>8405427</v>
      </c>
      <c r="AC875">
        <v>536242</v>
      </c>
      <c r="AF875">
        <v>150193856</v>
      </c>
      <c r="AG875">
        <v>47155436</v>
      </c>
      <c r="AH875">
        <v>18984658</v>
      </c>
      <c r="AI875">
        <v>4361834</v>
      </c>
      <c r="AJ875">
        <v>23346492</v>
      </c>
      <c r="AK875">
        <v>17311288</v>
      </c>
      <c r="AL875">
        <v>5008705</v>
      </c>
      <c r="AM875">
        <v>150395568</v>
      </c>
      <c r="AN875">
        <v>67817800</v>
      </c>
      <c r="AO875">
        <v>17525532</v>
      </c>
    </row>
    <row r="876" spans="1:52">
      <c r="A876">
        <v>1996</v>
      </c>
      <c r="B876">
        <v>133650</v>
      </c>
      <c r="C876" t="s">
        <v>409</v>
      </c>
      <c r="D876" t="s">
        <v>358</v>
      </c>
      <c r="E876">
        <f t="shared" si="13"/>
        <v>0</v>
      </c>
      <c r="F876">
        <f>IF(ISNA(VLOOKUP(B876,criteria!$U$2:$U$174,1,0)),0,1)</f>
        <v>1</v>
      </c>
      <c r="G876" t="s">
        <v>636</v>
      </c>
      <c r="H876" t="s">
        <v>636</v>
      </c>
      <c r="N876">
        <v>32307</v>
      </c>
      <c r="O876" t="s">
        <v>132</v>
      </c>
      <c r="V876">
        <v>30038756</v>
      </c>
      <c r="Z876">
        <v>64737616</v>
      </c>
      <c r="AA876">
        <v>71928808</v>
      </c>
      <c r="AB876">
        <v>9175837</v>
      </c>
      <c r="AC876">
        <v>555305</v>
      </c>
      <c r="AF876">
        <v>190181600</v>
      </c>
      <c r="AG876">
        <v>54398632</v>
      </c>
      <c r="AH876">
        <v>21409748</v>
      </c>
      <c r="AI876">
        <v>3069732</v>
      </c>
      <c r="AJ876">
        <v>24479480</v>
      </c>
      <c r="AK876">
        <v>18972342</v>
      </c>
      <c r="AL876">
        <v>5046133</v>
      </c>
      <c r="AM876">
        <v>189715360</v>
      </c>
      <c r="AN876">
        <v>72624224</v>
      </c>
      <c r="AO876">
        <v>20740312</v>
      </c>
      <c r="AT876">
        <v>717</v>
      </c>
      <c r="AU876">
        <v>0.44600000000000001</v>
      </c>
    </row>
    <row r="877" spans="1:52">
      <c r="A877">
        <v>1997</v>
      </c>
      <c r="B877">
        <v>133650</v>
      </c>
      <c r="C877" t="s">
        <v>409</v>
      </c>
      <c r="D877" t="s">
        <v>358</v>
      </c>
      <c r="E877">
        <f t="shared" si="13"/>
        <v>0</v>
      </c>
      <c r="F877">
        <f>IF(ISNA(VLOOKUP(B877,criteria!$U$2:$U$174,1,0)),0,1)</f>
        <v>1</v>
      </c>
      <c r="G877" t="s">
        <v>636</v>
      </c>
      <c r="H877" t="s">
        <v>636</v>
      </c>
      <c r="V877">
        <v>33764104</v>
      </c>
      <c r="Z877">
        <v>35017940</v>
      </c>
      <c r="AA877">
        <v>76917472</v>
      </c>
      <c r="AB877">
        <v>8008783</v>
      </c>
      <c r="AC877">
        <v>490768</v>
      </c>
      <c r="AF877">
        <v>169805216</v>
      </c>
      <c r="AG877">
        <v>58768648</v>
      </c>
      <c r="AH877">
        <v>16560394</v>
      </c>
      <c r="AI877">
        <v>4777833</v>
      </c>
      <c r="AJ877">
        <v>21338228</v>
      </c>
      <c r="AK877">
        <v>19386122</v>
      </c>
      <c r="AL877">
        <v>5052872</v>
      </c>
      <c r="AM877">
        <v>169815696</v>
      </c>
      <c r="AN877">
        <v>76389136</v>
      </c>
      <c r="AO877">
        <v>21816736</v>
      </c>
      <c r="AT877">
        <v>649</v>
      </c>
      <c r="AU877">
        <v>0.46899999999999997</v>
      </c>
      <c r="AW877">
        <v>0.171046</v>
      </c>
      <c r="AX877">
        <v>0.59841299999999997</v>
      </c>
      <c r="AY877">
        <v>2.9995000000000001E-2</v>
      </c>
      <c r="AZ877">
        <v>21991.5</v>
      </c>
    </row>
    <row r="878" spans="1:52">
      <c r="A878">
        <v>1998</v>
      </c>
      <c r="B878">
        <v>133650</v>
      </c>
      <c r="C878" t="s">
        <v>409</v>
      </c>
      <c r="D878" t="s">
        <v>358</v>
      </c>
      <c r="E878">
        <f t="shared" si="13"/>
        <v>0</v>
      </c>
      <c r="F878">
        <f>IF(ISNA(VLOOKUP(B878,criteria!$U$2:$U$174,1,0)),0,1)</f>
        <v>1</v>
      </c>
      <c r="G878" t="s">
        <v>636</v>
      </c>
      <c r="H878" t="s">
        <v>636</v>
      </c>
      <c r="N878">
        <v>32307</v>
      </c>
      <c r="O878" t="s">
        <v>132</v>
      </c>
      <c r="V878">
        <v>40172020</v>
      </c>
      <c r="Z878">
        <v>40387580</v>
      </c>
      <c r="AA878">
        <v>87479672</v>
      </c>
      <c r="AB878">
        <v>9034044</v>
      </c>
      <c r="AC878">
        <v>579567</v>
      </c>
      <c r="AF878">
        <v>195231728</v>
      </c>
      <c r="AG878">
        <v>64904072</v>
      </c>
      <c r="AH878">
        <v>16640244</v>
      </c>
      <c r="AI878">
        <v>6092282</v>
      </c>
      <c r="AJ878">
        <v>22732526</v>
      </c>
      <c r="AK878">
        <v>23024316</v>
      </c>
      <c r="AL878">
        <v>8395663</v>
      </c>
      <c r="AM878">
        <v>191754960</v>
      </c>
      <c r="AN878">
        <v>82943872</v>
      </c>
      <c r="AO878">
        <v>18536728</v>
      </c>
      <c r="AT878">
        <v>658</v>
      </c>
      <c r="AU878">
        <v>0.437</v>
      </c>
      <c r="AW878">
        <v>0.157469</v>
      </c>
      <c r="AX878">
        <v>0.60263199999999995</v>
      </c>
      <c r="AY878">
        <v>3.11706E-2</v>
      </c>
      <c r="AZ878">
        <v>23266</v>
      </c>
    </row>
    <row r="879" spans="1:52">
      <c r="A879">
        <v>1999</v>
      </c>
      <c r="B879">
        <v>133650</v>
      </c>
      <c r="C879" t="s">
        <v>409</v>
      </c>
      <c r="D879" t="s">
        <v>358</v>
      </c>
      <c r="E879">
        <f t="shared" si="13"/>
        <v>0</v>
      </c>
      <c r="F879">
        <f>IF(ISNA(VLOOKUP(B879,criteria!$U$2:$U$174,1,0)),0,1)</f>
        <v>1</v>
      </c>
      <c r="G879" t="s">
        <v>636</v>
      </c>
      <c r="H879" t="s">
        <v>636</v>
      </c>
      <c r="V879">
        <v>41713880</v>
      </c>
      <c r="Z879">
        <v>42787364</v>
      </c>
      <c r="AA879">
        <v>88830000</v>
      </c>
      <c r="AB879">
        <v>9682852</v>
      </c>
      <c r="AC879">
        <v>552632</v>
      </c>
      <c r="AF879">
        <v>203363568</v>
      </c>
      <c r="AG879">
        <v>65159804</v>
      </c>
      <c r="AH879">
        <v>20024928</v>
      </c>
      <c r="AI879">
        <v>5880788</v>
      </c>
      <c r="AJ879">
        <v>25905716</v>
      </c>
      <c r="AK879">
        <v>23341552</v>
      </c>
      <c r="AL879">
        <v>7620789</v>
      </c>
      <c r="AM879">
        <v>199903696</v>
      </c>
      <c r="AN879">
        <v>90086568</v>
      </c>
      <c r="AO879">
        <v>18781576</v>
      </c>
      <c r="AT879">
        <v>658</v>
      </c>
      <c r="AU879">
        <v>0.39300000000000002</v>
      </c>
      <c r="AW879">
        <v>0.148817</v>
      </c>
      <c r="AX879">
        <v>0.58731199999999995</v>
      </c>
      <c r="AY879">
        <v>2.8602200000000001E-2</v>
      </c>
      <c r="AZ879">
        <v>24552.5</v>
      </c>
    </row>
    <row r="880" spans="1:52">
      <c r="A880">
        <v>2000</v>
      </c>
      <c r="B880">
        <v>133650</v>
      </c>
      <c r="C880" t="s">
        <v>409</v>
      </c>
      <c r="D880" t="s">
        <v>358</v>
      </c>
      <c r="E880">
        <f t="shared" si="13"/>
        <v>0</v>
      </c>
      <c r="F880">
        <f>IF(ISNA(VLOOKUP(B880,criteria!$U$2:$U$174,1,0)),0,1)</f>
        <v>1</v>
      </c>
      <c r="G880" t="s">
        <v>636</v>
      </c>
      <c r="H880" t="s">
        <v>636</v>
      </c>
      <c r="N880">
        <v>32307</v>
      </c>
      <c r="O880" t="s">
        <v>132</v>
      </c>
      <c r="V880">
        <v>47205636</v>
      </c>
      <c r="Z880">
        <v>40986500</v>
      </c>
      <c r="AA880">
        <v>100194904</v>
      </c>
      <c r="AB880">
        <v>13244619</v>
      </c>
      <c r="AC880">
        <v>352887</v>
      </c>
      <c r="AF880">
        <v>221865152</v>
      </c>
      <c r="AG880">
        <v>72658544</v>
      </c>
      <c r="AH880">
        <v>23799740</v>
      </c>
      <c r="AI880">
        <v>4212679</v>
      </c>
      <c r="AJ880">
        <v>28012420</v>
      </c>
      <c r="AK880">
        <v>24499748</v>
      </c>
      <c r="AL880">
        <v>8423751</v>
      </c>
      <c r="AM880">
        <v>215531408</v>
      </c>
      <c r="AN880">
        <v>96677040</v>
      </c>
      <c r="AO880">
        <v>19949960</v>
      </c>
      <c r="AT880">
        <v>704</v>
      </c>
      <c r="AU880">
        <v>0.44700000000000001</v>
      </c>
      <c r="AW880">
        <v>0.14205400000000001</v>
      </c>
      <c r="AX880">
        <v>0.58335099999999995</v>
      </c>
      <c r="AY880">
        <v>2.4864899999999999E-2</v>
      </c>
      <c r="AZ880">
        <v>25113</v>
      </c>
    </row>
    <row r="881" spans="1:52">
      <c r="A881">
        <v>2001</v>
      </c>
      <c r="B881">
        <v>133650</v>
      </c>
      <c r="C881" t="s">
        <v>409</v>
      </c>
      <c r="D881" t="s">
        <v>358</v>
      </c>
      <c r="E881">
        <f t="shared" si="13"/>
        <v>1</v>
      </c>
      <c r="F881">
        <f>IF(ISNA(VLOOKUP(B881,criteria!$U$2:$U$174,1,0)),0,1)</f>
        <v>1</v>
      </c>
      <c r="G881">
        <v>0.69996572995202189</v>
      </c>
      <c r="H881">
        <v>0.5615667074663403</v>
      </c>
      <c r="I881">
        <v>5836</v>
      </c>
      <c r="J881">
        <v>4085</v>
      </c>
      <c r="K881">
        <v>2275</v>
      </c>
      <c r="L881">
        <v>19</v>
      </c>
      <c r="M881">
        <v>2294</v>
      </c>
      <c r="V881">
        <v>53947676</v>
      </c>
      <c r="W881">
        <v>37651972</v>
      </c>
      <c r="Y881">
        <v>11646367</v>
      </c>
      <c r="Z881">
        <v>48639728</v>
      </c>
      <c r="AA881">
        <v>104779808</v>
      </c>
      <c r="AC881">
        <v>2537959</v>
      </c>
      <c r="AD881">
        <v>121127000</v>
      </c>
      <c r="AE881">
        <v>88204320</v>
      </c>
      <c r="AF881">
        <v>232461344</v>
      </c>
      <c r="AG881">
        <v>79438944</v>
      </c>
      <c r="AH881">
        <v>26615082</v>
      </c>
      <c r="AI881">
        <v>4397720.5</v>
      </c>
      <c r="AJ881">
        <v>31012802</v>
      </c>
      <c r="AK881">
        <v>28033804</v>
      </c>
      <c r="AL881">
        <v>7966785</v>
      </c>
      <c r="AM881">
        <v>206904320</v>
      </c>
      <c r="AN881">
        <v>96487208</v>
      </c>
      <c r="AO881">
        <v>24121802</v>
      </c>
      <c r="AR881">
        <v>232461344</v>
      </c>
      <c r="AS881">
        <v>206904320</v>
      </c>
      <c r="AT881">
        <v>738</v>
      </c>
      <c r="AU881">
        <v>0.43</v>
      </c>
      <c r="AW881">
        <v>0.148148</v>
      </c>
      <c r="AX881">
        <v>0.58270200000000005</v>
      </c>
      <c r="AY881">
        <v>2.44108E-2</v>
      </c>
      <c r="AZ881">
        <v>25743</v>
      </c>
    </row>
    <row r="882" spans="1:52">
      <c r="A882">
        <v>2002</v>
      </c>
      <c r="B882">
        <v>133650</v>
      </c>
      <c r="C882" t="s">
        <v>409</v>
      </c>
      <c r="D882" t="s">
        <v>358</v>
      </c>
      <c r="E882">
        <f t="shared" si="13"/>
        <v>1</v>
      </c>
      <c r="F882">
        <f>IF(ISNA(VLOOKUP(B882,criteria!$U$2:$U$174,1,0)),0,1)</f>
        <v>1</v>
      </c>
      <c r="G882">
        <v>0.77671716123677115</v>
      </c>
      <c r="H882">
        <v>0.50707988244723479</v>
      </c>
      <c r="I882">
        <v>4819</v>
      </c>
      <c r="J882">
        <v>3743</v>
      </c>
      <c r="K882">
        <v>1880</v>
      </c>
      <c r="L882">
        <v>18</v>
      </c>
      <c r="M882">
        <v>1898</v>
      </c>
      <c r="N882">
        <v>32307</v>
      </c>
      <c r="O882" t="s">
        <v>132</v>
      </c>
      <c r="V882">
        <v>53560000</v>
      </c>
      <c r="W882">
        <v>36193000</v>
      </c>
      <c r="Y882">
        <v>10836000</v>
      </c>
      <c r="Z882">
        <v>59115000</v>
      </c>
      <c r="AA882">
        <v>108324000</v>
      </c>
      <c r="AC882">
        <v>223000</v>
      </c>
      <c r="AD882">
        <v>129076000</v>
      </c>
      <c r="AE882">
        <v>95732000</v>
      </c>
      <c r="AF882">
        <v>238502000</v>
      </c>
      <c r="AG882">
        <v>79887208</v>
      </c>
      <c r="AH882">
        <v>30663556</v>
      </c>
      <c r="AI882">
        <v>6585058</v>
      </c>
      <c r="AJ882">
        <v>37248616</v>
      </c>
      <c r="AK882">
        <v>36133364</v>
      </c>
      <c r="AL882">
        <v>7973334.5</v>
      </c>
      <c r="AM882">
        <v>230739008</v>
      </c>
      <c r="AN882">
        <v>108833568</v>
      </c>
      <c r="AO882">
        <v>27208390</v>
      </c>
      <c r="AR882">
        <v>238502000</v>
      </c>
      <c r="AS882">
        <v>230739008</v>
      </c>
      <c r="AT882">
        <v>873</v>
      </c>
      <c r="AU882">
        <v>0.44800000000000001</v>
      </c>
      <c r="AW882">
        <v>0.150891</v>
      </c>
      <c r="AX882">
        <v>0.58336600000000005</v>
      </c>
      <c r="AY882">
        <v>2.41584E-2</v>
      </c>
      <c r="AZ882">
        <v>27012</v>
      </c>
    </row>
    <row r="883" spans="1:52">
      <c r="A883">
        <v>2003</v>
      </c>
      <c r="B883">
        <v>133650</v>
      </c>
      <c r="C883" t="s">
        <v>409</v>
      </c>
      <c r="D883" t="s">
        <v>358</v>
      </c>
      <c r="E883">
        <f t="shared" si="13"/>
        <v>1</v>
      </c>
      <c r="F883">
        <f>IF(ISNA(VLOOKUP(B883,criteria!$U$2:$U$174,1,0)),0,1)</f>
        <v>1</v>
      </c>
      <c r="G883">
        <v>0.70879824400951164</v>
      </c>
      <c r="H883">
        <v>0.55303225806451617</v>
      </c>
      <c r="I883">
        <v>5467</v>
      </c>
      <c r="J883">
        <v>3875</v>
      </c>
      <c r="K883">
        <v>2124</v>
      </c>
      <c r="L883">
        <v>19</v>
      </c>
      <c r="M883">
        <v>2143</v>
      </c>
      <c r="N883">
        <v>32307</v>
      </c>
      <c r="O883" t="s">
        <v>132</v>
      </c>
      <c r="V883">
        <v>59462376</v>
      </c>
      <c r="W883">
        <v>39233640</v>
      </c>
      <c r="Y883">
        <v>14465456</v>
      </c>
      <c r="Z883">
        <v>60538416</v>
      </c>
      <c r="AA883">
        <v>119500032</v>
      </c>
      <c r="AB883">
        <v>109687</v>
      </c>
      <c r="AC883">
        <v>15588402</v>
      </c>
      <c r="AD883">
        <v>156248480</v>
      </c>
      <c r="AE883">
        <v>101536872</v>
      </c>
      <c r="AF883">
        <v>287464992</v>
      </c>
      <c r="AG883">
        <v>95228984</v>
      </c>
      <c r="AH883">
        <v>36938952</v>
      </c>
      <c r="AI883">
        <v>5625560</v>
      </c>
      <c r="AJ883">
        <v>42564512</v>
      </c>
      <c r="AK883">
        <v>39151884</v>
      </c>
      <c r="AL883">
        <v>8917579</v>
      </c>
      <c r="AM883">
        <v>263984032</v>
      </c>
      <c r="AN883">
        <v>105352608</v>
      </c>
      <c r="AO883">
        <v>34945456</v>
      </c>
      <c r="AR883">
        <v>287464992</v>
      </c>
      <c r="AS883">
        <v>263984032</v>
      </c>
      <c r="AT883">
        <v>1010</v>
      </c>
      <c r="AU883">
        <v>0.45600000000000002</v>
      </c>
      <c r="AW883">
        <v>0.14624400000000001</v>
      </c>
      <c r="AX883">
        <v>0.58459799999999995</v>
      </c>
      <c r="AY883">
        <v>1.9537200000000001E-2</v>
      </c>
      <c r="AZ883">
        <v>27303.5</v>
      </c>
    </row>
    <row r="884" spans="1:52">
      <c r="A884">
        <v>2004</v>
      </c>
      <c r="B884">
        <v>133650</v>
      </c>
      <c r="C884" t="s">
        <v>409</v>
      </c>
      <c r="D884" t="s">
        <v>358</v>
      </c>
      <c r="E884">
        <f t="shared" si="13"/>
        <v>1</v>
      </c>
      <c r="F884">
        <f>IF(ISNA(VLOOKUP(B884,criteria!$U$2:$U$174,1,0)),0,1)</f>
        <v>1</v>
      </c>
      <c r="G884">
        <v>0.7074794184620774</v>
      </c>
      <c r="H884">
        <v>0.62267888091111656</v>
      </c>
      <c r="I884">
        <v>5709</v>
      </c>
      <c r="J884">
        <v>4039</v>
      </c>
      <c r="K884">
        <v>2493</v>
      </c>
      <c r="L884">
        <v>22</v>
      </c>
      <c r="M884">
        <v>2515</v>
      </c>
      <c r="N884">
        <v>32307</v>
      </c>
      <c r="O884" t="s">
        <v>132</v>
      </c>
      <c r="P884" t="s">
        <v>50</v>
      </c>
      <c r="V884">
        <v>61482456</v>
      </c>
      <c r="W884">
        <v>41506220</v>
      </c>
      <c r="Y884">
        <v>23419898</v>
      </c>
      <c r="Z884">
        <v>59698272</v>
      </c>
      <c r="AA884">
        <v>129690952</v>
      </c>
      <c r="AB884">
        <v>244707</v>
      </c>
      <c r="AC884">
        <v>25584684</v>
      </c>
      <c r="AD884">
        <v>157292976</v>
      </c>
      <c r="AE884">
        <v>121259536</v>
      </c>
      <c r="AF884">
        <v>296707168</v>
      </c>
      <c r="AG884">
        <v>82458800</v>
      </c>
      <c r="AH884">
        <v>30218698</v>
      </c>
      <c r="AI884">
        <v>6882174</v>
      </c>
      <c r="AJ884">
        <v>37100872</v>
      </c>
      <c r="AK884">
        <v>43815320</v>
      </c>
      <c r="AL884">
        <v>5658171.5</v>
      </c>
      <c r="AM884">
        <v>270573408</v>
      </c>
      <c r="AN884">
        <v>107579176</v>
      </c>
      <c r="AO884">
        <v>39708756</v>
      </c>
      <c r="AR884">
        <v>296707168</v>
      </c>
      <c r="AS884">
        <v>270573408</v>
      </c>
      <c r="AT884">
        <v>982</v>
      </c>
      <c r="AU884">
        <v>0.44500000000000001</v>
      </c>
      <c r="AW884">
        <v>0.14005400000000001</v>
      </c>
      <c r="AX884">
        <v>0.581955</v>
      </c>
      <c r="AY884">
        <v>1.8276299999999999E-2</v>
      </c>
      <c r="AZ884">
        <v>27126.5</v>
      </c>
    </row>
    <row r="885" spans="1:52">
      <c r="A885">
        <v>2005</v>
      </c>
      <c r="B885">
        <v>133650</v>
      </c>
      <c r="C885" t="s">
        <v>360</v>
      </c>
      <c r="D885" t="s">
        <v>358</v>
      </c>
      <c r="E885">
        <f t="shared" si="13"/>
        <v>1</v>
      </c>
      <c r="F885">
        <f>IF(ISNA(VLOOKUP(B885,criteria!$U$2:$U$174,1,0)),0,1)</f>
        <v>1</v>
      </c>
      <c r="G885">
        <v>0.71417550626808102</v>
      </c>
      <c r="H885">
        <v>0.4590872265730489</v>
      </c>
      <c r="I885">
        <v>5185</v>
      </c>
      <c r="J885">
        <v>3703</v>
      </c>
      <c r="K885">
        <v>1481</v>
      </c>
      <c r="L885">
        <v>219</v>
      </c>
      <c r="M885">
        <v>1700</v>
      </c>
      <c r="V885">
        <v>55848296</v>
      </c>
      <c r="W885">
        <v>37955036</v>
      </c>
      <c r="Y885">
        <v>16771866</v>
      </c>
      <c r="Z885">
        <v>36101432</v>
      </c>
      <c r="AA885">
        <v>143697936</v>
      </c>
      <c r="AC885">
        <v>53534464</v>
      </c>
      <c r="AD885">
        <v>130649776</v>
      </c>
      <c r="AE885">
        <v>155970368</v>
      </c>
      <c r="AF885">
        <v>298757024</v>
      </c>
      <c r="AG885">
        <v>76980208</v>
      </c>
      <c r="AH885">
        <v>29500196</v>
      </c>
      <c r="AI885">
        <v>6653943.5</v>
      </c>
      <c r="AJ885">
        <v>36154140</v>
      </c>
      <c r="AK885">
        <v>40587312</v>
      </c>
      <c r="AL885">
        <v>4331451.5</v>
      </c>
      <c r="AM885">
        <v>270401344</v>
      </c>
      <c r="AN885">
        <v>104593760</v>
      </c>
      <c r="AO885">
        <v>36906368</v>
      </c>
      <c r="AR885">
        <v>298757024</v>
      </c>
      <c r="AS885">
        <v>270401344</v>
      </c>
      <c r="AT885">
        <v>911</v>
      </c>
      <c r="AU885">
        <v>0.42499999999999999</v>
      </c>
      <c r="AW885">
        <v>0.14516100000000001</v>
      </c>
      <c r="AX885">
        <v>0.57504500000000003</v>
      </c>
      <c r="AY885">
        <v>2.01613E-2</v>
      </c>
      <c r="AZ885">
        <v>26510.5</v>
      </c>
    </row>
    <row r="886" spans="1:52">
      <c r="A886">
        <v>2006</v>
      </c>
      <c r="B886">
        <v>133650</v>
      </c>
      <c r="C886" t="s">
        <v>360</v>
      </c>
      <c r="D886" t="s">
        <v>358</v>
      </c>
      <c r="E886">
        <f t="shared" si="13"/>
        <v>1</v>
      </c>
      <c r="F886">
        <f>IF(ISNA(VLOOKUP(B886,criteria!$U$2:$U$174,1,0)),0,1)</f>
        <v>1</v>
      </c>
      <c r="G886">
        <v>0.60998937300743894</v>
      </c>
      <c r="H886">
        <v>0.46202090592334494</v>
      </c>
      <c r="I886">
        <v>4705</v>
      </c>
      <c r="J886">
        <v>2870</v>
      </c>
      <c r="K886">
        <v>1307</v>
      </c>
      <c r="L886">
        <v>19</v>
      </c>
      <c r="M886">
        <v>1326</v>
      </c>
      <c r="N886">
        <v>32307</v>
      </c>
      <c r="O886" t="s">
        <v>132</v>
      </c>
      <c r="P886" t="s">
        <v>50</v>
      </c>
      <c r="Q886" t="s">
        <v>51</v>
      </c>
      <c r="V886">
        <v>57639848</v>
      </c>
      <c r="W886">
        <v>39255168</v>
      </c>
      <c r="Y886">
        <v>3648896</v>
      </c>
      <c r="Z886">
        <v>49742512</v>
      </c>
      <c r="AA886">
        <v>146176400</v>
      </c>
      <c r="AC886">
        <v>10275478</v>
      </c>
      <c r="AD886">
        <v>114132184</v>
      </c>
      <c r="AE886">
        <v>153359952</v>
      </c>
      <c r="AF886">
        <v>288725792</v>
      </c>
      <c r="AG886">
        <v>83245104</v>
      </c>
      <c r="AH886">
        <v>26355068</v>
      </c>
      <c r="AI886">
        <v>5822571</v>
      </c>
      <c r="AJ886">
        <v>32177640</v>
      </c>
      <c r="AK886">
        <v>35756052</v>
      </c>
      <c r="AL886">
        <v>8602565</v>
      </c>
      <c r="AM886">
        <v>267848352</v>
      </c>
      <c r="AN886">
        <v>99800720</v>
      </c>
      <c r="AO886">
        <v>51412492</v>
      </c>
      <c r="AP886">
        <v>71237248</v>
      </c>
      <c r="AQ886">
        <v>74370720</v>
      </c>
      <c r="AR886">
        <v>288725792</v>
      </c>
      <c r="AS886">
        <v>267848352</v>
      </c>
      <c r="AT886">
        <v>884</v>
      </c>
      <c r="AU886">
        <v>0.39400000000000002</v>
      </c>
      <c r="AW886">
        <v>0.14350299999999999</v>
      </c>
      <c r="AX886">
        <v>0.58424600000000004</v>
      </c>
      <c r="AY886">
        <v>1.9038599999999999E-2</v>
      </c>
      <c r="AZ886">
        <v>27293.5</v>
      </c>
    </row>
    <row r="887" spans="1:52">
      <c r="A887">
        <v>2007</v>
      </c>
      <c r="B887">
        <v>133650</v>
      </c>
      <c r="C887" t="s">
        <v>360</v>
      </c>
      <c r="D887" t="s">
        <v>358</v>
      </c>
      <c r="E887">
        <f t="shared" si="13"/>
        <v>0</v>
      </c>
      <c r="F887">
        <f>IF(ISNA(VLOOKUP(B887,criteria!$U$2:$U$174,1,0)),0,1)</f>
        <v>1</v>
      </c>
      <c r="G887" t="s">
        <v>636</v>
      </c>
      <c r="H887" t="s">
        <v>636</v>
      </c>
      <c r="N887">
        <v>32307</v>
      </c>
      <c r="O887" t="s">
        <v>132</v>
      </c>
      <c r="P887" t="s">
        <v>50</v>
      </c>
      <c r="Q887" t="s">
        <v>51</v>
      </c>
      <c r="V887">
        <v>62183212</v>
      </c>
      <c r="W887">
        <v>39436792</v>
      </c>
      <c r="Y887">
        <v>892164</v>
      </c>
      <c r="Z887">
        <v>64361912</v>
      </c>
      <c r="AA887">
        <v>139555072</v>
      </c>
      <c r="AC887">
        <v>8803707</v>
      </c>
      <c r="AD887">
        <v>120628464</v>
      </c>
      <c r="AE887">
        <v>154530176</v>
      </c>
      <c r="AF887">
        <v>334876256</v>
      </c>
      <c r="AG887">
        <v>88419960</v>
      </c>
      <c r="AH887">
        <v>27525200</v>
      </c>
      <c r="AI887">
        <v>6739989.5</v>
      </c>
      <c r="AJ887">
        <v>34265188</v>
      </c>
      <c r="AK887">
        <v>44090108</v>
      </c>
      <c r="AL887">
        <v>14168626</v>
      </c>
      <c r="AM887">
        <v>272769184</v>
      </c>
      <c r="AN887">
        <v>101633472</v>
      </c>
      <c r="AO887">
        <v>52356640</v>
      </c>
      <c r="AP887">
        <v>74370720</v>
      </c>
      <c r="AQ887">
        <v>77634392</v>
      </c>
      <c r="AR887">
        <v>334876256</v>
      </c>
      <c r="AS887">
        <v>272769184</v>
      </c>
      <c r="AT887">
        <v>856</v>
      </c>
      <c r="AU887">
        <v>0.40799999999999997</v>
      </c>
      <c r="AW887">
        <v>0.13423599999999999</v>
      </c>
      <c r="AX887">
        <v>0.59640599999999999</v>
      </c>
      <c r="AY887">
        <v>1.9081399999999998E-2</v>
      </c>
      <c r="AZ887">
        <v>29139</v>
      </c>
    </row>
    <row r="888" spans="1:52">
      <c r="A888">
        <v>2008</v>
      </c>
      <c r="B888">
        <v>133650</v>
      </c>
      <c r="C888" t="s">
        <v>360</v>
      </c>
      <c r="D888" t="s">
        <v>358</v>
      </c>
      <c r="E888">
        <f t="shared" si="13"/>
        <v>0</v>
      </c>
      <c r="F888">
        <f>IF(ISNA(VLOOKUP(B888,criteria!$U$2:$U$174,1,0)),0,1)</f>
        <v>1</v>
      </c>
      <c r="G888" t="s">
        <v>636</v>
      </c>
      <c r="H888" t="s">
        <v>636</v>
      </c>
      <c r="N888">
        <v>32307</v>
      </c>
      <c r="O888" t="s">
        <v>132</v>
      </c>
      <c r="P888" t="s">
        <v>50</v>
      </c>
      <c r="Q888" t="s">
        <v>51</v>
      </c>
      <c r="V888">
        <v>69685376</v>
      </c>
      <c r="W888">
        <v>45262160</v>
      </c>
      <c r="Y888">
        <v>1679497</v>
      </c>
      <c r="Z888">
        <v>67175808</v>
      </c>
      <c r="AA888">
        <v>129828592</v>
      </c>
      <c r="AC888">
        <v>5179909</v>
      </c>
      <c r="AD888">
        <v>121920240</v>
      </c>
      <c r="AE888">
        <v>145759664</v>
      </c>
      <c r="AF888">
        <v>289010272</v>
      </c>
      <c r="AG888">
        <v>89723912</v>
      </c>
      <c r="AH888">
        <v>29912076</v>
      </c>
      <c r="AI888">
        <v>3802577.25</v>
      </c>
      <c r="AJ888">
        <v>33714652</v>
      </c>
      <c r="AK888">
        <v>47489268</v>
      </c>
      <c r="AL888">
        <v>11579852</v>
      </c>
      <c r="AM888">
        <v>281217824</v>
      </c>
      <c r="AN888">
        <v>105571440</v>
      </c>
      <c r="AO888">
        <v>54385284</v>
      </c>
      <c r="AP888">
        <v>77634392</v>
      </c>
      <c r="AQ888">
        <v>79068672</v>
      </c>
      <c r="AR888">
        <v>289010272</v>
      </c>
      <c r="AS888">
        <v>281217824</v>
      </c>
      <c r="AT888">
        <v>941</v>
      </c>
      <c r="AU888">
        <v>0.39200000000000002</v>
      </c>
      <c r="AW888">
        <v>0.13137499999999999</v>
      </c>
      <c r="AX888">
        <v>0.58840999999999999</v>
      </c>
      <c r="AY888">
        <v>1.7265300000000001E-2</v>
      </c>
      <c r="AZ888">
        <v>29614</v>
      </c>
    </row>
    <row r="889" spans="1:52">
      <c r="A889">
        <v>2009</v>
      </c>
      <c r="B889">
        <v>133650</v>
      </c>
      <c r="C889" t="s">
        <v>360</v>
      </c>
      <c r="D889" t="s">
        <v>358</v>
      </c>
      <c r="E889">
        <f t="shared" si="13"/>
        <v>1</v>
      </c>
      <c r="F889">
        <f>IF(ISNA(VLOOKUP(B889,criteria!$U$2:$U$174,1,0)),0,1)</f>
        <v>1</v>
      </c>
      <c r="G889">
        <v>0.60659036599169913</v>
      </c>
      <c r="H889">
        <v>0.51814223512336721</v>
      </c>
      <c r="I889">
        <v>7951</v>
      </c>
      <c r="J889">
        <v>4823</v>
      </c>
      <c r="K889">
        <v>2473</v>
      </c>
      <c r="L889">
        <v>26</v>
      </c>
      <c r="M889">
        <v>2499</v>
      </c>
      <c r="N889">
        <v>32307</v>
      </c>
      <c r="O889" t="s">
        <v>132</v>
      </c>
      <c r="P889" t="s">
        <v>50</v>
      </c>
      <c r="Q889" t="s">
        <v>51</v>
      </c>
      <c r="R889">
        <v>-84.288799999999995</v>
      </c>
      <c r="S889">
        <v>30.426200000000001</v>
      </c>
      <c r="V889">
        <v>78145752</v>
      </c>
      <c r="W889">
        <v>46096504</v>
      </c>
      <c r="Y889">
        <v>2712558</v>
      </c>
      <c r="Z889">
        <v>79887832</v>
      </c>
      <c r="AA889">
        <v>116188336</v>
      </c>
      <c r="AC889">
        <v>15499194</v>
      </c>
      <c r="AD889">
        <v>130443984</v>
      </c>
      <c r="AE889">
        <v>151519488</v>
      </c>
      <c r="AF889">
        <v>319409056</v>
      </c>
      <c r="AG889">
        <v>94298392</v>
      </c>
      <c r="AH889">
        <v>30264624</v>
      </c>
      <c r="AI889">
        <v>3318799</v>
      </c>
      <c r="AJ889">
        <v>33583424</v>
      </c>
      <c r="AK889">
        <v>46871512</v>
      </c>
      <c r="AL889">
        <v>11835279</v>
      </c>
      <c r="AM889">
        <v>284306208</v>
      </c>
      <c r="AN889">
        <v>111907240</v>
      </c>
      <c r="AO889">
        <v>50277164</v>
      </c>
      <c r="AP889">
        <v>79068672</v>
      </c>
      <c r="AQ889">
        <v>79252072</v>
      </c>
      <c r="AR889">
        <v>319409056</v>
      </c>
      <c r="AS889">
        <v>284306208</v>
      </c>
      <c r="AT889">
        <v>855</v>
      </c>
      <c r="AU889">
        <v>0.40600000000000003</v>
      </c>
      <c r="AW889">
        <v>0.13281100000000001</v>
      </c>
      <c r="AX889">
        <v>0.59473399999999998</v>
      </c>
      <c r="AY889">
        <v>1.5997299999999999E-2</v>
      </c>
      <c r="AZ889">
        <v>28774</v>
      </c>
    </row>
    <row r="890" spans="1:52">
      <c r="A890">
        <v>2010</v>
      </c>
      <c r="B890">
        <v>133650</v>
      </c>
      <c r="C890" t="s">
        <v>360</v>
      </c>
      <c r="D890" t="s">
        <v>358</v>
      </c>
      <c r="E890">
        <f t="shared" si="13"/>
        <v>1</v>
      </c>
      <c r="F890">
        <f>IF(ISNA(VLOOKUP(B890,criteria!$U$2:$U$174,1,0)),0,1)</f>
        <v>1</v>
      </c>
      <c r="G890">
        <v>0.61113831089351289</v>
      </c>
      <c r="H890">
        <v>0.56378930502703783</v>
      </c>
      <c r="I890">
        <v>8170</v>
      </c>
      <c r="J890">
        <v>4993</v>
      </c>
      <c r="K890">
        <v>2775</v>
      </c>
      <c r="L890">
        <v>40</v>
      </c>
      <c r="M890">
        <v>2815</v>
      </c>
      <c r="V890">
        <v>89146304</v>
      </c>
      <c r="W890">
        <v>50785680</v>
      </c>
      <c r="Y890">
        <v>1899605</v>
      </c>
      <c r="Z890">
        <v>85079600</v>
      </c>
      <c r="AA890">
        <v>125493464</v>
      </c>
      <c r="AC890">
        <v>14027618</v>
      </c>
      <c r="AD890">
        <v>129211136</v>
      </c>
      <c r="AE890">
        <v>172207232</v>
      </c>
      <c r="AF890">
        <v>366106208</v>
      </c>
      <c r="AG890">
        <v>93302920</v>
      </c>
      <c r="AH890">
        <v>31083800</v>
      </c>
      <c r="AI890">
        <v>10265377</v>
      </c>
      <c r="AJ890">
        <v>41349176</v>
      </c>
      <c r="AK890">
        <v>45610684</v>
      </c>
      <c r="AL890">
        <v>9167170</v>
      </c>
      <c r="AM890">
        <v>294865216</v>
      </c>
      <c r="AN890">
        <v>127539256</v>
      </c>
      <c r="AO890">
        <v>33902840</v>
      </c>
      <c r="AP890">
        <v>79252072</v>
      </c>
      <c r="AQ890">
        <v>79730056</v>
      </c>
      <c r="AR890">
        <v>366106208</v>
      </c>
      <c r="AS890">
        <v>294865216</v>
      </c>
      <c r="AT890">
        <v>655</v>
      </c>
      <c r="AU890">
        <v>0.4</v>
      </c>
      <c r="AW890">
        <v>0.12463100000000001</v>
      </c>
      <c r="AX890">
        <v>0.61663800000000002</v>
      </c>
      <c r="AY890">
        <v>1.33478E-2</v>
      </c>
      <c r="AZ890">
        <v>28151</v>
      </c>
    </row>
    <row r="891" spans="1:52">
      <c r="A891">
        <v>2011</v>
      </c>
      <c r="B891">
        <v>133650</v>
      </c>
      <c r="C891" t="s">
        <v>360</v>
      </c>
      <c r="D891" t="s">
        <v>358</v>
      </c>
      <c r="E891">
        <f t="shared" si="13"/>
        <v>1</v>
      </c>
      <c r="F891">
        <f>IF(ISNA(VLOOKUP(B891,criteria!$U$2:$U$174,1,0)),0,1)</f>
        <v>1</v>
      </c>
      <c r="G891">
        <v>0.48347446052990983</v>
      </c>
      <c r="H891">
        <v>0.51694915254237284</v>
      </c>
      <c r="I891">
        <v>7322</v>
      </c>
      <c r="J891">
        <v>3540</v>
      </c>
      <c r="K891">
        <v>1806</v>
      </c>
      <c r="L891">
        <v>24</v>
      </c>
      <c r="M891">
        <v>1830</v>
      </c>
      <c r="N891">
        <v>32307</v>
      </c>
      <c r="O891" t="s">
        <v>132</v>
      </c>
      <c r="P891" t="s">
        <v>50</v>
      </c>
      <c r="Q891" t="s">
        <v>51</v>
      </c>
      <c r="R891">
        <v>-84.285700000000006</v>
      </c>
      <c r="S891">
        <v>30.428599999999999</v>
      </c>
      <c r="T891">
        <v>0.183</v>
      </c>
      <c r="U891">
        <v>3060</v>
      </c>
      <c r="V891">
        <v>95850816</v>
      </c>
      <c r="W891">
        <v>63054104</v>
      </c>
      <c r="Y891">
        <v>1429933</v>
      </c>
      <c r="Z891">
        <v>78591504</v>
      </c>
      <c r="AA891">
        <v>112363560</v>
      </c>
      <c r="AC891">
        <v>8283790</v>
      </c>
      <c r="AD891">
        <v>141656304</v>
      </c>
      <c r="AE891">
        <v>145158208</v>
      </c>
      <c r="AF891">
        <v>289113216</v>
      </c>
      <c r="AG891">
        <v>92779664</v>
      </c>
      <c r="AH891">
        <v>35263632</v>
      </c>
      <c r="AI891">
        <v>1718741</v>
      </c>
      <c r="AJ891">
        <v>36982372</v>
      </c>
      <c r="AK891">
        <v>41790456</v>
      </c>
      <c r="AL891">
        <v>8596624</v>
      </c>
      <c r="AM891">
        <v>285422464</v>
      </c>
      <c r="AN891">
        <v>127166680</v>
      </c>
      <c r="AO891">
        <v>26046188</v>
      </c>
      <c r="AP891">
        <v>79730056</v>
      </c>
      <c r="AQ891">
        <v>79859392</v>
      </c>
      <c r="AR891">
        <v>289113216</v>
      </c>
      <c r="AS891">
        <v>285422464</v>
      </c>
      <c r="AT891">
        <v>641</v>
      </c>
      <c r="AU891">
        <v>0.39700000000000002</v>
      </c>
      <c r="AW891">
        <v>0.13373299999999999</v>
      </c>
      <c r="AX891">
        <v>0.63144</v>
      </c>
      <c r="AY891">
        <v>1.3761499999999999E-2</v>
      </c>
      <c r="AZ891">
        <v>27671.5</v>
      </c>
    </row>
    <row r="892" spans="1:52">
      <c r="A892">
        <v>2012</v>
      </c>
      <c r="B892">
        <v>133650</v>
      </c>
      <c r="C892" t="s">
        <v>360</v>
      </c>
      <c r="D892" t="s">
        <v>358</v>
      </c>
      <c r="E892">
        <f t="shared" si="13"/>
        <v>1</v>
      </c>
      <c r="F892">
        <f>IF(ISNA(VLOOKUP(B892,criteria!$U$2:$U$174,1,0)),0,1)</f>
        <v>1</v>
      </c>
      <c r="G892">
        <v>0.48634069949538888</v>
      </c>
      <c r="H892">
        <v>0.48801431127012523</v>
      </c>
      <c r="I892">
        <v>5747</v>
      </c>
      <c r="J892">
        <v>2795</v>
      </c>
      <c r="K892">
        <v>1346</v>
      </c>
      <c r="L892">
        <v>18</v>
      </c>
      <c r="M892">
        <v>1364</v>
      </c>
      <c r="N892">
        <v>32307</v>
      </c>
      <c r="O892" t="s">
        <v>132</v>
      </c>
      <c r="P892" t="s">
        <v>50</v>
      </c>
      <c r="Q892" t="s">
        <v>51</v>
      </c>
      <c r="R892">
        <v>-84.285700000000006</v>
      </c>
      <c r="S892">
        <v>30.428599999999999</v>
      </c>
      <c r="T892">
        <v>0.189</v>
      </c>
      <c r="U892">
        <v>2881</v>
      </c>
      <c r="V892">
        <v>94411328</v>
      </c>
      <c r="W892">
        <v>59863620</v>
      </c>
      <c r="Y892">
        <v>1323297</v>
      </c>
      <c r="Z892">
        <v>69618872</v>
      </c>
      <c r="AA892">
        <v>90765376</v>
      </c>
      <c r="AB892">
        <v>2604353</v>
      </c>
      <c r="AC892">
        <v>4828155</v>
      </c>
      <c r="AD892">
        <v>128465400</v>
      </c>
      <c r="AE892">
        <v>122693744</v>
      </c>
      <c r="AF892">
        <v>252104784</v>
      </c>
      <c r="AG892">
        <v>93343712</v>
      </c>
      <c r="AH892">
        <v>26845240</v>
      </c>
      <c r="AI892">
        <v>3856489</v>
      </c>
      <c r="AJ892">
        <v>30701728</v>
      </c>
      <c r="AK892">
        <v>44361564</v>
      </c>
      <c r="AL892">
        <v>7320477</v>
      </c>
      <c r="AM892">
        <v>278496704</v>
      </c>
      <c r="AN892">
        <v>126699200</v>
      </c>
      <c r="AO892">
        <v>25950438</v>
      </c>
      <c r="AP892">
        <v>79859392</v>
      </c>
      <c r="AQ892">
        <v>80071496</v>
      </c>
      <c r="AR892">
        <v>252104784</v>
      </c>
      <c r="AS892">
        <v>278496704</v>
      </c>
      <c r="AT892">
        <v>759</v>
      </c>
      <c r="AU892">
        <v>0.41</v>
      </c>
      <c r="AW892">
        <v>0.163024</v>
      </c>
      <c r="AX892">
        <v>0.62778800000000001</v>
      </c>
      <c r="AY892">
        <v>1.9848399999999999E-2</v>
      </c>
      <c r="AZ892">
        <v>26823.5</v>
      </c>
    </row>
    <row r="893" spans="1:52">
      <c r="A893">
        <v>2013</v>
      </c>
      <c r="B893">
        <v>133650</v>
      </c>
      <c r="C893" t="s">
        <v>360</v>
      </c>
      <c r="D893" t="s">
        <v>358</v>
      </c>
      <c r="E893">
        <f t="shared" si="13"/>
        <v>1</v>
      </c>
      <c r="F893">
        <f>IF(ISNA(VLOOKUP(B893,criteria!$U$2:$U$174,1,0)),0,1)</f>
        <v>1</v>
      </c>
      <c r="G893">
        <v>0.44999005766553984</v>
      </c>
      <c r="H893">
        <v>0.50596553247901022</v>
      </c>
      <c r="I893">
        <v>5029</v>
      </c>
      <c r="J893">
        <v>2263</v>
      </c>
      <c r="K893">
        <v>1131</v>
      </c>
      <c r="L893">
        <v>14</v>
      </c>
      <c r="M893">
        <v>1145</v>
      </c>
      <c r="N893">
        <v>32307</v>
      </c>
      <c r="O893" t="s">
        <v>132</v>
      </c>
      <c r="P893" t="s">
        <v>50</v>
      </c>
      <c r="Q893" t="s">
        <v>51</v>
      </c>
      <c r="R893">
        <v>-84.285700000000006</v>
      </c>
      <c r="S893">
        <v>30.428599999999999</v>
      </c>
      <c r="T893">
        <v>0.14699999999999999</v>
      </c>
      <c r="U893">
        <v>3095</v>
      </c>
      <c r="V893">
        <v>85131272</v>
      </c>
      <c r="W893">
        <v>53846448</v>
      </c>
      <c r="Y893">
        <v>1242360</v>
      </c>
      <c r="Z893">
        <v>64093828</v>
      </c>
      <c r="AA893">
        <v>112960744</v>
      </c>
      <c r="AB893">
        <v>4637008</v>
      </c>
      <c r="AC893">
        <v>4342306</v>
      </c>
      <c r="AD893">
        <v>123467096</v>
      </c>
      <c r="AE893">
        <v>140456224</v>
      </c>
      <c r="AF893">
        <v>267551984</v>
      </c>
      <c r="AG893">
        <v>102565584</v>
      </c>
      <c r="AH893">
        <v>23884142</v>
      </c>
      <c r="AI893">
        <v>5700494</v>
      </c>
      <c r="AJ893">
        <v>29584636</v>
      </c>
      <c r="AK893">
        <v>48790672</v>
      </c>
      <c r="AL893">
        <v>7918342</v>
      </c>
      <c r="AM893">
        <v>294167008</v>
      </c>
      <c r="AN893">
        <v>138575584</v>
      </c>
      <c r="AO893">
        <v>24454516</v>
      </c>
      <c r="AP893">
        <v>80071496</v>
      </c>
      <c r="AQ893">
        <v>80700200</v>
      </c>
      <c r="AR893">
        <v>267551984</v>
      </c>
      <c r="AS893">
        <v>294167008</v>
      </c>
      <c r="AT893">
        <v>827</v>
      </c>
      <c r="AU893">
        <v>0.39600000000000002</v>
      </c>
      <c r="AW893">
        <v>0.15942400000000001</v>
      </c>
      <c r="AX893">
        <v>0.63369799999999998</v>
      </c>
      <c r="AY893">
        <v>1.9728099999999998E-2</v>
      </c>
      <c r="AZ893">
        <v>26605</v>
      </c>
    </row>
    <row r="894" spans="1:52">
      <c r="A894">
        <v>2014</v>
      </c>
      <c r="B894">
        <v>133650</v>
      </c>
      <c r="C894" t="s">
        <v>360</v>
      </c>
      <c r="D894" t="s">
        <v>358</v>
      </c>
      <c r="E894">
        <f t="shared" si="13"/>
        <v>1</v>
      </c>
      <c r="F894">
        <f>IF(ISNA(VLOOKUP(B894,criteria!$U$2:$U$174,1,0)),0,1)</f>
        <v>1</v>
      </c>
      <c r="G894">
        <v>0.48953557903129358</v>
      </c>
      <c r="H894">
        <v>0.50366449511400646</v>
      </c>
      <c r="I894">
        <v>5017</v>
      </c>
      <c r="J894">
        <v>2456</v>
      </c>
      <c r="K894">
        <v>1222</v>
      </c>
      <c r="L894">
        <v>15</v>
      </c>
      <c r="M894">
        <v>1237</v>
      </c>
      <c r="N894">
        <v>32307</v>
      </c>
      <c r="O894" t="s">
        <v>132</v>
      </c>
      <c r="P894" t="s">
        <v>50</v>
      </c>
      <c r="Q894" t="s">
        <v>51</v>
      </c>
      <c r="R894">
        <v>-84.285700000000006</v>
      </c>
      <c r="S894">
        <v>30.428599999999999</v>
      </c>
      <c r="T894">
        <v>0.14699999999999999</v>
      </c>
      <c r="U894">
        <v>3506</v>
      </c>
      <c r="V894">
        <v>79181440</v>
      </c>
      <c r="W894">
        <v>44654232</v>
      </c>
      <c r="Y894">
        <v>2690200</v>
      </c>
      <c r="Z894">
        <v>62981308</v>
      </c>
      <c r="AA894">
        <v>125934320</v>
      </c>
      <c r="AB894">
        <v>6702994</v>
      </c>
      <c r="AC894">
        <v>4173822</v>
      </c>
      <c r="AD894">
        <v>127104592</v>
      </c>
      <c r="AE894">
        <v>152082640</v>
      </c>
      <c r="AF894">
        <v>296580768</v>
      </c>
      <c r="AG894">
        <v>99795208</v>
      </c>
      <c r="AH894">
        <v>27087654</v>
      </c>
      <c r="AI894">
        <v>628143</v>
      </c>
      <c r="AJ894">
        <v>27715796</v>
      </c>
      <c r="AK894">
        <v>49937428</v>
      </c>
      <c r="AL894">
        <v>7988255</v>
      </c>
      <c r="AM894">
        <v>292864288</v>
      </c>
      <c r="AN894">
        <v>139821792</v>
      </c>
      <c r="AO894">
        <v>20892910</v>
      </c>
      <c r="AP894">
        <v>80700200</v>
      </c>
      <c r="AQ894">
        <v>82106912</v>
      </c>
      <c r="AR894">
        <v>296580768</v>
      </c>
      <c r="AS894">
        <v>292864288</v>
      </c>
      <c r="AT894">
        <v>913</v>
      </c>
      <c r="AU894">
        <v>0.38900000000000001</v>
      </c>
      <c r="AW894">
        <v>0.143093</v>
      </c>
      <c r="AX894">
        <v>0.63731400000000005</v>
      </c>
      <c r="AY894">
        <v>1.56852E-2</v>
      </c>
      <c r="AZ894">
        <v>26662.5</v>
      </c>
    </row>
    <row r="895" spans="1:52">
      <c r="A895">
        <v>2015</v>
      </c>
      <c r="B895">
        <v>133650</v>
      </c>
      <c r="C895" t="s">
        <v>360</v>
      </c>
      <c r="D895" t="s">
        <v>358</v>
      </c>
      <c r="E895">
        <f t="shared" si="13"/>
        <v>1</v>
      </c>
      <c r="F895">
        <f>IF(ISNA(VLOOKUP(B895,criteria!$U$2:$U$174,1,0)),0,1)</f>
        <v>1</v>
      </c>
      <c r="G895">
        <v>0.51406035665294925</v>
      </c>
      <c r="H895">
        <v>0.49533022014676453</v>
      </c>
      <c r="I895">
        <v>5832</v>
      </c>
      <c r="J895">
        <v>2998</v>
      </c>
      <c r="K895">
        <v>1464</v>
      </c>
      <c r="L895">
        <v>21</v>
      </c>
      <c r="M895">
        <v>1485</v>
      </c>
      <c r="N895">
        <v>32307</v>
      </c>
      <c r="O895" t="s">
        <v>132</v>
      </c>
      <c r="P895" t="s">
        <v>50</v>
      </c>
      <c r="Q895" t="s">
        <v>52</v>
      </c>
      <c r="R895">
        <v>-84.285600000000002</v>
      </c>
      <c r="S895">
        <v>30.428599999999999</v>
      </c>
      <c r="T895">
        <v>0.13700000000000001</v>
      </c>
      <c r="U895">
        <v>3593</v>
      </c>
      <c r="V895">
        <v>77289920</v>
      </c>
      <c r="W895">
        <v>43288328</v>
      </c>
      <c r="Y895">
        <v>1351765</v>
      </c>
      <c r="Z895">
        <v>63152904</v>
      </c>
      <c r="AA895">
        <v>107184704</v>
      </c>
      <c r="AB895">
        <v>4689419</v>
      </c>
      <c r="AC895">
        <v>3541151</v>
      </c>
      <c r="AD895">
        <v>115727088</v>
      </c>
      <c r="AE895">
        <v>134322768</v>
      </c>
      <c r="AF895">
        <v>289574176</v>
      </c>
      <c r="AG895">
        <v>93499312</v>
      </c>
      <c r="AH895">
        <v>29929902</v>
      </c>
      <c r="AI895">
        <v>411825</v>
      </c>
      <c r="AJ895">
        <v>30341728</v>
      </c>
      <c r="AK895">
        <v>56306832</v>
      </c>
      <c r="AL895">
        <v>9454198</v>
      </c>
      <c r="AM895">
        <v>300794592</v>
      </c>
      <c r="AN895">
        <v>138904560</v>
      </c>
      <c r="AO895">
        <v>20755852</v>
      </c>
      <c r="AP895">
        <v>82106912</v>
      </c>
      <c r="AQ895">
        <v>84254088</v>
      </c>
      <c r="AR895">
        <v>289574176</v>
      </c>
      <c r="AS895">
        <v>300794592</v>
      </c>
      <c r="AT895">
        <v>1108</v>
      </c>
      <c r="AU895">
        <v>0.41</v>
      </c>
      <c r="AW895">
        <v>0.127584</v>
      </c>
      <c r="AX895">
        <v>0.65271800000000002</v>
      </c>
      <c r="AY895">
        <v>1.09722E-2</v>
      </c>
      <c r="AZ895">
        <v>27800</v>
      </c>
    </row>
    <row r="896" spans="1:52">
      <c r="A896">
        <v>2016</v>
      </c>
      <c r="B896">
        <v>133650</v>
      </c>
      <c r="C896" t="s">
        <v>360</v>
      </c>
      <c r="D896" t="s">
        <v>358</v>
      </c>
      <c r="E896">
        <f t="shared" si="13"/>
        <v>1</v>
      </c>
      <c r="F896">
        <f>IF(ISNA(VLOOKUP(B896,criteria!$U$2:$U$174,1,0)),0,1)</f>
        <v>1</v>
      </c>
      <c r="G896">
        <v>0.31110475100171725</v>
      </c>
      <c r="H896">
        <v>0.5</v>
      </c>
      <c r="I896">
        <v>6988</v>
      </c>
      <c r="J896">
        <v>2174</v>
      </c>
      <c r="K896">
        <v>1067</v>
      </c>
      <c r="L896">
        <v>20</v>
      </c>
      <c r="M896">
        <v>1087</v>
      </c>
      <c r="T896">
        <v>0.126</v>
      </c>
      <c r="U896">
        <v>3742</v>
      </c>
      <c r="V896">
        <v>75654944</v>
      </c>
      <c r="W896">
        <v>42611240</v>
      </c>
      <c r="Y896">
        <v>1556140</v>
      </c>
      <c r="Z896">
        <v>61030616</v>
      </c>
      <c r="AA896">
        <v>118669328</v>
      </c>
      <c r="AB896">
        <v>10171955</v>
      </c>
      <c r="AC896">
        <v>3010725</v>
      </c>
      <c r="AD896">
        <v>121255832</v>
      </c>
      <c r="AE896">
        <v>146024384</v>
      </c>
      <c r="AF896">
        <v>279405632</v>
      </c>
      <c r="AG896">
        <v>83541072</v>
      </c>
      <c r="AH896">
        <v>27969452</v>
      </c>
      <c r="AI896">
        <v>463201</v>
      </c>
      <c r="AJ896">
        <v>28432652</v>
      </c>
      <c r="AK896">
        <v>47334076</v>
      </c>
      <c r="AL896">
        <v>8598699</v>
      </c>
      <c r="AM896">
        <v>281562176</v>
      </c>
      <c r="AN896">
        <v>139833600</v>
      </c>
      <c r="AO896">
        <v>21137638</v>
      </c>
      <c r="AP896">
        <v>84254088</v>
      </c>
      <c r="AQ896">
        <v>86554784</v>
      </c>
      <c r="AR896">
        <v>279405632</v>
      </c>
      <c r="AS896">
        <v>281562176</v>
      </c>
      <c r="AT896">
        <v>945</v>
      </c>
      <c r="AU896">
        <v>0.47599999999999998</v>
      </c>
      <c r="AW896">
        <v>0.12807099999999999</v>
      </c>
      <c r="AX896">
        <v>0.64793500000000004</v>
      </c>
      <c r="AY896">
        <v>1.12389E-2</v>
      </c>
      <c r="AZ896">
        <v>28781.5</v>
      </c>
    </row>
    <row r="897" spans="1:52">
      <c r="A897">
        <v>2017</v>
      </c>
      <c r="B897">
        <v>133650</v>
      </c>
      <c r="C897" t="s">
        <v>360</v>
      </c>
      <c r="D897" t="s">
        <v>358</v>
      </c>
      <c r="E897">
        <f t="shared" si="13"/>
        <v>1</v>
      </c>
      <c r="F897">
        <f>IF(ISNA(VLOOKUP(B897,criteria!$U$2:$U$174,1,0)),0,1)</f>
        <v>1</v>
      </c>
      <c r="G897">
        <v>0.45625912651002259</v>
      </c>
      <c r="H897">
        <v>0.45446610416060518</v>
      </c>
      <c r="I897">
        <v>7533</v>
      </c>
      <c r="J897">
        <v>3437</v>
      </c>
      <c r="K897">
        <v>1534</v>
      </c>
      <c r="L897">
        <v>28</v>
      </c>
      <c r="M897">
        <v>1562</v>
      </c>
      <c r="N897">
        <v>32307</v>
      </c>
      <c r="O897" t="s">
        <v>132</v>
      </c>
      <c r="P897" t="s">
        <v>50</v>
      </c>
      <c r="Q897" t="s">
        <v>52</v>
      </c>
      <c r="R897">
        <v>-84.290199999999999</v>
      </c>
      <c r="S897">
        <v>30.4285</v>
      </c>
      <c r="T897">
        <v>9.5000000000000001E-2</v>
      </c>
      <c r="U897">
        <v>3194</v>
      </c>
      <c r="V897">
        <v>80108680</v>
      </c>
      <c r="W897">
        <v>44190324</v>
      </c>
      <c r="Y897">
        <v>1810291</v>
      </c>
      <c r="Z897">
        <v>66600536</v>
      </c>
      <c r="AA897">
        <v>116265136</v>
      </c>
      <c r="AB897">
        <v>5357122</v>
      </c>
      <c r="AC897">
        <v>3679584</v>
      </c>
      <c r="AD897">
        <v>124518936</v>
      </c>
      <c r="AE897">
        <v>144287200</v>
      </c>
      <c r="AF897">
        <v>276374336</v>
      </c>
      <c r="AG897">
        <v>78843296</v>
      </c>
      <c r="AH897">
        <v>29618390</v>
      </c>
      <c r="AI897">
        <v>426588</v>
      </c>
      <c r="AJ897">
        <v>30044978</v>
      </c>
      <c r="AK897">
        <v>50198264</v>
      </c>
      <c r="AL897">
        <v>8675276</v>
      </c>
      <c r="AM897">
        <v>290818848</v>
      </c>
      <c r="AN897">
        <v>131205304</v>
      </c>
      <c r="AO897">
        <v>24991488</v>
      </c>
      <c r="AP897">
        <v>86554784</v>
      </c>
      <c r="AQ897">
        <v>87517056</v>
      </c>
      <c r="AR897">
        <v>276374336</v>
      </c>
      <c r="AS897">
        <v>290818848</v>
      </c>
    </row>
    <row r="898" spans="1:52">
      <c r="A898">
        <v>1990</v>
      </c>
      <c r="B898">
        <v>133669</v>
      </c>
      <c r="C898" t="s">
        <v>437</v>
      </c>
      <c r="D898" t="s">
        <v>358</v>
      </c>
      <c r="E898">
        <f t="shared" ref="E898:E961" si="14">IF(M898&gt;999,1,0)</f>
        <v>0</v>
      </c>
      <c r="F898">
        <f>IF(ISNA(VLOOKUP(B898,criteria!$U$2:$U$174,1,0)),0,1)</f>
        <v>1</v>
      </c>
      <c r="G898" t="s">
        <v>636</v>
      </c>
      <c r="H898" t="s">
        <v>636</v>
      </c>
      <c r="N898">
        <v>33431</v>
      </c>
      <c r="O898" t="s">
        <v>132</v>
      </c>
      <c r="V898">
        <v>13562730</v>
      </c>
      <c r="Z898">
        <v>4544213</v>
      </c>
      <c r="AA898">
        <v>75464368</v>
      </c>
      <c r="AB898">
        <v>5954381</v>
      </c>
      <c r="AC898">
        <v>990790</v>
      </c>
      <c r="AF898">
        <v>112104920</v>
      </c>
      <c r="AG898">
        <v>46410028</v>
      </c>
      <c r="AH898">
        <v>10605389</v>
      </c>
      <c r="AJ898">
        <v>10605389</v>
      </c>
      <c r="AK898">
        <v>14154337</v>
      </c>
      <c r="AL898">
        <v>6253549</v>
      </c>
      <c r="AM898">
        <v>112311880</v>
      </c>
      <c r="AN898">
        <v>58263472</v>
      </c>
      <c r="AO898">
        <v>13734872</v>
      </c>
    </row>
    <row r="899" spans="1:52">
      <c r="A899">
        <v>1991</v>
      </c>
      <c r="B899">
        <v>133669</v>
      </c>
      <c r="C899" t="s">
        <v>437</v>
      </c>
      <c r="D899" t="s">
        <v>358</v>
      </c>
      <c r="E899">
        <f t="shared" si="14"/>
        <v>0</v>
      </c>
      <c r="F899">
        <f>IF(ISNA(VLOOKUP(B899,criteria!$U$2:$U$174,1,0)),0,1)</f>
        <v>1</v>
      </c>
      <c r="G899" t="s">
        <v>636</v>
      </c>
      <c r="H899" t="s">
        <v>636</v>
      </c>
      <c r="N899">
        <v>33431</v>
      </c>
      <c r="O899" t="s">
        <v>132</v>
      </c>
      <c r="V899">
        <v>17135372</v>
      </c>
      <c r="Z899">
        <v>11033373</v>
      </c>
      <c r="AA899">
        <v>65461396</v>
      </c>
      <c r="AB899">
        <v>7362851</v>
      </c>
      <c r="AC899">
        <v>1859224</v>
      </c>
      <c r="AF899">
        <v>115603592</v>
      </c>
      <c r="AG899">
        <v>48992184</v>
      </c>
      <c r="AH899">
        <v>7692889</v>
      </c>
      <c r="AI899">
        <v>2727561</v>
      </c>
      <c r="AJ899">
        <v>10420450</v>
      </c>
      <c r="AK899">
        <v>12294957</v>
      </c>
      <c r="AL899">
        <v>6025320</v>
      </c>
      <c r="AM899">
        <v>116033072</v>
      </c>
      <c r="AN899">
        <v>61114600</v>
      </c>
      <c r="AO899">
        <v>14900936</v>
      </c>
    </row>
    <row r="900" spans="1:52">
      <c r="A900">
        <v>1992</v>
      </c>
      <c r="B900">
        <v>133669</v>
      </c>
      <c r="C900" t="s">
        <v>437</v>
      </c>
      <c r="D900" t="s">
        <v>358</v>
      </c>
      <c r="E900">
        <f t="shared" si="14"/>
        <v>0</v>
      </c>
      <c r="F900">
        <f>IF(ISNA(VLOOKUP(B900,criteria!$U$2:$U$174,1,0)),0,1)</f>
        <v>1</v>
      </c>
      <c r="G900" t="s">
        <v>636</v>
      </c>
      <c r="H900" t="s">
        <v>636</v>
      </c>
      <c r="N900">
        <v>33431</v>
      </c>
      <c r="O900" t="s">
        <v>132</v>
      </c>
      <c r="V900">
        <v>20739352</v>
      </c>
      <c r="Z900">
        <v>11185208</v>
      </c>
      <c r="AA900">
        <v>67864440</v>
      </c>
      <c r="AB900">
        <v>7816482</v>
      </c>
      <c r="AC900">
        <v>1196956</v>
      </c>
      <c r="AF900">
        <v>124025392</v>
      </c>
      <c r="AG900">
        <v>50815236</v>
      </c>
      <c r="AH900">
        <v>8732991</v>
      </c>
      <c r="AI900">
        <v>2588761</v>
      </c>
      <c r="AJ900">
        <v>11321752</v>
      </c>
      <c r="AK900">
        <v>12782879</v>
      </c>
      <c r="AL900">
        <v>6526356</v>
      </c>
      <c r="AM900">
        <v>124391520</v>
      </c>
      <c r="AN900">
        <v>53147456</v>
      </c>
      <c r="AO900">
        <v>9126293</v>
      </c>
    </row>
    <row r="901" spans="1:52">
      <c r="A901">
        <v>1993</v>
      </c>
      <c r="B901">
        <v>133669</v>
      </c>
      <c r="C901" t="s">
        <v>437</v>
      </c>
      <c r="D901" t="s">
        <v>358</v>
      </c>
      <c r="E901">
        <f t="shared" si="14"/>
        <v>0</v>
      </c>
      <c r="F901">
        <f>IF(ISNA(VLOOKUP(B901,criteria!$U$2:$U$174,1,0)),0,1)</f>
        <v>1</v>
      </c>
      <c r="G901" t="s">
        <v>636</v>
      </c>
      <c r="H901" t="s">
        <v>636</v>
      </c>
      <c r="V901">
        <v>22633024</v>
      </c>
      <c r="Z901">
        <v>11186851</v>
      </c>
      <c r="AA901">
        <v>74849456</v>
      </c>
      <c r="AB901">
        <v>7815678</v>
      </c>
      <c r="AC901">
        <v>1860489</v>
      </c>
      <c r="AF901">
        <v>137957920</v>
      </c>
      <c r="AG901">
        <v>53076400</v>
      </c>
      <c r="AH901">
        <v>10902425</v>
      </c>
      <c r="AI901">
        <v>2218051</v>
      </c>
      <c r="AJ901">
        <v>13120476</v>
      </c>
      <c r="AK901">
        <v>13507783</v>
      </c>
      <c r="AL901">
        <v>7409471</v>
      </c>
      <c r="AM901">
        <v>132432448</v>
      </c>
      <c r="AN901">
        <v>56210904</v>
      </c>
      <c r="AO901">
        <v>17367170</v>
      </c>
    </row>
    <row r="902" spans="1:52">
      <c r="A902">
        <v>1994</v>
      </c>
      <c r="B902">
        <v>133669</v>
      </c>
      <c r="C902" t="s">
        <v>437</v>
      </c>
      <c r="D902" t="s">
        <v>358</v>
      </c>
      <c r="E902">
        <f t="shared" si="14"/>
        <v>0</v>
      </c>
      <c r="F902">
        <f>IF(ISNA(VLOOKUP(B902,criteria!$U$2:$U$174,1,0)),0,1)</f>
        <v>1</v>
      </c>
      <c r="G902" t="s">
        <v>636</v>
      </c>
      <c r="H902" t="s">
        <v>636</v>
      </c>
      <c r="V902">
        <v>22878344</v>
      </c>
      <c r="Z902">
        <v>16429410</v>
      </c>
      <c r="AA902">
        <v>80085608</v>
      </c>
      <c r="AB902">
        <v>7761598</v>
      </c>
      <c r="AC902">
        <v>1242337</v>
      </c>
      <c r="AF902">
        <v>143396016</v>
      </c>
      <c r="AG902">
        <v>57360704</v>
      </c>
      <c r="AH902">
        <v>13339463</v>
      </c>
      <c r="AI902">
        <v>2252283</v>
      </c>
      <c r="AJ902">
        <v>15591746</v>
      </c>
      <c r="AK902">
        <v>14858322</v>
      </c>
      <c r="AL902">
        <v>7933378</v>
      </c>
      <c r="AM902">
        <v>136502080</v>
      </c>
      <c r="AN902">
        <v>58826164</v>
      </c>
      <c r="AO902">
        <v>17623684</v>
      </c>
    </row>
    <row r="903" spans="1:52">
      <c r="A903">
        <v>1995</v>
      </c>
      <c r="B903">
        <v>133669</v>
      </c>
      <c r="C903" t="s">
        <v>437</v>
      </c>
      <c r="D903" t="s">
        <v>358</v>
      </c>
      <c r="E903">
        <f t="shared" si="14"/>
        <v>0</v>
      </c>
      <c r="F903">
        <f>IF(ISNA(VLOOKUP(B903,criteria!$U$2:$U$174,1,0)),0,1)</f>
        <v>1</v>
      </c>
      <c r="G903" t="s">
        <v>636</v>
      </c>
      <c r="H903" t="s">
        <v>636</v>
      </c>
      <c r="N903">
        <v>33431</v>
      </c>
      <c r="O903" t="s">
        <v>132</v>
      </c>
      <c r="V903">
        <v>26652960</v>
      </c>
      <c r="Z903">
        <v>15793313</v>
      </c>
      <c r="AA903">
        <v>86849272</v>
      </c>
      <c r="AB903">
        <v>16303634</v>
      </c>
      <c r="AC903">
        <v>1436019</v>
      </c>
      <c r="AF903">
        <v>164883216</v>
      </c>
      <c r="AG903">
        <v>65739048</v>
      </c>
      <c r="AH903">
        <v>12939979</v>
      </c>
      <c r="AI903">
        <v>1575097</v>
      </c>
      <c r="AJ903">
        <v>14515076</v>
      </c>
      <c r="AK903">
        <v>17762840</v>
      </c>
      <c r="AL903">
        <v>9034007</v>
      </c>
      <c r="AM903">
        <v>163542160</v>
      </c>
      <c r="AN903">
        <v>61274388</v>
      </c>
      <c r="AO903">
        <v>18382316</v>
      </c>
    </row>
    <row r="904" spans="1:52">
      <c r="A904">
        <v>1996</v>
      </c>
      <c r="B904">
        <v>133669</v>
      </c>
      <c r="C904" t="s">
        <v>437</v>
      </c>
      <c r="D904" t="s">
        <v>358</v>
      </c>
      <c r="E904">
        <f t="shared" si="14"/>
        <v>0</v>
      </c>
      <c r="F904">
        <f>IF(ISNA(VLOOKUP(B904,criteria!$U$2:$U$174,1,0)),0,1)</f>
        <v>1</v>
      </c>
      <c r="G904" t="s">
        <v>636</v>
      </c>
      <c r="H904" t="s">
        <v>636</v>
      </c>
      <c r="N904">
        <v>33431</v>
      </c>
      <c r="O904" t="s">
        <v>132</v>
      </c>
      <c r="V904">
        <v>25829530</v>
      </c>
      <c r="Z904">
        <v>16367909</v>
      </c>
      <c r="AA904">
        <v>97373584</v>
      </c>
      <c r="AB904">
        <v>26912354</v>
      </c>
      <c r="AC904">
        <v>1467776</v>
      </c>
      <c r="AF904">
        <v>185765184</v>
      </c>
      <c r="AG904">
        <v>70861048</v>
      </c>
      <c r="AH904">
        <v>13071922</v>
      </c>
      <c r="AI904">
        <v>1406325</v>
      </c>
      <c r="AJ904">
        <v>14478247</v>
      </c>
      <c r="AK904">
        <v>18874792</v>
      </c>
      <c r="AL904">
        <v>9798997</v>
      </c>
      <c r="AM904">
        <v>186772560</v>
      </c>
      <c r="AN904">
        <v>82245312</v>
      </c>
      <c r="AO904">
        <v>20506464</v>
      </c>
      <c r="AP904">
        <v>37483996</v>
      </c>
      <c r="AQ904">
        <v>48349720</v>
      </c>
      <c r="AT904">
        <v>258</v>
      </c>
      <c r="AU904">
        <v>0.39600000000000002</v>
      </c>
    </row>
    <row r="905" spans="1:52">
      <c r="A905">
        <v>1997</v>
      </c>
      <c r="B905">
        <v>133669</v>
      </c>
      <c r="C905" t="s">
        <v>410</v>
      </c>
      <c r="D905" t="s">
        <v>358</v>
      </c>
      <c r="E905">
        <f t="shared" si="14"/>
        <v>0</v>
      </c>
      <c r="F905">
        <f>IF(ISNA(VLOOKUP(B905,criteria!$U$2:$U$174,1,0)),0,1)</f>
        <v>1</v>
      </c>
      <c r="G905" t="s">
        <v>636</v>
      </c>
      <c r="H905" t="s">
        <v>636</v>
      </c>
      <c r="V905">
        <v>32509892</v>
      </c>
      <c r="Z905">
        <v>19580816</v>
      </c>
      <c r="AA905">
        <v>107935976</v>
      </c>
      <c r="AB905">
        <v>33410124</v>
      </c>
      <c r="AC905">
        <v>1692936</v>
      </c>
      <c r="AF905">
        <v>214984240</v>
      </c>
      <c r="AG905">
        <v>80350736</v>
      </c>
      <c r="AH905">
        <v>13366351</v>
      </c>
      <c r="AI905">
        <v>1637143</v>
      </c>
      <c r="AJ905">
        <v>15003494</v>
      </c>
      <c r="AK905">
        <v>21259540</v>
      </c>
      <c r="AL905">
        <v>11039369</v>
      </c>
      <c r="AM905">
        <v>208496800</v>
      </c>
      <c r="AN905">
        <v>91216432</v>
      </c>
      <c r="AO905">
        <v>22888376</v>
      </c>
      <c r="AP905">
        <v>48349720</v>
      </c>
      <c r="AQ905">
        <v>62031200</v>
      </c>
      <c r="AT905">
        <v>315</v>
      </c>
      <c r="AU905">
        <v>0.39600000000000002</v>
      </c>
      <c r="AW905">
        <v>0.529644</v>
      </c>
      <c r="AX905">
        <v>0.64729099999999995</v>
      </c>
      <c r="AY905">
        <v>0.174146</v>
      </c>
      <c r="AZ905">
        <v>18420</v>
      </c>
    </row>
    <row r="906" spans="1:52">
      <c r="A906">
        <v>1998</v>
      </c>
      <c r="B906">
        <v>133669</v>
      </c>
      <c r="C906" t="s">
        <v>410</v>
      </c>
      <c r="D906" t="s">
        <v>358</v>
      </c>
      <c r="E906">
        <f t="shared" si="14"/>
        <v>0</v>
      </c>
      <c r="F906">
        <f>IF(ISNA(VLOOKUP(B906,criteria!$U$2:$U$174,1,0)),0,1)</f>
        <v>1</v>
      </c>
      <c r="G906" t="s">
        <v>636</v>
      </c>
      <c r="H906" t="s">
        <v>636</v>
      </c>
      <c r="N906">
        <v>33431</v>
      </c>
      <c r="O906" t="s">
        <v>132</v>
      </c>
      <c r="V906">
        <v>37757356</v>
      </c>
      <c r="Z906">
        <v>23598420</v>
      </c>
      <c r="AA906">
        <v>116466760</v>
      </c>
      <c r="AB906">
        <v>38440748</v>
      </c>
      <c r="AC906">
        <v>3537952</v>
      </c>
      <c r="AF906">
        <v>239053648</v>
      </c>
      <c r="AG906">
        <v>87420792</v>
      </c>
      <c r="AH906">
        <v>17069276</v>
      </c>
      <c r="AI906">
        <v>1711084</v>
      </c>
      <c r="AJ906">
        <v>18780360</v>
      </c>
      <c r="AK906">
        <v>24292274</v>
      </c>
      <c r="AL906">
        <v>14319694</v>
      </c>
      <c r="AM906">
        <v>237761104</v>
      </c>
      <c r="AN906">
        <v>103443680</v>
      </c>
      <c r="AO906">
        <v>22168570</v>
      </c>
      <c r="AP906">
        <v>62031200</v>
      </c>
      <c r="AQ906">
        <v>80568560</v>
      </c>
      <c r="AT906">
        <v>278</v>
      </c>
      <c r="AU906">
        <v>0.374</v>
      </c>
      <c r="AV906">
        <v>4680</v>
      </c>
      <c r="AW906">
        <v>0.51817199999999997</v>
      </c>
      <c r="AX906">
        <v>0.65420599999999995</v>
      </c>
      <c r="AY906">
        <v>0.16365499999999999</v>
      </c>
      <c r="AZ906">
        <v>18735</v>
      </c>
    </row>
    <row r="907" spans="1:52">
      <c r="A907">
        <v>1999</v>
      </c>
      <c r="B907">
        <v>133669</v>
      </c>
      <c r="C907" t="s">
        <v>410</v>
      </c>
      <c r="D907" t="s">
        <v>358</v>
      </c>
      <c r="E907">
        <f t="shared" si="14"/>
        <v>0</v>
      </c>
      <c r="F907">
        <f>IF(ISNA(VLOOKUP(B907,criteria!$U$2:$U$174,1,0)),0,1)</f>
        <v>1</v>
      </c>
      <c r="G907" t="s">
        <v>636</v>
      </c>
      <c r="H907" t="s">
        <v>636</v>
      </c>
      <c r="V907">
        <v>40035316</v>
      </c>
      <c r="Z907">
        <v>25538668</v>
      </c>
      <c r="AA907">
        <v>121715464</v>
      </c>
      <c r="AB907">
        <v>39745600</v>
      </c>
      <c r="AC907">
        <v>2682082</v>
      </c>
      <c r="AF907">
        <v>252171808</v>
      </c>
      <c r="AG907">
        <v>92209936</v>
      </c>
      <c r="AH907">
        <v>19492176</v>
      </c>
      <c r="AI907">
        <v>1756147</v>
      </c>
      <c r="AJ907">
        <v>21248324</v>
      </c>
      <c r="AK907">
        <v>25423860</v>
      </c>
      <c r="AL907">
        <v>19138094</v>
      </c>
      <c r="AM907">
        <v>246154096</v>
      </c>
      <c r="AN907">
        <v>114083400</v>
      </c>
      <c r="AO907">
        <v>22293304</v>
      </c>
      <c r="AP907">
        <v>80568560</v>
      </c>
      <c r="AQ907">
        <v>108439216</v>
      </c>
      <c r="AT907">
        <v>333</v>
      </c>
      <c r="AU907">
        <v>0.36799999999999999</v>
      </c>
      <c r="AW907">
        <v>0.497396</v>
      </c>
      <c r="AX907">
        <v>0.65569200000000005</v>
      </c>
      <c r="AY907">
        <v>0.15699399999999999</v>
      </c>
      <c r="AZ907">
        <v>20087.5</v>
      </c>
    </row>
    <row r="908" spans="1:52">
      <c r="A908">
        <v>2000</v>
      </c>
      <c r="B908">
        <v>133669</v>
      </c>
      <c r="C908" t="s">
        <v>410</v>
      </c>
      <c r="D908" t="s">
        <v>358</v>
      </c>
      <c r="E908">
        <f t="shared" si="14"/>
        <v>0</v>
      </c>
      <c r="F908">
        <f>IF(ISNA(VLOOKUP(B908,criteria!$U$2:$U$174,1,0)),0,1)</f>
        <v>1</v>
      </c>
      <c r="G908" t="s">
        <v>636</v>
      </c>
      <c r="H908" t="s">
        <v>636</v>
      </c>
      <c r="N908">
        <v>334310991</v>
      </c>
      <c r="O908" t="s">
        <v>132</v>
      </c>
      <c r="V908">
        <v>45975056</v>
      </c>
      <c r="Z908">
        <v>29993826</v>
      </c>
      <c r="AA908">
        <v>126765272</v>
      </c>
      <c r="AB908">
        <v>44505700</v>
      </c>
      <c r="AC908">
        <v>328043</v>
      </c>
      <c r="AF908">
        <v>272991872</v>
      </c>
      <c r="AG908">
        <v>96134328</v>
      </c>
      <c r="AH908">
        <v>19953204</v>
      </c>
      <c r="AI908">
        <v>2515286</v>
      </c>
      <c r="AJ908">
        <v>22468490</v>
      </c>
      <c r="AK908">
        <v>26113098</v>
      </c>
      <c r="AL908">
        <v>20808712</v>
      </c>
      <c r="AM908">
        <v>270488832</v>
      </c>
      <c r="AN908">
        <v>119982616</v>
      </c>
      <c r="AO908">
        <v>24139090</v>
      </c>
      <c r="AT908">
        <v>358</v>
      </c>
      <c r="AU908">
        <v>0.39700000000000002</v>
      </c>
      <c r="AV908">
        <v>4993</v>
      </c>
      <c r="AW908">
        <v>0.47584599999999999</v>
      </c>
      <c r="AX908">
        <v>0.63851500000000005</v>
      </c>
      <c r="AY908">
        <v>0.16053200000000001</v>
      </c>
      <c r="AZ908">
        <v>21377.5</v>
      </c>
    </row>
    <row r="909" spans="1:52">
      <c r="A909">
        <v>2001</v>
      </c>
      <c r="B909">
        <v>133669</v>
      </c>
      <c r="C909" t="s">
        <v>410</v>
      </c>
      <c r="D909" t="s">
        <v>358</v>
      </c>
      <c r="E909">
        <f t="shared" si="14"/>
        <v>1</v>
      </c>
      <c r="F909">
        <f>IF(ISNA(VLOOKUP(B909,criteria!$U$2:$U$174,1,0)),0,1)</f>
        <v>1</v>
      </c>
      <c r="G909">
        <v>0.71474002226109079</v>
      </c>
      <c r="H909">
        <v>0.50233592880978861</v>
      </c>
      <c r="I909">
        <v>6289</v>
      </c>
      <c r="J909">
        <v>4495</v>
      </c>
      <c r="K909">
        <v>1913</v>
      </c>
      <c r="L909">
        <v>345</v>
      </c>
      <c r="M909">
        <v>2258</v>
      </c>
      <c r="V909">
        <v>50560568</v>
      </c>
      <c r="W909">
        <v>45682016</v>
      </c>
      <c r="Y909">
        <v>30251502</v>
      </c>
      <c r="Z909">
        <v>32002532</v>
      </c>
      <c r="AA909">
        <v>152450608</v>
      </c>
      <c r="AC909">
        <v>156745</v>
      </c>
      <c r="AD909">
        <v>153422656</v>
      </c>
      <c r="AE909">
        <v>117082912</v>
      </c>
      <c r="AF909">
        <v>329704064</v>
      </c>
      <c r="AG909">
        <v>119298520</v>
      </c>
      <c r="AH909">
        <v>24441484</v>
      </c>
      <c r="AI909">
        <v>2332095.75</v>
      </c>
      <c r="AJ909">
        <v>26773580</v>
      </c>
      <c r="AK909">
        <v>25017566</v>
      </c>
      <c r="AL909">
        <v>23402620</v>
      </c>
      <c r="AM909">
        <v>291233824</v>
      </c>
      <c r="AN909">
        <v>145671008</v>
      </c>
      <c r="AO909">
        <v>26114284</v>
      </c>
      <c r="AR909">
        <v>329704064</v>
      </c>
      <c r="AS909">
        <v>291233824</v>
      </c>
      <c r="AT909">
        <v>383</v>
      </c>
      <c r="AU909">
        <v>0.38300000000000001</v>
      </c>
      <c r="AV909">
        <v>6134</v>
      </c>
      <c r="AW909">
        <v>0.43879000000000001</v>
      </c>
      <c r="AX909">
        <v>0.63724899999999995</v>
      </c>
      <c r="AY909">
        <v>0.143646</v>
      </c>
      <c r="AZ909">
        <v>22924</v>
      </c>
    </row>
    <row r="910" spans="1:52">
      <c r="A910">
        <v>2002</v>
      </c>
      <c r="B910">
        <v>133669</v>
      </c>
      <c r="C910" t="s">
        <v>410</v>
      </c>
      <c r="D910" t="s">
        <v>358</v>
      </c>
      <c r="E910">
        <f t="shared" si="14"/>
        <v>1</v>
      </c>
      <c r="F910">
        <f>IF(ISNA(VLOOKUP(B910,criteria!$U$2:$U$174,1,0)),0,1)</f>
        <v>1</v>
      </c>
      <c r="G910">
        <v>0.68941370314430861</v>
      </c>
      <c r="H910">
        <v>0.46763592909778928</v>
      </c>
      <c r="I910">
        <v>7283</v>
      </c>
      <c r="J910">
        <v>5021</v>
      </c>
      <c r="K910">
        <v>1994</v>
      </c>
      <c r="L910">
        <v>354</v>
      </c>
      <c r="M910">
        <v>2348</v>
      </c>
      <c r="N910" t="s">
        <v>362</v>
      </c>
      <c r="O910" t="s">
        <v>132</v>
      </c>
      <c r="V910">
        <v>63044704</v>
      </c>
      <c r="W910">
        <v>56194684</v>
      </c>
      <c r="Y910">
        <v>29970970</v>
      </c>
      <c r="Z910">
        <v>37366200</v>
      </c>
      <c r="AA910">
        <v>167766832</v>
      </c>
      <c r="AC910">
        <v>762102</v>
      </c>
      <c r="AD910">
        <v>174208576</v>
      </c>
      <c r="AE910">
        <v>134934208</v>
      </c>
      <c r="AF910">
        <v>355323136</v>
      </c>
      <c r="AG910">
        <v>119437784</v>
      </c>
      <c r="AH910">
        <v>30349712</v>
      </c>
      <c r="AI910">
        <v>1866283.63</v>
      </c>
      <c r="AJ910">
        <v>32215996</v>
      </c>
      <c r="AK910">
        <v>27033066</v>
      </c>
      <c r="AL910">
        <v>27989116</v>
      </c>
      <c r="AM910">
        <v>320757216</v>
      </c>
      <c r="AN910">
        <v>146874512</v>
      </c>
      <c r="AO910">
        <v>30071134</v>
      </c>
      <c r="AP910">
        <v>86741720</v>
      </c>
      <c r="AQ910">
        <v>89595016</v>
      </c>
      <c r="AR910">
        <v>355323136</v>
      </c>
      <c r="AS910">
        <v>320757216</v>
      </c>
      <c r="AT910">
        <v>414</v>
      </c>
      <c r="AU910">
        <v>0.35299999999999998</v>
      </c>
      <c r="AV910">
        <v>7112</v>
      </c>
      <c r="AW910">
        <v>0.41792499999999999</v>
      </c>
      <c r="AX910">
        <v>0.64066999999999996</v>
      </c>
      <c r="AY910">
        <v>0.13436799999999999</v>
      </c>
      <c r="AZ910">
        <v>23991</v>
      </c>
    </row>
    <row r="911" spans="1:52">
      <c r="A911">
        <v>2003</v>
      </c>
      <c r="B911">
        <v>133669</v>
      </c>
      <c r="C911" t="s">
        <v>410</v>
      </c>
      <c r="D911" t="s">
        <v>358</v>
      </c>
      <c r="E911">
        <f t="shared" si="14"/>
        <v>1</v>
      </c>
      <c r="F911">
        <f>IF(ISNA(VLOOKUP(B911,criteria!$U$2:$U$174,1,0)),0,1)</f>
        <v>1</v>
      </c>
      <c r="G911">
        <v>0.72116556937332355</v>
      </c>
      <c r="H911">
        <v>0.41251056635672018</v>
      </c>
      <c r="I911">
        <v>8202</v>
      </c>
      <c r="J911">
        <v>5915</v>
      </c>
      <c r="K911">
        <v>2001</v>
      </c>
      <c r="L911">
        <v>439</v>
      </c>
      <c r="M911">
        <v>2440</v>
      </c>
      <c r="N911" t="s">
        <v>362</v>
      </c>
      <c r="O911" t="s">
        <v>132</v>
      </c>
      <c r="V911">
        <v>98926480</v>
      </c>
      <c r="W911">
        <v>68908032</v>
      </c>
      <c r="Y911">
        <v>39543168</v>
      </c>
      <c r="Z911">
        <v>42765432</v>
      </c>
      <c r="AA911">
        <v>178675648</v>
      </c>
      <c r="AC911">
        <v>9163607</v>
      </c>
      <c r="AD911">
        <v>194039904</v>
      </c>
      <c r="AE911">
        <v>118403824</v>
      </c>
      <c r="AF911">
        <v>358184704</v>
      </c>
      <c r="AG911">
        <v>133170696</v>
      </c>
      <c r="AH911">
        <v>35431112</v>
      </c>
      <c r="AI911">
        <v>3398961.25</v>
      </c>
      <c r="AJ911">
        <v>38830072</v>
      </c>
      <c r="AK911">
        <v>32147458</v>
      </c>
      <c r="AL911">
        <v>22046564</v>
      </c>
      <c r="AM911">
        <v>343691968</v>
      </c>
      <c r="AN911">
        <v>140105936</v>
      </c>
      <c r="AO911">
        <v>32141956</v>
      </c>
      <c r="AP911">
        <v>89595016</v>
      </c>
      <c r="AQ911">
        <v>100601936</v>
      </c>
      <c r="AR911">
        <v>358184704</v>
      </c>
      <c r="AS911">
        <v>343691968</v>
      </c>
      <c r="AT911">
        <v>479</v>
      </c>
      <c r="AU911">
        <v>0.36599999999999999</v>
      </c>
      <c r="AV911">
        <v>5600</v>
      </c>
      <c r="AW911">
        <v>0.41455399999999998</v>
      </c>
      <c r="AX911">
        <v>0.63972499999999999</v>
      </c>
      <c r="AY911">
        <v>0.13299</v>
      </c>
      <c r="AZ911">
        <v>24356.5</v>
      </c>
    </row>
    <row r="912" spans="1:52">
      <c r="A912">
        <v>2004</v>
      </c>
      <c r="B912">
        <v>133669</v>
      </c>
      <c r="C912" t="s">
        <v>410</v>
      </c>
      <c r="D912" t="s">
        <v>358</v>
      </c>
      <c r="E912">
        <f t="shared" si="14"/>
        <v>1</v>
      </c>
      <c r="F912">
        <f>IF(ISNA(VLOOKUP(B912,criteria!$U$2:$U$174,1,0)),0,1)</f>
        <v>1</v>
      </c>
      <c r="G912">
        <v>0.65481626440530549</v>
      </c>
      <c r="H912">
        <v>0.40760418396148101</v>
      </c>
      <c r="I912">
        <v>9198</v>
      </c>
      <c r="J912">
        <v>6023</v>
      </c>
      <c r="K912">
        <v>2200</v>
      </c>
      <c r="L912">
        <v>255</v>
      </c>
      <c r="M912">
        <v>2455</v>
      </c>
      <c r="N912" t="s">
        <v>362</v>
      </c>
      <c r="O912" t="s">
        <v>132</v>
      </c>
      <c r="P912" t="s">
        <v>50</v>
      </c>
      <c r="V912">
        <v>103132040</v>
      </c>
      <c r="W912">
        <v>74705496</v>
      </c>
      <c r="Y912">
        <v>60927288</v>
      </c>
      <c r="Z912">
        <v>37506440</v>
      </c>
      <c r="AA912">
        <v>224305072</v>
      </c>
      <c r="AC912">
        <v>23377832</v>
      </c>
      <c r="AD912">
        <v>200003616</v>
      </c>
      <c r="AE912">
        <v>176238800</v>
      </c>
      <c r="AF912">
        <v>415810016</v>
      </c>
      <c r="AG912">
        <v>121672472</v>
      </c>
      <c r="AH912">
        <v>31928224</v>
      </c>
      <c r="AI912">
        <v>11177730</v>
      </c>
      <c r="AJ912">
        <v>43105952</v>
      </c>
      <c r="AK912">
        <v>34211292</v>
      </c>
      <c r="AL912">
        <v>23004680</v>
      </c>
      <c r="AM912">
        <v>399393376</v>
      </c>
      <c r="AN912">
        <v>167888384</v>
      </c>
      <c r="AO912">
        <v>35739512</v>
      </c>
      <c r="AP912">
        <v>100601936</v>
      </c>
      <c r="AQ912">
        <v>121820456</v>
      </c>
      <c r="AR912">
        <v>415810016</v>
      </c>
      <c r="AS912">
        <v>399393376</v>
      </c>
      <c r="AT912">
        <v>523</v>
      </c>
      <c r="AU912">
        <v>0.36799999999999999</v>
      </c>
      <c r="AW912">
        <v>0.41435899999999998</v>
      </c>
      <c r="AX912">
        <v>0.63901799999999997</v>
      </c>
      <c r="AY912">
        <v>0.13005900000000001</v>
      </c>
      <c r="AZ912">
        <v>24538</v>
      </c>
    </row>
    <row r="913" spans="1:52">
      <c r="A913">
        <v>2005</v>
      </c>
      <c r="B913">
        <v>133669</v>
      </c>
      <c r="C913" t="s">
        <v>361</v>
      </c>
      <c r="D913" t="s">
        <v>358</v>
      </c>
      <c r="E913">
        <f t="shared" si="14"/>
        <v>1</v>
      </c>
      <c r="F913">
        <f>IF(ISNA(VLOOKUP(B913,criteria!$U$2:$U$174,1,0)),0,1)</f>
        <v>1</v>
      </c>
      <c r="G913">
        <v>0.54676012993674128</v>
      </c>
      <c r="H913">
        <v>0.38742964352720449</v>
      </c>
      <c r="I913">
        <v>11698</v>
      </c>
      <c r="J913">
        <v>6396</v>
      </c>
      <c r="K913">
        <v>2036</v>
      </c>
      <c r="L913">
        <v>442</v>
      </c>
      <c r="M913">
        <v>2478</v>
      </c>
      <c r="V913">
        <v>108644920</v>
      </c>
      <c r="W913">
        <v>81421232</v>
      </c>
      <c r="Y913">
        <v>8152816</v>
      </c>
      <c r="Z913">
        <v>47197740</v>
      </c>
      <c r="AA913">
        <v>182820160</v>
      </c>
      <c r="AC913">
        <v>27098880</v>
      </c>
      <c r="AD913">
        <v>175787424</v>
      </c>
      <c r="AE913">
        <v>179463712</v>
      </c>
      <c r="AF913">
        <v>396754592</v>
      </c>
      <c r="AG913">
        <v>129126424</v>
      </c>
      <c r="AH913">
        <v>27821262</v>
      </c>
      <c r="AI913">
        <v>11392386</v>
      </c>
      <c r="AJ913">
        <v>39213648</v>
      </c>
      <c r="AK913">
        <v>35114356</v>
      </c>
      <c r="AL913">
        <v>23787198</v>
      </c>
      <c r="AM913">
        <v>358391616</v>
      </c>
      <c r="AN913">
        <v>169200048</v>
      </c>
      <c r="AO913">
        <v>38207028</v>
      </c>
      <c r="AP913">
        <v>121820456</v>
      </c>
      <c r="AQ913">
        <v>183184400</v>
      </c>
      <c r="AR913">
        <v>396754592</v>
      </c>
      <c r="AS913">
        <v>358391616</v>
      </c>
      <c r="AT913">
        <v>670</v>
      </c>
      <c r="AU913">
        <v>0.36899999999999999</v>
      </c>
      <c r="AW913">
        <v>0.427116</v>
      </c>
      <c r="AX913">
        <v>0.63415900000000003</v>
      </c>
      <c r="AY913">
        <v>0.13067599999999999</v>
      </c>
      <c r="AZ913">
        <v>25535.5</v>
      </c>
    </row>
    <row r="914" spans="1:52">
      <c r="A914">
        <v>2006</v>
      </c>
      <c r="B914">
        <v>133669</v>
      </c>
      <c r="C914" t="s">
        <v>361</v>
      </c>
      <c r="D914" t="s">
        <v>358</v>
      </c>
      <c r="E914">
        <f t="shared" si="14"/>
        <v>1</v>
      </c>
      <c r="F914">
        <f>IF(ISNA(VLOOKUP(B914,criteria!$U$2:$U$174,1,0)),0,1)</f>
        <v>1</v>
      </c>
      <c r="G914">
        <v>0.54021056356719455</v>
      </c>
      <c r="H914">
        <v>0.37864395676383883</v>
      </c>
      <c r="I914">
        <v>11303</v>
      </c>
      <c r="J914">
        <v>6106</v>
      </c>
      <c r="K914">
        <v>2139</v>
      </c>
      <c r="L914">
        <v>173</v>
      </c>
      <c r="M914">
        <v>2312</v>
      </c>
      <c r="N914" t="s">
        <v>362</v>
      </c>
      <c r="O914" t="s">
        <v>132</v>
      </c>
      <c r="P914" t="s">
        <v>50</v>
      </c>
      <c r="Q914" t="s">
        <v>54</v>
      </c>
      <c r="V914">
        <v>107660784</v>
      </c>
      <c r="W914">
        <v>78147880</v>
      </c>
      <c r="Y914">
        <v>7968185</v>
      </c>
      <c r="Z914">
        <v>41159420</v>
      </c>
      <c r="AA914">
        <v>213341536</v>
      </c>
      <c r="AC914">
        <v>26847504</v>
      </c>
      <c r="AD914">
        <v>169799504</v>
      </c>
      <c r="AE914">
        <v>212897504</v>
      </c>
      <c r="AF914">
        <v>441913184</v>
      </c>
      <c r="AG914">
        <v>149890528</v>
      </c>
      <c r="AH914">
        <v>27320434</v>
      </c>
      <c r="AI914">
        <v>12968973</v>
      </c>
      <c r="AJ914">
        <v>40289408</v>
      </c>
      <c r="AK914">
        <v>38092460</v>
      </c>
      <c r="AL914">
        <v>21937110</v>
      </c>
      <c r="AM914">
        <v>364266880</v>
      </c>
      <c r="AN914">
        <v>174085024</v>
      </c>
      <c r="AO914">
        <v>39549984</v>
      </c>
      <c r="AP914">
        <v>183184400</v>
      </c>
      <c r="AQ914">
        <v>204046320</v>
      </c>
      <c r="AR914">
        <v>441913184</v>
      </c>
      <c r="AS914">
        <v>364266880</v>
      </c>
      <c r="AT914">
        <v>734</v>
      </c>
      <c r="AU914">
        <v>0.379</v>
      </c>
      <c r="AW914">
        <v>0.43160399999999999</v>
      </c>
      <c r="AX914">
        <v>0.63639900000000005</v>
      </c>
      <c r="AY914">
        <v>0.13076499999999999</v>
      </c>
      <c r="AZ914">
        <v>26015.5</v>
      </c>
    </row>
    <row r="915" spans="1:52">
      <c r="A915">
        <v>2007</v>
      </c>
      <c r="B915">
        <v>133669</v>
      </c>
      <c r="C915" t="s">
        <v>361</v>
      </c>
      <c r="D915" t="s">
        <v>358</v>
      </c>
      <c r="E915">
        <f t="shared" si="14"/>
        <v>1</v>
      </c>
      <c r="F915">
        <f>IF(ISNA(VLOOKUP(B915,criteria!$U$2:$U$174,1,0)),0,1)</f>
        <v>1</v>
      </c>
      <c r="G915">
        <v>0.56657080020301132</v>
      </c>
      <c r="H915">
        <v>0.39967154374440134</v>
      </c>
      <c r="I915">
        <v>11822</v>
      </c>
      <c r="J915">
        <v>6698</v>
      </c>
      <c r="K915">
        <v>2520</v>
      </c>
      <c r="L915">
        <v>157</v>
      </c>
      <c r="M915">
        <v>2677</v>
      </c>
      <c r="N915" t="s">
        <v>362</v>
      </c>
      <c r="O915" t="s">
        <v>132</v>
      </c>
      <c r="P915" t="s">
        <v>50</v>
      </c>
      <c r="Q915" t="s">
        <v>54</v>
      </c>
      <c r="V915">
        <v>115003168</v>
      </c>
      <c r="W915">
        <v>82449072</v>
      </c>
      <c r="Y915">
        <v>6793970</v>
      </c>
      <c r="Z915">
        <v>44973020</v>
      </c>
      <c r="AA915">
        <v>221646736</v>
      </c>
      <c r="AC915">
        <v>23207070</v>
      </c>
      <c r="AD915">
        <v>176109904</v>
      </c>
      <c r="AE915">
        <v>228634640</v>
      </c>
      <c r="AF915">
        <v>558185088</v>
      </c>
      <c r="AG915">
        <v>156503056</v>
      </c>
      <c r="AH915">
        <v>32197144</v>
      </c>
      <c r="AI915">
        <v>10198937</v>
      </c>
      <c r="AJ915">
        <v>42396080</v>
      </c>
      <c r="AK915">
        <v>41192196</v>
      </c>
      <c r="AL915">
        <v>18606438</v>
      </c>
      <c r="AM915">
        <v>394774336</v>
      </c>
      <c r="AN915">
        <v>181884752</v>
      </c>
      <c r="AO915">
        <v>48026176</v>
      </c>
      <c r="AP915">
        <v>204046320</v>
      </c>
      <c r="AQ915">
        <v>182306192</v>
      </c>
      <c r="AR915">
        <v>558185088</v>
      </c>
      <c r="AS915">
        <v>394774336</v>
      </c>
      <c r="AT915">
        <v>786</v>
      </c>
      <c r="AU915">
        <v>0.39400000000000002</v>
      </c>
      <c r="AW915">
        <v>0.42328399999999999</v>
      </c>
      <c r="AX915">
        <v>0.62769600000000003</v>
      </c>
      <c r="AY915">
        <v>0.129167</v>
      </c>
      <c r="AZ915">
        <v>26594</v>
      </c>
    </row>
    <row r="916" spans="1:52">
      <c r="A916">
        <v>2008</v>
      </c>
      <c r="B916">
        <v>133669</v>
      </c>
      <c r="C916" t="s">
        <v>361</v>
      </c>
      <c r="D916" t="s">
        <v>358</v>
      </c>
      <c r="E916">
        <f t="shared" si="14"/>
        <v>1</v>
      </c>
      <c r="F916">
        <f>IF(ISNA(VLOOKUP(B916,criteria!$U$2:$U$174,1,0)),0,1)</f>
        <v>1</v>
      </c>
      <c r="G916">
        <v>0.48577946768060837</v>
      </c>
      <c r="H916">
        <v>0.43456480901690669</v>
      </c>
      <c r="I916">
        <v>13150</v>
      </c>
      <c r="J916">
        <v>6388</v>
      </c>
      <c r="K916">
        <v>2564</v>
      </c>
      <c r="L916">
        <v>212</v>
      </c>
      <c r="M916">
        <v>2776</v>
      </c>
      <c r="N916" t="s">
        <v>362</v>
      </c>
      <c r="O916" t="s">
        <v>132</v>
      </c>
      <c r="P916" t="s">
        <v>50</v>
      </c>
      <c r="Q916" t="s">
        <v>54</v>
      </c>
      <c r="V916">
        <v>121873088</v>
      </c>
      <c r="W916">
        <v>93301272</v>
      </c>
      <c r="Y916">
        <v>9440372</v>
      </c>
      <c r="Z916">
        <v>42040904</v>
      </c>
      <c r="AA916">
        <v>209270704</v>
      </c>
      <c r="AC916">
        <v>20264096</v>
      </c>
      <c r="AD916">
        <v>201805312</v>
      </c>
      <c r="AE916">
        <v>211647328</v>
      </c>
      <c r="AF916">
        <v>481798304</v>
      </c>
      <c r="AG916">
        <v>155883984</v>
      </c>
      <c r="AH916">
        <v>25370710</v>
      </c>
      <c r="AI916">
        <v>8148175</v>
      </c>
      <c r="AJ916">
        <v>33518884</v>
      </c>
      <c r="AK916">
        <v>42859868</v>
      </c>
      <c r="AL916">
        <v>29815746</v>
      </c>
      <c r="AM916">
        <v>402663168</v>
      </c>
      <c r="AN916">
        <v>158740544</v>
      </c>
      <c r="AO916">
        <v>42728424</v>
      </c>
      <c r="AP916">
        <v>182306192</v>
      </c>
      <c r="AQ916">
        <v>142273984</v>
      </c>
      <c r="AR916">
        <v>481798304</v>
      </c>
      <c r="AS916">
        <v>402663168</v>
      </c>
      <c r="AT916">
        <v>783</v>
      </c>
      <c r="AU916">
        <v>0.38400000000000001</v>
      </c>
      <c r="AW916">
        <v>0.41047400000000001</v>
      </c>
      <c r="AX916">
        <v>0.60581399999999996</v>
      </c>
      <c r="AY916">
        <v>0.127135</v>
      </c>
      <c r="AZ916">
        <v>28062</v>
      </c>
    </row>
    <row r="917" spans="1:52">
      <c r="A917">
        <v>2009</v>
      </c>
      <c r="B917">
        <v>133669</v>
      </c>
      <c r="C917" t="s">
        <v>361</v>
      </c>
      <c r="D917" t="s">
        <v>358</v>
      </c>
      <c r="E917">
        <f t="shared" si="14"/>
        <v>1</v>
      </c>
      <c r="F917">
        <f>IF(ISNA(VLOOKUP(B917,criteria!$U$2:$U$174,1,0)),0,1)</f>
        <v>1</v>
      </c>
      <c r="G917">
        <v>0.4641480869804569</v>
      </c>
      <c r="H917">
        <v>0.39021497405485545</v>
      </c>
      <c r="I917">
        <v>14532</v>
      </c>
      <c r="J917">
        <v>6745</v>
      </c>
      <c r="K917">
        <v>2465</v>
      </c>
      <c r="L917">
        <v>167</v>
      </c>
      <c r="M917">
        <v>2632</v>
      </c>
      <c r="N917" t="s">
        <v>362</v>
      </c>
      <c r="O917" t="s">
        <v>132</v>
      </c>
      <c r="P917" t="s">
        <v>50</v>
      </c>
      <c r="Q917" t="s">
        <v>54</v>
      </c>
      <c r="R917">
        <v>-80.101100000000002</v>
      </c>
      <c r="S917">
        <v>26.364799999999999</v>
      </c>
      <c r="V917">
        <v>137616192</v>
      </c>
      <c r="W917">
        <v>104338024</v>
      </c>
      <c r="Y917">
        <v>8253953</v>
      </c>
      <c r="Z917">
        <v>57047956</v>
      </c>
      <c r="AA917">
        <v>199090912</v>
      </c>
      <c r="AC917">
        <v>6535521</v>
      </c>
      <c r="AD917">
        <v>201947888</v>
      </c>
      <c r="AE917">
        <v>230611296</v>
      </c>
      <c r="AF917">
        <v>444023488</v>
      </c>
      <c r="AG917">
        <v>156528448</v>
      </c>
      <c r="AH917">
        <v>29534500</v>
      </c>
      <c r="AI917">
        <v>6599971</v>
      </c>
      <c r="AJ917">
        <v>36134472</v>
      </c>
      <c r="AK917">
        <v>40258592</v>
      </c>
      <c r="AL917">
        <v>17663844</v>
      </c>
      <c r="AM917">
        <v>416626336</v>
      </c>
      <c r="AN917">
        <v>174068928</v>
      </c>
      <c r="AO917">
        <v>66950928</v>
      </c>
      <c r="AP917">
        <v>142273984</v>
      </c>
      <c r="AQ917">
        <v>156417344</v>
      </c>
      <c r="AR917">
        <v>444023488</v>
      </c>
      <c r="AS917">
        <v>416626336</v>
      </c>
      <c r="AT917">
        <v>962</v>
      </c>
      <c r="AU917">
        <v>0.42199999999999999</v>
      </c>
      <c r="AW917">
        <v>0.404505</v>
      </c>
      <c r="AX917">
        <v>0.60089700000000001</v>
      </c>
      <c r="AY917">
        <v>0.12291100000000001</v>
      </c>
      <c r="AZ917">
        <v>28103</v>
      </c>
    </row>
    <row r="918" spans="1:52">
      <c r="A918">
        <v>2010</v>
      </c>
      <c r="B918">
        <v>133669</v>
      </c>
      <c r="C918" t="s">
        <v>361</v>
      </c>
      <c r="D918" t="s">
        <v>358</v>
      </c>
      <c r="E918">
        <f t="shared" si="14"/>
        <v>1</v>
      </c>
      <c r="F918">
        <f>IF(ISNA(VLOOKUP(B918,criteria!$U$2:$U$174,1,0)),0,1)</f>
        <v>1</v>
      </c>
      <c r="G918">
        <v>0.50720121866777457</v>
      </c>
      <c r="H918">
        <v>0.35672354948805463</v>
      </c>
      <c r="I918">
        <v>14442</v>
      </c>
      <c r="J918">
        <v>7325</v>
      </c>
      <c r="K918">
        <v>2490</v>
      </c>
      <c r="L918">
        <v>123</v>
      </c>
      <c r="M918">
        <v>2613</v>
      </c>
      <c r="V918">
        <v>155439280</v>
      </c>
      <c r="W918">
        <v>115365432</v>
      </c>
      <c r="Y918">
        <v>9998700</v>
      </c>
      <c r="Z918">
        <v>68586048</v>
      </c>
      <c r="AA918">
        <v>206772880</v>
      </c>
      <c r="AC918">
        <v>2825729</v>
      </c>
      <c r="AD918">
        <v>217956416</v>
      </c>
      <c r="AE918">
        <v>237160816</v>
      </c>
      <c r="AF918">
        <v>497878080</v>
      </c>
      <c r="AG918">
        <v>162121536</v>
      </c>
      <c r="AH918">
        <v>29567196</v>
      </c>
      <c r="AI918">
        <v>7495032</v>
      </c>
      <c r="AJ918">
        <v>37062228</v>
      </c>
      <c r="AK918">
        <v>45915536</v>
      </c>
      <c r="AL918">
        <v>19266388</v>
      </c>
      <c r="AM918">
        <v>447392064</v>
      </c>
      <c r="AN918">
        <v>183572144</v>
      </c>
      <c r="AO918">
        <v>69885304</v>
      </c>
      <c r="AP918">
        <v>156417344</v>
      </c>
      <c r="AQ918">
        <v>179820560</v>
      </c>
      <c r="AR918">
        <v>497878080</v>
      </c>
      <c r="AS918">
        <v>447392064</v>
      </c>
      <c r="AT918">
        <v>885</v>
      </c>
      <c r="AU918">
        <v>0.42499999999999999</v>
      </c>
      <c r="AW918">
        <v>0.39759899999999998</v>
      </c>
      <c r="AX918">
        <v>0.60185500000000003</v>
      </c>
      <c r="AY918">
        <v>0.112314</v>
      </c>
      <c r="AZ918">
        <v>27172</v>
      </c>
    </row>
    <row r="919" spans="1:52">
      <c r="A919">
        <v>2011</v>
      </c>
      <c r="B919">
        <v>133669</v>
      </c>
      <c r="C919" t="s">
        <v>361</v>
      </c>
      <c r="D919" t="s">
        <v>358</v>
      </c>
      <c r="E919">
        <f t="shared" si="14"/>
        <v>1</v>
      </c>
      <c r="F919">
        <f>IF(ISNA(VLOOKUP(B919,criteria!$U$2:$U$174,1,0)),0,1)</f>
        <v>1</v>
      </c>
      <c r="G919">
        <v>0.34773202822995353</v>
      </c>
      <c r="H919">
        <v>0.34135645079041305</v>
      </c>
      <c r="I919">
        <v>28197</v>
      </c>
      <c r="J919">
        <v>9805</v>
      </c>
      <c r="K919">
        <v>3209</v>
      </c>
      <c r="L919">
        <v>138</v>
      </c>
      <c r="M919">
        <v>3347</v>
      </c>
      <c r="N919" t="s">
        <v>362</v>
      </c>
      <c r="O919" t="s">
        <v>132</v>
      </c>
      <c r="P919" t="s">
        <v>50</v>
      </c>
      <c r="Q919" t="s">
        <v>54</v>
      </c>
      <c r="R919">
        <v>-80.1023</v>
      </c>
      <c r="S919">
        <v>26.372499999999999</v>
      </c>
      <c r="T919">
        <v>7.5999999999999998E-2</v>
      </c>
      <c r="U919">
        <v>4029</v>
      </c>
      <c r="V919">
        <v>161154080</v>
      </c>
      <c r="W919">
        <v>114553256</v>
      </c>
      <c r="Y919">
        <v>6206599</v>
      </c>
      <c r="Z919">
        <v>73537112</v>
      </c>
      <c r="AA919">
        <v>175005824</v>
      </c>
      <c r="AC919">
        <v>13170904</v>
      </c>
      <c r="AD919">
        <v>213561440</v>
      </c>
      <c r="AE919">
        <v>225089024</v>
      </c>
      <c r="AF919">
        <v>463777152</v>
      </c>
      <c r="AG919">
        <v>164305520</v>
      </c>
      <c r="AH919">
        <v>29398716</v>
      </c>
      <c r="AI919">
        <v>5083628</v>
      </c>
      <c r="AJ919">
        <v>34482344</v>
      </c>
      <c r="AK919">
        <v>55688464</v>
      </c>
      <c r="AL919">
        <v>18985096</v>
      </c>
      <c r="AM919">
        <v>466925728</v>
      </c>
      <c r="AN919">
        <v>200291552</v>
      </c>
      <c r="AO919">
        <v>54089992</v>
      </c>
      <c r="AP919">
        <v>179820560</v>
      </c>
      <c r="AQ919">
        <v>172230864</v>
      </c>
      <c r="AR919">
        <v>463777152</v>
      </c>
      <c r="AS919">
        <v>466925728</v>
      </c>
      <c r="AT919">
        <v>901</v>
      </c>
      <c r="AU919">
        <v>0.41099999999999998</v>
      </c>
      <c r="AW919">
        <v>0.37006800000000001</v>
      </c>
      <c r="AX919">
        <v>0.59778900000000001</v>
      </c>
      <c r="AY919">
        <v>0.101531</v>
      </c>
      <c r="AZ919">
        <v>27228</v>
      </c>
    </row>
    <row r="920" spans="1:52">
      <c r="A920">
        <v>2012</v>
      </c>
      <c r="B920">
        <v>133669</v>
      </c>
      <c r="C920" t="s">
        <v>361</v>
      </c>
      <c r="D920" t="s">
        <v>358</v>
      </c>
      <c r="E920">
        <f t="shared" si="14"/>
        <v>1</v>
      </c>
      <c r="F920">
        <f>IF(ISNA(VLOOKUP(B920,criteria!$U$2:$U$174,1,0)),0,1)</f>
        <v>1</v>
      </c>
      <c r="G920">
        <v>0.42264634999611289</v>
      </c>
      <c r="H920">
        <v>0.29770992366412213</v>
      </c>
      <c r="I920">
        <v>25726</v>
      </c>
      <c r="J920">
        <v>10873</v>
      </c>
      <c r="K920">
        <v>3038</v>
      </c>
      <c r="L920">
        <v>199</v>
      </c>
      <c r="M920">
        <v>3237</v>
      </c>
      <c r="N920" t="s">
        <v>362</v>
      </c>
      <c r="O920" t="s">
        <v>132</v>
      </c>
      <c r="P920" t="s">
        <v>50</v>
      </c>
      <c r="Q920" t="s">
        <v>54</v>
      </c>
      <c r="R920">
        <v>-80.1023</v>
      </c>
      <c r="S920">
        <v>26.372499999999999</v>
      </c>
      <c r="T920">
        <v>8.5000000000000006E-2</v>
      </c>
      <c r="U920">
        <v>4121</v>
      </c>
      <c r="V920">
        <v>181468192</v>
      </c>
      <c r="W920">
        <v>130687008</v>
      </c>
      <c r="Y920">
        <v>6389125</v>
      </c>
      <c r="Z920">
        <v>68433000</v>
      </c>
      <c r="AA920">
        <v>147512832</v>
      </c>
      <c r="AC920">
        <v>14521405</v>
      </c>
      <c r="AD920">
        <v>230239680</v>
      </c>
      <c r="AE920">
        <v>193941776</v>
      </c>
      <c r="AF920">
        <v>428010240</v>
      </c>
      <c r="AG920">
        <v>151158592</v>
      </c>
      <c r="AH920">
        <v>28094340</v>
      </c>
      <c r="AI920">
        <v>3714222</v>
      </c>
      <c r="AJ920">
        <v>31808562</v>
      </c>
      <c r="AK920">
        <v>58065968</v>
      </c>
      <c r="AL920">
        <v>19185960</v>
      </c>
      <c r="AM920">
        <v>453925568</v>
      </c>
      <c r="AN920">
        <v>197083504</v>
      </c>
      <c r="AO920">
        <v>53127560</v>
      </c>
      <c r="AP920">
        <v>172230864</v>
      </c>
      <c r="AQ920">
        <v>189286608</v>
      </c>
      <c r="AR920">
        <v>428010240</v>
      </c>
      <c r="AS920">
        <v>453925568</v>
      </c>
      <c r="AT920">
        <v>1052</v>
      </c>
      <c r="AU920">
        <v>0.41</v>
      </c>
      <c r="AW920">
        <v>0.35695900000000003</v>
      </c>
      <c r="AX920">
        <v>0.59867099999999995</v>
      </c>
      <c r="AY920">
        <v>9.1649400000000006E-2</v>
      </c>
      <c r="AZ920">
        <v>26328</v>
      </c>
    </row>
    <row r="921" spans="1:52">
      <c r="A921">
        <v>2013</v>
      </c>
      <c r="B921">
        <v>133669</v>
      </c>
      <c r="C921" t="s">
        <v>361</v>
      </c>
      <c r="D921" t="s">
        <v>358</v>
      </c>
      <c r="E921">
        <f t="shared" si="14"/>
        <v>1</v>
      </c>
      <c r="F921">
        <f>IF(ISNA(VLOOKUP(B921,criteria!$U$2:$U$174,1,0)),0,1)</f>
        <v>1</v>
      </c>
      <c r="G921">
        <v>0.47731929768170678</v>
      </c>
      <c r="H921">
        <v>0.29284511784511785</v>
      </c>
      <c r="I921">
        <v>24889</v>
      </c>
      <c r="J921">
        <v>11880</v>
      </c>
      <c r="K921">
        <v>3317</v>
      </c>
      <c r="L921">
        <v>162</v>
      </c>
      <c r="M921">
        <v>3479</v>
      </c>
      <c r="N921" t="s">
        <v>362</v>
      </c>
      <c r="O921" t="s">
        <v>132</v>
      </c>
      <c r="P921" t="s">
        <v>50</v>
      </c>
      <c r="Q921" t="s">
        <v>54</v>
      </c>
      <c r="R921">
        <v>-80.1023</v>
      </c>
      <c r="S921">
        <v>26.372499999999999</v>
      </c>
      <c r="T921">
        <v>7.5999999999999998E-2</v>
      </c>
      <c r="U921">
        <v>4469</v>
      </c>
      <c r="V921">
        <v>188298304</v>
      </c>
      <c r="W921">
        <v>135355504</v>
      </c>
      <c r="Y921">
        <v>6813715</v>
      </c>
      <c r="Z921">
        <v>68240320</v>
      </c>
      <c r="AA921">
        <v>189628672</v>
      </c>
      <c r="AC921">
        <v>13115160</v>
      </c>
      <c r="AD921">
        <v>228803168</v>
      </c>
      <c r="AE921">
        <v>232961056</v>
      </c>
      <c r="AF921">
        <v>473453536</v>
      </c>
      <c r="AG921">
        <v>167539344</v>
      </c>
      <c r="AH921">
        <v>24435276</v>
      </c>
      <c r="AI921">
        <v>4698730</v>
      </c>
      <c r="AJ921">
        <v>29134006</v>
      </c>
      <c r="AK921">
        <v>62899996</v>
      </c>
      <c r="AL921">
        <v>19238036</v>
      </c>
      <c r="AM921">
        <v>464022560</v>
      </c>
      <c r="AN921">
        <v>210801936</v>
      </c>
      <c r="AO921">
        <v>56209420</v>
      </c>
      <c r="AP921">
        <v>189286608</v>
      </c>
      <c r="AQ921">
        <v>275570272</v>
      </c>
      <c r="AR921">
        <v>473453536</v>
      </c>
      <c r="AS921">
        <v>464022560</v>
      </c>
      <c r="AT921">
        <v>1230</v>
      </c>
      <c r="AU921">
        <v>0.45900000000000002</v>
      </c>
      <c r="AV921">
        <v>11556</v>
      </c>
      <c r="AW921">
        <v>0.34480699999999997</v>
      </c>
      <c r="AX921">
        <v>0.59907900000000003</v>
      </c>
      <c r="AY921">
        <v>8.5175899999999999E-2</v>
      </c>
      <c r="AZ921">
        <v>26508</v>
      </c>
    </row>
    <row r="922" spans="1:52">
      <c r="A922">
        <v>2014</v>
      </c>
      <c r="B922">
        <v>133669</v>
      </c>
      <c r="C922" t="s">
        <v>361</v>
      </c>
      <c r="D922" t="s">
        <v>358</v>
      </c>
      <c r="E922">
        <f t="shared" si="14"/>
        <v>1</v>
      </c>
      <c r="F922">
        <f>IF(ISNA(VLOOKUP(B922,criteria!$U$2:$U$174,1,0)),0,1)</f>
        <v>1</v>
      </c>
      <c r="G922">
        <v>0.66026498929336186</v>
      </c>
      <c r="H922">
        <v>0.3101246579507449</v>
      </c>
      <c r="I922">
        <v>14944</v>
      </c>
      <c r="J922">
        <v>9867</v>
      </c>
      <c r="K922">
        <v>2922</v>
      </c>
      <c r="L922">
        <v>138</v>
      </c>
      <c r="M922">
        <v>3060</v>
      </c>
      <c r="N922" t="s">
        <v>362</v>
      </c>
      <c r="O922" t="s">
        <v>132</v>
      </c>
      <c r="P922" t="s">
        <v>50</v>
      </c>
      <c r="Q922" t="s">
        <v>54</v>
      </c>
      <c r="R922">
        <v>-80.1023</v>
      </c>
      <c r="S922">
        <v>26.372499999999999</v>
      </c>
      <c r="T922">
        <v>6.2E-2</v>
      </c>
      <c r="U922">
        <v>5029</v>
      </c>
      <c r="V922">
        <v>197457152</v>
      </c>
      <c r="W922">
        <v>144741824</v>
      </c>
      <c r="Y922">
        <v>9109890</v>
      </c>
      <c r="Z922">
        <v>63029804</v>
      </c>
      <c r="AA922">
        <v>193426160</v>
      </c>
      <c r="AC922">
        <v>12179744</v>
      </c>
      <c r="AD922">
        <v>252336928</v>
      </c>
      <c r="AE922">
        <v>230705968</v>
      </c>
      <c r="AF922">
        <v>490462048</v>
      </c>
      <c r="AG922">
        <v>180876304</v>
      </c>
      <c r="AH922">
        <v>22940636</v>
      </c>
      <c r="AI922">
        <v>5073261</v>
      </c>
      <c r="AJ922">
        <v>28013896</v>
      </c>
      <c r="AK922">
        <v>65709396</v>
      </c>
      <c r="AL922">
        <v>19559246</v>
      </c>
      <c r="AM922">
        <v>499206048</v>
      </c>
      <c r="AN922">
        <v>224505760</v>
      </c>
      <c r="AO922">
        <v>59863488</v>
      </c>
      <c r="AP922">
        <v>275570272</v>
      </c>
      <c r="AQ922">
        <v>270933888</v>
      </c>
      <c r="AR922">
        <v>490462048</v>
      </c>
      <c r="AS922">
        <v>499206048</v>
      </c>
      <c r="AT922">
        <v>1207</v>
      </c>
      <c r="AU922">
        <v>0.49299999999999999</v>
      </c>
      <c r="AV922">
        <v>11924</v>
      </c>
      <c r="AW922">
        <v>0.33577099999999999</v>
      </c>
      <c r="AX922">
        <v>0.59685100000000002</v>
      </c>
      <c r="AY922">
        <v>8.0285700000000002E-2</v>
      </c>
      <c r="AZ922">
        <v>27736</v>
      </c>
    </row>
    <row r="923" spans="1:52">
      <c r="A923">
        <v>2015</v>
      </c>
      <c r="B923">
        <v>133669</v>
      </c>
      <c r="C923" t="s">
        <v>361</v>
      </c>
      <c r="D923" t="s">
        <v>358</v>
      </c>
      <c r="E923">
        <f t="shared" si="14"/>
        <v>1</v>
      </c>
      <c r="F923">
        <f>IF(ISNA(VLOOKUP(B923,criteria!$U$2:$U$174,1,0)),0,1)</f>
        <v>1</v>
      </c>
      <c r="G923">
        <v>0.67678424938474158</v>
      </c>
      <c r="H923">
        <v>0.3239160839160839</v>
      </c>
      <c r="I923">
        <v>15847</v>
      </c>
      <c r="J923">
        <v>10725</v>
      </c>
      <c r="K923">
        <v>3297</v>
      </c>
      <c r="L923">
        <v>177</v>
      </c>
      <c r="M923">
        <v>3474</v>
      </c>
      <c r="T923">
        <v>5.1999999999999998E-2</v>
      </c>
      <c r="U923">
        <v>5615</v>
      </c>
      <c r="V923">
        <v>208152048</v>
      </c>
      <c r="W923">
        <v>154211904</v>
      </c>
      <c r="Y923">
        <v>11353378</v>
      </c>
      <c r="Z923">
        <v>69326584</v>
      </c>
      <c r="AA923">
        <v>209459072</v>
      </c>
      <c r="AC923">
        <v>15498528</v>
      </c>
      <c r="AD923">
        <v>277994816</v>
      </c>
      <c r="AE923">
        <v>246983056</v>
      </c>
      <c r="AF923">
        <v>538677568</v>
      </c>
      <c r="AG923">
        <v>182990992</v>
      </c>
      <c r="AH923">
        <v>31712934</v>
      </c>
      <c r="AI923">
        <v>5386521</v>
      </c>
      <c r="AJ923">
        <v>37099456</v>
      </c>
      <c r="AK923">
        <v>71885192</v>
      </c>
      <c r="AL923">
        <v>18683540</v>
      </c>
      <c r="AM923">
        <v>516013152</v>
      </c>
      <c r="AN923">
        <v>251385792</v>
      </c>
      <c r="AO923">
        <v>59404832</v>
      </c>
      <c r="AP923">
        <v>270933888</v>
      </c>
      <c r="AQ923">
        <v>257879552</v>
      </c>
      <c r="AR923">
        <v>538677568</v>
      </c>
      <c r="AS923">
        <v>516013152</v>
      </c>
      <c r="AT923">
        <v>1298</v>
      </c>
      <c r="AU923">
        <v>0.496</v>
      </c>
      <c r="AV923">
        <v>10080</v>
      </c>
      <c r="AW923">
        <v>0.32444499999999998</v>
      </c>
      <c r="AX923">
        <v>0.60218300000000002</v>
      </c>
      <c r="AY923">
        <v>7.2655700000000004E-2</v>
      </c>
      <c r="AZ923">
        <v>27594</v>
      </c>
    </row>
    <row r="924" spans="1:52">
      <c r="A924">
        <v>2016</v>
      </c>
      <c r="B924">
        <v>133669</v>
      </c>
      <c r="C924" t="s">
        <v>361</v>
      </c>
      <c r="D924" t="s">
        <v>358</v>
      </c>
      <c r="E924">
        <f t="shared" si="14"/>
        <v>1</v>
      </c>
      <c r="F924">
        <f>IF(ISNA(VLOOKUP(B924,criteria!$U$2:$U$174,1,0)),0,1)</f>
        <v>1</v>
      </c>
      <c r="G924">
        <v>0.59778713773810277</v>
      </c>
      <c r="H924">
        <v>0.33557682195814492</v>
      </c>
      <c r="I924">
        <v>15907</v>
      </c>
      <c r="J924">
        <v>9509</v>
      </c>
      <c r="K924">
        <v>3048</v>
      </c>
      <c r="L924">
        <v>143</v>
      </c>
      <c r="M924">
        <v>3191</v>
      </c>
      <c r="T924">
        <v>6.3E-2</v>
      </c>
      <c r="U924">
        <v>5829</v>
      </c>
      <c r="V924">
        <v>218237344</v>
      </c>
      <c r="W924">
        <v>157295040</v>
      </c>
      <c r="Y924">
        <v>8035716</v>
      </c>
      <c r="Z924">
        <v>70866232</v>
      </c>
      <c r="AA924">
        <v>223875104</v>
      </c>
      <c r="AC924">
        <v>14720326</v>
      </c>
      <c r="AD924">
        <v>282373664</v>
      </c>
      <c r="AE924">
        <v>262218544</v>
      </c>
      <c r="AF924">
        <v>556358784</v>
      </c>
      <c r="AG924">
        <v>182753344</v>
      </c>
      <c r="AH924">
        <v>49871432</v>
      </c>
      <c r="AI924">
        <v>5928934</v>
      </c>
      <c r="AJ924">
        <v>55800368</v>
      </c>
      <c r="AK924">
        <v>60927664</v>
      </c>
      <c r="AL924">
        <v>20254092</v>
      </c>
      <c r="AM924">
        <v>558077312</v>
      </c>
      <c r="AN924">
        <v>279441024</v>
      </c>
      <c r="AO924">
        <v>73239248</v>
      </c>
      <c r="AP924">
        <v>257879552</v>
      </c>
      <c r="AQ924">
        <v>282206528</v>
      </c>
      <c r="AR924">
        <v>556358784</v>
      </c>
      <c r="AS924">
        <v>558077312</v>
      </c>
      <c r="AT924">
        <v>1622</v>
      </c>
      <c r="AU924">
        <v>0.51200000000000001</v>
      </c>
      <c r="AV924">
        <v>12006</v>
      </c>
      <c r="AW924">
        <v>0.29777500000000001</v>
      </c>
      <c r="AX924">
        <v>0.61228400000000005</v>
      </c>
      <c r="AY924">
        <v>6.5316600000000002E-2</v>
      </c>
      <c r="AZ924">
        <v>28064.5</v>
      </c>
    </row>
    <row r="925" spans="1:52">
      <c r="A925">
        <v>2017</v>
      </c>
      <c r="B925">
        <v>133669</v>
      </c>
      <c r="C925" t="s">
        <v>361</v>
      </c>
      <c r="D925" t="s">
        <v>358</v>
      </c>
      <c r="E925">
        <f t="shared" si="14"/>
        <v>1</v>
      </c>
      <c r="F925">
        <f>IF(ISNA(VLOOKUP(B925,criteria!$U$2:$U$174,1,0)),0,1)</f>
        <v>1</v>
      </c>
      <c r="G925">
        <v>0.60009225092250917</v>
      </c>
      <c r="H925">
        <v>0.30646755243219503</v>
      </c>
      <c r="I925">
        <v>15176</v>
      </c>
      <c r="J925">
        <v>9107</v>
      </c>
      <c r="K925">
        <v>2782</v>
      </c>
      <c r="L925">
        <v>9</v>
      </c>
      <c r="M925">
        <v>2791</v>
      </c>
      <c r="N925" t="s">
        <v>362</v>
      </c>
      <c r="O925" t="s">
        <v>132</v>
      </c>
      <c r="P925" t="s">
        <v>50</v>
      </c>
      <c r="Q925" t="s">
        <v>54</v>
      </c>
      <c r="R925">
        <v>-80.102999999999994</v>
      </c>
      <c r="S925">
        <v>26.372399999999999</v>
      </c>
      <c r="T925">
        <v>5.8000000000000003E-2</v>
      </c>
      <c r="U925">
        <v>6054</v>
      </c>
      <c r="V925">
        <v>224146544</v>
      </c>
      <c r="W925">
        <v>157147120</v>
      </c>
      <c r="Y925">
        <v>12227759</v>
      </c>
      <c r="Z925">
        <v>74479400</v>
      </c>
      <c r="AA925">
        <v>240538064</v>
      </c>
      <c r="AC925">
        <v>26349852</v>
      </c>
      <c r="AD925">
        <v>290128576</v>
      </c>
      <c r="AE925">
        <v>291744480</v>
      </c>
      <c r="AF925">
        <v>604182848</v>
      </c>
      <c r="AG925">
        <v>165436832</v>
      </c>
      <c r="AH925">
        <v>47942512</v>
      </c>
      <c r="AI925">
        <v>6447474</v>
      </c>
      <c r="AJ925">
        <v>54389984</v>
      </c>
      <c r="AK925">
        <v>77153544</v>
      </c>
      <c r="AL925">
        <v>17646964</v>
      </c>
      <c r="AM925">
        <v>600740800</v>
      </c>
      <c r="AN925">
        <v>286714240</v>
      </c>
      <c r="AO925">
        <v>91287240</v>
      </c>
      <c r="AP925">
        <v>282206528</v>
      </c>
      <c r="AQ925">
        <v>299299648</v>
      </c>
      <c r="AR925">
        <v>604182848</v>
      </c>
      <c r="AS925">
        <v>600740800</v>
      </c>
      <c r="AV925">
        <v>11906</v>
      </c>
    </row>
    <row r="926" spans="1:52">
      <c r="A926">
        <v>1990</v>
      </c>
      <c r="B926">
        <v>133951</v>
      </c>
      <c r="C926" t="s">
        <v>411</v>
      </c>
      <c r="D926" t="s">
        <v>358</v>
      </c>
      <c r="E926">
        <f t="shared" si="14"/>
        <v>0</v>
      </c>
      <c r="F926">
        <f>IF(ISNA(VLOOKUP(B926,criteria!$U$2:$U$174,1,0)),0,1)</f>
        <v>1</v>
      </c>
      <c r="G926" t="s">
        <v>636</v>
      </c>
      <c r="H926" t="s">
        <v>636</v>
      </c>
      <c r="N926">
        <v>33199</v>
      </c>
      <c r="O926" t="s">
        <v>132</v>
      </c>
      <c r="V926">
        <v>25818720</v>
      </c>
      <c r="Z926">
        <v>12611925</v>
      </c>
      <c r="AA926">
        <v>86977704</v>
      </c>
      <c r="AB926">
        <v>2569264</v>
      </c>
      <c r="AC926">
        <v>3367453</v>
      </c>
      <c r="AF926">
        <v>144492416</v>
      </c>
      <c r="AG926">
        <v>55411136</v>
      </c>
      <c r="AH926">
        <v>14446877</v>
      </c>
      <c r="AI926">
        <v>1615071</v>
      </c>
      <c r="AJ926">
        <v>16061948</v>
      </c>
      <c r="AK926">
        <v>16295601</v>
      </c>
      <c r="AL926">
        <v>7056730</v>
      </c>
      <c r="AM926">
        <v>141265088</v>
      </c>
      <c r="AN926">
        <v>67328128</v>
      </c>
      <c r="AO926">
        <v>16853680</v>
      </c>
    </row>
    <row r="927" spans="1:52">
      <c r="A927">
        <v>1991</v>
      </c>
      <c r="B927">
        <v>133951</v>
      </c>
      <c r="C927" t="s">
        <v>411</v>
      </c>
      <c r="D927" t="s">
        <v>358</v>
      </c>
      <c r="E927">
        <f t="shared" si="14"/>
        <v>0</v>
      </c>
      <c r="F927">
        <f>IF(ISNA(VLOOKUP(B927,criteria!$U$2:$U$174,1,0)),0,1)</f>
        <v>1</v>
      </c>
      <c r="G927" t="s">
        <v>636</v>
      </c>
      <c r="H927" t="s">
        <v>636</v>
      </c>
      <c r="N927">
        <v>33199</v>
      </c>
      <c r="O927" t="s">
        <v>132</v>
      </c>
      <c r="V927">
        <v>28436942</v>
      </c>
      <c r="Z927">
        <v>11312299</v>
      </c>
      <c r="AA927">
        <v>90949592</v>
      </c>
      <c r="AB927">
        <v>2397984</v>
      </c>
      <c r="AC927">
        <v>913478</v>
      </c>
      <c r="AF927">
        <v>150010304</v>
      </c>
      <c r="AG927">
        <v>58592032</v>
      </c>
      <c r="AH927">
        <v>14757870</v>
      </c>
      <c r="AI927">
        <v>1725625</v>
      </c>
      <c r="AJ927">
        <v>16483495</v>
      </c>
      <c r="AK927">
        <v>18691984</v>
      </c>
      <c r="AL927">
        <v>7762026</v>
      </c>
      <c r="AM927">
        <v>146086960</v>
      </c>
      <c r="AN927">
        <v>67195232</v>
      </c>
      <c r="AO927">
        <v>19795924</v>
      </c>
    </row>
    <row r="928" spans="1:52">
      <c r="A928">
        <v>1992</v>
      </c>
      <c r="B928">
        <v>133951</v>
      </c>
      <c r="C928" t="s">
        <v>411</v>
      </c>
      <c r="D928" t="s">
        <v>358</v>
      </c>
      <c r="E928">
        <f t="shared" si="14"/>
        <v>0</v>
      </c>
      <c r="F928">
        <f>IF(ISNA(VLOOKUP(B928,criteria!$U$2:$U$174,1,0)),0,1)</f>
        <v>1</v>
      </c>
      <c r="G928" t="s">
        <v>636</v>
      </c>
      <c r="H928" t="s">
        <v>636</v>
      </c>
      <c r="N928">
        <v>33199</v>
      </c>
      <c r="O928" t="s">
        <v>132</v>
      </c>
      <c r="V928">
        <v>35784080</v>
      </c>
      <c r="Z928">
        <v>15254781</v>
      </c>
      <c r="AA928">
        <v>91570680</v>
      </c>
      <c r="AB928">
        <v>3851842</v>
      </c>
      <c r="AC928">
        <v>1087822</v>
      </c>
      <c r="AF928">
        <v>165410384</v>
      </c>
      <c r="AG928">
        <v>57215024</v>
      </c>
      <c r="AH928">
        <v>22967000</v>
      </c>
      <c r="AI928">
        <v>1097352</v>
      </c>
      <c r="AJ928">
        <v>24064352</v>
      </c>
      <c r="AK928">
        <v>20421790</v>
      </c>
      <c r="AL928">
        <v>8226929</v>
      </c>
      <c r="AM928">
        <v>163429760</v>
      </c>
      <c r="AN928">
        <v>88759960</v>
      </c>
      <c r="AO928">
        <v>22878624</v>
      </c>
    </row>
    <row r="929" spans="1:52">
      <c r="A929">
        <v>1993</v>
      </c>
      <c r="B929">
        <v>133951</v>
      </c>
      <c r="C929" t="s">
        <v>411</v>
      </c>
      <c r="D929" t="s">
        <v>358</v>
      </c>
      <c r="E929">
        <f t="shared" si="14"/>
        <v>0</v>
      </c>
      <c r="F929">
        <f>IF(ISNA(VLOOKUP(B929,criteria!$U$2:$U$174,1,0)),0,1)</f>
        <v>1</v>
      </c>
      <c r="G929" t="s">
        <v>636</v>
      </c>
      <c r="H929" t="s">
        <v>636</v>
      </c>
      <c r="V929">
        <v>37991648</v>
      </c>
      <c r="Z929">
        <v>15848174</v>
      </c>
      <c r="AA929">
        <v>99394672</v>
      </c>
      <c r="AB929">
        <v>3078672</v>
      </c>
      <c r="AC929">
        <v>1552306</v>
      </c>
      <c r="AF929">
        <v>177301392</v>
      </c>
      <c r="AG929">
        <v>64590564</v>
      </c>
      <c r="AH929">
        <v>24729064</v>
      </c>
      <c r="AI929">
        <v>1395937</v>
      </c>
      <c r="AJ929">
        <v>26125000</v>
      </c>
      <c r="AK929">
        <v>20995144</v>
      </c>
      <c r="AL929">
        <v>8085357</v>
      </c>
      <c r="AM929">
        <v>176382352</v>
      </c>
      <c r="AN929">
        <v>98385040</v>
      </c>
      <c r="AO929">
        <v>24920400</v>
      </c>
    </row>
    <row r="930" spans="1:52">
      <c r="A930">
        <v>1994</v>
      </c>
      <c r="B930">
        <v>133951</v>
      </c>
      <c r="C930" t="s">
        <v>411</v>
      </c>
      <c r="D930" t="s">
        <v>358</v>
      </c>
      <c r="E930">
        <f t="shared" si="14"/>
        <v>0</v>
      </c>
      <c r="F930">
        <f>IF(ISNA(VLOOKUP(B930,criteria!$U$2:$U$174,1,0)),0,1)</f>
        <v>1</v>
      </c>
      <c r="G930" t="s">
        <v>636</v>
      </c>
      <c r="H930" t="s">
        <v>636</v>
      </c>
      <c r="V930">
        <v>42791344</v>
      </c>
      <c r="Z930">
        <v>16669854</v>
      </c>
      <c r="AA930">
        <v>110649864</v>
      </c>
      <c r="AB930">
        <v>3008741</v>
      </c>
      <c r="AC930">
        <v>1643613</v>
      </c>
      <c r="AF930">
        <v>197715296</v>
      </c>
      <c r="AG930">
        <v>69557360</v>
      </c>
      <c r="AH930">
        <v>26942658</v>
      </c>
      <c r="AI930">
        <v>1318374</v>
      </c>
      <c r="AJ930">
        <v>28261032</v>
      </c>
      <c r="AK930">
        <v>22419068</v>
      </c>
      <c r="AL930">
        <v>10092117</v>
      </c>
      <c r="AM930">
        <v>194301456</v>
      </c>
      <c r="AN930">
        <v>74709104</v>
      </c>
      <c r="AO930">
        <v>24332254</v>
      </c>
    </row>
    <row r="931" spans="1:52">
      <c r="A931">
        <v>1995</v>
      </c>
      <c r="B931">
        <v>133951</v>
      </c>
      <c r="C931" t="s">
        <v>411</v>
      </c>
      <c r="D931" t="s">
        <v>358</v>
      </c>
      <c r="E931">
        <f t="shared" si="14"/>
        <v>0</v>
      </c>
      <c r="F931">
        <f>IF(ISNA(VLOOKUP(B931,criteria!$U$2:$U$174,1,0)),0,1)</f>
        <v>1</v>
      </c>
      <c r="G931" t="s">
        <v>636</v>
      </c>
      <c r="H931" t="s">
        <v>636</v>
      </c>
      <c r="N931">
        <v>33199</v>
      </c>
      <c r="O931" t="s">
        <v>132</v>
      </c>
      <c r="V931">
        <v>44787960</v>
      </c>
      <c r="Z931">
        <v>19713056</v>
      </c>
      <c r="AA931">
        <v>122296232</v>
      </c>
      <c r="AB931">
        <v>4423505</v>
      </c>
      <c r="AC931">
        <v>1025408</v>
      </c>
      <c r="AF931">
        <v>218652912</v>
      </c>
      <c r="AG931">
        <v>74672960</v>
      </c>
      <c r="AH931">
        <v>32990998</v>
      </c>
      <c r="AI931">
        <v>1467524</v>
      </c>
      <c r="AJ931">
        <v>34458520</v>
      </c>
      <c r="AK931">
        <v>23734634</v>
      </c>
      <c r="AL931">
        <v>11312047</v>
      </c>
      <c r="AM931">
        <v>214890560</v>
      </c>
      <c r="AN931">
        <v>101728128</v>
      </c>
      <c r="AO931">
        <v>22904016</v>
      </c>
    </row>
    <row r="932" spans="1:52">
      <c r="A932">
        <v>1996</v>
      </c>
      <c r="B932">
        <v>133951</v>
      </c>
      <c r="C932" t="s">
        <v>411</v>
      </c>
      <c r="D932" t="s">
        <v>358</v>
      </c>
      <c r="E932">
        <f t="shared" si="14"/>
        <v>0</v>
      </c>
      <c r="F932">
        <f>IF(ISNA(VLOOKUP(B932,criteria!$U$2:$U$174,1,0)),0,1)</f>
        <v>1</v>
      </c>
      <c r="G932" t="s">
        <v>636</v>
      </c>
      <c r="H932" t="s">
        <v>636</v>
      </c>
      <c r="N932">
        <v>33199</v>
      </c>
      <c r="O932" t="s">
        <v>132</v>
      </c>
      <c r="V932">
        <v>48862588</v>
      </c>
      <c r="Z932">
        <v>19583380</v>
      </c>
      <c r="AA932">
        <v>138812800</v>
      </c>
      <c r="AB932">
        <v>6365690</v>
      </c>
      <c r="AC932">
        <v>1852865</v>
      </c>
      <c r="AF932">
        <v>245916736</v>
      </c>
      <c r="AG932">
        <v>79257776</v>
      </c>
      <c r="AH932">
        <v>34320036</v>
      </c>
      <c r="AI932">
        <v>1039678</v>
      </c>
      <c r="AJ932">
        <v>35359712</v>
      </c>
      <c r="AK932">
        <v>28642620</v>
      </c>
      <c r="AL932">
        <v>12812116</v>
      </c>
      <c r="AM932">
        <v>238101744</v>
      </c>
      <c r="AN932">
        <v>110219792</v>
      </c>
      <c r="AO932">
        <v>25552516</v>
      </c>
      <c r="AP932">
        <v>25087068</v>
      </c>
      <c r="AQ932">
        <v>15313907</v>
      </c>
      <c r="AT932">
        <v>523</v>
      </c>
      <c r="AU932">
        <v>0.51200000000000001</v>
      </c>
    </row>
    <row r="933" spans="1:52">
      <c r="A933">
        <v>1997</v>
      </c>
      <c r="B933">
        <v>133951</v>
      </c>
      <c r="C933" t="s">
        <v>411</v>
      </c>
      <c r="D933" t="s">
        <v>358</v>
      </c>
      <c r="E933">
        <f t="shared" si="14"/>
        <v>0</v>
      </c>
      <c r="F933">
        <f>IF(ISNA(VLOOKUP(B933,criteria!$U$2:$U$174,1,0)),0,1)</f>
        <v>1</v>
      </c>
      <c r="G933" t="s">
        <v>636</v>
      </c>
      <c r="H933" t="s">
        <v>636</v>
      </c>
      <c r="V933">
        <v>56521356</v>
      </c>
      <c r="Z933">
        <v>20286028</v>
      </c>
      <c r="AA933">
        <v>154672800</v>
      </c>
      <c r="AB933">
        <v>6357487</v>
      </c>
      <c r="AC933">
        <v>1463972</v>
      </c>
      <c r="AF933">
        <v>272526720</v>
      </c>
      <c r="AG933">
        <v>84394584</v>
      </c>
      <c r="AH933">
        <v>38095296</v>
      </c>
      <c r="AI933">
        <v>1712892</v>
      </c>
      <c r="AJ933">
        <v>39808188</v>
      </c>
      <c r="AK933">
        <v>35011860</v>
      </c>
      <c r="AL933">
        <v>16251046</v>
      </c>
      <c r="AM933">
        <v>266211760</v>
      </c>
      <c r="AN933">
        <v>96144688</v>
      </c>
      <c r="AO933">
        <v>28821122</v>
      </c>
      <c r="AP933">
        <v>15313907</v>
      </c>
      <c r="AQ933">
        <v>18871552</v>
      </c>
      <c r="AT933">
        <v>514</v>
      </c>
      <c r="AU933">
        <v>0.45700000000000002</v>
      </c>
      <c r="AW933">
        <v>0.43913799999999997</v>
      </c>
      <c r="AX933">
        <v>0.61971399999999999</v>
      </c>
      <c r="AY933">
        <v>0.14118</v>
      </c>
      <c r="AZ933">
        <v>16477</v>
      </c>
    </row>
    <row r="934" spans="1:52">
      <c r="A934">
        <v>1998</v>
      </c>
      <c r="B934">
        <v>133951</v>
      </c>
      <c r="C934" t="s">
        <v>411</v>
      </c>
      <c r="D934" t="s">
        <v>358</v>
      </c>
      <c r="E934">
        <f t="shared" si="14"/>
        <v>0</v>
      </c>
      <c r="F934">
        <f>IF(ISNA(VLOOKUP(B934,criteria!$U$2:$U$174,1,0)),0,1)</f>
        <v>1</v>
      </c>
      <c r="G934" t="s">
        <v>636</v>
      </c>
      <c r="H934" t="s">
        <v>636</v>
      </c>
      <c r="N934">
        <v>33199</v>
      </c>
      <c r="O934" t="s">
        <v>132</v>
      </c>
      <c r="V934">
        <v>64269052</v>
      </c>
      <c r="Z934">
        <v>23480824</v>
      </c>
      <c r="AA934">
        <v>167421920</v>
      </c>
      <c r="AB934">
        <v>14000104</v>
      </c>
      <c r="AC934">
        <v>2037555</v>
      </c>
      <c r="AF934">
        <v>305835648</v>
      </c>
      <c r="AG934">
        <v>87896496</v>
      </c>
      <c r="AH934">
        <v>39366188</v>
      </c>
      <c r="AI934">
        <v>4917332</v>
      </c>
      <c r="AJ934">
        <v>44283520</v>
      </c>
      <c r="AK934">
        <v>38767736</v>
      </c>
      <c r="AL934">
        <v>13644358</v>
      </c>
      <c r="AM934">
        <v>290073984</v>
      </c>
      <c r="AN934">
        <v>102518232</v>
      </c>
      <c r="AO934">
        <v>30797480</v>
      </c>
      <c r="AP934">
        <v>18871552</v>
      </c>
      <c r="AQ934">
        <v>20697960</v>
      </c>
      <c r="AT934">
        <v>620</v>
      </c>
      <c r="AU934">
        <v>0.47499999999999998</v>
      </c>
      <c r="AW934">
        <v>0.40718900000000002</v>
      </c>
      <c r="AX934">
        <v>0.61932799999999999</v>
      </c>
      <c r="AY934">
        <v>0.13406000000000001</v>
      </c>
      <c r="AZ934">
        <v>17927</v>
      </c>
    </row>
    <row r="935" spans="1:52">
      <c r="A935">
        <v>1999</v>
      </c>
      <c r="B935">
        <v>133951</v>
      </c>
      <c r="C935" t="s">
        <v>411</v>
      </c>
      <c r="D935" t="s">
        <v>358</v>
      </c>
      <c r="E935">
        <f t="shared" si="14"/>
        <v>0</v>
      </c>
      <c r="F935">
        <f>IF(ISNA(VLOOKUP(B935,criteria!$U$2:$U$174,1,0)),0,1)</f>
        <v>1</v>
      </c>
      <c r="G935" t="s">
        <v>636</v>
      </c>
      <c r="H935" t="s">
        <v>636</v>
      </c>
      <c r="V935">
        <v>70375128</v>
      </c>
      <c r="Z935">
        <v>42042368</v>
      </c>
      <c r="AA935">
        <v>159056752</v>
      </c>
      <c r="AB935">
        <v>12806226</v>
      </c>
      <c r="AC935">
        <v>2726287</v>
      </c>
      <c r="AF935">
        <v>327950656</v>
      </c>
      <c r="AG935">
        <v>93861504</v>
      </c>
      <c r="AH935">
        <v>49447628</v>
      </c>
      <c r="AI935">
        <v>6495066</v>
      </c>
      <c r="AJ935">
        <v>55942696</v>
      </c>
      <c r="AK935">
        <v>42579352</v>
      </c>
      <c r="AL935">
        <v>13995266</v>
      </c>
      <c r="AM935">
        <v>311314144</v>
      </c>
      <c r="AN935">
        <v>114569968</v>
      </c>
      <c r="AO935">
        <v>28832328</v>
      </c>
      <c r="AP935">
        <v>20697960</v>
      </c>
      <c r="AQ935">
        <v>32822648</v>
      </c>
      <c r="AT935">
        <v>735</v>
      </c>
      <c r="AU935">
        <v>0.42099999999999999</v>
      </c>
      <c r="AW935">
        <v>0.38781900000000002</v>
      </c>
      <c r="AX935">
        <v>0.61436599999999997</v>
      </c>
      <c r="AY935">
        <v>0.12399300000000001</v>
      </c>
      <c r="AZ935">
        <v>18771</v>
      </c>
    </row>
    <row r="936" spans="1:52">
      <c r="A936">
        <v>2000</v>
      </c>
      <c r="B936">
        <v>133951</v>
      </c>
      <c r="C936" t="s">
        <v>411</v>
      </c>
      <c r="D936" t="s">
        <v>358</v>
      </c>
      <c r="E936">
        <f t="shared" si="14"/>
        <v>0</v>
      </c>
      <c r="F936">
        <f>IF(ISNA(VLOOKUP(B936,criteria!$U$2:$U$174,1,0)),0,1)</f>
        <v>1</v>
      </c>
      <c r="G936" t="s">
        <v>636</v>
      </c>
      <c r="H936" t="s">
        <v>636</v>
      </c>
      <c r="N936">
        <v>33199</v>
      </c>
      <c r="O936" t="s">
        <v>132</v>
      </c>
      <c r="V936">
        <v>78833928</v>
      </c>
      <c r="Z936">
        <v>57213240</v>
      </c>
      <c r="AA936">
        <v>172434464</v>
      </c>
      <c r="AB936">
        <v>13791448</v>
      </c>
      <c r="AC936">
        <v>1931239</v>
      </c>
      <c r="AF936">
        <v>370286272</v>
      </c>
      <c r="AG936">
        <v>104278472</v>
      </c>
      <c r="AH936">
        <v>56724560</v>
      </c>
      <c r="AI936">
        <v>4463833</v>
      </c>
      <c r="AJ936">
        <v>61188392</v>
      </c>
      <c r="AK936">
        <v>42613184</v>
      </c>
      <c r="AL936">
        <v>14925062</v>
      </c>
      <c r="AM936">
        <v>354523168</v>
      </c>
      <c r="AN936">
        <v>125255472</v>
      </c>
      <c r="AO936">
        <v>31180284</v>
      </c>
      <c r="AP936">
        <v>32822648</v>
      </c>
      <c r="AQ936">
        <v>44336748</v>
      </c>
      <c r="AT936">
        <v>756</v>
      </c>
      <c r="AU936">
        <v>0.432</v>
      </c>
      <c r="AW936">
        <v>0.38391500000000001</v>
      </c>
      <c r="AX936">
        <v>0.60359200000000002</v>
      </c>
      <c r="AY936">
        <v>0.12194199999999999</v>
      </c>
      <c r="AZ936">
        <v>19729</v>
      </c>
    </row>
    <row r="937" spans="1:52">
      <c r="A937">
        <v>2001</v>
      </c>
      <c r="B937">
        <v>133951</v>
      </c>
      <c r="C937" t="s">
        <v>411</v>
      </c>
      <c r="D937" t="s">
        <v>358</v>
      </c>
      <c r="E937">
        <f t="shared" si="14"/>
        <v>1</v>
      </c>
      <c r="F937">
        <f>IF(ISNA(VLOOKUP(B937,criteria!$U$2:$U$174,1,0)),0,1)</f>
        <v>1</v>
      </c>
      <c r="G937">
        <v>0.46623990245389424</v>
      </c>
      <c r="H937">
        <v>0.81464530892448517</v>
      </c>
      <c r="I937">
        <v>6561</v>
      </c>
      <c r="J937">
        <v>3059</v>
      </c>
      <c r="K937">
        <v>2267</v>
      </c>
      <c r="L937">
        <v>225</v>
      </c>
      <c r="M937">
        <v>2492</v>
      </c>
      <c r="V937">
        <v>97228552</v>
      </c>
      <c r="W937">
        <v>71435184</v>
      </c>
      <c r="Y937">
        <v>20831212</v>
      </c>
      <c r="Z937">
        <v>56153832</v>
      </c>
      <c r="AA937">
        <v>180858736</v>
      </c>
      <c r="AC937">
        <v>19579916</v>
      </c>
      <c r="AD937">
        <v>219516848</v>
      </c>
      <c r="AE937">
        <v>155529728</v>
      </c>
      <c r="AF937">
        <v>386350944</v>
      </c>
      <c r="AG937">
        <v>110352272</v>
      </c>
      <c r="AH937">
        <v>67263488</v>
      </c>
      <c r="AI937">
        <v>6043697.5</v>
      </c>
      <c r="AJ937">
        <v>73307184</v>
      </c>
      <c r="AK937">
        <v>54432732</v>
      </c>
      <c r="AL937">
        <v>21843442</v>
      </c>
      <c r="AM937">
        <v>385767104</v>
      </c>
      <c r="AN937">
        <v>172223056</v>
      </c>
      <c r="AO937">
        <v>33156536</v>
      </c>
      <c r="AR937">
        <v>386350944</v>
      </c>
      <c r="AS937">
        <v>385767104</v>
      </c>
      <c r="AT937">
        <v>819</v>
      </c>
      <c r="AU937">
        <v>0.44400000000000001</v>
      </c>
      <c r="AW937">
        <v>0.36577100000000001</v>
      </c>
      <c r="AX937">
        <v>0.59653100000000003</v>
      </c>
      <c r="AY937">
        <v>0.113333</v>
      </c>
      <c r="AZ937">
        <v>20342</v>
      </c>
    </row>
    <row r="938" spans="1:52">
      <c r="A938">
        <v>2002</v>
      </c>
      <c r="B938">
        <v>133951</v>
      </c>
      <c r="C938" t="s">
        <v>411</v>
      </c>
      <c r="D938" t="s">
        <v>358</v>
      </c>
      <c r="E938">
        <f t="shared" si="14"/>
        <v>1</v>
      </c>
      <c r="F938">
        <f>IF(ISNA(VLOOKUP(B938,criteria!$U$2:$U$174,1,0)),0,1)</f>
        <v>1</v>
      </c>
      <c r="G938">
        <v>0.63544706818784824</v>
      </c>
      <c r="H938">
        <v>0.4350730688935282</v>
      </c>
      <c r="I938">
        <v>11307</v>
      </c>
      <c r="J938">
        <v>7185</v>
      </c>
      <c r="K938">
        <v>2837</v>
      </c>
      <c r="L938">
        <v>289</v>
      </c>
      <c r="M938">
        <v>3126</v>
      </c>
      <c r="N938">
        <v>33199</v>
      </c>
      <c r="O938" t="s">
        <v>132</v>
      </c>
      <c r="V938">
        <v>109610856</v>
      </c>
      <c r="W938">
        <v>79045592</v>
      </c>
      <c r="Y938">
        <v>22188804</v>
      </c>
      <c r="Z938">
        <v>57400724</v>
      </c>
      <c r="AA938">
        <v>195407360</v>
      </c>
      <c r="AC938">
        <v>16279494</v>
      </c>
      <c r="AD938">
        <v>228946016</v>
      </c>
      <c r="AE938">
        <v>173163760</v>
      </c>
      <c r="AF938">
        <v>410400640</v>
      </c>
      <c r="AG938">
        <v>116120640</v>
      </c>
      <c r="AH938">
        <v>70618344</v>
      </c>
      <c r="AI938">
        <v>8060307</v>
      </c>
      <c r="AJ938">
        <v>78678648</v>
      </c>
      <c r="AK938">
        <v>65935080</v>
      </c>
      <c r="AL938">
        <v>24120758</v>
      </c>
      <c r="AM938">
        <v>411724256</v>
      </c>
      <c r="AN938">
        <v>186518624</v>
      </c>
      <c r="AO938">
        <v>35171580</v>
      </c>
      <c r="AR938">
        <v>410400640</v>
      </c>
      <c r="AS938">
        <v>411724256</v>
      </c>
      <c r="AT938">
        <v>940</v>
      </c>
      <c r="AU938">
        <v>0.47299999999999998</v>
      </c>
      <c r="AW938">
        <v>0.35503299999999999</v>
      </c>
      <c r="AX938">
        <v>0.60083399999999998</v>
      </c>
      <c r="AY938">
        <v>0.107476</v>
      </c>
      <c r="AZ938">
        <v>20996</v>
      </c>
    </row>
    <row r="939" spans="1:52">
      <c r="A939">
        <v>2003</v>
      </c>
      <c r="B939">
        <v>133951</v>
      </c>
      <c r="C939" t="s">
        <v>411</v>
      </c>
      <c r="D939" t="s">
        <v>358</v>
      </c>
      <c r="E939">
        <f t="shared" si="14"/>
        <v>1</v>
      </c>
      <c r="F939">
        <f>IF(ISNA(VLOOKUP(B939,criteria!$U$2:$U$174,1,0)),0,1)</f>
        <v>1</v>
      </c>
      <c r="G939">
        <v>0.43005917159763313</v>
      </c>
      <c r="H939">
        <v>0.4771601541001651</v>
      </c>
      <c r="I939">
        <v>8450</v>
      </c>
      <c r="J939">
        <v>3634</v>
      </c>
      <c r="K939">
        <v>1649</v>
      </c>
      <c r="L939">
        <v>85</v>
      </c>
      <c r="M939">
        <v>1734</v>
      </c>
      <c r="N939">
        <v>33199</v>
      </c>
      <c r="O939" t="s">
        <v>132</v>
      </c>
      <c r="V939">
        <v>119352280</v>
      </c>
      <c r="W939">
        <v>87283816</v>
      </c>
      <c r="Y939">
        <v>15195661</v>
      </c>
      <c r="Z939">
        <v>68293864</v>
      </c>
      <c r="AA939">
        <v>191864400</v>
      </c>
      <c r="AC939">
        <v>23292828</v>
      </c>
      <c r="AD939">
        <v>249108592</v>
      </c>
      <c r="AE939">
        <v>172188880</v>
      </c>
      <c r="AF939">
        <v>449738752</v>
      </c>
      <c r="AG939">
        <v>121451952</v>
      </c>
      <c r="AH939">
        <v>70748040</v>
      </c>
      <c r="AI939">
        <v>7491286.5</v>
      </c>
      <c r="AJ939">
        <v>78239328</v>
      </c>
      <c r="AK939">
        <v>66298280</v>
      </c>
      <c r="AL939">
        <v>24153748</v>
      </c>
      <c r="AM939">
        <v>443419648</v>
      </c>
      <c r="AN939">
        <v>201349376</v>
      </c>
      <c r="AO939">
        <v>40287864</v>
      </c>
      <c r="AR939">
        <v>449738752</v>
      </c>
      <c r="AS939">
        <v>443419648</v>
      </c>
      <c r="AT939">
        <v>1044</v>
      </c>
      <c r="AU939">
        <v>0.46899999999999997</v>
      </c>
      <c r="AW939">
        <v>0.35380299999999998</v>
      </c>
      <c r="AX939">
        <v>0.605738</v>
      </c>
      <c r="AY939">
        <v>0.111054</v>
      </c>
      <c r="AZ939">
        <v>21400</v>
      </c>
    </row>
    <row r="940" spans="1:52">
      <c r="A940">
        <v>2004</v>
      </c>
      <c r="B940">
        <v>133951</v>
      </c>
      <c r="C940" t="s">
        <v>411</v>
      </c>
      <c r="D940" t="s">
        <v>358</v>
      </c>
      <c r="E940">
        <f t="shared" si="14"/>
        <v>1</v>
      </c>
      <c r="F940">
        <f>IF(ISNA(VLOOKUP(B940,criteria!$U$2:$U$174,1,0)),0,1)</f>
        <v>1</v>
      </c>
      <c r="G940">
        <v>0.31493943472409153</v>
      </c>
      <c r="H940">
        <v>0.54006410256410253</v>
      </c>
      <c r="I940">
        <v>11888</v>
      </c>
      <c r="J940">
        <v>3744</v>
      </c>
      <c r="K940">
        <v>1849</v>
      </c>
      <c r="L940">
        <v>173</v>
      </c>
      <c r="M940">
        <v>2022</v>
      </c>
      <c r="V940">
        <v>146181984</v>
      </c>
      <c r="W940">
        <v>101905152</v>
      </c>
      <c r="Y940">
        <v>3302773</v>
      </c>
      <c r="Z940">
        <v>50819504</v>
      </c>
      <c r="AA940">
        <v>187462464</v>
      </c>
      <c r="AC940">
        <v>68673752</v>
      </c>
      <c r="AD940">
        <v>238153008</v>
      </c>
      <c r="AE940">
        <v>225422544</v>
      </c>
      <c r="AF940">
        <v>516166688</v>
      </c>
      <c r="AG940">
        <v>133380680</v>
      </c>
      <c r="AH940">
        <v>77802240</v>
      </c>
      <c r="AI940">
        <v>6977865.5</v>
      </c>
      <c r="AJ940">
        <v>84780104</v>
      </c>
      <c r="AK940">
        <v>69364536</v>
      </c>
      <c r="AL940">
        <v>21306574</v>
      </c>
      <c r="AM940">
        <v>465435008</v>
      </c>
      <c r="AN940">
        <v>225703200</v>
      </c>
      <c r="AO940">
        <v>44504088</v>
      </c>
      <c r="AR940">
        <v>516166688</v>
      </c>
      <c r="AS940">
        <v>465435008</v>
      </c>
      <c r="AT940">
        <v>1197</v>
      </c>
      <c r="AU940">
        <v>0.48199999999999998</v>
      </c>
      <c r="AW940">
        <v>0.34570299999999998</v>
      </c>
      <c r="AX940">
        <v>0.60149200000000003</v>
      </c>
      <c r="AY940">
        <v>0.11142299999999999</v>
      </c>
      <c r="AZ940">
        <v>21687</v>
      </c>
    </row>
    <row r="941" spans="1:52">
      <c r="A941">
        <v>2005</v>
      </c>
      <c r="B941">
        <v>133951</v>
      </c>
      <c r="C941" t="s">
        <v>363</v>
      </c>
      <c r="D941" t="s">
        <v>358</v>
      </c>
      <c r="E941">
        <f t="shared" si="14"/>
        <v>1</v>
      </c>
      <c r="F941">
        <f>IF(ISNA(VLOOKUP(B941,criteria!$U$2:$U$174,1,0)),0,1)</f>
        <v>1</v>
      </c>
      <c r="G941">
        <v>0.60969456707811509</v>
      </c>
      <c r="H941">
        <v>0.69159154721442295</v>
      </c>
      <c r="I941">
        <v>11099</v>
      </c>
      <c r="J941">
        <v>6767</v>
      </c>
      <c r="K941">
        <v>2537</v>
      </c>
      <c r="L941">
        <v>2143</v>
      </c>
      <c r="M941">
        <v>4680</v>
      </c>
      <c r="V941">
        <v>145973648</v>
      </c>
      <c r="W941">
        <v>103239024</v>
      </c>
      <c r="Y941">
        <v>6931796</v>
      </c>
      <c r="Z941">
        <v>61803512</v>
      </c>
      <c r="AA941">
        <v>207733696</v>
      </c>
      <c r="AC941">
        <v>61510152</v>
      </c>
      <c r="AD941">
        <v>253754912</v>
      </c>
      <c r="AE941">
        <v>241910784</v>
      </c>
      <c r="AF941">
        <v>551290816</v>
      </c>
      <c r="AG941">
        <v>145775168</v>
      </c>
      <c r="AH941">
        <v>78265744</v>
      </c>
      <c r="AI941">
        <v>4873246</v>
      </c>
      <c r="AJ941">
        <v>83138992</v>
      </c>
      <c r="AK941">
        <v>79425960</v>
      </c>
      <c r="AL941">
        <v>23011816</v>
      </c>
      <c r="AM941">
        <v>506644864</v>
      </c>
      <c r="AN941">
        <v>235077264</v>
      </c>
      <c r="AO941">
        <v>49997128</v>
      </c>
      <c r="AR941">
        <v>551290816</v>
      </c>
      <c r="AS941">
        <v>506644864</v>
      </c>
      <c r="AT941">
        <v>1243</v>
      </c>
      <c r="AU941">
        <v>0.48099999999999998</v>
      </c>
      <c r="AW941">
        <v>0.33885300000000002</v>
      </c>
      <c r="AX941">
        <v>0.60638199999999998</v>
      </c>
      <c r="AY941">
        <v>0.1047</v>
      </c>
      <c r="AZ941">
        <v>21866</v>
      </c>
    </row>
    <row r="942" spans="1:52">
      <c r="A942">
        <v>2006</v>
      </c>
      <c r="B942">
        <v>133951</v>
      </c>
      <c r="C942" t="s">
        <v>363</v>
      </c>
      <c r="D942" t="s">
        <v>358</v>
      </c>
      <c r="E942">
        <f t="shared" si="14"/>
        <v>1</v>
      </c>
      <c r="F942">
        <f>IF(ISNA(VLOOKUP(B942,criteria!$U$2:$U$174,1,0)),0,1)</f>
        <v>1</v>
      </c>
      <c r="G942">
        <v>0.53436979455857858</v>
      </c>
      <c r="H942">
        <v>0.5845802161263508</v>
      </c>
      <c r="I942">
        <v>9005</v>
      </c>
      <c r="J942">
        <v>4812</v>
      </c>
      <c r="K942">
        <v>2550</v>
      </c>
      <c r="L942">
        <v>263</v>
      </c>
      <c r="M942">
        <v>2813</v>
      </c>
      <c r="V942">
        <v>162816704</v>
      </c>
      <c r="W942">
        <v>117028320</v>
      </c>
      <c r="Y942">
        <v>7581528</v>
      </c>
      <c r="Z942">
        <v>66117192</v>
      </c>
      <c r="AA942">
        <v>234305504</v>
      </c>
      <c r="AC942">
        <v>73210728</v>
      </c>
      <c r="AD942">
        <v>290158976</v>
      </c>
      <c r="AE942">
        <v>284802208</v>
      </c>
      <c r="AF942">
        <v>603436928</v>
      </c>
      <c r="AG942">
        <v>145027120</v>
      </c>
      <c r="AH942">
        <v>84227024</v>
      </c>
      <c r="AI942">
        <v>5648831</v>
      </c>
      <c r="AJ942">
        <v>89875856</v>
      </c>
      <c r="AK942">
        <v>83392072</v>
      </c>
      <c r="AL942">
        <v>23103352</v>
      </c>
      <c r="AM942">
        <v>532179520</v>
      </c>
      <c r="AN942">
        <v>250542080</v>
      </c>
      <c r="AO942">
        <v>56897436</v>
      </c>
      <c r="AR942">
        <v>603436928</v>
      </c>
      <c r="AS942">
        <v>532179520</v>
      </c>
      <c r="AT942">
        <v>1209</v>
      </c>
      <c r="AU942">
        <v>0.49199999999999999</v>
      </c>
      <c r="AW942">
        <v>0.34560800000000003</v>
      </c>
      <c r="AX942">
        <v>0.60649799999999998</v>
      </c>
      <c r="AY942">
        <v>0.10549500000000001</v>
      </c>
      <c r="AZ942">
        <v>22386</v>
      </c>
    </row>
    <row r="943" spans="1:52">
      <c r="A943">
        <v>2007</v>
      </c>
      <c r="B943">
        <v>133951</v>
      </c>
      <c r="C943" t="s">
        <v>363</v>
      </c>
      <c r="D943" t="s">
        <v>358</v>
      </c>
      <c r="E943">
        <f t="shared" si="14"/>
        <v>1</v>
      </c>
      <c r="F943">
        <f>IF(ISNA(VLOOKUP(B943,criteria!$U$2:$U$174,1,0)),0,1)</f>
        <v>1</v>
      </c>
      <c r="G943">
        <v>0.37041640770665007</v>
      </c>
      <c r="H943">
        <v>0.56585570469798663</v>
      </c>
      <c r="I943">
        <v>12872</v>
      </c>
      <c r="J943">
        <v>4768</v>
      </c>
      <c r="K943">
        <v>2379</v>
      </c>
      <c r="L943">
        <v>319</v>
      </c>
      <c r="M943">
        <v>2698</v>
      </c>
      <c r="N943">
        <v>33199</v>
      </c>
      <c r="O943" t="s">
        <v>132</v>
      </c>
      <c r="P943" t="s">
        <v>50</v>
      </c>
      <c r="Q943" t="s">
        <v>54</v>
      </c>
      <c r="V943">
        <v>165013328</v>
      </c>
      <c r="W943">
        <v>117607056</v>
      </c>
      <c r="Y943">
        <v>13196799</v>
      </c>
      <c r="Z943">
        <v>99148832</v>
      </c>
      <c r="AA943">
        <v>258434256</v>
      </c>
      <c r="AC943">
        <v>34461588</v>
      </c>
      <c r="AD943">
        <v>293015168</v>
      </c>
      <c r="AE943">
        <v>304109184</v>
      </c>
      <c r="AF943">
        <v>623944960</v>
      </c>
      <c r="AG943">
        <v>150510848</v>
      </c>
      <c r="AH943">
        <v>79505584</v>
      </c>
      <c r="AI943">
        <v>7116499.5</v>
      </c>
      <c r="AJ943">
        <v>86622080</v>
      </c>
      <c r="AK943">
        <v>88306784</v>
      </c>
      <c r="AL943">
        <v>24704946</v>
      </c>
      <c r="AM943">
        <v>571399424</v>
      </c>
      <c r="AN943">
        <v>276644224</v>
      </c>
      <c r="AO943">
        <v>55879844</v>
      </c>
      <c r="AP943">
        <v>102605664</v>
      </c>
      <c r="AQ943">
        <v>118307928</v>
      </c>
      <c r="AR943">
        <v>623944960</v>
      </c>
      <c r="AS943">
        <v>571399424</v>
      </c>
      <c r="AT943">
        <v>1366</v>
      </c>
      <c r="AU943">
        <v>0.48799999999999999</v>
      </c>
      <c r="AW943">
        <v>0.37404799999999999</v>
      </c>
      <c r="AX943">
        <v>0.599553</v>
      </c>
      <c r="AY943">
        <v>0.12173100000000001</v>
      </c>
      <c r="AZ943">
        <v>23355</v>
      </c>
    </row>
    <row r="944" spans="1:52">
      <c r="A944">
        <v>2008</v>
      </c>
      <c r="B944">
        <v>133951</v>
      </c>
      <c r="C944" t="s">
        <v>363</v>
      </c>
      <c r="D944" t="s">
        <v>358</v>
      </c>
      <c r="E944">
        <f t="shared" si="14"/>
        <v>1</v>
      </c>
      <c r="F944">
        <f>IF(ISNA(VLOOKUP(B944,criteria!$U$2:$U$174,1,0)),0,1)</f>
        <v>1</v>
      </c>
      <c r="G944">
        <v>0.43558395281685813</v>
      </c>
      <c r="H944">
        <v>0.47221438645980252</v>
      </c>
      <c r="I944">
        <v>16277</v>
      </c>
      <c r="J944">
        <v>7090</v>
      </c>
      <c r="K944">
        <v>1986</v>
      </c>
      <c r="L944">
        <v>1362</v>
      </c>
      <c r="M944">
        <v>3348</v>
      </c>
      <c r="N944">
        <v>33199</v>
      </c>
      <c r="O944" t="s">
        <v>132</v>
      </c>
      <c r="P944" t="s">
        <v>50</v>
      </c>
      <c r="Q944" t="s">
        <v>54</v>
      </c>
      <c r="V944">
        <v>180723952</v>
      </c>
      <c r="W944">
        <v>128755808</v>
      </c>
      <c r="Y944">
        <v>10144781</v>
      </c>
      <c r="Z944">
        <v>104311360</v>
      </c>
      <c r="AA944">
        <v>241415424</v>
      </c>
      <c r="AC944">
        <v>36299312</v>
      </c>
      <c r="AD944">
        <v>305741440</v>
      </c>
      <c r="AE944">
        <v>285912256</v>
      </c>
      <c r="AF944">
        <v>644086080</v>
      </c>
      <c r="AG944">
        <v>179389664</v>
      </c>
      <c r="AH944">
        <v>86177168</v>
      </c>
      <c r="AI944">
        <v>9053278</v>
      </c>
      <c r="AJ944">
        <v>95230448</v>
      </c>
      <c r="AK944">
        <v>94035096</v>
      </c>
      <c r="AL944">
        <v>25991044</v>
      </c>
      <c r="AM944">
        <v>599354560</v>
      </c>
      <c r="AN944">
        <v>282545056</v>
      </c>
      <c r="AO944">
        <v>58728772</v>
      </c>
      <c r="AP944">
        <v>118307928</v>
      </c>
      <c r="AQ944">
        <v>138009328</v>
      </c>
      <c r="AR944">
        <v>644086080</v>
      </c>
      <c r="AS944">
        <v>599354560</v>
      </c>
      <c r="AT944">
        <v>1411</v>
      </c>
      <c r="AU944">
        <v>0.46400000000000002</v>
      </c>
      <c r="AW944">
        <v>0.390851</v>
      </c>
      <c r="AX944">
        <v>0.58990500000000001</v>
      </c>
      <c r="AY944">
        <v>0.12762000000000001</v>
      </c>
      <c r="AZ944">
        <v>24340</v>
      </c>
    </row>
    <row r="945" spans="1:52">
      <c r="A945">
        <v>2009</v>
      </c>
      <c r="B945">
        <v>133951</v>
      </c>
      <c r="C945" t="s">
        <v>363</v>
      </c>
      <c r="D945" t="s">
        <v>358</v>
      </c>
      <c r="E945">
        <f t="shared" si="14"/>
        <v>1</v>
      </c>
      <c r="F945">
        <f>IF(ISNA(VLOOKUP(B945,criteria!$U$2:$U$174,1,0)),0,1)</f>
        <v>1</v>
      </c>
      <c r="G945">
        <v>0.37342295190347641</v>
      </c>
      <c r="H945">
        <v>0.46429625258188256</v>
      </c>
      <c r="I945">
        <v>18151</v>
      </c>
      <c r="J945">
        <v>6778</v>
      </c>
      <c r="K945">
        <v>1906</v>
      </c>
      <c r="L945">
        <v>1241</v>
      </c>
      <c r="M945">
        <v>3147</v>
      </c>
      <c r="N945">
        <v>33199</v>
      </c>
      <c r="O945" t="s">
        <v>132</v>
      </c>
      <c r="P945" t="s">
        <v>50</v>
      </c>
      <c r="Q945" t="s">
        <v>54</v>
      </c>
      <c r="R945">
        <v>-80.377099999999999</v>
      </c>
      <c r="S945">
        <v>25.757999999999999</v>
      </c>
      <c r="V945">
        <v>214551104</v>
      </c>
      <c r="W945">
        <v>148724896</v>
      </c>
      <c r="Y945">
        <v>11181337</v>
      </c>
      <c r="Z945">
        <v>133948696</v>
      </c>
      <c r="AA945">
        <v>221570496</v>
      </c>
      <c r="AC945">
        <v>39535656</v>
      </c>
      <c r="AD945">
        <v>339708736</v>
      </c>
      <c r="AE945">
        <v>325897664</v>
      </c>
      <c r="AF945">
        <v>714363392</v>
      </c>
      <c r="AG945">
        <v>204924320</v>
      </c>
      <c r="AH945">
        <v>66360288</v>
      </c>
      <c r="AI945">
        <v>8095327</v>
      </c>
      <c r="AJ945">
        <v>74455616</v>
      </c>
      <c r="AK945">
        <v>99878816</v>
      </c>
      <c r="AL945">
        <v>25113712</v>
      </c>
      <c r="AM945">
        <v>631006272</v>
      </c>
      <c r="AN945">
        <v>297383424</v>
      </c>
      <c r="AO945">
        <v>63688432</v>
      </c>
      <c r="AP945">
        <v>136914288</v>
      </c>
      <c r="AQ945">
        <v>153110288</v>
      </c>
      <c r="AR945">
        <v>714363392</v>
      </c>
      <c r="AS945">
        <v>631006272</v>
      </c>
      <c r="AT945">
        <v>1543</v>
      </c>
      <c r="AU945">
        <v>0.45800000000000002</v>
      </c>
      <c r="AW945">
        <v>0.384573</v>
      </c>
      <c r="AX945">
        <v>0.58008499999999996</v>
      </c>
      <c r="AY945">
        <v>0.118172</v>
      </c>
      <c r="AZ945">
        <v>24766.5</v>
      </c>
    </row>
    <row r="946" spans="1:52">
      <c r="A946">
        <v>2010</v>
      </c>
      <c r="B946">
        <v>133951</v>
      </c>
      <c r="C946" t="s">
        <v>363</v>
      </c>
      <c r="D946" t="s">
        <v>358</v>
      </c>
      <c r="E946">
        <f t="shared" si="14"/>
        <v>1</v>
      </c>
      <c r="F946">
        <f>IF(ISNA(VLOOKUP(B946,criteria!$U$2:$U$174,1,0)),0,1)</f>
        <v>1</v>
      </c>
      <c r="G946">
        <v>0.50534285560865599</v>
      </c>
      <c r="H946">
        <v>0.42322813728615449</v>
      </c>
      <c r="I946">
        <v>18623</v>
      </c>
      <c r="J946">
        <v>9411</v>
      </c>
      <c r="K946">
        <v>2241</v>
      </c>
      <c r="L946">
        <v>1742</v>
      </c>
      <c r="M946">
        <v>3983</v>
      </c>
      <c r="V946">
        <v>253779616</v>
      </c>
      <c r="W946">
        <v>167312064</v>
      </c>
      <c r="Y946">
        <v>11297317</v>
      </c>
      <c r="Z946">
        <v>145347296</v>
      </c>
      <c r="AA946">
        <v>235496272</v>
      </c>
      <c r="AC946">
        <v>59160624</v>
      </c>
      <c r="AD946">
        <v>376970816</v>
      </c>
      <c r="AE946">
        <v>363542720</v>
      </c>
      <c r="AF946">
        <v>773531136</v>
      </c>
      <c r="AG946">
        <v>234866304</v>
      </c>
      <c r="AH946">
        <v>59579376</v>
      </c>
      <c r="AI946">
        <v>6879923</v>
      </c>
      <c r="AJ946">
        <v>66459300</v>
      </c>
      <c r="AK946">
        <v>112844992</v>
      </c>
      <c r="AL946">
        <v>35516736</v>
      </c>
      <c r="AM946">
        <v>703181568</v>
      </c>
      <c r="AN946">
        <v>323973472</v>
      </c>
      <c r="AO946">
        <v>68697184</v>
      </c>
      <c r="AP946">
        <v>153110288</v>
      </c>
      <c r="AQ946">
        <v>183446160</v>
      </c>
      <c r="AR946">
        <v>773531136</v>
      </c>
      <c r="AS946">
        <v>703181568</v>
      </c>
      <c r="AT946">
        <v>1722</v>
      </c>
      <c r="AU946">
        <v>0.434</v>
      </c>
      <c r="AW946">
        <v>0.354126</v>
      </c>
      <c r="AX946">
        <v>0.58701300000000001</v>
      </c>
      <c r="AY946">
        <v>0.108185</v>
      </c>
      <c r="AZ946">
        <v>24562</v>
      </c>
    </row>
    <row r="947" spans="1:52">
      <c r="A947">
        <v>2011</v>
      </c>
      <c r="B947">
        <v>133951</v>
      </c>
      <c r="C947" t="s">
        <v>363</v>
      </c>
      <c r="D947" t="s">
        <v>358</v>
      </c>
      <c r="E947">
        <f t="shared" si="14"/>
        <v>1</v>
      </c>
      <c r="F947">
        <f>IF(ISNA(VLOOKUP(B947,criteria!$U$2:$U$174,1,0)),0,1)</f>
        <v>1</v>
      </c>
      <c r="G947">
        <v>0.51142939814814814</v>
      </c>
      <c r="H947">
        <v>0.42819424799622818</v>
      </c>
      <c r="I947">
        <v>20736</v>
      </c>
      <c r="J947">
        <v>10605</v>
      </c>
      <c r="K947">
        <v>4169</v>
      </c>
      <c r="L947">
        <v>372</v>
      </c>
      <c r="M947">
        <v>4541</v>
      </c>
      <c r="N947">
        <v>33199</v>
      </c>
      <c r="O947" t="s">
        <v>132</v>
      </c>
      <c r="P947" t="s">
        <v>50</v>
      </c>
      <c r="Q947" t="s">
        <v>54</v>
      </c>
      <c r="R947">
        <v>-80.377600000000001</v>
      </c>
      <c r="S947">
        <v>25.757100000000001</v>
      </c>
      <c r="T947">
        <v>9.0999999999999998E-2</v>
      </c>
      <c r="U947">
        <v>5678</v>
      </c>
      <c r="V947">
        <v>287780800</v>
      </c>
      <c r="W947">
        <v>198058480</v>
      </c>
      <c r="Y947">
        <v>11298166</v>
      </c>
      <c r="Z947">
        <v>153281344</v>
      </c>
      <c r="AA947">
        <v>211958560</v>
      </c>
      <c r="AC947">
        <v>55226248</v>
      </c>
      <c r="AD947">
        <v>418960544</v>
      </c>
      <c r="AE947">
        <v>326008320</v>
      </c>
      <c r="AF947">
        <v>783954560</v>
      </c>
      <c r="AG947">
        <v>273273184</v>
      </c>
      <c r="AH947">
        <v>92982984</v>
      </c>
      <c r="AI947">
        <v>10572647</v>
      </c>
      <c r="AJ947">
        <v>103555632</v>
      </c>
      <c r="AK947">
        <v>94495904</v>
      </c>
      <c r="AL947">
        <v>59417932</v>
      </c>
      <c r="AM947">
        <v>772326656</v>
      </c>
      <c r="AN947">
        <v>345605120</v>
      </c>
      <c r="AO947">
        <v>67828152</v>
      </c>
      <c r="AP947">
        <v>183446160</v>
      </c>
      <c r="AQ947">
        <v>206368912</v>
      </c>
      <c r="AR947">
        <v>783954560</v>
      </c>
      <c r="AS947">
        <v>772326656</v>
      </c>
      <c r="AT947">
        <v>1899</v>
      </c>
      <c r="AU947">
        <v>0.48799999999999999</v>
      </c>
      <c r="AW947">
        <v>0.33784399999999998</v>
      </c>
      <c r="AX947">
        <v>0.58825400000000005</v>
      </c>
      <c r="AY947">
        <v>9.7319900000000001E-2</v>
      </c>
      <c r="AZ947">
        <v>23910</v>
      </c>
    </row>
    <row r="948" spans="1:52">
      <c r="A948">
        <v>2012</v>
      </c>
      <c r="B948">
        <v>133951</v>
      </c>
      <c r="C948" t="s">
        <v>363</v>
      </c>
      <c r="D948" t="s">
        <v>358</v>
      </c>
      <c r="E948">
        <f t="shared" si="14"/>
        <v>1</v>
      </c>
      <c r="F948">
        <f>IF(ISNA(VLOOKUP(B948,criteria!$U$2:$U$174,1,0)),0,1)</f>
        <v>1</v>
      </c>
      <c r="G948">
        <v>0.4045892958456786</v>
      </c>
      <c r="H948">
        <v>0.41071985042069181</v>
      </c>
      <c r="I948">
        <v>15863</v>
      </c>
      <c r="J948">
        <v>6418</v>
      </c>
      <c r="K948">
        <v>2520</v>
      </c>
      <c r="L948">
        <v>116</v>
      </c>
      <c r="M948">
        <v>2636</v>
      </c>
      <c r="N948">
        <v>33199</v>
      </c>
      <c r="O948" t="s">
        <v>132</v>
      </c>
      <c r="P948" t="s">
        <v>50</v>
      </c>
      <c r="Q948" t="s">
        <v>54</v>
      </c>
      <c r="R948">
        <v>-80.377600000000001</v>
      </c>
      <c r="S948">
        <v>25.757100000000001</v>
      </c>
      <c r="T948">
        <v>0.105</v>
      </c>
      <c r="U948">
        <v>5857</v>
      </c>
      <c r="V948">
        <v>348024288</v>
      </c>
      <c r="W948">
        <v>251226704</v>
      </c>
      <c r="Y948">
        <v>12597174</v>
      </c>
      <c r="Z948">
        <v>152901664</v>
      </c>
      <c r="AA948">
        <v>191401040</v>
      </c>
      <c r="AC948">
        <v>57027216</v>
      </c>
      <c r="AD948">
        <v>462508608</v>
      </c>
      <c r="AE948">
        <v>305610560</v>
      </c>
      <c r="AF948">
        <v>831655296</v>
      </c>
      <c r="AG948">
        <v>283889376</v>
      </c>
      <c r="AH948">
        <v>97188288</v>
      </c>
      <c r="AI948">
        <v>10912078</v>
      </c>
      <c r="AJ948">
        <v>108100368</v>
      </c>
      <c r="AK948">
        <v>104488696</v>
      </c>
      <c r="AL948">
        <v>61862544</v>
      </c>
      <c r="AM948">
        <v>780422336</v>
      </c>
      <c r="AN948">
        <v>357762368</v>
      </c>
      <c r="AO948">
        <v>88950792</v>
      </c>
      <c r="AP948">
        <v>206368912</v>
      </c>
      <c r="AQ948">
        <v>234364816</v>
      </c>
      <c r="AR948">
        <v>831655296</v>
      </c>
      <c r="AS948">
        <v>780422336</v>
      </c>
      <c r="AT948">
        <v>1667</v>
      </c>
      <c r="AU948">
        <v>0.51600000000000001</v>
      </c>
      <c r="AW948">
        <v>0.33513900000000002</v>
      </c>
      <c r="AX948">
        <v>0.58076799999999995</v>
      </c>
      <c r="AY948">
        <v>8.8705400000000004E-2</v>
      </c>
      <c r="AZ948">
        <v>23275.5</v>
      </c>
    </row>
    <row r="949" spans="1:52">
      <c r="A949">
        <v>2013</v>
      </c>
      <c r="B949">
        <v>133951</v>
      </c>
      <c r="C949" t="s">
        <v>363</v>
      </c>
      <c r="D949" t="s">
        <v>358</v>
      </c>
      <c r="E949">
        <f t="shared" si="14"/>
        <v>1</v>
      </c>
      <c r="F949">
        <f>IF(ISNA(VLOOKUP(B949,criteria!$U$2:$U$174,1,0)),0,1)</f>
        <v>1</v>
      </c>
      <c r="G949">
        <v>0.53095591877166914</v>
      </c>
      <c r="H949">
        <v>0.42210820895522388</v>
      </c>
      <c r="I949">
        <v>20190</v>
      </c>
      <c r="J949">
        <v>10720</v>
      </c>
      <c r="K949">
        <v>4305</v>
      </c>
      <c r="L949">
        <v>220</v>
      </c>
      <c r="M949">
        <v>4525</v>
      </c>
      <c r="N949">
        <v>33199</v>
      </c>
      <c r="O949" t="s">
        <v>132</v>
      </c>
      <c r="P949" t="s">
        <v>50</v>
      </c>
      <c r="Q949" t="s">
        <v>54</v>
      </c>
      <c r="R949">
        <v>-80.377600000000001</v>
      </c>
      <c r="S949">
        <v>25.757100000000001</v>
      </c>
      <c r="T949">
        <v>8.8999999999999996E-2</v>
      </c>
      <c r="U949">
        <v>6890</v>
      </c>
      <c r="V949">
        <v>383584128</v>
      </c>
      <c r="W949">
        <v>275079424</v>
      </c>
      <c r="Y949">
        <v>13822239</v>
      </c>
      <c r="Z949">
        <v>163560944</v>
      </c>
      <c r="AA949">
        <v>245064656</v>
      </c>
      <c r="AC949">
        <v>60754776</v>
      </c>
      <c r="AD949">
        <v>490457440</v>
      </c>
      <c r="AE949">
        <v>379868384</v>
      </c>
      <c r="AF949">
        <v>915069632</v>
      </c>
      <c r="AG949">
        <v>300925152</v>
      </c>
      <c r="AH949">
        <v>106454128</v>
      </c>
      <c r="AI949">
        <v>11145186</v>
      </c>
      <c r="AJ949">
        <v>117599312</v>
      </c>
      <c r="AK949">
        <v>117707184</v>
      </c>
      <c r="AL949">
        <v>65518352</v>
      </c>
      <c r="AM949">
        <v>859363712</v>
      </c>
      <c r="AN949">
        <v>396494560</v>
      </c>
      <c r="AO949">
        <v>102710968</v>
      </c>
      <c r="AP949">
        <v>234364816</v>
      </c>
      <c r="AQ949">
        <v>228419584</v>
      </c>
      <c r="AR949">
        <v>915069632</v>
      </c>
      <c r="AS949">
        <v>859363712</v>
      </c>
      <c r="AT949">
        <v>1683</v>
      </c>
      <c r="AU949">
        <v>0.54200000000000004</v>
      </c>
      <c r="AW949">
        <v>0.33051799999999998</v>
      </c>
      <c r="AX949">
        <v>0.57946799999999998</v>
      </c>
      <c r="AY949">
        <v>8.3342299999999994E-2</v>
      </c>
      <c r="AZ949">
        <v>23337.5</v>
      </c>
    </row>
    <row r="950" spans="1:52">
      <c r="A950">
        <v>2014</v>
      </c>
      <c r="B950">
        <v>133951</v>
      </c>
      <c r="C950" t="s">
        <v>363</v>
      </c>
      <c r="D950" t="s">
        <v>358</v>
      </c>
      <c r="E950">
        <f t="shared" si="14"/>
        <v>1</v>
      </c>
      <c r="F950">
        <f>IF(ISNA(VLOOKUP(B950,criteria!$U$2:$U$174,1,0)),0,1)</f>
        <v>1</v>
      </c>
      <c r="G950">
        <v>0.52778190830235439</v>
      </c>
      <c r="H950">
        <v>0.38889932381667919</v>
      </c>
      <c r="I950">
        <v>20175</v>
      </c>
      <c r="J950">
        <v>10648</v>
      </c>
      <c r="K950">
        <v>3782</v>
      </c>
      <c r="L950">
        <v>359</v>
      </c>
      <c r="M950">
        <v>4141</v>
      </c>
      <c r="N950">
        <v>33199</v>
      </c>
      <c r="O950" t="s">
        <v>132</v>
      </c>
      <c r="P950" t="s">
        <v>50</v>
      </c>
      <c r="Q950" t="s">
        <v>54</v>
      </c>
      <c r="R950">
        <v>-80.377600000000001</v>
      </c>
      <c r="S950">
        <v>25.757100000000001</v>
      </c>
      <c r="T950">
        <v>6.8000000000000005E-2</v>
      </c>
      <c r="U950">
        <v>8173</v>
      </c>
      <c r="V950">
        <v>403768640</v>
      </c>
      <c r="W950">
        <v>279373184</v>
      </c>
      <c r="Y950">
        <v>14622525</v>
      </c>
      <c r="Z950">
        <v>161307584</v>
      </c>
      <c r="AA950">
        <v>269964064</v>
      </c>
      <c r="AC950">
        <v>64144856</v>
      </c>
      <c r="AD950">
        <v>498677408</v>
      </c>
      <c r="AE950">
        <v>381030976</v>
      </c>
      <c r="AF950">
        <v>891899776</v>
      </c>
      <c r="AG950">
        <v>320726016</v>
      </c>
      <c r="AH950">
        <v>109993080</v>
      </c>
      <c r="AI950">
        <v>12132269</v>
      </c>
      <c r="AJ950">
        <v>122125352</v>
      </c>
      <c r="AK950">
        <v>121640128</v>
      </c>
      <c r="AL950">
        <v>69856032</v>
      </c>
      <c r="AM950">
        <v>885880512</v>
      </c>
      <c r="AN950">
        <v>418390528</v>
      </c>
      <c r="AO950">
        <v>111324808</v>
      </c>
      <c r="AP950">
        <v>228419584</v>
      </c>
      <c r="AQ950">
        <v>230954400</v>
      </c>
      <c r="AR950">
        <v>891899776</v>
      </c>
      <c r="AS950">
        <v>885880512</v>
      </c>
      <c r="AT950">
        <v>1704</v>
      </c>
      <c r="AU950">
        <v>0.57799999999999996</v>
      </c>
      <c r="AW950">
        <v>0.336233</v>
      </c>
      <c r="AX950">
        <v>0.58973299999999995</v>
      </c>
      <c r="AY950">
        <v>8.0929100000000004E-2</v>
      </c>
      <c r="AZ950">
        <v>23798</v>
      </c>
    </row>
    <row r="951" spans="1:52">
      <c r="A951">
        <v>2015</v>
      </c>
      <c r="B951">
        <v>133951</v>
      </c>
      <c r="C951" t="s">
        <v>363</v>
      </c>
      <c r="D951" t="s">
        <v>358</v>
      </c>
      <c r="E951">
        <f t="shared" si="14"/>
        <v>1</v>
      </c>
      <c r="F951">
        <f>IF(ISNA(VLOOKUP(B951,criteria!$U$2:$U$174,1,0)),0,1)</f>
        <v>1</v>
      </c>
      <c r="G951">
        <v>0.50396418244566743</v>
      </c>
      <c r="H951">
        <v>0.38885804182861372</v>
      </c>
      <c r="I951">
        <v>21442</v>
      </c>
      <c r="J951">
        <v>10806</v>
      </c>
      <c r="K951">
        <v>3804</v>
      </c>
      <c r="L951">
        <v>398</v>
      </c>
      <c r="M951">
        <v>4202</v>
      </c>
      <c r="T951">
        <v>5.3999999999999999E-2</v>
      </c>
      <c r="U951">
        <v>9075</v>
      </c>
      <c r="V951">
        <v>418784096</v>
      </c>
      <c r="W951">
        <v>289385216</v>
      </c>
      <c r="Y951">
        <v>15470489</v>
      </c>
      <c r="Z951">
        <v>164930816</v>
      </c>
      <c r="AA951">
        <v>283163136</v>
      </c>
      <c r="AB951">
        <v>19671060</v>
      </c>
      <c r="AC951">
        <v>43725796</v>
      </c>
      <c r="AD951">
        <v>510102400</v>
      </c>
      <c r="AE951">
        <v>398228928</v>
      </c>
      <c r="AF951">
        <v>940019968</v>
      </c>
      <c r="AG951">
        <v>343616992</v>
      </c>
      <c r="AH951">
        <v>113058536</v>
      </c>
      <c r="AI951">
        <v>13113618</v>
      </c>
      <c r="AJ951">
        <v>126172152</v>
      </c>
      <c r="AK951">
        <v>120649496</v>
      </c>
      <c r="AL951">
        <v>72893176</v>
      </c>
      <c r="AM951">
        <v>917619264</v>
      </c>
      <c r="AN951">
        <v>432127808</v>
      </c>
      <c r="AO951">
        <v>130123984</v>
      </c>
      <c r="AP951">
        <v>230954400</v>
      </c>
      <c r="AQ951">
        <v>222945760</v>
      </c>
      <c r="AR951">
        <v>940019968</v>
      </c>
      <c r="AS951">
        <v>917619264</v>
      </c>
      <c r="AT951">
        <v>2107</v>
      </c>
      <c r="AU951">
        <v>0.56200000000000006</v>
      </c>
      <c r="AW951">
        <v>0.33069199999999999</v>
      </c>
      <c r="AX951">
        <v>0.60204400000000002</v>
      </c>
      <c r="AY951">
        <v>7.5351100000000004E-2</v>
      </c>
      <c r="AZ951">
        <v>23721</v>
      </c>
    </row>
    <row r="952" spans="1:52">
      <c r="A952">
        <v>2016</v>
      </c>
      <c r="B952">
        <v>133951</v>
      </c>
      <c r="C952" t="s">
        <v>363</v>
      </c>
      <c r="D952" t="s">
        <v>358</v>
      </c>
      <c r="E952">
        <f t="shared" si="14"/>
        <v>1</v>
      </c>
      <c r="F952">
        <f>IF(ISNA(VLOOKUP(B952,criteria!$U$2:$U$174,1,0)),0,1)</f>
        <v>1</v>
      </c>
      <c r="G952">
        <v>0.50071071575954884</v>
      </c>
      <c r="H952">
        <v>0.42115384615384616</v>
      </c>
      <c r="I952">
        <v>21809</v>
      </c>
      <c r="J952">
        <v>10920</v>
      </c>
      <c r="K952">
        <v>2909</v>
      </c>
      <c r="L952">
        <v>1690</v>
      </c>
      <c r="M952">
        <v>4599</v>
      </c>
      <c r="T952">
        <v>5.8000000000000003E-2</v>
      </c>
      <c r="U952">
        <v>9255</v>
      </c>
      <c r="V952">
        <v>431933952</v>
      </c>
      <c r="W952">
        <v>295346208</v>
      </c>
      <c r="Y952">
        <v>18391592</v>
      </c>
      <c r="Z952">
        <v>159223344</v>
      </c>
      <c r="AA952">
        <v>304590784</v>
      </c>
      <c r="AB952">
        <v>23675372</v>
      </c>
      <c r="AC952">
        <v>45507600</v>
      </c>
      <c r="AD952">
        <v>519476608</v>
      </c>
      <c r="AE952">
        <v>427962272</v>
      </c>
      <c r="AF952">
        <v>967070464</v>
      </c>
      <c r="AG952">
        <v>348796672</v>
      </c>
      <c r="AH952">
        <v>125732576</v>
      </c>
      <c r="AI952">
        <v>15059749</v>
      </c>
      <c r="AJ952">
        <v>140792320</v>
      </c>
      <c r="AK952">
        <v>121580096</v>
      </c>
      <c r="AL952">
        <v>77693048</v>
      </c>
      <c r="AM952">
        <v>973364224</v>
      </c>
      <c r="AN952">
        <v>451295968</v>
      </c>
      <c r="AO952">
        <v>141104224</v>
      </c>
      <c r="AP952">
        <v>222945760</v>
      </c>
      <c r="AQ952">
        <v>240595504</v>
      </c>
      <c r="AR952">
        <v>967070464</v>
      </c>
      <c r="AS952">
        <v>973364224</v>
      </c>
      <c r="AT952">
        <v>2362</v>
      </c>
      <c r="AU952">
        <v>0.56599999999999995</v>
      </c>
      <c r="AW952">
        <v>0.31304100000000001</v>
      </c>
      <c r="AX952">
        <v>0.60693600000000003</v>
      </c>
      <c r="AY952">
        <v>6.9418199999999999E-2</v>
      </c>
      <c r="AZ952">
        <v>23924</v>
      </c>
    </row>
    <row r="953" spans="1:52">
      <c r="A953">
        <v>2017</v>
      </c>
      <c r="B953">
        <v>133951</v>
      </c>
      <c r="C953" t="s">
        <v>363</v>
      </c>
      <c r="D953" t="s">
        <v>358</v>
      </c>
      <c r="E953">
        <f t="shared" si="14"/>
        <v>1</v>
      </c>
      <c r="F953">
        <f>IF(ISNA(VLOOKUP(B953,criteria!$U$2:$U$174,1,0)),0,1)</f>
        <v>1</v>
      </c>
      <c r="G953">
        <v>0.54071974490054153</v>
      </c>
      <c r="H953">
        <v>0.40578489188430217</v>
      </c>
      <c r="I953">
        <v>19757</v>
      </c>
      <c r="J953">
        <v>10683</v>
      </c>
      <c r="K953">
        <v>2512</v>
      </c>
      <c r="L953">
        <v>1823</v>
      </c>
      <c r="M953">
        <v>4335</v>
      </c>
      <c r="N953">
        <v>33199</v>
      </c>
      <c r="O953" t="s">
        <v>132</v>
      </c>
      <c r="P953" t="s">
        <v>50</v>
      </c>
      <c r="Q953" t="s">
        <v>54</v>
      </c>
      <c r="R953">
        <v>-80.373900000000006</v>
      </c>
      <c r="S953">
        <v>25.757300000000001</v>
      </c>
      <c r="T953">
        <v>5.2999999999999999E-2</v>
      </c>
      <c r="U953">
        <v>10065</v>
      </c>
      <c r="V953">
        <v>444704128</v>
      </c>
      <c r="W953">
        <v>278847840</v>
      </c>
      <c r="Y953">
        <v>19872580</v>
      </c>
      <c r="Z953">
        <v>194607664</v>
      </c>
      <c r="AA953">
        <v>321109696</v>
      </c>
      <c r="AB953">
        <v>26379956</v>
      </c>
      <c r="AC953">
        <v>66776732</v>
      </c>
      <c r="AD953">
        <v>521266496</v>
      </c>
      <c r="AE953">
        <v>490999328</v>
      </c>
      <c r="AF953">
        <v>1052518336</v>
      </c>
      <c r="AG953">
        <v>332281664</v>
      </c>
      <c r="AH953">
        <v>144798896</v>
      </c>
      <c r="AI953">
        <v>12106161</v>
      </c>
      <c r="AJ953">
        <v>156905056</v>
      </c>
      <c r="AK953">
        <v>126748576</v>
      </c>
      <c r="AL953">
        <v>76467608</v>
      </c>
      <c r="AM953">
        <v>1021439872</v>
      </c>
      <c r="AN953">
        <v>466589568</v>
      </c>
      <c r="AO953">
        <v>127825848</v>
      </c>
      <c r="AP953">
        <v>240595504</v>
      </c>
      <c r="AQ953">
        <v>251336608</v>
      </c>
      <c r="AR953">
        <v>1052518336</v>
      </c>
      <c r="AS953">
        <v>1021439872</v>
      </c>
    </row>
    <row r="954" spans="1:52">
      <c r="A954">
        <v>1990</v>
      </c>
      <c r="B954">
        <v>134097</v>
      </c>
      <c r="C954" t="s">
        <v>412</v>
      </c>
      <c r="D954" t="s">
        <v>358</v>
      </c>
      <c r="E954">
        <f t="shared" si="14"/>
        <v>0</v>
      </c>
      <c r="F954">
        <f>IF(ISNA(VLOOKUP(B954,criteria!$U$2:$U$174,1,0)),0,1)</f>
        <v>1</v>
      </c>
      <c r="G954" t="s">
        <v>636</v>
      </c>
      <c r="H954" t="s">
        <v>636</v>
      </c>
      <c r="N954">
        <v>32306</v>
      </c>
      <c r="O954" t="s">
        <v>132</v>
      </c>
      <c r="V954">
        <v>39715764</v>
      </c>
      <c r="Y954">
        <v>26157</v>
      </c>
      <c r="Z954">
        <v>49495432</v>
      </c>
      <c r="AA954">
        <v>178584208</v>
      </c>
      <c r="AB954">
        <v>9598719</v>
      </c>
      <c r="AC954">
        <v>2182492</v>
      </c>
      <c r="AF954">
        <v>323676736</v>
      </c>
      <c r="AG954">
        <v>110132384</v>
      </c>
      <c r="AH954">
        <v>50569912</v>
      </c>
      <c r="AI954">
        <v>13553997</v>
      </c>
      <c r="AJ954">
        <v>64123908</v>
      </c>
      <c r="AK954">
        <v>27199444</v>
      </c>
      <c r="AL954">
        <v>15177808</v>
      </c>
      <c r="AM954">
        <v>322394432</v>
      </c>
      <c r="AN954">
        <v>142381488</v>
      </c>
      <c r="AO954">
        <v>31573680</v>
      </c>
    </row>
    <row r="955" spans="1:52">
      <c r="A955">
        <v>1991</v>
      </c>
      <c r="B955">
        <v>134097</v>
      </c>
      <c r="C955" t="s">
        <v>412</v>
      </c>
      <c r="D955" t="s">
        <v>358</v>
      </c>
      <c r="E955">
        <f t="shared" si="14"/>
        <v>0</v>
      </c>
      <c r="F955">
        <f>IF(ISNA(VLOOKUP(B955,criteria!$U$2:$U$174,1,0)),0,1)</f>
        <v>1</v>
      </c>
      <c r="G955" t="s">
        <v>636</v>
      </c>
      <c r="H955" t="s">
        <v>636</v>
      </c>
      <c r="N955">
        <v>323061044</v>
      </c>
      <c r="O955" t="s">
        <v>132</v>
      </c>
      <c r="V955">
        <v>47861312</v>
      </c>
      <c r="Y955">
        <v>98152</v>
      </c>
      <c r="Z955">
        <v>50220856</v>
      </c>
      <c r="AA955">
        <v>170760672</v>
      </c>
      <c r="AB955">
        <v>14940261</v>
      </c>
      <c r="AC955">
        <v>2073657</v>
      </c>
      <c r="AF955">
        <v>339904576</v>
      </c>
      <c r="AG955">
        <v>98993904</v>
      </c>
      <c r="AH955">
        <v>51039300</v>
      </c>
      <c r="AI955">
        <v>14778813</v>
      </c>
      <c r="AJ955">
        <v>65818112</v>
      </c>
      <c r="AK955">
        <v>27874788</v>
      </c>
      <c r="AL955">
        <v>16587072</v>
      </c>
      <c r="AM955">
        <v>327816416</v>
      </c>
      <c r="AN955">
        <v>139965040</v>
      </c>
      <c r="AO955">
        <v>35798448</v>
      </c>
    </row>
    <row r="956" spans="1:52">
      <c r="A956">
        <v>1992</v>
      </c>
      <c r="B956">
        <v>134097</v>
      </c>
      <c r="C956" t="s">
        <v>412</v>
      </c>
      <c r="D956" t="s">
        <v>358</v>
      </c>
      <c r="E956">
        <f t="shared" si="14"/>
        <v>0</v>
      </c>
      <c r="F956">
        <f>IF(ISNA(VLOOKUP(B956,criteria!$U$2:$U$174,1,0)),0,1)</f>
        <v>1</v>
      </c>
      <c r="G956" t="s">
        <v>636</v>
      </c>
      <c r="H956" t="s">
        <v>636</v>
      </c>
      <c r="N956">
        <v>323061044</v>
      </c>
      <c r="O956" t="s">
        <v>132</v>
      </c>
      <c r="V956">
        <v>54940044</v>
      </c>
      <c r="Y956">
        <v>460952</v>
      </c>
      <c r="Z956">
        <v>54569188</v>
      </c>
      <c r="AA956">
        <v>175962976</v>
      </c>
      <c r="AB956">
        <v>10082091</v>
      </c>
      <c r="AC956">
        <v>1878781</v>
      </c>
      <c r="AF956">
        <v>352733408</v>
      </c>
      <c r="AG956">
        <v>107927224</v>
      </c>
      <c r="AH956">
        <v>58239448</v>
      </c>
      <c r="AI956">
        <v>14880335</v>
      </c>
      <c r="AJ956">
        <v>73119784</v>
      </c>
      <c r="AK956">
        <v>28866324</v>
      </c>
      <c r="AL956">
        <v>19033000</v>
      </c>
      <c r="AM956">
        <v>345014240</v>
      </c>
      <c r="AN956">
        <v>147876896</v>
      </c>
      <c r="AO956">
        <v>37390500</v>
      </c>
    </row>
    <row r="957" spans="1:52">
      <c r="A957">
        <v>1993</v>
      </c>
      <c r="B957">
        <v>134097</v>
      </c>
      <c r="C957" t="s">
        <v>412</v>
      </c>
      <c r="D957" t="s">
        <v>358</v>
      </c>
      <c r="E957">
        <f t="shared" si="14"/>
        <v>0</v>
      </c>
      <c r="F957">
        <f>IF(ISNA(VLOOKUP(B957,criteria!$U$2:$U$174,1,0)),0,1)</f>
        <v>1</v>
      </c>
      <c r="G957" t="s">
        <v>636</v>
      </c>
      <c r="H957" t="s">
        <v>636</v>
      </c>
      <c r="V957">
        <v>57074708</v>
      </c>
      <c r="Y957">
        <v>30341</v>
      </c>
      <c r="Z957">
        <v>56162572</v>
      </c>
      <c r="AA957">
        <v>188920240</v>
      </c>
      <c r="AB957">
        <v>16703991</v>
      </c>
      <c r="AC957">
        <v>1877634</v>
      </c>
      <c r="AF957">
        <v>391024736</v>
      </c>
      <c r="AG957">
        <v>112129232</v>
      </c>
      <c r="AH957">
        <v>70167224</v>
      </c>
      <c r="AI957">
        <v>18220700</v>
      </c>
      <c r="AJ957">
        <v>88387920</v>
      </c>
      <c r="AK957">
        <v>31730680</v>
      </c>
      <c r="AL957">
        <v>17170138</v>
      </c>
      <c r="AM957">
        <v>384758720</v>
      </c>
      <c r="AN957">
        <v>157517600</v>
      </c>
      <c r="AO957">
        <v>40500508</v>
      </c>
    </row>
    <row r="958" spans="1:52">
      <c r="A958">
        <v>1994</v>
      </c>
      <c r="B958">
        <v>134097</v>
      </c>
      <c r="C958" t="s">
        <v>412</v>
      </c>
      <c r="D958" t="s">
        <v>358</v>
      </c>
      <c r="E958">
        <f t="shared" si="14"/>
        <v>0</v>
      </c>
      <c r="F958">
        <f>IF(ISNA(VLOOKUP(B958,criteria!$U$2:$U$174,1,0)),0,1)</f>
        <v>1</v>
      </c>
      <c r="G958" t="s">
        <v>636</v>
      </c>
      <c r="H958" t="s">
        <v>636</v>
      </c>
      <c r="V958">
        <v>54500848</v>
      </c>
      <c r="Y958">
        <v>379651</v>
      </c>
      <c r="Z958">
        <v>62195280</v>
      </c>
      <c r="AA958">
        <v>207922464</v>
      </c>
      <c r="AB958">
        <v>12972527</v>
      </c>
      <c r="AC958">
        <v>3392079</v>
      </c>
      <c r="AF958">
        <v>401894848</v>
      </c>
      <c r="AG958">
        <v>107978288</v>
      </c>
      <c r="AH958">
        <v>79913928</v>
      </c>
      <c r="AI958">
        <v>18789524</v>
      </c>
      <c r="AJ958">
        <v>98703456</v>
      </c>
      <c r="AK958">
        <v>31979250</v>
      </c>
      <c r="AL958">
        <v>20038194</v>
      </c>
      <c r="AM958">
        <v>398115456</v>
      </c>
      <c r="AN958">
        <v>168345664</v>
      </c>
      <c r="AO958">
        <v>42238380</v>
      </c>
    </row>
    <row r="959" spans="1:52">
      <c r="A959">
        <v>1995</v>
      </c>
      <c r="B959">
        <v>134097</v>
      </c>
      <c r="C959" t="s">
        <v>412</v>
      </c>
      <c r="D959" t="s">
        <v>358</v>
      </c>
      <c r="E959">
        <f t="shared" si="14"/>
        <v>0</v>
      </c>
      <c r="F959">
        <f>IF(ISNA(VLOOKUP(B959,criteria!$U$2:$U$174,1,0)),0,1)</f>
        <v>1</v>
      </c>
      <c r="G959" t="s">
        <v>636</v>
      </c>
      <c r="H959" t="s">
        <v>636</v>
      </c>
      <c r="N959">
        <v>323061044</v>
      </c>
      <c r="O959" t="s">
        <v>132</v>
      </c>
      <c r="V959">
        <v>62455760</v>
      </c>
      <c r="Y959">
        <v>370355</v>
      </c>
      <c r="Z959">
        <v>67362544</v>
      </c>
      <c r="AA959">
        <v>208411632</v>
      </c>
      <c r="AB959">
        <v>5794696</v>
      </c>
      <c r="AC959">
        <v>4873425</v>
      </c>
      <c r="AF959">
        <v>410450496</v>
      </c>
      <c r="AG959">
        <v>121309656</v>
      </c>
      <c r="AH959">
        <v>66357616</v>
      </c>
      <c r="AI959">
        <v>19988812</v>
      </c>
      <c r="AJ959">
        <v>86346432</v>
      </c>
      <c r="AK959">
        <v>33177188</v>
      </c>
      <c r="AL959">
        <v>20642004</v>
      </c>
      <c r="AM959">
        <v>411486080</v>
      </c>
      <c r="AN959">
        <v>176412512</v>
      </c>
      <c r="AO959">
        <v>43978244</v>
      </c>
    </row>
    <row r="960" spans="1:52">
      <c r="A960">
        <v>1996</v>
      </c>
      <c r="B960">
        <v>134097</v>
      </c>
      <c r="C960" t="s">
        <v>412</v>
      </c>
      <c r="D960" t="s">
        <v>358</v>
      </c>
      <c r="E960">
        <f t="shared" si="14"/>
        <v>0</v>
      </c>
      <c r="F960">
        <f>IF(ISNA(VLOOKUP(B960,criteria!$U$2:$U$174,1,0)),0,1)</f>
        <v>1</v>
      </c>
      <c r="G960" t="s">
        <v>636</v>
      </c>
      <c r="H960" t="s">
        <v>636</v>
      </c>
      <c r="N960">
        <v>323061044</v>
      </c>
      <c r="O960" t="s">
        <v>132</v>
      </c>
      <c r="V960">
        <v>65633064</v>
      </c>
      <c r="Z960">
        <v>69279800</v>
      </c>
      <c r="AA960">
        <v>214918768</v>
      </c>
      <c r="AB960">
        <v>7374532</v>
      </c>
      <c r="AC960">
        <v>5475903</v>
      </c>
      <c r="AF960">
        <v>431793312</v>
      </c>
      <c r="AG960">
        <v>126739800</v>
      </c>
      <c r="AH960">
        <v>69448720</v>
      </c>
      <c r="AI960">
        <v>20484740</v>
      </c>
      <c r="AJ960">
        <v>89933456</v>
      </c>
      <c r="AK960">
        <v>36492880</v>
      </c>
      <c r="AL960">
        <v>18440806</v>
      </c>
      <c r="AM960">
        <v>429783232</v>
      </c>
      <c r="AN960">
        <v>185119040</v>
      </c>
      <c r="AO960">
        <v>46521048</v>
      </c>
      <c r="AP960">
        <v>79372112</v>
      </c>
      <c r="AQ960">
        <v>98201160</v>
      </c>
      <c r="AT960">
        <v>1871</v>
      </c>
      <c r="AU960">
        <v>0.64500000000000002</v>
      </c>
    </row>
    <row r="961" spans="1:52">
      <c r="A961">
        <v>1997</v>
      </c>
      <c r="B961">
        <v>134097</v>
      </c>
      <c r="C961" t="s">
        <v>412</v>
      </c>
      <c r="D961" t="s">
        <v>358</v>
      </c>
      <c r="E961">
        <f t="shared" si="14"/>
        <v>0</v>
      </c>
      <c r="F961">
        <f>IF(ISNA(VLOOKUP(B961,criteria!$U$2:$U$174,1,0)),0,1)</f>
        <v>1</v>
      </c>
      <c r="G961" t="s">
        <v>636</v>
      </c>
      <c r="H961" t="s">
        <v>636</v>
      </c>
      <c r="V961">
        <v>76659032</v>
      </c>
      <c r="Z961">
        <v>68461928</v>
      </c>
      <c r="AA961">
        <v>233713376</v>
      </c>
      <c r="AB961">
        <v>3787970</v>
      </c>
      <c r="AC961">
        <v>15360021</v>
      </c>
      <c r="AF961">
        <v>464889184</v>
      </c>
      <c r="AG961">
        <v>133969088</v>
      </c>
      <c r="AH961">
        <v>65024192</v>
      </c>
      <c r="AI961">
        <v>22047016</v>
      </c>
      <c r="AJ961">
        <v>87071208</v>
      </c>
      <c r="AK961">
        <v>39704044</v>
      </c>
      <c r="AL961">
        <v>18692230</v>
      </c>
      <c r="AM961">
        <v>446582784</v>
      </c>
      <c r="AN961">
        <v>193941936</v>
      </c>
      <c r="AO961">
        <v>49355188</v>
      </c>
      <c r="AP961">
        <v>97502480</v>
      </c>
      <c r="AQ961">
        <v>129208344</v>
      </c>
      <c r="AT961">
        <v>2121</v>
      </c>
      <c r="AU961">
        <v>0.64</v>
      </c>
      <c r="AW961">
        <v>0.197849</v>
      </c>
      <c r="AX961">
        <v>0.57255800000000001</v>
      </c>
      <c r="AY961">
        <v>5.3252099999999997E-2</v>
      </c>
      <c r="AZ961">
        <v>32476.5</v>
      </c>
    </row>
    <row r="962" spans="1:52">
      <c r="A962">
        <v>1998</v>
      </c>
      <c r="B962">
        <v>134097</v>
      </c>
      <c r="C962" t="s">
        <v>412</v>
      </c>
      <c r="D962" t="s">
        <v>358</v>
      </c>
      <c r="E962">
        <f t="shared" ref="E962:E1025" si="15">IF(M962&gt;999,1,0)</f>
        <v>0</v>
      </c>
      <c r="F962">
        <f>IF(ISNA(VLOOKUP(B962,criteria!$U$2:$U$174,1,0)),0,1)</f>
        <v>1</v>
      </c>
      <c r="G962" t="s">
        <v>636</v>
      </c>
      <c r="H962" t="s">
        <v>636</v>
      </c>
      <c r="N962">
        <v>323061037</v>
      </c>
      <c r="O962" t="s">
        <v>132</v>
      </c>
      <c r="V962">
        <v>86026480</v>
      </c>
      <c r="Z962">
        <v>77719296</v>
      </c>
      <c r="AA962">
        <v>240926912</v>
      </c>
      <c r="AB962">
        <v>4314477</v>
      </c>
      <c r="AC962">
        <v>13774966</v>
      </c>
      <c r="AF962">
        <v>507137408</v>
      </c>
      <c r="AG962">
        <v>138017360</v>
      </c>
      <c r="AH962">
        <v>72341784</v>
      </c>
      <c r="AI962">
        <v>27976956</v>
      </c>
      <c r="AJ962">
        <v>100318736</v>
      </c>
      <c r="AK962">
        <v>43449532</v>
      </c>
      <c r="AL962">
        <v>19732080</v>
      </c>
      <c r="AM962">
        <v>493520896</v>
      </c>
      <c r="AN962">
        <v>209056576</v>
      </c>
      <c r="AO962">
        <v>51798200</v>
      </c>
      <c r="AP962">
        <v>129208344</v>
      </c>
      <c r="AQ962">
        <v>184153824</v>
      </c>
      <c r="AT962">
        <v>2268</v>
      </c>
      <c r="AU962">
        <v>0.629</v>
      </c>
      <c r="AW962">
        <v>0.18817999999999999</v>
      </c>
      <c r="AX962">
        <v>0.56560299999999997</v>
      </c>
      <c r="AY962">
        <v>5.02364E-2</v>
      </c>
      <c r="AZ962">
        <v>33269.5</v>
      </c>
    </row>
    <row r="963" spans="1:52">
      <c r="A963">
        <v>1999</v>
      </c>
      <c r="B963">
        <v>134097</v>
      </c>
      <c r="C963" t="s">
        <v>412</v>
      </c>
      <c r="D963" t="s">
        <v>358</v>
      </c>
      <c r="E963">
        <f t="shared" si="15"/>
        <v>0</v>
      </c>
      <c r="F963">
        <f>IF(ISNA(VLOOKUP(B963,criteria!$U$2:$U$174,1,0)),0,1)</f>
        <v>1</v>
      </c>
      <c r="G963" t="s">
        <v>636</v>
      </c>
      <c r="H963" t="s">
        <v>636</v>
      </c>
      <c r="V963">
        <v>98596352</v>
      </c>
      <c r="Z963">
        <v>82376536</v>
      </c>
      <c r="AA963">
        <v>261501472</v>
      </c>
      <c r="AB963">
        <v>6546420</v>
      </c>
      <c r="AC963">
        <v>11027614</v>
      </c>
      <c r="AF963">
        <v>552724480</v>
      </c>
      <c r="AG963">
        <v>147338176</v>
      </c>
      <c r="AH963">
        <v>74163352</v>
      </c>
      <c r="AI963">
        <v>27498174</v>
      </c>
      <c r="AJ963">
        <v>101661528</v>
      </c>
      <c r="AK963">
        <v>44626288</v>
      </c>
      <c r="AL963">
        <v>20349260</v>
      </c>
      <c r="AM963">
        <v>520718240</v>
      </c>
      <c r="AN963">
        <v>226480304</v>
      </c>
      <c r="AO963">
        <v>45249304</v>
      </c>
      <c r="AP963">
        <v>261800576</v>
      </c>
      <c r="AQ963">
        <v>303901952</v>
      </c>
      <c r="AT963">
        <v>2383</v>
      </c>
      <c r="AU963">
        <v>0.60699999999999998</v>
      </c>
      <c r="AW963">
        <v>0.17919599999999999</v>
      </c>
      <c r="AX963">
        <v>0.57469199999999998</v>
      </c>
      <c r="AY963">
        <v>4.9008000000000003E-2</v>
      </c>
      <c r="AZ963">
        <v>35703</v>
      </c>
    </row>
    <row r="964" spans="1:52">
      <c r="A964">
        <v>2000</v>
      </c>
      <c r="B964">
        <v>134097</v>
      </c>
      <c r="C964" t="s">
        <v>412</v>
      </c>
      <c r="D964" t="s">
        <v>358</v>
      </c>
      <c r="E964">
        <f t="shared" si="15"/>
        <v>0</v>
      </c>
      <c r="F964">
        <f>IF(ISNA(VLOOKUP(B964,criteria!$U$2:$U$174,1,0)),0,1)</f>
        <v>1</v>
      </c>
      <c r="G964" t="s">
        <v>636</v>
      </c>
      <c r="H964" t="s">
        <v>636</v>
      </c>
      <c r="N964">
        <v>323061037</v>
      </c>
      <c r="O964" t="s">
        <v>132</v>
      </c>
      <c r="V964">
        <v>105414744</v>
      </c>
      <c r="Z964">
        <v>79654728</v>
      </c>
      <c r="AA964">
        <v>294351680</v>
      </c>
      <c r="AB964">
        <v>7904108</v>
      </c>
      <c r="AC964">
        <v>8668025</v>
      </c>
      <c r="AF964">
        <v>595112768</v>
      </c>
      <c r="AG964">
        <v>169677584</v>
      </c>
      <c r="AH964">
        <v>76730560</v>
      </c>
      <c r="AI964">
        <v>29895950</v>
      </c>
      <c r="AJ964">
        <v>106626512</v>
      </c>
      <c r="AK964">
        <v>48119172</v>
      </c>
      <c r="AL964">
        <v>23324760</v>
      </c>
      <c r="AM964">
        <v>586596672</v>
      </c>
      <c r="AN964">
        <v>246240208</v>
      </c>
      <c r="AO964">
        <v>48927752</v>
      </c>
      <c r="AP964">
        <v>288958976</v>
      </c>
      <c r="AQ964">
        <v>328881568</v>
      </c>
      <c r="AT964">
        <v>2375</v>
      </c>
      <c r="AU964">
        <v>0.621</v>
      </c>
      <c r="AW964">
        <v>0.16697200000000001</v>
      </c>
      <c r="AX964">
        <v>0.58251900000000001</v>
      </c>
      <c r="AY964">
        <v>5.0264499999999997E-2</v>
      </c>
      <c r="AZ964">
        <v>37061.5</v>
      </c>
    </row>
    <row r="965" spans="1:52">
      <c r="A965">
        <v>2001</v>
      </c>
      <c r="B965">
        <v>134097</v>
      </c>
      <c r="C965" t="s">
        <v>412</v>
      </c>
      <c r="D965" t="s">
        <v>358</v>
      </c>
      <c r="E965">
        <f t="shared" si="15"/>
        <v>1</v>
      </c>
      <c r="F965">
        <f>IF(ISNA(VLOOKUP(B965,criteria!$U$2:$U$174,1,0)),0,1)</f>
        <v>1</v>
      </c>
      <c r="G965">
        <v>0.62392323628830004</v>
      </c>
      <c r="H965">
        <v>0.5043691017126879</v>
      </c>
      <c r="I965">
        <v>18342</v>
      </c>
      <c r="J965">
        <v>11444</v>
      </c>
      <c r="K965">
        <v>5720</v>
      </c>
      <c r="L965">
        <v>52</v>
      </c>
      <c r="M965">
        <v>5772</v>
      </c>
      <c r="V965">
        <v>139908320</v>
      </c>
      <c r="W965">
        <v>97171672</v>
      </c>
      <c r="Y965">
        <v>16496088</v>
      </c>
      <c r="Z965">
        <v>91876064</v>
      </c>
      <c r="AA965">
        <v>282338880</v>
      </c>
      <c r="AC965">
        <v>19764768</v>
      </c>
      <c r="AD965">
        <v>323793312</v>
      </c>
      <c r="AE965">
        <v>256615728</v>
      </c>
      <c r="AF965">
        <v>674192640</v>
      </c>
      <c r="AG965">
        <v>195410544</v>
      </c>
      <c r="AH965">
        <v>88040536</v>
      </c>
      <c r="AI965">
        <v>37122188</v>
      </c>
      <c r="AJ965">
        <v>125162720</v>
      </c>
      <c r="AK965">
        <v>44331520</v>
      </c>
      <c r="AL965">
        <v>26140478</v>
      </c>
      <c r="AM965">
        <v>571405760</v>
      </c>
      <c r="AN965">
        <v>282122208</v>
      </c>
      <c r="AO965">
        <v>55060080</v>
      </c>
      <c r="AR965">
        <v>674192640</v>
      </c>
      <c r="AS965">
        <v>571405760</v>
      </c>
      <c r="AT965">
        <v>2530</v>
      </c>
      <c r="AU965">
        <v>0.63300000000000001</v>
      </c>
      <c r="AW965">
        <v>0.169956</v>
      </c>
      <c r="AX965">
        <v>0.58811800000000003</v>
      </c>
      <c r="AY965">
        <v>5.4425800000000003E-2</v>
      </c>
      <c r="AZ965">
        <v>38231</v>
      </c>
    </row>
    <row r="966" spans="1:52">
      <c r="A966">
        <v>2002</v>
      </c>
      <c r="B966">
        <v>134097</v>
      </c>
      <c r="C966" t="s">
        <v>412</v>
      </c>
      <c r="D966" t="s">
        <v>358</v>
      </c>
      <c r="E966">
        <f t="shared" si="15"/>
        <v>1</v>
      </c>
      <c r="F966">
        <f>IF(ISNA(VLOOKUP(B966,criteria!$U$2:$U$174,1,0)),0,1)</f>
        <v>1</v>
      </c>
      <c r="G966">
        <v>0.62392323628830004</v>
      </c>
      <c r="H966">
        <v>0.5043691017126879</v>
      </c>
      <c r="I966">
        <v>18342</v>
      </c>
      <c r="J966">
        <v>11444</v>
      </c>
      <c r="K966">
        <v>5720</v>
      </c>
      <c r="L966">
        <v>52</v>
      </c>
      <c r="M966">
        <v>5772</v>
      </c>
      <c r="N966" t="s">
        <v>365</v>
      </c>
      <c r="O966" t="s">
        <v>132</v>
      </c>
      <c r="V966">
        <v>157801376</v>
      </c>
      <c r="W966">
        <v>110695000</v>
      </c>
      <c r="Y966">
        <v>17728000</v>
      </c>
      <c r="Z966">
        <v>118645000</v>
      </c>
      <c r="AA966">
        <v>304216000</v>
      </c>
      <c r="AC966">
        <v>12528000</v>
      </c>
      <c r="AD966">
        <v>369972000</v>
      </c>
      <c r="AE966">
        <v>286057984</v>
      </c>
      <c r="AF966">
        <v>732595008</v>
      </c>
      <c r="AG966">
        <v>211465856</v>
      </c>
      <c r="AH966">
        <v>100226264</v>
      </c>
      <c r="AI966">
        <v>42423980</v>
      </c>
      <c r="AJ966">
        <v>142650240</v>
      </c>
      <c r="AK966">
        <v>49076048</v>
      </c>
      <c r="AL966">
        <v>27800296</v>
      </c>
      <c r="AM966">
        <v>620862976</v>
      </c>
      <c r="AN966">
        <v>305904960</v>
      </c>
      <c r="AO966">
        <v>57305484</v>
      </c>
      <c r="AP966">
        <v>229381808</v>
      </c>
      <c r="AQ966">
        <v>249135008</v>
      </c>
      <c r="AR966">
        <v>732595008</v>
      </c>
      <c r="AS966">
        <v>620862976</v>
      </c>
      <c r="AT966">
        <v>2823</v>
      </c>
      <c r="AU966">
        <v>0.629</v>
      </c>
      <c r="AW966">
        <v>0.169076</v>
      </c>
      <c r="AX966">
        <v>0.58439399999999997</v>
      </c>
      <c r="AY966">
        <v>5.3039700000000002E-2</v>
      </c>
      <c r="AZ966">
        <v>38690</v>
      </c>
    </row>
    <row r="967" spans="1:52">
      <c r="A967">
        <v>2003</v>
      </c>
      <c r="B967">
        <v>134097</v>
      </c>
      <c r="C967" t="s">
        <v>412</v>
      </c>
      <c r="D967" t="s">
        <v>358</v>
      </c>
      <c r="E967">
        <f t="shared" si="15"/>
        <v>1</v>
      </c>
      <c r="F967">
        <f>IF(ISNA(VLOOKUP(B967,criteria!$U$2:$U$174,1,0)),0,1)</f>
        <v>1</v>
      </c>
      <c r="G967">
        <v>0.6446652999376058</v>
      </c>
      <c r="H967">
        <v>0.4215001728309713</v>
      </c>
      <c r="I967">
        <v>22438</v>
      </c>
      <c r="J967">
        <v>14465</v>
      </c>
      <c r="K967">
        <v>6048</v>
      </c>
      <c r="L967">
        <v>49</v>
      </c>
      <c r="M967">
        <v>6097</v>
      </c>
      <c r="N967" t="s">
        <v>365</v>
      </c>
      <c r="O967" t="s">
        <v>132</v>
      </c>
      <c r="V967">
        <v>171079968</v>
      </c>
      <c r="W967">
        <v>117019728</v>
      </c>
      <c r="Y967">
        <v>20521166</v>
      </c>
      <c r="Z967">
        <v>135096928</v>
      </c>
      <c r="AA967">
        <v>327706112</v>
      </c>
      <c r="AC967">
        <v>12461614</v>
      </c>
      <c r="AD967">
        <v>408258368</v>
      </c>
      <c r="AE967">
        <v>288951776</v>
      </c>
      <c r="AF967">
        <v>779436928</v>
      </c>
      <c r="AG967">
        <v>226817504</v>
      </c>
      <c r="AH967">
        <v>112178496</v>
      </c>
      <c r="AI967">
        <v>51376392</v>
      </c>
      <c r="AJ967">
        <v>163554880</v>
      </c>
      <c r="AK967">
        <v>48020656</v>
      </c>
      <c r="AL967">
        <v>28986790</v>
      </c>
      <c r="AM967">
        <v>682883840</v>
      </c>
      <c r="AN967">
        <v>322693408</v>
      </c>
      <c r="AO967">
        <v>67535048</v>
      </c>
      <c r="AP967">
        <v>249135008</v>
      </c>
      <c r="AQ967">
        <v>300111584</v>
      </c>
      <c r="AR967">
        <v>779436928</v>
      </c>
      <c r="AS967">
        <v>682883840</v>
      </c>
      <c r="AT967">
        <v>3318</v>
      </c>
      <c r="AU967">
        <v>0.65500000000000003</v>
      </c>
      <c r="AW967">
        <v>0.16746900000000001</v>
      </c>
      <c r="AX967">
        <v>0.57774000000000003</v>
      </c>
      <c r="AY967">
        <v>4.8994599999999999E-2</v>
      </c>
      <c r="AZ967">
        <v>39143</v>
      </c>
    </row>
    <row r="968" spans="1:52">
      <c r="A968">
        <v>2004</v>
      </c>
      <c r="B968">
        <v>134097</v>
      </c>
      <c r="C968" t="s">
        <v>412</v>
      </c>
      <c r="D968" t="s">
        <v>358</v>
      </c>
      <c r="E968">
        <f t="shared" si="15"/>
        <v>1</v>
      </c>
      <c r="F968">
        <f>IF(ISNA(VLOOKUP(B968,criteria!$U$2:$U$174,1,0)),0,1)</f>
        <v>1</v>
      </c>
      <c r="G968">
        <v>0.64658561937903913</v>
      </c>
      <c r="H968">
        <v>0.43615013629691757</v>
      </c>
      <c r="I968">
        <v>22127</v>
      </c>
      <c r="J968">
        <v>14307</v>
      </c>
      <c r="K968">
        <v>6196</v>
      </c>
      <c r="L968">
        <v>44</v>
      </c>
      <c r="M968">
        <v>6240</v>
      </c>
      <c r="V968">
        <v>195807232</v>
      </c>
      <c r="W968">
        <v>116206224</v>
      </c>
      <c r="Y968">
        <v>25963560</v>
      </c>
      <c r="Z968">
        <v>199359728</v>
      </c>
      <c r="AA968">
        <v>365547584</v>
      </c>
      <c r="AC968">
        <v>11190354</v>
      </c>
      <c r="AD968">
        <v>408086816</v>
      </c>
      <c r="AE968">
        <v>387082720</v>
      </c>
      <c r="AF968">
        <v>859090560</v>
      </c>
      <c r="AG968">
        <v>238277808</v>
      </c>
      <c r="AH968">
        <v>109486808</v>
      </c>
      <c r="AI968">
        <v>59692564</v>
      </c>
      <c r="AJ968">
        <v>169179376</v>
      </c>
      <c r="AK968">
        <v>43572364</v>
      </c>
      <c r="AL968">
        <v>30091978</v>
      </c>
      <c r="AM968">
        <v>742366144</v>
      </c>
      <c r="AN968">
        <v>351439840</v>
      </c>
      <c r="AO968">
        <v>78705744</v>
      </c>
      <c r="AP968">
        <v>300111584</v>
      </c>
      <c r="AQ968">
        <v>348909184</v>
      </c>
      <c r="AR968">
        <v>859090560</v>
      </c>
      <c r="AS968">
        <v>742366144</v>
      </c>
      <c r="AT968">
        <v>3372</v>
      </c>
      <c r="AU968">
        <v>0.66400000000000003</v>
      </c>
      <c r="AW968">
        <v>0.17673700000000001</v>
      </c>
      <c r="AX968">
        <v>0.58600399999999997</v>
      </c>
      <c r="AY968">
        <v>4.8166E-2</v>
      </c>
      <c r="AZ968">
        <v>39757.5</v>
      </c>
    </row>
    <row r="969" spans="1:52">
      <c r="A969">
        <v>2005</v>
      </c>
      <c r="B969">
        <v>134097</v>
      </c>
      <c r="C969" t="s">
        <v>364</v>
      </c>
      <c r="D969" t="s">
        <v>358</v>
      </c>
      <c r="E969">
        <f t="shared" si="15"/>
        <v>1</v>
      </c>
      <c r="F969">
        <f>IF(ISNA(VLOOKUP(B969,criteria!$U$2:$U$174,1,0)),0,1)</f>
        <v>1</v>
      </c>
      <c r="G969">
        <v>0.62432071269487754</v>
      </c>
      <c r="H969">
        <v>0.43286244292237441</v>
      </c>
      <c r="I969">
        <v>22450</v>
      </c>
      <c r="J969">
        <v>14016</v>
      </c>
      <c r="K969">
        <v>6025</v>
      </c>
      <c r="L969">
        <v>42</v>
      </c>
      <c r="M969">
        <v>6067</v>
      </c>
      <c r="V969">
        <v>200282096</v>
      </c>
      <c r="W969">
        <v>114598016</v>
      </c>
      <c r="Y969">
        <v>24399884</v>
      </c>
      <c r="Z969">
        <v>190804928</v>
      </c>
      <c r="AA969">
        <v>380443584</v>
      </c>
      <c r="AC969">
        <v>15218151</v>
      </c>
      <c r="AD969">
        <v>402114880</v>
      </c>
      <c r="AE969">
        <v>409867840</v>
      </c>
      <c r="AF969">
        <v>846610816</v>
      </c>
      <c r="AG969">
        <v>260202016</v>
      </c>
      <c r="AH969">
        <v>123824200</v>
      </c>
      <c r="AI969">
        <v>48946092</v>
      </c>
      <c r="AJ969">
        <v>172770288</v>
      </c>
      <c r="AK969">
        <v>49044684</v>
      </c>
      <c r="AL969">
        <v>30900834</v>
      </c>
      <c r="AM969">
        <v>780044928</v>
      </c>
      <c r="AN969">
        <v>364125888</v>
      </c>
      <c r="AO969">
        <v>81269208</v>
      </c>
      <c r="AP969">
        <v>348909184</v>
      </c>
      <c r="AQ969">
        <v>353863552</v>
      </c>
      <c r="AR969">
        <v>846610816</v>
      </c>
      <c r="AS969">
        <v>780044928</v>
      </c>
      <c r="AT969">
        <v>3794</v>
      </c>
      <c r="AU969">
        <v>0.68300000000000005</v>
      </c>
      <c r="AW969">
        <v>0.181863</v>
      </c>
      <c r="AX969">
        <v>0.59044399999999997</v>
      </c>
      <c r="AY969">
        <v>5.1877100000000002E-2</v>
      </c>
      <c r="AZ969">
        <v>40736</v>
      </c>
    </row>
    <row r="970" spans="1:52">
      <c r="A970">
        <v>2006</v>
      </c>
      <c r="B970">
        <v>134097</v>
      </c>
      <c r="C970" t="s">
        <v>364</v>
      </c>
      <c r="D970" t="s">
        <v>358</v>
      </c>
      <c r="E970">
        <f t="shared" si="15"/>
        <v>1</v>
      </c>
      <c r="F970">
        <f>IF(ISNA(VLOOKUP(B970,criteria!$U$2:$U$174,1,0)),0,1)</f>
        <v>1</v>
      </c>
      <c r="G970">
        <v>0.59218136530586396</v>
      </c>
      <c r="H970">
        <v>0.4435731090040636</v>
      </c>
      <c r="I970">
        <v>23687</v>
      </c>
      <c r="J970">
        <v>14027</v>
      </c>
      <c r="K970">
        <v>6177</v>
      </c>
      <c r="L970">
        <v>45</v>
      </c>
      <c r="M970">
        <v>6222</v>
      </c>
      <c r="V970">
        <v>210642608</v>
      </c>
      <c r="W970">
        <v>118904784</v>
      </c>
      <c r="Y970">
        <v>19312948</v>
      </c>
      <c r="Z970">
        <v>204747664</v>
      </c>
      <c r="AA970">
        <v>426292000</v>
      </c>
      <c r="AC970">
        <v>12608050</v>
      </c>
      <c r="AD970">
        <v>421366848</v>
      </c>
      <c r="AE970">
        <v>482775360</v>
      </c>
      <c r="AF970">
        <v>1062253824</v>
      </c>
      <c r="AG970">
        <v>282525216</v>
      </c>
      <c r="AH970">
        <v>127070376</v>
      </c>
      <c r="AI970">
        <v>44331584</v>
      </c>
      <c r="AJ970">
        <v>171401952</v>
      </c>
      <c r="AK970">
        <v>52197156</v>
      </c>
      <c r="AL970">
        <v>32741326</v>
      </c>
      <c r="AM970">
        <v>848859392</v>
      </c>
      <c r="AN970">
        <v>381774432</v>
      </c>
      <c r="AO970">
        <v>86374208</v>
      </c>
      <c r="AP970">
        <v>353863552</v>
      </c>
      <c r="AQ970">
        <v>412992064</v>
      </c>
      <c r="AR970">
        <v>1062253824</v>
      </c>
      <c r="AS970">
        <v>848859392</v>
      </c>
      <c r="AT970">
        <v>3903</v>
      </c>
      <c r="AU970">
        <v>0.68700000000000006</v>
      </c>
      <c r="AW970">
        <v>0.17396300000000001</v>
      </c>
      <c r="AX970">
        <v>0.57452099999999995</v>
      </c>
      <c r="AY970">
        <v>4.9841200000000002E-2</v>
      </c>
      <c r="AZ970">
        <v>43067</v>
      </c>
    </row>
    <row r="971" spans="1:52">
      <c r="A971">
        <v>2007</v>
      </c>
      <c r="B971">
        <v>134097</v>
      </c>
      <c r="C971" t="s">
        <v>364</v>
      </c>
      <c r="D971" t="s">
        <v>358</v>
      </c>
      <c r="E971">
        <f t="shared" si="15"/>
        <v>1</v>
      </c>
      <c r="F971">
        <f>IF(ISNA(VLOOKUP(B971,criteria!$U$2:$U$174,1,0)),0,1)</f>
        <v>1</v>
      </c>
      <c r="G971">
        <v>0.55108244669925643</v>
      </c>
      <c r="H971">
        <v>0.45717480432351842</v>
      </c>
      <c r="I971">
        <v>24343</v>
      </c>
      <c r="J971">
        <v>13415</v>
      </c>
      <c r="K971">
        <v>6075</v>
      </c>
      <c r="L971">
        <v>58</v>
      </c>
      <c r="M971">
        <v>6133</v>
      </c>
      <c r="N971" t="s">
        <v>365</v>
      </c>
      <c r="O971" t="s">
        <v>132</v>
      </c>
      <c r="P971" t="s">
        <v>50</v>
      </c>
      <c r="Q971" t="s">
        <v>54</v>
      </c>
      <c r="V971">
        <v>220766016</v>
      </c>
      <c r="W971">
        <v>129914504</v>
      </c>
      <c r="Y971">
        <v>16207884</v>
      </c>
      <c r="Z971">
        <v>208022944</v>
      </c>
      <c r="AA971">
        <v>414822656</v>
      </c>
      <c r="AC971">
        <v>17830946</v>
      </c>
      <c r="AD971">
        <v>446900960</v>
      </c>
      <c r="AE971">
        <v>483226304</v>
      </c>
      <c r="AF971">
        <v>1031973120</v>
      </c>
      <c r="AG971">
        <v>294252736</v>
      </c>
      <c r="AH971">
        <v>128809632</v>
      </c>
      <c r="AI971">
        <v>42297028</v>
      </c>
      <c r="AJ971">
        <v>171106656</v>
      </c>
      <c r="AK971">
        <v>53441372</v>
      </c>
      <c r="AL971">
        <v>33688116</v>
      </c>
      <c r="AM971">
        <v>882403392</v>
      </c>
      <c r="AN971">
        <v>391012896</v>
      </c>
      <c r="AO971">
        <v>92161040</v>
      </c>
      <c r="AP971">
        <v>412992064</v>
      </c>
      <c r="AQ971">
        <v>503610112</v>
      </c>
      <c r="AR971">
        <v>1031973120</v>
      </c>
      <c r="AS971">
        <v>882403392</v>
      </c>
      <c r="AT971">
        <v>4351</v>
      </c>
      <c r="AU971">
        <v>0.69499999999999995</v>
      </c>
      <c r="AW971">
        <v>0.16489200000000001</v>
      </c>
      <c r="AX971">
        <v>0.55818299999999998</v>
      </c>
      <c r="AY971">
        <v>4.5133300000000001E-2</v>
      </c>
      <c r="AZ971">
        <v>45593</v>
      </c>
    </row>
    <row r="972" spans="1:52">
      <c r="A972">
        <v>2008</v>
      </c>
      <c r="B972">
        <v>134097</v>
      </c>
      <c r="C972" t="s">
        <v>364</v>
      </c>
      <c r="D972" t="s">
        <v>358</v>
      </c>
      <c r="E972">
        <f t="shared" si="15"/>
        <v>1</v>
      </c>
      <c r="F972">
        <f>IF(ISNA(VLOOKUP(B972,criteria!$U$2:$U$174,1,0)),0,1)</f>
        <v>1</v>
      </c>
      <c r="G972">
        <v>0.46698057680988819</v>
      </c>
      <c r="H972">
        <v>0.4227375850768843</v>
      </c>
      <c r="I972">
        <v>25485</v>
      </c>
      <c r="J972">
        <v>11901</v>
      </c>
      <c r="K972">
        <v>4998</v>
      </c>
      <c r="L972">
        <v>33</v>
      </c>
      <c r="M972">
        <v>5031</v>
      </c>
      <c r="N972" t="s">
        <v>365</v>
      </c>
      <c r="O972" t="s">
        <v>132</v>
      </c>
      <c r="P972" t="s">
        <v>50</v>
      </c>
      <c r="Q972" t="s">
        <v>54</v>
      </c>
      <c r="V972">
        <v>229002160</v>
      </c>
      <c r="W972">
        <v>132154248</v>
      </c>
      <c r="Y972">
        <v>2982306</v>
      </c>
      <c r="Z972">
        <v>208749504</v>
      </c>
      <c r="AA972">
        <v>394833824</v>
      </c>
      <c r="AB972">
        <v>18579144</v>
      </c>
      <c r="AC972">
        <v>15011451</v>
      </c>
      <c r="AD972">
        <v>432863232</v>
      </c>
      <c r="AE972">
        <v>474146496</v>
      </c>
      <c r="AF972">
        <v>973763712</v>
      </c>
      <c r="AG972">
        <v>300858208</v>
      </c>
      <c r="AH972">
        <v>122731376</v>
      </c>
      <c r="AI972">
        <v>48077532</v>
      </c>
      <c r="AJ972">
        <v>170808912</v>
      </c>
      <c r="AK972">
        <v>55895584</v>
      </c>
      <c r="AL972">
        <v>34780312</v>
      </c>
      <c r="AM972">
        <v>908011200</v>
      </c>
      <c r="AN972">
        <v>391892256</v>
      </c>
      <c r="AO972">
        <v>94333896</v>
      </c>
      <c r="AP972">
        <v>503610112</v>
      </c>
      <c r="AQ972">
        <v>343792736</v>
      </c>
      <c r="AR972">
        <v>973763712</v>
      </c>
      <c r="AS972">
        <v>908011200</v>
      </c>
      <c r="AT972">
        <v>4327</v>
      </c>
      <c r="AU972">
        <v>0.71399999999999997</v>
      </c>
      <c r="AW972">
        <v>0.16481699999999999</v>
      </c>
      <c r="AX972">
        <v>0.55707799999999996</v>
      </c>
      <c r="AY972">
        <v>4.6029100000000003E-2</v>
      </c>
      <c r="AZ972">
        <v>46564</v>
      </c>
    </row>
    <row r="973" spans="1:52">
      <c r="A973">
        <v>2009</v>
      </c>
      <c r="B973">
        <v>134097</v>
      </c>
      <c r="C973" t="s">
        <v>364</v>
      </c>
      <c r="D973" t="s">
        <v>358</v>
      </c>
      <c r="E973">
        <f t="shared" si="15"/>
        <v>1</v>
      </c>
      <c r="F973">
        <f>IF(ISNA(VLOOKUP(B973,criteria!$U$2:$U$174,1,0)),0,1)</f>
        <v>1</v>
      </c>
      <c r="G973">
        <v>0.61043559878834419</v>
      </c>
      <c r="H973">
        <v>0.41703941850712889</v>
      </c>
      <c r="I973">
        <v>23439</v>
      </c>
      <c r="J973">
        <v>14308</v>
      </c>
      <c r="K973">
        <v>5951</v>
      </c>
      <c r="L973">
        <v>16</v>
      </c>
      <c r="M973">
        <v>5967</v>
      </c>
      <c r="N973" t="s">
        <v>365</v>
      </c>
      <c r="O973" t="s">
        <v>132</v>
      </c>
      <c r="P973" t="s">
        <v>50</v>
      </c>
      <c r="Q973" t="s">
        <v>54</v>
      </c>
      <c r="R973">
        <v>-84.304299999999998</v>
      </c>
      <c r="S973">
        <v>30.442699999999999</v>
      </c>
      <c r="V973">
        <v>255108576</v>
      </c>
      <c r="W973">
        <v>156832336</v>
      </c>
      <c r="Y973">
        <v>1339381</v>
      </c>
      <c r="Z973">
        <v>241010528</v>
      </c>
      <c r="AA973">
        <v>330680704</v>
      </c>
      <c r="AB973">
        <v>21643692</v>
      </c>
      <c r="AC973">
        <v>31908818</v>
      </c>
      <c r="AD973">
        <v>463405952</v>
      </c>
      <c r="AE973">
        <v>479611072</v>
      </c>
      <c r="AF973">
        <v>997046720</v>
      </c>
      <c r="AG973">
        <v>303588576</v>
      </c>
      <c r="AH973">
        <v>136369200</v>
      </c>
      <c r="AI973">
        <v>46352900</v>
      </c>
      <c r="AJ973">
        <v>182722096</v>
      </c>
      <c r="AK973">
        <v>50962184</v>
      </c>
      <c r="AL973">
        <v>35312880</v>
      </c>
      <c r="AM973">
        <v>911787840</v>
      </c>
      <c r="AN973">
        <v>403293184</v>
      </c>
      <c r="AO973">
        <v>98716000</v>
      </c>
      <c r="AP973">
        <v>343792736</v>
      </c>
      <c r="AQ973">
        <v>370354880</v>
      </c>
      <c r="AR973">
        <v>997046720</v>
      </c>
      <c r="AS973">
        <v>911787840</v>
      </c>
      <c r="AT973">
        <v>4559</v>
      </c>
      <c r="AU973">
        <v>0.73599999999999999</v>
      </c>
      <c r="AW973">
        <v>0.15326000000000001</v>
      </c>
      <c r="AX973">
        <v>0.55976199999999998</v>
      </c>
      <c r="AY973">
        <v>4.4514499999999999E-2</v>
      </c>
      <c r="AZ973">
        <v>46704.5</v>
      </c>
    </row>
    <row r="974" spans="1:52">
      <c r="A974">
        <v>2010</v>
      </c>
      <c r="B974">
        <v>134097</v>
      </c>
      <c r="C974" t="s">
        <v>364</v>
      </c>
      <c r="D974" t="s">
        <v>358</v>
      </c>
      <c r="E974">
        <f t="shared" si="15"/>
        <v>1</v>
      </c>
      <c r="F974">
        <f>IF(ISNA(VLOOKUP(B974,criteria!$U$2:$U$174,1,0)),0,1)</f>
        <v>1</v>
      </c>
      <c r="G974">
        <v>0.5952298651918424</v>
      </c>
      <c r="H974">
        <v>0.38404955478126213</v>
      </c>
      <c r="I974">
        <v>26037</v>
      </c>
      <c r="J974">
        <v>15498</v>
      </c>
      <c r="K974">
        <v>5933</v>
      </c>
      <c r="L974">
        <v>19</v>
      </c>
      <c r="M974">
        <v>5952</v>
      </c>
      <c r="V974">
        <v>289266208</v>
      </c>
      <c r="W974">
        <v>171636448</v>
      </c>
      <c r="Y974">
        <v>1458023</v>
      </c>
      <c r="Z974">
        <v>192960848</v>
      </c>
      <c r="AA974">
        <v>393004896</v>
      </c>
      <c r="AB974">
        <v>38636848</v>
      </c>
      <c r="AC974">
        <v>60448216</v>
      </c>
      <c r="AD974">
        <v>481554496</v>
      </c>
      <c r="AE974">
        <v>524461408</v>
      </c>
      <c r="AF974">
        <v>1074684416</v>
      </c>
      <c r="AG974">
        <v>324277184</v>
      </c>
      <c r="AH974">
        <v>158549152</v>
      </c>
      <c r="AI974">
        <v>38821324</v>
      </c>
      <c r="AJ974">
        <v>197370480</v>
      </c>
      <c r="AK974">
        <v>71509128</v>
      </c>
      <c r="AL974">
        <v>36178236</v>
      </c>
      <c r="AM974">
        <v>956296000</v>
      </c>
      <c r="AN974">
        <v>441228576</v>
      </c>
      <c r="AO974">
        <v>107407632</v>
      </c>
      <c r="AP974">
        <v>452960032</v>
      </c>
      <c r="AQ974">
        <v>525259744</v>
      </c>
      <c r="AR974">
        <v>1074684416</v>
      </c>
      <c r="AS974">
        <v>956296000</v>
      </c>
      <c r="AT974">
        <v>4469</v>
      </c>
      <c r="AU974">
        <v>0.73799999999999999</v>
      </c>
      <c r="AW974">
        <v>0.14663000000000001</v>
      </c>
      <c r="AX974">
        <v>0.56223900000000004</v>
      </c>
      <c r="AY974">
        <v>3.9337799999999999E-2</v>
      </c>
      <c r="AZ974">
        <v>46161</v>
      </c>
    </row>
    <row r="975" spans="1:52">
      <c r="A975">
        <v>2011</v>
      </c>
      <c r="B975">
        <v>134097</v>
      </c>
      <c r="C975" t="s">
        <v>364</v>
      </c>
      <c r="D975" t="s">
        <v>358</v>
      </c>
      <c r="E975">
        <f t="shared" si="15"/>
        <v>1</v>
      </c>
      <c r="F975">
        <f>IF(ISNA(VLOOKUP(B975,criteria!$U$2:$U$174,1,0)),0,1)</f>
        <v>1</v>
      </c>
      <c r="G975">
        <v>0.58492565252710771</v>
      </c>
      <c r="H975">
        <v>0.37044864440553105</v>
      </c>
      <c r="I975">
        <v>28313</v>
      </c>
      <c r="J975">
        <v>16561</v>
      </c>
      <c r="K975">
        <v>6105</v>
      </c>
      <c r="L975">
        <v>30</v>
      </c>
      <c r="M975">
        <v>6135</v>
      </c>
      <c r="N975" t="s">
        <v>365</v>
      </c>
      <c r="O975" t="s">
        <v>132</v>
      </c>
      <c r="P975" t="s">
        <v>50</v>
      </c>
      <c r="Q975" t="s">
        <v>54</v>
      </c>
      <c r="R975">
        <v>-84.290899999999993</v>
      </c>
      <c r="S975">
        <v>30.439699999999998</v>
      </c>
      <c r="T975">
        <v>5.1999999999999998E-2</v>
      </c>
      <c r="U975">
        <v>6475</v>
      </c>
      <c r="V975">
        <v>323240480</v>
      </c>
      <c r="W975">
        <v>199964144</v>
      </c>
      <c r="Y975">
        <v>968409</v>
      </c>
      <c r="Z975">
        <v>189148752</v>
      </c>
      <c r="AA975">
        <v>349989152</v>
      </c>
      <c r="AB975">
        <v>37502824</v>
      </c>
      <c r="AC975">
        <v>35061304</v>
      </c>
      <c r="AD975">
        <v>523170304</v>
      </c>
      <c r="AE975">
        <v>452234176</v>
      </c>
      <c r="AF975">
        <v>1013993408</v>
      </c>
      <c r="AG975">
        <v>330334720</v>
      </c>
      <c r="AH975">
        <v>160002672</v>
      </c>
      <c r="AI975">
        <v>31960036</v>
      </c>
      <c r="AJ975">
        <v>191962704</v>
      </c>
      <c r="AK975">
        <v>71013992</v>
      </c>
      <c r="AL975">
        <v>39193976</v>
      </c>
      <c r="AM975">
        <v>977075008</v>
      </c>
      <c r="AN975">
        <v>444869376</v>
      </c>
      <c r="AO975">
        <v>100410432</v>
      </c>
      <c r="AP975">
        <v>525259744</v>
      </c>
      <c r="AQ975">
        <v>497708352</v>
      </c>
      <c r="AR975">
        <v>1013993408</v>
      </c>
      <c r="AS975">
        <v>977075008</v>
      </c>
      <c r="AT975">
        <v>4651</v>
      </c>
      <c r="AU975">
        <v>0.751</v>
      </c>
      <c r="AW975">
        <v>0.14143800000000001</v>
      </c>
      <c r="AX975">
        <v>0.56983799999999996</v>
      </c>
      <c r="AY975">
        <v>3.61205E-2</v>
      </c>
      <c r="AZ975">
        <v>44726</v>
      </c>
    </row>
    <row r="976" spans="1:52">
      <c r="A976">
        <v>2012</v>
      </c>
      <c r="B976">
        <v>134097</v>
      </c>
      <c r="C976" t="s">
        <v>364</v>
      </c>
      <c r="D976" t="s">
        <v>358</v>
      </c>
      <c r="E976">
        <f t="shared" si="15"/>
        <v>1</v>
      </c>
      <c r="F976">
        <f>IF(ISNA(VLOOKUP(B976,criteria!$U$2:$U$174,1,0)),0,1)</f>
        <v>1</v>
      </c>
      <c r="G976">
        <v>0.53675099866844211</v>
      </c>
      <c r="H976">
        <v>0.3558670305135202</v>
      </c>
      <c r="I976">
        <v>30040</v>
      </c>
      <c r="J976">
        <v>16124</v>
      </c>
      <c r="K976">
        <v>5705</v>
      </c>
      <c r="L976">
        <v>33</v>
      </c>
      <c r="M976">
        <v>5738</v>
      </c>
      <c r="N976" t="s">
        <v>365</v>
      </c>
      <c r="O976" t="s">
        <v>132</v>
      </c>
      <c r="P976" t="s">
        <v>50</v>
      </c>
      <c r="Q976" t="s">
        <v>54</v>
      </c>
      <c r="R976">
        <v>-84.290899999999993</v>
      </c>
      <c r="S976">
        <v>30.439699999999998</v>
      </c>
      <c r="T976">
        <v>6.9000000000000006E-2</v>
      </c>
      <c r="U976">
        <v>6543</v>
      </c>
      <c r="V976">
        <v>349768736</v>
      </c>
      <c r="W976">
        <v>225566608</v>
      </c>
      <c r="Y976">
        <v>799981</v>
      </c>
      <c r="Z976">
        <v>195772304</v>
      </c>
      <c r="AA976">
        <v>288744192</v>
      </c>
      <c r="AB976">
        <v>42153880</v>
      </c>
      <c r="AC976">
        <v>35800308</v>
      </c>
      <c r="AD976">
        <v>568889472</v>
      </c>
      <c r="AE976">
        <v>367151168</v>
      </c>
      <c r="AF976">
        <v>985313792</v>
      </c>
      <c r="AG976">
        <v>338810272</v>
      </c>
      <c r="AH976">
        <v>172533328</v>
      </c>
      <c r="AI976">
        <v>35503900</v>
      </c>
      <c r="AJ976">
        <v>208037232</v>
      </c>
      <c r="AK976">
        <v>64800296</v>
      </c>
      <c r="AL976">
        <v>46838188</v>
      </c>
      <c r="AM976">
        <v>987280384</v>
      </c>
      <c r="AN976">
        <v>453535328</v>
      </c>
      <c r="AO976">
        <v>100757712</v>
      </c>
      <c r="AP976">
        <v>497708352</v>
      </c>
      <c r="AQ976">
        <v>548094848</v>
      </c>
      <c r="AR976">
        <v>985313792</v>
      </c>
      <c r="AS976">
        <v>987280384</v>
      </c>
      <c r="AT976">
        <v>4697</v>
      </c>
      <c r="AU976">
        <v>0.76900000000000002</v>
      </c>
      <c r="AW976">
        <v>0.14013100000000001</v>
      </c>
      <c r="AX976">
        <v>0.57060200000000005</v>
      </c>
      <c r="AY976">
        <v>3.5941500000000001E-2</v>
      </c>
      <c r="AZ976">
        <v>44387</v>
      </c>
    </row>
    <row r="977" spans="1:52">
      <c r="A977">
        <v>2013</v>
      </c>
      <c r="B977">
        <v>134097</v>
      </c>
      <c r="C977" t="s">
        <v>364</v>
      </c>
      <c r="D977" t="s">
        <v>358</v>
      </c>
      <c r="E977">
        <f t="shared" si="15"/>
        <v>1</v>
      </c>
      <c r="F977">
        <f>IF(ISNA(VLOOKUP(B977,criteria!$U$2:$U$174,1,0)),0,1)</f>
        <v>1</v>
      </c>
      <c r="G977">
        <v>0.56807194293248586</v>
      </c>
      <c r="H977">
        <v>0.35993572576325655</v>
      </c>
      <c r="I977">
        <v>29579</v>
      </c>
      <c r="J977">
        <v>16803</v>
      </c>
      <c r="K977">
        <v>5982</v>
      </c>
      <c r="L977">
        <v>66</v>
      </c>
      <c r="M977">
        <v>6048</v>
      </c>
      <c r="N977" t="s">
        <v>365</v>
      </c>
      <c r="O977" t="s">
        <v>132</v>
      </c>
      <c r="P977" t="s">
        <v>50</v>
      </c>
      <c r="Q977" t="s">
        <v>54</v>
      </c>
      <c r="R977">
        <v>-84.294799999999995</v>
      </c>
      <c r="S977">
        <v>30.4421</v>
      </c>
      <c r="T977">
        <v>5.8000000000000003E-2</v>
      </c>
      <c r="U977">
        <v>6962</v>
      </c>
      <c r="V977">
        <v>364139936</v>
      </c>
      <c r="W977">
        <v>245155024</v>
      </c>
      <c r="Y977">
        <v>825495</v>
      </c>
      <c r="Z977">
        <v>189140208</v>
      </c>
      <c r="AA977">
        <v>403066560</v>
      </c>
      <c r="AB977">
        <v>34586072</v>
      </c>
      <c r="AC977">
        <v>38953596</v>
      </c>
      <c r="AD977">
        <v>598374848</v>
      </c>
      <c r="AE977">
        <v>485909536</v>
      </c>
      <c r="AF977">
        <v>1107091072</v>
      </c>
      <c r="AG977">
        <v>379210240</v>
      </c>
      <c r="AH977">
        <v>183658176</v>
      </c>
      <c r="AI977">
        <v>36767208</v>
      </c>
      <c r="AJ977">
        <v>220425376</v>
      </c>
      <c r="AK977">
        <v>80643040</v>
      </c>
      <c r="AL977">
        <v>51665740</v>
      </c>
      <c r="AM977">
        <v>1088619520</v>
      </c>
      <c r="AN977">
        <v>491271072</v>
      </c>
      <c r="AO977">
        <v>124403184</v>
      </c>
      <c r="AP977">
        <v>548094848</v>
      </c>
      <c r="AQ977">
        <v>624556544</v>
      </c>
      <c r="AR977">
        <v>1107091072</v>
      </c>
      <c r="AS977">
        <v>1088619520</v>
      </c>
      <c r="AT977">
        <v>3951</v>
      </c>
      <c r="AU977">
        <v>0.79100000000000004</v>
      </c>
      <c r="AW977">
        <v>0.13786799999999999</v>
      </c>
      <c r="AX977">
        <v>0.56972599999999995</v>
      </c>
      <c r="AY977">
        <v>3.5175499999999998E-2</v>
      </c>
      <c r="AZ977">
        <v>44646</v>
      </c>
    </row>
    <row r="978" spans="1:52">
      <c r="A978">
        <v>2014</v>
      </c>
      <c r="B978">
        <v>134097</v>
      </c>
      <c r="C978" t="s">
        <v>364</v>
      </c>
      <c r="D978" t="s">
        <v>358</v>
      </c>
      <c r="E978">
        <f t="shared" si="15"/>
        <v>1</v>
      </c>
      <c r="F978">
        <f>IF(ISNA(VLOOKUP(B978,criteria!$U$2:$U$174,1,0)),0,1)</f>
        <v>1</v>
      </c>
      <c r="G978">
        <v>0.55385581180202204</v>
      </c>
      <c r="H978">
        <v>0.35918391695997137</v>
      </c>
      <c r="I978">
        <v>30266</v>
      </c>
      <c r="J978">
        <v>16763</v>
      </c>
      <c r="K978">
        <v>5969</v>
      </c>
      <c r="L978">
        <v>52</v>
      </c>
      <c r="M978">
        <v>6021</v>
      </c>
      <c r="N978" t="s">
        <v>365</v>
      </c>
      <c r="O978" t="s">
        <v>132</v>
      </c>
      <c r="P978" t="s">
        <v>50</v>
      </c>
      <c r="Q978" t="s">
        <v>54</v>
      </c>
      <c r="R978">
        <v>-84.294799999999995</v>
      </c>
      <c r="S978">
        <v>30.4421</v>
      </c>
      <c r="T978">
        <v>0.05</v>
      </c>
      <c r="U978">
        <v>7309</v>
      </c>
      <c r="V978">
        <v>373274592</v>
      </c>
      <c r="W978">
        <v>251879424</v>
      </c>
      <c r="Y978">
        <v>952822</v>
      </c>
      <c r="Z978">
        <v>178362144</v>
      </c>
      <c r="AA978">
        <v>431991072</v>
      </c>
      <c r="AB978">
        <v>36384760</v>
      </c>
      <c r="AC978">
        <v>37927888</v>
      </c>
      <c r="AD978">
        <v>600546368</v>
      </c>
      <c r="AE978">
        <v>508062432</v>
      </c>
      <c r="AF978">
        <v>1128649088</v>
      </c>
      <c r="AG978">
        <v>392286208</v>
      </c>
      <c r="AH978">
        <v>169318208</v>
      </c>
      <c r="AI978">
        <v>41279540</v>
      </c>
      <c r="AJ978">
        <v>210597744</v>
      </c>
      <c r="AK978">
        <v>83510408</v>
      </c>
      <c r="AL978">
        <v>52115168</v>
      </c>
      <c r="AM978">
        <v>1089192704</v>
      </c>
      <c r="AN978">
        <v>489623520</v>
      </c>
      <c r="AO978">
        <v>144039232</v>
      </c>
      <c r="AP978">
        <v>624556544</v>
      </c>
      <c r="AQ978">
        <v>605275008</v>
      </c>
      <c r="AR978">
        <v>1128649088</v>
      </c>
      <c r="AS978">
        <v>1089192704</v>
      </c>
      <c r="AT978">
        <v>4704</v>
      </c>
      <c r="AU978">
        <v>0.79400000000000004</v>
      </c>
      <c r="AW978">
        <v>0.12711900000000001</v>
      </c>
      <c r="AX978">
        <v>0.56904299999999997</v>
      </c>
      <c r="AY978">
        <v>3.3732100000000001E-2</v>
      </c>
      <c r="AZ978">
        <v>46664.5</v>
      </c>
    </row>
    <row r="979" spans="1:52">
      <c r="A979">
        <v>2015</v>
      </c>
      <c r="B979">
        <v>134097</v>
      </c>
      <c r="C979" t="s">
        <v>364</v>
      </c>
      <c r="D979" t="s">
        <v>358</v>
      </c>
      <c r="E979">
        <f t="shared" si="15"/>
        <v>1</v>
      </c>
      <c r="F979">
        <f>IF(ISNA(VLOOKUP(B979,criteria!$U$2:$U$174,1,0)),0,1)</f>
        <v>1</v>
      </c>
      <c r="G979">
        <v>0.559004961780877</v>
      </c>
      <c r="H979">
        <v>0.36583903082643637</v>
      </c>
      <c r="I979">
        <v>29828</v>
      </c>
      <c r="J979">
        <v>16674</v>
      </c>
      <c r="K979">
        <v>6043</v>
      </c>
      <c r="L979">
        <v>57</v>
      </c>
      <c r="M979">
        <v>6100</v>
      </c>
      <c r="T979">
        <v>4.3999999999999997E-2</v>
      </c>
      <c r="U979">
        <v>7547</v>
      </c>
      <c r="V979">
        <v>378825696</v>
      </c>
      <c r="W979">
        <v>253263248</v>
      </c>
      <c r="Y979">
        <v>1479508</v>
      </c>
      <c r="Z979">
        <v>177787264</v>
      </c>
      <c r="AA979">
        <v>458466816</v>
      </c>
      <c r="AB979">
        <v>49724624</v>
      </c>
      <c r="AC979">
        <v>26785144</v>
      </c>
      <c r="AD979">
        <v>588212800</v>
      </c>
      <c r="AE979">
        <v>557916672</v>
      </c>
      <c r="AF979">
        <v>1183798528</v>
      </c>
      <c r="AG979">
        <v>408542304</v>
      </c>
      <c r="AH979">
        <v>169447664</v>
      </c>
      <c r="AI979">
        <v>41697216</v>
      </c>
      <c r="AJ979">
        <v>211144880</v>
      </c>
      <c r="AK979">
        <v>90563040</v>
      </c>
      <c r="AL979">
        <v>51214904</v>
      </c>
      <c r="AM979">
        <v>1119618304</v>
      </c>
      <c r="AN979">
        <v>512669056</v>
      </c>
      <c r="AO979">
        <v>150618800</v>
      </c>
      <c r="AP979">
        <v>605275008</v>
      </c>
      <c r="AQ979">
        <v>584528832</v>
      </c>
      <c r="AR979">
        <v>1183798528</v>
      </c>
      <c r="AS979">
        <v>1119618304</v>
      </c>
      <c r="AT979">
        <v>4769</v>
      </c>
      <c r="AU979">
        <v>0.80100000000000005</v>
      </c>
      <c r="AW979">
        <v>0.11494799999999999</v>
      </c>
      <c r="AX979">
        <v>0.57289299999999999</v>
      </c>
      <c r="AY979">
        <v>2.7698299999999999E-2</v>
      </c>
      <c r="AZ979">
        <v>45217</v>
      </c>
    </row>
    <row r="980" spans="1:52">
      <c r="A980">
        <v>2016</v>
      </c>
      <c r="B980">
        <v>134097</v>
      </c>
      <c r="C980" t="s">
        <v>364</v>
      </c>
      <c r="D980" t="s">
        <v>358</v>
      </c>
      <c r="E980">
        <f t="shared" si="15"/>
        <v>1</v>
      </c>
      <c r="F980">
        <f>IF(ISNA(VLOOKUP(B980,criteria!$U$2:$U$174,1,0)),0,1)</f>
        <v>1</v>
      </c>
      <c r="G980">
        <v>0.58014951596789199</v>
      </c>
      <c r="H980">
        <v>0.37304038004750595</v>
      </c>
      <c r="I980">
        <v>29027</v>
      </c>
      <c r="J980">
        <v>16840</v>
      </c>
      <c r="K980">
        <v>6215</v>
      </c>
      <c r="L980">
        <v>67</v>
      </c>
      <c r="M980">
        <v>6282</v>
      </c>
      <c r="T980">
        <v>4.8000000000000001E-2</v>
      </c>
      <c r="U980">
        <v>7750</v>
      </c>
      <c r="V980">
        <v>380849248</v>
      </c>
      <c r="W980">
        <v>248667968</v>
      </c>
      <c r="Y980">
        <v>13233204</v>
      </c>
      <c r="Z980">
        <v>185143312</v>
      </c>
      <c r="AA980">
        <v>498067968</v>
      </c>
      <c r="AB980">
        <v>46036000</v>
      </c>
      <c r="AC980">
        <v>6994190</v>
      </c>
      <c r="AD980">
        <v>598718144</v>
      </c>
      <c r="AE980">
        <v>550940672</v>
      </c>
      <c r="AF980">
        <v>1172488832</v>
      </c>
      <c r="AG980">
        <v>399267200</v>
      </c>
      <c r="AH980">
        <v>172879456</v>
      </c>
      <c r="AI980">
        <v>42202364</v>
      </c>
      <c r="AJ980">
        <v>215081824</v>
      </c>
      <c r="AK980">
        <v>106206176</v>
      </c>
      <c r="AL980">
        <v>60229556</v>
      </c>
      <c r="AM980">
        <v>1167750656</v>
      </c>
      <c r="AN980">
        <v>527236000</v>
      </c>
      <c r="AO980">
        <v>179645136</v>
      </c>
      <c r="AP980">
        <v>584528832</v>
      </c>
      <c r="AQ980">
        <v>639371392</v>
      </c>
      <c r="AR980">
        <v>1172488832</v>
      </c>
      <c r="AS980">
        <v>1167750656</v>
      </c>
      <c r="AT980">
        <v>4927</v>
      </c>
      <c r="AU980">
        <v>0.80200000000000005</v>
      </c>
      <c r="AW980">
        <v>0.102147</v>
      </c>
      <c r="AX980">
        <v>0.58446500000000001</v>
      </c>
      <c r="AY980">
        <v>2.25034E-2</v>
      </c>
      <c r="AZ980">
        <v>43729</v>
      </c>
    </row>
    <row r="981" spans="1:52">
      <c r="A981">
        <v>2017</v>
      </c>
      <c r="B981">
        <v>134097</v>
      </c>
      <c r="C981" t="s">
        <v>364</v>
      </c>
      <c r="D981" t="s">
        <v>358</v>
      </c>
      <c r="E981">
        <f t="shared" si="15"/>
        <v>1</v>
      </c>
      <c r="F981">
        <f>IF(ISNA(VLOOKUP(B981,criteria!$U$2:$U$174,1,0)),0,1)</f>
        <v>1</v>
      </c>
      <c r="G981">
        <v>0.49190581309786607</v>
      </c>
      <c r="H981">
        <v>0.37529486220585695</v>
      </c>
      <c r="I981">
        <v>35334</v>
      </c>
      <c r="J981">
        <v>17381</v>
      </c>
      <c r="K981">
        <v>6450</v>
      </c>
      <c r="L981">
        <v>73</v>
      </c>
      <c r="M981">
        <v>6523</v>
      </c>
      <c r="N981" t="s">
        <v>365</v>
      </c>
      <c r="O981" t="s">
        <v>132</v>
      </c>
      <c r="P981" t="s">
        <v>50</v>
      </c>
      <c r="Q981" t="s">
        <v>54</v>
      </c>
      <c r="R981">
        <v>-84.291899999999998</v>
      </c>
      <c r="S981">
        <v>30.440799999999999</v>
      </c>
      <c r="T981">
        <v>3.4000000000000002E-2</v>
      </c>
      <c r="U981">
        <v>7724</v>
      </c>
      <c r="V981">
        <v>390933856</v>
      </c>
      <c r="W981">
        <v>230122368</v>
      </c>
      <c r="Y981">
        <v>13312794</v>
      </c>
      <c r="Z981">
        <v>209166976</v>
      </c>
      <c r="AA981">
        <v>578436288</v>
      </c>
      <c r="AB981">
        <v>49989352</v>
      </c>
      <c r="AC981">
        <v>10943355</v>
      </c>
      <c r="AD981">
        <v>616078400</v>
      </c>
      <c r="AE981">
        <v>654994944</v>
      </c>
      <c r="AF981">
        <v>1319631232</v>
      </c>
      <c r="AG981">
        <v>452499040</v>
      </c>
      <c r="AH981">
        <v>196675840</v>
      </c>
      <c r="AI981">
        <v>44524348</v>
      </c>
      <c r="AJ981">
        <v>241200192</v>
      </c>
      <c r="AK981">
        <v>129966496</v>
      </c>
      <c r="AL981">
        <v>69731432</v>
      </c>
      <c r="AM981">
        <v>1269570432</v>
      </c>
      <c r="AN981">
        <v>544785856</v>
      </c>
      <c r="AO981">
        <v>191013280</v>
      </c>
      <c r="AP981">
        <v>639371392</v>
      </c>
      <c r="AQ981">
        <v>681369728</v>
      </c>
      <c r="AR981">
        <v>1319631232</v>
      </c>
      <c r="AS981">
        <v>1269570432</v>
      </c>
    </row>
    <row r="982" spans="1:52">
      <c r="A982">
        <v>1990</v>
      </c>
      <c r="B982">
        <v>134130</v>
      </c>
      <c r="C982" t="s">
        <v>413</v>
      </c>
      <c r="D982" t="s">
        <v>358</v>
      </c>
      <c r="E982">
        <f t="shared" si="15"/>
        <v>0</v>
      </c>
      <c r="F982">
        <f>IF(ISNA(VLOOKUP(B982,criteria!$U$2:$U$174,1,0)),0,1)</f>
        <v>1</v>
      </c>
      <c r="G982" t="s">
        <v>636</v>
      </c>
      <c r="H982" t="s">
        <v>636</v>
      </c>
      <c r="N982">
        <v>32611</v>
      </c>
      <c r="O982" t="s">
        <v>132</v>
      </c>
      <c r="V982">
        <v>60641448</v>
      </c>
      <c r="Z982">
        <v>99801712</v>
      </c>
      <c r="AA982">
        <v>413697536</v>
      </c>
      <c r="AB982">
        <v>105023408</v>
      </c>
      <c r="AC982">
        <v>5843972</v>
      </c>
      <c r="AF982">
        <v>774604480</v>
      </c>
      <c r="AG982">
        <v>229181872</v>
      </c>
      <c r="AH982">
        <v>219982752</v>
      </c>
      <c r="AI982">
        <v>85818472</v>
      </c>
      <c r="AJ982">
        <v>305801216</v>
      </c>
      <c r="AK982">
        <v>45444340</v>
      </c>
      <c r="AL982">
        <v>19088200</v>
      </c>
      <c r="AM982">
        <v>777328128</v>
      </c>
      <c r="AN982">
        <v>418760896</v>
      </c>
      <c r="AO982">
        <v>98341096</v>
      </c>
    </row>
    <row r="983" spans="1:52">
      <c r="A983">
        <v>1991</v>
      </c>
      <c r="B983">
        <v>134130</v>
      </c>
      <c r="C983" t="s">
        <v>413</v>
      </c>
      <c r="D983" t="s">
        <v>358</v>
      </c>
      <c r="E983">
        <f t="shared" si="15"/>
        <v>0</v>
      </c>
      <c r="F983">
        <f>IF(ISNA(VLOOKUP(B983,criteria!$U$2:$U$174,1,0)),0,1)</f>
        <v>1</v>
      </c>
      <c r="G983" t="s">
        <v>636</v>
      </c>
      <c r="H983" t="s">
        <v>636</v>
      </c>
      <c r="N983">
        <v>32611</v>
      </c>
      <c r="O983" t="s">
        <v>132</v>
      </c>
      <c r="V983">
        <v>74312680</v>
      </c>
      <c r="Z983">
        <v>106512984</v>
      </c>
      <c r="AA983">
        <v>387392096</v>
      </c>
      <c r="AB983">
        <v>120089672</v>
      </c>
      <c r="AC983">
        <v>3858153</v>
      </c>
      <c r="AF983">
        <v>798299328</v>
      </c>
      <c r="AG983">
        <v>217258784</v>
      </c>
      <c r="AH983">
        <v>225803776</v>
      </c>
      <c r="AI983">
        <v>98090792</v>
      </c>
      <c r="AJ983">
        <v>323894560</v>
      </c>
      <c r="AK983">
        <v>45993288</v>
      </c>
      <c r="AL983">
        <v>19158080</v>
      </c>
      <c r="AM983">
        <v>790970368</v>
      </c>
      <c r="AN983">
        <v>405178272</v>
      </c>
      <c r="AO983">
        <v>111189112</v>
      </c>
    </row>
    <row r="984" spans="1:52">
      <c r="A984">
        <v>1992</v>
      </c>
      <c r="B984">
        <v>134130</v>
      </c>
      <c r="C984" t="s">
        <v>413</v>
      </c>
      <c r="D984" t="s">
        <v>358</v>
      </c>
      <c r="E984">
        <f t="shared" si="15"/>
        <v>0</v>
      </c>
      <c r="F984">
        <f>IF(ISNA(VLOOKUP(B984,criteria!$U$2:$U$174,1,0)),0,1)</f>
        <v>1</v>
      </c>
      <c r="G984" t="s">
        <v>636</v>
      </c>
      <c r="H984" t="s">
        <v>636</v>
      </c>
      <c r="N984">
        <v>32611</v>
      </c>
      <c r="O984" t="s">
        <v>132</v>
      </c>
      <c r="V984">
        <v>79356896</v>
      </c>
      <c r="Z984">
        <v>112990912</v>
      </c>
      <c r="AA984">
        <v>384820544</v>
      </c>
      <c r="AB984">
        <v>131891440</v>
      </c>
      <c r="AC984">
        <v>2119582</v>
      </c>
      <c r="AF984">
        <v>816134464</v>
      </c>
      <c r="AG984">
        <v>261594304</v>
      </c>
      <c r="AH984">
        <v>232761712</v>
      </c>
      <c r="AI984">
        <v>70999664</v>
      </c>
      <c r="AJ984">
        <v>303761376</v>
      </c>
      <c r="AK984">
        <v>51053484</v>
      </c>
      <c r="AL984">
        <v>20290550</v>
      </c>
      <c r="AM984">
        <v>822790720</v>
      </c>
      <c r="AN984">
        <v>436966624</v>
      </c>
      <c r="AO984">
        <v>107722088</v>
      </c>
    </row>
    <row r="985" spans="1:52">
      <c r="A985">
        <v>1993</v>
      </c>
      <c r="B985">
        <v>134130</v>
      </c>
      <c r="C985" t="s">
        <v>413</v>
      </c>
      <c r="D985" t="s">
        <v>358</v>
      </c>
      <c r="E985">
        <f t="shared" si="15"/>
        <v>0</v>
      </c>
      <c r="F985">
        <f>IF(ISNA(VLOOKUP(B985,criteria!$U$2:$U$174,1,0)),0,1)</f>
        <v>1</v>
      </c>
      <c r="G985" t="s">
        <v>636</v>
      </c>
      <c r="H985" t="s">
        <v>636</v>
      </c>
      <c r="V985">
        <v>84424376</v>
      </c>
      <c r="Z985">
        <v>114608736</v>
      </c>
      <c r="AA985">
        <v>410467584</v>
      </c>
      <c r="AB985">
        <v>138606208</v>
      </c>
      <c r="AC985">
        <v>3944550</v>
      </c>
      <c r="AF985">
        <v>858735744</v>
      </c>
      <c r="AG985">
        <v>276490240</v>
      </c>
      <c r="AH985">
        <v>235226416</v>
      </c>
      <c r="AI985">
        <v>78507848</v>
      </c>
      <c r="AJ985">
        <v>313734272</v>
      </c>
      <c r="AK985">
        <v>57167692</v>
      </c>
      <c r="AL985">
        <v>20726896</v>
      </c>
      <c r="AM985">
        <v>869706496</v>
      </c>
      <c r="AN985">
        <v>435594240</v>
      </c>
      <c r="AO985">
        <v>113624768</v>
      </c>
    </row>
    <row r="986" spans="1:52">
      <c r="A986">
        <v>1994</v>
      </c>
      <c r="B986">
        <v>134130</v>
      </c>
      <c r="C986" t="s">
        <v>413</v>
      </c>
      <c r="D986" t="s">
        <v>358</v>
      </c>
      <c r="E986">
        <f t="shared" si="15"/>
        <v>0</v>
      </c>
      <c r="F986">
        <f>IF(ISNA(VLOOKUP(B986,criteria!$U$2:$U$174,1,0)),0,1)</f>
        <v>1</v>
      </c>
      <c r="G986" t="s">
        <v>636</v>
      </c>
      <c r="H986" t="s">
        <v>636</v>
      </c>
      <c r="V986">
        <v>88262752</v>
      </c>
      <c r="Z986">
        <v>119543792</v>
      </c>
      <c r="AA986">
        <v>424543712</v>
      </c>
      <c r="AB986">
        <v>64884916</v>
      </c>
      <c r="AC986">
        <v>81231760</v>
      </c>
      <c r="AF986">
        <v>887787072</v>
      </c>
      <c r="AG986">
        <v>272264896</v>
      </c>
      <c r="AH986">
        <v>244761248</v>
      </c>
      <c r="AI986">
        <v>84299368</v>
      </c>
      <c r="AJ986">
        <v>329060608</v>
      </c>
      <c r="AK986">
        <v>62556440</v>
      </c>
      <c r="AL986">
        <v>24679980</v>
      </c>
      <c r="AM986">
        <v>889571520</v>
      </c>
      <c r="AN986">
        <v>470014880</v>
      </c>
      <c r="AO986">
        <v>115293520</v>
      </c>
    </row>
    <row r="987" spans="1:52">
      <c r="A987">
        <v>1995</v>
      </c>
      <c r="B987">
        <v>134130</v>
      </c>
      <c r="C987" t="s">
        <v>413</v>
      </c>
      <c r="D987" t="s">
        <v>358</v>
      </c>
      <c r="E987">
        <f t="shared" si="15"/>
        <v>0</v>
      </c>
      <c r="F987">
        <f>IF(ISNA(VLOOKUP(B987,criteria!$U$2:$U$174,1,0)),0,1)</f>
        <v>1</v>
      </c>
      <c r="G987" t="s">
        <v>636</v>
      </c>
      <c r="H987" t="s">
        <v>636</v>
      </c>
      <c r="N987">
        <v>32611</v>
      </c>
      <c r="O987" t="s">
        <v>132</v>
      </c>
      <c r="V987">
        <v>89056864</v>
      </c>
      <c r="Z987">
        <v>124534696</v>
      </c>
      <c r="AA987">
        <v>448603424</v>
      </c>
      <c r="AB987">
        <v>69259984</v>
      </c>
      <c r="AC987">
        <v>93584976</v>
      </c>
      <c r="AF987">
        <v>931084352</v>
      </c>
      <c r="AG987">
        <v>296045632</v>
      </c>
      <c r="AH987">
        <v>248477888</v>
      </c>
      <c r="AI987">
        <v>81602152</v>
      </c>
      <c r="AJ987">
        <v>330080032</v>
      </c>
      <c r="AK987">
        <v>67771480</v>
      </c>
      <c r="AL987">
        <v>25638528</v>
      </c>
      <c r="AM987">
        <v>934329152</v>
      </c>
      <c r="AN987">
        <v>479180608</v>
      </c>
      <c r="AO987">
        <v>119264016</v>
      </c>
    </row>
    <row r="988" spans="1:52">
      <c r="A988">
        <v>1996</v>
      </c>
      <c r="B988">
        <v>134130</v>
      </c>
      <c r="C988" t="s">
        <v>413</v>
      </c>
      <c r="D988" t="s">
        <v>358</v>
      </c>
      <c r="E988">
        <f t="shared" si="15"/>
        <v>0</v>
      </c>
      <c r="F988">
        <f>IF(ISNA(VLOOKUP(B988,criteria!$U$2:$U$174,1,0)),0,1)</f>
        <v>1</v>
      </c>
      <c r="G988" t="s">
        <v>636</v>
      </c>
      <c r="H988" t="s">
        <v>636</v>
      </c>
      <c r="N988">
        <v>32611</v>
      </c>
      <c r="O988" t="s">
        <v>132</v>
      </c>
      <c r="V988">
        <v>94016000</v>
      </c>
      <c r="Z988">
        <v>128274496</v>
      </c>
      <c r="AA988">
        <v>487072992</v>
      </c>
      <c r="AB988">
        <v>62272000</v>
      </c>
      <c r="AC988">
        <v>91340000</v>
      </c>
      <c r="AF988">
        <v>978700480</v>
      </c>
      <c r="AG988">
        <v>303915008</v>
      </c>
      <c r="AH988">
        <v>253892992</v>
      </c>
      <c r="AI988">
        <v>91833000</v>
      </c>
      <c r="AJ988">
        <v>345725984</v>
      </c>
      <c r="AK988">
        <v>68256000</v>
      </c>
      <c r="AL988">
        <v>18772000</v>
      </c>
      <c r="AM988">
        <v>974607552</v>
      </c>
      <c r="AN988">
        <v>493237760</v>
      </c>
      <c r="AO988">
        <v>126281288</v>
      </c>
      <c r="AP988">
        <v>287843328</v>
      </c>
      <c r="AQ988">
        <v>296935168</v>
      </c>
      <c r="AT988">
        <v>2796</v>
      </c>
      <c r="AU988">
        <v>0.64100000000000001</v>
      </c>
    </row>
    <row r="989" spans="1:52">
      <c r="A989">
        <v>1997</v>
      </c>
      <c r="B989">
        <v>134130</v>
      </c>
      <c r="C989" t="s">
        <v>413</v>
      </c>
      <c r="D989" t="s">
        <v>358</v>
      </c>
      <c r="E989">
        <f t="shared" si="15"/>
        <v>0</v>
      </c>
      <c r="F989">
        <f>IF(ISNA(VLOOKUP(B989,criteria!$U$2:$U$174,1,0)),0,1)</f>
        <v>1</v>
      </c>
      <c r="G989" t="s">
        <v>636</v>
      </c>
      <c r="H989" t="s">
        <v>636</v>
      </c>
      <c r="V989">
        <v>109221000</v>
      </c>
      <c r="Z989">
        <v>151556000</v>
      </c>
      <c r="AA989">
        <v>495468992</v>
      </c>
      <c r="AB989">
        <v>53192000</v>
      </c>
      <c r="AC989">
        <v>106770000</v>
      </c>
      <c r="AF989">
        <v>1054590976</v>
      </c>
      <c r="AG989">
        <v>347804000</v>
      </c>
      <c r="AH989">
        <v>252180000</v>
      </c>
      <c r="AI989">
        <v>83297000</v>
      </c>
      <c r="AJ989">
        <v>335476992</v>
      </c>
      <c r="AK989">
        <v>71790000</v>
      </c>
      <c r="AL989">
        <v>20829000</v>
      </c>
      <c r="AM989">
        <v>1030297984</v>
      </c>
      <c r="AN989">
        <v>522895616</v>
      </c>
      <c r="AO989">
        <v>131716272</v>
      </c>
      <c r="AP989">
        <v>296935168</v>
      </c>
      <c r="AQ989">
        <v>375257280</v>
      </c>
      <c r="AT989">
        <v>2990</v>
      </c>
      <c r="AU989">
        <v>0.66900000000000004</v>
      </c>
      <c r="AW989">
        <v>0.178538</v>
      </c>
      <c r="AX989">
        <v>0.54294799999999999</v>
      </c>
      <c r="AY989">
        <v>5.3360200000000003E-2</v>
      </c>
      <c r="AZ989">
        <v>32741</v>
      </c>
    </row>
    <row r="990" spans="1:52">
      <c r="A990">
        <v>1998</v>
      </c>
      <c r="B990">
        <v>134130</v>
      </c>
      <c r="C990" t="s">
        <v>413</v>
      </c>
      <c r="D990" t="s">
        <v>358</v>
      </c>
      <c r="E990">
        <f t="shared" si="15"/>
        <v>0</v>
      </c>
      <c r="F990">
        <f>IF(ISNA(VLOOKUP(B990,criteria!$U$2:$U$174,1,0)),0,1)</f>
        <v>1</v>
      </c>
      <c r="G990" t="s">
        <v>636</v>
      </c>
      <c r="H990" t="s">
        <v>636</v>
      </c>
      <c r="N990">
        <v>32611</v>
      </c>
      <c r="O990" t="s">
        <v>132</v>
      </c>
      <c r="V990">
        <v>121858000</v>
      </c>
      <c r="Z990">
        <v>172772800</v>
      </c>
      <c r="AA990">
        <v>529008000</v>
      </c>
      <c r="AB990">
        <v>56307000</v>
      </c>
      <c r="AC990">
        <v>119499000</v>
      </c>
      <c r="AF990">
        <v>1148144768</v>
      </c>
      <c r="AG990">
        <v>366043008</v>
      </c>
      <c r="AH990">
        <v>275519008</v>
      </c>
      <c r="AI990">
        <v>85442000</v>
      </c>
      <c r="AJ990">
        <v>360961024</v>
      </c>
      <c r="AK990">
        <v>83387000</v>
      </c>
      <c r="AL990">
        <v>24638000</v>
      </c>
      <c r="AM990">
        <v>1102119936</v>
      </c>
      <c r="AN990">
        <v>552563264</v>
      </c>
      <c r="AO990">
        <v>136507312</v>
      </c>
      <c r="AP990">
        <v>375318176</v>
      </c>
      <c r="AQ990">
        <v>520912768</v>
      </c>
      <c r="AT990">
        <v>3412</v>
      </c>
      <c r="AU990">
        <v>0.67200000000000004</v>
      </c>
      <c r="AW990">
        <v>0.18226899999999999</v>
      </c>
      <c r="AX990">
        <v>0.54346300000000003</v>
      </c>
      <c r="AY990">
        <v>5.83353E-2</v>
      </c>
      <c r="AZ990">
        <v>33399.5</v>
      </c>
    </row>
    <row r="991" spans="1:52">
      <c r="A991">
        <v>1999</v>
      </c>
      <c r="B991">
        <v>134130</v>
      </c>
      <c r="C991" t="s">
        <v>413</v>
      </c>
      <c r="D991" t="s">
        <v>358</v>
      </c>
      <c r="E991">
        <f t="shared" si="15"/>
        <v>0</v>
      </c>
      <c r="F991">
        <f>IF(ISNA(VLOOKUP(B991,criteria!$U$2:$U$174,1,0)),0,1)</f>
        <v>1</v>
      </c>
      <c r="G991" t="s">
        <v>636</v>
      </c>
      <c r="H991" t="s">
        <v>636</v>
      </c>
      <c r="V991">
        <v>134231008</v>
      </c>
      <c r="Z991">
        <v>166428992</v>
      </c>
      <c r="AA991">
        <v>557874048</v>
      </c>
      <c r="AB991">
        <v>66662000</v>
      </c>
      <c r="AC991">
        <v>120272000</v>
      </c>
      <c r="AF991">
        <v>1200345984</v>
      </c>
      <c r="AG991">
        <v>394496000</v>
      </c>
      <c r="AH991">
        <v>284092000</v>
      </c>
      <c r="AI991">
        <v>97238000</v>
      </c>
      <c r="AJ991">
        <v>381329984</v>
      </c>
      <c r="AK991">
        <v>87799000</v>
      </c>
      <c r="AL991">
        <v>25491000</v>
      </c>
      <c r="AM991">
        <v>1164348032</v>
      </c>
      <c r="AN991">
        <v>621894464</v>
      </c>
      <c r="AO991">
        <v>119716224</v>
      </c>
      <c r="AP991">
        <v>520912768</v>
      </c>
      <c r="AQ991">
        <v>582422976</v>
      </c>
      <c r="AT991">
        <v>3427</v>
      </c>
      <c r="AU991">
        <v>0.69299999999999995</v>
      </c>
      <c r="AW991">
        <v>0.18077099999999999</v>
      </c>
      <c r="AX991">
        <v>0.55196999999999996</v>
      </c>
      <c r="AY991">
        <v>5.5866499999999999E-2</v>
      </c>
      <c r="AZ991">
        <v>33615</v>
      </c>
    </row>
    <row r="992" spans="1:52">
      <c r="A992">
        <v>2000</v>
      </c>
      <c r="B992">
        <v>134130</v>
      </c>
      <c r="C992" t="s">
        <v>413</v>
      </c>
      <c r="D992" t="s">
        <v>358</v>
      </c>
      <c r="E992">
        <f t="shared" si="15"/>
        <v>0</v>
      </c>
      <c r="F992">
        <f>IF(ISNA(VLOOKUP(B992,criteria!$U$2:$U$174,1,0)),0,1)</f>
        <v>1</v>
      </c>
      <c r="G992" t="s">
        <v>636</v>
      </c>
      <c r="H992" t="s">
        <v>636</v>
      </c>
      <c r="N992">
        <v>32611</v>
      </c>
      <c r="O992" t="s">
        <v>132</v>
      </c>
      <c r="V992">
        <v>146751008</v>
      </c>
      <c r="Z992">
        <v>176192000</v>
      </c>
      <c r="AA992">
        <v>604104000</v>
      </c>
      <c r="AB992">
        <v>74456000</v>
      </c>
      <c r="AC992">
        <v>146871008</v>
      </c>
      <c r="AF992">
        <v>1294749056</v>
      </c>
      <c r="AG992">
        <v>425236992</v>
      </c>
      <c r="AH992">
        <v>319668000</v>
      </c>
      <c r="AI992">
        <v>110584000</v>
      </c>
      <c r="AJ992">
        <v>430252000</v>
      </c>
      <c r="AK992">
        <v>90498000</v>
      </c>
      <c r="AL992">
        <v>24887000</v>
      </c>
      <c r="AM992">
        <v>1252251008</v>
      </c>
      <c r="AN992">
        <v>639737024</v>
      </c>
      <c r="AO992">
        <v>126894000</v>
      </c>
      <c r="AP992">
        <v>582422976</v>
      </c>
      <c r="AQ992">
        <v>648147968</v>
      </c>
      <c r="AT992">
        <v>3973</v>
      </c>
      <c r="AU992">
        <v>0.70299999999999996</v>
      </c>
      <c r="AW992">
        <v>0.16325300000000001</v>
      </c>
      <c r="AX992">
        <v>0.546269</v>
      </c>
      <c r="AY992">
        <v>4.7040699999999998E-2</v>
      </c>
      <c r="AZ992">
        <v>35078</v>
      </c>
    </row>
    <row r="993" spans="1:52">
      <c r="A993">
        <v>2001</v>
      </c>
      <c r="B993">
        <v>134130</v>
      </c>
      <c r="C993" t="s">
        <v>413</v>
      </c>
      <c r="D993" t="s">
        <v>358</v>
      </c>
      <c r="E993">
        <f t="shared" si="15"/>
        <v>1</v>
      </c>
      <c r="F993">
        <f>IF(ISNA(VLOOKUP(B993,criteria!$U$2:$U$174,1,0)),0,1)</f>
        <v>1</v>
      </c>
      <c r="G993">
        <v>0.60059060402684561</v>
      </c>
      <c r="H993">
        <v>0.56865725013409618</v>
      </c>
      <c r="I993">
        <v>18625</v>
      </c>
      <c r="J993">
        <v>11186</v>
      </c>
      <c r="K993">
        <v>6282</v>
      </c>
      <c r="L993">
        <v>79</v>
      </c>
      <c r="M993">
        <v>6361</v>
      </c>
      <c r="V993">
        <v>180734000</v>
      </c>
      <c r="W993">
        <v>133023000</v>
      </c>
      <c r="Y993">
        <v>225191008</v>
      </c>
      <c r="Z993">
        <v>219202000</v>
      </c>
      <c r="AA993">
        <v>776406016</v>
      </c>
      <c r="AC993">
        <v>73099000</v>
      </c>
      <c r="AD993">
        <v>756171008</v>
      </c>
      <c r="AE993">
        <v>533532992</v>
      </c>
      <c r="AF993">
        <v>1373865984</v>
      </c>
      <c r="AG993">
        <v>471810400</v>
      </c>
      <c r="AH993">
        <v>378207456</v>
      </c>
      <c r="AI993">
        <v>119882808</v>
      </c>
      <c r="AJ993">
        <v>498090272</v>
      </c>
      <c r="AK993">
        <v>95644872</v>
      </c>
      <c r="AL993">
        <v>31495924</v>
      </c>
      <c r="AM993">
        <v>1280576000</v>
      </c>
      <c r="AN993">
        <v>694693888</v>
      </c>
      <c r="AO993">
        <v>139609648</v>
      </c>
      <c r="AR993">
        <v>1373865984</v>
      </c>
      <c r="AS993">
        <v>1280576000</v>
      </c>
      <c r="AT993">
        <v>3965</v>
      </c>
      <c r="AU993">
        <v>0.76700000000000002</v>
      </c>
      <c r="AW993">
        <v>0.16078100000000001</v>
      </c>
      <c r="AX993">
        <v>0.54161499999999996</v>
      </c>
      <c r="AY993">
        <v>4.5332499999999998E-2</v>
      </c>
      <c r="AZ993">
        <v>36742</v>
      </c>
    </row>
    <row r="994" spans="1:52">
      <c r="A994">
        <v>2002</v>
      </c>
      <c r="B994">
        <v>134130</v>
      </c>
      <c r="C994" t="s">
        <v>413</v>
      </c>
      <c r="D994" t="s">
        <v>358</v>
      </c>
      <c r="E994">
        <f t="shared" si="15"/>
        <v>1</v>
      </c>
      <c r="F994">
        <f>IF(ISNA(VLOOKUP(B994,criteria!$U$2:$U$174,1,0)),0,1)</f>
        <v>1</v>
      </c>
      <c r="G994">
        <v>0.582931557234455</v>
      </c>
      <c r="H994">
        <v>0.55729877216916779</v>
      </c>
      <c r="I994">
        <v>20119</v>
      </c>
      <c r="J994">
        <v>11728</v>
      </c>
      <c r="K994">
        <v>6400</v>
      </c>
      <c r="L994">
        <v>136</v>
      </c>
      <c r="M994">
        <v>6536</v>
      </c>
      <c r="N994">
        <v>32611</v>
      </c>
      <c r="O994" t="s">
        <v>132</v>
      </c>
      <c r="V994">
        <v>205546000</v>
      </c>
      <c r="W994">
        <v>148171008</v>
      </c>
      <c r="Y994">
        <v>246894000</v>
      </c>
      <c r="Z994">
        <v>238171008</v>
      </c>
      <c r="AA994">
        <v>829515008</v>
      </c>
      <c r="AC994">
        <v>71757000</v>
      </c>
      <c r="AD994">
        <v>824872000</v>
      </c>
      <c r="AE994">
        <v>584649024</v>
      </c>
      <c r="AF994">
        <v>1491549056</v>
      </c>
      <c r="AG994">
        <v>497673856</v>
      </c>
      <c r="AH994">
        <v>420432896</v>
      </c>
      <c r="AI994">
        <v>118873248</v>
      </c>
      <c r="AJ994">
        <v>539306112</v>
      </c>
      <c r="AK994">
        <v>102779352</v>
      </c>
      <c r="AL994">
        <v>32620068</v>
      </c>
      <c r="AM994">
        <v>1390375936</v>
      </c>
      <c r="AN994">
        <v>738812480</v>
      </c>
      <c r="AO994">
        <v>144071264</v>
      </c>
      <c r="AP994">
        <v>551508992</v>
      </c>
      <c r="AQ994">
        <v>584072000</v>
      </c>
      <c r="AR994">
        <v>1491549056</v>
      </c>
      <c r="AS994">
        <v>1390375936</v>
      </c>
      <c r="AT994">
        <v>4584</v>
      </c>
      <c r="AU994">
        <v>0.76900000000000002</v>
      </c>
      <c r="AW994">
        <v>0.17208100000000001</v>
      </c>
      <c r="AX994">
        <v>0.55466199999999999</v>
      </c>
      <c r="AY994">
        <v>4.8778000000000002E-2</v>
      </c>
      <c r="AZ994">
        <v>34162</v>
      </c>
    </row>
    <row r="995" spans="1:52">
      <c r="A995">
        <v>2003</v>
      </c>
      <c r="B995">
        <v>134130</v>
      </c>
      <c r="C995" t="s">
        <v>413</v>
      </c>
      <c r="D995" t="s">
        <v>358</v>
      </c>
      <c r="E995">
        <f t="shared" si="15"/>
        <v>1</v>
      </c>
      <c r="F995">
        <f>IF(ISNA(VLOOKUP(B995,criteria!$U$2:$U$174,1,0)),0,1)</f>
        <v>1</v>
      </c>
      <c r="G995">
        <v>0.52361467810037876</v>
      </c>
      <c r="H995">
        <v>0.54834150802227954</v>
      </c>
      <c r="I995">
        <v>22973</v>
      </c>
      <c r="J995">
        <v>12029</v>
      </c>
      <c r="K995">
        <v>6524</v>
      </c>
      <c r="L995">
        <v>72</v>
      </c>
      <c r="M995">
        <v>6596</v>
      </c>
      <c r="N995">
        <v>32611</v>
      </c>
      <c r="O995" t="s">
        <v>132</v>
      </c>
      <c r="V995">
        <v>230810000</v>
      </c>
      <c r="W995">
        <v>160930000</v>
      </c>
      <c r="Y995">
        <v>263776992</v>
      </c>
      <c r="Z995">
        <v>271582016</v>
      </c>
      <c r="AA995">
        <v>862905984</v>
      </c>
      <c r="AC995">
        <v>63965000</v>
      </c>
      <c r="AD995">
        <v>890788992</v>
      </c>
      <c r="AE995">
        <v>547960000</v>
      </c>
      <c r="AF995">
        <v>1522653952</v>
      </c>
      <c r="AG995">
        <v>531315104</v>
      </c>
      <c r="AH995">
        <v>448955936</v>
      </c>
      <c r="AI995">
        <v>133484952</v>
      </c>
      <c r="AJ995">
        <v>582440896</v>
      </c>
      <c r="AK995">
        <v>120290600</v>
      </c>
      <c r="AL995">
        <v>31965220</v>
      </c>
      <c r="AM995">
        <v>1479158016</v>
      </c>
      <c r="AN995">
        <v>768629696</v>
      </c>
      <c r="AO995">
        <v>162065088</v>
      </c>
      <c r="AP995">
        <v>584072000</v>
      </c>
      <c r="AQ995">
        <v>670428992</v>
      </c>
      <c r="AR995">
        <v>1522653952</v>
      </c>
      <c r="AS995">
        <v>1479158016</v>
      </c>
      <c r="AT995">
        <v>4411</v>
      </c>
      <c r="AU995">
        <v>0.78400000000000003</v>
      </c>
      <c r="AW995">
        <v>0.17740600000000001</v>
      </c>
      <c r="AX995">
        <v>0.56363799999999997</v>
      </c>
      <c r="AY995">
        <v>5.1931199999999997E-2</v>
      </c>
      <c r="AZ995">
        <v>33641</v>
      </c>
    </row>
    <row r="996" spans="1:52">
      <c r="A996">
        <v>2004</v>
      </c>
      <c r="B996">
        <v>134130</v>
      </c>
      <c r="C996" t="s">
        <v>413</v>
      </c>
      <c r="D996" t="s">
        <v>358</v>
      </c>
      <c r="E996">
        <f t="shared" si="15"/>
        <v>1</v>
      </c>
      <c r="F996">
        <f>IF(ISNA(VLOOKUP(B996,criteria!$U$2:$U$174,1,0)),0,1)</f>
        <v>1</v>
      </c>
      <c r="G996">
        <v>0.53112476623029659</v>
      </c>
      <c r="H996">
        <v>0.5651408450704225</v>
      </c>
      <c r="I996">
        <v>22458</v>
      </c>
      <c r="J996">
        <v>11928</v>
      </c>
      <c r="K996">
        <v>6661</v>
      </c>
      <c r="L996">
        <v>80</v>
      </c>
      <c r="M996">
        <v>6741</v>
      </c>
      <c r="V996">
        <v>242920000</v>
      </c>
      <c r="W996">
        <v>156704992</v>
      </c>
      <c r="Y996">
        <v>334641984</v>
      </c>
      <c r="Z996">
        <v>317164000</v>
      </c>
      <c r="AA996">
        <v>1029447040</v>
      </c>
      <c r="AC996">
        <v>68586000</v>
      </c>
      <c r="AD996">
        <v>1021411008</v>
      </c>
      <c r="AE996">
        <v>670091008</v>
      </c>
      <c r="AF996">
        <v>1801447936</v>
      </c>
      <c r="AG996">
        <v>554724672</v>
      </c>
      <c r="AH996">
        <v>485315360</v>
      </c>
      <c r="AI996">
        <v>162547808</v>
      </c>
      <c r="AJ996">
        <v>647863168</v>
      </c>
      <c r="AK996">
        <v>115194792</v>
      </c>
      <c r="AL996">
        <v>36643356</v>
      </c>
      <c r="AM996">
        <v>1655522944</v>
      </c>
      <c r="AN996">
        <v>834919232</v>
      </c>
      <c r="AO996">
        <v>185595024</v>
      </c>
      <c r="AP996">
        <v>670428992</v>
      </c>
      <c r="AQ996">
        <v>731510976</v>
      </c>
      <c r="AR996">
        <v>1801447936</v>
      </c>
      <c r="AS996">
        <v>1655522944</v>
      </c>
      <c r="AT996">
        <v>4811</v>
      </c>
      <c r="AU996">
        <v>0.79300000000000004</v>
      </c>
      <c r="AW996">
        <v>0.16708200000000001</v>
      </c>
      <c r="AX996">
        <v>0.55815199999999998</v>
      </c>
      <c r="AY996">
        <v>4.8182799999999998E-2</v>
      </c>
      <c r="AZ996">
        <v>35762.5</v>
      </c>
    </row>
    <row r="997" spans="1:52">
      <c r="A997">
        <v>2005</v>
      </c>
      <c r="B997">
        <v>134130</v>
      </c>
      <c r="C997" t="s">
        <v>366</v>
      </c>
      <c r="D997" t="s">
        <v>358</v>
      </c>
      <c r="E997">
        <f t="shared" si="15"/>
        <v>1</v>
      </c>
      <c r="F997">
        <f>IF(ISNA(VLOOKUP(B997,criteria!$U$2:$U$174,1,0)),0,1)</f>
        <v>1</v>
      </c>
      <c r="G997">
        <v>0.57207697035601157</v>
      </c>
      <c r="H997">
        <v>0.59842975206611571</v>
      </c>
      <c r="I997">
        <v>21151</v>
      </c>
      <c r="J997">
        <v>12100</v>
      </c>
      <c r="K997">
        <v>7192</v>
      </c>
      <c r="L997">
        <v>49</v>
      </c>
      <c r="M997">
        <v>7241</v>
      </c>
      <c r="V997">
        <v>255372992</v>
      </c>
      <c r="W997">
        <v>152504992</v>
      </c>
      <c r="Y997">
        <v>322067008</v>
      </c>
      <c r="Z997">
        <v>305984992</v>
      </c>
      <c r="AA997">
        <v>1029880000</v>
      </c>
      <c r="AC997">
        <v>54632000</v>
      </c>
      <c r="AD997">
        <v>983220992</v>
      </c>
      <c r="AE997">
        <v>712572992</v>
      </c>
      <c r="AF997">
        <v>1807517952</v>
      </c>
      <c r="AG997">
        <v>607623424</v>
      </c>
      <c r="AH997">
        <v>501197344</v>
      </c>
      <c r="AI997">
        <v>153318224</v>
      </c>
      <c r="AJ997">
        <v>654515584</v>
      </c>
      <c r="AK997">
        <v>124905984</v>
      </c>
      <c r="AL997">
        <v>35379556</v>
      </c>
      <c r="AM997">
        <v>1745853056</v>
      </c>
      <c r="AN997">
        <v>898710848</v>
      </c>
      <c r="AO997">
        <v>195541648</v>
      </c>
      <c r="AP997">
        <v>731510976</v>
      </c>
      <c r="AQ997">
        <v>820809024</v>
      </c>
      <c r="AR997">
        <v>1807517952</v>
      </c>
      <c r="AS997">
        <v>1745853056</v>
      </c>
      <c r="AT997">
        <v>5448</v>
      </c>
      <c r="AU997">
        <v>0.79400000000000004</v>
      </c>
      <c r="AW997">
        <v>0.157911</v>
      </c>
      <c r="AX997">
        <v>0.55625800000000003</v>
      </c>
      <c r="AY997">
        <v>4.5088200000000002E-2</v>
      </c>
      <c r="AZ997">
        <v>36438</v>
      </c>
    </row>
    <row r="998" spans="1:52">
      <c r="A998">
        <v>2006</v>
      </c>
      <c r="B998">
        <v>134130</v>
      </c>
      <c r="C998" t="s">
        <v>366</v>
      </c>
      <c r="D998" t="s">
        <v>358</v>
      </c>
      <c r="E998">
        <f t="shared" si="15"/>
        <v>1</v>
      </c>
      <c r="F998">
        <f>IF(ISNA(VLOOKUP(B998,criteria!$U$2:$U$174,1,0)),0,1)</f>
        <v>1</v>
      </c>
      <c r="G998">
        <v>0.48214366541438464</v>
      </c>
      <c r="H998">
        <v>0.62917761922643634</v>
      </c>
      <c r="I998">
        <v>22093</v>
      </c>
      <c r="J998">
        <v>10652</v>
      </c>
      <c r="K998">
        <v>6641</v>
      </c>
      <c r="L998">
        <v>61</v>
      </c>
      <c r="M998">
        <v>6702</v>
      </c>
      <c r="V998">
        <v>286764000</v>
      </c>
      <c r="W998">
        <v>176024000</v>
      </c>
      <c r="Y998">
        <v>339880992</v>
      </c>
      <c r="Z998">
        <v>326328000</v>
      </c>
      <c r="AA998">
        <v>1177325952</v>
      </c>
      <c r="AC998">
        <v>43403000</v>
      </c>
      <c r="AD998">
        <v>1043513024</v>
      </c>
      <c r="AE998">
        <v>848713984</v>
      </c>
      <c r="AF998">
        <v>2046409984</v>
      </c>
      <c r="AG998">
        <v>626199296</v>
      </c>
      <c r="AH998">
        <v>525888224</v>
      </c>
      <c r="AI998">
        <v>173306288</v>
      </c>
      <c r="AJ998">
        <v>699194496</v>
      </c>
      <c r="AK998">
        <v>133091680</v>
      </c>
      <c r="AL998">
        <v>34813776</v>
      </c>
      <c r="AM998">
        <v>1826855040</v>
      </c>
      <c r="AN998">
        <v>934028992</v>
      </c>
      <c r="AO998">
        <v>209159520</v>
      </c>
      <c r="AP998">
        <v>820809024</v>
      </c>
      <c r="AQ998">
        <v>919574016</v>
      </c>
      <c r="AR998">
        <v>2046409984</v>
      </c>
      <c r="AS998">
        <v>1826855040</v>
      </c>
      <c r="AT998">
        <v>5005</v>
      </c>
      <c r="AU998">
        <v>0.81</v>
      </c>
      <c r="AW998">
        <v>0.16361800000000001</v>
      </c>
      <c r="AX998">
        <v>0.55762100000000003</v>
      </c>
      <c r="AY998">
        <v>5.1574200000000001E-2</v>
      </c>
      <c r="AZ998">
        <v>36517</v>
      </c>
    </row>
    <row r="999" spans="1:52">
      <c r="A999">
        <v>2007</v>
      </c>
      <c r="B999">
        <v>134130</v>
      </c>
      <c r="C999" t="s">
        <v>366</v>
      </c>
      <c r="D999" t="s">
        <v>358</v>
      </c>
      <c r="E999">
        <f t="shared" si="15"/>
        <v>1</v>
      </c>
      <c r="F999">
        <f>IF(ISNA(VLOOKUP(B999,criteria!$U$2:$U$174,1,0)),0,1)</f>
        <v>1</v>
      </c>
      <c r="G999">
        <v>0.42103954240238745</v>
      </c>
      <c r="H999">
        <v>0.63427840126009061</v>
      </c>
      <c r="I999">
        <v>24126</v>
      </c>
      <c r="J999">
        <v>10158</v>
      </c>
      <c r="K999">
        <v>6391</v>
      </c>
      <c r="L999">
        <v>52</v>
      </c>
      <c r="M999">
        <v>6443</v>
      </c>
      <c r="N999" t="s">
        <v>401</v>
      </c>
      <c r="O999" t="s">
        <v>132</v>
      </c>
      <c r="P999" t="s">
        <v>50</v>
      </c>
      <c r="Q999" t="s">
        <v>54</v>
      </c>
      <c r="V999">
        <v>310892992</v>
      </c>
      <c r="W999">
        <v>192726000</v>
      </c>
      <c r="Y999">
        <v>338319008</v>
      </c>
      <c r="Z999">
        <v>339200000</v>
      </c>
      <c r="AA999">
        <v>1148340096</v>
      </c>
      <c r="AC999">
        <v>37870000</v>
      </c>
      <c r="AD999">
        <v>1076809984</v>
      </c>
      <c r="AE999">
        <v>802060992</v>
      </c>
      <c r="AF999">
        <v>2054343040</v>
      </c>
      <c r="AG999">
        <v>630626496</v>
      </c>
      <c r="AH999">
        <v>521455424</v>
      </c>
      <c r="AI999">
        <v>186863504</v>
      </c>
      <c r="AJ999">
        <v>708318912</v>
      </c>
      <c r="AK999">
        <v>146876560</v>
      </c>
      <c r="AL999">
        <v>35134004</v>
      </c>
      <c r="AM999">
        <v>1860279040</v>
      </c>
      <c r="AN999">
        <v>963019520</v>
      </c>
      <c r="AO999">
        <v>217733136</v>
      </c>
      <c r="AP999">
        <v>919574016</v>
      </c>
      <c r="AQ999">
        <v>977718016</v>
      </c>
      <c r="AR999">
        <v>2054343040</v>
      </c>
      <c r="AS999">
        <v>1860279040</v>
      </c>
      <c r="AT999">
        <v>5230</v>
      </c>
      <c r="AU999">
        <v>0.81599999999999995</v>
      </c>
      <c r="AW999">
        <v>0.15124399999999999</v>
      </c>
      <c r="AX999">
        <v>0.55791000000000002</v>
      </c>
      <c r="AY999">
        <v>4.8457699999999999E-2</v>
      </c>
      <c r="AZ999">
        <v>37937.5</v>
      </c>
    </row>
    <row r="1000" spans="1:52">
      <c r="A1000">
        <v>2008</v>
      </c>
      <c r="B1000">
        <v>134130</v>
      </c>
      <c r="C1000" t="s">
        <v>366</v>
      </c>
      <c r="D1000" t="s">
        <v>358</v>
      </c>
      <c r="E1000">
        <f t="shared" si="15"/>
        <v>1</v>
      </c>
      <c r="F1000">
        <f>IF(ISNA(VLOOKUP(B1000,criteria!$U$2:$U$174,1,0)),0,1)</f>
        <v>1</v>
      </c>
      <c r="G1000">
        <v>0.41464711691863559</v>
      </c>
      <c r="H1000">
        <v>0.58482960791498717</v>
      </c>
      <c r="I1000">
        <v>26326</v>
      </c>
      <c r="J1000">
        <v>10916</v>
      </c>
      <c r="K1000">
        <v>6366</v>
      </c>
      <c r="L1000">
        <v>18</v>
      </c>
      <c r="M1000">
        <v>6384</v>
      </c>
      <c r="N1000" t="s">
        <v>401</v>
      </c>
      <c r="O1000" t="s">
        <v>132</v>
      </c>
      <c r="P1000" t="s">
        <v>50</v>
      </c>
      <c r="Q1000" t="s">
        <v>54</v>
      </c>
      <c r="V1000">
        <v>344000992</v>
      </c>
      <c r="W1000">
        <v>228987008</v>
      </c>
      <c r="Y1000">
        <v>573094016</v>
      </c>
      <c r="Z1000">
        <v>366719008</v>
      </c>
      <c r="AA1000">
        <v>1352347136</v>
      </c>
      <c r="AC1000">
        <v>48395000</v>
      </c>
      <c r="AD1000">
        <v>1391719936</v>
      </c>
      <c r="AE1000">
        <v>759764992</v>
      </c>
      <c r="AF1000">
        <v>2247696896</v>
      </c>
      <c r="AG1000">
        <v>595686336</v>
      </c>
      <c r="AH1000">
        <v>493253184</v>
      </c>
      <c r="AI1000">
        <v>428329024</v>
      </c>
      <c r="AJ1000">
        <v>921582208</v>
      </c>
      <c r="AK1000">
        <v>132527208</v>
      </c>
      <c r="AL1000">
        <v>29821318</v>
      </c>
      <c r="AM1000">
        <v>2157317888</v>
      </c>
      <c r="AN1000">
        <v>1161436928</v>
      </c>
      <c r="AO1000">
        <v>262634592</v>
      </c>
      <c r="AP1000">
        <v>977718016</v>
      </c>
      <c r="AQ1000">
        <v>1008921024</v>
      </c>
      <c r="AR1000">
        <v>2247696896</v>
      </c>
      <c r="AS1000">
        <v>2157317888</v>
      </c>
      <c r="AT1000">
        <v>5359</v>
      </c>
      <c r="AU1000">
        <v>0.82499999999999996</v>
      </c>
      <c r="AW1000">
        <v>0.131937</v>
      </c>
      <c r="AX1000">
        <v>0.56484400000000001</v>
      </c>
      <c r="AY1000">
        <v>3.9959099999999997E-2</v>
      </c>
      <c r="AZ1000">
        <v>41528</v>
      </c>
    </row>
    <row r="1001" spans="1:52">
      <c r="A1001">
        <v>2009</v>
      </c>
      <c r="B1001">
        <v>134130</v>
      </c>
      <c r="C1001" t="s">
        <v>366</v>
      </c>
      <c r="D1001" t="s">
        <v>358</v>
      </c>
      <c r="E1001">
        <f t="shared" si="15"/>
        <v>1</v>
      </c>
      <c r="F1001">
        <f>IF(ISNA(VLOOKUP(B1001,criteria!$U$2:$U$174,1,0)),0,1)</f>
        <v>1</v>
      </c>
      <c r="G1001">
        <v>0.42697108302969222</v>
      </c>
      <c r="H1001">
        <v>0.56768043576940541</v>
      </c>
      <c r="I1001">
        <v>25798</v>
      </c>
      <c r="J1001">
        <v>11015</v>
      </c>
      <c r="K1001">
        <v>6229</v>
      </c>
      <c r="L1001">
        <v>24</v>
      </c>
      <c r="M1001">
        <v>6253</v>
      </c>
      <c r="N1001" t="s">
        <v>401</v>
      </c>
      <c r="O1001" t="s">
        <v>132</v>
      </c>
      <c r="P1001" t="s">
        <v>50</v>
      </c>
      <c r="Q1001" t="s">
        <v>54</v>
      </c>
      <c r="R1001">
        <v>-82.3399</v>
      </c>
      <c r="S1001">
        <v>29.6494</v>
      </c>
      <c r="V1001">
        <v>383204000</v>
      </c>
      <c r="W1001">
        <v>245368992</v>
      </c>
      <c r="Y1001">
        <v>574435008</v>
      </c>
      <c r="Z1001">
        <v>437895008</v>
      </c>
      <c r="AA1001">
        <v>1262715008</v>
      </c>
      <c r="AC1001">
        <v>45735000</v>
      </c>
      <c r="AD1001">
        <v>1445058048</v>
      </c>
      <c r="AE1001">
        <v>803644992</v>
      </c>
      <c r="AF1001">
        <v>2306843904</v>
      </c>
      <c r="AG1001">
        <v>702006016</v>
      </c>
      <c r="AH1001">
        <v>581896000</v>
      </c>
      <c r="AI1001">
        <v>395423008</v>
      </c>
      <c r="AJ1001">
        <v>977319040</v>
      </c>
      <c r="AK1001">
        <v>165276992</v>
      </c>
      <c r="AL1001">
        <v>41654000</v>
      </c>
      <c r="AM1001">
        <v>2226809088</v>
      </c>
      <c r="AN1001">
        <v>1199490048</v>
      </c>
      <c r="AO1001">
        <v>286712992</v>
      </c>
      <c r="AP1001">
        <v>1008921024</v>
      </c>
      <c r="AQ1001">
        <v>1037921984</v>
      </c>
      <c r="AR1001">
        <v>2306843904</v>
      </c>
      <c r="AS1001">
        <v>2226809088</v>
      </c>
      <c r="AT1001">
        <v>5593</v>
      </c>
      <c r="AU1001">
        <v>0.84499999999999997</v>
      </c>
      <c r="AW1001">
        <v>0.126448</v>
      </c>
      <c r="AX1001">
        <v>0.57193499999999997</v>
      </c>
      <c r="AY1001">
        <v>3.8671400000000002E-2</v>
      </c>
      <c r="AZ1001">
        <v>41893</v>
      </c>
    </row>
    <row r="1002" spans="1:52">
      <c r="A1002">
        <v>2010</v>
      </c>
      <c r="B1002">
        <v>134130</v>
      </c>
      <c r="C1002" t="s">
        <v>366</v>
      </c>
      <c r="D1002" t="s">
        <v>358</v>
      </c>
      <c r="E1002">
        <f t="shared" si="15"/>
        <v>1</v>
      </c>
      <c r="F1002">
        <f>IF(ISNA(VLOOKUP(B1002,criteria!$U$2:$U$174,1,0)),0,1)</f>
        <v>1</v>
      </c>
      <c r="G1002">
        <v>0.43221937235968616</v>
      </c>
      <c r="H1002">
        <v>0.55685487389824595</v>
      </c>
      <c r="I1002">
        <v>26512</v>
      </c>
      <c r="J1002">
        <v>11459</v>
      </c>
      <c r="K1002">
        <v>6329</v>
      </c>
      <c r="L1002">
        <v>52</v>
      </c>
      <c r="M1002">
        <v>6381</v>
      </c>
      <c r="V1002">
        <v>424462016</v>
      </c>
      <c r="W1002">
        <v>276111008</v>
      </c>
      <c r="Y1002">
        <v>633923008</v>
      </c>
      <c r="Z1002">
        <v>454145984</v>
      </c>
      <c r="AA1002">
        <v>1342850048</v>
      </c>
      <c r="AC1002">
        <v>34754000</v>
      </c>
      <c r="AD1002">
        <v>1532747008</v>
      </c>
      <c r="AE1002">
        <v>801646016</v>
      </c>
      <c r="AF1002">
        <v>2409541888</v>
      </c>
      <c r="AG1002">
        <v>740878976</v>
      </c>
      <c r="AH1002">
        <v>622862976</v>
      </c>
      <c r="AI1002">
        <v>402340992</v>
      </c>
      <c r="AJ1002">
        <v>1025203968</v>
      </c>
      <c r="AK1002">
        <v>167215008</v>
      </c>
      <c r="AL1002">
        <v>40384000</v>
      </c>
      <c r="AM1002">
        <v>2337341952</v>
      </c>
      <c r="AN1002">
        <v>1251291008</v>
      </c>
      <c r="AO1002">
        <v>303753984</v>
      </c>
      <c r="AP1002">
        <v>1037921984</v>
      </c>
      <c r="AQ1002">
        <v>1085600000</v>
      </c>
      <c r="AR1002">
        <v>2409541888</v>
      </c>
      <c r="AS1002">
        <v>2337341952</v>
      </c>
      <c r="AT1002">
        <v>6040</v>
      </c>
      <c r="AU1002">
        <v>0.83699999999999997</v>
      </c>
      <c r="AW1002">
        <v>0.12185799999999999</v>
      </c>
      <c r="AX1002">
        <v>0.56968300000000005</v>
      </c>
      <c r="AY1002">
        <v>3.4494700000000003E-2</v>
      </c>
      <c r="AZ1002">
        <v>38716.5</v>
      </c>
    </row>
    <row r="1003" spans="1:52">
      <c r="A1003">
        <v>2011</v>
      </c>
      <c r="B1003">
        <v>134130</v>
      </c>
      <c r="C1003" t="s">
        <v>366</v>
      </c>
      <c r="D1003" t="s">
        <v>358</v>
      </c>
      <c r="E1003">
        <f t="shared" si="15"/>
        <v>1</v>
      </c>
      <c r="F1003">
        <f>IF(ISNA(VLOOKUP(B1003,criteria!$U$2:$U$174,1,0)),0,1)</f>
        <v>1</v>
      </c>
      <c r="G1003">
        <v>0.4318006960981865</v>
      </c>
      <c r="H1003">
        <v>0.54734430680468349</v>
      </c>
      <c r="I1003">
        <v>27295</v>
      </c>
      <c r="J1003">
        <v>11786</v>
      </c>
      <c r="K1003">
        <v>6395</v>
      </c>
      <c r="L1003">
        <v>56</v>
      </c>
      <c r="M1003">
        <v>6451</v>
      </c>
      <c r="N1003" t="s">
        <v>401</v>
      </c>
      <c r="O1003" t="s">
        <v>132</v>
      </c>
      <c r="P1003" t="s">
        <v>50</v>
      </c>
      <c r="Q1003" t="s">
        <v>54</v>
      </c>
      <c r="R1003">
        <v>-82.361199999999997</v>
      </c>
      <c r="S1003">
        <v>29.638200000000001</v>
      </c>
      <c r="T1003">
        <v>0.03</v>
      </c>
      <c r="U1003">
        <v>6311</v>
      </c>
      <c r="V1003">
        <v>462049984</v>
      </c>
      <c r="W1003">
        <v>320496000</v>
      </c>
      <c r="Y1003">
        <v>608972032</v>
      </c>
      <c r="Z1003">
        <v>457156000</v>
      </c>
      <c r="AA1003">
        <v>1243437952</v>
      </c>
      <c r="AB1003">
        <v>81077000</v>
      </c>
      <c r="AC1003">
        <v>5670000</v>
      </c>
      <c r="AD1003">
        <v>1557458048</v>
      </c>
      <c r="AE1003">
        <v>753932992</v>
      </c>
      <c r="AF1003">
        <v>2333401088</v>
      </c>
      <c r="AG1003">
        <v>707873024</v>
      </c>
      <c r="AH1003">
        <v>608785024</v>
      </c>
      <c r="AI1003">
        <v>430052000</v>
      </c>
      <c r="AJ1003">
        <v>1038836992</v>
      </c>
      <c r="AK1003">
        <v>168302000</v>
      </c>
      <c r="AL1003">
        <v>22743000</v>
      </c>
      <c r="AM1003">
        <v>2316406016</v>
      </c>
      <c r="AN1003">
        <v>1201836032</v>
      </c>
      <c r="AO1003">
        <v>292868000</v>
      </c>
      <c r="AP1003">
        <v>1085600000</v>
      </c>
      <c r="AQ1003">
        <v>1127419008</v>
      </c>
      <c r="AR1003">
        <v>2333401088</v>
      </c>
      <c r="AS1003">
        <v>2316406016</v>
      </c>
      <c r="AT1003">
        <v>5681</v>
      </c>
      <c r="AU1003">
        <v>0.85099999999999998</v>
      </c>
      <c r="AW1003">
        <v>0.120064</v>
      </c>
      <c r="AX1003">
        <v>0.56769800000000004</v>
      </c>
      <c r="AY1003">
        <v>3.3336299999999999E-2</v>
      </c>
      <c r="AZ1003">
        <v>38646</v>
      </c>
    </row>
    <row r="1004" spans="1:52">
      <c r="A1004">
        <v>2012</v>
      </c>
      <c r="B1004">
        <v>134130</v>
      </c>
      <c r="C1004" t="s">
        <v>366</v>
      </c>
      <c r="D1004" t="s">
        <v>358</v>
      </c>
      <c r="E1004">
        <f t="shared" si="15"/>
        <v>1</v>
      </c>
      <c r="F1004">
        <f>IF(ISNA(VLOOKUP(B1004,criteria!$U$2:$U$174,1,0)),0,1)</f>
        <v>1</v>
      </c>
      <c r="G1004">
        <v>0.44100806010430721</v>
      </c>
      <c r="H1004">
        <v>0.52009593119417796</v>
      </c>
      <c r="I1004">
        <v>27419</v>
      </c>
      <c r="J1004">
        <v>12092</v>
      </c>
      <c r="K1004">
        <v>6272</v>
      </c>
      <c r="L1004">
        <v>17</v>
      </c>
      <c r="M1004">
        <v>6289</v>
      </c>
      <c r="N1004" t="s">
        <v>401</v>
      </c>
      <c r="O1004" t="s">
        <v>132</v>
      </c>
      <c r="P1004" t="s">
        <v>50</v>
      </c>
      <c r="Q1004" t="s">
        <v>54</v>
      </c>
      <c r="R1004">
        <v>-82.361199999999997</v>
      </c>
      <c r="S1004">
        <v>29.638200000000001</v>
      </c>
      <c r="T1004">
        <v>3.7999999999999999E-2</v>
      </c>
      <c r="U1004">
        <v>6595</v>
      </c>
      <c r="V1004">
        <v>500508000</v>
      </c>
      <c r="W1004">
        <v>352444000</v>
      </c>
      <c r="Y1004">
        <v>648115008</v>
      </c>
      <c r="Z1004">
        <v>439763008</v>
      </c>
      <c r="AA1004">
        <v>1239740928</v>
      </c>
      <c r="AB1004">
        <v>84091000</v>
      </c>
      <c r="AC1004">
        <v>3500000</v>
      </c>
      <c r="AD1004">
        <v>1618780032</v>
      </c>
      <c r="AE1004">
        <v>707251968</v>
      </c>
      <c r="AF1004">
        <v>2349417984</v>
      </c>
      <c r="AG1004">
        <v>721302016</v>
      </c>
      <c r="AH1004">
        <v>623243008</v>
      </c>
      <c r="AI1004">
        <v>475459008</v>
      </c>
      <c r="AJ1004">
        <v>1098702080</v>
      </c>
      <c r="AK1004">
        <v>170950000</v>
      </c>
      <c r="AL1004">
        <v>39560000</v>
      </c>
      <c r="AM1004">
        <v>2366748928</v>
      </c>
      <c r="AN1004">
        <v>1319266048</v>
      </c>
      <c r="AO1004">
        <v>268188992</v>
      </c>
      <c r="AP1004">
        <v>1127419008</v>
      </c>
      <c r="AQ1004">
        <v>1360072960</v>
      </c>
      <c r="AR1004">
        <v>2349417984</v>
      </c>
      <c r="AS1004">
        <v>2366748928</v>
      </c>
      <c r="AT1004">
        <v>5573</v>
      </c>
      <c r="AU1004">
        <v>0.86499999999999999</v>
      </c>
      <c r="AW1004">
        <v>0.123381</v>
      </c>
      <c r="AX1004">
        <v>0.57021699999999997</v>
      </c>
      <c r="AY1004">
        <v>3.6063699999999997E-2</v>
      </c>
      <c r="AZ1004">
        <v>38331</v>
      </c>
    </row>
    <row r="1005" spans="1:52">
      <c r="A1005">
        <v>2013</v>
      </c>
      <c r="B1005">
        <v>134130</v>
      </c>
      <c r="C1005" t="s">
        <v>366</v>
      </c>
      <c r="D1005" t="s">
        <v>358</v>
      </c>
      <c r="E1005">
        <f t="shared" si="15"/>
        <v>1</v>
      </c>
      <c r="F1005">
        <f>IF(ISNA(VLOOKUP(B1005,criteria!$U$2:$U$174,1,0)),0,1)</f>
        <v>1</v>
      </c>
      <c r="G1005">
        <v>0.46548861917585865</v>
      </c>
      <c r="H1005">
        <v>0.50507211919480111</v>
      </c>
      <c r="I1005">
        <v>27107</v>
      </c>
      <c r="J1005">
        <v>12618</v>
      </c>
      <c r="K1005">
        <v>6352</v>
      </c>
      <c r="L1005">
        <v>21</v>
      </c>
      <c r="M1005">
        <v>6373</v>
      </c>
      <c r="N1005">
        <v>32611</v>
      </c>
      <c r="O1005" t="s">
        <v>132</v>
      </c>
      <c r="P1005" t="s">
        <v>50</v>
      </c>
      <c r="Q1005" t="s">
        <v>54</v>
      </c>
      <c r="R1005">
        <v>-82.361199999999997</v>
      </c>
      <c r="S1005">
        <v>29.638200000000001</v>
      </c>
      <c r="T1005">
        <v>3.5999999999999997E-2</v>
      </c>
      <c r="U1005">
        <v>6444</v>
      </c>
      <c r="V1005">
        <v>508448000</v>
      </c>
      <c r="W1005">
        <v>358655008</v>
      </c>
      <c r="Y1005">
        <v>708187008</v>
      </c>
      <c r="Z1005">
        <v>415467008</v>
      </c>
      <c r="AA1005">
        <v>1423118976</v>
      </c>
      <c r="AB1005">
        <v>82041000</v>
      </c>
      <c r="AC1005">
        <v>3981000</v>
      </c>
      <c r="AD1005">
        <v>1659869952</v>
      </c>
      <c r="AE1005">
        <v>871747008</v>
      </c>
      <c r="AF1005">
        <v>2592990976</v>
      </c>
      <c r="AG1005">
        <v>757936000</v>
      </c>
      <c r="AH1005">
        <v>645337024</v>
      </c>
      <c r="AI1005">
        <v>476883008</v>
      </c>
      <c r="AJ1005">
        <v>1122220032</v>
      </c>
      <c r="AK1005">
        <v>184580992</v>
      </c>
      <c r="AL1005">
        <v>39567000</v>
      </c>
      <c r="AM1005">
        <v>2473159936</v>
      </c>
      <c r="AN1005">
        <v>1384222976</v>
      </c>
      <c r="AO1005">
        <v>307785984</v>
      </c>
      <c r="AP1005">
        <v>1360072960</v>
      </c>
      <c r="AQ1005">
        <v>1519964032</v>
      </c>
      <c r="AR1005">
        <v>2592990976</v>
      </c>
      <c r="AS1005">
        <v>2473159936</v>
      </c>
      <c r="AT1005">
        <v>5585</v>
      </c>
      <c r="AU1005">
        <v>0.875</v>
      </c>
      <c r="AW1005">
        <v>0.12864700000000001</v>
      </c>
      <c r="AX1005">
        <v>0.56977500000000003</v>
      </c>
      <c r="AY1005">
        <v>3.93113E-2</v>
      </c>
      <c r="AZ1005">
        <v>38871</v>
      </c>
    </row>
    <row r="1006" spans="1:52">
      <c r="A1006">
        <v>2014</v>
      </c>
      <c r="B1006">
        <v>134130</v>
      </c>
      <c r="C1006" t="s">
        <v>366</v>
      </c>
      <c r="D1006" t="s">
        <v>358</v>
      </c>
      <c r="E1006">
        <f t="shared" si="15"/>
        <v>1</v>
      </c>
      <c r="F1006">
        <f>IF(ISNA(VLOOKUP(B1006,criteria!$U$2:$U$174,1,0)),0,1)</f>
        <v>1</v>
      </c>
      <c r="G1006">
        <v>0.45607424464447699</v>
      </c>
      <c r="H1006">
        <v>0.49816401468788252</v>
      </c>
      <c r="I1006">
        <v>28662</v>
      </c>
      <c r="J1006">
        <v>13072</v>
      </c>
      <c r="K1006">
        <v>6483</v>
      </c>
      <c r="L1006">
        <v>29</v>
      </c>
      <c r="M1006">
        <v>6512</v>
      </c>
      <c r="N1006">
        <v>32611</v>
      </c>
      <c r="O1006" t="s">
        <v>132</v>
      </c>
      <c r="P1006" t="s">
        <v>50</v>
      </c>
      <c r="Q1006" t="s">
        <v>54</v>
      </c>
      <c r="R1006">
        <v>-82.361199999999997</v>
      </c>
      <c r="S1006">
        <v>29.638200000000001</v>
      </c>
      <c r="T1006">
        <v>0.03</v>
      </c>
      <c r="U1006">
        <v>6808</v>
      </c>
      <c r="V1006">
        <v>520409984</v>
      </c>
      <c r="W1006">
        <v>375820000</v>
      </c>
      <c r="Y1006">
        <v>748662016</v>
      </c>
      <c r="Z1006">
        <v>434896000</v>
      </c>
      <c r="AA1006">
        <v>1493947136</v>
      </c>
      <c r="AB1006">
        <v>262160992</v>
      </c>
      <c r="AC1006">
        <v>5446000</v>
      </c>
      <c r="AD1006">
        <v>1734425984</v>
      </c>
      <c r="AE1006">
        <v>1045361984</v>
      </c>
      <c r="AF1006">
        <v>2865955072</v>
      </c>
      <c r="AG1006">
        <v>786728000</v>
      </c>
      <c r="AH1006">
        <v>664536000</v>
      </c>
      <c r="AI1006">
        <v>530339008</v>
      </c>
      <c r="AJ1006">
        <v>1194875008</v>
      </c>
      <c r="AK1006">
        <v>190642000</v>
      </c>
      <c r="AL1006">
        <v>39867000</v>
      </c>
      <c r="AM1006">
        <v>2602872064</v>
      </c>
      <c r="AN1006">
        <v>1468067968</v>
      </c>
      <c r="AO1006">
        <v>304360992</v>
      </c>
      <c r="AP1006">
        <v>1519964032</v>
      </c>
      <c r="AQ1006">
        <v>1556155008</v>
      </c>
      <c r="AR1006">
        <v>2865955072</v>
      </c>
      <c r="AS1006">
        <v>2602872064</v>
      </c>
      <c r="AT1006">
        <v>5409</v>
      </c>
      <c r="AU1006">
        <v>0.86499999999999999</v>
      </c>
      <c r="AW1006">
        <v>0.14288400000000001</v>
      </c>
      <c r="AX1006">
        <v>0.57325199999999998</v>
      </c>
      <c r="AY1006">
        <v>4.38179E-2</v>
      </c>
      <c r="AZ1006">
        <v>38787.5</v>
      </c>
    </row>
    <row r="1007" spans="1:52">
      <c r="A1007">
        <v>2015</v>
      </c>
      <c r="B1007">
        <v>134130</v>
      </c>
      <c r="C1007" t="s">
        <v>366</v>
      </c>
      <c r="D1007" t="s">
        <v>358</v>
      </c>
      <c r="E1007">
        <f t="shared" si="15"/>
        <v>1</v>
      </c>
      <c r="F1007">
        <f>IF(ISNA(VLOOKUP(B1007,criteria!$U$2:$U$174,1,0)),0,1)</f>
        <v>1</v>
      </c>
      <c r="G1007">
        <v>0.47542778918548939</v>
      </c>
      <c r="H1007">
        <v>0.49575295133890007</v>
      </c>
      <c r="I1007">
        <v>29220</v>
      </c>
      <c r="J1007">
        <v>13892</v>
      </c>
      <c r="K1007">
        <v>6860</v>
      </c>
      <c r="L1007">
        <v>27</v>
      </c>
      <c r="M1007">
        <v>6887</v>
      </c>
      <c r="T1007">
        <v>2.1000000000000001E-2</v>
      </c>
      <c r="U1007">
        <v>7089</v>
      </c>
      <c r="V1007">
        <v>552296000</v>
      </c>
      <c r="W1007">
        <v>409703008</v>
      </c>
      <c r="Y1007">
        <v>760203008</v>
      </c>
      <c r="Z1007">
        <v>453055008</v>
      </c>
      <c r="AA1007">
        <v>1538505088</v>
      </c>
      <c r="AB1007">
        <v>136928000</v>
      </c>
      <c r="AC1007">
        <v>8211000</v>
      </c>
      <c r="AD1007">
        <v>1806209024</v>
      </c>
      <c r="AE1007">
        <v>925364992</v>
      </c>
      <c r="AF1007">
        <v>2792244992</v>
      </c>
      <c r="AG1007">
        <v>754065984</v>
      </c>
      <c r="AH1007">
        <v>699768000</v>
      </c>
      <c r="AI1007">
        <v>647563008</v>
      </c>
      <c r="AJ1007">
        <v>1347331072</v>
      </c>
      <c r="AK1007">
        <v>202011008</v>
      </c>
      <c r="AL1007">
        <v>42997000</v>
      </c>
      <c r="AM1007">
        <v>2736254976</v>
      </c>
      <c r="AN1007">
        <v>1514267008</v>
      </c>
      <c r="AO1007">
        <v>336406016</v>
      </c>
      <c r="AP1007">
        <v>1556155008</v>
      </c>
      <c r="AQ1007">
        <v>1461815168</v>
      </c>
      <c r="AR1007">
        <v>2792244992</v>
      </c>
      <c r="AS1007">
        <v>2736254976</v>
      </c>
      <c r="AT1007">
        <v>5531</v>
      </c>
      <c r="AU1007">
        <v>0.872</v>
      </c>
      <c r="AW1007">
        <v>0.15310000000000001</v>
      </c>
      <c r="AX1007">
        <v>0.58458200000000005</v>
      </c>
      <c r="AY1007">
        <v>4.9955899999999998E-2</v>
      </c>
      <c r="AZ1007">
        <v>38177</v>
      </c>
    </row>
    <row r="1008" spans="1:52">
      <c r="A1008">
        <v>2016</v>
      </c>
      <c r="B1008">
        <v>134130</v>
      </c>
      <c r="C1008" t="s">
        <v>366</v>
      </c>
      <c r="D1008" t="s">
        <v>358</v>
      </c>
      <c r="E1008">
        <f t="shared" si="15"/>
        <v>1</v>
      </c>
      <c r="F1008">
        <f>IF(ISNA(VLOOKUP(B1008,criteria!$U$2:$U$174,1,0)),0,1)</f>
        <v>1</v>
      </c>
      <c r="G1008">
        <v>0.45939305398764857</v>
      </c>
      <c r="H1008">
        <v>0.49450708297195722</v>
      </c>
      <c r="I1008">
        <v>30118</v>
      </c>
      <c r="J1008">
        <v>13836</v>
      </c>
      <c r="K1008">
        <v>6810</v>
      </c>
      <c r="L1008">
        <v>32</v>
      </c>
      <c r="M1008">
        <v>6842</v>
      </c>
      <c r="T1008">
        <v>2.5999999999999999E-2</v>
      </c>
      <c r="U1008">
        <v>6965</v>
      </c>
      <c r="V1008">
        <v>580598976</v>
      </c>
      <c r="W1008">
        <v>430585984</v>
      </c>
      <c r="Y1008">
        <v>797697024</v>
      </c>
      <c r="Z1008">
        <v>475848000</v>
      </c>
      <c r="AA1008">
        <v>1618203008</v>
      </c>
      <c r="AB1008">
        <v>116665000</v>
      </c>
      <c r="AC1008">
        <v>7745000</v>
      </c>
      <c r="AD1008">
        <v>1895267968</v>
      </c>
      <c r="AE1008">
        <v>995443008</v>
      </c>
      <c r="AF1008">
        <v>2973562880</v>
      </c>
      <c r="AG1008">
        <v>782406976</v>
      </c>
      <c r="AH1008">
        <v>710430016</v>
      </c>
      <c r="AI1008">
        <v>706931008</v>
      </c>
      <c r="AJ1008">
        <v>1417361024</v>
      </c>
      <c r="AK1008">
        <v>221508992</v>
      </c>
      <c r="AL1008">
        <v>45361000</v>
      </c>
      <c r="AM1008">
        <v>2910899968</v>
      </c>
      <c r="AN1008">
        <v>1589486976</v>
      </c>
      <c r="AO1008">
        <v>398176000</v>
      </c>
      <c r="AP1008">
        <v>1461815168</v>
      </c>
      <c r="AQ1008">
        <v>1605037056</v>
      </c>
      <c r="AR1008">
        <v>2973562880</v>
      </c>
      <c r="AS1008">
        <v>2910899968</v>
      </c>
      <c r="AT1008">
        <v>5650</v>
      </c>
      <c r="AU1008">
        <v>0.88</v>
      </c>
      <c r="AW1008">
        <v>0.150086</v>
      </c>
      <c r="AX1008">
        <v>0.59379000000000004</v>
      </c>
      <c r="AY1008">
        <v>4.9957000000000001E-2</v>
      </c>
      <c r="AZ1008">
        <v>39127</v>
      </c>
    </row>
    <row r="1009" spans="1:52">
      <c r="A1009">
        <v>2017</v>
      </c>
      <c r="B1009">
        <v>134130</v>
      </c>
      <c r="C1009" t="s">
        <v>366</v>
      </c>
      <c r="D1009" t="s">
        <v>358</v>
      </c>
      <c r="E1009">
        <f t="shared" si="15"/>
        <v>1</v>
      </c>
      <c r="F1009">
        <f>IF(ISNA(VLOOKUP(B1009,criteria!$U$2:$U$174,1,0)),0,1)</f>
        <v>1</v>
      </c>
      <c r="G1009">
        <v>0.42013008825235898</v>
      </c>
      <c r="H1009">
        <v>0.46721907253961331</v>
      </c>
      <c r="I1009">
        <v>32747</v>
      </c>
      <c r="J1009">
        <v>13758</v>
      </c>
      <c r="K1009">
        <v>6396</v>
      </c>
      <c r="L1009">
        <v>32</v>
      </c>
      <c r="M1009">
        <v>6428</v>
      </c>
      <c r="N1009">
        <v>32611</v>
      </c>
      <c r="O1009" t="s">
        <v>132</v>
      </c>
      <c r="P1009" t="s">
        <v>50</v>
      </c>
      <c r="Q1009" t="s">
        <v>54</v>
      </c>
      <c r="R1009">
        <v>-82.347899999999996</v>
      </c>
      <c r="S1009">
        <v>29.6463</v>
      </c>
      <c r="T1009">
        <v>1.9E-2</v>
      </c>
      <c r="U1009">
        <v>7184</v>
      </c>
      <c r="V1009">
        <v>593384000</v>
      </c>
      <c r="W1009">
        <v>394777984</v>
      </c>
      <c r="Y1009">
        <v>845441984</v>
      </c>
      <c r="Z1009">
        <v>513847008</v>
      </c>
      <c r="AA1009">
        <v>1796905984</v>
      </c>
      <c r="AB1009">
        <v>126365000</v>
      </c>
      <c r="AC1009">
        <v>7944000</v>
      </c>
      <c r="AD1009">
        <v>1936887040</v>
      </c>
      <c r="AE1009">
        <v>1146342016</v>
      </c>
      <c r="AF1009">
        <v>3212675072</v>
      </c>
      <c r="AG1009">
        <v>785153024</v>
      </c>
      <c r="AH1009">
        <v>743264000</v>
      </c>
      <c r="AI1009">
        <v>758451008</v>
      </c>
      <c r="AJ1009">
        <v>1501714944</v>
      </c>
      <c r="AK1009">
        <v>195628992</v>
      </c>
      <c r="AL1009">
        <v>46735000</v>
      </c>
      <c r="AM1009">
        <v>3056862976</v>
      </c>
      <c r="AN1009">
        <v>1634550016</v>
      </c>
      <c r="AO1009">
        <v>479979008</v>
      </c>
      <c r="AP1009">
        <v>1605037056</v>
      </c>
      <c r="AQ1009">
        <v>1727399936</v>
      </c>
      <c r="AR1009">
        <v>3212675072</v>
      </c>
      <c r="AS1009">
        <v>3056862976</v>
      </c>
    </row>
    <row r="1010" spans="1:52">
      <c r="A1010">
        <v>1990</v>
      </c>
      <c r="B1010">
        <v>135726</v>
      </c>
      <c r="C1010" t="s">
        <v>414</v>
      </c>
      <c r="D1010" t="s">
        <v>358</v>
      </c>
      <c r="E1010">
        <f t="shared" si="15"/>
        <v>0</v>
      </c>
      <c r="F1010">
        <f>IF(ISNA(VLOOKUP(B1010,criteria!$U$2:$U$174,1,0)),0,1)</f>
        <v>1</v>
      </c>
      <c r="G1010" t="s">
        <v>636</v>
      </c>
      <c r="H1010" t="s">
        <v>636</v>
      </c>
      <c r="N1010">
        <v>33124</v>
      </c>
      <c r="O1010" t="s">
        <v>132</v>
      </c>
      <c r="V1010">
        <v>175632768</v>
      </c>
      <c r="Y1010">
        <v>25004412</v>
      </c>
      <c r="Z1010">
        <v>86687256</v>
      </c>
      <c r="AA1010">
        <v>61013648</v>
      </c>
      <c r="AB1010">
        <v>35372600</v>
      </c>
      <c r="AC1010">
        <v>8612334</v>
      </c>
      <c r="AF1010">
        <v>611107712</v>
      </c>
      <c r="AG1010">
        <v>132604000</v>
      </c>
      <c r="AH1010">
        <v>64444152</v>
      </c>
      <c r="AI1010">
        <v>34605256</v>
      </c>
      <c r="AJ1010">
        <v>99049408</v>
      </c>
      <c r="AK1010">
        <v>25153050</v>
      </c>
      <c r="AL1010">
        <v>14484172</v>
      </c>
      <c r="AM1010">
        <v>612877696</v>
      </c>
      <c r="AN1010">
        <v>195177216</v>
      </c>
      <c r="AO1010">
        <v>48983224</v>
      </c>
    </row>
    <row r="1011" spans="1:52">
      <c r="A1011">
        <v>1991</v>
      </c>
      <c r="B1011">
        <v>135726</v>
      </c>
      <c r="C1011" t="s">
        <v>414</v>
      </c>
      <c r="D1011" t="s">
        <v>358</v>
      </c>
      <c r="E1011">
        <f t="shared" si="15"/>
        <v>0</v>
      </c>
      <c r="F1011">
        <f>IF(ISNA(VLOOKUP(B1011,criteria!$U$2:$U$174,1,0)),0,1)</f>
        <v>1</v>
      </c>
      <c r="G1011" t="s">
        <v>636</v>
      </c>
      <c r="H1011" t="s">
        <v>636</v>
      </c>
      <c r="N1011">
        <v>33124</v>
      </c>
      <c r="O1011" t="s">
        <v>132</v>
      </c>
      <c r="V1011">
        <v>193450624</v>
      </c>
      <c r="Y1011">
        <v>32239252</v>
      </c>
      <c r="Z1011">
        <v>99669160</v>
      </c>
      <c r="AA1011">
        <v>66061780</v>
      </c>
      <c r="AB1011">
        <v>36021496</v>
      </c>
      <c r="AC1011">
        <v>13154511</v>
      </c>
      <c r="AF1011">
        <v>672080768</v>
      </c>
      <c r="AG1011">
        <v>148050992</v>
      </c>
      <c r="AH1011">
        <v>71447776</v>
      </c>
      <c r="AI1011">
        <v>38450328</v>
      </c>
      <c r="AJ1011">
        <v>109898104</v>
      </c>
      <c r="AK1011">
        <v>24948376</v>
      </c>
      <c r="AL1011">
        <v>15821060</v>
      </c>
      <c r="AM1011">
        <v>673533376</v>
      </c>
      <c r="AN1011">
        <v>208881008</v>
      </c>
      <c r="AO1011">
        <v>53574992</v>
      </c>
    </row>
    <row r="1012" spans="1:52">
      <c r="A1012">
        <v>1992</v>
      </c>
      <c r="B1012">
        <v>135726</v>
      </c>
      <c r="C1012" t="s">
        <v>414</v>
      </c>
      <c r="D1012" t="s">
        <v>358</v>
      </c>
      <c r="E1012">
        <f t="shared" si="15"/>
        <v>0</v>
      </c>
      <c r="F1012">
        <f>IF(ISNA(VLOOKUP(B1012,criteria!$U$2:$U$174,1,0)),0,1)</f>
        <v>1</v>
      </c>
      <c r="G1012" t="s">
        <v>636</v>
      </c>
      <c r="H1012" t="s">
        <v>636</v>
      </c>
      <c r="N1012">
        <v>33124</v>
      </c>
      <c r="O1012" t="s">
        <v>132</v>
      </c>
      <c r="V1012">
        <v>207587200</v>
      </c>
      <c r="Y1012">
        <v>34089908</v>
      </c>
      <c r="Z1012">
        <v>111415224</v>
      </c>
      <c r="AA1012">
        <v>67202136</v>
      </c>
      <c r="AB1012">
        <v>38136284</v>
      </c>
      <c r="AC1012">
        <v>23060552</v>
      </c>
      <c r="AF1012">
        <v>729460864</v>
      </c>
      <c r="AG1012">
        <v>150683168</v>
      </c>
      <c r="AH1012">
        <v>78678936</v>
      </c>
      <c r="AI1012">
        <v>51136792</v>
      </c>
      <c r="AJ1012">
        <v>129815728</v>
      </c>
      <c r="AK1012">
        <v>30335580</v>
      </c>
      <c r="AL1012">
        <v>16077036</v>
      </c>
      <c r="AM1012">
        <v>729416448</v>
      </c>
      <c r="AN1012">
        <v>229170336</v>
      </c>
      <c r="AO1012">
        <v>63091404</v>
      </c>
    </row>
    <row r="1013" spans="1:52">
      <c r="A1013">
        <v>1993</v>
      </c>
      <c r="B1013">
        <v>135726</v>
      </c>
      <c r="C1013" t="s">
        <v>414</v>
      </c>
      <c r="D1013" t="s">
        <v>358</v>
      </c>
      <c r="E1013">
        <f t="shared" si="15"/>
        <v>0</v>
      </c>
      <c r="F1013">
        <f>IF(ISNA(VLOOKUP(B1013,criteria!$U$2:$U$174,1,0)),0,1)</f>
        <v>1</v>
      </c>
      <c r="G1013" t="s">
        <v>636</v>
      </c>
      <c r="H1013" t="s">
        <v>636</v>
      </c>
      <c r="V1013">
        <v>217911984</v>
      </c>
      <c r="Y1013">
        <v>39800292</v>
      </c>
      <c r="Z1013">
        <v>110770944</v>
      </c>
      <c r="AA1013">
        <v>76110320</v>
      </c>
      <c r="AB1013">
        <v>40406544</v>
      </c>
      <c r="AC1013">
        <v>12303801</v>
      </c>
      <c r="AF1013">
        <v>756261696</v>
      </c>
      <c r="AG1013">
        <v>150944112</v>
      </c>
      <c r="AH1013">
        <v>81023552</v>
      </c>
      <c r="AI1013">
        <v>54919616</v>
      </c>
      <c r="AJ1013">
        <v>135943168</v>
      </c>
      <c r="AK1013">
        <v>31804692</v>
      </c>
      <c r="AL1013">
        <v>17643124</v>
      </c>
      <c r="AM1013">
        <v>756255040</v>
      </c>
      <c r="AN1013">
        <v>236941344</v>
      </c>
      <c r="AO1013">
        <v>60907876</v>
      </c>
    </row>
    <row r="1014" spans="1:52">
      <c r="A1014">
        <v>1994</v>
      </c>
      <c r="B1014">
        <v>135726</v>
      </c>
      <c r="C1014" t="s">
        <v>414</v>
      </c>
      <c r="D1014" t="s">
        <v>358</v>
      </c>
      <c r="E1014">
        <f t="shared" si="15"/>
        <v>0</v>
      </c>
      <c r="F1014">
        <f>IF(ISNA(VLOOKUP(B1014,criteria!$U$2:$U$174,1,0)),0,1)</f>
        <v>1</v>
      </c>
      <c r="G1014" t="s">
        <v>636</v>
      </c>
      <c r="H1014" t="s">
        <v>636</v>
      </c>
      <c r="V1014">
        <v>221488624</v>
      </c>
      <c r="Y1014">
        <v>46555952</v>
      </c>
      <c r="Z1014">
        <v>116319776</v>
      </c>
      <c r="AA1014">
        <v>85212624</v>
      </c>
      <c r="AB1014">
        <v>37901496</v>
      </c>
      <c r="AC1014">
        <v>21071890</v>
      </c>
      <c r="AF1014">
        <v>803011520</v>
      </c>
      <c r="AG1014">
        <v>158271856</v>
      </c>
      <c r="AH1014">
        <v>85671912</v>
      </c>
      <c r="AI1014">
        <v>60522104</v>
      </c>
      <c r="AJ1014">
        <v>146194016</v>
      </c>
      <c r="AK1014">
        <v>35491720</v>
      </c>
      <c r="AL1014">
        <v>18817368</v>
      </c>
      <c r="AM1014">
        <v>799261312</v>
      </c>
      <c r="AN1014">
        <v>257591744</v>
      </c>
      <c r="AO1014">
        <v>63752400</v>
      </c>
    </row>
    <row r="1015" spans="1:52">
      <c r="A1015">
        <v>1995</v>
      </c>
      <c r="B1015">
        <v>135726</v>
      </c>
      <c r="C1015" t="s">
        <v>414</v>
      </c>
      <c r="D1015" t="s">
        <v>358</v>
      </c>
      <c r="E1015">
        <f t="shared" si="15"/>
        <v>0</v>
      </c>
      <c r="F1015">
        <f>IF(ISNA(VLOOKUP(B1015,criteria!$U$2:$U$174,1,0)),0,1)</f>
        <v>1</v>
      </c>
      <c r="G1015" t="s">
        <v>636</v>
      </c>
      <c r="H1015" t="s">
        <v>636</v>
      </c>
      <c r="N1015">
        <v>33124</v>
      </c>
      <c r="O1015" t="s">
        <v>132</v>
      </c>
      <c r="V1015">
        <v>234302352</v>
      </c>
      <c r="Y1015">
        <v>52532612</v>
      </c>
      <c r="Z1015">
        <v>116299040</v>
      </c>
      <c r="AA1015">
        <v>90245920</v>
      </c>
      <c r="AB1015">
        <v>43390536</v>
      </c>
      <c r="AC1015">
        <v>25272858</v>
      </c>
      <c r="AF1015">
        <v>844955200</v>
      </c>
      <c r="AG1015">
        <v>170475664</v>
      </c>
      <c r="AH1015">
        <v>87462320</v>
      </c>
      <c r="AI1015">
        <v>61869292</v>
      </c>
      <c r="AJ1015">
        <v>149331616</v>
      </c>
      <c r="AK1015">
        <v>39084128</v>
      </c>
      <c r="AL1015">
        <v>20806912</v>
      </c>
      <c r="AM1015">
        <v>849400640</v>
      </c>
      <c r="AN1015">
        <v>269949536</v>
      </c>
      <c r="AO1015">
        <v>67068312</v>
      </c>
    </row>
    <row r="1016" spans="1:52">
      <c r="A1016">
        <v>1996</v>
      </c>
      <c r="B1016">
        <v>135726</v>
      </c>
      <c r="C1016" t="s">
        <v>414</v>
      </c>
      <c r="D1016" t="s">
        <v>358</v>
      </c>
      <c r="E1016">
        <f t="shared" si="15"/>
        <v>0</v>
      </c>
      <c r="F1016">
        <f>IF(ISNA(VLOOKUP(B1016,criteria!$U$2:$U$174,1,0)),0,1)</f>
        <v>1</v>
      </c>
      <c r="G1016" t="s">
        <v>636</v>
      </c>
      <c r="H1016" t="s">
        <v>636</v>
      </c>
      <c r="N1016">
        <v>33124</v>
      </c>
      <c r="O1016" t="s">
        <v>132</v>
      </c>
      <c r="V1016">
        <v>248660768</v>
      </c>
      <c r="W1016">
        <v>187941072</v>
      </c>
      <c r="Y1016">
        <v>48934560</v>
      </c>
      <c r="Z1016">
        <v>115657840</v>
      </c>
      <c r="AA1016">
        <v>82643872</v>
      </c>
      <c r="AB1016">
        <v>66645132</v>
      </c>
      <c r="AF1016">
        <v>859284608</v>
      </c>
      <c r="AG1016">
        <v>199632832</v>
      </c>
      <c r="AH1016">
        <v>101145104</v>
      </c>
      <c r="AI1016">
        <v>64738164</v>
      </c>
      <c r="AJ1016">
        <v>165883264</v>
      </c>
      <c r="AK1016">
        <v>55691096</v>
      </c>
      <c r="AL1016">
        <v>21064516</v>
      </c>
      <c r="AM1016">
        <v>790705024</v>
      </c>
      <c r="AR1016">
        <v>859284608</v>
      </c>
      <c r="AS1016">
        <v>790705024</v>
      </c>
      <c r="AT1016">
        <v>1054</v>
      </c>
      <c r="AU1016">
        <v>0.57499999999999996</v>
      </c>
    </row>
    <row r="1017" spans="1:52">
      <c r="A1017">
        <v>1997</v>
      </c>
      <c r="B1017">
        <v>135726</v>
      </c>
      <c r="C1017" t="s">
        <v>414</v>
      </c>
      <c r="D1017" t="s">
        <v>358</v>
      </c>
      <c r="E1017">
        <f t="shared" si="15"/>
        <v>0</v>
      </c>
      <c r="F1017">
        <f>IF(ISNA(VLOOKUP(B1017,criteria!$U$2:$U$174,1,0)),0,1)</f>
        <v>1</v>
      </c>
      <c r="G1017" t="s">
        <v>636</v>
      </c>
      <c r="H1017" t="s">
        <v>636</v>
      </c>
      <c r="V1017">
        <v>247807184</v>
      </c>
      <c r="W1017">
        <v>193368064</v>
      </c>
      <c r="Y1017">
        <v>54439116</v>
      </c>
      <c r="Z1017">
        <v>120577048</v>
      </c>
      <c r="AA1017">
        <v>88200640</v>
      </c>
      <c r="AB1017">
        <v>88130600</v>
      </c>
      <c r="AC1017">
        <v>10273916</v>
      </c>
      <c r="AF1017">
        <v>961968896</v>
      </c>
      <c r="AG1017">
        <v>196055104</v>
      </c>
      <c r="AH1017">
        <v>105720872</v>
      </c>
      <c r="AI1017">
        <v>66046772</v>
      </c>
      <c r="AJ1017">
        <v>171767648</v>
      </c>
      <c r="AK1017">
        <v>57056824</v>
      </c>
      <c r="AL1017">
        <v>21610450</v>
      </c>
      <c r="AM1017">
        <v>800098816</v>
      </c>
      <c r="AN1017">
        <v>396267712</v>
      </c>
      <c r="AO1017">
        <v>96371904</v>
      </c>
      <c r="AR1017">
        <v>961968896</v>
      </c>
      <c r="AS1017">
        <v>800098816</v>
      </c>
      <c r="AT1017">
        <v>1051</v>
      </c>
      <c r="AU1017">
        <v>0.59399999999999997</v>
      </c>
      <c r="AW1017">
        <v>0.12496</v>
      </c>
      <c r="AX1017">
        <v>0.57411500000000004</v>
      </c>
      <c r="AY1017">
        <v>3.1877599999999999E-2</v>
      </c>
      <c r="AZ1017">
        <v>34967</v>
      </c>
    </row>
    <row r="1018" spans="1:52">
      <c r="A1018">
        <v>1998</v>
      </c>
      <c r="B1018">
        <v>135726</v>
      </c>
      <c r="C1018" t="s">
        <v>414</v>
      </c>
      <c r="D1018" t="s">
        <v>358</v>
      </c>
      <c r="E1018">
        <f t="shared" si="15"/>
        <v>0</v>
      </c>
      <c r="F1018">
        <f>IF(ISNA(VLOOKUP(B1018,criteria!$U$2:$U$174,1,0)),0,1)</f>
        <v>1</v>
      </c>
      <c r="G1018" t="s">
        <v>636</v>
      </c>
      <c r="H1018" t="s">
        <v>636</v>
      </c>
      <c r="N1018">
        <v>33124</v>
      </c>
      <c r="O1018" t="s">
        <v>132</v>
      </c>
      <c r="V1018">
        <v>259529360</v>
      </c>
      <c r="W1018">
        <v>196825056</v>
      </c>
      <c r="Y1018">
        <v>62704292</v>
      </c>
      <c r="Z1018">
        <v>114446952</v>
      </c>
      <c r="AA1018">
        <v>103954176</v>
      </c>
      <c r="AB1018">
        <v>99909104</v>
      </c>
      <c r="AC1018">
        <v>11733643</v>
      </c>
      <c r="AF1018">
        <v>897928512</v>
      </c>
      <c r="AG1018">
        <v>203582368</v>
      </c>
      <c r="AH1018">
        <v>109646192</v>
      </c>
      <c r="AI1018">
        <v>74213168</v>
      </c>
      <c r="AJ1018">
        <v>183859360</v>
      </c>
      <c r="AK1018">
        <v>59685224</v>
      </c>
      <c r="AL1018">
        <v>22162414</v>
      </c>
      <c r="AM1018">
        <v>829860480</v>
      </c>
      <c r="AN1018">
        <v>410577888</v>
      </c>
      <c r="AO1018">
        <v>95683880</v>
      </c>
      <c r="AR1018">
        <v>897928512</v>
      </c>
      <c r="AS1018">
        <v>829860480</v>
      </c>
      <c r="AT1018">
        <v>986</v>
      </c>
      <c r="AU1018">
        <v>0.61199999999999999</v>
      </c>
      <c r="AW1018">
        <v>0.13262699999999999</v>
      </c>
      <c r="AX1018">
        <v>0.57161200000000001</v>
      </c>
      <c r="AY1018">
        <v>3.66089E-2</v>
      </c>
      <c r="AZ1018">
        <v>37001.5</v>
      </c>
    </row>
    <row r="1019" spans="1:52">
      <c r="A1019">
        <v>1999</v>
      </c>
      <c r="B1019">
        <v>135726</v>
      </c>
      <c r="C1019" t="s">
        <v>414</v>
      </c>
      <c r="D1019" t="s">
        <v>358</v>
      </c>
      <c r="E1019">
        <f t="shared" si="15"/>
        <v>0</v>
      </c>
      <c r="F1019">
        <f>IF(ISNA(VLOOKUP(B1019,criteria!$U$2:$U$174,1,0)),0,1)</f>
        <v>1</v>
      </c>
      <c r="G1019" t="s">
        <v>636</v>
      </c>
      <c r="H1019" t="s">
        <v>636</v>
      </c>
      <c r="V1019">
        <v>295504448</v>
      </c>
      <c r="W1019">
        <v>223537376</v>
      </c>
      <c r="Y1019">
        <v>67813040</v>
      </c>
      <c r="Z1019">
        <v>140096208</v>
      </c>
      <c r="AA1019">
        <v>112706960</v>
      </c>
      <c r="AB1019">
        <v>90155544</v>
      </c>
      <c r="AC1019">
        <v>11970007</v>
      </c>
      <c r="AF1019">
        <v>996663040</v>
      </c>
      <c r="AG1019">
        <v>211867680</v>
      </c>
      <c r="AH1019">
        <v>118318232</v>
      </c>
      <c r="AI1019">
        <v>84601928</v>
      </c>
      <c r="AJ1019">
        <v>202920160</v>
      </c>
      <c r="AK1019">
        <v>61503372</v>
      </c>
      <c r="AL1019">
        <v>24618048</v>
      </c>
      <c r="AM1019">
        <v>873469440</v>
      </c>
      <c r="AN1019">
        <v>433704128</v>
      </c>
      <c r="AO1019">
        <v>104319792</v>
      </c>
      <c r="AR1019">
        <v>996663040</v>
      </c>
      <c r="AS1019">
        <v>873469440</v>
      </c>
      <c r="AT1019">
        <v>948</v>
      </c>
      <c r="AU1019">
        <v>0.625</v>
      </c>
      <c r="AW1019">
        <v>0.16032399999999999</v>
      </c>
      <c r="AX1019">
        <v>0.57626599999999994</v>
      </c>
      <c r="AY1019">
        <v>4.3452200000000003E-2</v>
      </c>
      <c r="AZ1019">
        <v>38528</v>
      </c>
    </row>
    <row r="1020" spans="1:52">
      <c r="A1020">
        <v>2000</v>
      </c>
      <c r="B1020">
        <v>135726</v>
      </c>
      <c r="C1020" t="s">
        <v>414</v>
      </c>
      <c r="D1020" t="s">
        <v>358</v>
      </c>
      <c r="E1020">
        <f t="shared" si="15"/>
        <v>0</v>
      </c>
      <c r="F1020">
        <f>IF(ISNA(VLOOKUP(B1020,criteria!$U$2:$U$174,1,0)),0,1)</f>
        <v>1</v>
      </c>
      <c r="G1020" t="s">
        <v>636</v>
      </c>
      <c r="H1020" t="s">
        <v>636</v>
      </c>
      <c r="N1020">
        <v>33124</v>
      </c>
      <c r="O1020" t="s">
        <v>132</v>
      </c>
      <c r="V1020">
        <v>317400416</v>
      </c>
      <c r="W1020">
        <v>237869296</v>
      </c>
      <c r="Y1020">
        <v>69388928</v>
      </c>
      <c r="Z1020">
        <v>151712544</v>
      </c>
      <c r="AA1020">
        <v>108745632</v>
      </c>
      <c r="AB1020">
        <v>116495216</v>
      </c>
      <c r="AC1020">
        <v>11537986</v>
      </c>
      <c r="AF1020">
        <v>1020699904</v>
      </c>
      <c r="AG1020">
        <v>233236992</v>
      </c>
      <c r="AH1020">
        <v>125137344</v>
      </c>
      <c r="AI1020">
        <v>94433192</v>
      </c>
      <c r="AJ1020">
        <v>219570528</v>
      </c>
      <c r="AK1020">
        <v>66376736</v>
      </c>
      <c r="AL1020">
        <v>24695580</v>
      </c>
      <c r="AM1020">
        <v>951238912</v>
      </c>
      <c r="AN1020">
        <v>480990304</v>
      </c>
      <c r="AO1020">
        <v>110396128</v>
      </c>
      <c r="AR1020">
        <v>1020699904</v>
      </c>
      <c r="AS1020">
        <v>951238912</v>
      </c>
      <c r="AT1020">
        <v>1066</v>
      </c>
      <c r="AU1020">
        <v>0.63300000000000001</v>
      </c>
      <c r="AW1020">
        <v>0.18288199999999999</v>
      </c>
      <c r="AX1020">
        <v>0.57974300000000001</v>
      </c>
      <c r="AY1020">
        <v>4.5078500000000001E-2</v>
      </c>
      <c r="AZ1020">
        <v>39557</v>
      </c>
    </row>
    <row r="1021" spans="1:52">
      <c r="A1021">
        <v>2001</v>
      </c>
      <c r="B1021">
        <v>135726</v>
      </c>
      <c r="C1021" t="s">
        <v>414</v>
      </c>
      <c r="D1021" t="s">
        <v>358</v>
      </c>
      <c r="E1021">
        <f t="shared" si="15"/>
        <v>1</v>
      </c>
      <c r="F1021">
        <f>IF(ISNA(VLOOKUP(B1021,criteria!$U$2:$U$174,1,0)),0,1)</f>
        <v>1</v>
      </c>
      <c r="G1021">
        <v>0.46244227112197772</v>
      </c>
      <c r="H1021">
        <v>0.31781465707152301</v>
      </c>
      <c r="I1021">
        <v>14724</v>
      </c>
      <c r="J1021">
        <v>6809</v>
      </c>
      <c r="K1021">
        <v>2153</v>
      </c>
      <c r="L1021">
        <v>11</v>
      </c>
      <c r="M1021">
        <v>2164</v>
      </c>
      <c r="V1021">
        <v>339440384</v>
      </c>
      <c r="W1021">
        <v>249357664</v>
      </c>
      <c r="Y1021">
        <v>73581944</v>
      </c>
      <c r="Z1021">
        <v>170353984</v>
      </c>
      <c r="AA1021">
        <v>114699448</v>
      </c>
      <c r="AB1021">
        <v>104501352</v>
      </c>
      <c r="AC1021">
        <v>16006861</v>
      </c>
      <c r="AF1021">
        <v>1056996224</v>
      </c>
      <c r="AG1021">
        <v>247800032</v>
      </c>
      <c r="AH1021">
        <v>135655984</v>
      </c>
      <c r="AI1021">
        <v>100878448</v>
      </c>
      <c r="AJ1021">
        <v>236534432</v>
      </c>
      <c r="AK1021">
        <v>69211400</v>
      </c>
      <c r="AL1021">
        <v>25823854</v>
      </c>
      <c r="AM1021">
        <v>1048155264</v>
      </c>
      <c r="AN1021">
        <v>530836480</v>
      </c>
      <c r="AO1021">
        <v>121420864</v>
      </c>
      <c r="AR1021">
        <v>1056996224</v>
      </c>
      <c r="AS1021">
        <v>1048155264</v>
      </c>
      <c r="AT1021">
        <v>1098</v>
      </c>
      <c r="AU1021">
        <v>0.65400000000000003</v>
      </c>
      <c r="AW1021">
        <v>0.16691</v>
      </c>
      <c r="AX1021">
        <v>0.59614800000000001</v>
      </c>
      <c r="AY1021">
        <v>4.2311099999999997E-2</v>
      </c>
      <c r="AZ1021">
        <v>42250</v>
      </c>
    </row>
    <row r="1022" spans="1:52">
      <c r="A1022">
        <v>2002</v>
      </c>
      <c r="B1022">
        <v>135726</v>
      </c>
      <c r="C1022" t="s">
        <v>414</v>
      </c>
      <c r="D1022" t="s">
        <v>358</v>
      </c>
      <c r="E1022">
        <f t="shared" si="15"/>
        <v>1</v>
      </c>
      <c r="F1022">
        <f>IF(ISNA(VLOOKUP(B1022,criteria!$U$2:$U$174,1,0)),0,1)</f>
        <v>1</v>
      </c>
      <c r="G1022">
        <v>0.43855679175309575</v>
      </c>
      <c r="H1022">
        <v>0.2951125125412068</v>
      </c>
      <c r="I1022">
        <v>15909</v>
      </c>
      <c r="J1022">
        <v>6977</v>
      </c>
      <c r="K1022">
        <v>2047</v>
      </c>
      <c r="L1022">
        <v>12</v>
      </c>
      <c r="M1022">
        <v>2059</v>
      </c>
      <c r="N1022">
        <v>33124</v>
      </c>
      <c r="O1022" t="s">
        <v>132</v>
      </c>
      <c r="V1022">
        <v>362336480</v>
      </c>
      <c r="W1022">
        <v>264062464</v>
      </c>
      <c r="Y1022">
        <v>77842792</v>
      </c>
      <c r="Z1022">
        <v>186074928</v>
      </c>
      <c r="AA1022">
        <v>121310128</v>
      </c>
      <c r="AB1022">
        <v>105168808</v>
      </c>
      <c r="AC1022">
        <v>15359618</v>
      </c>
      <c r="AF1022">
        <v>1121266816</v>
      </c>
      <c r="AG1022">
        <v>266415440</v>
      </c>
      <c r="AH1022">
        <v>146336336</v>
      </c>
      <c r="AI1022">
        <v>111408832</v>
      </c>
      <c r="AJ1022">
        <v>257745168</v>
      </c>
      <c r="AK1022">
        <v>74533184</v>
      </c>
      <c r="AL1022">
        <v>27848392</v>
      </c>
      <c r="AM1022">
        <v>1148999680</v>
      </c>
      <c r="AN1022">
        <v>553687296</v>
      </c>
      <c r="AO1022">
        <v>138078800</v>
      </c>
      <c r="AP1022">
        <v>426955904</v>
      </c>
      <c r="AQ1022">
        <v>413720480</v>
      </c>
      <c r="AR1022">
        <v>1121266816</v>
      </c>
      <c r="AS1022">
        <v>1148999680</v>
      </c>
      <c r="AT1022">
        <v>1224</v>
      </c>
      <c r="AU1022">
        <v>0.67500000000000004</v>
      </c>
      <c r="AW1022">
        <v>0.16594800000000001</v>
      </c>
      <c r="AX1022">
        <v>0.61045300000000002</v>
      </c>
      <c r="AY1022">
        <v>3.7715499999999999E-2</v>
      </c>
      <c r="AZ1022">
        <v>43812</v>
      </c>
    </row>
    <row r="1023" spans="1:52">
      <c r="A1023">
        <v>2003</v>
      </c>
      <c r="B1023">
        <v>135726</v>
      </c>
      <c r="C1023" t="s">
        <v>414</v>
      </c>
      <c r="D1023" t="s">
        <v>358</v>
      </c>
      <c r="E1023">
        <f t="shared" si="15"/>
        <v>1</v>
      </c>
      <c r="F1023">
        <f>IF(ISNA(VLOOKUP(B1023,criteria!$U$2:$U$174,1,0)),0,1)</f>
        <v>1</v>
      </c>
      <c r="G1023">
        <v>0.44448400688386447</v>
      </c>
      <c r="H1023">
        <v>0.2774365821094793</v>
      </c>
      <c r="I1023">
        <v>16851</v>
      </c>
      <c r="J1023">
        <v>7490</v>
      </c>
      <c r="K1023">
        <v>2069</v>
      </c>
      <c r="L1023">
        <v>9</v>
      </c>
      <c r="M1023">
        <v>2078</v>
      </c>
      <c r="N1023">
        <v>33124</v>
      </c>
      <c r="O1023" t="s">
        <v>132</v>
      </c>
      <c r="V1023">
        <v>385960704</v>
      </c>
      <c r="W1023">
        <v>280139744</v>
      </c>
      <c r="Y1023">
        <v>85983016</v>
      </c>
      <c r="Z1023">
        <v>199696560</v>
      </c>
      <c r="AA1023">
        <v>130322616</v>
      </c>
      <c r="AB1023">
        <v>139197504</v>
      </c>
      <c r="AC1023">
        <v>19885844</v>
      </c>
      <c r="AF1023">
        <v>1349894144</v>
      </c>
      <c r="AG1023">
        <v>292362368</v>
      </c>
      <c r="AH1023">
        <v>161889792</v>
      </c>
      <c r="AI1023">
        <v>124628208</v>
      </c>
      <c r="AJ1023">
        <v>286518016</v>
      </c>
      <c r="AK1023">
        <v>80823520</v>
      </c>
      <c r="AL1023">
        <v>30448950</v>
      </c>
      <c r="AM1023">
        <v>1259375744</v>
      </c>
      <c r="AN1023">
        <v>597122304</v>
      </c>
      <c r="AO1023">
        <v>171832032</v>
      </c>
      <c r="AP1023">
        <v>413720480</v>
      </c>
      <c r="AQ1023">
        <v>474580352</v>
      </c>
      <c r="AR1023">
        <v>1349894144</v>
      </c>
      <c r="AS1023">
        <v>1259375744</v>
      </c>
      <c r="AT1023">
        <v>1303</v>
      </c>
      <c r="AU1023">
        <v>0.71199999999999997</v>
      </c>
      <c r="AW1023">
        <v>0.20707300000000001</v>
      </c>
      <c r="AX1023">
        <v>0.58380299999999996</v>
      </c>
      <c r="AY1023">
        <v>4.4080000000000001E-2</v>
      </c>
      <c r="AZ1023">
        <v>43463.5</v>
      </c>
    </row>
    <row r="1024" spans="1:52">
      <c r="A1024">
        <v>2004</v>
      </c>
      <c r="B1024">
        <v>135726</v>
      </c>
      <c r="C1024" t="s">
        <v>414</v>
      </c>
      <c r="D1024" t="s">
        <v>358</v>
      </c>
      <c r="E1024">
        <f t="shared" si="15"/>
        <v>1</v>
      </c>
      <c r="F1024">
        <f>IF(ISNA(VLOOKUP(B1024,criteria!$U$2:$U$174,1,0)),0,1)</f>
        <v>1</v>
      </c>
      <c r="G1024">
        <v>0.4205976117144864</v>
      </c>
      <c r="H1024">
        <v>0.26246145940390547</v>
      </c>
      <c r="I1024">
        <v>18507</v>
      </c>
      <c r="J1024">
        <v>7784</v>
      </c>
      <c r="K1024">
        <v>2025</v>
      </c>
      <c r="L1024">
        <v>18</v>
      </c>
      <c r="M1024">
        <v>2043</v>
      </c>
      <c r="V1024">
        <v>414467712</v>
      </c>
      <c r="W1024">
        <v>302615072</v>
      </c>
      <c r="Y1024">
        <v>103600376</v>
      </c>
      <c r="Z1024">
        <v>207652832</v>
      </c>
      <c r="AA1024">
        <v>129404304</v>
      </c>
      <c r="AB1024">
        <v>216534080</v>
      </c>
      <c r="AC1024">
        <v>18302740</v>
      </c>
      <c r="AF1024">
        <v>1486992896</v>
      </c>
      <c r="AG1024">
        <v>300536544</v>
      </c>
      <c r="AH1024">
        <v>165478528</v>
      </c>
      <c r="AI1024">
        <v>127641568</v>
      </c>
      <c r="AJ1024">
        <v>293120096</v>
      </c>
      <c r="AK1024">
        <v>80259104</v>
      </c>
      <c r="AL1024">
        <v>32541712</v>
      </c>
      <c r="AM1024">
        <v>1289254272</v>
      </c>
      <c r="AN1024">
        <v>616720960</v>
      </c>
      <c r="AO1024">
        <v>172950016</v>
      </c>
      <c r="AP1024">
        <v>474580352</v>
      </c>
      <c r="AQ1024">
        <v>526090752</v>
      </c>
      <c r="AR1024">
        <v>1486992896</v>
      </c>
      <c r="AS1024">
        <v>1289254272</v>
      </c>
      <c r="AT1024">
        <v>1305</v>
      </c>
      <c r="AU1024">
        <v>0.70699999999999996</v>
      </c>
      <c r="AW1024">
        <v>0.19181300000000001</v>
      </c>
      <c r="AX1024">
        <v>0.58341900000000002</v>
      </c>
      <c r="AY1024">
        <v>4.7888800000000002E-2</v>
      </c>
      <c r="AZ1024">
        <v>44902.5</v>
      </c>
    </row>
    <row r="1025" spans="1:52">
      <c r="A1025">
        <v>2005</v>
      </c>
      <c r="B1025">
        <v>135726</v>
      </c>
      <c r="C1025" t="s">
        <v>367</v>
      </c>
      <c r="D1025" t="s">
        <v>358</v>
      </c>
      <c r="E1025">
        <f t="shared" si="15"/>
        <v>1</v>
      </c>
      <c r="F1025">
        <f>IF(ISNA(VLOOKUP(B1025,criteria!$U$2:$U$174,1,0)),0,1)</f>
        <v>1</v>
      </c>
      <c r="G1025">
        <v>0.4613544546034446</v>
      </c>
      <c r="H1025">
        <v>0.26235741444866922</v>
      </c>
      <c r="I1025">
        <v>18812</v>
      </c>
      <c r="J1025">
        <v>8679</v>
      </c>
      <c r="K1025">
        <v>2261</v>
      </c>
      <c r="L1025">
        <v>16</v>
      </c>
      <c r="M1025">
        <v>2277</v>
      </c>
      <c r="V1025">
        <v>447096032</v>
      </c>
      <c r="W1025">
        <v>328375296</v>
      </c>
      <c r="Y1025">
        <v>107964424</v>
      </c>
      <c r="Z1025">
        <v>198145296</v>
      </c>
      <c r="AA1025">
        <v>144562368</v>
      </c>
      <c r="AB1025">
        <v>171726592</v>
      </c>
      <c r="AC1025">
        <v>20221760</v>
      </c>
      <c r="AF1025">
        <v>1575218176</v>
      </c>
      <c r="AG1025">
        <v>320662592</v>
      </c>
      <c r="AH1025">
        <v>165800144</v>
      </c>
      <c r="AI1025">
        <v>130765216</v>
      </c>
      <c r="AJ1025">
        <v>296565376</v>
      </c>
      <c r="AK1025">
        <v>94990944</v>
      </c>
      <c r="AL1025">
        <v>33889960</v>
      </c>
      <c r="AM1025">
        <v>1360000384</v>
      </c>
      <c r="AN1025">
        <v>642819968</v>
      </c>
      <c r="AO1025">
        <v>175763728</v>
      </c>
      <c r="AP1025">
        <v>526090752</v>
      </c>
      <c r="AQ1025">
        <v>620434944</v>
      </c>
      <c r="AR1025">
        <v>1575218176</v>
      </c>
      <c r="AS1025">
        <v>1360000384</v>
      </c>
      <c r="AT1025">
        <v>1439</v>
      </c>
      <c r="AU1025">
        <v>0.73299999999999998</v>
      </c>
      <c r="AW1025">
        <v>0.17896500000000001</v>
      </c>
      <c r="AX1025">
        <v>0.58200499999999999</v>
      </c>
      <c r="AY1025">
        <v>4.4128500000000001E-2</v>
      </c>
      <c r="AZ1025">
        <v>46747</v>
      </c>
    </row>
    <row r="1026" spans="1:52">
      <c r="A1026">
        <v>2006</v>
      </c>
      <c r="B1026">
        <v>135726</v>
      </c>
      <c r="C1026" t="s">
        <v>367</v>
      </c>
      <c r="D1026" t="s">
        <v>358</v>
      </c>
      <c r="E1026">
        <f t="shared" ref="E1026:E1089" si="16">IF(M1026&gt;999,1,0)</f>
        <v>1</v>
      </c>
      <c r="F1026">
        <f>IF(ISNA(VLOOKUP(B1026,criteria!$U$2:$U$174,1,0)),0,1)</f>
        <v>1</v>
      </c>
      <c r="G1026">
        <v>0.40488445378151261</v>
      </c>
      <c r="H1026">
        <v>0.26747956933454403</v>
      </c>
      <c r="I1026">
        <v>19040</v>
      </c>
      <c r="J1026">
        <v>7709</v>
      </c>
      <c r="K1026">
        <v>2047</v>
      </c>
      <c r="L1026">
        <v>15</v>
      </c>
      <c r="M1026">
        <v>2062</v>
      </c>
      <c r="V1026">
        <v>471093632</v>
      </c>
      <c r="W1026">
        <v>343880992</v>
      </c>
      <c r="Y1026">
        <v>110666328</v>
      </c>
      <c r="Z1026">
        <v>198311072</v>
      </c>
      <c r="AA1026">
        <v>156859136</v>
      </c>
      <c r="AB1026">
        <v>165473328</v>
      </c>
      <c r="AC1026">
        <v>23472576</v>
      </c>
      <c r="AF1026">
        <v>1788588288</v>
      </c>
      <c r="AG1026">
        <v>353428384</v>
      </c>
      <c r="AH1026">
        <v>172761920</v>
      </c>
      <c r="AI1026">
        <v>136279136</v>
      </c>
      <c r="AJ1026">
        <v>309041056</v>
      </c>
      <c r="AK1026">
        <v>108764336</v>
      </c>
      <c r="AL1026">
        <v>38950144</v>
      </c>
      <c r="AM1026">
        <v>1552580224</v>
      </c>
      <c r="AN1026">
        <v>710596736</v>
      </c>
      <c r="AO1026">
        <v>198994176</v>
      </c>
      <c r="AP1026">
        <v>620434944</v>
      </c>
      <c r="AQ1026">
        <v>741381824</v>
      </c>
      <c r="AR1026">
        <v>1788588288</v>
      </c>
      <c r="AS1026">
        <v>1552580224</v>
      </c>
      <c r="AT1026">
        <v>1643</v>
      </c>
      <c r="AU1026">
        <v>0.76300000000000001</v>
      </c>
      <c r="AW1026">
        <v>0.18847900000000001</v>
      </c>
      <c r="AX1026">
        <v>0.56392100000000001</v>
      </c>
      <c r="AY1026">
        <v>4.2445700000000003E-2</v>
      </c>
      <c r="AZ1026">
        <v>48526.5</v>
      </c>
    </row>
    <row r="1027" spans="1:52">
      <c r="A1027">
        <v>2007</v>
      </c>
      <c r="B1027">
        <v>135726</v>
      </c>
      <c r="C1027" t="s">
        <v>367</v>
      </c>
      <c r="D1027" t="s">
        <v>358</v>
      </c>
      <c r="E1027">
        <f t="shared" si="16"/>
        <v>1</v>
      </c>
      <c r="F1027">
        <f>IF(ISNA(VLOOKUP(B1027,criteria!$U$2:$U$174,1,0)),0,1)</f>
        <v>1</v>
      </c>
      <c r="G1027">
        <v>0.3799787975162805</v>
      </c>
      <c r="H1027">
        <v>0.26451441477348214</v>
      </c>
      <c r="I1027">
        <v>19809</v>
      </c>
      <c r="J1027">
        <v>7527</v>
      </c>
      <c r="K1027">
        <v>1980</v>
      </c>
      <c r="L1027">
        <v>11</v>
      </c>
      <c r="M1027">
        <v>1991</v>
      </c>
      <c r="N1027">
        <v>33124</v>
      </c>
      <c r="O1027" t="s">
        <v>132</v>
      </c>
      <c r="P1027" t="s">
        <v>50</v>
      </c>
      <c r="Q1027" t="s">
        <v>51</v>
      </c>
      <c r="V1027">
        <v>489990528</v>
      </c>
      <c r="W1027">
        <v>357680160</v>
      </c>
      <c r="Y1027">
        <v>111400536</v>
      </c>
      <c r="Z1027">
        <v>213040608</v>
      </c>
      <c r="AA1027">
        <v>180445824</v>
      </c>
      <c r="AB1027">
        <v>176401216</v>
      </c>
      <c r="AC1027">
        <v>367912544</v>
      </c>
      <c r="AF1027">
        <v>1825893632</v>
      </c>
      <c r="AG1027">
        <v>413704288</v>
      </c>
      <c r="AH1027">
        <v>194769904</v>
      </c>
      <c r="AI1027">
        <v>145321408</v>
      </c>
      <c r="AJ1027">
        <v>340091328</v>
      </c>
      <c r="AK1027">
        <v>131368552</v>
      </c>
      <c r="AL1027">
        <v>42505440</v>
      </c>
      <c r="AM1027">
        <v>1846231552</v>
      </c>
      <c r="AN1027">
        <v>839878592</v>
      </c>
      <c r="AO1027">
        <v>229530128</v>
      </c>
      <c r="AP1027">
        <v>741381824</v>
      </c>
      <c r="AQ1027">
        <v>736238912</v>
      </c>
      <c r="AR1027">
        <v>1825893632</v>
      </c>
      <c r="AS1027">
        <v>1846231552</v>
      </c>
      <c r="AT1027">
        <v>1572</v>
      </c>
      <c r="AU1027">
        <v>0.76800000000000002</v>
      </c>
      <c r="AW1027">
        <v>0.20053699999999999</v>
      </c>
      <c r="AX1027">
        <v>0.55114099999999999</v>
      </c>
      <c r="AY1027">
        <v>3.7852400000000001E-2</v>
      </c>
      <c r="AZ1027">
        <v>49238</v>
      </c>
    </row>
    <row r="1028" spans="1:52">
      <c r="A1028">
        <v>2008</v>
      </c>
      <c r="B1028">
        <v>135726</v>
      </c>
      <c r="C1028" t="s">
        <v>367</v>
      </c>
      <c r="D1028" t="s">
        <v>358</v>
      </c>
      <c r="E1028">
        <f t="shared" si="16"/>
        <v>1</v>
      </c>
      <c r="F1028">
        <f>IF(ISNA(VLOOKUP(B1028,criteria!$U$2:$U$174,1,0)),0,1)</f>
        <v>1</v>
      </c>
      <c r="G1028">
        <v>0.38628639661982178</v>
      </c>
      <c r="H1028">
        <v>0.23897277374866246</v>
      </c>
      <c r="I1028">
        <v>21774</v>
      </c>
      <c r="J1028">
        <v>8411</v>
      </c>
      <c r="K1028">
        <v>1984</v>
      </c>
      <c r="L1028">
        <v>26</v>
      </c>
      <c r="M1028">
        <v>2010</v>
      </c>
      <c r="N1028">
        <v>33124</v>
      </c>
      <c r="O1028" t="s">
        <v>132</v>
      </c>
      <c r="P1028" t="s">
        <v>50</v>
      </c>
      <c r="Q1028" t="s">
        <v>51</v>
      </c>
      <c r="V1028">
        <v>509070336</v>
      </c>
      <c r="W1028">
        <v>368978048</v>
      </c>
      <c r="Y1028">
        <v>124602304</v>
      </c>
      <c r="Z1028">
        <v>225823776</v>
      </c>
      <c r="AA1028">
        <v>169278880</v>
      </c>
      <c r="AB1028">
        <v>154728624</v>
      </c>
      <c r="AC1028">
        <v>402636928</v>
      </c>
      <c r="AF1028">
        <v>1801979648</v>
      </c>
      <c r="AG1028">
        <v>451784640</v>
      </c>
      <c r="AH1028">
        <v>202808496</v>
      </c>
      <c r="AI1028">
        <v>154198448</v>
      </c>
      <c r="AJ1028">
        <v>357006944</v>
      </c>
      <c r="AK1028">
        <v>127364096</v>
      </c>
      <c r="AL1028">
        <v>44378908</v>
      </c>
      <c r="AM1028">
        <v>2141466240</v>
      </c>
      <c r="AN1028">
        <v>985019840</v>
      </c>
      <c r="AO1028">
        <v>251705136</v>
      </c>
      <c r="AP1028">
        <v>736238912</v>
      </c>
      <c r="AQ1028">
        <v>538605760</v>
      </c>
      <c r="AR1028">
        <v>1801979648</v>
      </c>
      <c r="AS1028">
        <v>2141466240</v>
      </c>
      <c r="AT1028">
        <v>1643</v>
      </c>
      <c r="AU1028">
        <v>0.79500000000000004</v>
      </c>
      <c r="AW1028">
        <v>0.183668</v>
      </c>
      <c r="AX1028">
        <v>0.55072100000000002</v>
      </c>
      <c r="AY1028">
        <v>3.5885800000000002E-2</v>
      </c>
      <c r="AZ1028">
        <v>49978</v>
      </c>
    </row>
    <row r="1029" spans="1:52">
      <c r="A1029">
        <v>2009</v>
      </c>
      <c r="B1029">
        <v>135726</v>
      </c>
      <c r="C1029" t="s">
        <v>367</v>
      </c>
      <c r="D1029" t="s">
        <v>358</v>
      </c>
      <c r="E1029">
        <f t="shared" si="16"/>
        <v>1</v>
      </c>
      <c r="F1029">
        <f>IF(ISNA(VLOOKUP(B1029,criteria!$U$2:$U$174,1,0)),0,1)</f>
        <v>1</v>
      </c>
      <c r="G1029">
        <v>0.44403753719386585</v>
      </c>
      <c r="H1029">
        <v>0.20680412371134022</v>
      </c>
      <c r="I1029">
        <v>21845</v>
      </c>
      <c r="J1029">
        <v>9700</v>
      </c>
      <c r="K1029">
        <v>1905</v>
      </c>
      <c r="L1029">
        <v>101</v>
      </c>
      <c r="M1029">
        <v>2006</v>
      </c>
      <c r="N1029">
        <v>33124</v>
      </c>
      <c r="O1029" t="s">
        <v>132</v>
      </c>
      <c r="P1029" t="s">
        <v>50</v>
      </c>
      <c r="Q1029" t="s">
        <v>51</v>
      </c>
      <c r="R1029">
        <v>-80.153999999999996</v>
      </c>
      <c r="S1029">
        <v>25.910799999999998</v>
      </c>
      <c r="V1029">
        <v>535491008</v>
      </c>
      <c r="W1029">
        <v>391573408</v>
      </c>
      <c r="Y1029">
        <v>108643600</v>
      </c>
      <c r="Z1029">
        <v>254412032</v>
      </c>
      <c r="AA1029">
        <v>153766944</v>
      </c>
      <c r="AB1029">
        <v>162574144</v>
      </c>
      <c r="AC1029">
        <v>427741728</v>
      </c>
      <c r="AF1029">
        <v>2303272192</v>
      </c>
      <c r="AG1029">
        <v>445734944</v>
      </c>
      <c r="AH1029">
        <v>208825280</v>
      </c>
      <c r="AI1029">
        <v>168823200</v>
      </c>
      <c r="AJ1029">
        <v>377648480</v>
      </c>
      <c r="AK1029">
        <v>131913560</v>
      </c>
      <c r="AL1029">
        <v>44039728</v>
      </c>
      <c r="AM1029">
        <v>2203927040</v>
      </c>
      <c r="AN1029">
        <v>1005986304</v>
      </c>
      <c r="AO1029">
        <v>291801824</v>
      </c>
      <c r="AP1029">
        <v>538605760</v>
      </c>
      <c r="AQ1029">
        <v>618236352</v>
      </c>
      <c r="AR1029">
        <v>2303272192</v>
      </c>
      <c r="AS1029">
        <v>2203927040</v>
      </c>
      <c r="AT1029">
        <v>1625</v>
      </c>
      <c r="AU1029">
        <v>0.80200000000000005</v>
      </c>
      <c r="AW1029">
        <v>0.13563500000000001</v>
      </c>
      <c r="AX1029">
        <v>0.55764499999999995</v>
      </c>
      <c r="AY1029">
        <v>3.6374799999999999E-2</v>
      </c>
      <c r="AZ1029">
        <v>50760</v>
      </c>
    </row>
    <row r="1030" spans="1:52">
      <c r="A1030">
        <v>2010</v>
      </c>
      <c r="B1030">
        <v>135726</v>
      </c>
      <c r="C1030" t="s">
        <v>367</v>
      </c>
      <c r="D1030" t="s">
        <v>358</v>
      </c>
      <c r="E1030">
        <f t="shared" si="16"/>
        <v>1</v>
      </c>
      <c r="F1030">
        <f>IF(ISNA(VLOOKUP(B1030,criteria!$U$2:$U$174,1,0)),0,1)</f>
        <v>1</v>
      </c>
      <c r="G1030">
        <v>0.3921773041430171</v>
      </c>
      <c r="H1030">
        <v>0.20990449936004726</v>
      </c>
      <c r="I1030">
        <v>25899</v>
      </c>
      <c r="J1030">
        <v>10157</v>
      </c>
      <c r="K1030">
        <v>2106</v>
      </c>
      <c r="L1030">
        <v>26</v>
      </c>
      <c r="M1030">
        <v>2132</v>
      </c>
      <c r="V1030">
        <v>566771008</v>
      </c>
      <c r="W1030">
        <v>400638912</v>
      </c>
      <c r="Y1030">
        <v>115197480</v>
      </c>
      <c r="Z1030">
        <v>281472032</v>
      </c>
      <c r="AA1030">
        <v>167617312</v>
      </c>
      <c r="AB1030">
        <v>170776960</v>
      </c>
      <c r="AC1030">
        <v>441174624</v>
      </c>
      <c r="AF1030">
        <v>2464758784</v>
      </c>
      <c r="AG1030">
        <v>461819488</v>
      </c>
      <c r="AH1030">
        <v>229569056</v>
      </c>
      <c r="AI1030">
        <v>157453792</v>
      </c>
      <c r="AJ1030">
        <v>387022848</v>
      </c>
      <c r="AK1030">
        <v>147458000</v>
      </c>
      <c r="AL1030">
        <v>45242044</v>
      </c>
      <c r="AM1030">
        <v>2326982912</v>
      </c>
      <c r="AN1030">
        <v>1057585024</v>
      </c>
      <c r="AO1030">
        <v>317444736</v>
      </c>
      <c r="AP1030">
        <v>618236352</v>
      </c>
      <c r="AQ1030">
        <v>719851520</v>
      </c>
      <c r="AR1030">
        <v>2464758784</v>
      </c>
      <c r="AS1030">
        <v>2326982912</v>
      </c>
      <c r="AT1030">
        <v>1759</v>
      </c>
      <c r="AU1030">
        <v>0.77900000000000003</v>
      </c>
      <c r="AW1030">
        <v>0.13134299999999999</v>
      </c>
      <c r="AX1030">
        <v>0.56417899999999999</v>
      </c>
      <c r="AY1030">
        <v>3.7313399999999997E-2</v>
      </c>
      <c r="AZ1030">
        <v>49085</v>
      </c>
    </row>
    <row r="1031" spans="1:52">
      <c r="A1031">
        <v>2011</v>
      </c>
      <c r="B1031">
        <v>135726</v>
      </c>
      <c r="C1031" t="s">
        <v>367</v>
      </c>
      <c r="D1031" t="s">
        <v>358</v>
      </c>
      <c r="E1031">
        <f t="shared" si="16"/>
        <v>1</v>
      </c>
      <c r="F1031">
        <f>IF(ISNA(VLOOKUP(B1031,criteria!$U$2:$U$174,1,0)),0,1)</f>
        <v>1</v>
      </c>
      <c r="G1031">
        <v>0.38328467942480265</v>
      </c>
      <c r="H1031">
        <v>0.20423131170662906</v>
      </c>
      <c r="I1031">
        <v>27747</v>
      </c>
      <c r="J1031">
        <v>10635</v>
      </c>
      <c r="K1031">
        <v>2139</v>
      </c>
      <c r="L1031">
        <v>33</v>
      </c>
      <c r="M1031">
        <v>2172</v>
      </c>
      <c r="N1031">
        <v>33124</v>
      </c>
      <c r="O1031" t="s">
        <v>132</v>
      </c>
      <c r="P1031" t="s">
        <v>50</v>
      </c>
      <c r="Q1031" t="s">
        <v>51</v>
      </c>
      <c r="R1031">
        <v>-80.276499999999999</v>
      </c>
      <c r="S1031">
        <v>25.720400000000001</v>
      </c>
      <c r="T1031">
        <v>2.7E-2</v>
      </c>
      <c r="U1031">
        <v>2641</v>
      </c>
      <c r="V1031">
        <v>606327744</v>
      </c>
      <c r="W1031">
        <v>432259936</v>
      </c>
      <c r="Y1031">
        <v>101640128</v>
      </c>
      <c r="Z1031">
        <v>279051040</v>
      </c>
      <c r="AA1031">
        <v>151481536</v>
      </c>
      <c r="AB1031">
        <v>159262624</v>
      </c>
      <c r="AC1031">
        <v>440064608</v>
      </c>
      <c r="AF1031">
        <v>2357493760</v>
      </c>
      <c r="AG1031">
        <v>459486464</v>
      </c>
      <c r="AH1031">
        <v>233063376</v>
      </c>
      <c r="AI1031">
        <v>154343552</v>
      </c>
      <c r="AJ1031">
        <v>387406912</v>
      </c>
      <c r="AK1031">
        <v>154553648</v>
      </c>
      <c r="AL1031">
        <v>39353060</v>
      </c>
      <c r="AM1031">
        <v>2431467008</v>
      </c>
      <c r="AN1031">
        <v>1113009280</v>
      </c>
      <c r="AO1031">
        <v>321178464</v>
      </c>
      <c r="AP1031">
        <v>719851520</v>
      </c>
      <c r="AQ1031">
        <v>678694272</v>
      </c>
      <c r="AR1031">
        <v>2357493760</v>
      </c>
      <c r="AS1031">
        <v>2431467008</v>
      </c>
      <c r="AT1031">
        <v>1648</v>
      </c>
      <c r="AU1031">
        <v>0.80500000000000005</v>
      </c>
      <c r="AW1031">
        <v>0.12507799999999999</v>
      </c>
      <c r="AX1031">
        <v>0.57223299999999999</v>
      </c>
      <c r="AY1031">
        <v>3.8774200000000002E-2</v>
      </c>
      <c r="AZ1031">
        <v>52339</v>
      </c>
    </row>
    <row r="1032" spans="1:52">
      <c r="A1032">
        <v>2012</v>
      </c>
      <c r="B1032">
        <v>135726</v>
      </c>
      <c r="C1032" t="s">
        <v>367</v>
      </c>
      <c r="D1032" t="s">
        <v>358</v>
      </c>
      <c r="E1032">
        <f t="shared" si="16"/>
        <v>1</v>
      </c>
      <c r="F1032">
        <f>IF(ISNA(VLOOKUP(B1032,criteria!$U$2:$U$174,1,0)),0,1)</f>
        <v>1</v>
      </c>
      <c r="G1032">
        <v>0.39701696869258207</v>
      </c>
      <c r="H1032">
        <v>0.18257713248638838</v>
      </c>
      <c r="I1032">
        <v>27757</v>
      </c>
      <c r="J1032">
        <v>11020</v>
      </c>
      <c r="K1032">
        <v>1987</v>
      </c>
      <c r="L1032">
        <v>25</v>
      </c>
      <c r="M1032">
        <v>2012</v>
      </c>
      <c r="N1032">
        <v>33146</v>
      </c>
      <c r="O1032" t="s">
        <v>132</v>
      </c>
      <c r="P1032" t="s">
        <v>50</v>
      </c>
      <c r="Q1032" t="s">
        <v>51</v>
      </c>
      <c r="R1032">
        <v>-80.276499999999999</v>
      </c>
      <c r="S1032">
        <v>25.720400000000001</v>
      </c>
      <c r="T1032">
        <v>3.5000000000000003E-2</v>
      </c>
      <c r="U1032">
        <v>2671</v>
      </c>
      <c r="V1032">
        <v>642954048</v>
      </c>
      <c r="W1032">
        <v>462972160</v>
      </c>
      <c r="Y1032">
        <v>150999456</v>
      </c>
      <c r="Z1032">
        <v>247044576</v>
      </c>
      <c r="AA1032">
        <v>184535072</v>
      </c>
      <c r="AB1032">
        <v>169562128</v>
      </c>
      <c r="AC1032">
        <v>466781440</v>
      </c>
      <c r="AF1032">
        <v>2656387328</v>
      </c>
      <c r="AG1032">
        <v>452442496</v>
      </c>
      <c r="AH1032">
        <v>216898272</v>
      </c>
      <c r="AI1032">
        <v>149992800</v>
      </c>
      <c r="AJ1032">
        <v>366891072</v>
      </c>
      <c r="AK1032">
        <v>154784864</v>
      </c>
      <c r="AL1032">
        <v>39650440</v>
      </c>
      <c r="AM1032">
        <v>2518541824</v>
      </c>
      <c r="AN1032">
        <v>1105728256</v>
      </c>
      <c r="AO1032">
        <v>307439264</v>
      </c>
      <c r="AP1032">
        <v>678694272</v>
      </c>
      <c r="AQ1032">
        <v>777946816</v>
      </c>
      <c r="AR1032">
        <v>2656387328</v>
      </c>
      <c r="AS1032">
        <v>2518541824</v>
      </c>
      <c r="AT1032">
        <v>1615</v>
      </c>
      <c r="AU1032">
        <v>0.81699999999999995</v>
      </c>
      <c r="AW1032">
        <v>0.13322000000000001</v>
      </c>
      <c r="AX1032">
        <v>0.55322000000000005</v>
      </c>
      <c r="AY1032">
        <v>3.6271200000000003E-2</v>
      </c>
      <c r="AZ1032">
        <v>53778.5</v>
      </c>
    </row>
    <row r="1033" spans="1:52">
      <c r="A1033">
        <v>2013</v>
      </c>
      <c r="B1033">
        <v>135726</v>
      </c>
      <c r="C1033" t="s">
        <v>367</v>
      </c>
      <c r="D1033" t="s">
        <v>358</v>
      </c>
      <c r="E1033">
        <f t="shared" si="16"/>
        <v>1</v>
      </c>
      <c r="F1033">
        <f>IF(ISNA(VLOOKUP(B1033,criteria!$U$2:$U$174,1,0)),0,1)</f>
        <v>1</v>
      </c>
      <c r="G1033">
        <v>0.40443491195904108</v>
      </c>
      <c r="H1033">
        <v>0.18304678812761954</v>
      </c>
      <c r="I1033">
        <v>28907</v>
      </c>
      <c r="J1033">
        <v>11691</v>
      </c>
      <c r="K1033">
        <v>2114</v>
      </c>
      <c r="L1033">
        <v>26</v>
      </c>
      <c r="M1033">
        <v>2140</v>
      </c>
      <c r="T1033">
        <v>2.8000000000000001E-2</v>
      </c>
      <c r="U1033">
        <v>2885</v>
      </c>
      <c r="V1033">
        <v>676599168</v>
      </c>
      <c r="W1033">
        <v>486088672</v>
      </c>
      <c r="Y1033">
        <v>143038544</v>
      </c>
      <c r="Z1033">
        <v>242029152</v>
      </c>
      <c r="AA1033">
        <v>175462752</v>
      </c>
      <c r="AB1033">
        <v>183538384</v>
      </c>
      <c r="AC1033">
        <v>427160000</v>
      </c>
      <c r="AF1033">
        <v>2694438144</v>
      </c>
      <c r="AG1033">
        <v>479631840</v>
      </c>
      <c r="AH1033">
        <v>211247808</v>
      </c>
      <c r="AI1033">
        <v>151862912</v>
      </c>
      <c r="AJ1033">
        <v>363110720</v>
      </c>
      <c r="AK1033">
        <v>136307840</v>
      </c>
      <c r="AL1033">
        <v>42972592</v>
      </c>
      <c r="AM1033">
        <v>2544030464</v>
      </c>
      <c r="AN1033">
        <v>1161145984</v>
      </c>
      <c r="AO1033">
        <v>297897952</v>
      </c>
      <c r="AP1033">
        <v>777946816</v>
      </c>
      <c r="AQ1033">
        <v>865434688</v>
      </c>
      <c r="AR1033">
        <v>2694438144</v>
      </c>
      <c r="AS1033">
        <v>2544030464</v>
      </c>
      <c r="AT1033">
        <v>1606</v>
      </c>
      <c r="AU1033">
        <v>0.81</v>
      </c>
      <c r="AW1033">
        <v>0.13167000000000001</v>
      </c>
      <c r="AX1033">
        <v>0.55336099999999999</v>
      </c>
      <c r="AY1033">
        <v>3.465E-2</v>
      </c>
      <c r="AZ1033">
        <v>52829</v>
      </c>
    </row>
    <row r="1034" spans="1:52">
      <c r="A1034">
        <v>2014</v>
      </c>
      <c r="B1034">
        <v>135726</v>
      </c>
      <c r="C1034" t="s">
        <v>367</v>
      </c>
      <c r="D1034" t="s">
        <v>358</v>
      </c>
      <c r="E1034">
        <f t="shared" si="16"/>
        <v>1</v>
      </c>
      <c r="F1034">
        <f>IF(ISNA(VLOOKUP(B1034,criteria!$U$2:$U$174,1,0)),0,1)</f>
        <v>1</v>
      </c>
      <c r="G1034">
        <v>0.38177332110207823</v>
      </c>
      <c r="H1034">
        <v>0.17217665092385451</v>
      </c>
      <c r="I1034">
        <v>31613</v>
      </c>
      <c r="J1034">
        <v>12069</v>
      </c>
      <c r="K1034">
        <v>2052</v>
      </c>
      <c r="L1034">
        <v>26</v>
      </c>
      <c r="M1034">
        <v>2078</v>
      </c>
      <c r="N1034">
        <v>33146</v>
      </c>
      <c r="O1034" t="s">
        <v>132</v>
      </c>
      <c r="P1034" t="s">
        <v>50</v>
      </c>
      <c r="Q1034" t="s">
        <v>51</v>
      </c>
      <c r="R1034">
        <v>-80.276499999999999</v>
      </c>
      <c r="S1034">
        <v>25.720400000000001</v>
      </c>
      <c r="T1034">
        <v>0.02</v>
      </c>
      <c r="U1034">
        <v>2949</v>
      </c>
      <c r="V1034">
        <v>701844608</v>
      </c>
      <c r="W1034">
        <v>503598880</v>
      </c>
      <c r="Y1034">
        <v>145983584</v>
      </c>
      <c r="Z1034">
        <v>228898384</v>
      </c>
      <c r="AA1034">
        <v>187612640</v>
      </c>
      <c r="AB1034">
        <v>255857616</v>
      </c>
      <c r="AC1034">
        <v>418791296</v>
      </c>
      <c r="AF1034">
        <v>2806366208</v>
      </c>
      <c r="AG1034">
        <v>509054272</v>
      </c>
      <c r="AH1034">
        <v>208762704</v>
      </c>
      <c r="AI1034">
        <v>136448288</v>
      </c>
      <c r="AJ1034">
        <v>345211008</v>
      </c>
      <c r="AK1034">
        <v>144193680</v>
      </c>
      <c r="AL1034">
        <v>45731068</v>
      </c>
      <c r="AM1034">
        <v>2684120832</v>
      </c>
      <c r="AN1034">
        <v>1224783744</v>
      </c>
      <c r="AO1034">
        <v>338370208</v>
      </c>
      <c r="AP1034">
        <v>865434688</v>
      </c>
      <c r="AQ1034">
        <v>887329344</v>
      </c>
      <c r="AR1034">
        <v>2806366208</v>
      </c>
      <c r="AS1034">
        <v>2684120832</v>
      </c>
      <c r="AT1034">
        <v>1553</v>
      </c>
      <c r="AU1034">
        <v>0.81599999999999995</v>
      </c>
      <c r="AW1034">
        <v>0.12</v>
      </c>
      <c r="AX1034">
        <v>0.56392900000000001</v>
      </c>
      <c r="AY1034">
        <v>2.9285700000000001E-2</v>
      </c>
      <c r="AZ1034">
        <v>56193.5</v>
      </c>
    </row>
    <row r="1035" spans="1:52">
      <c r="A1035">
        <v>2015</v>
      </c>
      <c r="B1035">
        <v>135726</v>
      </c>
      <c r="C1035" t="s">
        <v>367</v>
      </c>
      <c r="D1035" t="s">
        <v>358</v>
      </c>
      <c r="E1035">
        <f t="shared" si="16"/>
        <v>1</v>
      </c>
      <c r="F1035">
        <f>IF(ISNA(VLOOKUP(B1035,criteria!$U$2:$U$174,1,0)),0,1)</f>
        <v>1</v>
      </c>
      <c r="G1035">
        <v>0.37788749251944942</v>
      </c>
      <c r="H1035">
        <v>0.16501702430912979</v>
      </c>
      <c r="I1035">
        <v>33420</v>
      </c>
      <c r="J1035">
        <v>12629</v>
      </c>
      <c r="K1035">
        <v>2057</v>
      </c>
      <c r="L1035">
        <v>27</v>
      </c>
      <c r="M1035">
        <v>2084</v>
      </c>
      <c r="T1035">
        <v>1.9E-2</v>
      </c>
      <c r="U1035">
        <v>2896</v>
      </c>
      <c r="V1035">
        <v>725091264</v>
      </c>
      <c r="W1035">
        <v>517153824</v>
      </c>
      <c r="Y1035">
        <v>162484128</v>
      </c>
      <c r="Z1035">
        <v>228488096</v>
      </c>
      <c r="AA1035">
        <v>205506112</v>
      </c>
      <c r="AB1035">
        <v>246816880</v>
      </c>
      <c r="AC1035">
        <v>440756992</v>
      </c>
      <c r="AF1035">
        <v>2849608448</v>
      </c>
      <c r="AG1035">
        <v>516995424</v>
      </c>
      <c r="AH1035">
        <v>219800064</v>
      </c>
      <c r="AI1035">
        <v>138634528</v>
      </c>
      <c r="AJ1035">
        <v>358434592</v>
      </c>
      <c r="AK1035">
        <v>139796720</v>
      </c>
      <c r="AL1035">
        <v>50009436</v>
      </c>
      <c r="AM1035">
        <v>2833402112</v>
      </c>
      <c r="AN1035">
        <v>1318403200</v>
      </c>
      <c r="AO1035">
        <v>377325600</v>
      </c>
      <c r="AP1035">
        <v>887329344</v>
      </c>
      <c r="AQ1035">
        <v>844642496</v>
      </c>
      <c r="AR1035">
        <v>2849608448</v>
      </c>
      <c r="AS1035">
        <v>2833402112</v>
      </c>
      <c r="AT1035">
        <v>1719</v>
      </c>
      <c r="AU1035">
        <v>0.81699999999999995</v>
      </c>
      <c r="AW1035">
        <v>0.10917</v>
      </c>
      <c r="AX1035">
        <v>0.55855500000000002</v>
      </c>
      <c r="AY1035">
        <v>2.1437100000000001E-2</v>
      </c>
      <c r="AZ1035">
        <v>57715</v>
      </c>
    </row>
    <row r="1036" spans="1:52">
      <c r="A1036">
        <v>2016</v>
      </c>
      <c r="B1036">
        <v>135726</v>
      </c>
      <c r="C1036" t="s">
        <v>367</v>
      </c>
      <c r="D1036" t="s">
        <v>358</v>
      </c>
      <c r="E1036">
        <f t="shared" si="16"/>
        <v>1</v>
      </c>
      <c r="F1036">
        <f>IF(ISNA(VLOOKUP(B1036,criteria!$U$2:$U$174,1,0)),0,1)</f>
        <v>1</v>
      </c>
      <c r="G1036">
        <v>0.37712124938514513</v>
      </c>
      <c r="H1036">
        <v>0.16841933643107523</v>
      </c>
      <c r="I1036">
        <v>32528</v>
      </c>
      <c r="J1036">
        <v>12267</v>
      </c>
      <c r="K1036">
        <v>2042</v>
      </c>
      <c r="L1036">
        <v>24</v>
      </c>
      <c r="M1036">
        <v>2066</v>
      </c>
      <c r="T1036">
        <v>2.3E-2</v>
      </c>
      <c r="U1036">
        <v>2815</v>
      </c>
      <c r="V1036">
        <v>739674688</v>
      </c>
      <c r="W1036">
        <v>512752480</v>
      </c>
      <c r="Y1036">
        <v>169277696</v>
      </c>
      <c r="Z1036">
        <v>271796384</v>
      </c>
      <c r="AA1036">
        <v>195133456</v>
      </c>
      <c r="AB1036">
        <v>335488352</v>
      </c>
      <c r="AC1036">
        <v>422810016</v>
      </c>
      <c r="AF1036">
        <v>3215474432</v>
      </c>
      <c r="AG1036">
        <v>447154208</v>
      </c>
      <c r="AH1036">
        <v>239811888</v>
      </c>
      <c r="AI1036">
        <v>153391664</v>
      </c>
      <c r="AJ1036">
        <v>393203552</v>
      </c>
      <c r="AK1036">
        <v>178722848</v>
      </c>
      <c r="AL1036">
        <v>54408184</v>
      </c>
      <c r="AM1036">
        <v>3009798656</v>
      </c>
      <c r="AN1036">
        <v>1386453248</v>
      </c>
      <c r="AO1036">
        <v>397173376</v>
      </c>
      <c r="AP1036">
        <v>844642496</v>
      </c>
      <c r="AQ1036">
        <v>948579200</v>
      </c>
      <c r="AR1036">
        <v>3215474432</v>
      </c>
      <c r="AS1036">
        <v>3009798656</v>
      </c>
      <c r="AT1036">
        <v>1790</v>
      </c>
      <c r="AU1036">
        <v>0.83699999999999997</v>
      </c>
      <c r="AW1036">
        <v>0.117967</v>
      </c>
      <c r="AX1036">
        <v>0.57440999999999998</v>
      </c>
      <c r="AY1036">
        <v>2.63158E-2</v>
      </c>
      <c r="AZ1036">
        <v>54690.5</v>
      </c>
    </row>
    <row r="1037" spans="1:52">
      <c r="A1037">
        <v>2017</v>
      </c>
      <c r="B1037">
        <v>135726</v>
      </c>
      <c r="C1037" t="s">
        <v>367</v>
      </c>
      <c r="D1037" t="s">
        <v>358</v>
      </c>
      <c r="E1037">
        <f t="shared" si="16"/>
        <v>1</v>
      </c>
      <c r="F1037">
        <f>IF(ISNA(VLOOKUP(B1037,criteria!$U$2:$U$174,1,0)),0,1)</f>
        <v>1</v>
      </c>
      <c r="G1037">
        <v>0.35704027678046868</v>
      </c>
      <c r="H1037">
        <v>0.20221226803181278</v>
      </c>
      <c r="I1037">
        <v>30638</v>
      </c>
      <c r="J1037">
        <v>10939</v>
      </c>
      <c r="K1037">
        <v>2185</v>
      </c>
      <c r="L1037">
        <v>27</v>
      </c>
      <c r="M1037">
        <v>2212</v>
      </c>
      <c r="N1037">
        <v>33146</v>
      </c>
      <c r="O1037" t="s">
        <v>132</v>
      </c>
      <c r="P1037" t="s">
        <v>50</v>
      </c>
      <c r="Q1037" t="s">
        <v>51</v>
      </c>
      <c r="R1037">
        <v>-80.278700000000001</v>
      </c>
      <c r="S1037">
        <v>25.721299999999999</v>
      </c>
      <c r="T1037">
        <v>2.3E-2</v>
      </c>
      <c r="U1037">
        <v>2739</v>
      </c>
      <c r="V1037">
        <v>773765888</v>
      </c>
      <c r="W1037">
        <v>534847552</v>
      </c>
      <c r="Y1037">
        <v>152067760</v>
      </c>
      <c r="Z1037">
        <v>239013088</v>
      </c>
      <c r="AA1037">
        <v>202054752</v>
      </c>
      <c r="AB1037">
        <v>217268672</v>
      </c>
      <c r="AC1037">
        <v>517983616</v>
      </c>
      <c r="AF1037">
        <v>3351552768</v>
      </c>
      <c r="AG1037">
        <v>470475584</v>
      </c>
      <c r="AH1037">
        <v>256701520</v>
      </c>
      <c r="AI1037">
        <v>158256272</v>
      </c>
      <c r="AJ1037">
        <v>414957792</v>
      </c>
      <c r="AK1037">
        <v>175546080</v>
      </c>
      <c r="AL1037">
        <v>53966632</v>
      </c>
      <c r="AM1037">
        <v>3191549440</v>
      </c>
      <c r="AN1037">
        <v>1474312832</v>
      </c>
      <c r="AO1037">
        <v>405926464</v>
      </c>
      <c r="AP1037">
        <v>948579200</v>
      </c>
      <c r="AQ1037">
        <v>1021508288</v>
      </c>
      <c r="AR1037">
        <v>3351552768</v>
      </c>
      <c r="AS1037">
        <v>3191549440</v>
      </c>
    </row>
    <row r="1038" spans="1:52">
      <c r="A1038">
        <v>1990</v>
      </c>
      <c r="B1038">
        <v>136172</v>
      </c>
      <c r="C1038" t="s">
        <v>415</v>
      </c>
      <c r="D1038" t="s">
        <v>358</v>
      </c>
      <c r="E1038">
        <f t="shared" si="16"/>
        <v>0</v>
      </c>
      <c r="F1038">
        <f>IF(ISNA(VLOOKUP(B1038,criteria!$U$2:$U$174,1,0)),0,1)</f>
        <v>1</v>
      </c>
      <c r="G1038" t="s">
        <v>636</v>
      </c>
      <c r="H1038" t="s">
        <v>636</v>
      </c>
      <c r="N1038">
        <v>32216</v>
      </c>
      <c r="O1038" t="s">
        <v>132</v>
      </c>
      <c r="V1038">
        <v>7312308</v>
      </c>
      <c r="Z1038">
        <v>2875901</v>
      </c>
      <c r="AA1038">
        <v>31759760</v>
      </c>
      <c r="AB1038">
        <v>1254390</v>
      </c>
      <c r="AC1038">
        <v>199457</v>
      </c>
      <c r="AF1038">
        <v>49264108</v>
      </c>
      <c r="AG1038">
        <v>13944799</v>
      </c>
      <c r="AH1038">
        <v>6124945</v>
      </c>
      <c r="AI1038">
        <v>674892</v>
      </c>
      <c r="AJ1038">
        <v>6799837</v>
      </c>
      <c r="AK1038">
        <v>6920661</v>
      </c>
      <c r="AL1038">
        <v>3550754</v>
      </c>
      <c r="AM1038">
        <v>48059896</v>
      </c>
      <c r="AN1038">
        <v>23485452</v>
      </c>
      <c r="AO1038">
        <v>6251320</v>
      </c>
    </row>
    <row r="1039" spans="1:52">
      <c r="A1039">
        <v>1991</v>
      </c>
      <c r="B1039">
        <v>136172</v>
      </c>
      <c r="C1039" t="s">
        <v>415</v>
      </c>
      <c r="D1039" t="s">
        <v>358</v>
      </c>
      <c r="E1039">
        <f t="shared" si="16"/>
        <v>0</v>
      </c>
      <c r="F1039">
        <f>IF(ISNA(VLOOKUP(B1039,criteria!$U$2:$U$174,1,0)),0,1)</f>
        <v>1</v>
      </c>
      <c r="G1039" t="s">
        <v>636</v>
      </c>
      <c r="H1039" t="s">
        <v>636</v>
      </c>
      <c r="N1039">
        <v>32216</v>
      </c>
      <c r="O1039" t="s">
        <v>132</v>
      </c>
      <c r="V1039">
        <v>8888438</v>
      </c>
      <c r="Z1039">
        <v>3191614</v>
      </c>
      <c r="AA1039">
        <v>30555896</v>
      </c>
      <c r="AB1039">
        <v>1561287</v>
      </c>
      <c r="AC1039">
        <v>155103</v>
      </c>
      <c r="AF1039">
        <v>49867696</v>
      </c>
      <c r="AG1039">
        <v>14369500</v>
      </c>
      <c r="AH1039">
        <v>5224877</v>
      </c>
      <c r="AI1039">
        <v>544587</v>
      </c>
      <c r="AJ1039">
        <v>5769464</v>
      </c>
      <c r="AK1039">
        <v>7005086</v>
      </c>
      <c r="AL1039">
        <v>3842860</v>
      </c>
      <c r="AM1039">
        <v>48572048</v>
      </c>
      <c r="AN1039">
        <v>24210276</v>
      </c>
      <c r="AO1039">
        <v>6660529</v>
      </c>
    </row>
    <row r="1040" spans="1:52">
      <c r="A1040">
        <v>1992</v>
      </c>
      <c r="B1040">
        <v>136172</v>
      </c>
      <c r="C1040" t="s">
        <v>415</v>
      </c>
      <c r="D1040" t="s">
        <v>358</v>
      </c>
      <c r="E1040">
        <f t="shared" si="16"/>
        <v>0</v>
      </c>
      <c r="F1040">
        <f>IF(ISNA(VLOOKUP(B1040,criteria!$U$2:$U$174,1,0)),0,1)</f>
        <v>1</v>
      </c>
      <c r="G1040" t="s">
        <v>636</v>
      </c>
      <c r="H1040" t="s">
        <v>636</v>
      </c>
      <c r="N1040">
        <v>322242645</v>
      </c>
      <c r="O1040" t="s">
        <v>132</v>
      </c>
      <c r="V1040">
        <v>10705013</v>
      </c>
      <c r="Z1040">
        <v>3857012</v>
      </c>
      <c r="AA1040">
        <v>30863214</v>
      </c>
      <c r="AB1040">
        <v>1600629</v>
      </c>
      <c r="AC1040">
        <v>239119</v>
      </c>
      <c r="AF1040">
        <v>52002136</v>
      </c>
      <c r="AG1040">
        <v>16765392</v>
      </c>
      <c r="AH1040">
        <v>2367697</v>
      </c>
      <c r="AI1040">
        <v>2153399</v>
      </c>
      <c r="AJ1040">
        <v>4521096</v>
      </c>
      <c r="AK1040">
        <v>7976329</v>
      </c>
      <c r="AL1040">
        <v>4222317</v>
      </c>
      <c r="AM1040">
        <v>53973128</v>
      </c>
      <c r="AN1040">
        <v>25974660</v>
      </c>
      <c r="AO1040">
        <v>10682889</v>
      </c>
      <c r="AV1040">
        <v>3280</v>
      </c>
    </row>
    <row r="1041" spans="1:52">
      <c r="A1041">
        <v>1993</v>
      </c>
      <c r="B1041">
        <v>136172</v>
      </c>
      <c r="C1041" t="s">
        <v>415</v>
      </c>
      <c r="D1041" t="s">
        <v>358</v>
      </c>
      <c r="E1041">
        <f t="shared" si="16"/>
        <v>0</v>
      </c>
      <c r="F1041">
        <f>IF(ISNA(VLOOKUP(B1041,criteria!$U$2:$U$174,1,0)),0,1)</f>
        <v>1</v>
      </c>
      <c r="G1041" t="s">
        <v>636</v>
      </c>
      <c r="H1041" t="s">
        <v>636</v>
      </c>
      <c r="V1041">
        <v>12011947</v>
      </c>
      <c r="Z1041">
        <v>4192833</v>
      </c>
      <c r="AA1041">
        <v>33068814</v>
      </c>
      <c r="AB1041">
        <v>1825643</v>
      </c>
      <c r="AC1041">
        <v>624115</v>
      </c>
      <c r="AF1041">
        <v>57114796</v>
      </c>
      <c r="AG1041">
        <v>20932804</v>
      </c>
      <c r="AH1041">
        <v>2215852</v>
      </c>
      <c r="AI1041">
        <v>2040802</v>
      </c>
      <c r="AJ1041">
        <v>4256654</v>
      </c>
      <c r="AK1041">
        <v>8326055</v>
      </c>
      <c r="AL1041">
        <v>4609111</v>
      </c>
      <c r="AM1041">
        <v>58843980</v>
      </c>
      <c r="AN1041">
        <v>27649672</v>
      </c>
      <c r="AO1041">
        <v>11293527</v>
      </c>
      <c r="AV1041">
        <v>3444</v>
      </c>
    </row>
    <row r="1042" spans="1:52">
      <c r="A1042">
        <v>1994</v>
      </c>
      <c r="B1042">
        <v>136172</v>
      </c>
      <c r="C1042" t="s">
        <v>415</v>
      </c>
      <c r="D1042" t="s">
        <v>358</v>
      </c>
      <c r="E1042">
        <f t="shared" si="16"/>
        <v>0</v>
      </c>
      <c r="F1042">
        <f>IF(ISNA(VLOOKUP(B1042,criteria!$U$2:$U$174,1,0)),0,1)</f>
        <v>1</v>
      </c>
      <c r="G1042" t="s">
        <v>636</v>
      </c>
      <c r="H1042" t="s">
        <v>636</v>
      </c>
      <c r="V1042">
        <v>12260153</v>
      </c>
      <c r="Z1042">
        <v>5302886</v>
      </c>
      <c r="AA1042">
        <v>38697440</v>
      </c>
      <c r="AB1042">
        <v>1043343</v>
      </c>
      <c r="AC1042">
        <v>397090</v>
      </c>
      <c r="AF1042">
        <v>64765876</v>
      </c>
      <c r="AG1042">
        <v>20330048</v>
      </c>
      <c r="AH1042">
        <v>4106216</v>
      </c>
      <c r="AI1042">
        <v>2646856</v>
      </c>
      <c r="AJ1042">
        <v>6753072</v>
      </c>
      <c r="AK1042">
        <v>9343243</v>
      </c>
      <c r="AL1042">
        <v>5239010</v>
      </c>
      <c r="AM1042">
        <v>63733140</v>
      </c>
      <c r="AN1042">
        <v>30598312</v>
      </c>
      <c r="AO1042">
        <v>12533344</v>
      </c>
      <c r="AV1042">
        <v>3600</v>
      </c>
    </row>
    <row r="1043" spans="1:52">
      <c r="A1043">
        <v>1995</v>
      </c>
      <c r="B1043">
        <v>136172</v>
      </c>
      <c r="C1043" t="s">
        <v>415</v>
      </c>
      <c r="D1043" t="s">
        <v>358</v>
      </c>
      <c r="E1043">
        <f t="shared" si="16"/>
        <v>0</v>
      </c>
      <c r="F1043">
        <f>IF(ISNA(VLOOKUP(B1043,criteria!$U$2:$U$174,1,0)),0,1)</f>
        <v>1</v>
      </c>
      <c r="G1043" t="s">
        <v>636</v>
      </c>
      <c r="H1043" t="s">
        <v>636</v>
      </c>
      <c r="N1043">
        <v>322242645</v>
      </c>
      <c r="O1043" t="s">
        <v>132</v>
      </c>
      <c r="V1043">
        <v>12896626</v>
      </c>
      <c r="Z1043">
        <v>6411642</v>
      </c>
      <c r="AA1043">
        <v>40647952</v>
      </c>
      <c r="AB1043">
        <v>1658781</v>
      </c>
      <c r="AC1043">
        <v>473693</v>
      </c>
      <c r="AF1043">
        <v>68959544</v>
      </c>
      <c r="AG1043">
        <v>23474178</v>
      </c>
      <c r="AH1043">
        <v>3661071</v>
      </c>
      <c r="AI1043">
        <v>2166401</v>
      </c>
      <c r="AJ1043">
        <v>5827472</v>
      </c>
      <c r="AK1043">
        <v>10688536</v>
      </c>
      <c r="AL1043">
        <v>5531278</v>
      </c>
      <c r="AM1043">
        <v>69545240</v>
      </c>
      <c r="AN1043">
        <v>33855100</v>
      </c>
      <c r="AO1043">
        <v>10042280</v>
      </c>
      <c r="AV1043">
        <v>3650</v>
      </c>
    </row>
    <row r="1044" spans="1:52">
      <c r="A1044">
        <v>1996</v>
      </c>
      <c r="B1044">
        <v>136172</v>
      </c>
      <c r="C1044" t="s">
        <v>415</v>
      </c>
      <c r="D1044" t="s">
        <v>358</v>
      </c>
      <c r="E1044">
        <f t="shared" si="16"/>
        <v>0</v>
      </c>
      <c r="F1044">
        <f>IF(ISNA(VLOOKUP(B1044,criteria!$U$2:$U$174,1,0)),0,1)</f>
        <v>1</v>
      </c>
      <c r="G1044" t="s">
        <v>636</v>
      </c>
      <c r="H1044" t="s">
        <v>636</v>
      </c>
      <c r="N1044">
        <v>322242645</v>
      </c>
      <c r="O1044" t="s">
        <v>132</v>
      </c>
      <c r="V1044">
        <v>15937330</v>
      </c>
      <c r="Z1044">
        <v>7238930</v>
      </c>
      <c r="AA1044">
        <v>44001044</v>
      </c>
      <c r="AB1044">
        <v>1598554</v>
      </c>
      <c r="AC1044">
        <v>432702</v>
      </c>
      <c r="AF1044">
        <v>78188200</v>
      </c>
      <c r="AG1044">
        <v>24358332</v>
      </c>
      <c r="AH1044">
        <v>3501569</v>
      </c>
      <c r="AI1044">
        <v>3234877</v>
      </c>
      <c r="AJ1044">
        <v>6736446</v>
      </c>
      <c r="AK1044">
        <v>10578438</v>
      </c>
      <c r="AL1044">
        <v>6054108</v>
      </c>
      <c r="AM1044">
        <v>75651472</v>
      </c>
      <c r="AN1044">
        <v>33602312</v>
      </c>
      <c r="AO1044">
        <v>10416717</v>
      </c>
      <c r="AP1044">
        <v>9015037</v>
      </c>
      <c r="AQ1044">
        <v>18081976</v>
      </c>
      <c r="AT1044">
        <v>156</v>
      </c>
      <c r="AU1044">
        <v>0.38400000000000001</v>
      </c>
      <c r="AV1044">
        <v>3700</v>
      </c>
    </row>
    <row r="1045" spans="1:52">
      <c r="A1045">
        <v>1997</v>
      </c>
      <c r="B1045">
        <v>136172</v>
      </c>
      <c r="C1045" t="s">
        <v>415</v>
      </c>
      <c r="D1045" t="s">
        <v>358</v>
      </c>
      <c r="E1045">
        <f t="shared" si="16"/>
        <v>0</v>
      </c>
      <c r="F1045">
        <f>IF(ISNA(VLOOKUP(B1045,criteria!$U$2:$U$174,1,0)),0,1)</f>
        <v>1</v>
      </c>
      <c r="G1045" t="s">
        <v>636</v>
      </c>
      <c r="H1045" t="s">
        <v>636</v>
      </c>
      <c r="V1045">
        <v>16827492</v>
      </c>
      <c r="Z1045">
        <v>8740081</v>
      </c>
      <c r="AA1045">
        <v>49775444</v>
      </c>
      <c r="AB1045">
        <v>1938607</v>
      </c>
      <c r="AC1045">
        <v>432715</v>
      </c>
      <c r="AF1045">
        <v>87710240</v>
      </c>
      <c r="AG1045">
        <v>30097060</v>
      </c>
      <c r="AH1045">
        <v>1244878</v>
      </c>
      <c r="AI1045">
        <v>2335627</v>
      </c>
      <c r="AJ1045">
        <v>3580505</v>
      </c>
      <c r="AK1045">
        <v>12232615</v>
      </c>
      <c r="AL1045">
        <v>7585056</v>
      </c>
      <c r="AM1045">
        <v>85570528</v>
      </c>
      <c r="AN1045">
        <v>43117376</v>
      </c>
      <c r="AO1045">
        <v>17190000</v>
      </c>
      <c r="AP1045">
        <v>18081976</v>
      </c>
      <c r="AQ1045">
        <v>26724116</v>
      </c>
      <c r="AT1045">
        <v>178</v>
      </c>
      <c r="AU1045">
        <v>0.36599999999999999</v>
      </c>
      <c r="AW1045">
        <v>0.474692</v>
      </c>
      <c r="AX1045">
        <v>0.65376400000000001</v>
      </c>
      <c r="AY1045">
        <v>0.19949</v>
      </c>
      <c r="AZ1045">
        <v>22983</v>
      </c>
    </row>
    <row r="1046" spans="1:52">
      <c r="A1046">
        <v>1998</v>
      </c>
      <c r="B1046">
        <v>136172</v>
      </c>
      <c r="C1046" t="s">
        <v>415</v>
      </c>
      <c r="D1046" t="s">
        <v>358</v>
      </c>
      <c r="E1046">
        <f t="shared" si="16"/>
        <v>0</v>
      </c>
      <c r="F1046">
        <f>IF(ISNA(VLOOKUP(B1046,criteria!$U$2:$U$174,1,0)),0,1)</f>
        <v>1</v>
      </c>
      <c r="G1046" t="s">
        <v>636</v>
      </c>
      <c r="H1046" t="s">
        <v>636</v>
      </c>
      <c r="N1046">
        <v>322242645</v>
      </c>
      <c r="O1046" t="s">
        <v>132</v>
      </c>
      <c r="V1046">
        <v>19575244</v>
      </c>
      <c r="Z1046">
        <v>5619050</v>
      </c>
      <c r="AA1046">
        <v>58955592</v>
      </c>
      <c r="AB1046">
        <v>2240946</v>
      </c>
      <c r="AC1046">
        <v>1620106</v>
      </c>
      <c r="AF1046">
        <v>100754320</v>
      </c>
      <c r="AG1046">
        <v>33460228</v>
      </c>
      <c r="AH1046">
        <v>1552324</v>
      </c>
      <c r="AI1046">
        <v>2565022</v>
      </c>
      <c r="AJ1046">
        <v>4117346</v>
      </c>
      <c r="AK1046">
        <v>14287167</v>
      </c>
      <c r="AL1046">
        <v>9274343</v>
      </c>
      <c r="AM1046">
        <v>99515592</v>
      </c>
      <c r="AN1046">
        <v>42999584</v>
      </c>
      <c r="AO1046">
        <v>16850000</v>
      </c>
      <c r="AP1046">
        <v>26724000</v>
      </c>
      <c r="AQ1046">
        <v>32668000</v>
      </c>
      <c r="AT1046">
        <v>216</v>
      </c>
      <c r="AU1046">
        <v>0.39600000000000002</v>
      </c>
      <c r="AW1046">
        <v>0.45625900000000003</v>
      </c>
      <c r="AX1046">
        <v>0.63687800000000006</v>
      </c>
      <c r="AY1046">
        <v>0.19193099999999999</v>
      </c>
      <c r="AZ1046">
        <v>24997</v>
      </c>
    </row>
    <row r="1047" spans="1:52">
      <c r="A1047">
        <v>1999</v>
      </c>
      <c r="B1047">
        <v>136172</v>
      </c>
      <c r="C1047" t="s">
        <v>415</v>
      </c>
      <c r="D1047" t="s">
        <v>358</v>
      </c>
      <c r="E1047">
        <f t="shared" si="16"/>
        <v>0</v>
      </c>
      <c r="F1047">
        <f>IF(ISNA(VLOOKUP(B1047,criteria!$U$2:$U$174,1,0)),0,1)</f>
        <v>1</v>
      </c>
      <c r="G1047" t="s">
        <v>636</v>
      </c>
      <c r="H1047" t="s">
        <v>636</v>
      </c>
      <c r="V1047">
        <v>20620006</v>
      </c>
      <c r="Z1047">
        <v>6818646</v>
      </c>
      <c r="AA1047">
        <v>61755116</v>
      </c>
      <c r="AB1047">
        <v>4170918</v>
      </c>
      <c r="AF1047">
        <v>111201248</v>
      </c>
      <c r="AG1047">
        <v>34972560</v>
      </c>
      <c r="AH1047">
        <v>2517391</v>
      </c>
      <c r="AI1047">
        <v>2783984</v>
      </c>
      <c r="AJ1047">
        <v>5301375</v>
      </c>
      <c r="AK1047">
        <v>14519516</v>
      </c>
      <c r="AL1047">
        <v>8984206</v>
      </c>
      <c r="AM1047">
        <v>105860920</v>
      </c>
      <c r="AN1047">
        <v>49154252</v>
      </c>
      <c r="AO1047">
        <v>9902479</v>
      </c>
      <c r="AP1047">
        <v>32668000</v>
      </c>
      <c r="AQ1047">
        <v>32828248</v>
      </c>
      <c r="AT1047">
        <v>296</v>
      </c>
      <c r="AU1047">
        <v>0.442</v>
      </c>
      <c r="AW1047">
        <v>0.45164399999999999</v>
      </c>
      <c r="AX1047">
        <v>0.63152799999999998</v>
      </c>
      <c r="AY1047">
        <v>0.17795</v>
      </c>
      <c r="AZ1047">
        <v>25583</v>
      </c>
    </row>
    <row r="1048" spans="1:52">
      <c r="A1048">
        <v>2000</v>
      </c>
      <c r="B1048">
        <v>136172</v>
      </c>
      <c r="C1048" t="s">
        <v>415</v>
      </c>
      <c r="D1048" t="s">
        <v>358</v>
      </c>
      <c r="E1048">
        <f t="shared" si="16"/>
        <v>0</v>
      </c>
      <c r="F1048">
        <f>IF(ISNA(VLOOKUP(B1048,criteria!$U$2:$U$174,1,0)),0,1)</f>
        <v>1</v>
      </c>
      <c r="G1048" t="s">
        <v>636</v>
      </c>
      <c r="H1048" t="s">
        <v>636</v>
      </c>
      <c r="N1048">
        <v>322242645</v>
      </c>
      <c r="O1048" t="s">
        <v>132</v>
      </c>
      <c r="V1048">
        <v>24589010</v>
      </c>
      <c r="Z1048">
        <v>7451992</v>
      </c>
      <c r="AA1048">
        <v>67252784</v>
      </c>
      <c r="AB1048">
        <v>4132115</v>
      </c>
      <c r="AF1048">
        <v>119750880</v>
      </c>
      <c r="AG1048">
        <v>40507144</v>
      </c>
      <c r="AH1048">
        <v>2239018</v>
      </c>
      <c r="AI1048">
        <v>5632616</v>
      </c>
      <c r="AJ1048">
        <v>7871634</v>
      </c>
      <c r="AK1048">
        <v>16903342</v>
      </c>
      <c r="AL1048">
        <v>9912264</v>
      </c>
      <c r="AM1048">
        <v>119986416</v>
      </c>
      <c r="AN1048">
        <v>46432184</v>
      </c>
      <c r="AO1048">
        <v>10409454</v>
      </c>
      <c r="AT1048">
        <v>313</v>
      </c>
      <c r="AU1048">
        <v>0.41099999999999998</v>
      </c>
      <c r="AW1048">
        <v>0.43401200000000001</v>
      </c>
      <c r="AX1048">
        <v>0.63197700000000001</v>
      </c>
      <c r="AY1048">
        <v>0.16947699999999999</v>
      </c>
      <c r="AZ1048">
        <v>27087</v>
      </c>
    </row>
    <row r="1049" spans="1:52">
      <c r="A1049">
        <v>2001</v>
      </c>
      <c r="B1049">
        <v>136172</v>
      </c>
      <c r="C1049" t="s">
        <v>415</v>
      </c>
      <c r="D1049" t="s">
        <v>358</v>
      </c>
      <c r="E1049">
        <f t="shared" si="16"/>
        <v>1</v>
      </c>
      <c r="F1049">
        <f>IF(ISNA(VLOOKUP(B1049,criteria!$U$2:$U$174,1,0)),0,1)</f>
        <v>1</v>
      </c>
      <c r="G1049">
        <v>0.7065251821349382</v>
      </c>
      <c r="H1049">
        <v>0.39923783904954047</v>
      </c>
      <c r="I1049">
        <v>6314</v>
      </c>
      <c r="J1049">
        <v>4461</v>
      </c>
      <c r="K1049">
        <v>1702</v>
      </c>
      <c r="L1049">
        <v>79</v>
      </c>
      <c r="M1049">
        <v>1781</v>
      </c>
      <c r="V1049">
        <v>36896320</v>
      </c>
      <c r="W1049">
        <v>36254764</v>
      </c>
      <c r="Z1049">
        <v>10103691</v>
      </c>
      <c r="AA1049">
        <v>59731984</v>
      </c>
      <c r="AC1049">
        <v>15628957</v>
      </c>
      <c r="AD1049">
        <v>66264116</v>
      </c>
      <c r="AE1049">
        <v>62026564</v>
      </c>
      <c r="AF1049">
        <v>142723360</v>
      </c>
      <c r="AG1049">
        <v>45492664</v>
      </c>
      <c r="AH1049">
        <v>4584633</v>
      </c>
      <c r="AI1049">
        <v>6205931.5</v>
      </c>
      <c r="AJ1049">
        <v>10790564</v>
      </c>
      <c r="AK1049">
        <v>13858879</v>
      </c>
      <c r="AL1049">
        <v>11925131</v>
      </c>
      <c r="AM1049">
        <v>128294832</v>
      </c>
      <c r="AN1049">
        <v>55109520</v>
      </c>
      <c r="AO1049">
        <v>11393613</v>
      </c>
      <c r="AR1049">
        <v>142723360</v>
      </c>
      <c r="AS1049">
        <v>128294832</v>
      </c>
      <c r="AT1049">
        <v>422</v>
      </c>
      <c r="AU1049">
        <v>0.42799999999999999</v>
      </c>
      <c r="AW1049">
        <v>0.41138599999999997</v>
      </c>
      <c r="AX1049">
        <v>0.62620799999999999</v>
      </c>
      <c r="AY1049">
        <v>0.164608</v>
      </c>
      <c r="AZ1049">
        <v>28436.5</v>
      </c>
    </row>
    <row r="1050" spans="1:52">
      <c r="A1050">
        <v>2002</v>
      </c>
      <c r="B1050">
        <v>136172</v>
      </c>
      <c r="C1050" t="s">
        <v>415</v>
      </c>
      <c r="D1050" t="s">
        <v>358</v>
      </c>
      <c r="E1050">
        <f t="shared" si="16"/>
        <v>1</v>
      </c>
      <c r="F1050">
        <f>IF(ISNA(VLOOKUP(B1050,criteria!$U$2:$U$174,1,0)),0,1)</f>
        <v>1</v>
      </c>
      <c r="G1050">
        <v>0.7001947690595437</v>
      </c>
      <c r="H1050">
        <v>0.387045499701967</v>
      </c>
      <c r="I1050">
        <v>7188</v>
      </c>
      <c r="J1050">
        <v>5033</v>
      </c>
      <c r="K1050">
        <v>1865</v>
      </c>
      <c r="L1050">
        <v>83</v>
      </c>
      <c r="M1050">
        <v>1948</v>
      </c>
      <c r="N1050" t="s">
        <v>403</v>
      </c>
      <c r="O1050" t="s">
        <v>132</v>
      </c>
      <c r="V1050">
        <v>34934136</v>
      </c>
      <c r="W1050">
        <v>28258776</v>
      </c>
      <c r="Y1050">
        <v>1436088</v>
      </c>
      <c r="Z1050">
        <v>14836701</v>
      </c>
      <c r="AA1050">
        <v>70469056</v>
      </c>
      <c r="AC1050">
        <v>4612594</v>
      </c>
      <c r="AD1050">
        <v>65186520</v>
      </c>
      <c r="AE1050">
        <v>63953800</v>
      </c>
      <c r="AF1050">
        <v>145453984</v>
      </c>
      <c r="AG1050">
        <v>48544712</v>
      </c>
      <c r="AH1050">
        <v>5622565</v>
      </c>
      <c r="AI1050">
        <v>10708417</v>
      </c>
      <c r="AJ1050">
        <v>16330982</v>
      </c>
      <c r="AK1050">
        <v>12256903</v>
      </c>
      <c r="AL1050">
        <v>12544460</v>
      </c>
      <c r="AM1050">
        <v>132981944</v>
      </c>
      <c r="AN1050">
        <v>56788024</v>
      </c>
      <c r="AO1050">
        <v>12078115</v>
      </c>
      <c r="AP1050">
        <v>35132756</v>
      </c>
      <c r="AQ1050">
        <v>43778716</v>
      </c>
      <c r="AR1050">
        <v>145453984</v>
      </c>
      <c r="AS1050">
        <v>132981944</v>
      </c>
      <c r="AT1050">
        <v>539</v>
      </c>
      <c r="AU1050">
        <v>0.48799999999999999</v>
      </c>
      <c r="AW1050">
        <v>0.39020700000000003</v>
      </c>
      <c r="AX1050">
        <v>0.631776</v>
      </c>
      <c r="AY1050">
        <v>0.14788899999999999</v>
      </c>
      <c r="AZ1050">
        <v>29042</v>
      </c>
    </row>
    <row r="1051" spans="1:52">
      <c r="A1051">
        <v>2003</v>
      </c>
      <c r="B1051">
        <v>136172</v>
      </c>
      <c r="C1051" t="s">
        <v>415</v>
      </c>
      <c r="D1051" t="s">
        <v>358</v>
      </c>
      <c r="E1051">
        <f t="shared" si="16"/>
        <v>1</v>
      </c>
      <c r="F1051">
        <f>IF(ISNA(VLOOKUP(B1051,criteria!$U$2:$U$174,1,0)),0,1)</f>
        <v>1</v>
      </c>
      <c r="G1051">
        <v>0.6623557753264866</v>
      </c>
      <c r="H1051">
        <v>0.38342266462480856</v>
      </c>
      <c r="I1051">
        <v>7887</v>
      </c>
      <c r="J1051">
        <v>5224</v>
      </c>
      <c r="K1051">
        <v>1932</v>
      </c>
      <c r="L1051">
        <v>71</v>
      </c>
      <c r="M1051">
        <v>2003</v>
      </c>
      <c r="N1051" t="s">
        <v>403</v>
      </c>
      <c r="O1051" t="s">
        <v>132</v>
      </c>
      <c r="V1051">
        <v>41083968</v>
      </c>
      <c r="W1051">
        <v>34161760</v>
      </c>
      <c r="Y1051">
        <v>4171481</v>
      </c>
      <c r="Z1051">
        <v>16120374</v>
      </c>
      <c r="AA1051">
        <v>81196000</v>
      </c>
      <c r="AC1051">
        <v>7952757</v>
      </c>
      <c r="AD1051">
        <v>76901552</v>
      </c>
      <c r="AE1051">
        <v>65808476</v>
      </c>
      <c r="AF1051">
        <v>146955168</v>
      </c>
      <c r="AG1051">
        <v>51588892</v>
      </c>
      <c r="AH1051">
        <v>6507451.5</v>
      </c>
      <c r="AI1051">
        <v>10707825</v>
      </c>
      <c r="AJ1051">
        <v>17215276</v>
      </c>
      <c r="AK1051">
        <v>13000676</v>
      </c>
      <c r="AL1051">
        <v>14500129</v>
      </c>
      <c r="AM1051">
        <v>137883504</v>
      </c>
      <c r="AN1051">
        <v>67597664</v>
      </c>
      <c r="AO1051">
        <v>13946975</v>
      </c>
      <c r="AP1051">
        <v>43778716</v>
      </c>
      <c r="AQ1051">
        <v>52802616</v>
      </c>
      <c r="AR1051">
        <v>146955168</v>
      </c>
      <c r="AS1051">
        <v>137883504</v>
      </c>
      <c r="AT1051">
        <v>653</v>
      </c>
      <c r="AU1051">
        <v>0.47599999999999998</v>
      </c>
      <c r="AW1051">
        <v>0.38101000000000002</v>
      </c>
      <c r="AX1051">
        <v>0.64326899999999998</v>
      </c>
      <c r="AY1051">
        <v>0.13942299999999999</v>
      </c>
      <c r="AZ1051">
        <v>30360</v>
      </c>
    </row>
    <row r="1052" spans="1:52">
      <c r="A1052">
        <v>2004</v>
      </c>
      <c r="B1052">
        <v>136172</v>
      </c>
      <c r="C1052" t="s">
        <v>415</v>
      </c>
      <c r="D1052" t="s">
        <v>358</v>
      </c>
      <c r="E1052">
        <f t="shared" si="16"/>
        <v>1</v>
      </c>
      <c r="F1052">
        <f>IF(ISNA(VLOOKUP(B1052,criteria!$U$2:$U$174,1,0)),0,1)</f>
        <v>1</v>
      </c>
      <c r="G1052">
        <v>0.69242807270976281</v>
      </c>
      <c r="H1052">
        <v>0.40264255910987484</v>
      </c>
      <c r="I1052">
        <v>8307</v>
      </c>
      <c r="J1052">
        <v>5752</v>
      </c>
      <c r="K1052">
        <v>2229</v>
      </c>
      <c r="L1052">
        <v>87</v>
      </c>
      <c r="M1052">
        <v>2316</v>
      </c>
      <c r="V1052">
        <v>34816016</v>
      </c>
      <c r="W1052">
        <v>27139916</v>
      </c>
      <c r="Y1052">
        <v>4043844</v>
      </c>
      <c r="Z1052">
        <v>10772269</v>
      </c>
      <c r="AA1052">
        <v>78734912</v>
      </c>
      <c r="AD1052">
        <v>56967956</v>
      </c>
      <c r="AE1052">
        <v>74304952</v>
      </c>
      <c r="AF1052">
        <v>161185920</v>
      </c>
      <c r="AG1052">
        <v>54695316</v>
      </c>
      <c r="AH1052">
        <v>7184015.5</v>
      </c>
      <c r="AI1052">
        <v>8373700.5</v>
      </c>
      <c r="AJ1052">
        <v>15557716</v>
      </c>
      <c r="AK1052">
        <v>18291528</v>
      </c>
      <c r="AL1052">
        <v>14583294</v>
      </c>
      <c r="AM1052">
        <v>148431712</v>
      </c>
      <c r="AN1052">
        <v>72223088</v>
      </c>
      <c r="AO1052">
        <v>16917448</v>
      </c>
      <c r="AP1052">
        <v>52802616</v>
      </c>
      <c r="AQ1052">
        <v>66888252</v>
      </c>
      <c r="AR1052">
        <v>161185920</v>
      </c>
      <c r="AS1052">
        <v>148431712</v>
      </c>
      <c r="AT1052">
        <v>735</v>
      </c>
      <c r="AU1052">
        <v>0.49</v>
      </c>
      <c r="AW1052">
        <v>0.375608</v>
      </c>
      <c r="AX1052">
        <v>0.63919599999999999</v>
      </c>
      <c r="AY1052">
        <v>0.13742799999999999</v>
      </c>
      <c r="AZ1052">
        <v>32294.5</v>
      </c>
    </row>
    <row r="1053" spans="1:52">
      <c r="A1053">
        <v>2005</v>
      </c>
      <c r="B1053">
        <v>136172</v>
      </c>
      <c r="C1053" t="s">
        <v>368</v>
      </c>
      <c r="D1053" t="s">
        <v>358</v>
      </c>
      <c r="E1053">
        <f t="shared" si="16"/>
        <v>1</v>
      </c>
      <c r="F1053">
        <f>IF(ISNA(VLOOKUP(B1053,criteria!$U$2:$U$174,1,0)),0,1)</f>
        <v>1</v>
      </c>
      <c r="G1053">
        <v>0.61965671804963374</v>
      </c>
      <c r="H1053">
        <v>0.42131263232180666</v>
      </c>
      <c r="I1053">
        <v>9147</v>
      </c>
      <c r="J1053">
        <v>5668</v>
      </c>
      <c r="K1053">
        <v>2295</v>
      </c>
      <c r="L1053">
        <v>93</v>
      </c>
      <c r="M1053">
        <v>2388</v>
      </c>
      <c r="V1053">
        <v>49583388</v>
      </c>
      <c r="W1053">
        <v>31552598</v>
      </c>
      <c r="Y1053">
        <v>4260439</v>
      </c>
      <c r="Z1053">
        <v>13772127</v>
      </c>
      <c r="AA1053">
        <v>99568400</v>
      </c>
      <c r="AB1053">
        <v>2970000</v>
      </c>
      <c r="AC1053">
        <v>703434</v>
      </c>
      <c r="AD1053">
        <v>58501860</v>
      </c>
      <c r="AE1053">
        <v>102059352</v>
      </c>
      <c r="AF1053">
        <v>190523968</v>
      </c>
      <c r="AG1053">
        <v>65880960</v>
      </c>
      <c r="AH1053">
        <v>7885081</v>
      </c>
      <c r="AI1053">
        <v>9086482</v>
      </c>
      <c r="AJ1053">
        <v>16971564</v>
      </c>
      <c r="AK1053">
        <v>15190852</v>
      </c>
      <c r="AL1053">
        <v>16832370</v>
      </c>
      <c r="AM1053">
        <v>162981840</v>
      </c>
      <c r="AP1053">
        <v>66888252</v>
      </c>
      <c r="AQ1053">
        <v>76126888</v>
      </c>
      <c r="AR1053">
        <v>190523968</v>
      </c>
      <c r="AS1053">
        <v>162981840</v>
      </c>
      <c r="AT1053">
        <v>748</v>
      </c>
      <c r="AU1053">
        <v>0.45</v>
      </c>
      <c r="AW1053">
        <v>0.36804700000000001</v>
      </c>
      <c r="AX1053">
        <v>0.63296799999999998</v>
      </c>
      <c r="AY1053">
        <v>0.131547</v>
      </c>
      <c r="AZ1053">
        <v>33395</v>
      </c>
    </row>
    <row r="1054" spans="1:52">
      <c r="A1054">
        <v>2006</v>
      </c>
      <c r="B1054">
        <v>136172</v>
      </c>
      <c r="C1054" t="s">
        <v>368</v>
      </c>
      <c r="D1054" t="s">
        <v>358</v>
      </c>
      <c r="E1054">
        <f t="shared" si="16"/>
        <v>1</v>
      </c>
      <c r="F1054">
        <f>IF(ISNA(VLOOKUP(B1054,criteria!$U$2:$U$174,1,0)),0,1)</f>
        <v>1</v>
      </c>
      <c r="G1054">
        <v>0.68360563380281691</v>
      </c>
      <c r="H1054">
        <v>0.41915279380253834</v>
      </c>
      <c r="I1054">
        <v>8875</v>
      </c>
      <c r="J1054">
        <v>6067</v>
      </c>
      <c r="K1054">
        <v>2310</v>
      </c>
      <c r="L1054">
        <v>233</v>
      </c>
      <c r="M1054">
        <v>2543</v>
      </c>
      <c r="V1054">
        <v>52362772</v>
      </c>
      <c r="W1054">
        <v>33576560</v>
      </c>
      <c r="Y1054">
        <v>3961536</v>
      </c>
      <c r="Z1054">
        <v>17417508</v>
      </c>
      <c r="AA1054">
        <v>109613712</v>
      </c>
      <c r="AB1054">
        <v>3551085</v>
      </c>
      <c r="AC1054">
        <v>11147268</v>
      </c>
      <c r="AD1054">
        <v>59489952</v>
      </c>
      <c r="AE1054">
        <v>123804984</v>
      </c>
      <c r="AF1054">
        <v>225495728</v>
      </c>
      <c r="AG1054">
        <v>72774832</v>
      </c>
      <c r="AH1054">
        <v>11020105</v>
      </c>
      <c r="AI1054">
        <v>6117110.5</v>
      </c>
      <c r="AJ1054">
        <v>17137216</v>
      </c>
      <c r="AK1054">
        <v>16368146</v>
      </c>
      <c r="AL1054">
        <v>21073334</v>
      </c>
      <c r="AM1054">
        <v>181038224</v>
      </c>
      <c r="AP1054">
        <v>76126888</v>
      </c>
      <c r="AQ1054">
        <v>88785080</v>
      </c>
      <c r="AR1054">
        <v>225495728</v>
      </c>
      <c r="AS1054">
        <v>181038224</v>
      </c>
      <c r="AT1054">
        <v>777</v>
      </c>
      <c r="AU1054">
        <v>0.46500000000000002</v>
      </c>
      <c r="AW1054">
        <v>0.360819</v>
      </c>
      <c r="AX1054">
        <v>0.62249200000000005</v>
      </c>
      <c r="AY1054">
        <v>0.124975</v>
      </c>
      <c r="AZ1054">
        <v>34026</v>
      </c>
    </row>
    <row r="1055" spans="1:52">
      <c r="A1055">
        <v>2007</v>
      </c>
      <c r="B1055">
        <v>136172</v>
      </c>
      <c r="C1055" t="s">
        <v>368</v>
      </c>
      <c r="D1055" t="s">
        <v>358</v>
      </c>
      <c r="E1055">
        <f t="shared" si="16"/>
        <v>1</v>
      </c>
      <c r="F1055">
        <f>IF(ISNA(VLOOKUP(B1055,criteria!$U$2:$U$174,1,0)),0,1)</f>
        <v>1</v>
      </c>
      <c r="G1055">
        <v>0.66426193118756938</v>
      </c>
      <c r="H1055">
        <v>0.38379281537176274</v>
      </c>
      <c r="I1055">
        <v>9010</v>
      </c>
      <c r="J1055">
        <v>5985</v>
      </c>
      <c r="K1055">
        <v>2037</v>
      </c>
      <c r="L1055">
        <v>260</v>
      </c>
      <c r="M1055">
        <v>2297</v>
      </c>
      <c r="N1055" t="s">
        <v>403</v>
      </c>
      <c r="O1055" t="s">
        <v>132</v>
      </c>
      <c r="P1055" t="s">
        <v>50</v>
      </c>
      <c r="Q1055" t="s">
        <v>51</v>
      </c>
      <c r="V1055">
        <v>57168848</v>
      </c>
      <c r="W1055">
        <v>36351752</v>
      </c>
      <c r="Y1055">
        <v>2847176</v>
      </c>
      <c r="Z1055">
        <v>31752862</v>
      </c>
      <c r="AA1055">
        <v>95968056</v>
      </c>
      <c r="AB1055">
        <v>5545942</v>
      </c>
      <c r="AC1055">
        <v>15998538</v>
      </c>
      <c r="AD1055">
        <v>69544672</v>
      </c>
      <c r="AE1055">
        <v>133010272</v>
      </c>
      <c r="AF1055">
        <v>243597712</v>
      </c>
      <c r="AG1055">
        <v>75788128</v>
      </c>
      <c r="AH1055">
        <v>7137193</v>
      </c>
      <c r="AI1055">
        <v>7299295</v>
      </c>
      <c r="AJ1055">
        <v>14436488</v>
      </c>
      <c r="AK1055">
        <v>18362210</v>
      </c>
      <c r="AL1055">
        <v>20891186</v>
      </c>
      <c r="AM1055">
        <v>192276736</v>
      </c>
      <c r="AP1055">
        <v>88785080</v>
      </c>
      <c r="AQ1055">
        <v>95209240</v>
      </c>
      <c r="AR1055">
        <v>243597712</v>
      </c>
      <c r="AS1055">
        <v>192276736</v>
      </c>
      <c r="AT1055">
        <v>842</v>
      </c>
      <c r="AU1055">
        <v>0.45100000000000001</v>
      </c>
      <c r="AW1055">
        <v>0.36638300000000001</v>
      </c>
      <c r="AX1055">
        <v>0.61114299999999999</v>
      </c>
      <c r="AY1055">
        <v>0.124457</v>
      </c>
      <c r="AZ1055">
        <v>34270</v>
      </c>
    </row>
    <row r="1056" spans="1:52">
      <c r="A1056">
        <v>2008</v>
      </c>
      <c r="B1056">
        <v>136172</v>
      </c>
      <c r="C1056" t="s">
        <v>368</v>
      </c>
      <c r="D1056" t="s">
        <v>358</v>
      </c>
      <c r="E1056">
        <f t="shared" si="16"/>
        <v>1</v>
      </c>
      <c r="F1056">
        <f>IF(ISNA(VLOOKUP(B1056,criteria!$U$2:$U$174,1,0)),0,1)</f>
        <v>1</v>
      </c>
      <c r="G1056">
        <v>0.47951635846372687</v>
      </c>
      <c r="H1056">
        <v>0.35034114506081282</v>
      </c>
      <c r="I1056">
        <v>7030</v>
      </c>
      <c r="J1056">
        <v>3371</v>
      </c>
      <c r="K1056">
        <v>1138</v>
      </c>
      <c r="L1056">
        <v>43</v>
      </c>
      <c r="M1056">
        <v>1181</v>
      </c>
      <c r="N1056" t="s">
        <v>403</v>
      </c>
      <c r="O1056" t="s">
        <v>132</v>
      </c>
      <c r="P1056" t="s">
        <v>50</v>
      </c>
      <c r="Q1056" t="s">
        <v>51</v>
      </c>
      <c r="V1056">
        <v>63418516</v>
      </c>
      <c r="W1056">
        <v>41526020</v>
      </c>
      <c r="Y1056">
        <v>2434283</v>
      </c>
      <c r="Z1056">
        <v>16705162</v>
      </c>
      <c r="AA1056">
        <v>104863432</v>
      </c>
      <c r="AC1056">
        <v>4107167</v>
      </c>
      <c r="AD1056">
        <v>74906128</v>
      </c>
      <c r="AE1056">
        <v>118711224</v>
      </c>
      <c r="AF1056">
        <v>226694928</v>
      </c>
      <c r="AG1056">
        <v>79781896</v>
      </c>
      <c r="AH1056">
        <v>8687248</v>
      </c>
      <c r="AI1056">
        <v>4618211</v>
      </c>
      <c r="AJ1056">
        <v>13305459</v>
      </c>
      <c r="AK1056">
        <v>17485652</v>
      </c>
      <c r="AL1056">
        <v>21055760</v>
      </c>
      <c r="AM1056">
        <v>205948368</v>
      </c>
      <c r="AN1056">
        <v>108062472</v>
      </c>
      <c r="AP1056">
        <v>95209240</v>
      </c>
      <c r="AQ1056">
        <v>66990008</v>
      </c>
      <c r="AR1056">
        <v>226694928</v>
      </c>
      <c r="AS1056">
        <v>205948368</v>
      </c>
      <c r="AT1056">
        <v>946</v>
      </c>
      <c r="AU1056">
        <v>0.49299999999999999</v>
      </c>
      <c r="AW1056">
        <v>0.35079199999999999</v>
      </c>
      <c r="AX1056">
        <v>0.60335499999999997</v>
      </c>
      <c r="AY1056">
        <v>0.115937</v>
      </c>
      <c r="AZ1056">
        <v>35000</v>
      </c>
    </row>
    <row r="1057" spans="1:52">
      <c r="A1057">
        <v>2009</v>
      </c>
      <c r="B1057">
        <v>136172</v>
      </c>
      <c r="C1057" t="s">
        <v>368</v>
      </c>
      <c r="D1057" t="s">
        <v>358</v>
      </c>
      <c r="E1057">
        <f t="shared" si="16"/>
        <v>1</v>
      </c>
      <c r="F1057">
        <f>IF(ISNA(VLOOKUP(B1057,criteria!$U$2:$U$174,1,0)),0,1)</f>
        <v>1</v>
      </c>
      <c r="G1057">
        <v>0.6357909243035732</v>
      </c>
      <c r="H1057">
        <v>0.34479021520359188</v>
      </c>
      <c r="I1057">
        <v>10159</v>
      </c>
      <c r="J1057">
        <v>6459</v>
      </c>
      <c r="K1057">
        <v>2011</v>
      </c>
      <c r="L1057">
        <v>216</v>
      </c>
      <c r="M1057">
        <v>2227</v>
      </c>
      <c r="N1057" t="s">
        <v>403</v>
      </c>
      <c r="O1057" t="s">
        <v>132</v>
      </c>
      <c r="P1057" t="s">
        <v>50</v>
      </c>
      <c r="Q1057" t="s">
        <v>51</v>
      </c>
      <c r="R1057">
        <v>-81.507900000000006</v>
      </c>
      <c r="S1057">
        <v>30.270900000000001</v>
      </c>
      <c r="V1057">
        <v>73172912</v>
      </c>
      <c r="W1057">
        <v>47281140</v>
      </c>
      <c r="Y1057">
        <v>2841222</v>
      </c>
      <c r="Z1057">
        <v>25734960</v>
      </c>
      <c r="AA1057">
        <v>100616184</v>
      </c>
      <c r="AC1057">
        <v>8567020</v>
      </c>
      <c r="AD1057">
        <v>86785072</v>
      </c>
      <c r="AE1057">
        <v>127754648</v>
      </c>
      <c r="AF1057">
        <v>224909792</v>
      </c>
      <c r="AG1057">
        <v>67426072</v>
      </c>
      <c r="AH1057">
        <v>7677658</v>
      </c>
      <c r="AI1057">
        <v>3239341</v>
      </c>
      <c r="AJ1057">
        <v>10916999</v>
      </c>
      <c r="AK1057">
        <v>14880968</v>
      </c>
      <c r="AL1057">
        <v>18536984</v>
      </c>
      <c r="AM1057">
        <v>215871424</v>
      </c>
      <c r="AN1057">
        <v>112726512</v>
      </c>
      <c r="AP1057">
        <v>66990008</v>
      </c>
      <c r="AQ1057">
        <v>69830672</v>
      </c>
      <c r="AR1057">
        <v>224909792</v>
      </c>
      <c r="AS1057">
        <v>215871424</v>
      </c>
      <c r="AT1057">
        <v>1032</v>
      </c>
      <c r="AU1057">
        <v>0.46899999999999997</v>
      </c>
      <c r="AW1057">
        <v>0.335592</v>
      </c>
      <c r="AX1057">
        <v>0.59207200000000004</v>
      </c>
      <c r="AY1057">
        <v>0.103337</v>
      </c>
      <c r="AZ1057">
        <v>35776</v>
      </c>
    </row>
    <row r="1058" spans="1:52">
      <c r="A1058">
        <v>2010</v>
      </c>
      <c r="B1058">
        <v>136172</v>
      </c>
      <c r="C1058" t="s">
        <v>368</v>
      </c>
      <c r="D1058" t="s">
        <v>358</v>
      </c>
      <c r="E1058">
        <f t="shared" si="16"/>
        <v>1</v>
      </c>
      <c r="F1058">
        <f>IF(ISNA(VLOOKUP(B1058,criteria!$U$2:$U$174,1,0)),0,1)</f>
        <v>1</v>
      </c>
      <c r="G1058">
        <v>0.5078337874659401</v>
      </c>
      <c r="H1058">
        <v>0.33501006036217301</v>
      </c>
      <c r="I1058">
        <v>11744</v>
      </c>
      <c r="J1058">
        <v>5964</v>
      </c>
      <c r="K1058">
        <v>1931</v>
      </c>
      <c r="L1058">
        <v>67</v>
      </c>
      <c r="M1058">
        <v>1998</v>
      </c>
      <c r="V1058">
        <v>82239024</v>
      </c>
      <c r="W1058">
        <v>51875380</v>
      </c>
      <c r="Y1058">
        <v>2962867</v>
      </c>
      <c r="Z1058">
        <v>30472980</v>
      </c>
      <c r="AA1058">
        <v>102654744</v>
      </c>
      <c r="AC1058">
        <v>6571220</v>
      </c>
      <c r="AD1058">
        <v>92785968</v>
      </c>
      <c r="AE1058">
        <v>129273392</v>
      </c>
      <c r="AF1058">
        <v>243847840</v>
      </c>
      <c r="AG1058">
        <v>71388048</v>
      </c>
      <c r="AH1058">
        <v>8889382</v>
      </c>
      <c r="AI1058">
        <v>3831834</v>
      </c>
      <c r="AJ1058">
        <v>12721216</v>
      </c>
      <c r="AK1058">
        <v>18241896</v>
      </c>
      <c r="AL1058">
        <v>17734642</v>
      </c>
      <c r="AM1058">
        <v>232952640</v>
      </c>
      <c r="AN1058">
        <v>122649744</v>
      </c>
      <c r="AP1058">
        <v>69830672</v>
      </c>
      <c r="AQ1058">
        <v>78038072</v>
      </c>
      <c r="AR1058">
        <v>243847840</v>
      </c>
      <c r="AS1058">
        <v>232952640</v>
      </c>
      <c r="AT1058">
        <v>1133</v>
      </c>
      <c r="AU1058">
        <v>0.495</v>
      </c>
      <c r="AW1058">
        <v>0.35086299999999998</v>
      </c>
      <c r="AX1058">
        <v>0.59293600000000002</v>
      </c>
      <c r="AY1058">
        <v>0.109419</v>
      </c>
      <c r="AZ1058">
        <v>35403</v>
      </c>
    </row>
    <row r="1059" spans="1:52">
      <c r="A1059">
        <v>2011</v>
      </c>
      <c r="B1059">
        <v>136172</v>
      </c>
      <c r="C1059" t="s">
        <v>368</v>
      </c>
      <c r="D1059" t="s">
        <v>358</v>
      </c>
      <c r="E1059">
        <f t="shared" si="16"/>
        <v>1</v>
      </c>
      <c r="F1059">
        <f>IF(ISNA(VLOOKUP(B1059,criteria!$U$2:$U$174,1,0)),0,1)</f>
        <v>1</v>
      </c>
      <c r="G1059">
        <v>0.49497873880394461</v>
      </c>
      <c r="H1059">
        <v>0.32480350941326996</v>
      </c>
      <c r="I1059">
        <v>11053</v>
      </c>
      <c r="J1059">
        <v>5471</v>
      </c>
      <c r="K1059">
        <v>1729</v>
      </c>
      <c r="L1059">
        <v>48</v>
      </c>
      <c r="M1059">
        <v>1777</v>
      </c>
      <c r="N1059" t="s">
        <v>369</v>
      </c>
      <c r="O1059" t="s">
        <v>132</v>
      </c>
      <c r="P1059" t="s">
        <v>50</v>
      </c>
      <c r="Q1059" t="s">
        <v>51</v>
      </c>
      <c r="R1059">
        <v>-81.507900000000006</v>
      </c>
      <c r="S1059">
        <v>30.270900000000001</v>
      </c>
      <c r="T1059">
        <v>8.5000000000000006E-2</v>
      </c>
      <c r="U1059">
        <v>2364</v>
      </c>
      <c r="V1059">
        <v>93145696</v>
      </c>
      <c r="W1059">
        <v>63747288</v>
      </c>
      <c r="Y1059">
        <v>3366984</v>
      </c>
      <c r="Z1059">
        <v>30734784</v>
      </c>
      <c r="AA1059">
        <v>88878144</v>
      </c>
      <c r="AC1059">
        <v>6631035</v>
      </c>
      <c r="AD1059">
        <v>103036080</v>
      </c>
      <c r="AE1059">
        <v>116102280</v>
      </c>
      <c r="AF1059">
        <v>219664800</v>
      </c>
      <c r="AG1059">
        <v>70985504</v>
      </c>
      <c r="AH1059">
        <v>7574897</v>
      </c>
      <c r="AI1059">
        <v>4784651</v>
      </c>
      <c r="AJ1059">
        <v>12359548</v>
      </c>
      <c r="AK1059">
        <v>20048556</v>
      </c>
      <c r="AL1059">
        <v>18499232</v>
      </c>
      <c r="AM1059">
        <v>241424224</v>
      </c>
      <c r="AN1059">
        <v>123316696</v>
      </c>
      <c r="AO1059">
        <v>1</v>
      </c>
      <c r="AP1059">
        <v>78038072</v>
      </c>
      <c r="AQ1059">
        <v>75526632</v>
      </c>
      <c r="AR1059">
        <v>219664800</v>
      </c>
      <c r="AS1059">
        <v>241424224</v>
      </c>
      <c r="AT1059">
        <v>1106</v>
      </c>
      <c r="AU1059">
        <v>0.48</v>
      </c>
      <c r="AW1059">
        <v>0.36736999999999997</v>
      </c>
      <c r="AX1059">
        <v>0.58762899999999996</v>
      </c>
      <c r="AY1059">
        <v>0.116675</v>
      </c>
      <c r="AZ1059">
        <v>33306</v>
      </c>
    </row>
    <row r="1060" spans="1:52">
      <c r="A1060">
        <v>2012</v>
      </c>
      <c r="B1060">
        <v>136172</v>
      </c>
      <c r="C1060" t="s">
        <v>368</v>
      </c>
      <c r="D1060" t="s">
        <v>358</v>
      </c>
      <c r="E1060">
        <f t="shared" si="16"/>
        <v>1</v>
      </c>
      <c r="F1060">
        <f>IF(ISNA(VLOOKUP(B1060,criteria!$U$2:$U$174,1,0)),0,1)</f>
        <v>1</v>
      </c>
      <c r="G1060">
        <v>0.52007299270072993</v>
      </c>
      <c r="H1060">
        <v>0.29750692520775623</v>
      </c>
      <c r="I1060">
        <v>10412</v>
      </c>
      <c r="J1060">
        <v>5415</v>
      </c>
      <c r="K1060">
        <v>1582</v>
      </c>
      <c r="L1060">
        <v>29</v>
      </c>
      <c r="M1060">
        <v>1611</v>
      </c>
      <c r="N1060" t="s">
        <v>369</v>
      </c>
      <c r="O1060" t="s">
        <v>132</v>
      </c>
      <c r="P1060" t="s">
        <v>50</v>
      </c>
      <c r="Q1060" t="s">
        <v>51</v>
      </c>
      <c r="R1060">
        <v>-81.507900000000006</v>
      </c>
      <c r="S1060">
        <v>30.270900000000001</v>
      </c>
      <c r="T1060">
        <v>8.7999999999999995E-2</v>
      </c>
      <c r="U1060">
        <v>2464</v>
      </c>
      <c r="V1060">
        <v>101649104</v>
      </c>
      <c r="W1060">
        <v>69658432</v>
      </c>
      <c r="Y1060">
        <v>2155944</v>
      </c>
      <c r="Z1060">
        <v>26915652</v>
      </c>
      <c r="AA1060">
        <v>82274592</v>
      </c>
      <c r="AC1060">
        <v>12917768</v>
      </c>
      <c r="AD1060">
        <v>110473952</v>
      </c>
      <c r="AE1060">
        <v>110337952</v>
      </c>
      <c r="AF1060">
        <v>222475984</v>
      </c>
      <c r="AG1060">
        <v>74465488</v>
      </c>
      <c r="AH1060">
        <v>5215038</v>
      </c>
      <c r="AI1060">
        <v>4533594</v>
      </c>
      <c r="AJ1060">
        <v>9748632</v>
      </c>
      <c r="AK1060">
        <v>21607868</v>
      </c>
      <c r="AL1060">
        <v>18963500</v>
      </c>
      <c r="AM1060">
        <v>240422640</v>
      </c>
      <c r="AN1060">
        <v>99053600</v>
      </c>
      <c r="AO1060">
        <v>24297078</v>
      </c>
      <c r="AP1060">
        <v>75526632</v>
      </c>
      <c r="AQ1060">
        <v>84181776</v>
      </c>
      <c r="AR1060">
        <v>222475984</v>
      </c>
      <c r="AS1060">
        <v>240422640</v>
      </c>
      <c r="AT1060">
        <v>1023</v>
      </c>
      <c r="AU1060">
        <v>0.5</v>
      </c>
      <c r="AW1060">
        <v>0.37709599999999999</v>
      </c>
      <c r="AX1060">
        <v>0.59443199999999996</v>
      </c>
      <c r="AY1060">
        <v>0.11515300000000001</v>
      </c>
      <c r="AZ1060">
        <v>31606.5</v>
      </c>
    </row>
    <row r="1061" spans="1:52">
      <c r="A1061">
        <v>2013</v>
      </c>
      <c r="B1061">
        <v>136172</v>
      </c>
      <c r="C1061" t="s">
        <v>368</v>
      </c>
      <c r="D1061" t="s">
        <v>358</v>
      </c>
      <c r="E1061">
        <f t="shared" si="16"/>
        <v>1</v>
      </c>
      <c r="F1061">
        <f>IF(ISNA(VLOOKUP(B1061,criteria!$U$2:$U$174,1,0)),0,1)</f>
        <v>1</v>
      </c>
      <c r="G1061">
        <v>0.53427362482369534</v>
      </c>
      <c r="H1061">
        <v>0.28423090461105244</v>
      </c>
      <c r="I1061">
        <v>10635</v>
      </c>
      <c r="J1061">
        <v>5682</v>
      </c>
      <c r="K1061">
        <v>1579</v>
      </c>
      <c r="L1061">
        <v>36</v>
      </c>
      <c r="M1061">
        <v>1615</v>
      </c>
      <c r="T1061">
        <v>7.4999999999999997E-2</v>
      </c>
      <c r="U1061">
        <v>2694</v>
      </c>
      <c r="V1061">
        <v>103776768</v>
      </c>
      <c r="W1061">
        <v>72337976</v>
      </c>
      <c r="Y1061">
        <v>1799433</v>
      </c>
      <c r="Z1061">
        <v>24607468</v>
      </c>
      <c r="AA1061">
        <v>96345360</v>
      </c>
      <c r="AC1061">
        <v>13840872</v>
      </c>
      <c r="AD1061">
        <v>113984504</v>
      </c>
      <c r="AE1061">
        <v>124169920</v>
      </c>
      <c r="AF1061">
        <v>248724544</v>
      </c>
      <c r="AG1061">
        <v>76563216</v>
      </c>
      <c r="AH1061">
        <v>4485521</v>
      </c>
      <c r="AI1061">
        <v>4079572</v>
      </c>
      <c r="AJ1061">
        <v>8565093</v>
      </c>
      <c r="AK1061">
        <v>22827052</v>
      </c>
      <c r="AL1061">
        <v>19449096</v>
      </c>
      <c r="AM1061">
        <v>247985952</v>
      </c>
      <c r="AN1061">
        <v>101380480</v>
      </c>
      <c r="AO1061">
        <v>27549576</v>
      </c>
      <c r="AP1061">
        <v>84181776</v>
      </c>
      <c r="AQ1061">
        <v>95840368</v>
      </c>
      <c r="AR1061">
        <v>248724544</v>
      </c>
      <c r="AS1061">
        <v>247985952</v>
      </c>
      <c r="AT1061">
        <v>935</v>
      </c>
      <c r="AU1061">
        <v>0.55200000000000005</v>
      </c>
      <c r="AW1061">
        <v>0.35831200000000002</v>
      </c>
      <c r="AX1061">
        <v>0.60437700000000005</v>
      </c>
      <c r="AY1061">
        <v>0.105479</v>
      </c>
      <c r="AZ1061">
        <v>32592</v>
      </c>
    </row>
    <row r="1062" spans="1:52">
      <c r="A1062">
        <v>2014</v>
      </c>
      <c r="B1062">
        <v>136172</v>
      </c>
      <c r="C1062" t="s">
        <v>368</v>
      </c>
      <c r="D1062" t="s">
        <v>358</v>
      </c>
      <c r="E1062">
        <f t="shared" si="16"/>
        <v>1</v>
      </c>
      <c r="F1062">
        <f>IF(ISNA(VLOOKUP(B1062,criteria!$U$2:$U$174,1,0)),0,1)</f>
        <v>1</v>
      </c>
      <c r="G1062">
        <v>0.60570199031737493</v>
      </c>
      <c r="H1062">
        <v>0.27560686796921258</v>
      </c>
      <c r="I1062">
        <v>11154</v>
      </c>
      <c r="J1062">
        <v>6756</v>
      </c>
      <c r="K1062">
        <v>1795</v>
      </c>
      <c r="L1062">
        <v>67</v>
      </c>
      <c r="M1062">
        <v>1862</v>
      </c>
      <c r="N1062" t="s">
        <v>369</v>
      </c>
      <c r="O1062" t="s">
        <v>132</v>
      </c>
      <c r="P1062" t="s">
        <v>50</v>
      </c>
      <c r="Q1062" t="s">
        <v>51</v>
      </c>
      <c r="R1062">
        <v>-81.507900000000006</v>
      </c>
      <c r="S1062">
        <v>30.270900000000001</v>
      </c>
      <c r="T1062">
        <v>4.7E-2</v>
      </c>
      <c r="U1062">
        <v>3001</v>
      </c>
      <c r="V1062">
        <v>105819288</v>
      </c>
      <c r="W1062">
        <v>73826472</v>
      </c>
      <c r="Y1062">
        <v>2232198</v>
      </c>
      <c r="Z1062">
        <v>24257918</v>
      </c>
      <c r="AA1062">
        <v>107152680</v>
      </c>
      <c r="AC1062">
        <v>17088730</v>
      </c>
      <c r="AD1062">
        <v>123361096</v>
      </c>
      <c r="AE1062">
        <v>133195896</v>
      </c>
      <c r="AF1062">
        <v>273486816</v>
      </c>
      <c r="AG1062">
        <v>86054176</v>
      </c>
      <c r="AH1062">
        <v>4114077</v>
      </c>
      <c r="AI1062">
        <v>5478269</v>
      </c>
      <c r="AJ1062">
        <v>9592346</v>
      </c>
      <c r="AK1062">
        <v>24491340</v>
      </c>
      <c r="AL1062">
        <v>20429194</v>
      </c>
      <c r="AM1062">
        <v>265777104</v>
      </c>
      <c r="AN1062">
        <v>108712824</v>
      </c>
      <c r="AO1062">
        <v>31550496</v>
      </c>
      <c r="AR1062">
        <v>273486816</v>
      </c>
      <c r="AS1062">
        <v>265777104</v>
      </c>
      <c r="AT1062">
        <v>1110</v>
      </c>
      <c r="AU1062">
        <v>0.54800000000000004</v>
      </c>
      <c r="AW1062">
        <v>0.33529500000000001</v>
      </c>
      <c r="AX1062">
        <v>0.61026599999999998</v>
      </c>
      <c r="AY1062">
        <v>9.6942899999999999E-2</v>
      </c>
      <c r="AZ1062">
        <v>34873</v>
      </c>
    </row>
    <row r="1063" spans="1:52">
      <c r="A1063">
        <v>2015</v>
      </c>
      <c r="B1063">
        <v>136172</v>
      </c>
      <c r="C1063" t="s">
        <v>368</v>
      </c>
      <c r="D1063" t="s">
        <v>358</v>
      </c>
      <c r="E1063">
        <f t="shared" si="16"/>
        <v>1</v>
      </c>
      <c r="F1063">
        <f>IF(ISNA(VLOOKUP(B1063,criteria!$U$2:$U$174,1,0)),0,1)</f>
        <v>1</v>
      </c>
      <c r="G1063">
        <v>0.56604292790313704</v>
      </c>
      <c r="H1063">
        <v>0.25555015394587588</v>
      </c>
      <c r="I1063">
        <v>10902</v>
      </c>
      <c r="J1063">
        <v>6171</v>
      </c>
      <c r="K1063">
        <v>1512</v>
      </c>
      <c r="L1063">
        <v>65</v>
      </c>
      <c r="M1063">
        <v>1577</v>
      </c>
      <c r="T1063">
        <v>5.8999999999999997E-2</v>
      </c>
      <c r="U1063">
        <v>3300</v>
      </c>
      <c r="V1063">
        <v>105256544</v>
      </c>
      <c r="W1063">
        <v>75499696</v>
      </c>
      <c r="Y1063">
        <v>2201581</v>
      </c>
      <c r="Z1063">
        <v>21839660</v>
      </c>
      <c r="AA1063">
        <v>110484296</v>
      </c>
      <c r="AC1063">
        <v>19256532</v>
      </c>
      <c r="AD1063">
        <v>123540344</v>
      </c>
      <c r="AE1063">
        <v>139422160</v>
      </c>
      <c r="AF1063">
        <v>269580480</v>
      </c>
      <c r="AG1063">
        <v>112719280</v>
      </c>
      <c r="AH1063">
        <v>6286842</v>
      </c>
      <c r="AI1063">
        <v>7147851</v>
      </c>
      <c r="AJ1063">
        <v>13434693</v>
      </c>
      <c r="AK1063">
        <v>32241584</v>
      </c>
      <c r="AL1063">
        <v>25319918</v>
      </c>
      <c r="AM1063">
        <v>274116032</v>
      </c>
      <c r="AN1063">
        <v>114177784</v>
      </c>
      <c r="AO1063">
        <v>32647056</v>
      </c>
      <c r="AP1063">
        <v>99207096</v>
      </c>
      <c r="AQ1063">
        <v>97386440</v>
      </c>
      <c r="AR1063">
        <v>269580480</v>
      </c>
      <c r="AS1063">
        <v>274116032</v>
      </c>
      <c r="AT1063">
        <v>1034</v>
      </c>
      <c r="AU1063">
        <v>0.53700000000000003</v>
      </c>
      <c r="AW1063">
        <v>0.31989899999999999</v>
      </c>
      <c r="AX1063">
        <v>0.61431400000000003</v>
      </c>
      <c r="AY1063">
        <v>9.1993500000000006E-2</v>
      </c>
      <c r="AZ1063">
        <v>36383</v>
      </c>
    </row>
    <row r="1064" spans="1:52">
      <c r="A1064">
        <v>2016</v>
      </c>
      <c r="B1064">
        <v>136172</v>
      </c>
      <c r="C1064" t="s">
        <v>368</v>
      </c>
      <c r="D1064" t="s">
        <v>358</v>
      </c>
      <c r="E1064">
        <f t="shared" si="16"/>
        <v>1</v>
      </c>
      <c r="F1064">
        <f>IF(ISNA(VLOOKUP(B1064,criteria!$U$2:$U$174,1,0)),0,1)</f>
        <v>1</v>
      </c>
      <c r="G1064">
        <v>0.64533756389917152</v>
      </c>
      <c r="H1064">
        <v>0.27055449330783937</v>
      </c>
      <c r="I1064">
        <v>11346</v>
      </c>
      <c r="J1064">
        <v>7322</v>
      </c>
      <c r="K1064">
        <v>1861</v>
      </c>
      <c r="L1064">
        <v>120</v>
      </c>
      <c r="M1064">
        <v>1981</v>
      </c>
      <c r="T1064">
        <v>5.8000000000000003E-2</v>
      </c>
      <c r="U1064">
        <v>3392</v>
      </c>
      <c r="V1064">
        <v>109525048</v>
      </c>
      <c r="W1064">
        <v>78081192</v>
      </c>
      <c r="Y1064">
        <v>1660001</v>
      </c>
      <c r="Z1064">
        <v>22276328</v>
      </c>
      <c r="AA1064">
        <v>102615976</v>
      </c>
      <c r="AC1064">
        <v>19472524</v>
      </c>
      <c r="AD1064">
        <v>129356464</v>
      </c>
      <c r="AE1064">
        <v>128950272</v>
      </c>
      <c r="AF1064">
        <v>278519328</v>
      </c>
      <c r="AG1064">
        <v>104036912</v>
      </c>
      <c r="AH1064">
        <v>7028490</v>
      </c>
      <c r="AI1064">
        <v>6050265</v>
      </c>
      <c r="AJ1064">
        <v>13078755</v>
      </c>
      <c r="AK1064">
        <v>33572952</v>
      </c>
      <c r="AL1064">
        <v>24535108</v>
      </c>
      <c r="AM1064">
        <v>277260448</v>
      </c>
      <c r="AN1064">
        <v>117225088</v>
      </c>
      <c r="AO1064">
        <v>32605064</v>
      </c>
      <c r="AP1064">
        <v>97386440</v>
      </c>
      <c r="AQ1064">
        <v>107074464</v>
      </c>
      <c r="AR1064">
        <v>278519328</v>
      </c>
      <c r="AS1064">
        <v>277260448</v>
      </c>
      <c r="AT1064">
        <v>988</v>
      </c>
      <c r="AU1064">
        <v>0.57299999999999995</v>
      </c>
      <c r="AW1064">
        <v>0.290769</v>
      </c>
      <c r="AX1064">
        <v>0.61454799999999998</v>
      </c>
      <c r="AY1064">
        <v>8.2031999999999994E-2</v>
      </c>
      <c r="AZ1064">
        <v>37074</v>
      </c>
    </row>
    <row r="1065" spans="1:52">
      <c r="A1065">
        <v>2017</v>
      </c>
      <c r="B1065">
        <v>136172</v>
      </c>
      <c r="C1065" t="s">
        <v>368</v>
      </c>
      <c r="D1065" t="s">
        <v>358</v>
      </c>
      <c r="E1065">
        <f t="shared" si="16"/>
        <v>1</v>
      </c>
      <c r="F1065">
        <f>IF(ISNA(VLOOKUP(B1065,criteria!$U$2:$U$174,1,0)),0,1)</f>
        <v>1</v>
      </c>
      <c r="G1065">
        <v>0.58713736455784693</v>
      </c>
      <c r="H1065">
        <v>0.27300869151089413</v>
      </c>
      <c r="I1065">
        <v>14305</v>
      </c>
      <c r="J1065">
        <v>8399</v>
      </c>
      <c r="K1065">
        <v>2162</v>
      </c>
      <c r="L1065">
        <v>131</v>
      </c>
      <c r="M1065">
        <v>2293</v>
      </c>
      <c r="N1065" t="s">
        <v>369</v>
      </c>
      <c r="O1065" t="s">
        <v>132</v>
      </c>
      <c r="P1065" t="s">
        <v>50</v>
      </c>
      <c r="Q1065" t="s">
        <v>51</v>
      </c>
      <c r="R1065">
        <v>-81.509100000000004</v>
      </c>
      <c r="S1065">
        <v>30.271899999999999</v>
      </c>
      <c r="T1065">
        <v>3.4000000000000002E-2</v>
      </c>
      <c r="U1065">
        <v>3448</v>
      </c>
      <c r="V1065">
        <v>114607832</v>
      </c>
      <c r="W1065">
        <v>79762944</v>
      </c>
      <c r="Y1065">
        <v>1617335</v>
      </c>
      <c r="Z1065">
        <v>25392680</v>
      </c>
      <c r="AA1065">
        <v>114333736</v>
      </c>
      <c r="AC1065">
        <v>21576704</v>
      </c>
      <c r="AD1065">
        <v>130901232</v>
      </c>
      <c r="AE1065">
        <v>145063056</v>
      </c>
      <c r="AF1065">
        <v>287190816</v>
      </c>
      <c r="AG1065">
        <v>96226936</v>
      </c>
      <c r="AH1065">
        <v>6290319</v>
      </c>
      <c r="AI1065">
        <v>6648764</v>
      </c>
      <c r="AJ1065">
        <v>12939083</v>
      </c>
      <c r="AK1065">
        <v>33141404</v>
      </c>
      <c r="AL1065">
        <v>23504564</v>
      </c>
      <c r="AM1065">
        <v>291437536</v>
      </c>
      <c r="AN1065">
        <v>121084720</v>
      </c>
      <c r="AO1065">
        <v>54993756</v>
      </c>
      <c r="AP1065">
        <v>107074464</v>
      </c>
      <c r="AQ1065">
        <v>113315560</v>
      </c>
      <c r="AR1065">
        <v>287190816</v>
      </c>
      <c r="AS1065">
        <v>291437536</v>
      </c>
    </row>
    <row r="1066" spans="1:52">
      <c r="A1066">
        <v>1990</v>
      </c>
      <c r="B1066">
        <v>137351</v>
      </c>
      <c r="C1066" t="s">
        <v>416</v>
      </c>
      <c r="D1066" t="s">
        <v>358</v>
      </c>
      <c r="E1066">
        <f t="shared" si="16"/>
        <v>0</v>
      </c>
      <c r="F1066">
        <f>IF(ISNA(VLOOKUP(B1066,criteria!$U$2:$U$174,1,0)),0,1)</f>
        <v>1</v>
      </c>
      <c r="G1066" t="s">
        <v>636</v>
      </c>
      <c r="H1066" t="s">
        <v>636</v>
      </c>
      <c r="N1066">
        <v>33620</v>
      </c>
      <c r="O1066" t="s">
        <v>132</v>
      </c>
      <c r="V1066">
        <v>42582260</v>
      </c>
      <c r="Y1066">
        <v>1161208</v>
      </c>
      <c r="Z1066">
        <v>27013968</v>
      </c>
      <c r="AA1066">
        <v>209556960</v>
      </c>
      <c r="AB1066">
        <v>32617058</v>
      </c>
      <c r="AC1066">
        <v>7403096</v>
      </c>
      <c r="AF1066">
        <v>351344160</v>
      </c>
      <c r="AG1066">
        <v>127005224</v>
      </c>
      <c r="AH1066">
        <v>42917432</v>
      </c>
      <c r="AI1066">
        <v>22462740</v>
      </c>
      <c r="AJ1066">
        <v>65380172</v>
      </c>
      <c r="AK1066">
        <v>41614480</v>
      </c>
      <c r="AL1066">
        <v>13605519</v>
      </c>
      <c r="AM1066">
        <v>341382432</v>
      </c>
      <c r="AN1066">
        <v>184601456</v>
      </c>
      <c r="AO1066">
        <v>31382248</v>
      </c>
    </row>
    <row r="1067" spans="1:52">
      <c r="A1067">
        <v>1991</v>
      </c>
      <c r="B1067">
        <v>137351</v>
      </c>
      <c r="C1067" t="s">
        <v>416</v>
      </c>
      <c r="D1067" t="s">
        <v>358</v>
      </c>
      <c r="E1067">
        <f t="shared" si="16"/>
        <v>0</v>
      </c>
      <c r="F1067">
        <f>IF(ISNA(VLOOKUP(B1067,criteria!$U$2:$U$174,1,0)),0,1)</f>
        <v>1</v>
      </c>
      <c r="G1067" t="s">
        <v>636</v>
      </c>
      <c r="H1067" t="s">
        <v>636</v>
      </c>
      <c r="N1067">
        <v>33620</v>
      </c>
      <c r="O1067" t="s">
        <v>132</v>
      </c>
      <c r="V1067">
        <v>56784488</v>
      </c>
      <c r="Y1067">
        <v>2021800</v>
      </c>
      <c r="Z1067">
        <v>41174008</v>
      </c>
      <c r="AA1067">
        <v>199028224</v>
      </c>
      <c r="AB1067">
        <v>38519528</v>
      </c>
      <c r="AC1067">
        <v>5424151</v>
      </c>
      <c r="AF1067">
        <v>373307616</v>
      </c>
      <c r="AG1067">
        <v>141242896</v>
      </c>
      <c r="AH1067">
        <v>36971012</v>
      </c>
      <c r="AI1067">
        <v>21719416</v>
      </c>
      <c r="AJ1067">
        <v>58690428</v>
      </c>
      <c r="AK1067">
        <v>42010004</v>
      </c>
      <c r="AL1067">
        <v>11381222</v>
      </c>
      <c r="AM1067">
        <v>359775424</v>
      </c>
      <c r="AN1067">
        <v>188100480</v>
      </c>
      <c r="AO1067">
        <v>38553644</v>
      </c>
    </row>
    <row r="1068" spans="1:52">
      <c r="A1068">
        <v>1992</v>
      </c>
      <c r="B1068">
        <v>137351</v>
      </c>
      <c r="C1068" t="s">
        <v>416</v>
      </c>
      <c r="D1068" t="s">
        <v>358</v>
      </c>
      <c r="E1068">
        <f t="shared" si="16"/>
        <v>0</v>
      </c>
      <c r="F1068">
        <f>IF(ISNA(VLOOKUP(B1068,criteria!$U$2:$U$174,1,0)),0,1)</f>
        <v>1</v>
      </c>
      <c r="G1068" t="s">
        <v>636</v>
      </c>
      <c r="H1068" t="s">
        <v>636</v>
      </c>
      <c r="N1068">
        <v>33620</v>
      </c>
      <c r="O1068" t="s">
        <v>132</v>
      </c>
      <c r="V1068">
        <v>65899628</v>
      </c>
      <c r="Y1068">
        <v>3618547</v>
      </c>
      <c r="Z1068">
        <v>47065768</v>
      </c>
      <c r="AA1068">
        <v>201112304</v>
      </c>
      <c r="AB1068">
        <v>1480750</v>
      </c>
      <c r="AC1068">
        <v>3505266</v>
      </c>
      <c r="AF1068">
        <v>397073472</v>
      </c>
      <c r="AG1068">
        <v>151434688</v>
      </c>
      <c r="AH1068">
        <v>37877408</v>
      </c>
      <c r="AI1068">
        <v>16550720</v>
      </c>
      <c r="AJ1068">
        <v>54428128</v>
      </c>
      <c r="AK1068">
        <v>45149896</v>
      </c>
      <c r="AL1068">
        <v>11077077</v>
      </c>
      <c r="AM1068">
        <v>388536960</v>
      </c>
      <c r="AN1068">
        <v>195018752</v>
      </c>
      <c r="AO1068">
        <v>38799768</v>
      </c>
    </row>
    <row r="1069" spans="1:52">
      <c r="A1069">
        <v>1993</v>
      </c>
      <c r="B1069">
        <v>137351</v>
      </c>
      <c r="C1069" t="s">
        <v>416</v>
      </c>
      <c r="D1069" t="s">
        <v>358</v>
      </c>
      <c r="E1069">
        <f t="shared" si="16"/>
        <v>0</v>
      </c>
      <c r="F1069">
        <f>IF(ISNA(VLOOKUP(B1069,criteria!$U$2:$U$174,1,0)),0,1)</f>
        <v>1</v>
      </c>
      <c r="G1069" t="s">
        <v>636</v>
      </c>
      <c r="H1069" t="s">
        <v>636</v>
      </c>
      <c r="V1069">
        <v>57976616</v>
      </c>
      <c r="Y1069">
        <v>2859864</v>
      </c>
      <c r="Z1069">
        <v>44284024</v>
      </c>
      <c r="AA1069">
        <v>215084224</v>
      </c>
      <c r="AB1069">
        <v>48220808</v>
      </c>
      <c r="AC1069">
        <v>1534462</v>
      </c>
      <c r="AF1069">
        <v>400612352</v>
      </c>
      <c r="AG1069">
        <v>151087744</v>
      </c>
      <c r="AH1069">
        <v>36807456</v>
      </c>
      <c r="AI1069">
        <v>19450796</v>
      </c>
      <c r="AJ1069">
        <v>56258252</v>
      </c>
      <c r="AK1069">
        <v>59215712</v>
      </c>
      <c r="AL1069">
        <v>12586299</v>
      </c>
      <c r="AM1069">
        <v>396646432</v>
      </c>
      <c r="AN1069">
        <v>205557632</v>
      </c>
      <c r="AO1069">
        <v>43241392</v>
      </c>
    </row>
    <row r="1070" spans="1:52">
      <c r="A1070">
        <v>1994</v>
      </c>
      <c r="B1070">
        <v>137351</v>
      </c>
      <c r="C1070" t="s">
        <v>416</v>
      </c>
      <c r="D1070" t="s">
        <v>358</v>
      </c>
      <c r="E1070">
        <f t="shared" si="16"/>
        <v>0</v>
      </c>
      <c r="F1070">
        <f>IF(ISNA(VLOOKUP(B1070,criteria!$U$2:$U$174,1,0)),0,1)</f>
        <v>1</v>
      </c>
      <c r="G1070" t="s">
        <v>636</v>
      </c>
      <c r="H1070" t="s">
        <v>636</v>
      </c>
      <c r="V1070">
        <v>57028912</v>
      </c>
      <c r="Z1070">
        <v>43352132</v>
      </c>
      <c r="AA1070">
        <v>231207328</v>
      </c>
      <c r="AB1070">
        <v>47185032</v>
      </c>
      <c r="AC1070">
        <v>2028188</v>
      </c>
      <c r="AF1070">
        <v>430731936</v>
      </c>
      <c r="AG1070">
        <v>178233248</v>
      </c>
      <c r="AH1070">
        <v>58159424</v>
      </c>
      <c r="AI1070">
        <v>16702168</v>
      </c>
      <c r="AJ1070">
        <v>74861592</v>
      </c>
      <c r="AK1070">
        <v>23735360</v>
      </c>
      <c r="AL1070">
        <v>11756953</v>
      </c>
      <c r="AM1070">
        <v>427879488</v>
      </c>
      <c r="AN1070">
        <v>210572704</v>
      </c>
      <c r="AO1070">
        <v>41968764</v>
      </c>
    </row>
    <row r="1071" spans="1:52">
      <c r="A1071">
        <v>1995</v>
      </c>
      <c r="B1071">
        <v>137351</v>
      </c>
      <c r="C1071" t="s">
        <v>416</v>
      </c>
      <c r="D1071" t="s">
        <v>358</v>
      </c>
      <c r="E1071">
        <f t="shared" si="16"/>
        <v>0</v>
      </c>
      <c r="F1071">
        <f>IF(ISNA(VLOOKUP(B1071,criteria!$U$2:$U$174,1,0)),0,1)</f>
        <v>1</v>
      </c>
      <c r="G1071" t="s">
        <v>636</v>
      </c>
      <c r="H1071" t="s">
        <v>636</v>
      </c>
      <c r="V1071">
        <v>54386028</v>
      </c>
      <c r="Z1071">
        <v>46850716</v>
      </c>
      <c r="AA1071">
        <v>240681504</v>
      </c>
      <c r="AB1071">
        <v>51845104</v>
      </c>
      <c r="AC1071">
        <v>2908431</v>
      </c>
      <c r="AF1071">
        <v>455841888</v>
      </c>
      <c r="AG1071">
        <v>164385440</v>
      </c>
      <c r="AH1071">
        <v>64820320</v>
      </c>
      <c r="AI1071">
        <v>15487228</v>
      </c>
      <c r="AJ1071">
        <v>80307552</v>
      </c>
      <c r="AK1071">
        <v>47091544</v>
      </c>
      <c r="AL1071">
        <v>13597094</v>
      </c>
      <c r="AM1071">
        <v>453608768</v>
      </c>
      <c r="AN1071">
        <v>219960000</v>
      </c>
      <c r="AO1071">
        <v>44013160</v>
      </c>
    </row>
    <row r="1072" spans="1:52">
      <c r="A1072">
        <v>1996</v>
      </c>
      <c r="B1072">
        <v>137351</v>
      </c>
      <c r="C1072" t="s">
        <v>416</v>
      </c>
      <c r="D1072" t="s">
        <v>358</v>
      </c>
      <c r="E1072">
        <f t="shared" si="16"/>
        <v>0</v>
      </c>
      <c r="F1072">
        <f>IF(ISNA(VLOOKUP(B1072,criteria!$U$2:$U$174,1,0)),0,1)</f>
        <v>1</v>
      </c>
      <c r="G1072" t="s">
        <v>636</v>
      </c>
      <c r="H1072" t="s">
        <v>636</v>
      </c>
      <c r="V1072">
        <v>60838640</v>
      </c>
      <c r="Z1072">
        <v>51583952</v>
      </c>
      <c r="AA1072">
        <v>252444432</v>
      </c>
      <c r="AB1072">
        <v>63107504</v>
      </c>
      <c r="AC1072">
        <v>3076876</v>
      </c>
      <c r="AF1072">
        <v>478634848</v>
      </c>
      <c r="AG1072">
        <v>170039840</v>
      </c>
      <c r="AH1072">
        <v>72578872</v>
      </c>
      <c r="AI1072">
        <v>16991906</v>
      </c>
      <c r="AJ1072">
        <v>89570776</v>
      </c>
      <c r="AK1072">
        <v>63762520</v>
      </c>
      <c r="AL1072">
        <v>14798576</v>
      </c>
      <c r="AM1072">
        <v>478937984</v>
      </c>
      <c r="AN1072">
        <v>232275168</v>
      </c>
      <c r="AO1072">
        <v>44778644</v>
      </c>
      <c r="AP1072">
        <v>96103536</v>
      </c>
      <c r="AQ1072">
        <v>135843456</v>
      </c>
      <c r="AT1072">
        <v>823</v>
      </c>
      <c r="AU1072">
        <v>0.47399999999999998</v>
      </c>
    </row>
    <row r="1073" spans="1:52">
      <c r="A1073">
        <v>1997</v>
      </c>
      <c r="B1073">
        <v>137351</v>
      </c>
      <c r="C1073" t="s">
        <v>416</v>
      </c>
      <c r="D1073" t="s">
        <v>358</v>
      </c>
      <c r="E1073">
        <f t="shared" si="16"/>
        <v>0</v>
      </c>
      <c r="F1073">
        <f>IF(ISNA(VLOOKUP(B1073,criteria!$U$2:$U$174,1,0)),0,1)</f>
        <v>1</v>
      </c>
      <c r="G1073" t="s">
        <v>636</v>
      </c>
      <c r="H1073" t="s">
        <v>636</v>
      </c>
      <c r="V1073">
        <v>63474444</v>
      </c>
      <c r="Z1073">
        <v>55125112</v>
      </c>
      <c r="AA1073">
        <v>267159040</v>
      </c>
      <c r="AB1073">
        <v>60776240</v>
      </c>
      <c r="AC1073">
        <v>3942541</v>
      </c>
      <c r="AF1073">
        <v>501165632</v>
      </c>
      <c r="AG1073">
        <v>160491776</v>
      </c>
      <c r="AH1073">
        <v>96460648</v>
      </c>
      <c r="AI1073">
        <v>16737055</v>
      </c>
      <c r="AJ1073">
        <v>113197704</v>
      </c>
      <c r="AK1073">
        <v>65712000</v>
      </c>
      <c r="AL1073">
        <v>16686850</v>
      </c>
      <c r="AM1073">
        <v>494738688</v>
      </c>
      <c r="AN1073">
        <v>244492576</v>
      </c>
      <c r="AO1073">
        <v>48596732</v>
      </c>
      <c r="AP1073">
        <v>135843456</v>
      </c>
      <c r="AQ1073">
        <v>172406496</v>
      </c>
      <c r="AT1073">
        <v>938</v>
      </c>
      <c r="AU1073">
        <v>0.48699999999999999</v>
      </c>
      <c r="AW1073">
        <v>0.43573899999999999</v>
      </c>
      <c r="AX1073">
        <v>0.61713600000000002</v>
      </c>
      <c r="AY1073">
        <v>0.149363</v>
      </c>
      <c r="AZ1073">
        <v>20827</v>
      </c>
    </row>
    <row r="1074" spans="1:52">
      <c r="A1074">
        <v>1998</v>
      </c>
      <c r="B1074">
        <v>137351</v>
      </c>
      <c r="C1074" t="s">
        <v>416</v>
      </c>
      <c r="D1074" t="s">
        <v>358</v>
      </c>
      <c r="E1074">
        <f t="shared" si="16"/>
        <v>0</v>
      </c>
      <c r="F1074">
        <f>IF(ISNA(VLOOKUP(B1074,criteria!$U$2:$U$174,1,0)),0,1)</f>
        <v>1</v>
      </c>
      <c r="G1074" t="s">
        <v>636</v>
      </c>
      <c r="H1074" t="s">
        <v>636</v>
      </c>
      <c r="N1074">
        <v>33620</v>
      </c>
      <c r="O1074" t="s">
        <v>132</v>
      </c>
      <c r="V1074">
        <v>62582944</v>
      </c>
      <c r="Z1074">
        <v>53658600</v>
      </c>
      <c r="AA1074">
        <v>308720448</v>
      </c>
      <c r="AB1074">
        <v>70200680</v>
      </c>
      <c r="AC1074">
        <v>3041890</v>
      </c>
      <c r="AF1074">
        <v>553544832</v>
      </c>
      <c r="AG1074">
        <v>189456592</v>
      </c>
      <c r="AH1074">
        <v>88693440</v>
      </c>
      <c r="AI1074">
        <v>14969154</v>
      </c>
      <c r="AJ1074">
        <v>103662592</v>
      </c>
      <c r="AK1074">
        <v>59250824</v>
      </c>
      <c r="AL1074">
        <v>24051856</v>
      </c>
      <c r="AM1074">
        <v>561766848</v>
      </c>
      <c r="AN1074">
        <v>268175456</v>
      </c>
      <c r="AO1074">
        <v>50358964</v>
      </c>
      <c r="AP1074">
        <v>172406496</v>
      </c>
      <c r="AQ1074">
        <v>184434096</v>
      </c>
      <c r="AT1074">
        <v>791</v>
      </c>
      <c r="AU1074">
        <v>0.45900000000000002</v>
      </c>
      <c r="AW1074">
        <v>0.41127399999999997</v>
      </c>
      <c r="AX1074">
        <v>0.61868000000000001</v>
      </c>
      <c r="AY1074">
        <v>0.143959</v>
      </c>
      <c r="AZ1074">
        <v>22019.5</v>
      </c>
    </row>
    <row r="1075" spans="1:52">
      <c r="A1075">
        <v>1999</v>
      </c>
      <c r="B1075">
        <v>137351</v>
      </c>
      <c r="C1075" t="s">
        <v>416</v>
      </c>
      <c r="D1075" t="s">
        <v>358</v>
      </c>
      <c r="E1075">
        <f t="shared" si="16"/>
        <v>0</v>
      </c>
      <c r="F1075">
        <f>IF(ISNA(VLOOKUP(B1075,criteria!$U$2:$U$174,1,0)),0,1)</f>
        <v>1</v>
      </c>
      <c r="G1075" t="s">
        <v>636</v>
      </c>
      <c r="H1075" t="s">
        <v>636</v>
      </c>
      <c r="V1075">
        <v>68711544</v>
      </c>
      <c r="Z1075">
        <v>71197888</v>
      </c>
      <c r="AA1075">
        <v>302626688</v>
      </c>
      <c r="AB1075">
        <v>78921704</v>
      </c>
      <c r="AC1075">
        <v>3202515</v>
      </c>
      <c r="AF1075">
        <v>579945216</v>
      </c>
      <c r="AG1075">
        <v>192296640</v>
      </c>
      <c r="AH1075">
        <v>100294328</v>
      </c>
      <c r="AI1075">
        <v>13882615</v>
      </c>
      <c r="AJ1075">
        <v>114176944</v>
      </c>
      <c r="AK1075">
        <v>68300192</v>
      </c>
      <c r="AL1075">
        <v>24348150</v>
      </c>
      <c r="AM1075">
        <v>576495616</v>
      </c>
      <c r="AN1075">
        <v>283019360</v>
      </c>
      <c r="AO1075">
        <v>41643300</v>
      </c>
      <c r="AP1075">
        <v>184434096</v>
      </c>
      <c r="AQ1075">
        <v>220927968</v>
      </c>
      <c r="AT1075">
        <v>811</v>
      </c>
      <c r="AU1075">
        <v>0.44400000000000001</v>
      </c>
      <c r="AW1075">
        <v>0.37909999999999999</v>
      </c>
      <c r="AX1075">
        <v>0.62501499999999999</v>
      </c>
      <c r="AY1075">
        <v>0.131656</v>
      </c>
      <c r="AZ1075">
        <v>23783</v>
      </c>
    </row>
    <row r="1076" spans="1:52">
      <c r="A1076">
        <v>2000</v>
      </c>
      <c r="B1076">
        <v>137351</v>
      </c>
      <c r="C1076" t="s">
        <v>416</v>
      </c>
      <c r="D1076" t="s">
        <v>358</v>
      </c>
      <c r="E1076">
        <f t="shared" si="16"/>
        <v>0</v>
      </c>
      <c r="F1076">
        <f>IF(ISNA(VLOOKUP(B1076,criteria!$U$2:$U$174,1,0)),0,1)</f>
        <v>1</v>
      </c>
      <c r="G1076" t="s">
        <v>636</v>
      </c>
      <c r="H1076" t="s">
        <v>636</v>
      </c>
      <c r="N1076">
        <v>336209951</v>
      </c>
      <c r="O1076" t="s">
        <v>132</v>
      </c>
      <c r="V1076">
        <v>76565936</v>
      </c>
      <c r="Z1076">
        <v>81835232</v>
      </c>
      <c r="AA1076">
        <v>343578656</v>
      </c>
      <c r="AB1076">
        <v>80840632</v>
      </c>
      <c r="AC1076">
        <v>3556941</v>
      </c>
      <c r="AF1076">
        <v>674891456</v>
      </c>
      <c r="AG1076">
        <v>210301984</v>
      </c>
      <c r="AH1076">
        <v>122921128</v>
      </c>
      <c r="AI1076">
        <v>10877480</v>
      </c>
      <c r="AJ1076">
        <v>133798608</v>
      </c>
      <c r="AK1076">
        <v>79291000</v>
      </c>
      <c r="AL1076">
        <v>26427912</v>
      </c>
      <c r="AM1076">
        <v>664842624</v>
      </c>
      <c r="AN1076">
        <v>311734368</v>
      </c>
      <c r="AO1076">
        <v>43796880</v>
      </c>
      <c r="AP1076">
        <v>220927968</v>
      </c>
      <c r="AQ1076">
        <v>234223184</v>
      </c>
      <c r="AT1076">
        <v>842</v>
      </c>
      <c r="AU1076">
        <v>0.435</v>
      </c>
      <c r="AW1076">
        <v>0.37201800000000002</v>
      </c>
      <c r="AX1076">
        <v>0.63227299999999997</v>
      </c>
      <c r="AY1076">
        <v>0.128192</v>
      </c>
      <c r="AZ1076">
        <v>25268.5</v>
      </c>
    </row>
    <row r="1077" spans="1:52">
      <c r="A1077">
        <v>2001</v>
      </c>
      <c r="B1077">
        <v>137351</v>
      </c>
      <c r="C1077" t="s">
        <v>416</v>
      </c>
      <c r="D1077" t="s">
        <v>358</v>
      </c>
      <c r="E1077">
        <f t="shared" si="16"/>
        <v>1</v>
      </c>
      <c r="F1077">
        <f>IF(ISNA(VLOOKUP(B1077,criteria!$U$2:$U$174,1,0)),0,1)</f>
        <v>1</v>
      </c>
      <c r="G1077">
        <v>0.66870918326211404</v>
      </c>
      <c r="H1077">
        <v>0.48673740053050396</v>
      </c>
      <c r="I1077">
        <v>12403</v>
      </c>
      <c r="J1077">
        <v>8294</v>
      </c>
      <c r="K1077">
        <v>3387</v>
      </c>
      <c r="L1077">
        <v>650</v>
      </c>
      <c r="M1077">
        <v>4037</v>
      </c>
      <c r="V1077">
        <v>105790160</v>
      </c>
      <c r="W1077">
        <v>88378416</v>
      </c>
      <c r="Y1077">
        <v>84319872</v>
      </c>
      <c r="Z1077">
        <v>98110872</v>
      </c>
      <c r="AA1077">
        <v>374270976</v>
      </c>
      <c r="AC1077">
        <v>12176045</v>
      </c>
      <c r="AD1077">
        <v>371643488</v>
      </c>
      <c r="AE1077">
        <v>274780096</v>
      </c>
      <c r="AF1077">
        <v>670440384</v>
      </c>
      <c r="AG1077">
        <v>237281920</v>
      </c>
      <c r="AH1077">
        <v>152857648</v>
      </c>
      <c r="AI1077">
        <v>10386485</v>
      </c>
      <c r="AJ1077">
        <v>163244128</v>
      </c>
      <c r="AK1077">
        <v>77298560</v>
      </c>
      <c r="AL1077">
        <v>25636720</v>
      </c>
      <c r="AM1077">
        <v>703677504</v>
      </c>
      <c r="AN1077">
        <v>254932688</v>
      </c>
      <c r="AO1077">
        <v>45722964</v>
      </c>
      <c r="AR1077">
        <v>670440384</v>
      </c>
      <c r="AS1077">
        <v>703677504</v>
      </c>
      <c r="AT1077">
        <v>1081</v>
      </c>
      <c r="AU1077">
        <v>0.45900000000000002</v>
      </c>
      <c r="AW1077">
        <v>0.34539399999999998</v>
      </c>
      <c r="AX1077">
        <v>0.62853099999999995</v>
      </c>
      <c r="AY1077">
        <v>0.11932</v>
      </c>
      <c r="AZ1077">
        <v>26885</v>
      </c>
    </row>
    <row r="1078" spans="1:52">
      <c r="A1078">
        <v>2002</v>
      </c>
      <c r="B1078">
        <v>137351</v>
      </c>
      <c r="C1078" t="s">
        <v>416</v>
      </c>
      <c r="D1078" t="s">
        <v>358</v>
      </c>
      <c r="E1078">
        <f t="shared" si="16"/>
        <v>1</v>
      </c>
      <c r="F1078">
        <f>IF(ISNA(VLOOKUP(B1078,criteria!$U$2:$U$174,1,0)),0,1)</f>
        <v>1</v>
      </c>
      <c r="G1078">
        <v>0.62164758034724787</v>
      </c>
      <c r="H1078">
        <v>0.48538150701212263</v>
      </c>
      <c r="I1078">
        <v>13535</v>
      </c>
      <c r="J1078">
        <v>8414</v>
      </c>
      <c r="K1078">
        <v>3537</v>
      </c>
      <c r="L1078">
        <v>547</v>
      </c>
      <c r="M1078">
        <v>4084</v>
      </c>
      <c r="N1078" t="s">
        <v>371</v>
      </c>
      <c r="O1078" t="s">
        <v>132</v>
      </c>
      <c r="V1078">
        <v>109990072</v>
      </c>
      <c r="W1078">
        <v>87518952</v>
      </c>
      <c r="Y1078">
        <v>103557048</v>
      </c>
      <c r="Z1078">
        <v>142871872</v>
      </c>
      <c r="AA1078">
        <v>431687424</v>
      </c>
      <c r="AC1078">
        <v>7499248</v>
      </c>
      <c r="AD1078">
        <v>453446752</v>
      </c>
      <c r="AE1078">
        <v>311211072</v>
      </c>
      <c r="AF1078">
        <v>807426688</v>
      </c>
      <c r="AG1078">
        <v>250041664</v>
      </c>
      <c r="AH1078">
        <v>149199232</v>
      </c>
      <c r="AI1078">
        <v>8483740</v>
      </c>
      <c r="AJ1078">
        <v>157682976</v>
      </c>
      <c r="AK1078">
        <v>70933064</v>
      </c>
      <c r="AL1078">
        <v>28096634</v>
      </c>
      <c r="AM1078">
        <v>736941568</v>
      </c>
      <c r="AN1078">
        <v>365057248</v>
      </c>
      <c r="AO1078">
        <v>68606312</v>
      </c>
      <c r="AR1078">
        <v>807426688</v>
      </c>
      <c r="AS1078">
        <v>736941568</v>
      </c>
      <c r="AT1078">
        <v>1102</v>
      </c>
      <c r="AU1078">
        <v>0.49199999999999999</v>
      </c>
      <c r="AW1078">
        <v>0.32397500000000001</v>
      </c>
      <c r="AX1078">
        <v>0.62931800000000004</v>
      </c>
      <c r="AY1078">
        <v>0.107283</v>
      </c>
      <c r="AZ1078">
        <v>28367.5</v>
      </c>
    </row>
    <row r="1079" spans="1:52">
      <c r="A1079">
        <v>2003</v>
      </c>
      <c r="B1079">
        <v>137351</v>
      </c>
      <c r="C1079" t="s">
        <v>416</v>
      </c>
      <c r="D1079" t="s">
        <v>358</v>
      </c>
      <c r="E1079">
        <f t="shared" si="16"/>
        <v>1</v>
      </c>
      <c r="F1079">
        <f>IF(ISNA(VLOOKUP(B1079,criteria!$U$2:$U$174,1,0)),0,1)</f>
        <v>1</v>
      </c>
      <c r="G1079">
        <v>0.61758440384739521</v>
      </c>
      <c r="H1079">
        <v>0.49283997073272706</v>
      </c>
      <c r="I1079">
        <v>15491</v>
      </c>
      <c r="J1079">
        <v>9567</v>
      </c>
      <c r="K1079">
        <v>4178</v>
      </c>
      <c r="L1079">
        <v>537</v>
      </c>
      <c r="M1079">
        <v>4715</v>
      </c>
      <c r="N1079" t="s">
        <v>371</v>
      </c>
      <c r="O1079" t="s">
        <v>132</v>
      </c>
      <c r="V1079">
        <v>135677392</v>
      </c>
      <c r="W1079">
        <v>111551856</v>
      </c>
      <c r="Y1079">
        <v>88632848</v>
      </c>
      <c r="Z1079">
        <v>156285488</v>
      </c>
      <c r="AA1079">
        <v>417159264</v>
      </c>
      <c r="AC1079">
        <v>7561657</v>
      </c>
      <c r="AD1079">
        <v>466831424</v>
      </c>
      <c r="AE1079">
        <v>300899808</v>
      </c>
      <c r="AF1079">
        <v>825462336</v>
      </c>
      <c r="AG1079">
        <v>259310064</v>
      </c>
      <c r="AH1079">
        <v>186636784</v>
      </c>
      <c r="AI1079">
        <v>10599966</v>
      </c>
      <c r="AJ1079">
        <v>197236752</v>
      </c>
      <c r="AK1079">
        <v>72114504</v>
      </c>
      <c r="AL1079">
        <v>25278248</v>
      </c>
      <c r="AM1079">
        <v>756787008</v>
      </c>
      <c r="AN1079">
        <v>393722176</v>
      </c>
      <c r="AO1079">
        <v>78850296</v>
      </c>
      <c r="AR1079">
        <v>825462336</v>
      </c>
      <c r="AS1079">
        <v>756787008</v>
      </c>
      <c r="AT1079">
        <v>1185</v>
      </c>
      <c r="AU1079">
        <v>0.46700000000000003</v>
      </c>
      <c r="AW1079">
        <v>0.32162600000000002</v>
      </c>
      <c r="AX1079">
        <v>0.63404400000000005</v>
      </c>
      <c r="AY1079">
        <v>0.10224</v>
      </c>
      <c r="AZ1079">
        <v>29380</v>
      </c>
    </row>
    <row r="1080" spans="1:52">
      <c r="A1080">
        <v>2004</v>
      </c>
      <c r="B1080">
        <v>137351</v>
      </c>
      <c r="C1080" t="s">
        <v>416</v>
      </c>
      <c r="D1080" t="s">
        <v>358</v>
      </c>
      <c r="E1080">
        <f t="shared" si="16"/>
        <v>1</v>
      </c>
      <c r="F1080">
        <f>IF(ISNA(VLOOKUP(B1080,criteria!$U$2:$U$174,1,0)),0,1)</f>
        <v>1</v>
      </c>
      <c r="G1080">
        <v>0.51089588377723971</v>
      </c>
      <c r="H1080">
        <v>0.49158011495411919</v>
      </c>
      <c r="I1080">
        <v>19411</v>
      </c>
      <c r="J1080">
        <v>9917</v>
      </c>
      <c r="K1080">
        <v>4156</v>
      </c>
      <c r="L1080">
        <v>719</v>
      </c>
      <c r="M1080">
        <v>4875</v>
      </c>
      <c r="V1080">
        <v>156304720</v>
      </c>
      <c r="W1080">
        <v>114577472</v>
      </c>
      <c r="Y1080">
        <v>101194192</v>
      </c>
      <c r="Z1080">
        <v>209639456</v>
      </c>
      <c r="AA1080">
        <v>438237856</v>
      </c>
      <c r="AC1080">
        <v>7233165</v>
      </c>
      <c r="AD1080">
        <v>477116704</v>
      </c>
      <c r="AE1080">
        <v>365591008</v>
      </c>
      <c r="AF1080">
        <v>904947264</v>
      </c>
      <c r="AG1080">
        <v>276347360</v>
      </c>
      <c r="AH1080">
        <v>213922720</v>
      </c>
      <c r="AI1080">
        <v>9919095</v>
      </c>
      <c r="AJ1080">
        <v>223841808</v>
      </c>
      <c r="AK1080">
        <v>95033680</v>
      </c>
      <c r="AL1080">
        <v>32101638</v>
      </c>
      <c r="AM1080">
        <v>855471872</v>
      </c>
      <c r="AN1080">
        <v>415440640</v>
      </c>
      <c r="AO1080">
        <v>85268416</v>
      </c>
      <c r="AR1080">
        <v>904947264</v>
      </c>
      <c r="AS1080">
        <v>855471872</v>
      </c>
      <c r="AT1080">
        <v>1484</v>
      </c>
      <c r="AU1080">
        <v>0.47499999999999998</v>
      </c>
      <c r="AW1080">
        <v>0.32571600000000001</v>
      </c>
      <c r="AX1080">
        <v>0.62295999999999996</v>
      </c>
      <c r="AY1080">
        <v>0.10318099999999999</v>
      </c>
      <c r="AZ1080">
        <v>29348</v>
      </c>
    </row>
    <row r="1081" spans="1:52">
      <c r="A1081">
        <v>2005</v>
      </c>
      <c r="B1081">
        <v>137351</v>
      </c>
      <c r="C1081" t="s">
        <v>405</v>
      </c>
      <c r="D1081" t="s">
        <v>358</v>
      </c>
      <c r="E1081">
        <f t="shared" si="16"/>
        <v>1</v>
      </c>
      <c r="F1081">
        <f>IF(ISNA(VLOOKUP(B1081,criteria!$U$2:$U$174,1,0)),0,1)</f>
        <v>1</v>
      </c>
      <c r="G1081">
        <v>0.28306315157469569</v>
      </c>
      <c r="H1081">
        <v>0.83011955264172776</v>
      </c>
      <c r="I1081">
        <v>18321</v>
      </c>
      <c r="J1081">
        <v>5186</v>
      </c>
      <c r="K1081">
        <v>3992</v>
      </c>
      <c r="L1081">
        <v>313</v>
      </c>
      <c r="M1081">
        <v>4305</v>
      </c>
      <c r="V1081">
        <v>169686800</v>
      </c>
      <c r="W1081">
        <v>124251344</v>
      </c>
      <c r="Y1081">
        <v>97928656</v>
      </c>
      <c r="Z1081">
        <v>177790400</v>
      </c>
      <c r="AA1081">
        <v>487965984</v>
      </c>
      <c r="AC1081">
        <v>7754933</v>
      </c>
      <c r="AD1081">
        <v>480309536</v>
      </c>
      <c r="AE1081">
        <v>384767360</v>
      </c>
      <c r="AF1081">
        <v>912679680</v>
      </c>
      <c r="AG1081">
        <v>283315200</v>
      </c>
      <c r="AH1081">
        <v>223013392</v>
      </c>
      <c r="AI1081">
        <v>10917198</v>
      </c>
      <c r="AJ1081">
        <v>233930592</v>
      </c>
      <c r="AK1081">
        <v>96219320</v>
      </c>
      <c r="AL1081">
        <v>29634182</v>
      </c>
      <c r="AM1081">
        <v>877358976</v>
      </c>
      <c r="AN1081">
        <v>455024160</v>
      </c>
      <c r="AO1081">
        <v>96157000</v>
      </c>
      <c r="AP1081">
        <v>298240512</v>
      </c>
      <c r="AQ1081">
        <v>329832096</v>
      </c>
      <c r="AR1081">
        <v>912679680</v>
      </c>
      <c r="AS1081">
        <v>877358976</v>
      </c>
      <c r="AT1081">
        <v>1616</v>
      </c>
      <c r="AU1081">
        <v>0.48699999999999999</v>
      </c>
      <c r="AW1081">
        <v>0.34161799999999998</v>
      </c>
      <c r="AX1081">
        <v>0.61454600000000004</v>
      </c>
      <c r="AY1081">
        <v>0.112983</v>
      </c>
      <c r="AZ1081">
        <v>29322</v>
      </c>
    </row>
    <row r="1082" spans="1:52">
      <c r="A1082">
        <v>2006</v>
      </c>
      <c r="B1082">
        <v>137351</v>
      </c>
      <c r="C1082" t="s">
        <v>405</v>
      </c>
      <c r="D1082" t="s">
        <v>358</v>
      </c>
      <c r="E1082">
        <f t="shared" si="16"/>
        <v>1</v>
      </c>
      <c r="F1082">
        <f>IF(ISNA(VLOOKUP(B1082,criteria!$U$2:$U$174,1,0)),0,1)</f>
        <v>1</v>
      </c>
      <c r="G1082">
        <v>0.51237645801798593</v>
      </c>
      <c r="H1082">
        <v>0.38795725084716309</v>
      </c>
      <c r="I1082">
        <v>22462</v>
      </c>
      <c r="J1082">
        <v>11509</v>
      </c>
      <c r="K1082">
        <v>4032</v>
      </c>
      <c r="L1082">
        <v>433</v>
      </c>
      <c r="M1082">
        <v>4465</v>
      </c>
      <c r="V1082">
        <v>181693952</v>
      </c>
      <c r="W1082">
        <v>133962000</v>
      </c>
      <c r="Y1082">
        <v>124713864</v>
      </c>
      <c r="Z1082">
        <v>167346864</v>
      </c>
      <c r="AA1082">
        <v>601663488</v>
      </c>
      <c r="AC1082">
        <v>8216072</v>
      </c>
      <c r="AD1082">
        <v>533553600</v>
      </c>
      <c r="AE1082">
        <v>473109632</v>
      </c>
      <c r="AF1082">
        <v>1106992384</v>
      </c>
      <c r="AG1082">
        <v>291492672</v>
      </c>
      <c r="AH1082">
        <v>260413376</v>
      </c>
      <c r="AI1082">
        <v>12670801</v>
      </c>
      <c r="AJ1082">
        <v>273084192</v>
      </c>
      <c r="AK1082">
        <v>96516464</v>
      </c>
      <c r="AL1082">
        <v>36263436</v>
      </c>
      <c r="AM1082">
        <v>958720000</v>
      </c>
      <c r="AN1082">
        <v>472602656</v>
      </c>
      <c r="AO1082">
        <v>103617624</v>
      </c>
      <c r="AP1082">
        <v>329832096</v>
      </c>
      <c r="AQ1082">
        <v>388500000</v>
      </c>
      <c r="AR1082">
        <v>1106992384</v>
      </c>
      <c r="AS1082">
        <v>958720000</v>
      </c>
      <c r="AT1082">
        <v>1838</v>
      </c>
      <c r="AU1082">
        <v>0.49299999999999999</v>
      </c>
      <c r="AW1082">
        <v>0.34496500000000002</v>
      </c>
      <c r="AX1082">
        <v>0.61473800000000001</v>
      </c>
      <c r="AY1082">
        <v>0.112787</v>
      </c>
      <c r="AZ1082">
        <v>30271.5</v>
      </c>
    </row>
    <row r="1083" spans="1:52">
      <c r="A1083">
        <v>2007</v>
      </c>
      <c r="B1083">
        <v>137351</v>
      </c>
      <c r="C1083" t="s">
        <v>405</v>
      </c>
      <c r="D1083" t="s">
        <v>358</v>
      </c>
      <c r="E1083">
        <f t="shared" si="16"/>
        <v>1</v>
      </c>
      <c r="F1083">
        <f>IF(ISNA(VLOOKUP(B1083,criteria!$U$2:$U$174,1,0)),0,1)</f>
        <v>1</v>
      </c>
      <c r="G1083">
        <v>0.49670006361323155</v>
      </c>
      <c r="H1083">
        <v>0.32450172096373969</v>
      </c>
      <c r="I1083">
        <v>25152</v>
      </c>
      <c r="J1083">
        <v>12493</v>
      </c>
      <c r="K1083">
        <v>3977</v>
      </c>
      <c r="L1083">
        <v>77</v>
      </c>
      <c r="M1083">
        <v>4054</v>
      </c>
      <c r="N1083" t="s">
        <v>371</v>
      </c>
      <c r="O1083" t="s">
        <v>132</v>
      </c>
      <c r="P1083" t="s">
        <v>50</v>
      </c>
      <c r="Q1083" t="s">
        <v>54</v>
      </c>
      <c r="V1083">
        <v>194510800</v>
      </c>
      <c r="W1083">
        <v>142201472</v>
      </c>
      <c r="Y1083">
        <v>112881704</v>
      </c>
      <c r="Z1083">
        <v>161764064</v>
      </c>
      <c r="AA1083">
        <v>576760896</v>
      </c>
      <c r="AC1083">
        <v>17273980</v>
      </c>
      <c r="AD1083">
        <v>538543040</v>
      </c>
      <c r="AE1083">
        <v>464246912</v>
      </c>
      <c r="AF1083">
        <v>1112080000</v>
      </c>
      <c r="AG1083">
        <v>290407808</v>
      </c>
      <c r="AH1083">
        <v>261772944</v>
      </c>
      <c r="AI1083">
        <v>12679465</v>
      </c>
      <c r="AJ1083">
        <v>274452416</v>
      </c>
      <c r="AK1083">
        <v>96629824</v>
      </c>
      <c r="AL1083">
        <v>38345688</v>
      </c>
      <c r="AM1083">
        <v>977784000</v>
      </c>
      <c r="AN1083">
        <v>475153088</v>
      </c>
      <c r="AO1083">
        <v>107562688</v>
      </c>
      <c r="AP1083">
        <v>388500000</v>
      </c>
      <c r="AQ1083">
        <v>360000000</v>
      </c>
      <c r="AR1083">
        <v>1112080000</v>
      </c>
      <c r="AS1083">
        <v>977784000</v>
      </c>
      <c r="AT1083">
        <v>2015</v>
      </c>
      <c r="AU1083">
        <v>0.48099999999999998</v>
      </c>
      <c r="AW1083">
        <v>0.350964</v>
      </c>
      <c r="AX1083">
        <v>0.61125700000000005</v>
      </c>
      <c r="AY1083">
        <v>0.110842</v>
      </c>
      <c r="AZ1083">
        <v>31281.5</v>
      </c>
    </row>
    <row r="1084" spans="1:52">
      <c r="A1084">
        <v>2008</v>
      </c>
      <c r="B1084">
        <v>137351</v>
      </c>
      <c r="C1084" t="s">
        <v>405</v>
      </c>
      <c r="D1084" t="s">
        <v>358</v>
      </c>
      <c r="E1084">
        <f t="shared" si="16"/>
        <v>1</v>
      </c>
      <c r="F1084">
        <f>IF(ISNA(VLOOKUP(B1084,criteria!$U$2:$U$174,1,0)),0,1)</f>
        <v>1</v>
      </c>
      <c r="G1084">
        <v>0.45599496873959527</v>
      </c>
      <c r="H1084">
        <v>0.36564984585429172</v>
      </c>
      <c r="I1084">
        <v>27031</v>
      </c>
      <c r="J1084">
        <v>12326</v>
      </c>
      <c r="K1084">
        <v>4302</v>
      </c>
      <c r="L1084">
        <v>205</v>
      </c>
      <c r="M1084">
        <v>4507</v>
      </c>
      <c r="N1084" t="s">
        <v>371</v>
      </c>
      <c r="O1084" t="s">
        <v>132</v>
      </c>
      <c r="P1084" t="s">
        <v>50</v>
      </c>
      <c r="Q1084" t="s">
        <v>54</v>
      </c>
      <c r="V1084">
        <v>195831424</v>
      </c>
      <c r="W1084">
        <v>142968432</v>
      </c>
      <c r="Y1084">
        <v>95299840</v>
      </c>
      <c r="Z1084">
        <v>195766640</v>
      </c>
      <c r="AA1084">
        <v>475838144</v>
      </c>
      <c r="AC1084">
        <v>8102981</v>
      </c>
      <c r="AD1084">
        <v>536904256</v>
      </c>
      <c r="AE1084">
        <v>395904704</v>
      </c>
      <c r="AF1084">
        <v>981114176</v>
      </c>
      <c r="AG1084">
        <v>266808224</v>
      </c>
      <c r="AH1084">
        <v>249744000</v>
      </c>
      <c r="AI1084">
        <v>8149881</v>
      </c>
      <c r="AJ1084">
        <v>257893888</v>
      </c>
      <c r="AK1084">
        <v>78058512</v>
      </c>
      <c r="AL1084">
        <v>33838600</v>
      </c>
      <c r="AM1084">
        <v>897722752</v>
      </c>
      <c r="AN1084">
        <v>431797760</v>
      </c>
      <c r="AO1084">
        <v>94529896</v>
      </c>
      <c r="AP1084">
        <v>337247136</v>
      </c>
      <c r="AQ1084">
        <v>258098048</v>
      </c>
      <c r="AR1084">
        <v>981114176</v>
      </c>
      <c r="AS1084">
        <v>897722752</v>
      </c>
      <c r="AT1084">
        <v>2260</v>
      </c>
      <c r="AU1084">
        <v>0.48199999999999998</v>
      </c>
      <c r="AW1084">
        <v>0.35160400000000003</v>
      </c>
      <c r="AX1084">
        <v>0.60313000000000005</v>
      </c>
      <c r="AY1084">
        <v>0.109819</v>
      </c>
      <c r="AZ1084">
        <v>32658.5</v>
      </c>
    </row>
    <row r="1085" spans="1:52">
      <c r="A1085">
        <v>2009</v>
      </c>
      <c r="B1085">
        <v>137351</v>
      </c>
      <c r="C1085" t="s">
        <v>370</v>
      </c>
      <c r="D1085" t="s">
        <v>358</v>
      </c>
      <c r="E1085">
        <f t="shared" si="16"/>
        <v>1</v>
      </c>
      <c r="F1085">
        <f>IF(ISNA(VLOOKUP(B1085,criteria!$U$2:$U$174,1,0)),0,1)</f>
        <v>1</v>
      </c>
      <c r="G1085">
        <v>0.42435199770872117</v>
      </c>
      <c r="H1085">
        <v>0.32683708765713321</v>
      </c>
      <c r="I1085">
        <v>27932</v>
      </c>
      <c r="J1085">
        <v>11853</v>
      </c>
      <c r="K1085">
        <v>3769</v>
      </c>
      <c r="L1085">
        <v>105</v>
      </c>
      <c r="M1085">
        <v>3874</v>
      </c>
      <c r="N1085" t="s">
        <v>371</v>
      </c>
      <c r="O1085" t="s">
        <v>132</v>
      </c>
      <c r="P1085" t="s">
        <v>50</v>
      </c>
      <c r="Q1085" t="s">
        <v>54</v>
      </c>
      <c r="R1085">
        <v>-82.411600000000007</v>
      </c>
      <c r="S1085">
        <v>28.054600000000001</v>
      </c>
      <c r="V1085">
        <v>212545760</v>
      </c>
      <c r="W1085">
        <v>147101728</v>
      </c>
      <c r="Y1085">
        <v>104996536</v>
      </c>
      <c r="Z1085">
        <v>233730288</v>
      </c>
      <c r="AA1085">
        <v>455327008</v>
      </c>
      <c r="AC1085">
        <v>10328010</v>
      </c>
      <c r="AD1085">
        <v>566312960</v>
      </c>
      <c r="AE1085">
        <v>402411648</v>
      </c>
      <c r="AF1085">
        <v>1022274880</v>
      </c>
      <c r="AG1085">
        <v>280949088</v>
      </c>
      <c r="AH1085">
        <v>267596624</v>
      </c>
      <c r="AI1085">
        <v>5844510</v>
      </c>
      <c r="AJ1085">
        <v>273441120</v>
      </c>
      <c r="AK1085">
        <v>82464728</v>
      </c>
      <c r="AL1085">
        <v>36212828</v>
      </c>
      <c r="AM1085">
        <v>970866048</v>
      </c>
      <c r="AN1085">
        <v>460654144</v>
      </c>
      <c r="AO1085">
        <v>103233984</v>
      </c>
      <c r="AP1085">
        <v>258098048</v>
      </c>
      <c r="AQ1085">
        <v>277005760</v>
      </c>
      <c r="AR1085">
        <v>1022274880</v>
      </c>
      <c r="AS1085">
        <v>970866048</v>
      </c>
      <c r="AT1085">
        <v>2071</v>
      </c>
      <c r="AU1085">
        <v>0.51400000000000001</v>
      </c>
      <c r="AW1085">
        <v>0.33747899999999997</v>
      </c>
      <c r="AX1085">
        <v>0.59972999999999999</v>
      </c>
      <c r="AY1085">
        <v>0.10144599999999999</v>
      </c>
      <c r="AZ1085">
        <v>33301</v>
      </c>
    </row>
    <row r="1086" spans="1:52">
      <c r="A1086">
        <v>2010</v>
      </c>
      <c r="B1086">
        <v>137351</v>
      </c>
      <c r="C1086" t="s">
        <v>370</v>
      </c>
      <c r="D1086" t="s">
        <v>358</v>
      </c>
      <c r="E1086">
        <f t="shared" si="16"/>
        <v>1</v>
      </c>
      <c r="F1086">
        <f>IF(ISNA(VLOOKUP(B1086,criteria!$U$2:$U$174,1,0)),0,1)</f>
        <v>1</v>
      </c>
      <c r="G1086">
        <v>0.44537728736892607</v>
      </c>
      <c r="H1086">
        <v>0.34861891205662843</v>
      </c>
      <c r="I1086">
        <v>29182</v>
      </c>
      <c r="J1086">
        <v>12997</v>
      </c>
      <c r="K1086">
        <v>4480</v>
      </c>
      <c r="L1086">
        <v>51</v>
      </c>
      <c r="M1086">
        <v>4531</v>
      </c>
      <c r="V1086">
        <v>238619200</v>
      </c>
      <c r="W1086">
        <v>157841408</v>
      </c>
      <c r="Y1086">
        <v>112798056</v>
      </c>
      <c r="Z1086">
        <v>232273984</v>
      </c>
      <c r="AA1086">
        <v>469870368</v>
      </c>
      <c r="AC1086">
        <v>9860641</v>
      </c>
      <c r="AD1086">
        <v>573012608</v>
      </c>
      <c r="AE1086">
        <v>416563392</v>
      </c>
      <c r="AF1086">
        <v>1006089536</v>
      </c>
      <c r="AG1086">
        <v>281745536</v>
      </c>
      <c r="AH1086">
        <v>276479520</v>
      </c>
      <c r="AI1086">
        <v>6437654</v>
      </c>
      <c r="AJ1086">
        <v>282917184</v>
      </c>
      <c r="AK1086">
        <v>87650624</v>
      </c>
      <c r="AL1086">
        <v>39544224</v>
      </c>
      <c r="AM1086">
        <v>1001266688</v>
      </c>
      <c r="AN1086">
        <v>488641184</v>
      </c>
      <c r="AO1086">
        <v>112155552</v>
      </c>
      <c r="AP1086">
        <v>277005760</v>
      </c>
      <c r="AQ1086">
        <v>327233952</v>
      </c>
      <c r="AR1086">
        <v>1006089536</v>
      </c>
      <c r="AS1086">
        <v>1001266688</v>
      </c>
      <c r="AT1086">
        <v>2030</v>
      </c>
      <c r="AU1086">
        <v>0.51700000000000002</v>
      </c>
      <c r="AW1086">
        <v>0.32621899999999998</v>
      </c>
      <c r="AX1086">
        <v>0.59825499999999998</v>
      </c>
      <c r="AY1086">
        <v>9.7281999999999993E-2</v>
      </c>
      <c r="AZ1086">
        <v>32302</v>
      </c>
    </row>
    <row r="1087" spans="1:52">
      <c r="A1087">
        <v>2011</v>
      </c>
      <c r="B1087">
        <v>137351</v>
      </c>
      <c r="C1087" t="s">
        <v>370</v>
      </c>
      <c r="D1087" t="s">
        <v>358</v>
      </c>
      <c r="E1087">
        <f t="shared" si="16"/>
        <v>1</v>
      </c>
      <c r="F1087">
        <f>IF(ISNA(VLOOKUP(B1087,criteria!$U$2:$U$174,1,0)),0,1)</f>
        <v>1</v>
      </c>
      <c r="G1087">
        <v>0.380454887990683</v>
      </c>
      <c r="H1087">
        <v>0.31295579364364817</v>
      </c>
      <c r="I1087">
        <v>29194</v>
      </c>
      <c r="J1087">
        <v>11107</v>
      </c>
      <c r="K1087">
        <v>3448</v>
      </c>
      <c r="L1087">
        <v>28</v>
      </c>
      <c r="M1087">
        <v>3476</v>
      </c>
      <c r="N1087" t="s">
        <v>371</v>
      </c>
      <c r="O1087" t="s">
        <v>132</v>
      </c>
      <c r="P1087" t="s">
        <v>50</v>
      </c>
      <c r="Q1087" t="s">
        <v>54</v>
      </c>
      <c r="R1087">
        <v>-82.415899999999993</v>
      </c>
      <c r="S1087">
        <v>28.0566</v>
      </c>
      <c r="T1087">
        <v>9.8000000000000004E-2</v>
      </c>
      <c r="U1087">
        <v>7677</v>
      </c>
      <c r="V1087">
        <v>276200480</v>
      </c>
      <c r="W1087">
        <v>193546208</v>
      </c>
      <c r="Y1087">
        <v>112153920</v>
      </c>
      <c r="Z1087">
        <v>223454848</v>
      </c>
      <c r="AA1087">
        <v>457180992</v>
      </c>
      <c r="AC1087">
        <v>4619061</v>
      </c>
      <c r="AD1087">
        <v>591226432</v>
      </c>
      <c r="AE1087">
        <v>398211008</v>
      </c>
      <c r="AF1087">
        <v>1046530816</v>
      </c>
      <c r="AG1087">
        <v>310476256</v>
      </c>
      <c r="AH1087">
        <v>277638048</v>
      </c>
      <c r="AI1087">
        <v>6923677</v>
      </c>
      <c r="AJ1087">
        <v>284561728</v>
      </c>
      <c r="AK1087">
        <v>96737808</v>
      </c>
      <c r="AL1087">
        <v>42499920</v>
      </c>
      <c r="AM1087">
        <v>1079230208</v>
      </c>
      <c r="AN1087">
        <v>531499904</v>
      </c>
      <c r="AO1087">
        <v>107124224</v>
      </c>
      <c r="AP1087">
        <v>327233952</v>
      </c>
      <c r="AQ1087">
        <v>312899392</v>
      </c>
      <c r="AR1087">
        <v>1046530816</v>
      </c>
      <c r="AS1087">
        <v>1079230208</v>
      </c>
      <c r="AT1087">
        <v>2262</v>
      </c>
      <c r="AU1087">
        <v>0.56599999999999995</v>
      </c>
      <c r="AW1087">
        <v>0.32871099999999998</v>
      </c>
      <c r="AX1087">
        <v>0.59292699999999998</v>
      </c>
      <c r="AY1087">
        <v>0.100648</v>
      </c>
      <c r="AZ1087">
        <v>30628</v>
      </c>
    </row>
    <row r="1088" spans="1:52">
      <c r="A1088">
        <v>2012</v>
      </c>
      <c r="B1088">
        <v>137351</v>
      </c>
      <c r="C1088" t="s">
        <v>370</v>
      </c>
      <c r="D1088" t="s">
        <v>358</v>
      </c>
      <c r="E1088">
        <f t="shared" si="16"/>
        <v>1</v>
      </c>
      <c r="F1088">
        <f>IF(ISNA(VLOOKUP(B1088,criteria!$U$2:$U$174,1,0)),0,1)</f>
        <v>1</v>
      </c>
      <c r="G1088">
        <v>0.43205941079623078</v>
      </c>
      <c r="H1088">
        <v>0.31392897681206422</v>
      </c>
      <c r="I1088">
        <v>28547</v>
      </c>
      <c r="J1088">
        <v>12334</v>
      </c>
      <c r="K1088">
        <v>3831</v>
      </c>
      <c r="L1088">
        <v>41</v>
      </c>
      <c r="M1088">
        <v>3872</v>
      </c>
      <c r="T1088">
        <v>0.1</v>
      </c>
      <c r="U1088">
        <v>8530</v>
      </c>
      <c r="V1088">
        <v>307150432</v>
      </c>
      <c r="W1088">
        <v>215710112</v>
      </c>
      <c r="Y1088">
        <v>118051112</v>
      </c>
      <c r="Z1088">
        <v>232404880</v>
      </c>
      <c r="AA1088">
        <v>418282784</v>
      </c>
      <c r="AC1088">
        <v>9000833</v>
      </c>
      <c r="AD1088">
        <v>642805120</v>
      </c>
      <c r="AE1088">
        <v>350272608</v>
      </c>
      <c r="AF1088">
        <v>1003560960</v>
      </c>
      <c r="AG1088">
        <v>301049984</v>
      </c>
      <c r="AH1088">
        <v>271361984</v>
      </c>
      <c r="AI1088">
        <v>5778909</v>
      </c>
      <c r="AJ1088">
        <v>277140896</v>
      </c>
      <c r="AK1088">
        <v>94019528</v>
      </c>
      <c r="AL1088">
        <v>38957600</v>
      </c>
      <c r="AM1088">
        <v>1158476544</v>
      </c>
      <c r="AN1088">
        <v>523757984</v>
      </c>
      <c r="AO1088">
        <v>103019336</v>
      </c>
      <c r="AP1088">
        <v>312899392</v>
      </c>
      <c r="AQ1088">
        <v>332403040</v>
      </c>
      <c r="AR1088">
        <v>1003560960</v>
      </c>
      <c r="AS1088">
        <v>1158476544</v>
      </c>
      <c r="AT1088">
        <v>2373</v>
      </c>
      <c r="AU1088">
        <v>0.63200000000000001</v>
      </c>
      <c r="AW1088">
        <v>0.32346599999999998</v>
      </c>
      <c r="AX1088">
        <v>0.58615700000000004</v>
      </c>
      <c r="AY1088">
        <v>9.7491900000000006E-2</v>
      </c>
      <c r="AZ1088">
        <v>29981</v>
      </c>
    </row>
    <row r="1089" spans="1:52">
      <c r="A1089">
        <v>2013</v>
      </c>
      <c r="B1089">
        <v>137351</v>
      </c>
      <c r="C1089" t="s">
        <v>370</v>
      </c>
      <c r="D1089" t="s">
        <v>358</v>
      </c>
      <c r="E1089">
        <f t="shared" si="16"/>
        <v>1</v>
      </c>
      <c r="F1089">
        <f>IF(ISNA(VLOOKUP(B1089,criteria!$U$2:$U$174,1,0)),0,1)</f>
        <v>1</v>
      </c>
      <c r="G1089">
        <v>0.45244107744107742</v>
      </c>
      <c r="H1089">
        <v>0.30263565891472866</v>
      </c>
      <c r="I1089">
        <v>28512</v>
      </c>
      <c r="J1089">
        <v>12900</v>
      </c>
      <c r="K1089">
        <v>3860</v>
      </c>
      <c r="L1089">
        <v>44</v>
      </c>
      <c r="M1089">
        <v>3904</v>
      </c>
      <c r="T1089">
        <v>7.3999999999999996E-2</v>
      </c>
      <c r="U1089">
        <v>9105</v>
      </c>
      <c r="V1089">
        <v>328051136</v>
      </c>
      <c r="W1089">
        <v>234159008</v>
      </c>
      <c r="Y1089">
        <v>123203776</v>
      </c>
      <c r="Z1089">
        <v>235609520</v>
      </c>
      <c r="AA1089">
        <v>467109856</v>
      </c>
      <c r="AB1089">
        <v>22040732</v>
      </c>
      <c r="AC1089">
        <v>10026098</v>
      </c>
      <c r="AD1089">
        <v>670073664</v>
      </c>
      <c r="AE1089">
        <v>426768320</v>
      </c>
      <c r="AF1089">
        <v>1140318336</v>
      </c>
      <c r="AG1089">
        <v>320788448</v>
      </c>
      <c r="AH1089">
        <v>269656512</v>
      </c>
      <c r="AI1089">
        <v>6407738</v>
      </c>
      <c r="AJ1089">
        <v>276064256</v>
      </c>
      <c r="AK1089">
        <v>101749832</v>
      </c>
      <c r="AL1089">
        <v>36869468</v>
      </c>
      <c r="AM1089">
        <v>1097028608</v>
      </c>
      <c r="AN1089">
        <v>545991552</v>
      </c>
      <c r="AO1089">
        <v>120104528</v>
      </c>
      <c r="AP1089">
        <v>332403040</v>
      </c>
      <c r="AQ1089">
        <v>387862464</v>
      </c>
      <c r="AR1089">
        <v>1140318336</v>
      </c>
      <c r="AS1089">
        <v>1097028608</v>
      </c>
      <c r="AT1089">
        <v>2609</v>
      </c>
      <c r="AU1089">
        <v>0.67200000000000004</v>
      </c>
      <c r="AW1089">
        <v>0.29641800000000001</v>
      </c>
      <c r="AX1089">
        <v>0.58699400000000002</v>
      </c>
      <c r="AY1089">
        <v>8.5951E-2</v>
      </c>
      <c r="AZ1089">
        <v>31335</v>
      </c>
    </row>
    <row r="1090" spans="1:52">
      <c r="A1090">
        <v>2014</v>
      </c>
      <c r="B1090">
        <v>137351</v>
      </c>
      <c r="C1090" t="s">
        <v>370</v>
      </c>
      <c r="D1090" t="s">
        <v>358</v>
      </c>
      <c r="E1090">
        <f t="shared" ref="E1090:E1153" si="17">IF(M1090&gt;999,1,0)</f>
        <v>1</v>
      </c>
      <c r="F1090">
        <f>IF(ISNA(VLOOKUP(B1090,criteria!$U$2:$U$174,1,0)),0,1)</f>
        <v>1</v>
      </c>
      <c r="G1090">
        <v>0.53161517528413638</v>
      </c>
      <c r="H1090">
        <v>0.31376091538693163</v>
      </c>
      <c r="I1090">
        <v>24988</v>
      </c>
      <c r="J1090">
        <v>13284</v>
      </c>
      <c r="K1090">
        <v>4124</v>
      </c>
      <c r="L1090">
        <v>44</v>
      </c>
      <c r="M1090">
        <v>4168</v>
      </c>
      <c r="T1090">
        <v>5.2999999999999999E-2</v>
      </c>
      <c r="U1090">
        <v>9689</v>
      </c>
      <c r="V1090">
        <v>341765760</v>
      </c>
      <c r="W1090">
        <v>243468096</v>
      </c>
      <c r="Y1090">
        <v>135651696</v>
      </c>
      <c r="Z1090">
        <v>236932224</v>
      </c>
      <c r="AA1090">
        <v>503985440</v>
      </c>
      <c r="AB1090">
        <v>25356696</v>
      </c>
      <c r="AC1090">
        <v>11135192</v>
      </c>
      <c r="AD1090">
        <v>712566464</v>
      </c>
      <c r="AE1090">
        <v>435181920</v>
      </c>
      <c r="AF1090">
        <v>1181960832</v>
      </c>
      <c r="AG1090">
        <v>338618112</v>
      </c>
      <c r="AH1090">
        <v>287732192</v>
      </c>
      <c r="AI1090">
        <v>6919113</v>
      </c>
      <c r="AJ1090">
        <v>294651296</v>
      </c>
      <c r="AK1090">
        <v>105815128</v>
      </c>
      <c r="AL1090">
        <v>41389044</v>
      </c>
      <c r="AM1090">
        <v>1142316032</v>
      </c>
      <c r="AN1090">
        <v>556911232</v>
      </c>
      <c r="AO1090">
        <v>129485592</v>
      </c>
      <c r="AP1090">
        <v>387862464</v>
      </c>
      <c r="AQ1090">
        <v>388346304</v>
      </c>
      <c r="AR1090">
        <v>1181960832</v>
      </c>
      <c r="AS1090">
        <v>1142316032</v>
      </c>
      <c r="AT1090">
        <v>2568</v>
      </c>
      <c r="AU1090">
        <v>0.68400000000000005</v>
      </c>
      <c r="AW1090">
        <v>0.28104299999999999</v>
      </c>
      <c r="AX1090">
        <v>0.592754</v>
      </c>
      <c r="AY1090">
        <v>8.0349100000000007E-2</v>
      </c>
      <c r="AZ1090">
        <v>32811</v>
      </c>
    </row>
    <row r="1091" spans="1:52">
      <c r="A1091">
        <v>2015</v>
      </c>
      <c r="B1091">
        <v>137351</v>
      </c>
      <c r="C1091" t="s">
        <v>370</v>
      </c>
      <c r="D1091" t="s">
        <v>358</v>
      </c>
      <c r="E1091">
        <f t="shared" si="17"/>
        <v>1</v>
      </c>
      <c r="F1091">
        <f>IF(ISNA(VLOOKUP(B1091,criteria!$U$2:$U$174,1,0)),0,1)</f>
        <v>1</v>
      </c>
      <c r="G1091">
        <v>0.44635277860033562</v>
      </c>
      <c r="H1091">
        <v>0.3069438301636444</v>
      </c>
      <c r="I1091">
        <v>30393</v>
      </c>
      <c r="J1091">
        <v>13566</v>
      </c>
      <c r="K1091">
        <v>4121</v>
      </c>
      <c r="L1091">
        <v>43</v>
      </c>
      <c r="M1091">
        <v>4164</v>
      </c>
      <c r="T1091">
        <v>5.1999999999999998E-2</v>
      </c>
      <c r="U1091">
        <v>10013</v>
      </c>
      <c r="V1091">
        <v>358410528</v>
      </c>
      <c r="W1091">
        <v>257372128</v>
      </c>
      <c r="Y1091">
        <v>161388528</v>
      </c>
      <c r="Z1091">
        <v>244602320</v>
      </c>
      <c r="AA1091">
        <v>540294720</v>
      </c>
      <c r="AB1091">
        <v>23548658</v>
      </c>
      <c r="AC1091">
        <v>12165355</v>
      </c>
      <c r="AD1091">
        <v>769255616</v>
      </c>
      <c r="AE1091">
        <v>443654400</v>
      </c>
      <c r="AF1091">
        <v>1240978048</v>
      </c>
      <c r="AG1091">
        <v>364972000</v>
      </c>
      <c r="AH1091">
        <v>312314816</v>
      </c>
      <c r="AI1091">
        <v>5877635</v>
      </c>
      <c r="AJ1091">
        <v>318192448</v>
      </c>
      <c r="AK1091">
        <v>120219720</v>
      </c>
      <c r="AL1091">
        <v>44538960</v>
      </c>
      <c r="AM1091">
        <v>1207247616</v>
      </c>
      <c r="AN1091">
        <v>596594624</v>
      </c>
      <c r="AO1091">
        <v>137017824</v>
      </c>
      <c r="AP1091">
        <v>388346304</v>
      </c>
      <c r="AQ1091">
        <v>367691936</v>
      </c>
      <c r="AR1091">
        <v>1240978048</v>
      </c>
      <c r="AS1091">
        <v>1207247616</v>
      </c>
      <c r="AT1091">
        <v>3008</v>
      </c>
      <c r="AU1091">
        <v>0.67500000000000004</v>
      </c>
      <c r="AW1091">
        <v>0.27613799999999999</v>
      </c>
      <c r="AX1091">
        <v>0.59942099999999998</v>
      </c>
      <c r="AY1091">
        <v>7.7547699999999997E-2</v>
      </c>
      <c r="AZ1091">
        <v>33193</v>
      </c>
    </row>
    <row r="1092" spans="1:52">
      <c r="A1092">
        <v>2016</v>
      </c>
      <c r="B1092">
        <v>137351</v>
      </c>
      <c r="C1092" t="s">
        <v>370</v>
      </c>
      <c r="D1092" t="s">
        <v>358</v>
      </c>
      <c r="E1092">
        <f t="shared" si="17"/>
        <v>1</v>
      </c>
      <c r="F1092">
        <f>IF(ISNA(VLOOKUP(B1092,criteria!$U$2:$U$174,1,0)),0,1)</f>
        <v>1</v>
      </c>
      <c r="G1092">
        <v>0.46632667318708954</v>
      </c>
      <c r="H1092">
        <v>0.30359550561797755</v>
      </c>
      <c r="I1092">
        <v>28628</v>
      </c>
      <c r="J1092">
        <v>13350</v>
      </c>
      <c r="K1092">
        <v>4022</v>
      </c>
      <c r="L1092">
        <v>31</v>
      </c>
      <c r="M1092">
        <v>4053</v>
      </c>
      <c r="T1092">
        <v>0.05</v>
      </c>
      <c r="U1092">
        <v>10105</v>
      </c>
      <c r="V1092">
        <v>361018048</v>
      </c>
      <c r="W1092">
        <v>260294176</v>
      </c>
      <c r="Y1092">
        <v>166209104</v>
      </c>
      <c r="Z1092">
        <v>251718992</v>
      </c>
      <c r="AA1092">
        <v>558554176</v>
      </c>
      <c r="AB1092">
        <v>22340424</v>
      </c>
      <c r="AC1092">
        <v>17639390</v>
      </c>
      <c r="AD1092">
        <v>800160128</v>
      </c>
      <c r="AE1092">
        <v>465011488</v>
      </c>
      <c r="AF1092">
        <v>1303116544</v>
      </c>
      <c r="AG1092">
        <v>356587232</v>
      </c>
      <c r="AH1092">
        <v>322671584</v>
      </c>
      <c r="AI1092">
        <v>7354583</v>
      </c>
      <c r="AJ1092">
        <v>330026176</v>
      </c>
      <c r="AK1092">
        <v>130172112</v>
      </c>
      <c r="AL1092">
        <v>47576040</v>
      </c>
      <c r="AM1092">
        <v>1247128448</v>
      </c>
      <c r="AN1092">
        <v>639339840</v>
      </c>
      <c r="AO1092">
        <v>145817808</v>
      </c>
      <c r="AP1092">
        <v>367691936</v>
      </c>
      <c r="AQ1092">
        <v>410311552</v>
      </c>
      <c r="AR1092">
        <v>1303116544</v>
      </c>
      <c r="AS1092">
        <v>1247128448</v>
      </c>
      <c r="AT1092">
        <v>2432</v>
      </c>
      <c r="AU1092">
        <v>0.70899999999999996</v>
      </c>
      <c r="AW1092">
        <v>0.27238000000000001</v>
      </c>
      <c r="AX1092">
        <v>0.60573600000000005</v>
      </c>
      <c r="AY1092">
        <v>7.1628499999999998E-2</v>
      </c>
      <c r="AZ1092">
        <v>32495</v>
      </c>
    </row>
    <row r="1093" spans="1:52">
      <c r="A1093">
        <v>2017</v>
      </c>
      <c r="B1093">
        <v>137351</v>
      </c>
      <c r="C1093" t="s">
        <v>370</v>
      </c>
      <c r="D1093" t="s">
        <v>358</v>
      </c>
      <c r="E1093">
        <f t="shared" si="17"/>
        <v>1</v>
      </c>
      <c r="F1093">
        <f>IF(ISNA(VLOOKUP(B1093,criteria!$U$2:$U$174,1,0)),0,1)</f>
        <v>1</v>
      </c>
      <c r="G1093">
        <v>0.45360631104432758</v>
      </c>
      <c r="H1093">
        <v>0.28743961352657005</v>
      </c>
      <c r="I1093">
        <v>31944</v>
      </c>
      <c r="J1093">
        <v>14490</v>
      </c>
      <c r="K1093">
        <v>4107</v>
      </c>
      <c r="L1093">
        <v>58</v>
      </c>
      <c r="M1093">
        <v>4165</v>
      </c>
      <c r="N1093" t="s">
        <v>371</v>
      </c>
      <c r="O1093" t="s">
        <v>132</v>
      </c>
      <c r="P1093" t="s">
        <v>50</v>
      </c>
      <c r="Q1093" t="s">
        <v>54</v>
      </c>
      <c r="R1093">
        <v>-82.413200000000003</v>
      </c>
      <c r="S1093">
        <v>28.061499999999999</v>
      </c>
      <c r="T1093">
        <v>3.4000000000000002E-2</v>
      </c>
      <c r="U1093">
        <v>10483</v>
      </c>
      <c r="V1093">
        <v>368620064</v>
      </c>
      <c r="W1093">
        <v>249570224</v>
      </c>
      <c r="Y1093">
        <v>195209536</v>
      </c>
      <c r="Z1093">
        <v>271912576</v>
      </c>
      <c r="AA1093">
        <v>644696640</v>
      </c>
      <c r="AB1093">
        <v>20403200</v>
      </c>
      <c r="AC1093">
        <v>15213967</v>
      </c>
      <c r="AD1093">
        <v>825595584</v>
      </c>
      <c r="AE1093">
        <v>529279744</v>
      </c>
      <c r="AF1093">
        <v>1389027328</v>
      </c>
      <c r="AG1093">
        <v>378698912</v>
      </c>
      <c r="AH1093">
        <v>340530560</v>
      </c>
      <c r="AI1093">
        <v>7153485</v>
      </c>
      <c r="AJ1093">
        <v>347684032</v>
      </c>
      <c r="AK1093">
        <v>136316560</v>
      </c>
      <c r="AL1093">
        <v>48003072</v>
      </c>
      <c r="AM1093">
        <v>1348520704</v>
      </c>
      <c r="AN1093">
        <v>669134336</v>
      </c>
      <c r="AO1093">
        <v>156281200</v>
      </c>
      <c r="AP1093">
        <v>410311552</v>
      </c>
      <c r="AQ1093">
        <v>444449920</v>
      </c>
      <c r="AR1093">
        <v>1389027328</v>
      </c>
      <c r="AS1093">
        <v>1348520704</v>
      </c>
    </row>
    <row r="1094" spans="1:52">
      <c r="A1094">
        <v>1990</v>
      </c>
      <c r="B1094">
        <v>139658</v>
      </c>
      <c r="C1094" t="s">
        <v>218</v>
      </c>
      <c r="D1094" t="s">
        <v>131</v>
      </c>
      <c r="E1094">
        <f t="shared" si="17"/>
        <v>0</v>
      </c>
      <c r="F1094">
        <f>IF(ISNA(VLOOKUP(B1094,criteria!$U$2:$U$174,1,0)),0,1)</f>
        <v>1</v>
      </c>
      <c r="G1094" t="s">
        <v>636</v>
      </c>
      <c r="H1094" t="s">
        <v>636</v>
      </c>
      <c r="N1094">
        <v>30322</v>
      </c>
      <c r="O1094" t="s">
        <v>132</v>
      </c>
      <c r="V1094">
        <v>114276656</v>
      </c>
      <c r="Z1094">
        <v>67348352</v>
      </c>
      <c r="AA1094">
        <v>3822144</v>
      </c>
      <c r="AB1094">
        <v>30679656</v>
      </c>
      <c r="AC1094">
        <v>13338664</v>
      </c>
      <c r="AF1094">
        <v>781146496</v>
      </c>
      <c r="AG1094">
        <v>129794656</v>
      </c>
      <c r="AH1094">
        <v>66491864</v>
      </c>
      <c r="AI1094">
        <v>2296891</v>
      </c>
      <c r="AJ1094">
        <v>68788752</v>
      </c>
      <c r="AK1094">
        <v>39531084</v>
      </c>
      <c r="AL1094">
        <v>16618391</v>
      </c>
      <c r="AM1094">
        <v>747481792</v>
      </c>
      <c r="AN1094">
        <v>178439952</v>
      </c>
      <c r="AO1094">
        <v>37214736</v>
      </c>
    </row>
    <row r="1095" spans="1:52">
      <c r="A1095">
        <v>1991</v>
      </c>
      <c r="B1095">
        <v>139658</v>
      </c>
      <c r="C1095" t="s">
        <v>218</v>
      </c>
      <c r="D1095" t="s">
        <v>131</v>
      </c>
      <c r="E1095">
        <f t="shared" si="17"/>
        <v>0</v>
      </c>
      <c r="F1095">
        <f>IF(ISNA(VLOOKUP(B1095,criteria!$U$2:$U$174,1,0)),0,1)</f>
        <v>1</v>
      </c>
      <c r="G1095" t="s">
        <v>636</v>
      </c>
      <c r="H1095" t="s">
        <v>636</v>
      </c>
      <c r="N1095">
        <v>30322</v>
      </c>
      <c r="O1095" t="s">
        <v>132</v>
      </c>
      <c r="V1095">
        <v>126972408</v>
      </c>
      <c r="Z1095">
        <v>75167736</v>
      </c>
      <c r="AA1095">
        <v>3588760</v>
      </c>
      <c r="AB1095">
        <v>31885186</v>
      </c>
      <c r="AC1095">
        <v>22061212</v>
      </c>
      <c r="AF1095">
        <v>880199488</v>
      </c>
      <c r="AG1095">
        <v>148761664</v>
      </c>
      <c r="AH1095">
        <v>71936512</v>
      </c>
      <c r="AI1095">
        <v>1507714</v>
      </c>
      <c r="AJ1095">
        <v>73444224</v>
      </c>
      <c r="AK1095">
        <v>42573508</v>
      </c>
      <c r="AL1095">
        <v>18374726</v>
      </c>
      <c r="AM1095">
        <v>801383680</v>
      </c>
      <c r="AN1095">
        <v>197888864</v>
      </c>
      <c r="AO1095">
        <v>41022692</v>
      </c>
    </row>
    <row r="1096" spans="1:52">
      <c r="A1096">
        <v>1992</v>
      </c>
      <c r="B1096">
        <v>139658</v>
      </c>
      <c r="C1096" t="s">
        <v>218</v>
      </c>
      <c r="D1096" t="s">
        <v>131</v>
      </c>
      <c r="E1096">
        <f t="shared" si="17"/>
        <v>0</v>
      </c>
      <c r="F1096">
        <f>IF(ISNA(VLOOKUP(B1096,criteria!$U$2:$U$174,1,0)),0,1)</f>
        <v>1</v>
      </c>
      <c r="G1096" t="s">
        <v>636</v>
      </c>
      <c r="H1096" t="s">
        <v>636</v>
      </c>
      <c r="N1096">
        <v>30322</v>
      </c>
      <c r="O1096" t="s">
        <v>132</v>
      </c>
      <c r="V1096">
        <v>138102400</v>
      </c>
      <c r="Z1096">
        <v>86878008</v>
      </c>
      <c r="AA1096">
        <v>2985789</v>
      </c>
      <c r="AB1096">
        <v>36692380</v>
      </c>
      <c r="AC1096">
        <v>32875862</v>
      </c>
      <c r="AF1096">
        <v>962111040</v>
      </c>
      <c r="AG1096">
        <v>165175120</v>
      </c>
      <c r="AH1096">
        <v>82478504</v>
      </c>
      <c r="AI1096">
        <v>1157595</v>
      </c>
      <c r="AJ1096">
        <v>83636096</v>
      </c>
      <c r="AK1096">
        <v>50928508</v>
      </c>
      <c r="AL1096">
        <v>20085812</v>
      </c>
      <c r="AM1096">
        <v>885669312</v>
      </c>
      <c r="AN1096">
        <v>221778096</v>
      </c>
      <c r="AO1096">
        <v>39530380</v>
      </c>
    </row>
    <row r="1097" spans="1:52">
      <c r="A1097">
        <v>1993</v>
      </c>
      <c r="B1097">
        <v>139658</v>
      </c>
      <c r="C1097" t="s">
        <v>218</v>
      </c>
      <c r="D1097" t="s">
        <v>131</v>
      </c>
      <c r="E1097">
        <f t="shared" si="17"/>
        <v>0</v>
      </c>
      <c r="F1097">
        <f>IF(ISNA(VLOOKUP(B1097,criteria!$U$2:$U$174,1,0)),0,1)</f>
        <v>1</v>
      </c>
      <c r="G1097" t="s">
        <v>636</v>
      </c>
      <c r="H1097" t="s">
        <v>636</v>
      </c>
      <c r="N1097">
        <v>30322</v>
      </c>
      <c r="O1097" t="s">
        <v>132</v>
      </c>
      <c r="V1097">
        <v>151813696</v>
      </c>
      <c r="Z1097">
        <v>97434240</v>
      </c>
      <c r="AA1097">
        <v>3222761</v>
      </c>
      <c r="AB1097">
        <v>42573920</v>
      </c>
      <c r="AC1097">
        <v>684413</v>
      </c>
      <c r="AF1097">
        <v>990612608</v>
      </c>
      <c r="AG1097">
        <v>191132976</v>
      </c>
      <c r="AH1097">
        <v>94255728</v>
      </c>
      <c r="AI1097">
        <v>1448129</v>
      </c>
      <c r="AJ1097">
        <v>95703856</v>
      </c>
      <c r="AK1097">
        <v>57670948</v>
      </c>
      <c r="AL1097">
        <v>21227110</v>
      </c>
      <c r="AM1097">
        <v>961494400</v>
      </c>
      <c r="AN1097">
        <v>251727424</v>
      </c>
      <c r="AO1097">
        <v>38972716</v>
      </c>
    </row>
    <row r="1098" spans="1:52">
      <c r="A1098">
        <v>1994</v>
      </c>
      <c r="B1098">
        <v>139658</v>
      </c>
      <c r="C1098" t="s">
        <v>218</v>
      </c>
      <c r="D1098" t="s">
        <v>131</v>
      </c>
      <c r="E1098">
        <f t="shared" si="17"/>
        <v>0</v>
      </c>
      <c r="F1098">
        <f>IF(ISNA(VLOOKUP(B1098,criteria!$U$2:$U$174,1,0)),0,1)</f>
        <v>1</v>
      </c>
      <c r="G1098" t="s">
        <v>636</v>
      </c>
      <c r="H1098" t="s">
        <v>636</v>
      </c>
      <c r="V1098">
        <v>165870272</v>
      </c>
      <c r="Z1098">
        <v>107070216</v>
      </c>
      <c r="AA1098">
        <v>2961715</v>
      </c>
      <c r="AB1098">
        <v>46883592</v>
      </c>
      <c r="AC1098">
        <v>33320126</v>
      </c>
      <c r="AF1098">
        <v>1109776640</v>
      </c>
      <c r="AG1098">
        <v>209418512</v>
      </c>
      <c r="AH1098">
        <v>105065720</v>
      </c>
      <c r="AI1098">
        <v>3636222</v>
      </c>
      <c r="AJ1098">
        <v>108701944</v>
      </c>
      <c r="AK1098">
        <v>36980820</v>
      </c>
      <c r="AL1098">
        <v>21921184</v>
      </c>
      <c r="AM1098">
        <v>1061150592</v>
      </c>
      <c r="AN1098">
        <v>274054080</v>
      </c>
      <c r="AO1098">
        <v>40141528</v>
      </c>
    </row>
    <row r="1099" spans="1:52">
      <c r="A1099">
        <v>1995</v>
      </c>
      <c r="B1099">
        <v>139658</v>
      </c>
      <c r="C1099" t="s">
        <v>218</v>
      </c>
      <c r="D1099" t="s">
        <v>131</v>
      </c>
      <c r="E1099">
        <f t="shared" si="17"/>
        <v>0</v>
      </c>
      <c r="F1099">
        <f>IF(ISNA(VLOOKUP(B1099,criteria!$U$2:$U$174,1,0)),0,1)</f>
        <v>1</v>
      </c>
      <c r="G1099" t="s">
        <v>636</v>
      </c>
      <c r="H1099" t="s">
        <v>636</v>
      </c>
      <c r="N1099">
        <v>30322</v>
      </c>
      <c r="O1099" t="s">
        <v>132</v>
      </c>
      <c r="V1099">
        <v>179511344</v>
      </c>
      <c r="Z1099">
        <v>115035664</v>
      </c>
      <c r="AA1099">
        <v>3205284</v>
      </c>
      <c r="AB1099">
        <v>48152184</v>
      </c>
      <c r="AC1099">
        <v>34221716</v>
      </c>
      <c r="AF1099">
        <v>1156543104</v>
      </c>
      <c r="AG1099">
        <v>224998112</v>
      </c>
      <c r="AH1099">
        <v>107980392</v>
      </c>
      <c r="AI1099">
        <v>3737096</v>
      </c>
      <c r="AJ1099">
        <v>111717488</v>
      </c>
      <c r="AK1099">
        <v>38006720</v>
      </c>
      <c r="AL1099">
        <v>23552000</v>
      </c>
      <c r="AM1099">
        <v>1106292736</v>
      </c>
      <c r="AN1099">
        <v>289355328</v>
      </c>
      <c r="AO1099">
        <v>41255112</v>
      </c>
    </row>
    <row r="1100" spans="1:52">
      <c r="A1100">
        <v>1996</v>
      </c>
      <c r="B1100">
        <v>139658</v>
      </c>
      <c r="C1100" t="s">
        <v>218</v>
      </c>
      <c r="D1100" t="s">
        <v>131</v>
      </c>
      <c r="E1100">
        <f t="shared" si="17"/>
        <v>0</v>
      </c>
      <c r="F1100">
        <f>IF(ISNA(VLOOKUP(B1100,criteria!$U$2:$U$174,1,0)),0,1)</f>
        <v>1</v>
      </c>
      <c r="G1100" t="s">
        <v>636</v>
      </c>
      <c r="H1100" t="s">
        <v>636</v>
      </c>
      <c r="N1100">
        <v>30322</v>
      </c>
      <c r="O1100" t="s">
        <v>132</v>
      </c>
      <c r="V1100">
        <v>189100592</v>
      </c>
      <c r="W1100">
        <v>139618400</v>
      </c>
      <c r="Z1100">
        <v>117496248</v>
      </c>
      <c r="AA1100">
        <v>3452393</v>
      </c>
      <c r="AB1100">
        <v>98371848</v>
      </c>
      <c r="AF1100">
        <v>1740013056</v>
      </c>
      <c r="AG1100">
        <v>263156544</v>
      </c>
      <c r="AH1100">
        <v>135387488</v>
      </c>
      <c r="AI1100">
        <v>11657915</v>
      </c>
      <c r="AJ1100">
        <v>147045408</v>
      </c>
      <c r="AK1100">
        <v>48070112</v>
      </c>
      <c r="AL1100">
        <v>29433608</v>
      </c>
      <c r="AM1100">
        <v>1154808448</v>
      </c>
      <c r="AR1100">
        <v>1740013056</v>
      </c>
      <c r="AS1100">
        <v>1154808448</v>
      </c>
      <c r="AT1100">
        <v>1110</v>
      </c>
      <c r="AU1100">
        <v>0.78400000000000003</v>
      </c>
    </row>
    <row r="1101" spans="1:52">
      <c r="A1101">
        <v>1997</v>
      </c>
      <c r="B1101">
        <v>139658</v>
      </c>
      <c r="C1101" t="s">
        <v>218</v>
      </c>
      <c r="D1101" t="s">
        <v>131</v>
      </c>
      <c r="E1101">
        <f t="shared" si="17"/>
        <v>0</v>
      </c>
      <c r="F1101">
        <f>IF(ISNA(VLOOKUP(B1101,criteria!$U$2:$U$174,1,0)),0,1)</f>
        <v>1</v>
      </c>
      <c r="G1101" t="s">
        <v>636</v>
      </c>
      <c r="H1101" t="s">
        <v>636</v>
      </c>
      <c r="N1101">
        <v>30322</v>
      </c>
      <c r="O1101" t="s">
        <v>132</v>
      </c>
      <c r="V1101">
        <v>144645472</v>
      </c>
      <c r="W1101">
        <v>144645472</v>
      </c>
      <c r="Z1101">
        <v>129993184</v>
      </c>
      <c r="AA1101">
        <v>2416774</v>
      </c>
      <c r="AB1101">
        <v>420191552</v>
      </c>
      <c r="AC1101">
        <v>22929176</v>
      </c>
      <c r="AF1101">
        <v>2015753984</v>
      </c>
      <c r="AG1101">
        <v>274796960</v>
      </c>
      <c r="AH1101">
        <v>147683680</v>
      </c>
      <c r="AI1101">
        <v>12301674</v>
      </c>
      <c r="AJ1101">
        <v>159985360</v>
      </c>
      <c r="AK1101">
        <v>52622152</v>
      </c>
      <c r="AL1101">
        <v>32363492</v>
      </c>
      <c r="AM1101">
        <v>1427635968</v>
      </c>
      <c r="AN1101">
        <v>739257984</v>
      </c>
      <c r="AO1101">
        <v>112815520</v>
      </c>
      <c r="AR1101">
        <v>2015753984</v>
      </c>
      <c r="AS1101">
        <v>1427635968</v>
      </c>
      <c r="AT1101">
        <v>1195</v>
      </c>
      <c r="AU1101">
        <v>0.80900000000000005</v>
      </c>
      <c r="AW1101">
        <v>8.0795500000000006E-2</v>
      </c>
      <c r="AX1101">
        <v>0.58607799999999999</v>
      </c>
      <c r="AY1101">
        <v>2.11311E-2</v>
      </c>
      <c r="AZ1101">
        <v>49127</v>
      </c>
    </row>
    <row r="1102" spans="1:52">
      <c r="A1102">
        <v>1998</v>
      </c>
      <c r="B1102">
        <v>139658</v>
      </c>
      <c r="C1102" t="s">
        <v>218</v>
      </c>
      <c r="D1102" t="s">
        <v>131</v>
      </c>
      <c r="E1102">
        <f t="shared" si="17"/>
        <v>0</v>
      </c>
      <c r="F1102">
        <f>IF(ISNA(VLOOKUP(B1102,criteria!$U$2:$U$174,1,0)),0,1)</f>
        <v>1</v>
      </c>
      <c r="G1102" t="s">
        <v>636</v>
      </c>
      <c r="H1102" t="s">
        <v>636</v>
      </c>
      <c r="N1102">
        <v>30322</v>
      </c>
      <c r="O1102" t="s">
        <v>132</v>
      </c>
      <c r="V1102">
        <v>157839680</v>
      </c>
      <c r="W1102">
        <v>157839680</v>
      </c>
      <c r="Z1102">
        <v>147170288</v>
      </c>
      <c r="AA1102">
        <v>1961247</v>
      </c>
      <c r="AB1102">
        <v>95958064</v>
      </c>
      <c r="AC1102">
        <v>30978200</v>
      </c>
      <c r="AF1102">
        <v>1673656960</v>
      </c>
      <c r="AG1102">
        <v>309712640</v>
      </c>
      <c r="AH1102">
        <v>182493504</v>
      </c>
      <c r="AI1102">
        <v>14438880</v>
      </c>
      <c r="AJ1102">
        <v>196932384</v>
      </c>
      <c r="AK1102">
        <v>61300384</v>
      </c>
      <c r="AL1102">
        <v>36350332</v>
      </c>
      <c r="AM1102">
        <v>1581267968</v>
      </c>
      <c r="AN1102">
        <v>792970944</v>
      </c>
      <c r="AO1102">
        <v>128114528</v>
      </c>
      <c r="AR1102">
        <v>1673656960</v>
      </c>
      <c r="AS1102">
        <v>1581267968</v>
      </c>
      <c r="AT1102">
        <v>1199</v>
      </c>
      <c r="AU1102">
        <v>0.85299999999999998</v>
      </c>
      <c r="AW1102">
        <v>7.3127200000000003E-2</v>
      </c>
      <c r="AX1102">
        <v>0.58620700000000003</v>
      </c>
      <c r="AY1102">
        <v>1.9025E-2</v>
      </c>
      <c r="AZ1102">
        <v>53522.5</v>
      </c>
    </row>
    <row r="1103" spans="1:52">
      <c r="A1103">
        <v>1999</v>
      </c>
      <c r="B1103">
        <v>139658</v>
      </c>
      <c r="C1103" t="s">
        <v>218</v>
      </c>
      <c r="D1103" t="s">
        <v>131</v>
      </c>
      <c r="E1103">
        <f t="shared" si="17"/>
        <v>0</v>
      </c>
      <c r="F1103">
        <f>IF(ISNA(VLOOKUP(B1103,criteria!$U$2:$U$174,1,0)),0,1)</f>
        <v>1</v>
      </c>
      <c r="G1103" t="s">
        <v>636</v>
      </c>
      <c r="H1103" t="s">
        <v>636</v>
      </c>
      <c r="V1103">
        <v>224410864</v>
      </c>
      <c r="W1103">
        <v>166438608</v>
      </c>
      <c r="Z1103">
        <v>163940688</v>
      </c>
      <c r="AA1103">
        <v>2466826</v>
      </c>
      <c r="AB1103">
        <v>40826276</v>
      </c>
      <c r="AC1103">
        <v>47357008</v>
      </c>
      <c r="AF1103">
        <v>1928127104</v>
      </c>
      <c r="AG1103">
        <v>297530432</v>
      </c>
      <c r="AH1103">
        <v>159844176</v>
      </c>
      <c r="AI1103">
        <v>14579063</v>
      </c>
      <c r="AJ1103">
        <v>174423232</v>
      </c>
      <c r="AK1103">
        <v>50106004</v>
      </c>
      <c r="AL1103">
        <v>34908328</v>
      </c>
      <c r="AM1103">
        <v>1664259072</v>
      </c>
      <c r="AN1103">
        <v>836911424</v>
      </c>
      <c r="AO1103">
        <v>135602832</v>
      </c>
      <c r="AR1103">
        <v>1928127104</v>
      </c>
      <c r="AS1103">
        <v>1664259072</v>
      </c>
      <c r="AT1103">
        <v>1183</v>
      </c>
      <c r="AU1103">
        <v>0.82199999999999995</v>
      </c>
      <c r="AW1103">
        <v>9.5657300000000001E-2</v>
      </c>
      <c r="AX1103">
        <v>0.61560999999999999</v>
      </c>
      <c r="AY1103">
        <v>2.6408500000000001E-2</v>
      </c>
      <c r="AZ1103">
        <v>53079.5</v>
      </c>
    </row>
    <row r="1104" spans="1:52">
      <c r="A1104">
        <v>2000</v>
      </c>
      <c r="B1104">
        <v>139658</v>
      </c>
      <c r="C1104" t="s">
        <v>218</v>
      </c>
      <c r="D1104" t="s">
        <v>131</v>
      </c>
      <c r="E1104">
        <f t="shared" si="17"/>
        <v>0</v>
      </c>
      <c r="F1104">
        <f>IF(ISNA(VLOOKUP(B1104,criteria!$U$2:$U$174,1,0)),0,1)</f>
        <v>1</v>
      </c>
      <c r="G1104" t="s">
        <v>636</v>
      </c>
      <c r="H1104" t="s">
        <v>636</v>
      </c>
      <c r="N1104">
        <v>30322</v>
      </c>
      <c r="O1104" t="s">
        <v>132</v>
      </c>
      <c r="V1104">
        <v>244702064</v>
      </c>
      <c r="W1104">
        <v>180999984</v>
      </c>
      <c r="Z1104">
        <v>186802960</v>
      </c>
      <c r="AA1104">
        <v>2162308</v>
      </c>
      <c r="AB1104">
        <v>128120864</v>
      </c>
      <c r="AC1104">
        <v>-15901550</v>
      </c>
      <c r="AF1104">
        <v>1145582976</v>
      </c>
      <c r="AG1104">
        <v>311015744</v>
      </c>
      <c r="AH1104">
        <v>178403856</v>
      </c>
      <c r="AI1104">
        <v>15026352</v>
      </c>
      <c r="AJ1104">
        <v>193430208</v>
      </c>
      <c r="AK1104">
        <v>51141688</v>
      </c>
      <c r="AL1104">
        <v>37793784</v>
      </c>
      <c r="AM1104">
        <v>1772315136</v>
      </c>
      <c r="AN1104">
        <v>883643776</v>
      </c>
      <c r="AO1104">
        <v>165370512</v>
      </c>
      <c r="AR1104">
        <v>1145582976</v>
      </c>
      <c r="AS1104">
        <v>1772315136</v>
      </c>
      <c r="AT1104">
        <v>1323</v>
      </c>
      <c r="AU1104">
        <v>0.83399999999999996</v>
      </c>
      <c r="AW1104">
        <v>0.10763499999999999</v>
      </c>
      <c r="AX1104">
        <v>0.61639500000000003</v>
      </c>
      <c r="AY1104">
        <v>2.5031299999999999E-2</v>
      </c>
      <c r="AZ1104">
        <v>55177.5</v>
      </c>
    </row>
    <row r="1105" spans="1:52">
      <c r="A1105">
        <v>2001</v>
      </c>
      <c r="B1105">
        <v>139658</v>
      </c>
      <c r="C1105" t="s">
        <v>218</v>
      </c>
      <c r="D1105" t="s">
        <v>131</v>
      </c>
      <c r="E1105">
        <f t="shared" si="17"/>
        <v>1</v>
      </c>
      <c r="F1105">
        <f>IF(ISNA(VLOOKUP(B1105,criteria!$U$2:$U$174,1,0)),0,1)</f>
        <v>1</v>
      </c>
      <c r="G1105">
        <v>0.4476916560779331</v>
      </c>
      <c r="H1105">
        <v>0.29824976348155158</v>
      </c>
      <c r="I1105">
        <v>9444</v>
      </c>
      <c r="J1105">
        <v>4228</v>
      </c>
      <c r="K1105">
        <v>1261</v>
      </c>
      <c r="L1105">
        <v>0</v>
      </c>
      <c r="M1105">
        <v>1261</v>
      </c>
      <c r="V1105">
        <v>257092080</v>
      </c>
      <c r="W1105">
        <v>188334288</v>
      </c>
      <c r="Z1105">
        <v>202852480</v>
      </c>
      <c r="AA1105">
        <v>1565708</v>
      </c>
      <c r="AB1105">
        <v>236410704</v>
      </c>
      <c r="AC1105">
        <v>-21558020</v>
      </c>
      <c r="AF1105">
        <v>1714433664</v>
      </c>
      <c r="AG1105">
        <v>363088032</v>
      </c>
      <c r="AH1105">
        <v>215702256</v>
      </c>
      <c r="AI1105">
        <v>16125693</v>
      </c>
      <c r="AJ1105">
        <v>231827952</v>
      </c>
      <c r="AK1105">
        <v>68682992</v>
      </c>
      <c r="AL1105">
        <v>47012244</v>
      </c>
      <c r="AM1105">
        <v>1854805376</v>
      </c>
      <c r="AN1105">
        <v>934303424</v>
      </c>
      <c r="AO1105">
        <v>161303680</v>
      </c>
      <c r="AR1105">
        <v>1714433664</v>
      </c>
      <c r="AS1105">
        <v>1854805376</v>
      </c>
      <c r="AT1105">
        <v>1214</v>
      </c>
      <c r="AU1105">
        <v>0.80500000000000005</v>
      </c>
      <c r="AW1105">
        <v>0.116019</v>
      </c>
      <c r="AX1105">
        <v>0.60247300000000004</v>
      </c>
      <c r="AY1105">
        <v>2.3557100000000001E-2</v>
      </c>
      <c r="AZ1105">
        <v>56832</v>
      </c>
    </row>
    <row r="1106" spans="1:52">
      <c r="A1106">
        <v>2002</v>
      </c>
      <c r="B1106">
        <v>139658</v>
      </c>
      <c r="C1106" t="s">
        <v>218</v>
      </c>
      <c r="D1106" t="s">
        <v>131</v>
      </c>
      <c r="E1106">
        <f t="shared" si="17"/>
        <v>1</v>
      </c>
      <c r="F1106">
        <f>IF(ISNA(VLOOKUP(B1106,criteria!$U$2:$U$174,1,0)),0,1)</f>
        <v>1</v>
      </c>
      <c r="G1106">
        <v>0.42522878535773712</v>
      </c>
      <c r="H1106">
        <v>0.32599657617999511</v>
      </c>
      <c r="I1106">
        <v>9616</v>
      </c>
      <c r="J1106">
        <v>4089</v>
      </c>
      <c r="K1106">
        <v>1333</v>
      </c>
      <c r="L1106">
        <v>0</v>
      </c>
      <c r="M1106">
        <v>1333</v>
      </c>
      <c r="N1106">
        <v>30322</v>
      </c>
      <c r="O1106" t="s">
        <v>132</v>
      </c>
      <c r="V1106">
        <v>276297536</v>
      </c>
      <c r="W1106">
        <v>201612352</v>
      </c>
      <c r="Z1106">
        <v>247713104</v>
      </c>
      <c r="AA1106">
        <v>1961110</v>
      </c>
      <c r="AB1106">
        <v>155417184</v>
      </c>
      <c r="AC1106">
        <v>-13298567</v>
      </c>
      <c r="AF1106">
        <v>1849774976</v>
      </c>
      <c r="AG1106">
        <v>398134208</v>
      </c>
      <c r="AH1106">
        <v>259392416</v>
      </c>
      <c r="AI1106">
        <v>19633292</v>
      </c>
      <c r="AJ1106">
        <v>279025696</v>
      </c>
      <c r="AK1106">
        <v>76243216</v>
      </c>
      <c r="AL1106">
        <v>48073976</v>
      </c>
      <c r="AM1106">
        <v>2043568896</v>
      </c>
      <c r="AN1106">
        <v>1000358464</v>
      </c>
      <c r="AO1106">
        <v>171295632</v>
      </c>
      <c r="AP1106">
        <v>4091341568</v>
      </c>
      <c r="AQ1106">
        <v>3849097472</v>
      </c>
      <c r="AR1106">
        <v>1849774976</v>
      </c>
      <c r="AS1106">
        <v>2043568896</v>
      </c>
      <c r="AT1106">
        <v>1269</v>
      </c>
      <c r="AU1106">
        <v>0.85899999999999999</v>
      </c>
      <c r="AW1106">
        <v>0.163132</v>
      </c>
      <c r="AX1106">
        <v>0.61772700000000003</v>
      </c>
      <c r="AY1106">
        <v>2.8276200000000001E-2</v>
      </c>
      <c r="AZ1106">
        <v>53516</v>
      </c>
    </row>
    <row r="1107" spans="1:52">
      <c r="A1107">
        <v>2003</v>
      </c>
      <c r="B1107">
        <v>139658</v>
      </c>
      <c r="C1107" t="s">
        <v>218</v>
      </c>
      <c r="D1107" t="s">
        <v>131</v>
      </c>
      <c r="E1107">
        <f t="shared" si="17"/>
        <v>1</v>
      </c>
      <c r="F1107">
        <f>IF(ISNA(VLOOKUP(B1107,criteria!$U$2:$U$174,1,0)),0,1)</f>
        <v>1</v>
      </c>
      <c r="G1107">
        <v>0.42312800081724383</v>
      </c>
      <c r="H1107">
        <v>0.3227909222597779</v>
      </c>
      <c r="I1107">
        <v>9789</v>
      </c>
      <c r="J1107">
        <v>4142</v>
      </c>
      <c r="K1107">
        <v>1337</v>
      </c>
      <c r="L1107">
        <v>0</v>
      </c>
      <c r="M1107">
        <v>1337</v>
      </c>
      <c r="N1107">
        <v>30322</v>
      </c>
      <c r="O1107" t="s">
        <v>132</v>
      </c>
      <c r="V1107">
        <v>293590016</v>
      </c>
      <c r="W1107">
        <v>211588992</v>
      </c>
      <c r="Z1107">
        <v>268668000</v>
      </c>
      <c r="AA1107">
        <v>621000</v>
      </c>
      <c r="AB1107">
        <v>105938000</v>
      </c>
      <c r="AC1107">
        <v>-5513000</v>
      </c>
      <c r="AF1107">
        <v>2483030016</v>
      </c>
      <c r="AG1107">
        <v>423452000</v>
      </c>
      <c r="AH1107">
        <v>275008992</v>
      </c>
      <c r="AI1107">
        <v>22155000</v>
      </c>
      <c r="AJ1107">
        <v>297164000</v>
      </c>
      <c r="AK1107">
        <v>82662000</v>
      </c>
      <c r="AL1107">
        <v>60022000</v>
      </c>
      <c r="AM1107">
        <v>2214256896</v>
      </c>
      <c r="AN1107">
        <v>1031330752</v>
      </c>
      <c r="AO1107">
        <v>221025152</v>
      </c>
      <c r="AP1107">
        <v>3849097472</v>
      </c>
      <c r="AQ1107">
        <v>4085830656</v>
      </c>
      <c r="AR1107">
        <v>2483030016</v>
      </c>
      <c r="AS1107">
        <v>2214256896</v>
      </c>
      <c r="AT1107">
        <v>1392</v>
      </c>
      <c r="AU1107">
        <v>0.82299999999999995</v>
      </c>
      <c r="AW1107">
        <v>0.16442000000000001</v>
      </c>
      <c r="AX1107">
        <v>0.62533700000000003</v>
      </c>
      <c r="AY1107">
        <v>3.07278E-2</v>
      </c>
      <c r="AZ1107">
        <v>57045</v>
      </c>
    </row>
    <row r="1108" spans="1:52">
      <c r="A1108">
        <v>2004</v>
      </c>
      <c r="B1108">
        <v>139658</v>
      </c>
      <c r="C1108" t="s">
        <v>218</v>
      </c>
      <c r="D1108" t="s">
        <v>131</v>
      </c>
      <c r="E1108">
        <f t="shared" si="17"/>
        <v>1</v>
      </c>
      <c r="F1108">
        <f>IF(ISNA(VLOOKUP(B1108,criteria!$U$2:$U$174,1,0)),0,1)</f>
        <v>1</v>
      </c>
      <c r="G1108">
        <v>0.42007327419976859</v>
      </c>
      <c r="H1108">
        <v>0.29745237548772091</v>
      </c>
      <c r="I1108">
        <v>10372</v>
      </c>
      <c r="J1108">
        <v>4357</v>
      </c>
      <c r="K1108">
        <v>1296</v>
      </c>
      <c r="M1108">
        <v>1296</v>
      </c>
      <c r="V1108">
        <v>312632000</v>
      </c>
      <c r="W1108">
        <v>225087008</v>
      </c>
      <c r="Z1108">
        <v>294430016</v>
      </c>
      <c r="AA1108">
        <v>3802000</v>
      </c>
      <c r="AB1108">
        <v>102980000</v>
      </c>
      <c r="AC1108">
        <v>300100992</v>
      </c>
      <c r="AF1108">
        <v>3018867968</v>
      </c>
      <c r="AG1108">
        <v>428464992</v>
      </c>
      <c r="AH1108">
        <v>290507008</v>
      </c>
      <c r="AI1108">
        <v>22460000</v>
      </c>
      <c r="AJ1108">
        <v>312967008</v>
      </c>
      <c r="AK1108">
        <v>99876000</v>
      </c>
      <c r="AL1108">
        <v>66000000</v>
      </c>
      <c r="AM1108">
        <v>2350209024</v>
      </c>
      <c r="AN1108">
        <v>1113554304</v>
      </c>
      <c r="AO1108">
        <v>235192192</v>
      </c>
      <c r="AP1108">
        <v>4085830656</v>
      </c>
      <c r="AQ1108">
        <v>4347880960</v>
      </c>
      <c r="AR1108">
        <v>3018867968</v>
      </c>
      <c r="AS1108">
        <v>2350209024</v>
      </c>
      <c r="AT1108">
        <v>1309</v>
      </c>
      <c r="AU1108">
        <v>0.86399999999999999</v>
      </c>
      <c r="AW1108">
        <v>0.19508400000000001</v>
      </c>
      <c r="AX1108">
        <v>0.628776</v>
      </c>
      <c r="AY1108">
        <v>3.9426500000000003E-2</v>
      </c>
      <c r="AZ1108">
        <v>55040</v>
      </c>
    </row>
    <row r="1109" spans="1:52">
      <c r="A1109">
        <v>2005</v>
      </c>
      <c r="B1109">
        <v>139658</v>
      </c>
      <c r="C1109" t="s">
        <v>133</v>
      </c>
      <c r="D1109" t="s">
        <v>131</v>
      </c>
      <c r="E1109">
        <f t="shared" si="17"/>
        <v>1</v>
      </c>
      <c r="F1109">
        <f>IF(ISNA(VLOOKUP(B1109,criteria!$U$2:$U$174,1,0)),0,1)</f>
        <v>1</v>
      </c>
      <c r="G1109">
        <v>0.38598680691745407</v>
      </c>
      <c r="H1109">
        <v>0.29468822170900694</v>
      </c>
      <c r="I1109">
        <v>11218</v>
      </c>
      <c r="J1109">
        <v>4330</v>
      </c>
      <c r="K1109">
        <v>1276</v>
      </c>
      <c r="M1109">
        <v>1276</v>
      </c>
      <c r="N1109">
        <v>30322</v>
      </c>
      <c r="O1109" t="s">
        <v>132</v>
      </c>
      <c r="P1109" t="s">
        <v>50</v>
      </c>
      <c r="Q1109" t="s">
        <v>51</v>
      </c>
      <c r="V1109">
        <v>344056992</v>
      </c>
      <c r="W1109">
        <v>248959008</v>
      </c>
      <c r="Z1109">
        <v>297612000</v>
      </c>
      <c r="AA1109">
        <v>7629000</v>
      </c>
      <c r="AB1109">
        <v>135746000</v>
      </c>
      <c r="AC1109">
        <v>12002000</v>
      </c>
      <c r="AF1109">
        <v>3015472128</v>
      </c>
      <c r="AG1109">
        <v>471923008</v>
      </c>
      <c r="AH1109">
        <v>299862016</v>
      </c>
      <c r="AI1109">
        <v>23859000</v>
      </c>
      <c r="AJ1109">
        <v>323721024</v>
      </c>
      <c r="AK1109">
        <v>105640000</v>
      </c>
      <c r="AL1109">
        <v>65565000</v>
      </c>
      <c r="AM1109">
        <v>2550025984</v>
      </c>
      <c r="AN1109">
        <v>1216654464</v>
      </c>
      <c r="AO1109">
        <v>257201072</v>
      </c>
      <c r="AP1109">
        <v>4347880960</v>
      </c>
      <c r="AQ1109">
        <v>5024778752</v>
      </c>
      <c r="AR1109">
        <v>3015472128</v>
      </c>
      <c r="AS1109">
        <v>2550025984</v>
      </c>
      <c r="AT1109">
        <v>1309</v>
      </c>
      <c r="AU1109">
        <v>0.85399999999999998</v>
      </c>
      <c r="AW1109">
        <v>0.222443</v>
      </c>
      <c r="AX1109">
        <v>0.64597800000000005</v>
      </c>
      <c r="AY1109">
        <v>4.6673300000000001E-2</v>
      </c>
      <c r="AZ1109">
        <v>51371</v>
      </c>
    </row>
    <row r="1110" spans="1:52">
      <c r="A1110">
        <v>2006</v>
      </c>
      <c r="B1110">
        <v>139658</v>
      </c>
      <c r="C1110" t="s">
        <v>133</v>
      </c>
      <c r="D1110" t="s">
        <v>131</v>
      </c>
      <c r="E1110">
        <f t="shared" si="17"/>
        <v>1</v>
      </c>
      <c r="F1110">
        <f>IF(ISNA(VLOOKUP(B1110,criteria!$U$2:$U$174,1,0)),0,1)</f>
        <v>1</v>
      </c>
      <c r="G1110">
        <v>0.36591457830322205</v>
      </c>
      <c r="H1110">
        <v>0.28646188850967008</v>
      </c>
      <c r="I1110">
        <v>12011</v>
      </c>
      <c r="J1110">
        <v>4395</v>
      </c>
      <c r="K1110">
        <v>1259</v>
      </c>
      <c r="M1110">
        <v>1259</v>
      </c>
      <c r="N1110">
        <v>30322</v>
      </c>
      <c r="O1110" t="s">
        <v>132</v>
      </c>
      <c r="P1110" t="s">
        <v>50</v>
      </c>
      <c r="Q1110" t="s">
        <v>51</v>
      </c>
      <c r="V1110">
        <v>366996992</v>
      </c>
      <c r="W1110">
        <v>261076992</v>
      </c>
      <c r="Z1110">
        <v>289497984</v>
      </c>
      <c r="AA1110">
        <v>4486000</v>
      </c>
      <c r="AB1110">
        <v>397195008</v>
      </c>
      <c r="AC1110">
        <v>-9788000</v>
      </c>
      <c r="AF1110">
        <v>3621223936</v>
      </c>
      <c r="AG1110">
        <v>474960992</v>
      </c>
      <c r="AH1110">
        <v>304856992</v>
      </c>
      <c r="AI1110">
        <v>25998000</v>
      </c>
      <c r="AJ1110">
        <v>330854976</v>
      </c>
      <c r="AK1110">
        <v>112005000</v>
      </c>
      <c r="AL1110">
        <v>74856000</v>
      </c>
      <c r="AM1110">
        <v>2672680960</v>
      </c>
      <c r="AN1110">
        <v>1268203264</v>
      </c>
      <c r="AO1110">
        <v>271540768</v>
      </c>
      <c r="AP1110">
        <v>5024778752</v>
      </c>
      <c r="AQ1110">
        <v>5782438912</v>
      </c>
      <c r="AR1110">
        <v>3621223936</v>
      </c>
      <c r="AS1110">
        <v>2672680960</v>
      </c>
      <c r="AT1110">
        <v>1350</v>
      </c>
      <c r="AU1110">
        <v>0.873</v>
      </c>
      <c r="AW1110">
        <v>0.20039000000000001</v>
      </c>
      <c r="AX1110">
        <v>0.63724999999999998</v>
      </c>
      <c r="AY1110">
        <v>5.0219399999999997E-2</v>
      </c>
      <c r="AZ1110">
        <v>55469</v>
      </c>
    </row>
    <row r="1111" spans="1:52">
      <c r="A1111">
        <v>2007</v>
      </c>
      <c r="B1111">
        <v>139658</v>
      </c>
      <c r="C1111" t="s">
        <v>133</v>
      </c>
      <c r="D1111" t="s">
        <v>131</v>
      </c>
      <c r="E1111">
        <f t="shared" si="17"/>
        <v>1</v>
      </c>
      <c r="F1111">
        <f>IF(ISNA(VLOOKUP(B1111,criteria!$U$2:$U$174,1,0)),0,1)</f>
        <v>1</v>
      </c>
      <c r="G1111">
        <v>0.31887216987765432</v>
      </c>
      <c r="H1111">
        <v>0.29547960308710031</v>
      </c>
      <c r="I1111">
        <v>14222</v>
      </c>
      <c r="J1111">
        <v>4535</v>
      </c>
      <c r="K1111">
        <v>1340</v>
      </c>
      <c r="L1111">
        <v>0</v>
      </c>
      <c r="M1111">
        <v>1340</v>
      </c>
      <c r="N1111">
        <v>30322</v>
      </c>
      <c r="O1111" t="s">
        <v>132</v>
      </c>
      <c r="P1111" t="s">
        <v>50</v>
      </c>
      <c r="Q1111" t="s">
        <v>51</v>
      </c>
      <c r="V1111">
        <v>400123008</v>
      </c>
      <c r="W1111">
        <v>284918016</v>
      </c>
      <c r="Z1111">
        <v>318428000</v>
      </c>
      <c r="AA1111">
        <v>23587000</v>
      </c>
      <c r="AB1111">
        <v>140812992</v>
      </c>
      <c r="AC1111">
        <v>-38273000</v>
      </c>
      <c r="AF1111">
        <v>2566256128</v>
      </c>
      <c r="AG1111">
        <v>527777984</v>
      </c>
      <c r="AH1111">
        <v>350620000</v>
      </c>
      <c r="AI1111">
        <v>28479000</v>
      </c>
      <c r="AJ1111">
        <v>379099008</v>
      </c>
      <c r="AK1111">
        <v>110725000</v>
      </c>
      <c r="AL1111">
        <v>76665000</v>
      </c>
      <c r="AM1111">
        <v>2832473088</v>
      </c>
      <c r="AN1111">
        <v>1363922944</v>
      </c>
      <c r="AO1111">
        <v>296748992</v>
      </c>
      <c r="AP1111">
        <v>5782438912</v>
      </c>
      <c r="AQ1111">
        <v>5515479040</v>
      </c>
      <c r="AR1111">
        <v>2566256128</v>
      </c>
      <c r="AS1111">
        <v>2832473088</v>
      </c>
      <c r="AT1111">
        <v>1348</v>
      </c>
      <c r="AU1111">
        <v>0.86499999999999999</v>
      </c>
      <c r="AW1111">
        <v>0.20694599999999999</v>
      </c>
      <c r="AX1111">
        <v>0.61132299999999995</v>
      </c>
      <c r="AY1111">
        <v>5.1379599999999997E-2</v>
      </c>
      <c r="AZ1111">
        <v>55752.5</v>
      </c>
    </row>
    <row r="1112" spans="1:52">
      <c r="A1112">
        <v>2008</v>
      </c>
      <c r="B1112">
        <v>139658</v>
      </c>
      <c r="C1112" t="s">
        <v>133</v>
      </c>
      <c r="D1112" t="s">
        <v>131</v>
      </c>
      <c r="E1112">
        <f t="shared" si="17"/>
        <v>1</v>
      </c>
      <c r="F1112">
        <f>IF(ISNA(VLOOKUP(B1112,criteria!$U$2:$U$174,1,0)),0,1)</f>
        <v>1</v>
      </c>
      <c r="G1112">
        <v>0.2717037615514773</v>
      </c>
      <c r="H1112">
        <v>0.29604790419161675</v>
      </c>
      <c r="I1112">
        <v>15366</v>
      </c>
      <c r="J1112">
        <v>4175</v>
      </c>
      <c r="K1112">
        <v>1235</v>
      </c>
      <c r="L1112">
        <v>1</v>
      </c>
      <c r="M1112">
        <v>1236</v>
      </c>
      <c r="N1112">
        <v>30322</v>
      </c>
      <c r="O1112" t="s">
        <v>132</v>
      </c>
      <c r="P1112" t="s">
        <v>50</v>
      </c>
      <c r="Q1112" t="s">
        <v>51</v>
      </c>
      <c r="V1112">
        <v>428460000</v>
      </c>
      <c r="W1112">
        <v>295649984</v>
      </c>
      <c r="Z1112">
        <v>339239008</v>
      </c>
      <c r="AA1112">
        <v>12660000</v>
      </c>
      <c r="AB1112">
        <v>126376000</v>
      </c>
      <c r="AC1112">
        <v>-51016000</v>
      </c>
      <c r="AF1112">
        <v>2000936960</v>
      </c>
      <c r="AG1112">
        <v>504942016</v>
      </c>
      <c r="AH1112">
        <v>371660992</v>
      </c>
      <c r="AI1112">
        <v>50113000</v>
      </c>
      <c r="AJ1112">
        <v>421773984</v>
      </c>
      <c r="AK1112">
        <v>108512000</v>
      </c>
      <c r="AL1112">
        <v>85131000</v>
      </c>
      <c r="AM1112">
        <v>3022078976</v>
      </c>
      <c r="AN1112">
        <v>1463240960</v>
      </c>
      <c r="AO1112">
        <v>330632992</v>
      </c>
      <c r="AP1112">
        <v>5515479040</v>
      </c>
      <c r="AQ1112">
        <v>4601487872</v>
      </c>
      <c r="AR1112">
        <v>2000936960</v>
      </c>
      <c r="AS1112">
        <v>3022078976</v>
      </c>
      <c r="AT1112">
        <v>1404</v>
      </c>
      <c r="AU1112">
        <v>0.88</v>
      </c>
      <c r="AW1112">
        <v>0.18215799999999999</v>
      </c>
      <c r="AX1112">
        <v>0.60438999999999998</v>
      </c>
      <c r="AY1112">
        <v>4.0168099999999998E-2</v>
      </c>
      <c r="AZ1112">
        <v>57041</v>
      </c>
    </row>
    <row r="1113" spans="1:52">
      <c r="A1113">
        <v>2009</v>
      </c>
      <c r="B1113">
        <v>139658</v>
      </c>
      <c r="C1113" t="s">
        <v>133</v>
      </c>
      <c r="D1113" t="s">
        <v>131</v>
      </c>
      <c r="E1113">
        <f t="shared" si="17"/>
        <v>1</v>
      </c>
      <c r="F1113">
        <f>IF(ISNA(VLOOKUP(B1113,criteria!$U$2:$U$174,1,0)),0,1)</f>
        <v>1</v>
      </c>
      <c r="G1113">
        <v>0.26619282356987273</v>
      </c>
      <c r="H1113">
        <v>0.27519379844961239</v>
      </c>
      <c r="I1113">
        <v>17446</v>
      </c>
      <c r="J1113">
        <v>4644</v>
      </c>
      <c r="K1113">
        <v>1277</v>
      </c>
      <c r="L1113">
        <v>1</v>
      </c>
      <c r="M1113">
        <v>1278</v>
      </c>
      <c r="N1113">
        <v>30322</v>
      </c>
      <c r="O1113" t="s">
        <v>132</v>
      </c>
      <c r="P1113" t="s">
        <v>50</v>
      </c>
      <c r="Q1113" t="s">
        <v>51</v>
      </c>
      <c r="R1113">
        <v>-84.326499999999996</v>
      </c>
      <c r="S1113">
        <v>33.790500000000002</v>
      </c>
      <c r="V1113">
        <v>448688992</v>
      </c>
      <c r="W1113">
        <v>296956992</v>
      </c>
      <c r="Z1113">
        <v>393251008</v>
      </c>
      <c r="AB1113">
        <v>132484000</v>
      </c>
      <c r="AC1113">
        <v>-127432000</v>
      </c>
      <c r="AF1113">
        <v>3217923072</v>
      </c>
      <c r="AG1113">
        <v>533935008</v>
      </c>
      <c r="AH1113">
        <v>390670016</v>
      </c>
      <c r="AI1113">
        <v>47672000</v>
      </c>
      <c r="AJ1113">
        <v>438342016</v>
      </c>
      <c r="AK1113">
        <v>109857000</v>
      </c>
      <c r="AL1113">
        <v>76061000</v>
      </c>
      <c r="AM1113">
        <v>3133353984</v>
      </c>
      <c r="AN1113">
        <v>1490142976</v>
      </c>
      <c r="AO1113">
        <v>323555008</v>
      </c>
      <c r="AP1113">
        <v>4601487872</v>
      </c>
      <c r="AQ1113">
        <v>4841490432</v>
      </c>
      <c r="AR1113">
        <v>3217923072</v>
      </c>
      <c r="AS1113">
        <v>3133353984</v>
      </c>
      <c r="AT1113">
        <v>1397</v>
      </c>
      <c r="AU1113">
        <v>0.88</v>
      </c>
      <c r="AW1113">
        <v>0.124195</v>
      </c>
      <c r="AX1113">
        <v>0.60441599999999995</v>
      </c>
      <c r="AY1113">
        <v>2.8978799999999999E-2</v>
      </c>
      <c r="AZ1113">
        <v>57132</v>
      </c>
    </row>
    <row r="1114" spans="1:52">
      <c r="A1114">
        <v>2010</v>
      </c>
      <c r="B1114">
        <v>139658</v>
      </c>
      <c r="C1114" t="s">
        <v>133</v>
      </c>
      <c r="D1114" t="s">
        <v>131</v>
      </c>
      <c r="E1114">
        <f t="shared" si="17"/>
        <v>1</v>
      </c>
      <c r="F1114">
        <f>IF(ISNA(VLOOKUP(B1114,criteria!$U$2:$U$174,1,0)),0,1)</f>
        <v>1</v>
      </c>
      <c r="G1114">
        <v>0.2966215783063017</v>
      </c>
      <c r="H1114">
        <v>0.28420142641020102</v>
      </c>
      <c r="I1114">
        <v>15599</v>
      </c>
      <c r="J1114">
        <v>4627</v>
      </c>
      <c r="K1114">
        <v>1315</v>
      </c>
      <c r="L1114">
        <v>0</v>
      </c>
      <c r="M1114">
        <v>1315</v>
      </c>
      <c r="V1114">
        <v>483251008</v>
      </c>
      <c r="W1114">
        <v>315966016</v>
      </c>
      <c r="Z1114">
        <v>428438016</v>
      </c>
      <c r="AB1114">
        <v>162699008</v>
      </c>
      <c r="AC1114">
        <v>93041000</v>
      </c>
      <c r="AF1114">
        <v>4028099072</v>
      </c>
      <c r="AG1114">
        <v>512196000</v>
      </c>
      <c r="AH1114">
        <v>413831008</v>
      </c>
      <c r="AI1114">
        <v>61568000</v>
      </c>
      <c r="AJ1114">
        <v>475399008</v>
      </c>
      <c r="AK1114">
        <v>112854000</v>
      </c>
      <c r="AL1114">
        <v>67349000</v>
      </c>
      <c r="AM1114">
        <v>3367734016</v>
      </c>
      <c r="AN1114">
        <v>1636226048</v>
      </c>
      <c r="AO1114">
        <v>360337984</v>
      </c>
      <c r="AP1114">
        <v>4841490432</v>
      </c>
      <c r="AQ1114">
        <v>5443397632</v>
      </c>
      <c r="AR1114">
        <v>4028099072</v>
      </c>
      <c r="AS1114">
        <v>3367734016</v>
      </c>
      <c r="AT1114">
        <v>1439</v>
      </c>
      <c r="AU1114">
        <v>0.88200000000000001</v>
      </c>
      <c r="AW1114">
        <v>0.118381</v>
      </c>
      <c r="AX1114">
        <v>0.60266900000000001</v>
      </c>
      <c r="AY1114">
        <v>3.2285800000000003E-2</v>
      </c>
      <c r="AZ1114">
        <v>54226</v>
      </c>
    </row>
    <row r="1115" spans="1:52">
      <c r="A1115">
        <v>2011</v>
      </c>
      <c r="B1115">
        <v>139658</v>
      </c>
      <c r="C1115" t="s">
        <v>133</v>
      </c>
      <c r="D1115" t="s">
        <v>131</v>
      </c>
      <c r="E1115">
        <f t="shared" si="17"/>
        <v>1</v>
      </c>
      <c r="F1115">
        <f>IF(ISNA(VLOOKUP(B1115,criteria!$U$2:$U$174,1,0)),0,1)</f>
        <v>1</v>
      </c>
      <c r="G1115">
        <v>0.28874598070739549</v>
      </c>
      <c r="H1115">
        <v>0.3020044543429844</v>
      </c>
      <c r="I1115">
        <v>15550</v>
      </c>
      <c r="J1115">
        <v>4490</v>
      </c>
      <c r="K1115">
        <v>1356</v>
      </c>
      <c r="L1115">
        <v>0</v>
      </c>
      <c r="M1115">
        <v>1356</v>
      </c>
      <c r="N1115">
        <v>30322</v>
      </c>
      <c r="O1115" t="s">
        <v>132</v>
      </c>
      <c r="P1115" t="s">
        <v>50</v>
      </c>
      <c r="Q1115" t="s">
        <v>51</v>
      </c>
      <c r="R1115">
        <v>-84.325800000000001</v>
      </c>
      <c r="S1115">
        <v>33.7988</v>
      </c>
      <c r="T1115">
        <v>1.7000000000000001E-2</v>
      </c>
      <c r="U1115">
        <v>1947</v>
      </c>
      <c r="V1115">
        <v>512680000</v>
      </c>
      <c r="W1115">
        <v>328896992</v>
      </c>
      <c r="Z1115">
        <v>422745984</v>
      </c>
      <c r="AB1115">
        <v>228082000</v>
      </c>
      <c r="AC1115">
        <v>54740000</v>
      </c>
      <c r="AF1115">
        <v>4200850944</v>
      </c>
      <c r="AG1115">
        <v>532400992</v>
      </c>
      <c r="AH1115">
        <v>409088000</v>
      </c>
      <c r="AI1115">
        <v>69308000</v>
      </c>
      <c r="AJ1115">
        <v>478396000</v>
      </c>
      <c r="AK1115">
        <v>119329000</v>
      </c>
      <c r="AL1115">
        <v>72706000</v>
      </c>
      <c r="AM1115">
        <v>3849595904</v>
      </c>
      <c r="AN1115">
        <v>1867272960</v>
      </c>
      <c r="AO1115">
        <v>393228992</v>
      </c>
      <c r="AP1115">
        <v>5443397632</v>
      </c>
      <c r="AQ1115">
        <v>5774499328</v>
      </c>
      <c r="AR1115">
        <v>4200850944</v>
      </c>
      <c r="AS1115">
        <v>3849595904</v>
      </c>
      <c r="AT1115">
        <v>1471</v>
      </c>
      <c r="AU1115">
        <v>0.89300000000000002</v>
      </c>
      <c r="AW1115">
        <v>0.14233000000000001</v>
      </c>
      <c r="AX1115">
        <v>0.59680100000000003</v>
      </c>
      <c r="AY1115">
        <v>3.8966399999999998E-2</v>
      </c>
      <c r="AZ1115">
        <v>53415</v>
      </c>
    </row>
    <row r="1116" spans="1:52">
      <c r="A1116">
        <v>2012</v>
      </c>
      <c r="B1116">
        <v>139658</v>
      </c>
      <c r="C1116" t="s">
        <v>133</v>
      </c>
      <c r="D1116" t="s">
        <v>131</v>
      </c>
      <c r="E1116">
        <f t="shared" si="17"/>
        <v>1</v>
      </c>
      <c r="F1116">
        <f>IF(ISNA(VLOOKUP(B1116,criteria!$U$2:$U$174,1,0)),0,1)</f>
        <v>1</v>
      </c>
      <c r="G1116">
        <v>0.26684683626108924</v>
      </c>
      <c r="H1116">
        <v>0.29546455306032587</v>
      </c>
      <c r="I1116">
        <v>17021</v>
      </c>
      <c r="J1116">
        <v>4542</v>
      </c>
      <c r="K1116">
        <v>1342</v>
      </c>
      <c r="L1116">
        <v>0</v>
      </c>
      <c r="M1116">
        <v>1342</v>
      </c>
      <c r="T1116">
        <v>2.3E-2</v>
      </c>
      <c r="U1116">
        <v>2066</v>
      </c>
      <c r="V1116">
        <v>544183488</v>
      </c>
      <c r="W1116">
        <v>355447008</v>
      </c>
      <c r="Z1116">
        <v>418798016</v>
      </c>
      <c r="AB1116">
        <v>272777984</v>
      </c>
      <c r="AC1116">
        <v>118887000</v>
      </c>
      <c r="AF1116">
        <v>4629508096</v>
      </c>
      <c r="AG1116">
        <v>540561984</v>
      </c>
      <c r="AH1116">
        <v>413759008</v>
      </c>
      <c r="AI1116">
        <v>78430000</v>
      </c>
      <c r="AJ1116">
        <v>492188992</v>
      </c>
      <c r="AK1116">
        <v>120790000</v>
      </c>
      <c r="AL1116">
        <v>72913000</v>
      </c>
      <c r="AM1116">
        <v>4009093120</v>
      </c>
      <c r="AN1116">
        <v>1994652032</v>
      </c>
      <c r="AO1116">
        <v>427774016</v>
      </c>
      <c r="AP1116">
        <v>5774499328</v>
      </c>
      <c r="AQ1116">
        <v>6115581440</v>
      </c>
      <c r="AR1116">
        <v>4629508096</v>
      </c>
      <c r="AS1116">
        <v>4009093120</v>
      </c>
      <c r="AT1116">
        <v>1431</v>
      </c>
      <c r="AU1116">
        <v>0.89600000000000002</v>
      </c>
      <c r="AW1116">
        <v>0.15002199999999999</v>
      </c>
      <c r="AX1116">
        <v>0.60408300000000004</v>
      </c>
      <c r="AY1116">
        <v>4.2609899999999999E-2</v>
      </c>
      <c r="AZ1116">
        <v>51454</v>
      </c>
    </row>
    <row r="1117" spans="1:52">
      <c r="A1117">
        <v>2013</v>
      </c>
      <c r="B1117">
        <v>139658</v>
      </c>
      <c r="C1117" t="s">
        <v>133</v>
      </c>
      <c r="D1117" t="s">
        <v>131</v>
      </c>
      <c r="E1117">
        <f t="shared" si="17"/>
        <v>1</v>
      </c>
      <c r="F1117">
        <f>IF(ISNA(VLOOKUP(B1117,criteria!$U$2:$U$174,1,0)),0,1)</f>
        <v>1</v>
      </c>
      <c r="G1117">
        <v>0.26334763948497852</v>
      </c>
      <c r="H1117">
        <v>0.29617557583659276</v>
      </c>
      <c r="I1117">
        <v>17475</v>
      </c>
      <c r="J1117">
        <v>4602</v>
      </c>
      <c r="K1117">
        <v>1363</v>
      </c>
      <c r="L1117">
        <v>0</v>
      </c>
      <c r="M1117">
        <v>1363</v>
      </c>
      <c r="N1117">
        <v>30322</v>
      </c>
      <c r="O1117" t="s">
        <v>132</v>
      </c>
      <c r="P1117" t="s">
        <v>50</v>
      </c>
      <c r="Q1117" t="s">
        <v>51</v>
      </c>
      <c r="R1117">
        <v>-84.325800000000001</v>
      </c>
      <c r="S1117">
        <v>33.7988</v>
      </c>
      <c r="T1117">
        <v>2.4E-2</v>
      </c>
      <c r="U1117">
        <v>2247</v>
      </c>
      <c r="V1117">
        <v>592384512</v>
      </c>
      <c r="W1117">
        <v>376951008</v>
      </c>
      <c r="Z1117">
        <v>394372000</v>
      </c>
      <c r="AB1117">
        <v>242512992</v>
      </c>
      <c r="AC1117">
        <v>20140000</v>
      </c>
      <c r="AF1117">
        <v>5035234816</v>
      </c>
      <c r="AG1117">
        <v>621507008</v>
      </c>
      <c r="AH1117">
        <v>404544000</v>
      </c>
      <c r="AI1117">
        <v>82469000</v>
      </c>
      <c r="AJ1117">
        <v>487012992</v>
      </c>
      <c r="AK1117">
        <v>131113000</v>
      </c>
      <c r="AL1117">
        <v>76848000</v>
      </c>
      <c r="AM1117">
        <v>4148794112</v>
      </c>
      <c r="AN1117">
        <v>2060397952</v>
      </c>
      <c r="AO1117">
        <v>438120000</v>
      </c>
      <c r="AP1117">
        <v>6115581440</v>
      </c>
      <c r="AQ1117">
        <v>6981307904</v>
      </c>
      <c r="AR1117">
        <v>5035234816</v>
      </c>
      <c r="AS1117">
        <v>4148794112</v>
      </c>
      <c r="AT1117">
        <v>1477</v>
      </c>
      <c r="AU1117">
        <v>0.88900000000000001</v>
      </c>
      <c r="AW1117">
        <v>0.14915600000000001</v>
      </c>
      <c r="AX1117">
        <v>0.62851800000000002</v>
      </c>
      <c r="AY1117">
        <v>4.5966199999999999E-2</v>
      </c>
      <c r="AZ1117">
        <v>50010</v>
      </c>
    </row>
    <row r="1118" spans="1:52">
      <c r="A1118">
        <v>2014</v>
      </c>
      <c r="B1118">
        <v>139658</v>
      </c>
      <c r="C1118" t="s">
        <v>133</v>
      </c>
      <c r="D1118" t="s">
        <v>131</v>
      </c>
      <c r="E1118">
        <f t="shared" si="17"/>
        <v>1</v>
      </c>
      <c r="F1118">
        <f>IF(ISNA(VLOOKUP(B1118,criteria!$U$2:$U$174,1,0)),0,1)</f>
        <v>1</v>
      </c>
      <c r="G1118">
        <v>0.26820633850303438</v>
      </c>
      <c r="H1118">
        <v>0.28598365807668136</v>
      </c>
      <c r="I1118">
        <v>17796</v>
      </c>
      <c r="J1118">
        <v>4773</v>
      </c>
      <c r="K1118">
        <v>1365</v>
      </c>
      <c r="L1118">
        <v>0</v>
      </c>
      <c r="M1118">
        <v>1365</v>
      </c>
      <c r="N1118">
        <v>30322</v>
      </c>
      <c r="O1118" t="s">
        <v>132</v>
      </c>
      <c r="P1118" t="s">
        <v>50</v>
      </c>
      <c r="Q1118" t="s">
        <v>51</v>
      </c>
      <c r="R1118">
        <v>-84.325800000000001</v>
      </c>
      <c r="S1118">
        <v>33.7988</v>
      </c>
      <c r="T1118">
        <v>2.1000000000000001E-2</v>
      </c>
      <c r="U1118">
        <v>2364</v>
      </c>
      <c r="V1118">
        <v>581585984</v>
      </c>
      <c r="W1118">
        <v>370916000</v>
      </c>
      <c r="Z1118">
        <v>398974016</v>
      </c>
      <c r="AB1118">
        <v>198644992</v>
      </c>
      <c r="AC1118">
        <v>22406000</v>
      </c>
      <c r="AF1118">
        <v>4059500032</v>
      </c>
      <c r="AG1118">
        <v>622278016</v>
      </c>
      <c r="AH1118">
        <v>420684000</v>
      </c>
      <c r="AI1118">
        <v>88939000</v>
      </c>
      <c r="AJ1118">
        <v>509623008</v>
      </c>
      <c r="AK1118">
        <v>139791008</v>
      </c>
      <c r="AL1118">
        <v>76358000</v>
      </c>
      <c r="AM1118">
        <v>4342496768</v>
      </c>
      <c r="AN1118">
        <v>2164012032</v>
      </c>
      <c r="AO1118">
        <v>459968992</v>
      </c>
      <c r="AP1118">
        <v>6981307904</v>
      </c>
      <c r="AQ1118">
        <v>6787163136</v>
      </c>
      <c r="AR1118">
        <v>4098757888</v>
      </c>
      <c r="AS1118">
        <v>4375897088</v>
      </c>
      <c r="AT1118">
        <v>1150</v>
      </c>
      <c r="AU1118">
        <v>0.89400000000000002</v>
      </c>
      <c r="AW1118">
        <v>0.27646799999999999</v>
      </c>
      <c r="AX1118">
        <v>0.62844599999999995</v>
      </c>
      <c r="AY1118">
        <v>5.9928099999999998E-2</v>
      </c>
      <c r="AZ1118">
        <v>43206</v>
      </c>
    </row>
    <row r="1119" spans="1:52">
      <c r="A1119">
        <v>2015</v>
      </c>
      <c r="B1119">
        <v>139658</v>
      </c>
      <c r="C1119" t="s">
        <v>133</v>
      </c>
      <c r="D1119" t="s">
        <v>131</v>
      </c>
      <c r="E1119">
        <f t="shared" si="17"/>
        <v>1</v>
      </c>
      <c r="F1119">
        <f>IF(ISNA(VLOOKUP(B1119,criteria!$U$2:$U$174,1,0)),0,1)</f>
        <v>1</v>
      </c>
      <c r="G1119">
        <v>0.23672652742533673</v>
      </c>
      <c r="H1119">
        <v>0.27973613687899401</v>
      </c>
      <c r="I1119">
        <v>20492</v>
      </c>
      <c r="J1119">
        <v>4851</v>
      </c>
      <c r="K1119">
        <v>1357</v>
      </c>
      <c r="L1119">
        <v>0</v>
      </c>
      <c r="M1119">
        <v>1357</v>
      </c>
      <c r="T1119">
        <v>1.4999999999999999E-2</v>
      </c>
      <c r="U1119">
        <v>2329</v>
      </c>
      <c r="V1119">
        <v>602561984</v>
      </c>
      <c r="W1119">
        <v>382072992</v>
      </c>
      <c r="Z1119">
        <v>428396000</v>
      </c>
      <c r="AB1119">
        <v>231647008</v>
      </c>
      <c r="AC1119">
        <v>8054000</v>
      </c>
      <c r="AF1119">
        <v>4726164992</v>
      </c>
      <c r="AG1119">
        <v>652083968</v>
      </c>
      <c r="AH1119">
        <v>447776992</v>
      </c>
      <c r="AI1119">
        <v>95509000</v>
      </c>
      <c r="AJ1119">
        <v>543286016</v>
      </c>
      <c r="AK1119">
        <v>140148992</v>
      </c>
      <c r="AL1119">
        <v>80205000</v>
      </c>
      <c r="AM1119">
        <v>4674041856</v>
      </c>
      <c r="AN1119">
        <v>2311079936</v>
      </c>
      <c r="AO1119">
        <v>497215008</v>
      </c>
      <c r="AP1119">
        <v>6787163136</v>
      </c>
      <c r="AQ1119">
        <v>6902624768</v>
      </c>
      <c r="AR1119">
        <v>4766415872</v>
      </c>
      <c r="AS1119">
        <v>4713081856</v>
      </c>
      <c r="AT1119">
        <v>1197</v>
      </c>
      <c r="AU1119">
        <v>0.90600000000000003</v>
      </c>
      <c r="AW1119">
        <v>0.27512599999999998</v>
      </c>
      <c r="AX1119">
        <v>0.63693500000000003</v>
      </c>
      <c r="AY1119">
        <v>5.27638E-2</v>
      </c>
      <c r="AZ1119">
        <v>42951</v>
      </c>
    </row>
    <row r="1120" spans="1:52">
      <c r="A1120">
        <v>2016</v>
      </c>
      <c r="B1120">
        <v>139658</v>
      </c>
      <c r="C1120" t="s">
        <v>133</v>
      </c>
      <c r="D1120" t="s">
        <v>131</v>
      </c>
      <c r="E1120">
        <f t="shared" si="17"/>
        <v>1</v>
      </c>
      <c r="F1120">
        <f>IF(ISNA(VLOOKUP(B1120,criteria!$U$2:$U$174,1,0)),0,1)</f>
        <v>1</v>
      </c>
      <c r="G1120">
        <v>0.25291106203573582</v>
      </c>
      <c r="H1120">
        <v>0.26949791625322483</v>
      </c>
      <c r="I1120">
        <v>19924</v>
      </c>
      <c r="J1120">
        <v>5039</v>
      </c>
      <c r="K1120">
        <v>1358</v>
      </c>
      <c r="L1120">
        <v>0</v>
      </c>
      <c r="M1120">
        <v>1358</v>
      </c>
      <c r="N1120">
        <v>30322</v>
      </c>
      <c r="O1120" t="s">
        <v>132</v>
      </c>
      <c r="P1120" t="s">
        <v>50</v>
      </c>
      <c r="Q1120" t="s">
        <v>51</v>
      </c>
      <c r="R1120">
        <v>-84.325500000000005</v>
      </c>
      <c r="S1120">
        <v>33.790199999999999</v>
      </c>
      <c r="T1120">
        <v>1.4E-2</v>
      </c>
      <c r="U1120">
        <v>2396</v>
      </c>
      <c r="V1120">
        <v>634928000</v>
      </c>
      <c r="W1120">
        <v>394512992</v>
      </c>
      <c r="Z1120">
        <v>471447008</v>
      </c>
      <c r="AB1120">
        <v>245827008</v>
      </c>
      <c r="AC1120">
        <v>4701351</v>
      </c>
      <c r="AF1120">
        <v>5621919744</v>
      </c>
      <c r="AG1120">
        <v>706683008</v>
      </c>
      <c r="AH1120">
        <v>490304992</v>
      </c>
      <c r="AI1120">
        <v>101845000</v>
      </c>
      <c r="AJ1120">
        <v>592150016</v>
      </c>
      <c r="AK1120">
        <v>146470000</v>
      </c>
      <c r="AL1120">
        <v>86493000</v>
      </c>
      <c r="AM1120">
        <v>4934899200</v>
      </c>
      <c r="AN1120">
        <v>2460219904</v>
      </c>
      <c r="AO1120">
        <v>526124992</v>
      </c>
      <c r="AP1120">
        <v>6902624768</v>
      </c>
      <c r="AQ1120">
        <v>7613022208</v>
      </c>
      <c r="AR1120">
        <v>5664205824</v>
      </c>
      <c r="AS1120">
        <v>4976513024</v>
      </c>
      <c r="AT1120">
        <v>1210</v>
      </c>
      <c r="AU1120">
        <v>0.90900000000000003</v>
      </c>
      <c r="AW1120">
        <v>0.107807</v>
      </c>
      <c r="AX1120">
        <v>0.66064800000000001</v>
      </c>
      <c r="AY1120">
        <v>2.1773799999999999E-2</v>
      </c>
      <c r="AZ1120">
        <v>56041</v>
      </c>
    </row>
    <row r="1121" spans="1:52">
      <c r="A1121">
        <v>2017</v>
      </c>
      <c r="B1121">
        <v>139658</v>
      </c>
      <c r="C1121" t="s">
        <v>133</v>
      </c>
      <c r="D1121" t="s">
        <v>131</v>
      </c>
      <c r="E1121">
        <f t="shared" si="17"/>
        <v>1</v>
      </c>
      <c r="F1121">
        <f>IF(ISNA(VLOOKUP(B1121,criteria!$U$2:$U$174,1,0)),0,1)</f>
        <v>1</v>
      </c>
      <c r="G1121">
        <v>0.22040678822588117</v>
      </c>
      <c r="H1121">
        <v>0.26518914787925107</v>
      </c>
      <c r="I1121">
        <v>23747</v>
      </c>
      <c r="J1121">
        <v>5234</v>
      </c>
      <c r="K1121">
        <v>1388</v>
      </c>
      <c r="L1121">
        <v>0</v>
      </c>
      <c r="M1121">
        <v>1388</v>
      </c>
      <c r="N1121">
        <v>30322</v>
      </c>
      <c r="O1121" t="s">
        <v>132</v>
      </c>
      <c r="P1121" t="s">
        <v>50</v>
      </c>
      <c r="Q1121" t="s">
        <v>51</v>
      </c>
      <c r="R1121">
        <v>-84.325500000000005</v>
      </c>
      <c r="S1121">
        <v>33.790199999999999</v>
      </c>
      <c r="T1121">
        <v>1.7000000000000001E-2</v>
      </c>
      <c r="U1121">
        <v>2331</v>
      </c>
      <c r="V1121">
        <v>666374976</v>
      </c>
      <c r="W1121">
        <v>405996000</v>
      </c>
      <c r="Z1121">
        <v>550440000</v>
      </c>
      <c r="AB1121">
        <v>538425024</v>
      </c>
      <c r="AC1121">
        <v>8588000</v>
      </c>
      <c r="AF1121">
        <v>6137350144</v>
      </c>
      <c r="AG1121">
        <v>754419968</v>
      </c>
      <c r="AH1121">
        <v>516489984</v>
      </c>
      <c r="AI1121">
        <v>119259000</v>
      </c>
      <c r="AJ1121">
        <v>635748992</v>
      </c>
      <c r="AK1121">
        <v>158513904</v>
      </c>
      <c r="AL1121">
        <v>93830000</v>
      </c>
      <c r="AM1121">
        <v>5306099200</v>
      </c>
      <c r="AN1121">
        <v>2663708160</v>
      </c>
      <c r="AO1121">
        <v>576160000</v>
      </c>
      <c r="AP1121">
        <v>7613022208</v>
      </c>
      <c r="AQ1121">
        <v>7985467392</v>
      </c>
      <c r="AR1121">
        <v>6183311872</v>
      </c>
      <c r="AS1121">
        <v>5347953152</v>
      </c>
    </row>
    <row r="1122" spans="1:52">
      <c r="A1122">
        <v>1990</v>
      </c>
      <c r="B1122">
        <v>139755</v>
      </c>
      <c r="C1122" t="s">
        <v>264</v>
      </c>
      <c r="D1122" t="s">
        <v>131</v>
      </c>
      <c r="E1122">
        <f t="shared" si="17"/>
        <v>0</v>
      </c>
      <c r="F1122">
        <f>IF(ISNA(VLOOKUP(B1122,criteria!$U$2:$U$174,1,0)),0,1)</f>
        <v>1</v>
      </c>
      <c r="G1122" t="s">
        <v>636</v>
      </c>
      <c r="H1122" t="s">
        <v>636</v>
      </c>
      <c r="N1122">
        <v>30332</v>
      </c>
      <c r="O1122" t="s">
        <v>132</v>
      </c>
      <c r="V1122">
        <v>36717968</v>
      </c>
      <c r="Y1122">
        <v>306374</v>
      </c>
      <c r="Z1122">
        <v>105590168</v>
      </c>
      <c r="AA1122">
        <v>101881896</v>
      </c>
      <c r="AB1122">
        <v>35248900</v>
      </c>
      <c r="AC1122">
        <v>6171447</v>
      </c>
      <c r="AF1122">
        <v>315556512</v>
      </c>
      <c r="AG1122">
        <v>68356264</v>
      </c>
      <c r="AH1122">
        <v>139698832</v>
      </c>
      <c r="AI1122">
        <v>6739556</v>
      </c>
      <c r="AJ1122">
        <v>146438384</v>
      </c>
      <c r="AK1122">
        <v>16323965</v>
      </c>
      <c r="AL1122">
        <v>3865839</v>
      </c>
      <c r="AM1122">
        <v>311743872</v>
      </c>
      <c r="AN1122">
        <v>98264016</v>
      </c>
      <c r="AO1122">
        <v>24703356</v>
      </c>
    </row>
    <row r="1123" spans="1:52">
      <c r="A1123">
        <v>1991</v>
      </c>
      <c r="B1123">
        <v>139755</v>
      </c>
      <c r="C1123" t="s">
        <v>264</v>
      </c>
      <c r="D1123" t="s">
        <v>131</v>
      </c>
      <c r="E1123">
        <f t="shared" si="17"/>
        <v>0</v>
      </c>
      <c r="F1123">
        <f>IF(ISNA(VLOOKUP(B1123,criteria!$U$2:$U$174,1,0)),0,1)</f>
        <v>1</v>
      </c>
      <c r="G1123" t="s">
        <v>636</v>
      </c>
      <c r="H1123" t="s">
        <v>636</v>
      </c>
      <c r="N1123">
        <v>30332</v>
      </c>
      <c r="O1123" t="s">
        <v>132</v>
      </c>
      <c r="V1123">
        <v>39627552</v>
      </c>
      <c r="Y1123">
        <v>283574</v>
      </c>
      <c r="Z1123">
        <v>106882440</v>
      </c>
      <c r="AA1123">
        <v>98810056</v>
      </c>
      <c r="AB1123">
        <v>40025492</v>
      </c>
      <c r="AC1123">
        <v>8258484</v>
      </c>
      <c r="AF1123">
        <v>326221984</v>
      </c>
      <c r="AG1123">
        <v>72354632</v>
      </c>
      <c r="AH1123">
        <v>140204656</v>
      </c>
      <c r="AI1123">
        <v>8200486</v>
      </c>
      <c r="AJ1123">
        <v>148405136</v>
      </c>
      <c r="AK1123">
        <v>16055367</v>
      </c>
      <c r="AL1123">
        <v>3875875</v>
      </c>
      <c r="AM1123">
        <v>326970400</v>
      </c>
      <c r="AN1123">
        <v>101564696</v>
      </c>
      <c r="AO1123">
        <v>25533160</v>
      </c>
    </row>
    <row r="1124" spans="1:52">
      <c r="A1124">
        <v>1992</v>
      </c>
      <c r="B1124">
        <v>139755</v>
      </c>
      <c r="C1124" t="s">
        <v>264</v>
      </c>
      <c r="D1124" t="s">
        <v>131</v>
      </c>
      <c r="E1124">
        <f t="shared" si="17"/>
        <v>0</v>
      </c>
      <c r="F1124">
        <f>IF(ISNA(VLOOKUP(B1124,criteria!$U$2:$U$174,1,0)),0,1)</f>
        <v>1</v>
      </c>
      <c r="G1124" t="s">
        <v>636</v>
      </c>
      <c r="H1124" t="s">
        <v>636</v>
      </c>
      <c r="N1124">
        <v>30332</v>
      </c>
      <c r="O1124" t="s">
        <v>132</v>
      </c>
      <c r="V1124">
        <v>40936348</v>
      </c>
      <c r="Y1124">
        <v>136197</v>
      </c>
      <c r="Z1124">
        <v>104178176</v>
      </c>
      <c r="AA1124">
        <v>110844664</v>
      </c>
      <c r="AB1124">
        <v>47056024</v>
      </c>
      <c r="AC1124">
        <v>5446942</v>
      </c>
      <c r="AF1124">
        <v>347535296</v>
      </c>
      <c r="AG1124">
        <v>80538352</v>
      </c>
      <c r="AH1124">
        <v>134286896</v>
      </c>
      <c r="AI1124">
        <v>13382214</v>
      </c>
      <c r="AJ1124">
        <v>147669104</v>
      </c>
      <c r="AK1124">
        <v>14716536</v>
      </c>
      <c r="AL1124">
        <v>5954223</v>
      </c>
      <c r="AM1124">
        <v>343587424</v>
      </c>
      <c r="AN1124">
        <v>108304552</v>
      </c>
      <c r="AO1124">
        <v>26921858</v>
      </c>
    </row>
    <row r="1125" spans="1:52">
      <c r="A1125">
        <v>1993</v>
      </c>
      <c r="B1125">
        <v>139755</v>
      </c>
      <c r="C1125" t="s">
        <v>264</v>
      </c>
      <c r="D1125" t="s">
        <v>131</v>
      </c>
      <c r="E1125">
        <f t="shared" si="17"/>
        <v>0</v>
      </c>
      <c r="F1125">
        <f>IF(ISNA(VLOOKUP(B1125,criteria!$U$2:$U$174,1,0)),0,1)</f>
        <v>1</v>
      </c>
      <c r="G1125" t="s">
        <v>636</v>
      </c>
      <c r="H1125" t="s">
        <v>636</v>
      </c>
      <c r="N1125">
        <v>30332</v>
      </c>
      <c r="O1125" t="s">
        <v>132</v>
      </c>
      <c r="V1125">
        <v>42461836</v>
      </c>
      <c r="Y1125">
        <v>179022</v>
      </c>
      <c r="Z1125">
        <v>103081376</v>
      </c>
      <c r="AA1125">
        <v>129616320</v>
      </c>
      <c r="AB1125">
        <v>43804744</v>
      </c>
      <c r="AC1125">
        <v>7607836</v>
      </c>
      <c r="AF1125">
        <v>370329984</v>
      </c>
      <c r="AG1125">
        <v>87681392</v>
      </c>
      <c r="AH1125">
        <v>143448848</v>
      </c>
      <c r="AI1125">
        <v>14002400</v>
      </c>
      <c r="AJ1125">
        <v>157451248</v>
      </c>
      <c r="AK1125">
        <v>16868662</v>
      </c>
      <c r="AL1125">
        <v>6479130</v>
      </c>
      <c r="AM1125">
        <v>366341312</v>
      </c>
      <c r="AN1125">
        <v>113543856</v>
      </c>
      <c r="AO1125">
        <v>28630186</v>
      </c>
      <c r="AV1125">
        <v>4404</v>
      </c>
    </row>
    <row r="1126" spans="1:52">
      <c r="A1126">
        <v>1994</v>
      </c>
      <c r="B1126">
        <v>139755</v>
      </c>
      <c r="C1126" t="s">
        <v>264</v>
      </c>
      <c r="D1126" t="s">
        <v>131</v>
      </c>
      <c r="E1126">
        <f t="shared" si="17"/>
        <v>0</v>
      </c>
      <c r="F1126">
        <f>IF(ISNA(VLOOKUP(B1126,criteria!$U$2:$U$174,1,0)),0,1)</f>
        <v>1</v>
      </c>
      <c r="G1126" t="s">
        <v>636</v>
      </c>
      <c r="H1126" t="s">
        <v>636</v>
      </c>
      <c r="V1126">
        <v>44690792</v>
      </c>
      <c r="Y1126">
        <v>323327</v>
      </c>
      <c r="Z1126">
        <v>114396608</v>
      </c>
      <c r="AA1126">
        <v>149888768</v>
      </c>
      <c r="AB1126">
        <v>46055048</v>
      </c>
      <c r="AC1126">
        <v>9354237</v>
      </c>
      <c r="AF1126">
        <v>408285280</v>
      </c>
      <c r="AG1126">
        <v>98711512</v>
      </c>
      <c r="AH1126">
        <v>152303936</v>
      </c>
      <c r="AI1126">
        <v>16318614</v>
      </c>
      <c r="AJ1126">
        <v>168622544</v>
      </c>
      <c r="AK1126">
        <v>19764232</v>
      </c>
      <c r="AL1126">
        <v>5887790</v>
      </c>
      <c r="AM1126">
        <v>404504928</v>
      </c>
      <c r="AN1126">
        <v>126620480</v>
      </c>
      <c r="AO1126">
        <v>31466496</v>
      </c>
      <c r="AV1126">
        <v>4311</v>
      </c>
    </row>
    <row r="1127" spans="1:52">
      <c r="A1127">
        <v>1995</v>
      </c>
      <c r="B1127">
        <v>139755</v>
      </c>
      <c r="C1127" t="s">
        <v>264</v>
      </c>
      <c r="D1127" t="s">
        <v>131</v>
      </c>
      <c r="E1127">
        <f t="shared" si="17"/>
        <v>0</v>
      </c>
      <c r="F1127">
        <f>IF(ISNA(VLOOKUP(B1127,criteria!$U$2:$U$174,1,0)),0,1)</f>
        <v>1</v>
      </c>
      <c r="G1127" t="s">
        <v>636</v>
      </c>
      <c r="H1127" t="s">
        <v>636</v>
      </c>
      <c r="N1127">
        <v>30332</v>
      </c>
      <c r="O1127" t="s">
        <v>132</v>
      </c>
      <c r="V1127">
        <v>48006240</v>
      </c>
      <c r="Y1127">
        <v>221832</v>
      </c>
      <c r="Z1127">
        <v>133210544</v>
      </c>
      <c r="AA1127">
        <v>164984288</v>
      </c>
      <c r="AB1127">
        <v>47171048</v>
      </c>
      <c r="AC1127">
        <v>10029107</v>
      </c>
      <c r="AF1127">
        <v>453300608</v>
      </c>
      <c r="AG1127">
        <v>104553088</v>
      </c>
      <c r="AH1127">
        <v>173327360</v>
      </c>
      <c r="AI1127">
        <v>19755530</v>
      </c>
      <c r="AJ1127">
        <v>193082896</v>
      </c>
      <c r="AK1127">
        <v>20947972</v>
      </c>
      <c r="AL1127">
        <v>6766527</v>
      </c>
      <c r="AM1127">
        <v>448229344</v>
      </c>
      <c r="AN1127">
        <v>219537872</v>
      </c>
      <c r="AO1127">
        <v>47697080</v>
      </c>
      <c r="AV1127">
        <v>4686</v>
      </c>
    </row>
    <row r="1128" spans="1:52">
      <c r="A1128">
        <v>1996</v>
      </c>
      <c r="B1128">
        <v>139755</v>
      </c>
      <c r="C1128" t="s">
        <v>264</v>
      </c>
      <c r="D1128" t="s">
        <v>131</v>
      </c>
      <c r="E1128">
        <f t="shared" si="17"/>
        <v>0</v>
      </c>
      <c r="F1128">
        <f>IF(ISNA(VLOOKUP(B1128,criteria!$U$2:$U$174,1,0)),0,1)</f>
        <v>1</v>
      </c>
      <c r="G1128" t="s">
        <v>636</v>
      </c>
      <c r="H1128" t="s">
        <v>636</v>
      </c>
      <c r="N1128">
        <v>30332</v>
      </c>
      <c r="O1128" t="s">
        <v>132</v>
      </c>
      <c r="V1128">
        <v>53760544</v>
      </c>
      <c r="Y1128">
        <v>69880</v>
      </c>
      <c r="Z1128">
        <v>115966792</v>
      </c>
      <c r="AA1128">
        <v>189916640</v>
      </c>
      <c r="AB1128">
        <v>68867472</v>
      </c>
      <c r="AC1128">
        <v>16328206</v>
      </c>
      <c r="AF1128">
        <v>498574432</v>
      </c>
      <c r="AG1128">
        <v>113199584</v>
      </c>
      <c r="AH1128">
        <v>184746768</v>
      </c>
      <c r="AI1128">
        <v>23698908</v>
      </c>
      <c r="AJ1128">
        <v>208445680</v>
      </c>
      <c r="AK1128">
        <v>23622428</v>
      </c>
      <c r="AL1128">
        <v>6924797</v>
      </c>
      <c r="AM1128">
        <v>487300640</v>
      </c>
      <c r="AN1128">
        <v>231025184</v>
      </c>
      <c r="AO1128">
        <v>52701176</v>
      </c>
      <c r="AP1128">
        <v>42064628</v>
      </c>
      <c r="AQ1128">
        <v>52695920</v>
      </c>
      <c r="AT1128">
        <v>1186</v>
      </c>
      <c r="AU1128">
        <v>0.67800000000000005</v>
      </c>
    </row>
    <row r="1129" spans="1:52">
      <c r="A1129">
        <v>1997</v>
      </c>
      <c r="B1129">
        <v>139755</v>
      </c>
      <c r="C1129" t="s">
        <v>219</v>
      </c>
      <c r="D1129" t="s">
        <v>131</v>
      </c>
      <c r="E1129">
        <f t="shared" si="17"/>
        <v>0</v>
      </c>
      <c r="F1129">
        <f>IF(ISNA(VLOOKUP(B1129,criteria!$U$2:$U$174,1,0)),0,1)</f>
        <v>1</v>
      </c>
      <c r="G1129" t="s">
        <v>636</v>
      </c>
      <c r="H1129" t="s">
        <v>636</v>
      </c>
      <c r="N1129">
        <v>30332</v>
      </c>
      <c r="O1129" t="s">
        <v>132</v>
      </c>
      <c r="V1129">
        <v>61761904</v>
      </c>
      <c r="Y1129">
        <v>185062</v>
      </c>
      <c r="Z1129">
        <v>146232688</v>
      </c>
      <c r="AA1129">
        <v>190168848</v>
      </c>
      <c r="AB1129">
        <v>59479376</v>
      </c>
      <c r="AC1129">
        <v>17615798</v>
      </c>
      <c r="AF1129">
        <v>530454912</v>
      </c>
      <c r="AG1129">
        <v>125098576</v>
      </c>
      <c r="AH1129">
        <v>200477744</v>
      </c>
      <c r="AI1129">
        <v>24242732</v>
      </c>
      <c r="AJ1129">
        <v>224720480</v>
      </c>
      <c r="AK1129">
        <v>24928784</v>
      </c>
      <c r="AL1129">
        <v>7265913</v>
      </c>
      <c r="AM1129">
        <v>525655936</v>
      </c>
      <c r="AN1129">
        <v>249830112</v>
      </c>
      <c r="AO1129">
        <v>56558560</v>
      </c>
      <c r="AP1129">
        <v>52695920</v>
      </c>
      <c r="AQ1129">
        <v>57109216</v>
      </c>
      <c r="AT1129">
        <v>1163</v>
      </c>
      <c r="AU1129">
        <v>0.68799999999999994</v>
      </c>
      <c r="AW1129">
        <v>9.9056599999999995E-2</v>
      </c>
      <c r="AX1129">
        <v>0.295597</v>
      </c>
      <c r="AY1129">
        <v>3.3018899999999997E-2</v>
      </c>
      <c r="AZ1129">
        <v>46357</v>
      </c>
    </row>
    <row r="1130" spans="1:52">
      <c r="A1130">
        <v>1998</v>
      </c>
      <c r="B1130">
        <v>139755</v>
      </c>
      <c r="C1130" t="s">
        <v>219</v>
      </c>
      <c r="D1130" t="s">
        <v>131</v>
      </c>
      <c r="E1130">
        <f t="shared" si="17"/>
        <v>0</v>
      </c>
      <c r="F1130">
        <f>IF(ISNA(VLOOKUP(B1130,criteria!$U$2:$U$174,1,0)),0,1)</f>
        <v>1</v>
      </c>
      <c r="G1130" t="s">
        <v>636</v>
      </c>
      <c r="H1130" t="s">
        <v>636</v>
      </c>
      <c r="N1130">
        <v>30332</v>
      </c>
      <c r="O1130" t="s">
        <v>132</v>
      </c>
      <c r="V1130">
        <v>67188704</v>
      </c>
      <c r="Y1130">
        <v>411535</v>
      </c>
      <c r="Z1130">
        <v>147135696</v>
      </c>
      <c r="AA1130">
        <v>207963088</v>
      </c>
      <c r="AB1130">
        <v>69057872</v>
      </c>
      <c r="AC1130">
        <v>26346278</v>
      </c>
      <c r="AF1130">
        <v>577873600</v>
      </c>
      <c r="AG1130">
        <v>135811872</v>
      </c>
      <c r="AH1130">
        <v>217267488</v>
      </c>
      <c r="AI1130">
        <v>23246098</v>
      </c>
      <c r="AJ1130">
        <v>240513584</v>
      </c>
      <c r="AK1130">
        <v>27147216</v>
      </c>
      <c r="AL1130">
        <v>7920680</v>
      </c>
      <c r="AM1130">
        <v>573238848</v>
      </c>
      <c r="AN1130">
        <v>261537920</v>
      </c>
      <c r="AO1130">
        <v>58654796</v>
      </c>
      <c r="AP1130">
        <v>57109216</v>
      </c>
      <c r="AQ1130">
        <v>62273528</v>
      </c>
      <c r="AT1130">
        <v>1357</v>
      </c>
      <c r="AU1130">
        <v>0.69099999999999995</v>
      </c>
      <c r="AW1130">
        <v>8.7753499999999998E-2</v>
      </c>
      <c r="AX1130">
        <v>0.286271</v>
      </c>
      <c r="AY1130">
        <v>2.7301099999999998E-2</v>
      </c>
      <c r="AZ1130">
        <v>47971</v>
      </c>
    </row>
    <row r="1131" spans="1:52">
      <c r="A1131">
        <v>1999</v>
      </c>
      <c r="B1131">
        <v>139755</v>
      </c>
      <c r="C1131" t="s">
        <v>219</v>
      </c>
      <c r="D1131" t="s">
        <v>131</v>
      </c>
      <c r="E1131">
        <f t="shared" si="17"/>
        <v>0</v>
      </c>
      <c r="F1131">
        <f>IF(ISNA(VLOOKUP(B1131,criteria!$U$2:$U$174,1,0)),0,1)</f>
        <v>1</v>
      </c>
      <c r="G1131" t="s">
        <v>636</v>
      </c>
      <c r="H1131" t="s">
        <v>636</v>
      </c>
      <c r="V1131">
        <v>71564328</v>
      </c>
      <c r="Y1131">
        <v>592470</v>
      </c>
      <c r="Z1131">
        <v>156132096</v>
      </c>
      <c r="AA1131">
        <v>225196896</v>
      </c>
      <c r="AB1131">
        <v>81222960</v>
      </c>
      <c r="AC1131">
        <v>38555556</v>
      </c>
      <c r="AF1131">
        <v>636847488</v>
      </c>
      <c r="AG1131">
        <v>140243328</v>
      </c>
      <c r="AH1131">
        <v>255353328</v>
      </c>
      <c r="AI1131">
        <v>28384592</v>
      </c>
      <c r="AJ1131">
        <v>283737920</v>
      </c>
      <c r="AK1131">
        <v>28207680</v>
      </c>
      <c r="AL1131">
        <v>14765046</v>
      </c>
      <c r="AM1131">
        <v>625803008</v>
      </c>
      <c r="AN1131">
        <v>294157248</v>
      </c>
      <c r="AO1131">
        <v>61191496</v>
      </c>
      <c r="AP1131">
        <v>62273528</v>
      </c>
      <c r="AQ1131">
        <v>70019376</v>
      </c>
      <c r="AT1131">
        <v>1387</v>
      </c>
      <c r="AU1131">
        <v>0.68899999999999995</v>
      </c>
      <c r="AW1131">
        <v>8.6799299999999996E-2</v>
      </c>
      <c r="AX1131">
        <v>0.287161</v>
      </c>
      <c r="AY1131">
        <v>2.5678099999999999E-2</v>
      </c>
      <c r="AZ1131">
        <v>51786</v>
      </c>
    </row>
    <row r="1132" spans="1:52">
      <c r="A1132">
        <v>2000</v>
      </c>
      <c r="B1132">
        <v>139755</v>
      </c>
      <c r="C1132" t="s">
        <v>219</v>
      </c>
      <c r="D1132" t="s">
        <v>131</v>
      </c>
      <c r="E1132">
        <f t="shared" si="17"/>
        <v>0</v>
      </c>
      <c r="F1132">
        <f>IF(ISNA(VLOOKUP(B1132,criteria!$U$2:$U$174,1,0)),0,1)</f>
        <v>1</v>
      </c>
      <c r="G1132" t="s">
        <v>636</v>
      </c>
      <c r="H1132" t="s">
        <v>636</v>
      </c>
      <c r="N1132">
        <v>30332</v>
      </c>
      <c r="O1132" t="s">
        <v>132</v>
      </c>
      <c r="V1132">
        <v>79203344</v>
      </c>
      <c r="Y1132">
        <v>1150772</v>
      </c>
      <c r="Z1132">
        <v>161197632</v>
      </c>
      <c r="AA1132">
        <v>285297664</v>
      </c>
      <c r="AB1132">
        <v>84853504</v>
      </c>
      <c r="AC1132">
        <v>34915124</v>
      </c>
      <c r="AF1132">
        <v>710910080</v>
      </c>
      <c r="AG1132">
        <v>148005104</v>
      </c>
      <c r="AH1132">
        <v>254153216</v>
      </c>
      <c r="AI1132">
        <v>41019004</v>
      </c>
      <c r="AJ1132">
        <v>295172224</v>
      </c>
      <c r="AK1132">
        <v>27363800</v>
      </c>
      <c r="AL1132">
        <v>15934051</v>
      </c>
      <c r="AM1132">
        <v>653738304</v>
      </c>
      <c r="AN1132">
        <v>313238688</v>
      </c>
      <c r="AO1132">
        <v>61316176</v>
      </c>
      <c r="AP1132">
        <v>70019376</v>
      </c>
      <c r="AQ1132">
        <v>70284848</v>
      </c>
      <c r="AT1132">
        <v>1433</v>
      </c>
      <c r="AU1132">
        <v>0.67600000000000005</v>
      </c>
      <c r="AW1132">
        <v>9.9758399999999997E-2</v>
      </c>
      <c r="AX1132">
        <v>0.28512300000000002</v>
      </c>
      <c r="AY1132">
        <v>2.7614799999999998E-2</v>
      </c>
      <c r="AZ1132">
        <v>55678</v>
      </c>
    </row>
    <row r="1133" spans="1:52">
      <c r="A1133">
        <v>2001</v>
      </c>
      <c r="B1133">
        <v>139755</v>
      </c>
      <c r="C1133" t="s">
        <v>219</v>
      </c>
      <c r="D1133" t="s">
        <v>131</v>
      </c>
      <c r="E1133">
        <f t="shared" si="17"/>
        <v>1</v>
      </c>
      <c r="F1133">
        <f>IF(ISNA(VLOOKUP(B1133,criteria!$U$2:$U$174,1,0)),0,1)</f>
        <v>1</v>
      </c>
      <c r="G1133">
        <v>0.54421696918531026</v>
      </c>
      <c r="H1133">
        <v>0.43145239480318015</v>
      </c>
      <c r="I1133">
        <v>9476</v>
      </c>
      <c r="J1133">
        <v>5157</v>
      </c>
      <c r="K1133">
        <v>2221</v>
      </c>
      <c r="L1133">
        <v>4</v>
      </c>
      <c r="M1133">
        <v>2225</v>
      </c>
      <c r="V1133">
        <v>87782240</v>
      </c>
      <c r="W1133">
        <v>87010408</v>
      </c>
      <c r="Y1133">
        <v>89450256</v>
      </c>
      <c r="Z1133">
        <v>177994320</v>
      </c>
      <c r="AA1133">
        <v>330110592</v>
      </c>
      <c r="AB1133">
        <v>592471</v>
      </c>
      <c r="AC1133">
        <v>12566325</v>
      </c>
      <c r="AD1133">
        <v>430366912</v>
      </c>
      <c r="AE1133">
        <v>241354864</v>
      </c>
      <c r="AF1133">
        <v>708941248</v>
      </c>
      <c r="AG1133">
        <v>170479296</v>
      </c>
      <c r="AH1133">
        <v>292552608</v>
      </c>
      <c r="AI1133">
        <v>46228104</v>
      </c>
      <c r="AJ1133">
        <v>338780704</v>
      </c>
      <c r="AK1133">
        <v>33181996</v>
      </c>
      <c r="AL1133">
        <v>21735448</v>
      </c>
      <c r="AM1133">
        <v>658557568</v>
      </c>
      <c r="AN1133">
        <v>334037088</v>
      </c>
      <c r="AO1133">
        <v>67196672</v>
      </c>
      <c r="AR1133">
        <v>708941248</v>
      </c>
      <c r="AS1133">
        <v>658557568</v>
      </c>
      <c r="AT1133">
        <v>1438</v>
      </c>
      <c r="AU1133">
        <v>0.67800000000000005</v>
      </c>
      <c r="AW1133">
        <v>0.10403999999999999</v>
      </c>
      <c r="AX1133">
        <v>0.28148099999999998</v>
      </c>
      <c r="AY1133">
        <v>2.6936000000000002E-2</v>
      </c>
      <c r="AZ1133">
        <v>59066</v>
      </c>
    </row>
    <row r="1134" spans="1:52">
      <c r="A1134">
        <v>2002</v>
      </c>
      <c r="B1134">
        <v>139755</v>
      </c>
      <c r="C1134" t="s">
        <v>219</v>
      </c>
      <c r="D1134" t="s">
        <v>131</v>
      </c>
      <c r="E1134">
        <f t="shared" si="17"/>
        <v>1</v>
      </c>
      <c r="F1134">
        <f>IF(ISNA(VLOOKUP(B1134,criteria!$U$2:$U$174,1,0)),0,1)</f>
        <v>1</v>
      </c>
      <c r="G1134">
        <v>0.58862950966156591</v>
      </c>
      <c r="H1134">
        <v>0.4330170777988615</v>
      </c>
      <c r="I1134">
        <v>8953</v>
      </c>
      <c r="J1134">
        <v>5270</v>
      </c>
      <c r="K1134">
        <v>2281</v>
      </c>
      <c r="L1134">
        <v>1</v>
      </c>
      <c r="M1134">
        <v>2282</v>
      </c>
      <c r="N1134">
        <v>30332</v>
      </c>
      <c r="O1134" t="s">
        <v>132</v>
      </c>
      <c r="V1134">
        <v>92725488</v>
      </c>
      <c r="W1134">
        <v>82267248</v>
      </c>
      <c r="Y1134">
        <v>96460048</v>
      </c>
      <c r="Z1134">
        <v>226794224</v>
      </c>
      <c r="AA1134">
        <v>322705312</v>
      </c>
      <c r="AB1134">
        <v>1967883</v>
      </c>
      <c r="AC1134">
        <v>38203016</v>
      </c>
      <c r="AD1134">
        <v>501290560</v>
      </c>
      <c r="AE1134">
        <v>228933200</v>
      </c>
      <c r="AF1134">
        <v>739934848</v>
      </c>
      <c r="AG1134">
        <v>184300416</v>
      </c>
      <c r="AH1134">
        <v>351297440</v>
      </c>
      <c r="AI1134">
        <v>56978936</v>
      </c>
      <c r="AJ1134">
        <v>408276384</v>
      </c>
      <c r="AK1134">
        <v>36727940</v>
      </c>
      <c r="AL1134">
        <v>21146194</v>
      </c>
      <c r="AM1134">
        <v>758455040</v>
      </c>
      <c r="AN1134">
        <v>371269344</v>
      </c>
      <c r="AO1134">
        <v>71670000</v>
      </c>
      <c r="AP1134">
        <v>51478136</v>
      </c>
      <c r="AQ1134">
        <v>51820528</v>
      </c>
      <c r="AR1134">
        <v>739934848</v>
      </c>
      <c r="AS1134">
        <v>758455040</v>
      </c>
      <c r="AT1134">
        <v>1434</v>
      </c>
      <c r="AU1134">
        <v>0.69299999999999995</v>
      </c>
      <c r="AW1134">
        <v>8.9960899999999996E-2</v>
      </c>
      <c r="AX1134">
        <v>0.28031299999999998</v>
      </c>
      <c r="AY1134">
        <v>2.8683199999999999E-2</v>
      </c>
      <c r="AZ1134">
        <v>63139</v>
      </c>
    </row>
    <row r="1135" spans="1:52">
      <c r="A1135">
        <v>2003</v>
      </c>
      <c r="B1135">
        <v>139755</v>
      </c>
      <c r="C1135" t="s">
        <v>219</v>
      </c>
      <c r="D1135" t="s">
        <v>131</v>
      </c>
      <c r="E1135">
        <f t="shared" si="17"/>
        <v>1</v>
      </c>
      <c r="F1135">
        <f>IF(ISNA(VLOOKUP(B1135,criteria!$U$2:$U$174,1,0)),0,1)</f>
        <v>1</v>
      </c>
      <c r="G1135">
        <v>0.6282514872273417</v>
      </c>
      <c r="H1135">
        <v>0.41533605644262905</v>
      </c>
      <c r="I1135">
        <v>8573</v>
      </c>
      <c r="J1135">
        <v>5386</v>
      </c>
      <c r="K1135">
        <v>2228</v>
      </c>
      <c r="L1135">
        <v>9</v>
      </c>
      <c r="M1135">
        <v>2237</v>
      </c>
      <c r="N1135">
        <v>30332</v>
      </c>
      <c r="O1135" t="s">
        <v>132</v>
      </c>
      <c r="V1135">
        <v>112893224</v>
      </c>
      <c r="W1135">
        <v>97048488</v>
      </c>
      <c r="Y1135">
        <v>100062160</v>
      </c>
      <c r="Z1135">
        <v>266014688</v>
      </c>
      <c r="AA1135">
        <v>321102496</v>
      </c>
      <c r="AB1135">
        <v>2609887</v>
      </c>
      <c r="AC1135">
        <v>31870332</v>
      </c>
      <c r="AD1135">
        <v>565567360</v>
      </c>
      <c r="AE1135">
        <v>203871392</v>
      </c>
      <c r="AF1135">
        <v>910261120</v>
      </c>
      <c r="AG1135">
        <v>201571648</v>
      </c>
      <c r="AH1135">
        <v>392079584</v>
      </c>
      <c r="AI1135">
        <v>33913904</v>
      </c>
      <c r="AJ1135">
        <v>425993472</v>
      </c>
      <c r="AK1135">
        <v>36811776</v>
      </c>
      <c r="AL1135">
        <v>23149944</v>
      </c>
      <c r="AM1135">
        <v>792229888</v>
      </c>
      <c r="AN1135">
        <v>391576768</v>
      </c>
      <c r="AO1135">
        <v>74808592</v>
      </c>
      <c r="AP1135">
        <v>51820528</v>
      </c>
      <c r="AQ1135">
        <v>54048812</v>
      </c>
      <c r="AR1135">
        <v>910261120</v>
      </c>
      <c r="AS1135">
        <v>792229888</v>
      </c>
      <c r="AT1135">
        <v>1788</v>
      </c>
      <c r="AU1135">
        <v>0.71899999999999997</v>
      </c>
      <c r="AW1135">
        <v>8.1547800000000004E-2</v>
      </c>
      <c r="AX1135">
        <v>0.26894800000000002</v>
      </c>
      <c r="AY1135">
        <v>2.5263799999999999E-2</v>
      </c>
      <c r="AZ1135">
        <v>64270</v>
      </c>
    </row>
    <row r="1136" spans="1:52">
      <c r="A1136">
        <v>2004</v>
      </c>
      <c r="B1136">
        <v>139755</v>
      </c>
      <c r="C1136" t="s">
        <v>219</v>
      </c>
      <c r="D1136" t="s">
        <v>131</v>
      </c>
      <c r="E1136">
        <f t="shared" si="17"/>
        <v>1</v>
      </c>
      <c r="F1136">
        <f>IF(ISNA(VLOOKUP(B1136,criteria!$U$2:$U$174,1,0)),0,1)</f>
        <v>1</v>
      </c>
      <c r="G1136">
        <v>0.70121381886087764</v>
      </c>
      <c r="H1136">
        <v>0.42926098535286283</v>
      </c>
      <c r="I1136">
        <v>8568</v>
      </c>
      <c r="J1136">
        <v>6008</v>
      </c>
      <c r="K1136">
        <v>2577</v>
      </c>
      <c r="L1136">
        <v>2</v>
      </c>
      <c r="M1136">
        <v>2579</v>
      </c>
      <c r="V1136">
        <v>115050576</v>
      </c>
      <c r="W1136">
        <v>97660688</v>
      </c>
      <c r="Y1136">
        <v>98072328</v>
      </c>
      <c r="Z1136">
        <v>273374304</v>
      </c>
      <c r="AA1136">
        <v>326564832</v>
      </c>
      <c r="AB1136">
        <v>12697965</v>
      </c>
      <c r="AC1136">
        <v>13935564</v>
      </c>
      <c r="AD1136">
        <v>575614400</v>
      </c>
      <c r="AE1136">
        <v>223317536</v>
      </c>
      <c r="AF1136">
        <v>805530176</v>
      </c>
      <c r="AG1136">
        <v>204368192</v>
      </c>
      <c r="AH1136">
        <v>390051040</v>
      </c>
      <c r="AI1136">
        <v>42865788</v>
      </c>
      <c r="AJ1136">
        <v>432916832</v>
      </c>
      <c r="AK1136">
        <v>37414228</v>
      </c>
      <c r="AL1136">
        <v>27394678</v>
      </c>
      <c r="AM1136">
        <v>819240512</v>
      </c>
      <c r="AN1136">
        <v>403861120</v>
      </c>
      <c r="AO1136">
        <v>74599744</v>
      </c>
      <c r="AP1136">
        <v>302671008</v>
      </c>
      <c r="AQ1136">
        <v>262846800</v>
      </c>
      <c r="AR1136">
        <v>805530176</v>
      </c>
      <c r="AS1136">
        <v>819240512</v>
      </c>
      <c r="AT1136">
        <v>1745</v>
      </c>
      <c r="AU1136">
        <v>0.76100000000000001</v>
      </c>
      <c r="AW1136">
        <v>9.0640700000000005E-2</v>
      </c>
      <c r="AX1136">
        <v>0.27369399999999999</v>
      </c>
      <c r="AY1136">
        <v>2.6572200000000001E-2</v>
      </c>
      <c r="AZ1136">
        <v>64000</v>
      </c>
    </row>
    <row r="1137" spans="1:52">
      <c r="A1137">
        <v>2005</v>
      </c>
      <c r="B1137">
        <v>139755</v>
      </c>
      <c r="C1137" t="s">
        <v>134</v>
      </c>
      <c r="D1137" t="s">
        <v>131</v>
      </c>
      <c r="E1137">
        <f t="shared" si="17"/>
        <v>1</v>
      </c>
      <c r="F1137">
        <f>IF(ISNA(VLOOKUP(B1137,criteria!$U$2:$U$174,1,0)),0,1)</f>
        <v>1</v>
      </c>
      <c r="G1137">
        <v>0.67498909725250766</v>
      </c>
      <c r="H1137">
        <v>0.39202067517363914</v>
      </c>
      <c r="I1137">
        <v>9172</v>
      </c>
      <c r="J1137">
        <v>6191</v>
      </c>
      <c r="K1137">
        <v>2425</v>
      </c>
      <c r="L1137">
        <v>2</v>
      </c>
      <c r="M1137">
        <v>2427</v>
      </c>
      <c r="N1137">
        <v>30332</v>
      </c>
      <c r="O1137" t="s">
        <v>132</v>
      </c>
      <c r="P1137" t="s">
        <v>50</v>
      </c>
      <c r="Q1137" t="s">
        <v>51</v>
      </c>
      <c r="V1137">
        <v>124354408</v>
      </c>
      <c r="W1137">
        <v>106131408</v>
      </c>
      <c r="Y1137">
        <v>122087408</v>
      </c>
      <c r="Z1137">
        <v>277281664</v>
      </c>
      <c r="AA1137">
        <v>371410560</v>
      </c>
      <c r="AB1137">
        <v>7914303</v>
      </c>
      <c r="AC1137">
        <v>17911590</v>
      </c>
      <c r="AD1137">
        <v>624286400</v>
      </c>
      <c r="AE1137">
        <v>239774928</v>
      </c>
      <c r="AF1137">
        <v>877206848</v>
      </c>
      <c r="AG1137">
        <v>217156416</v>
      </c>
      <c r="AH1137">
        <v>403956576</v>
      </c>
      <c r="AI1137">
        <v>47742168</v>
      </c>
      <c r="AJ1137">
        <v>451698752</v>
      </c>
      <c r="AK1137">
        <v>41466176</v>
      </c>
      <c r="AL1137">
        <v>24116664</v>
      </c>
      <c r="AM1137">
        <v>859740608</v>
      </c>
      <c r="AN1137">
        <v>410614880</v>
      </c>
      <c r="AO1137">
        <v>81357888</v>
      </c>
      <c r="AP1137">
        <v>269441984</v>
      </c>
      <c r="AQ1137">
        <v>264955008</v>
      </c>
      <c r="AR1137">
        <v>877206848</v>
      </c>
      <c r="AS1137">
        <v>859740608</v>
      </c>
      <c r="AT1137">
        <v>1726</v>
      </c>
      <c r="AU1137">
        <v>0.77</v>
      </c>
      <c r="AW1137">
        <v>9.7492200000000001E-2</v>
      </c>
      <c r="AX1137">
        <v>0.28261500000000001</v>
      </c>
      <c r="AY1137">
        <v>2.8740499999999999E-2</v>
      </c>
      <c r="AZ1137">
        <v>65100</v>
      </c>
    </row>
    <row r="1138" spans="1:52">
      <c r="A1138">
        <v>2006</v>
      </c>
      <c r="B1138">
        <v>139755</v>
      </c>
      <c r="C1138" t="s">
        <v>134</v>
      </c>
      <c r="D1138" t="s">
        <v>131</v>
      </c>
      <c r="E1138">
        <f t="shared" si="17"/>
        <v>1</v>
      </c>
      <c r="F1138">
        <f>IF(ISNA(VLOOKUP(B1138,criteria!$U$2:$U$174,1,0)),0,1)</f>
        <v>1</v>
      </c>
      <c r="G1138">
        <v>0.6662702702702703</v>
      </c>
      <c r="H1138">
        <v>0.46032776245335066</v>
      </c>
      <c r="I1138">
        <v>9250</v>
      </c>
      <c r="J1138">
        <v>6163</v>
      </c>
      <c r="K1138">
        <v>2837</v>
      </c>
      <c r="M1138">
        <v>2837</v>
      </c>
      <c r="N1138">
        <v>30332</v>
      </c>
      <c r="O1138" t="s">
        <v>132</v>
      </c>
      <c r="P1138" t="s">
        <v>50</v>
      </c>
      <c r="Q1138" t="s">
        <v>51</v>
      </c>
      <c r="V1138">
        <v>150111584</v>
      </c>
      <c r="W1138">
        <v>120553424</v>
      </c>
      <c r="Y1138">
        <v>145131744</v>
      </c>
      <c r="Z1138">
        <v>271377088</v>
      </c>
      <c r="AA1138">
        <v>412160096</v>
      </c>
      <c r="AB1138">
        <v>8321310</v>
      </c>
      <c r="AC1138">
        <v>34303660</v>
      </c>
      <c r="AD1138">
        <v>667930688</v>
      </c>
      <c r="AE1138">
        <v>277033120</v>
      </c>
      <c r="AF1138">
        <v>996789248</v>
      </c>
      <c r="AG1138">
        <v>236140400</v>
      </c>
      <c r="AH1138">
        <v>426085408</v>
      </c>
      <c r="AI1138">
        <v>52350128</v>
      </c>
      <c r="AJ1138">
        <v>478435520</v>
      </c>
      <c r="AK1138">
        <v>47505288</v>
      </c>
      <c r="AL1138">
        <v>27442254</v>
      </c>
      <c r="AM1138">
        <v>936375488</v>
      </c>
      <c r="AN1138">
        <v>437773024</v>
      </c>
      <c r="AO1138">
        <v>86818312</v>
      </c>
      <c r="AP1138">
        <v>264955008</v>
      </c>
      <c r="AQ1138">
        <v>327519008</v>
      </c>
      <c r="AR1138">
        <v>996789248</v>
      </c>
      <c r="AS1138">
        <v>936375488</v>
      </c>
      <c r="AT1138">
        <v>1727</v>
      </c>
      <c r="AU1138">
        <v>0.77700000000000002</v>
      </c>
      <c r="AW1138">
        <v>8.9732500000000007E-2</v>
      </c>
      <c r="AX1138">
        <v>0.28070200000000001</v>
      </c>
      <c r="AY1138">
        <v>2.64596E-2</v>
      </c>
      <c r="AZ1138">
        <v>62542</v>
      </c>
    </row>
    <row r="1139" spans="1:52">
      <c r="A1139">
        <v>2007</v>
      </c>
      <c r="B1139">
        <v>139755</v>
      </c>
      <c r="C1139" t="s">
        <v>134</v>
      </c>
      <c r="D1139" t="s">
        <v>131</v>
      </c>
      <c r="E1139">
        <f t="shared" si="17"/>
        <v>1</v>
      </c>
      <c r="F1139">
        <f>IF(ISNA(VLOOKUP(B1139,criteria!$U$2:$U$174,1,0)),0,1)</f>
        <v>1</v>
      </c>
      <c r="G1139">
        <v>0.62976563343773628</v>
      </c>
      <c r="H1139">
        <v>0.45035156919910824</v>
      </c>
      <c r="I1139">
        <v>9259</v>
      </c>
      <c r="J1139">
        <v>5831</v>
      </c>
      <c r="K1139">
        <v>2624</v>
      </c>
      <c r="L1139">
        <v>2</v>
      </c>
      <c r="M1139">
        <v>2626</v>
      </c>
      <c r="N1139">
        <v>30332</v>
      </c>
      <c r="O1139" t="s">
        <v>132</v>
      </c>
      <c r="P1139" t="s">
        <v>50</v>
      </c>
      <c r="Q1139" t="s">
        <v>51</v>
      </c>
      <c r="V1139">
        <v>161887456</v>
      </c>
      <c r="W1139">
        <v>135149776</v>
      </c>
      <c r="Y1139">
        <v>149509232</v>
      </c>
      <c r="Z1139">
        <v>287998688</v>
      </c>
      <c r="AA1139">
        <v>441890560</v>
      </c>
      <c r="AB1139">
        <v>5323093</v>
      </c>
      <c r="AC1139">
        <v>42118272</v>
      </c>
      <c r="AD1139">
        <v>721356608</v>
      </c>
      <c r="AE1139">
        <v>291647904</v>
      </c>
      <c r="AF1139">
        <v>1051894400</v>
      </c>
      <c r="AG1139">
        <v>241282320</v>
      </c>
      <c r="AH1139">
        <v>475960512</v>
      </c>
      <c r="AI1139">
        <v>54062168</v>
      </c>
      <c r="AJ1139">
        <v>530022688</v>
      </c>
      <c r="AK1139">
        <v>50655548</v>
      </c>
      <c r="AL1139">
        <v>29517480</v>
      </c>
      <c r="AM1139">
        <v>1006807744</v>
      </c>
      <c r="AN1139">
        <v>472572544</v>
      </c>
      <c r="AO1139">
        <v>95913416</v>
      </c>
      <c r="AP1139">
        <v>327519008</v>
      </c>
      <c r="AQ1139">
        <v>320150624</v>
      </c>
      <c r="AR1139">
        <v>1051894400</v>
      </c>
      <c r="AS1139">
        <v>1006807744</v>
      </c>
      <c r="AT1139">
        <v>1756</v>
      </c>
      <c r="AU1139">
        <v>0.77200000000000002</v>
      </c>
      <c r="AW1139">
        <v>9.1567700000000002E-2</v>
      </c>
      <c r="AX1139">
        <v>0.28658400000000001</v>
      </c>
      <c r="AY1139">
        <v>3.1005499999999998E-2</v>
      </c>
      <c r="AZ1139">
        <v>63683</v>
      </c>
    </row>
    <row r="1140" spans="1:52">
      <c r="A1140">
        <v>2008</v>
      </c>
      <c r="B1140">
        <v>139755</v>
      </c>
      <c r="C1140" t="s">
        <v>134</v>
      </c>
      <c r="D1140" t="s">
        <v>131</v>
      </c>
      <c r="E1140">
        <f t="shared" si="17"/>
        <v>1</v>
      </c>
      <c r="F1140">
        <f>IF(ISNA(VLOOKUP(B1140,criteria!$U$2:$U$174,1,0)),0,1)</f>
        <v>1</v>
      </c>
      <c r="G1140">
        <v>0.63348509933774833</v>
      </c>
      <c r="H1140">
        <v>0.4292714799085266</v>
      </c>
      <c r="I1140">
        <v>9664</v>
      </c>
      <c r="J1140">
        <v>6122</v>
      </c>
      <c r="K1140">
        <v>2626</v>
      </c>
      <c r="L1140">
        <v>2</v>
      </c>
      <c r="M1140">
        <v>2628</v>
      </c>
      <c r="N1140" t="s">
        <v>135</v>
      </c>
      <c r="O1140" t="s">
        <v>132</v>
      </c>
      <c r="P1140" t="s">
        <v>50</v>
      </c>
      <c r="Q1140" t="s">
        <v>51</v>
      </c>
      <c r="V1140">
        <v>180037392</v>
      </c>
      <c r="W1140">
        <v>151714912</v>
      </c>
      <c r="Y1140">
        <v>186615328</v>
      </c>
      <c r="Z1140">
        <v>327226784</v>
      </c>
      <c r="AA1140">
        <v>454552192</v>
      </c>
      <c r="AB1140">
        <v>18321576</v>
      </c>
      <c r="AC1140">
        <v>9128271</v>
      </c>
      <c r="AD1140">
        <v>793282048</v>
      </c>
      <c r="AE1140">
        <v>279791872</v>
      </c>
      <c r="AF1140">
        <v>1131130880</v>
      </c>
      <c r="AG1140">
        <v>246688960</v>
      </c>
      <c r="AH1140">
        <v>501987488</v>
      </c>
      <c r="AI1140">
        <v>53862500</v>
      </c>
      <c r="AJ1140">
        <v>555849984</v>
      </c>
      <c r="AK1140">
        <v>49202820</v>
      </c>
      <c r="AL1140">
        <v>29539698</v>
      </c>
      <c r="AM1140">
        <v>1051641216</v>
      </c>
      <c r="AN1140">
        <v>509722592</v>
      </c>
      <c r="AO1140">
        <v>101024432</v>
      </c>
      <c r="AP1140">
        <v>320150624</v>
      </c>
      <c r="AQ1140">
        <v>293382176</v>
      </c>
      <c r="AR1140">
        <v>1131130880</v>
      </c>
      <c r="AS1140">
        <v>1051641216</v>
      </c>
      <c r="AT1140">
        <v>1761</v>
      </c>
      <c r="AU1140">
        <v>0.79200000000000004</v>
      </c>
      <c r="AW1140">
        <v>0.10229199999999999</v>
      </c>
      <c r="AX1140">
        <v>0.28968500000000003</v>
      </c>
      <c r="AY1140">
        <v>3.46705E-2</v>
      </c>
      <c r="AZ1140">
        <v>67442</v>
      </c>
    </row>
    <row r="1141" spans="1:52">
      <c r="A1141">
        <v>2009</v>
      </c>
      <c r="B1141">
        <v>139755</v>
      </c>
      <c r="C1141" t="s">
        <v>134</v>
      </c>
      <c r="D1141" t="s">
        <v>131</v>
      </c>
      <c r="E1141">
        <f t="shared" si="17"/>
        <v>1</v>
      </c>
      <c r="F1141">
        <f>IF(ISNA(VLOOKUP(B1141,criteria!$U$2:$U$174,1,0)),0,1)</f>
        <v>1</v>
      </c>
      <c r="G1141">
        <v>0.60908559173328136</v>
      </c>
      <c r="H1141">
        <v>0.42253521126760563</v>
      </c>
      <c r="I1141">
        <v>10258</v>
      </c>
      <c r="J1141">
        <v>6248</v>
      </c>
      <c r="K1141">
        <v>2637</v>
      </c>
      <c r="L1141">
        <v>3</v>
      </c>
      <c r="M1141">
        <v>2640</v>
      </c>
      <c r="N1141" t="s">
        <v>135</v>
      </c>
      <c r="O1141" t="s">
        <v>132</v>
      </c>
      <c r="P1141" t="s">
        <v>50</v>
      </c>
      <c r="Q1141" t="s">
        <v>54</v>
      </c>
      <c r="R1141">
        <v>-84.397999999999996</v>
      </c>
      <c r="S1141">
        <v>33.667299999999997</v>
      </c>
      <c r="V1141">
        <v>212266432</v>
      </c>
      <c r="W1141">
        <v>177483248</v>
      </c>
      <c r="Y1141">
        <v>188290608</v>
      </c>
      <c r="Z1141">
        <v>414289152</v>
      </c>
      <c r="AA1141">
        <v>405805376</v>
      </c>
      <c r="AB1141">
        <v>2975439</v>
      </c>
      <c r="AC1141">
        <v>17322540</v>
      </c>
      <c r="AD1141">
        <v>866106752</v>
      </c>
      <c r="AE1141">
        <v>273959936</v>
      </c>
      <c r="AF1141">
        <v>1158535552</v>
      </c>
      <c r="AG1141">
        <v>243438368</v>
      </c>
      <c r="AH1141">
        <v>541639872</v>
      </c>
      <c r="AI1141">
        <v>49704352</v>
      </c>
      <c r="AJ1141">
        <v>591344256</v>
      </c>
      <c r="AK1141">
        <v>53398072</v>
      </c>
      <c r="AL1141">
        <v>29993084</v>
      </c>
      <c r="AM1141">
        <v>1093918208</v>
      </c>
      <c r="AN1141">
        <v>540847744</v>
      </c>
      <c r="AO1141">
        <v>108011136</v>
      </c>
      <c r="AP1141">
        <v>293382176</v>
      </c>
      <c r="AQ1141">
        <v>338018080</v>
      </c>
      <c r="AR1141">
        <v>1158535552</v>
      </c>
      <c r="AS1141">
        <v>1093918208</v>
      </c>
      <c r="AT1141">
        <v>2051</v>
      </c>
      <c r="AU1141">
        <v>0.79700000000000004</v>
      </c>
      <c r="AW1141">
        <v>0.10549699999999999</v>
      </c>
      <c r="AX1141">
        <v>0.29122700000000001</v>
      </c>
      <c r="AY1141">
        <v>2.9150499999999999E-2</v>
      </c>
      <c r="AZ1141">
        <v>66066</v>
      </c>
    </row>
    <row r="1142" spans="1:52">
      <c r="A1142">
        <v>2010</v>
      </c>
      <c r="B1142">
        <v>139755</v>
      </c>
      <c r="C1142" t="s">
        <v>134</v>
      </c>
      <c r="D1142" t="s">
        <v>131</v>
      </c>
      <c r="E1142">
        <f t="shared" si="17"/>
        <v>1</v>
      </c>
      <c r="F1142">
        <f>IF(ISNA(VLOOKUP(B1142,criteria!$U$2:$U$174,1,0)),0,1)</f>
        <v>1</v>
      </c>
      <c r="G1142">
        <v>0.5879111266620014</v>
      </c>
      <c r="H1142">
        <v>0.39577443832762982</v>
      </c>
      <c r="I1142">
        <v>11432</v>
      </c>
      <c r="J1142">
        <v>6721</v>
      </c>
      <c r="K1142">
        <v>2655</v>
      </c>
      <c r="L1142">
        <v>5</v>
      </c>
      <c r="M1142">
        <v>2660</v>
      </c>
      <c r="V1142">
        <v>239174736</v>
      </c>
      <c r="W1142">
        <v>199963728</v>
      </c>
      <c r="Y1142">
        <v>197187952</v>
      </c>
      <c r="Z1142">
        <v>422497024</v>
      </c>
      <c r="AA1142">
        <v>430311968</v>
      </c>
      <c r="AB1142">
        <v>2333916</v>
      </c>
      <c r="AC1142">
        <v>31127170</v>
      </c>
      <c r="AD1142">
        <v>954674944</v>
      </c>
      <c r="AE1142">
        <v>258453696</v>
      </c>
      <c r="AF1142">
        <v>1287275648</v>
      </c>
      <c r="AG1142">
        <v>258728304</v>
      </c>
      <c r="AH1142">
        <v>591278656</v>
      </c>
      <c r="AI1142">
        <v>50728372</v>
      </c>
      <c r="AJ1142">
        <v>642007040</v>
      </c>
      <c r="AK1142">
        <v>48448972</v>
      </c>
      <c r="AL1142">
        <v>34704128</v>
      </c>
      <c r="AM1142">
        <v>1165156608</v>
      </c>
      <c r="AN1142">
        <v>563977664</v>
      </c>
      <c r="AO1142">
        <v>117203944</v>
      </c>
      <c r="AP1142">
        <v>1388860032</v>
      </c>
      <c r="AQ1142">
        <v>1619718016</v>
      </c>
      <c r="AR1142">
        <v>1287275648</v>
      </c>
      <c r="AS1142">
        <v>1165156608</v>
      </c>
      <c r="AT1142">
        <v>1906</v>
      </c>
      <c r="AU1142">
        <v>0.78900000000000003</v>
      </c>
      <c r="AW1142">
        <v>0.104877</v>
      </c>
      <c r="AX1142">
        <v>0.31043500000000002</v>
      </c>
      <c r="AY1142">
        <v>2.96277E-2</v>
      </c>
      <c r="AZ1142">
        <v>63634.5</v>
      </c>
    </row>
    <row r="1143" spans="1:52">
      <c r="A1143">
        <v>2011</v>
      </c>
      <c r="B1143">
        <v>139755</v>
      </c>
      <c r="C1143" t="s">
        <v>134</v>
      </c>
      <c r="D1143" t="s">
        <v>131</v>
      </c>
      <c r="E1143">
        <f t="shared" si="17"/>
        <v>1</v>
      </c>
      <c r="F1143">
        <f>IF(ISNA(VLOOKUP(B1143,criteria!$U$2:$U$174,1,0)),0,1)</f>
        <v>1</v>
      </c>
      <c r="G1143">
        <v>0.51693219711004079</v>
      </c>
      <c r="H1143">
        <v>0.38876146788990823</v>
      </c>
      <c r="I1143">
        <v>13495</v>
      </c>
      <c r="J1143">
        <v>6976</v>
      </c>
      <c r="K1143">
        <v>2706</v>
      </c>
      <c r="L1143">
        <v>6</v>
      </c>
      <c r="M1143">
        <v>2712</v>
      </c>
      <c r="N1143" t="s">
        <v>135</v>
      </c>
      <c r="O1143" t="s">
        <v>132</v>
      </c>
      <c r="P1143" t="s">
        <v>50</v>
      </c>
      <c r="Q1143" t="s">
        <v>54</v>
      </c>
      <c r="R1143">
        <v>-84.396000000000001</v>
      </c>
      <c r="S1143">
        <v>33.773699999999998</v>
      </c>
      <c r="T1143">
        <v>0.02</v>
      </c>
      <c r="U1143">
        <v>1880</v>
      </c>
      <c r="V1143">
        <v>273431456</v>
      </c>
      <c r="W1143">
        <v>235003328</v>
      </c>
      <c r="Y1143">
        <v>226354448</v>
      </c>
      <c r="Z1143">
        <v>485326144</v>
      </c>
      <c r="AA1143">
        <v>445940256</v>
      </c>
      <c r="AB1143">
        <v>2838709</v>
      </c>
      <c r="AC1143">
        <v>24764594</v>
      </c>
      <c r="AD1143">
        <v>1083188864</v>
      </c>
      <c r="AE1143">
        <v>241597920</v>
      </c>
      <c r="AF1143">
        <v>1338211456</v>
      </c>
      <c r="AG1143">
        <v>282344064</v>
      </c>
      <c r="AH1143">
        <v>658329600</v>
      </c>
      <c r="AI1143">
        <v>57913432</v>
      </c>
      <c r="AJ1143">
        <v>716243008</v>
      </c>
      <c r="AK1143">
        <v>55221640</v>
      </c>
      <c r="AL1143">
        <v>34646076</v>
      </c>
      <c r="AM1143">
        <v>1274215936</v>
      </c>
      <c r="AN1143">
        <v>586100096</v>
      </c>
      <c r="AO1143">
        <v>124587408</v>
      </c>
      <c r="AP1143">
        <v>1619718016</v>
      </c>
      <c r="AQ1143">
        <v>1608247936</v>
      </c>
      <c r="AR1143">
        <v>1338211456</v>
      </c>
      <c r="AS1143">
        <v>1274215936</v>
      </c>
      <c r="AT1143">
        <v>2251</v>
      </c>
      <c r="AU1143">
        <v>0.79300000000000004</v>
      </c>
      <c r="AW1143">
        <v>0.10888100000000001</v>
      </c>
      <c r="AX1143">
        <v>0.32513799999999998</v>
      </c>
      <c r="AY1143">
        <v>3.3366800000000002E-2</v>
      </c>
      <c r="AZ1143">
        <v>60842.5</v>
      </c>
    </row>
    <row r="1144" spans="1:52">
      <c r="A1144">
        <v>2012</v>
      </c>
      <c r="B1144">
        <v>139755</v>
      </c>
      <c r="C1144" t="s">
        <v>134</v>
      </c>
      <c r="D1144" t="s">
        <v>131</v>
      </c>
      <c r="E1144">
        <f t="shared" si="17"/>
        <v>1</v>
      </c>
      <c r="F1144">
        <f>IF(ISNA(VLOOKUP(B1144,criteria!$U$2:$U$174,1,0)),0,1)</f>
        <v>1</v>
      </c>
      <c r="G1144">
        <v>0.5117830777967064</v>
      </c>
      <c r="H1144">
        <v>0.37378640776699029</v>
      </c>
      <c r="I1144">
        <v>14088</v>
      </c>
      <c r="J1144">
        <v>7210</v>
      </c>
      <c r="K1144">
        <v>2692</v>
      </c>
      <c r="L1144">
        <v>3</v>
      </c>
      <c r="M1144">
        <v>2695</v>
      </c>
      <c r="T1144">
        <v>3.3000000000000002E-2</v>
      </c>
      <c r="U1144">
        <v>1972</v>
      </c>
      <c r="V1144">
        <v>310668736</v>
      </c>
      <c r="W1144">
        <v>271444672</v>
      </c>
      <c r="Y1144">
        <v>239409872</v>
      </c>
      <c r="Z1144">
        <v>516033984</v>
      </c>
      <c r="AA1144">
        <v>457943744</v>
      </c>
      <c r="AB1144">
        <v>32662540</v>
      </c>
      <c r="AC1144">
        <v>21633834</v>
      </c>
      <c r="AD1144">
        <v>1169290496</v>
      </c>
      <c r="AE1144">
        <v>269605248</v>
      </c>
      <c r="AF1144">
        <v>1450345344</v>
      </c>
      <c r="AG1144">
        <v>309272064</v>
      </c>
      <c r="AH1144">
        <v>697890944</v>
      </c>
      <c r="AI1144">
        <v>57441820</v>
      </c>
      <c r="AJ1144">
        <v>755332736</v>
      </c>
      <c r="AK1144">
        <v>58403700</v>
      </c>
      <c r="AL1144">
        <v>38089384</v>
      </c>
      <c r="AM1144">
        <v>1338734208</v>
      </c>
      <c r="AN1144">
        <v>610374720</v>
      </c>
      <c r="AO1144">
        <v>132938992</v>
      </c>
      <c r="AP1144">
        <v>1608247936</v>
      </c>
      <c r="AQ1144">
        <v>1714876032</v>
      </c>
      <c r="AR1144">
        <v>1450345344</v>
      </c>
      <c r="AS1144">
        <v>1338734208</v>
      </c>
      <c r="AT1144">
        <v>2155</v>
      </c>
      <c r="AU1144">
        <v>0.82199999999999995</v>
      </c>
      <c r="AW1144">
        <v>9.5979300000000004E-2</v>
      </c>
      <c r="AX1144">
        <v>0.32295699999999999</v>
      </c>
      <c r="AY1144">
        <v>2.7496799999999998E-2</v>
      </c>
      <c r="AZ1144">
        <v>62913</v>
      </c>
    </row>
    <row r="1145" spans="1:52">
      <c r="A1145">
        <v>2013</v>
      </c>
      <c r="B1145">
        <v>139755</v>
      </c>
      <c r="C1145" t="s">
        <v>134</v>
      </c>
      <c r="D1145" t="s">
        <v>131</v>
      </c>
      <c r="E1145">
        <f t="shared" si="17"/>
        <v>1</v>
      </c>
      <c r="F1145">
        <f>IF(ISNA(VLOOKUP(B1145,criteria!$U$2:$U$174,1,0)),0,1)</f>
        <v>1</v>
      </c>
      <c r="G1145">
        <v>0.54933424376920448</v>
      </c>
      <c r="H1145">
        <v>0.37837165941578621</v>
      </c>
      <c r="I1145">
        <v>14645</v>
      </c>
      <c r="J1145">
        <v>8045</v>
      </c>
      <c r="K1145">
        <v>3039</v>
      </c>
      <c r="L1145">
        <v>5</v>
      </c>
      <c r="M1145">
        <v>3044</v>
      </c>
      <c r="N1145" t="s">
        <v>135</v>
      </c>
      <c r="O1145" t="s">
        <v>132</v>
      </c>
      <c r="P1145" t="s">
        <v>50</v>
      </c>
      <c r="Q1145" t="s">
        <v>54</v>
      </c>
      <c r="R1145">
        <v>-84.396000000000001</v>
      </c>
      <c r="S1145">
        <v>33.773699999999998</v>
      </c>
      <c r="T1145">
        <v>2.5000000000000001E-2</v>
      </c>
      <c r="U1145">
        <v>2242</v>
      </c>
      <c r="V1145">
        <v>326785472</v>
      </c>
      <c r="W1145">
        <v>287203040</v>
      </c>
      <c r="Y1145">
        <v>189450048</v>
      </c>
      <c r="Z1145">
        <v>505556032</v>
      </c>
      <c r="AA1145">
        <v>423815200</v>
      </c>
      <c r="AB1145">
        <v>31842764</v>
      </c>
      <c r="AC1145">
        <v>11675733</v>
      </c>
      <c r="AD1145">
        <v>1123451520</v>
      </c>
      <c r="AE1145">
        <v>291651360</v>
      </c>
      <c r="AF1145">
        <v>1422078720</v>
      </c>
      <c r="AG1145">
        <v>295792864</v>
      </c>
      <c r="AH1145">
        <v>723954048</v>
      </c>
      <c r="AI1145">
        <v>55311980</v>
      </c>
      <c r="AJ1145">
        <v>779266048</v>
      </c>
      <c r="AK1145">
        <v>57502904</v>
      </c>
      <c r="AL1145">
        <v>37845816</v>
      </c>
      <c r="AM1145">
        <v>1357610880</v>
      </c>
      <c r="AN1145">
        <v>638403904</v>
      </c>
      <c r="AO1145">
        <v>142542192</v>
      </c>
      <c r="AP1145">
        <v>1714876032</v>
      </c>
      <c r="AQ1145">
        <v>1889014016</v>
      </c>
      <c r="AR1145">
        <v>1422078720</v>
      </c>
      <c r="AS1145">
        <v>1357610880</v>
      </c>
      <c r="AT1145">
        <v>2147</v>
      </c>
      <c r="AU1145">
        <v>0.81499999999999995</v>
      </c>
      <c r="AW1145">
        <v>9.3687500000000007E-2</v>
      </c>
      <c r="AX1145">
        <v>0.31419599999999998</v>
      </c>
      <c r="AY1145">
        <v>2.4850000000000001E-2</v>
      </c>
      <c r="AZ1145">
        <v>64958</v>
      </c>
    </row>
    <row r="1146" spans="1:52">
      <c r="A1146">
        <v>2014</v>
      </c>
      <c r="B1146">
        <v>139755</v>
      </c>
      <c r="C1146" t="s">
        <v>134</v>
      </c>
      <c r="D1146" t="s">
        <v>131</v>
      </c>
      <c r="E1146">
        <f t="shared" si="17"/>
        <v>1</v>
      </c>
      <c r="F1146">
        <f>IF(ISNA(VLOOKUP(B1146,criteria!$U$2:$U$174,1,0)),0,1)</f>
        <v>1</v>
      </c>
      <c r="G1146">
        <v>0.33383557409983</v>
      </c>
      <c r="H1146">
        <v>0.32507811595880104</v>
      </c>
      <c r="I1146">
        <v>25884</v>
      </c>
      <c r="J1146">
        <v>8641</v>
      </c>
      <c r="K1146">
        <v>2805</v>
      </c>
      <c r="L1146">
        <v>4</v>
      </c>
      <c r="M1146">
        <v>2809</v>
      </c>
      <c r="N1146" t="s">
        <v>135</v>
      </c>
      <c r="O1146" t="s">
        <v>132</v>
      </c>
      <c r="P1146" t="s">
        <v>50</v>
      </c>
      <c r="Q1146" t="s">
        <v>54</v>
      </c>
      <c r="R1146">
        <v>-84.396000000000001</v>
      </c>
      <c r="S1146">
        <v>33.773699999999998</v>
      </c>
      <c r="T1146">
        <v>1.7000000000000001E-2</v>
      </c>
      <c r="U1146">
        <v>2455</v>
      </c>
      <c r="V1146">
        <v>359168000</v>
      </c>
      <c r="W1146">
        <v>318573216</v>
      </c>
      <c r="Y1146">
        <v>204703280</v>
      </c>
      <c r="Z1146">
        <v>532379872</v>
      </c>
      <c r="AA1146">
        <v>442381504</v>
      </c>
      <c r="AB1146">
        <v>34074456</v>
      </c>
      <c r="AC1146">
        <v>2648845</v>
      </c>
      <c r="AD1146">
        <v>1204924672</v>
      </c>
      <c r="AE1146">
        <v>289930752</v>
      </c>
      <c r="AF1146">
        <v>1563387392</v>
      </c>
      <c r="AG1146">
        <v>332329216</v>
      </c>
      <c r="AH1146">
        <v>737075392</v>
      </c>
      <c r="AI1146">
        <v>57986612</v>
      </c>
      <c r="AJ1146">
        <v>795062016</v>
      </c>
      <c r="AK1146">
        <v>56941428</v>
      </c>
      <c r="AL1146">
        <v>38598732</v>
      </c>
      <c r="AM1146">
        <v>1436558208</v>
      </c>
      <c r="AN1146">
        <v>675943424</v>
      </c>
      <c r="AO1146">
        <v>144580048</v>
      </c>
      <c r="AP1146">
        <v>1889014016</v>
      </c>
      <c r="AQ1146">
        <v>1858977024</v>
      </c>
      <c r="AR1146">
        <v>1563387392</v>
      </c>
      <c r="AS1146">
        <v>1436558208</v>
      </c>
      <c r="AT1146">
        <v>2250</v>
      </c>
      <c r="AU1146">
        <v>0.84799999999999998</v>
      </c>
      <c r="AW1146">
        <v>0.10324899999999999</v>
      </c>
      <c r="AX1146">
        <v>0.329183</v>
      </c>
      <c r="AY1146">
        <v>2.6723400000000001E-2</v>
      </c>
      <c r="AZ1146">
        <v>64938</v>
      </c>
    </row>
    <row r="1147" spans="1:52">
      <c r="A1147">
        <v>2015</v>
      </c>
      <c r="B1147">
        <v>139755</v>
      </c>
      <c r="C1147" t="s">
        <v>134</v>
      </c>
      <c r="D1147" t="s">
        <v>131</v>
      </c>
      <c r="E1147">
        <f t="shared" si="17"/>
        <v>1</v>
      </c>
      <c r="F1147">
        <f>IF(ISNA(VLOOKUP(B1147,criteria!$U$2:$U$174,1,0)),0,1)</f>
        <v>1</v>
      </c>
      <c r="G1147">
        <v>0.32169960039593798</v>
      </c>
      <c r="H1147">
        <v>0.35202279202279202</v>
      </c>
      <c r="I1147">
        <v>27277</v>
      </c>
      <c r="J1147">
        <v>8775</v>
      </c>
      <c r="K1147">
        <v>3087</v>
      </c>
      <c r="L1147">
        <v>2</v>
      </c>
      <c r="M1147">
        <v>3089</v>
      </c>
      <c r="T1147">
        <v>0.02</v>
      </c>
      <c r="U1147">
        <v>2379</v>
      </c>
      <c r="V1147">
        <v>400006176</v>
      </c>
      <c r="W1147">
        <v>353571392</v>
      </c>
      <c r="Y1147">
        <v>211486432</v>
      </c>
      <c r="Z1147">
        <v>543106688</v>
      </c>
      <c r="AA1147">
        <v>452491296</v>
      </c>
      <c r="AB1147">
        <v>1721782</v>
      </c>
      <c r="AC1147">
        <v>531410</v>
      </c>
      <c r="AD1147">
        <v>1257376896</v>
      </c>
      <c r="AE1147">
        <v>262135296</v>
      </c>
      <c r="AF1147">
        <v>1533252736</v>
      </c>
      <c r="AG1147">
        <v>319076608</v>
      </c>
      <c r="AH1147">
        <v>762699840</v>
      </c>
      <c r="AI1147">
        <v>58224084</v>
      </c>
      <c r="AJ1147">
        <v>820923904</v>
      </c>
      <c r="AK1147">
        <v>58518776</v>
      </c>
      <c r="AL1147">
        <v>39244728</v>
      </c>
      <c r="AM1147">
        <v>1454392192</v>
      </c>
      <c r="AN1147">
        <v>703534976</v>
      </c>
      <c r="AO1147">
        <v>160007120</v>
      </c>
      <c r="AP1147">
        <v>1858977024</v>
      </c>
      <c r="AQ1147">
        <v>1843763968</v>
      </c>
      <c r="AR1147">
        <v>1533252736</v>
      </c>
      <c r="AS1147">
        <v>1454392192</v>
      </c>
      <c r="AT1147">
        <v>2335</v>
      </c>
      <c r="AU1147">
        <v>0.86299999999999999</v>
      </c>
      <c r="AW1147">
        <v>8.9083300000000004E-2</v>
      </c>
      <c r="AX1147">
        <v>0.36054399999999998</v>
      </c>
      <c r="AY1147">
        <v>2.39715E-2</v>
      </c>
      <c r="AZ1147">
        <v>67276</v>
      </c>
    </row>
    <row r="1148" spans="1:52">
      <c r="A1148">
        <v>2016</v>
      </c>
      <c r="B1148">
        <v>139755</v>
      </c>
      <c r="C1148" t="s">
        <v>134</v>
      </c>
      <c r="D1148" t="s">
        <v>131</v>
      </c>
      <c r="E1148">
        <f t="shared" si="17"/>
        <v>1</v>
      </c>
      <c r="F1148">
        <f>IF(ISNA(VLOOKUP(B1148,criteria!$U$2:$U$174,1,0)),0,1)</f>
        <v>1</v>
      </c>
      <c r="G1148">
        <v>0.25773060796645703</v>
      </c>
      <c r="H1148">
        <v>0.36565836298932386</v>
      </c>
      <c r="I1148">
        <v>30528</v>
      </c>
      <c r="J1148">
        <v>7868</v>
      </c>
      <c r="K1148">
        <v>2873</v>
      </c>
      <c r="L1148">
        <v>4</v>
      </c>
      <c r="M1148">
        <v>2877</v>
      </c>
      <c r="N1148" t="s">
        <v>135</v>
      </c>
      <c r="O1148" t="s">
        <v>132</v>
      </c>
      <c r="P1148" t="s">
        <v>50</v>
      </c>
      <c r="Q1148" t="s">
        <v>54</v>
      </c>
      <c r="R1148">
        <v>-84.394800000000004</v>
      </c>
      <c r="S1148">
        <v>33.772399999999998</v>
      </c>
      <c r="T1148">
        <v>1.2E-2</v>
      </c>
      <c r="U1148">
        <v>2409</v>
      </c>
      <c r="V1148">
        <v>412344416</v>
      </c>
      <c r="W1148">
        <v>361845824</v>
      </c>
      <c r="Y1148">
        <v>233235552</v>
      </c>
      <c r="Z1148">
        <v>556436736</v>
      </c>
      <c r="AA1148">
        <v>508875168</v>
      </c>
      <c r="AB1148">
        <v>2738147</v>
      </c>
      <c r="AC1148">
        <v>8150022</v>
      </c>
      <c r="AD1148">
        <v>1308705536</v>
      </c>
      <c r="AE1148">
        <v>303937376</v>
      </c>
      <c r="AF1148">
        <v>1620668416</v>
      </c>
      <c r="AG1148">
        <v>334572576</v>
      </c>
      <c r="AH1148">
        <v>809284160</v>
      </c>
      <c r="AI1148">
        <v>69816648</v>
      </c>
      <c r="AJ1148">
        <v>879100800</v>
      </c>
      <c r="AK1148">
        <v>63937640</v>
      </c>
      <c r="AL1148">
        <v>42422684</v>
      </c>
      <c r="AM1148">
        <v>1561314432</v>
      </c>
      <c r="AN1148">
        <v>750560064</v>
      </c>
      <c r="AO1148">
        <v>197769312</v>
      </c>
      <c r="AP1148">
        <v>1843763968</v>
      </c>
      <c r="AQ1148">
        <v>1985801984</v>
      </c>
      <c r="AR1148">
        <v>1620668416</v>
      </c>
      <c r="AS1148">
        <v>1561314432</v>
      </c>
      <c r="AT1148">
        <v>2290</v>
      </c>
      <c r="AU1148">
        <v>0.85299999999999998</v>
      </c>
      <c r="AW1148">
        <v>8.4261799999999998E-2</v>
      </c>
      <c r="AX1148">
        <v>0.37743700000000002</v>
      </c>
      <c r="AY1148">
        <v>1.9498600000000001E-2</v>
      </c>
      <c r="AZ1148">
        <v>71161</v>
      </c>
    </row>
    <row r="1149" spans="1:52">
      <c r="A1149">
        <v>2017</v>
      </c>
      <c r="B1149">
        <v>139755</v>
      </c>
      <c r="C1149" t="s">
        <v>134</v>
      </c>
      <c r="D1149" t="s">
        <v>131</v>
      </c>
      <c r="E1149">
        <f t="shared" si="17"/>
        <v>1</v>
      </c>
      <c r="F1149">
        <f>IF(ISNA(VLOOKUP(B1149,criteria!$U$2:$U$174,1,0)),0,1)</f>
        <v>1</v>
      </c>
      <c r="G1149">
        <v>0.23395878972600564</v>
      </c>
      <c r="H1149">
        <v>0.38824806622336816</v>
      </c>
      <c r="I1149">
        <v>31497</v>
      </c>
      <c r="J1149">
        <v>7369</v>
      </c>
      <c r="K1149">
        <v>2855</v>
      </c>
      <c r="L1149">
        <v>6</v>
      </c>
      <c r="M1149">
        <v>2861</v>
      </c>
      <c r="N1149" t="s">
        <v>135</v>
      </c>
      <c r="O1149" t="s">
        <v>132</v>
      </c>
      <c r="P1149" t="s">
        <v>50</v>
      </c>
      <c r="Q1149" t="s">
        <v>54</v>
      </c>
      <c r="R1149">
        <v>-84.394800000000004</v>
      </c>
      <c r="S1149">
        <v>33.772399999999998</v>
      </c>
      <c r="T1149">
        <v>1.2E-2</v>
      </c>
      <c r="U1149">
        <v>2472</v>
      </c>
      <c r="V1149">
        <v>422712928</v>
      </c>
      <c r="W1149">
        <v>369856160</v>
      </c>
      <c r="Y1149">
        <v>247095984</v>
      </c>
      <c r="Z1149">
        <v>625634304</v>
      </c>
      <c r="AA1149">
        <v>546508032</v>
      </c>
      <c r="AB1149">
        <v>1498581</v>
      </c>
      <c r="AC1149">
        <v>16947962</v>
      </c>
      <c r="AD1149">
        <v>1406529536</v>
      </c>
      <c r="AE1149">
        <v>332696768</v>
      </c>
      <c r="AF1149">
        <v>1748050304</v>
      </c>
      <c r="AG1149">
        <v>344736256</v>
      </c>
      <c r="AH1149">
        <v>879841280</v>
      </c>
      <c r="AI1149">
        <v>78546416</v>
      </c>
      <c r="AJ1149">
        <v>958387712</v>
      </c>
      <c r="AK1149">
        <v>66179408</v>
      </c>
      <c r="AL1149">
        <v>43219188</v>
      </c>
      <c r="AM1149">
        <v>1706288128</v>
      </c>
      <c r="AN1149">
        <v>793136640</v>
      </c>
      <c r="AO1149">
        <v>229223520</v>
      </c>
      <c r="AP1149">
        <v>1985801984</v>
      </c>
      <c r="AQ1149">
        <v>2091110016</v>
      </c>
      <c r="AR1149">
        <v>1748050304</v>
      </c>
      <c r="AS1149">
        <v>1706288128</v>
      </c>
    </row>
    <row r="1150" spans="1:52">
      <c r="A1150">
        <v>1990</v>
      </c>
      <c r="B1150">
        <v>139931</v>
      </c>
      <c r="C1150" t="s">
        <v>220</v>
      </c>
      <c r="D1150" t="s">
        <v>131</v>
      </c>
      <c r="E1150">
        <f t="shared" si="17"/>
        <v>0</v>
      </c>
      <c r="F1150">
        <f>IF(ISNA(VLOOKUP(B1150,criteria!$U$2:$U$174,1,0)),0,1)</f>
        <v>1</v>
      </c>
      <c r="G1150" t="s">
        <v>636</v>
      </c>
      <c r="H1150" t="s">
        <v>636</v>
      </c>
      <c r="N1150">
        <v>30460</v>
      </c>
      <c r="O1150" t="s">
        <v>132</v>
      </c>
      <c r="V1150">
        <v>18308032</v>
      </c>
      <c r="Y1150">
        <v>85186</v>
      </c>
      <c r="Z1150">
        <v>6396214</v>
      </c>
      <c r="AA1150">
        <v>37234392</v>
      </c>
      <c r="AB1150">
        <v>272101</v>
      </c>
      <c r="AC1150">
        <v>123195</v>
      </c>
      <c r="AF1150">
        <v>79912264</v>
      </c>
      <c r="AG1150">
        <v>30122168</v>
      </c>
      <c r="AH1150">
        <v>1177579</v>
      </c>
      <c r="AI1150">
        <v>1056047</v>
      </c>
      <c r="AJ1150">
        <v>2233626</v>
      </c>
      <c r="AK1150">
        <v>7121284</v>
      </c>
      <c r="AL1150">
        <v>3104913</v>
      </c>
      <c r="AM1150">
        <v>77854392</v>
      </c>
      <c r="AN1150">
        <v>35792476</v>
      </c>
      <c r="AO1150">
        <v>10109986</v>
      </c>
    </row>
    <row r="1151" spans="1:52">
      <c r="A1151">
        <v>1991</v>
      </c>
      <c r="B1151">
        <v>139931</v>
      </c>
      <c r="C1151" t="s">
        <v>220</v>
      </c>
      <c r="D1151" t="s">
        <v>131</v>
      </c>
      <c r="E1151">
        <f t="shared" si="17"/>
        <v>0</v>
      </c>
      <c r="F1151">
        <f>IF(ISNA(VLOOKUP(B1151,criteria!$U$2:$U$174,1,0)),0,1)</f>
        <v>1</v>
      </c>
      <c r="G1151" t="s">
        <v>636</v>
      </c>
      <c r="H1151" t="s">
        <v>636</v>
      </c>
      <c r="N1151">
        <v>30460</v>
      </c>
      <c r="O1151" t="s">
        <v>132</v>
      </c>
      <c r="V1151">
        <v>20959504</v>
      </c>
      <c r="Y1151">
        <v>122638</v>
      </c>
      <c r="Z1151">
        <v>8361147</v>
      </c>
      <c r="AA1151">
        <v>39025944</v>
      </c>
      <c r="AB1151">
        <v>480155</v>
      </c>
      <c r="AC1151">
        <v>52197</v>
      </c>
      <c r="AF1151">
        <v>87492000</v>
      </c>
      <c r="AG1151">
        <v>32491332</v>
      </c>
      <c r="AH1151">
        <v>1140237</v>
      </c>
      <c r="AI1151">
        <v>1310376</v>
      </c>
      <c r="AJ1151">
        <v>2450613</v>
      </c>
      <c r="AK1151">
        <v>8051419</v>
      </c>
      <c r="AL1151">
        <v>3266339</v>
      </c>
      <c r="AM1151">
        <v>84559328</v>
      </c>
      <c r="AN1151">
        <v>38496632</v>
      </c>
      <c r="AO1151">
        <v>10455616</v>
      </c>
    </row>
    <row r="1152" spans="1:52">
      <c r="A1152">
        <v>1992</v>
      </c>
      <c r="B1152">
        <v>139931</v>
      </c>
      <c r="C1152" t="s">
        <v>220</v>
      </c>
      <c r="D1152" t="s">
        <v>131</v>
      </c>
      <c r="E1152">
        <f t="shared" si="17"/>
        <v>0</v>
      </c>
      <c r="F1152">
        <f>IF(ISNA(VLOOKUP(B1152,criteria!$U$2:$U$174,1,0)),0,1)</f>
        <v>1</v>
      </c>
      <c r="G1152" t="s">
        <v>636</v>
      </c>
      <c r="H1152" t="s">
        <v>636</v>
      </c>
      <c r="N1152">
        <v>30460</v>
      </c>
      <c r="O1152" t="s">
        <v>132</v>
      </c>
      <c r="V1152">
        <v>24303052</v>
      </c>
      <c r="Y1152">
        <v>82629</v>
      </c>
      <c r="Z1152">
        <v>8818218</v>
      </c>
      <c r="AA1152">
        <v>41934284</v>
      </c>
      <c r="AB1152">
        <v>311700</v>
      </c>
      <c r="AC1152">
        <v>3980242</v>
      </c>
      <c r="AF1152">
        <v>102790592</v>
      </c>
      <c r="AG1152">
        <v>35356752</v>
      </c>
      <c r="AH1152">
        <v>1030822</v>
      </c>
      <c r="AI1152">
        <v>1061414</v>
      </c>
      <c r="AJ1152">
        <v>2092236</v>
      </c>
      <c r="AK1152">
        <v>9034874</v>
      </c>
      <c r="AL1152">
        <v>6020579</v>
      </c>
      <c r="AM1152">
        <v>100591368</v>
      </c>
      <c r="AN1152">
        <v>42532104</v>
      </c>
      <c r="AO1152">
        <v>12186528</v>
      </c>
    </row>
    <row r="1153" spans="1:52">
      <c r="A1153">
        <v>1993</v>
      </c>
      <c r="B1153">
        <v>139931</v>
      </c>
      <c r="C1153" t="s">
        <v>220</v>
      </c>
      <c r="D1153" t="s">
        <v>131</v>
      </c>
      <c r="E1153">
        <f t="shared" si="17"/>
        <v>0</v>
      </c>
      <c r="F1153">
        <f>IF(ISNA(VLOOKUP(B1153,criteria!$U$2:$U$174,1,0)),0,1)</f>
        <v>1</v>
      </c>
      <c r="G1153" t="s">
        <v>636</v>
      </c>
      <c r="H1153" t="s">
        <v>636</v>
      </c>
      <c r="N1153">
        <v>30460</v>
      </c>
      <c r="O1153" t="s">
        <v>132</v>
      </c>
      <c r="V1153">
        <v>25606512</v>
      </c>
      <c r="Y1153">
        <v>112257</v>
      </c>
      <c r="Z1153">
        <v>7999735</v>
      </c>
      <c r="AA1153">
        <v>50262540</v>
      </c>
      <c r="AB1153">
        <v>232671</v>
      </c>
      <c r="AC1153">
        <v>2317642</v>
      </c>
      <c r="AF1153">
        <v>110957440</v>
      </c>
      <c r="AG1153">
        <v>38096692</v>
      </c>
      <c r="AH1153">
        <v>1113039</v>
      </c>
      <c r="AI1153">
        <v>1084593</v>
      </c>
      <c r="AJ1153">
        <v>2197632</v>
      </c>
      <c r="AK1153">
        <v>9875891</v>
      </c>
      <c r="AL1153">
        <v>6175738</v>
      </c>
      <c r="AM1153">
        <v>107477648</v>
      </c>
      <c r="AN1153">
        <v>46488864</v>
      </c>
      <c r="AO1153">
        <v>13499589</v>
      </c>
    </row>
    <row r="1154" spans="1:52">
      <c r="A1154">
        <v>1994</v>
      </c>
      <c r="B1154">
        <v>139931</v>
      </c>
      <c r="C1154" t="s">
        <v>220</v>
      </c>
      <c r="D1154" t="s">
        <v>131</v>
      </c>
      <c r="E1154">
        <f t="shared" ref="E1154:E1217" si="18">IF(M1154&gt;999,1,0)</f>
        <v>0</v>
      </c>
      <c r="F1154">
        <f>IF(ISNA(VLOOKUP(B1154,criteria!$U$2:$U$174,1,0)),0,1)</f>
        <v>1</v>
      </c>
      <c r="G1154" t="s">
        <v>636</v>
      </c>
      <c r="H1154" t="s">
        <v>636</v>
      </c>
      <c r="V1154">
        <v>26119784</v>
      </c>
      <c r="Y1154">
        <v>168315</v>
      </c>
      <c r="Z1154">
        <v>7857564</v>
      </c>
      <c r="AA1154">
        <v>59913332</v>
      </c>
      <c r="AB1154">
        <v>245926</v>
      </c>
      <c r="AC1154">
        <v>2316136</v>
      </c>
      <c r="AF1154">
        <v>122107440</v>
      </c>
      <c r="AG1154">
        <v>41425136</v>
      </c>
      <c r="AH1154">
        <v>1233556</v>
      </c>
      <c r="AI1154">
        <v>807903</v>
      </c>
      <c r="AJ1154">
        <v>2041459</v>
      </c>
      <c r="AK1154">
        <v>10890983</v>
      </c>
      <c r="AL1154">
        <v>7206485</v>
      </c>
      <c r="AM1154">
        <v>118565568</v>
      </c>
      <c r="AN1154">
        <v>50506648</v>
      </c>
      <c r="AO1154">
        <v>14107648</v>
      </c>
    </row>
    <row r="1155" spans="1:52">
      <c r="A1155">
        <v>1995</v>
      </c>
      <c r="B1155">
        <v>139931</v>
      </c>
      <c r="C1155" t="s">
        <v>220</v>
      </c>
      <c r="D1155" t="s">
        <v>131</v>
      </c>
      <c r="E1155">
        <f t="shared" si="18"/>
        <v>0</v>
      </c>
      <c r="F1155">
        <f>IF(ISNA(VLOOKUP(B1155,criteria!$U$2:$U$174,1,0)),0,1)</f>
        <v>1</v>
      </c>
      <c r="G1155" t="s">
        <v>636</v>
      </c>
      <c r="H1155" t="s">
        <v>636</v>
      </c>
      <c r="N1155">
        <v>30460</v>
      </c>
      <c r="O1155" t="s">
        <v>132</v>
      </c>
      <c r="V1155">
        <v>28002588</v>
      </c>
      <c r="Y1155">
        <v>193867</v>
      </c>
      <c r="Z1155">
        <v>8923108</v>
      </c>
      <c r="AA1155">
        <v>64150880</v>
      </c>
      <c r="AB1155">
        <v>235046</v>
      </c>
      <c r="AC1155">
        <v>3471596</v>
      </c>
      <c r="AF1155">
        <v>131213680</v>
      </c>
      <c r="AG1155">
        <v>43171780</v>
      </c>
      <c r="AH1155">
        <v>1140189</v>
      </c>
      <c r="AI1155">
        <v>1058049</v>
      </c>
      <c r="AJ1155">
        <v>2198238</v>
      </c>
      <c r="AK1155">
        <v>11297418</v>
      </c>
      <c r="AL1155">
        <v>5325769</v>
      </c>
      <c r="AM1155">
        <v>125892344</v>
      </c>
      <c r="AN1155">
        <v>53020400</v>
      </c>
      <c r="AO1155">
        <v>15147605</v>
      </c>
    </row>
    <row r="1156" spans="1:52">
      <c r="A1156">
        <v>1996</v>
      </c>
      <c r="B1156">
        <v>139931</v>
      </c>
      <c r="C1156" t="s">
        <v>220</v>
      </c>
      <c r="D1156" t="s">
        <v>131</v>
      </c>
      <c r="E1156">
        <f t="shared" si="18"/>
        <v>0</v>
      </c>
      <c r="F1156">
        <f>IF(ISNA(VLOOKUP(B1156,criteria!$U$2:$U$174,1,0)),0,1)</f>
        <v>1</v>
      </c>
      <c r="G1156" t="s">
        <v>636</v>
      </c>
      <c r="H1156" t="s">
        <v>636</v>
      </c>
      <c r="N1156">
        <v>30460</v>
      </c>
      <c r="O1156" t="s">
        <v>132</v>
      </c>
      <c r="V1156">
        <v>30090136</v>
      </c>
      <c r="Y1156">
        <v>285322</v>
      </c>
      <c r="Z1156">
        <v>40913524</v>
      </c>
      <c r="AA1156">
        <v>66986232</v>
      </c>
      <c r="AB1156">
        <v>655144</v>
      </c>
      <c r="AC1156">
        <v>3229400</v>
      </c>
      <c r="AF1156">
        <v>168138496</v>
      </c>
      <c r="AG1156">
        <v>46206700</v>
      </c>
      <c r="AH1156">
        <v>1250545</v>
      </c>
      <c r="AI1156">
        <v>1124543</v>
      </c>
      <c r="AJ1156">
        <v>2375088</v>
      </c>
      <c r="AK1156">
        <v>10789083</v>
      </c>
      <c r="AL1156">
        <v>8053939</v>
      </c>
      <c r="AM1156">
        <v>134306352</v>
      </c>
      <c r="AN1156">
        <v>57256700</v>
      </c>
      <c r="AO1156">
        <v>16694294</v>
      </c>
      <c r="AP1156">
        <v>1407039</v>
      </c>
      <c r="AQ1156">
        <v>1472491</v>
      </c>
      <c r="AT1156">
        <v>999</v>
      </c>
      <c r="AU1156">
        <v>0.36499999999999999</v>
      </c>
    </row>
    <row r="1157" spans="1:52">
      <c r="A1157">
        <v>1997</v>
      </c>
      <c r="B1157">
        <v>139931</v>
      </c>
      <c r="C1157" t="s">
        <v>220</v>
      </c>
      <c r="D1157" t="s">
        <v>131</v>
      </c>
      <c r="E1157">
        <f t="shared" si="18"/>
        <v>0</v>
      </c>
      <c r="F1157">
        <f>IF(ISNA(VLOOKUP(B1157,criteria!$U$2:$U$174,1,0)),0,1)</f>
        <v>1</v>
      </c>
      <c r="G1157" t="s">
        <v>636</v>
      </c>
      <c r="H1157" t="s">
        <v>636</v>
      </c>
      <c r="N1157">
        <v>30460</v>
      </c>
      <c r="O1157" t="s">
        <v>132</v>
      </c>
      <c r="V1157">
        <v>32253400</v>
      </c>
      <c r="Y1157">
        <v>294920</v>
      </c>
      <c r="Z1157">
        <v>12255551</v>
      </c>
      <c r="AA1157">
        <v>74028664</v>
      </c>
      <c r="AB1157">
        <v>745785</v>
      </c>
      <c r="AC1157">
        <v>3251406</v>
      </c>
      <c r="AF1157">
        <v>148185424</v>
      </c>
      <c r="AG1157">
        <v>50641288</v>
      </c>
      <c r="AH1157">
        <v>1282297</v>
      </c>
      <c r="AI1157">
        <v>1672597</v>
      </c>
      <c r="AJ1157">
        <v>2954894</v>
      </c>
      <c r="AK1157">
        <v>11349359</v>
      </c>
      <c r="AL1157">
        <v>9074652</v>
      </c>
      <c r="AM1157">
        <v>144425648</v>
      </c>
      <c r="AN1157">
        <v>61549908</v>
      </c>
      <c r="AO1157">
        <v>16995756</v>
      </c>
      <c r="AP1157">
        <v>1472491</v>
      </c>
      <c r="AQ1157">
        <v>1655531</v>
      </c>
      <c r="AT1157">
        <v>1003</v>
      </c>
      <c r="AU1157">
        <v>0.35499999999999998</v>
      </c>
      <c r="AW1157">
        <v>0.114972</v>
      </c>
      <c r="AX1157">
        <v>0.54251400000000005</v>
      </c>
      <c r="AY1157">
        <v>4.1035099999999998E-2</v>
      </c>
      <c r="AZ1157">
        <v>38617.5</v>
      </c>
    </row>
    <row r="1158" spans="1:52">
      <c r="A1158">
        <v>1998</v>
      </c>
      <c r="B1158">
        <v>139931</v>
      </c>
      <c r="C1158" t="s">
        <v>220</v>
      </c>
      <c r="D1158" t="s">
        <v>131</v>
      </c>
      <c r="E1158">
        <f t="shared" si="18"/>
        <v>0</v>
      </c>
      <c r="F1158">
        <f>IF(ISNA(VLOOKUP(B1158,criteria!$U$2:$U$174,1,0)),0,1)</f>
        <v>1</v>
      </c>
      <c r="G1158" t="s">
        <v>636</v>
      </c>
      <c r="H1158" t="s">
        <v>636</v>
      </c>
      <c r="N1158">
        <v>30460</v>
      </c>
      <c r="O1158" t="s">
        <v>132</v>
      </c>
      <c r="V1158">
        <v>32731720</v>
      </c>
      <c r="Y1158">
        <v>252879</v>
      </c>
      <c r="Z1158">
        <v>11463715</v>
      </c>
      <c r="AA1158">
        <v>79794240</v>
      </c>
      <c r="AB1158">
        <v>892479</v>
      </c>
      <c r="AC1158">
        <v>2861948</v>
      </c>
      <c r="AF1158">
        <v>155963088</v>
      </c>
      <c r="AG1158">
        <v>54414604</v>
      </c>
      <c r="AH1158">
        <v>1643326</v>
      </c>
      <c r="AI1158">
        <v>1579302</v>
      </c>
      <c r="AJ1158">
        <v>3222628</v>
      </c>
      <c r="AK1158">
        <v>11246418</v>
      </c>
      <c r="AL1158">
        <v>9269986</v>
      </c>
      <c r="AM1158">
        <v>153407872</v>
      </c>
      <c r="AN1158">
        <v>63821000</v>
      </c>
      <c r="AO1158">
        <v>17968400</v>
      </c>
      <c r="AP1158">
        <v>1655531</v>
      </c>
      <c r="AQ1158">
        <v>1683419</v>
      </c>
      <c r="AT1158">
        <v>1121</v>
      </c>
      <c r="AU1158">
        <v>0.379</v>
      </c>
      <c r="AW1158">
        <v>0.118058</v>
      </c>
      <c r="AX1158">
        <v>0.555728</v>
      </c>
      <c r="AY1158">
        <v>4.3106800000000001E-2</v>
      </c>
      <c r="AZ1158">
        <v>39620</v>
      </c>
    </row>
    <row r="1159" spans="1:52">
      <c r="A1159">
        <v>1999</v>
      </c>
      <c r="B1159">
        <v>139931</v>
      </c>
      <c r="C1159" t="s">
        <v>220</v>
      </c>
      <c r="D1159" t="s">
        <v>131</v>
      </c>
      <c r="E1159">
        <f t="shared" si="18"/>
        <v>0</v>
      </c>
      <c r="F1159">
        <f>IF(ISNA(VLOOKUP(B1159,criteria!$U$2:$U$174,1,0)),0,1)</f>
        <v>1</v>
      </c>
      <c r="G1159" t="s">
        <v>636</v>
      </c>
      <c r="H1159" t="s">
        <v>636</v>
      </c>
      <c r="V1159">
        <v>34849632</v>
      </c>
      <c r="Y1159">
        <v>212586</v>
      </c>
      <c r="Z1159">
        <v>11126640</v>
      </c>
      <c r="AA1159">
        <v>83541360</v>
      </c>
      <c r="AB1159">
        <v>987881</v>
      </c>
      <c r="AC1159">
        <v>2977570</v>
      </c>
      <c r="AF1159">
        <v>163259904</v>
      </c>
      <c r="AG1159">
        <v>56602024</v>
      </c>
      <c r="AH1159">
        <v>1650283</v>
      </c>
      <c r="AI1159">
        <v>1743590</v>
      </c>
      <c r="AJ1159">
        <v>3393873</v>
      </c>
      <c r="AK1159">
        <v>11329050</v>
      </c>
      <c r="AL1159">
        <v>9555814</v>
      </c>
      <c r="AM1159">
        <v>159551680</v>
      </c>
      <c r="AN1159">
        <v>66317888</v>
      </c>
      <c r="AO1159">
        <v>19478760</v>
      </c>
      <c r="AP1159">
        <v>14238041</v>
      </c>
      <c r="AQ1159">
        <v>16923396</v>
      </c>
      <c r="AT1159">
        <v>1027</v>
      </c>
      <c r="AU1159">
        <v>0.34399999999999997</v>
      </c>
      <c r="AW1159">
        <v>0.10620300000000001</v>
      </c>
      <c r="AX1159">
        <v>0.54674</v>
      </c>
      <c r="AY1159">
        <v>4.1526800000000003E-2</v>
      </c>
      <c r="AZ1159">
        <v>40816</v>
      </c>
    </row>
    <row r="1160" spans="1:52">
      <c r="A1160">
        <v>2000</v>
      </c>
      <c r="B1160">
        <v>139931</v>
      </c>
      <c r="C1160" t="s">
        <v>220</v>
      </c>
      <c r="D1160" t="s">
        <v>131</v>
      </c>
      <c r="E1160">
        <f t="shared" si="18"/>
        <v>0</v>
      </c>
      <c r="F1160">
        <f>IF(ISNA(VLOOKUP(B1160,criteria!$U$2:$U$174,1,0)),0,1)</f>
        <v>1</v>
      </c>
      <c r="G1160" t="s">
        <v>636</v>
      </c>
      <c r="H1160" t="s">
        <v>636</v>
      </c>
      <c r="N1160">
        <v>30460</v>
      </c>
      <c r="O1160" t="s">
        <v>132</v>
      </c>
      <c r="V1160">
        <v>34653396</v>
      </c>
      <c r="Y1160">
        <v>1120531</v>
      </c>
      <c r="Z1160">
        <v>11346021</v>
      </c>
      <c r="AA1160">
        <v>88212032</v>
      </c>
      <c r="AB1160">
        <v>173386</v>
      </c>
      <c r="AC1160">
        <v>2960817</v>
      </c>
      <c r="AF1160">
        <v>167780432</v>
      </c>
      <c r="AG1160">
        <v>57817168</v>
      </c>
      <c r="AH1160">
        <v>1592646</v>
      </c>
      <c r="AI1160">
        <v>2190739</v>
      </c>
      <c r="AJ1160">
        <v>3783385</v>
      </c>
      <c r="AK1160">
        <v>11814790</v>
      </c>
      <c r="AL1160">
        <v>11546015</v>
      </c>
      <c r="AM1160">
        <v>164754064</v>
      </c>
      <c r="AN1160">
        <v>68463760</v>
      </c>
      <c r="AO1160">
        <v>18402218</v>
      </c>
      <c r="AP1160">
        <v>1915990</v>
      </c>
      <c r="AQ1160">
        <v>2089053</v>
      </c>
      <c r="AT1160">
        <v>1217</v>
      </c>
      <c r="AU1160">
        <v>0.38100000000000001</v>
      </c>
      <c r="AW1160">
        <v>0.107599</v>
      </c>
      <c r="AX1160">
        <v>0.53515599999999997</v>
      </c>
      <c r="AY1160">
        <v>4.0482999999999998E-2</v>
      </c>
      <c r="AZ1160">
        <v>44416.5</v>
      </c>
    </row>
    <row r="1161" spans="1:52">
      <c r="A1161">
        <v>2001</v>
      </c>
      <c r="B1161">
        <v>139931</v>
      </c>
      <c r="C1161" t="s">
        <v>220</v>
      </c>
      <c r="D1161" t="s">
        <v>131</v>
      </c>
      <c r="E1161">
        <f t="shared" si="18"/>
        <v>1</v>
      </c>
      <c r="F1161">
        <f>IF(ISNA(VLOOKUP(B1161,criteria!$U$2:$U$174,1,0)),0,1)</f>
        <v>1</v>
      </c>
      <c r="G1161">
        <v>0.79134146341463418</v>
      </c>
      <c r="H1161">
        <v>0.44367390969332715</v>
      </c>
      <c r="I1161">
        <v>8200</v>
      </c>
      <c r="J1161">
        <v>6489</v>
      </c>
      <c r="K1161">
        <v>2853</v>
      </c>
      <c r="L1161">
        <v>26</v>
      </c>
      <c r="M1161">
        <v>2879</v>
      </c>
      <c r="V1161">
        <v>32551132</v>
      </c>
      <c r="W1161">
        <v>27800932</v>
      </c>
      <c r="Y1161">
        <v>660496</v>
      </c>
      <c r="Z1161">
        <v>14182620</v>
      </c>
      <c r="AA1161">
        <v>80612768</v>
      </c>
      <c r="AC1161">
        <v>3025285</v>
      </c>
      <c r="AD1161">
        <v>76736632</v>
      </c>
      <c r="AE1161">
        <v>80259376</v>
      </c>
      <c r="AF1161">
        <v>174649920</v>
      </c>
      <c r="AG1161">
        <v>66073152</v>
      </c>
      <c r="AH1161">
        <v>2126207.5</v>
      </c>
      <c r="AI1161">
        <v>2510933.5</v>
      </c>
      <c r="AJ1161">
        <v>4637141</v>
      </c>
      <c r="AK1161">
        <v>11541820</v>
      </c>
      <c r="AL1161">
        <v>13158325</v>
      </c>
      <c r="AM1161">
        <v>153340928</v>
      </c>
      <c r="AN1161">
        <v>73542048</v>
      </c>
      <c r="AO1161">
        <v>19518420</v>
      </c>
      <c r="AR1161">
        <v>174649920</v>
      </c>
      <c r="AS1161">
        <v>153340928</v>
      </c>
      <c r="AT1161">
        <v>1147</v>
      </c>
      <c r="AU1161">
        <v>0.36299999999999999</v>
      </c>
      <c r="AW1161">
        <v>0.124483</v>
      </c>
      <c r="AX1161">
        <v>0.52444500000000005</v>
      </c>
      <c r="AY1161">
        <v>4.8702500000000003E-2</v>
      </c>
      <c r="AZ1161">
        <v>45995</v>
      </c>
    </row>
    <row r="1162" spans="1:52">
      <c r="A1162">
        <v>2002</v>
      </c>
      <c r="B1162">
        <v>139931</v>
      </c>
      <c r="C1162" t="s">
        <v>220</v>
      </c>
      <c r="D1162" t="s">
        <v>131</v>
      </c>
      <c r="E1162">
        <f t="shared" si="18"/>
        <v>1</v>
      </c>
      <c r="F1162">
        <f>IF(ISNA(VLOOKUP(B1162,criteria!$U$2:$U$174,1,0)),0,1)</f>
        <v>1</v>
      </c>
      <c r="G1162">
        <v>0.61379818315737789</v>
      </c>
      <c r="H1162">
        <v>0.53300000000000003</v>
      </c>
      <c r="I1162">
        <v>8146</v>
      </c>
      <c r="J1162">
        <v>5000</v>
      </c>
      <c r="K1162">
        <v>2628</v>
      </c>
      <c r="L1162">
        <v>37</v>
      </c>
      <c r="M1162">
        <v>2665</v>
      </c>
      <c r="N1162">
        <v>30460</v>
      </c>
      <c r="O1162" t="s">
        <v>132</v>
      </c>
      <c r="V1162">
        <v>36686348</v>
      </c>
      <c r="W1162">
        <v>29787076</v>
      </c>
      <c r="Y1162">
        <v>293097</v>
      </c>
      <c r="Z1162">
        <v>14220343</v>
      </c>
      <c r="AA1162">
        <v>76227024</v>
      </c>
      <c r="AC1162">
        <v>3218378</v>
      </c>
      <c r="AD1162">
        <v>79681760</v>
      </c>
      <c r="AE1162">
        <v>76414344</v>
      </c>
      <c r="AF1162">
        <v>179879376</v>
      </c>
      <c r="AG1162">
        <v>67729776</v>
      </c>
      <c r="AH1162">
        <v>2189664.5</v>
      </c>
      <c r="AI1162">
        <v>2451821.75</v>
      </c>
      <c r="AJ1162">
        <v>4641486</v>
      </c>
      <c r="AK1162">
        <v>13250199</v>
      </c>
      <c r="AL1162">
        <v>14939557</v>
      </c>
      <c r="AM1162">
        <v>158350496</v>
      </c>
      <c r="AN1162">
        <v>76491752</v>
      </c>
      <c r="AO1162">
        <v>20498614</v>
      </c>
      <c r="AP1162">
        <v>2242929</v>
      </c>
      <c r="AQ1162">
        <v>2222611</v>
      </c>
      <c r="AR1162">
        <v>179879376</v>
      </c>
      <c r="AS1162">
        <v>158350496</v>
      </c>
      <c r="AT1162">
        <v>970</v>
      </c>
      <c r="AU1162">
        <v>0.374</v>
      </c>
      <c r="AW1162">
        <v>0.13943800000000001</v>
      </c>
      <c r="AX1162">
        <v>0.51554500000000003</v>
      </c>
      <c r="AY1162">
        <v>6.1428299999999998E-2</v>
      </c>
      <c r="AZ1162">
        <v>45675</v>
      </c>
    </row>
    <row r="1163" spans="1:52">
      <c r="A1163">
        <v>2003</v>
      </c>
      <c r="B1163">
        <v>139931</v>
      </c>
      <c r="C1163" t="s">
        <v>220</v>
      </c>
      <c r="D1163" t="s">
        <v>131</v>
      </c>
      <c r="E1163">
        <f t="shared" si="18"/>
        <v>1</v>
      </c>
      <c r="F1163">
        <f>IF(ISNA(VLOOKUP(B1163,criteria!$U$2:$U$174,1,0)),0,1)</f>
        <v>1</v>
      </c>
      <c r="G1163">
        <v>0.55042170883755037</v>
      </c>
      <c r="H1163">
        <v>0.57939151676660006</v>
      </c>
      <c r="I1163">
        <v>8181</v>
      </c>
      <c r="J1163">
        <v>4503</v>
      </c>
      <c r="K1163">
        <v>2593</v>
      </c>
      <c r="L1163">
        <v>16</v>
      </c>
      <c r="M1163">
        <v>2609</v>
      </c>
      <c r="N1163">
        <v>30460</v>
      </c>
      <c r="O1163" t="s">
        <v>132</v>
      </c>
      <c r="V1163">
        <v>40754528</v>
      </c>
      <c r="W1163">
        <v>32978720</v>
      </c>
      <c r="Y1163">
        <v>1209290</v>
      </c>
      <c r="Z1163">
        <v>15913800</v>
      </c>
      <c r="AA1163">
        <v>74593800</v>
      </c>
      <c r="AB1163">
        <v>10923</v>
      </c>
      <c r="AC1163">
        <v>2949238</v>
      </c>
      <c r="AD1163">
        <v>89361728</v>
      </c>
      <c r="AE1163">
        <v>73617680</v>
      </c>
      <c r="AF1163">
        <v>166686064</v>
      </c>
      <c r="AG1163">
        <v>68057912</v>
      </c>
      <c r="AH1163">
        <v>2478877</v>
      </c>
      <c r="AI1163">
        <v>2759776.25</v>
      </c>
      <c r="AJ1163">
        <v>5238653</v>
      </c>
      <c r="AK1163">
        <v>13465234</v>
      </c>
      <c r="AL1163">
        <v>14887023</v>
      </c>
      <c r="AM1163">
        <v>160960160</v>
      </c>
      <c r="AN1163">
        <v>76508816</v>
      </c>
      <c r="AO1163">
        <v>20263386</v>
      </c>
      <c r="AP1163">
        <v>2222611</v>
      </c>
      <c r="AQ1163">
        <v>2347834</v>
      </c>
      <c r="AR1163">
        <v>166686064</v>
      </c>
      <c r="AS1163">
        <v>160960160</v>
      </c>
      <c r="AT1163">
        <v>1095</v>
      </c>
      <c r="AU1163">
        <v>0.378</v>
      </c>
      <c r="AW1163">
        <v>0.14232400000000001</v>
      </c>
      <c r="AX1163">
        <v>0.52309899999999998</v>
      </c>
      <c r="AY1163">
        <v>6.2189099999999997E-2</v>
      </c>
      <c r="AZ1163">
        <v>45885</v>
      </c>
    </row>
    <row r="1164" spans="1:52">
      <c r="A1164">
        <v>2004</v>
      </c>
      <c r="B1164">
        <v>139931</v>
      </c>
      <c r="C1164" t="s">
        <v>220</v>
      </c>
      <c r="D1164" t="s">
        <v>131</v>
      </c>
      <c r="E1164">
        <f t="shared" si="18"/>
        <v>1</v>
      </c>
      <c r="F1164">
        <f>IF(ISNA(VLOOKUP(B1164,criteria!$U$2:$U$174,1,0)),0,1)</f>
        <v>1</v>
      </c>
      <c r="G1164">
        <v>0.5399570761267517</v>
      </c>
      <c r="H1164">
        <v>0.64624736965162499</v>
      </c>
      <c r="I1164">
        <v>7921</v>
      </c>
      <c r="J1164">
        <v>4277</v>
      </c>
      <c r="K1164">
        <v>2735</v>
      </c>
      <c r="L1164">
        <v>29</v>
      </c>
      <c r="M1164">
        <v>2764</v>
      </c>
      <c r="V1164">
        <v>45605480</v>
      </c>
      <c r="W1164">
        <v>37702264</v>
      </c>
      <c r="Y1164">
        <v>1205277</v>
      </c>
      <c r="Z1164">
        <v>17123972</v>
      </c>
      <c r="AA1164">
        <v>76028376</v>
      </c>
      <c r="AB1164">
        <v>881053</v>
      </c>
      <c r="AC1164">
        <v>3598723</v>
      </c>
      <c r="AD1164">
        <v>98884784</v>
      </c>
      <c r="AE1164">
        <v>75714288</v>
      </c>
      <c r="AF1164">
        <v>177863840</v>
      </c>
      <c r="AG1164">
        <v>70252960</v>
      </c>
      <c r="AH1164">
        <v>3870683.75</v>
      </c>
      <c r="AI1164">
        <v>2752580</v>
      </c>
      <c r="AJ1164">
        <v>6623264</v>
      </c>
      <c r="AK1164">
        <v>15059467</v>
      </c>
      <c r="AL1164">
        <v>15386781</v>
      </c>
      <c r="AM1164">
        <v>168879312</v>
      </c>
      <c r="AN1164">
        <v>78087072</v>
      </c>
      <c r="AO1164">
        <v>19377860</v>
      </c>
      <c r="AP1164">
        <v>2347834</v>
      </c>
      <c r="AQ1164">
        <v>2321820</v>
      </c>
      <c r="AR1164">
        <v>177863840</v>
      </c>
      <c r="AS1164">
        <v>168879312</v>
      </c>
      <c r="AT1164">
        <v>1336</v>
      </c>
      <c r="AU1164">
        <v>0.40899999999999997</v>
      </c>
      <c r="AW1164">
        <v>0.13734399999999999</v>
      </c>
      <c r="AX1164">
        <v>0.51011099999999998</v>
      </c>
      <c r="AY1164">
        <v>5.5106200000000001E-2</v>
      </c>
      <c r="AZ1164">
        <v>46888.5</v>
      </c>
    </row>
    <row r="1165" spans="1:52">
      <c r="A1165">
        <v>2005</v>
      </c>
      <c r="B1165">
        <v>139931</v>
      </c>
      <c r="C1165" t="s">
        <v>136</v>
      </c>
      <c r="D1165" t="s">
        <v>131</v>
      </c>
      <c r="E1165">
        <f t="shared" si="18"/>
        <v>1</v>
      </c>
      <c r="F1165">
        <f>IF(ISNA(VLOOKUP(B1165,criteria!$U$2:$U$174,1,0)),0,1)</f>
        <v>1</v>
      </c>
      <c r="G1165">
        <v>0.54244723737253975</v>
      </c>
      <c r="H1165">
        <v>0.65792349726775956</v>
      </c>
      <c r="I1165">
        <v>8434</v>
      </c>
      <c r="J1165">
        <v>4575</v>
      </c>
      <c r="K1165">
        <v>2983</v>
      </c>
      <c r="L1165">
        <v>27</v>
      </c>
      <c r="M1165">
        <v>3010</v>
      </c>
      <c r="N1165">
        <v>30460</v>
      </c>
      <c r="O1165" t="s">
        <v>132</v>
      </c>
      <c r="P1165" t="s">
        <v>50</v>
      </c>
      <c r="Q1165" t="s">
        <v>51</v>
      </c>
      <c r="V1165">
        <v>51272724</v>
      </c>
      <c r="W1165">
        <v>43869788</v>
      </c>
      <c r="Y1165">
        <v>1346902</v>
      </c>
      <c r="Z1165">
        <v>16557362</v>
      </c>
      <c r="AA1165">
        <v>80875344</v>
      </c>
      <c r="AB1165">
        <v>1078505</v>
      </c>
      <c r="AC1165">
        <v>4238798</v>
      </c>
      <c r="AD1165">
        <v>107604328</v>
      </c>
      <c r="AE1165">
        <v>81779120</v>
      </c>
      <c r="AF1165">
        <v>193145376</v>
      </c>
      <c r="AG1165">
        <v>74092616</v>
      </c>
      <c r="AH1165">
        <v>4211741</v>
      </c>
      <c r="AI1165">
        <v>3293737.5</v>
      </c>
      <c r="AJ1165">
        <v>7505478.5</v>
      </c>
      <c r="AK1165">
        <v>15608965</v>
      </c>
      <c r="AL1165">
        <v>15738430</v>
      </c>
      <c r="AM1165">
        <v>185086096</v>
      </c>
      <c r="AN1165">
        <v>81514456</v>
      </c>
      <c r="AO1165">
        <v>22308488</v>
      </c>
      <c r="AP1165">
        <v>2321820</v>
      </c>
      <c r="AQ1165">
        <v>2465814</v>
      </c>
      <c r="AR1165">
        <v>193145376</v>
      </c>
      <c r="AS1165">
        <v>185086096</v>
      </c>
      <c r="AT1165">
        <v>1228</v>
      </c>
      <c r="AU1165">
        <v>0.43</v>
      </c>
      <c r="AW1165">
        <v>0.12761800000000001</v>
      </c>
      <c r="AX1165">
        <v>0.50901099999999999</v>
      </c>
      <c r="AY1165">
        <v>4.8222099999999997E-2</v>
      </c>
      <c r="AZ1165">
        <v>48987</v>
      </c>
    </row>
    <row r="1166" spans="1:52">
      <c r="A1166">
        <v>2006</v>
      </c>
      <c r="B1166">
        <v>139931</v>
      </c>
      <c r="C1166" t="s">
        <v>136</v>
      </c>
      <c r="D1166" t="s">
        <v>131</v>
      </c>
      <c r="E1166">
        <f t="shared" si="18"/>
        <v>1</v>
      </c>
      <c r="F1166">
        <f>IF(ISNA(VLOOKUP(B1166,criteria!$U$2:$U$174,1,0)),0,1)</f>
        <v>1</v>
      </c>
      <c r="G1166">
        <v>0.55227655986509272</v>
      </c>
      <c r="H1166">
        <v>0.68593238822246461</v>
      </c>
      <c r="I1166">
        <v>8302</v>
      </c>
      <c r="J1166">
        <v>4585</v>
      </c>
      <c r="K1166">
        <v>3125</v>
      </c>
      <c r="L1166">
        <v>20</v>
      </c>
      <c r="M1166">
        <v>3145</v>
      </c>
      <c r="N1166">
        <v>30460</v>
      </c>
      <c r="O1166" t="s">
        <v>132</v>
      </c>
      <c r="P1166" t="s">
        <v>50</v>
      </c>
      <c r="Q1166" t="s">
        <v>51</v>
      </c>
      <c r="V1166">
        <v>56540612</v>
      </c>
      <c r="W1166">
        <v>46491392</v>
      </c>
      <c r="Y1166">
        <v>1404471</v>
      </c>
      <c r="Z1166">
        <v>18140148</v>
      </c>
      <c r="AA1166">
        <v>87640104</v>
      </c>
      <c r="AB1166">
        <v>1305679</v>
      </c>
      <c r="AC1166">
        <v>4697406</v>
      </c>
      <c r="AD1166">
        <v>114822248</v>
      </c>
      <c r="AE1166">
        <v>90785376</v>
      </c>
      <c r="AF1166">
        <v>212128752</v>
      </c>
      <c r="AG1166">
        <v>79405280</v>
      </c>
      <c r="AH1166">
        <v>4172313.5</v>
      </c>
      <c r="AI1166">
        <v>3341369.25</v>
      </c>
      <c r="AJ1166">
        <v>7513683</v>
      </c>
      <c r="AK1166">
        <v>17412974</v>
      </c>
      <c r="AL1166">
        <v>19910588</v>
      </c>
      <c r="AM1166">
        <v>203907200</v>
      </c>
      <c r="AN1166">
        <v>87765792</v>
      </c>
      <c r="AO1166">
        <v>23715674</v>
      </c>
      <c r="AP1166">
        <v>33877740</v>
      </c>
      <c r="AQ1166">
        <v>39384776</v>
      </c>
      <c r="AR1166">
        <v>212128752</v>
      </c>
      <c r="AS1166">
        <v>203907200</v>
      </c>
      <c r="AT1166">
        <v>1186</v>
      </c>
      <c r="AU1166">
        <v>0.45100000000000001</v>
      </c>
      <c r="AW1166">
        <v>0.13194600000000001</v>
      </c>
      <c r="AX1166">
        <v>0.50778599999999996</v>
      </c>
      <c r="AY1166">
        <v>4.8352699999999998E-2</v>
      </c>
      <c r="AZ1166">
        <v>50347</v>
      </c>
    </row>
    <row r="1167" spans="1:52">
      <c r="A1167">
        <v>2007</v>
      </c>
      <c r="B1167">
        <v>139931</v>
      </c>
      <c r="C1167" t="s">
        <v>136</v>
      </c>
      <c r="D1167" t="s">
        <v>131</v>
      </c>
      <c r="E1167">
        <f t="shared" si="18"/>
        <v>1</v>
      </c>
      <c r="F1167">
        <f>IF(ISNA(VLOOKUP(B1167,criteria!$U$2:$U$174,1,0)),0,1)</f>
        <v>1</v>
      </c>
      <c r="G1167">
        <v>0.47364130434782609</v>
      </c>
      <c r="H1167">
        <v>0.78886976477337922</v>
      </c>
      <c r="I1167">
        <v>7360</v>
      </c>
      <c r="J1167">
        <v>3486</v>
      </c>
      <c r="K1167">
        <v>2732</v>
      </c>
      <c r="L1167">
        <v>18</v>
      </c>
      <c r="M1167">
        <v>2750</v>
      </c>
      <c r="N1167">
        <v>30460</v>
      </c>
      <c r="O1167" t="s">
        <v>132</v>
      </c>
      <c r="P1167" t="s">
        <v>50</v>
      </c>
      <c r="Q1167" t="s">
        <v>51</v>
      </c>
      <c r="V1167">
        <v>64013108</v>
      </c>
      <c r="W1167">
        <v>52396164</v>
      </c>
      <c r="Y1167">
        <v>1975585</v>
      </c>
      <c r="Z1167">
        <v>18548936</v>
      </c>
      <c r="AA1167">
        <v>95173528</v>
      </c>
      <c r="AB1167">
        <v>1695944</v>
      </c>
      <c r="AC1167">
        <v>-135224</v>
      </c>
      <c r="AD1167">
        <v>125420928</v>
      </c>
      <c r="AE1167">
        <v>92526040</v>
      </c>
      <c r="AF1167">
        <v>227411040</v>
      </c>
      <c r="AG1167">
        <v>89526600</v>
      </c>
      <c r="AH1167">
        <v>3626174</v>
      </c>
      <c r="AI1167">
        <v>2944009.25</v>
      </c>
      <c r="AJ1167">
        <v>6570183</v>
      </c>
      <c r="AK1167">
        <v>17825680</v>
      </c>
      <c r="AL1167">
        <v>19582662</v>
      </c>
      <c r="AM1167">
        <v>220942432</v>
      </c>
      <c r="AN1167">
        <v>95115912</v>
      </c>
      <c r="AO1167">
        <v>26061454</v>
      </c>
      <c r="AP1167">
        <v>39384776</v>
      </c>
      <c r="AQ1167">
        <v>38534372</v>
      </c>
      <c r="AR1167">
        <v>227411040</v>
      </c>
      <c r="AS1167">
        <v>220942432</v>
      </c>
      <c r="AT1167">
        <v>1180</v>
      </c>
      <c r="AU1167">
        <v>0.45400000000000001</v>
      </c>
      <c r="AW1167">
        <v>0.13533800000000001</v>
      </c>
      <c r="AX1167">
        <v>0.49912000000000001</v>
      </c>
      <c r="AY1167">
        <v>4.7832300000000001E-2</v>
      </c>
      <c r="AZ1167">
        <v>51432</v>
      </c>
    </row>
    <row r="1168" spans="1:52">
      <c r="A1168">
        <v>2008</v>
      </c>
      <c r="B1168">
        <v>139931</v>
      </c>
      <c r="C1168" t="s">
        <v>136</v>
      </c>
      <c r="D1168" t="s">
        <v>131</v>
      </c>
      <c r="E1168">
        <f t="shared" si="18"/>
        <v>1</v>
      </c>
      <c r="F1168">
        <f>IF(ISNA(VLOOKUP(B1168,criteria!$U$2:$U$174,1,0)),0,1)</f>
        <v>1</v>
      </c>
      <c r="G1168">
        <v>0.45352286773794809</v>
      </c>
      <c r="H1168">
        <v>0.83346961024802402</v>
      </c>
      <c r="I1168">
        <v>8090</v>
      </c>
      <c r="J1168">
        <v>3669</v>
      </c>
      <c r="K1168">
        <v>3029</v>
      </c>
      <c r="L1168">
        <v>29</v>
      </c>
      <c r="M1168">
        <v>3058</v>
      </c>
      <c r="N1168">
        <v>30460</v>
      </c>
      <c r="O1168" t="s">
        <v>132</v>
      </c>
      <c r="P1168" t="s">
        <v>50</v>
      </c>
      <c r="Q1168" t="s">
        <v>51</v>
      </c>
      <c r="V1168">
        <v>75225488</v>
      </c>
      <c r="W1168">
        <v>60620440</v>
      </c>
      <c r="Y1168">
        <v>2259367</v>
      </c>
      <c r="Z1168">
        <v>21466170</v>
      </c>
      <c r="AA1168">
        <v>90095992</v>
      </c>
      <c r="AB1168">
        <v>3105047</v>
      </c>
      <c r="AC1168">
        <v>4050020</v>
      </c>
      <c r="AD1168">
        <v>122589936</v>
      </c>
      <c r="AE1168">
        <v>109888312</v>
      </c>
      <c r="AF1168">
        <v>263256272</v>
      </c>
      <c r="AG1168">
        <v>95259960</v>
      </c>
      <c r="AH1168">
        <v>4194086.75</v>
      </c>
      <c r="AI1168">
        <v>3034945</v>
      </c>
      <c r="AJ1168">
        <v>7229032</v>
      </c>
      <c r="AK1168">
        <v>19240278</v>
      </c>
      <c r="AL1168">
        <v>21913220</v>
      </c>
      <c r="AM1168">
        <v>241160864</v>
      </c>
      <c r="AN1168">
        <v>101705168</v>
      </c>
      <c r="AO1168">
        <v>27684154</v>
      </c>
      <c r="AP1168">
        <v>38534372</v>
      </c>
      <c r="AQ1168">
        <v>31832914</v>
      </c>
      <c r="AR1168">
        <v>263256272</v>
      </c>
      <c r="AS1168">
        <v>241160864</v>
      </c>
      <c r="AT1168">
        <v>1295</v>
      </c>
      <c r="AU1168">
        <v>0.47299999999999998</v>
      </c>
      <c r="AW1168">
        <v>0.12839400000000001</v>
      </c>
      <c r="AX1168">
        <v>0.49942199999999998</v>
      </c>
      <c r="AY1168">
        <v>4.5638400000000003E-2</v>
      </c>
      <c r="AZ1168">
        <v>52835</v>
      </c>
    </row>
    <row r="1169" spans="1:52">
      <c r="A1169">
        <v>2009</v>
      </c>
      <c r="B1169">
        <v>139931</v>
      </c>
      <c r="C1169" t="s">
        <v>136</v>
      </c>
      <c r="D1169" t="s">
        <v>131</v>
      </c>
      <c r="E1169">
        <f t="shared" si="18"/>
        <v>1</v>
      </c>
      <c r="F1169">
        <f>IF(ISNA(VLOOKUP(B1169,criteria!$U$2:$U$174,1,0)),0,1)</f>
        <v>1</v>
      </c>
      <c r="G1169">
        <v>0.50290023201856149</v>
      </c>
      <c r="H1169">
        <v>0.72226066897347174</v>
      </c>
      <c r="I1169">
        <v>8620</v>
      </c>
      <c r="J1169">
        <v>4335</v>
      </c>
      <c r="K1169">
        <v>3109</v>
      </c>
      <c r="L1169">
        <v>22</v>
      </c>
      <c r="M1169">
        <v>3131</v>
      </c>
      <c r="N1169">
        <v>30460</v>
      </c>
      <c r="O1169" t="s">
        <v>132</v>
      </c>
      <c r="P1169" t="s">
        <v>50</v>
      </c>
      <c r="Q1169" t="s">
        <v>51</v>
      </c>
      <c r="R1169">
        <v>-81.861699999999999</v>
      </c>
      <c r="S1169">
        <v>32.357900000000001</v>
      </c>
      <c r="V1169">
        <v>97594776</v>
      </c>
      <c r="W1169">
        <v>75024712</v>
      </c>
      <c r="Y1169">
        <v>2295233</v>
      </c>
      <c r="Z1169">
        <v>33353752</v>
      </c>
      <c r="AA1169">
        <v>72197208</v>
      </c>
      <c r="AB1169">
        <v>3026860</v>
      </c>
      <c r="AC1169">
        <v>15916610</v>
      </c>
      <c r="AD1169">
        <v>151386144</v>
      </c>
      <c r="AE1169">
        <v>115479144</v>
      </c>
      <c r="AF1169">
        <v>270898240</v>
      </c>
      <c r="AG1169">
        <v>100056312</v>
      </c>
      <c r="AH1169">
        <v>3553717</v>
      </c>
      <c r="AI1169">
        <v>2590291</v>
      </c>
      <c r="AJ1169">
        <v>6144008</v>
      </c>
      <c r="AK1169">
        <v>19710504</v>
      </c>
      <c r="AL1169">
        <v>22834012</v>
      </c>
      <c r="AM1169">
        <v>257714224</v>
      </c>
      <c r="AN1169">
        <v>104728160</v>
      </c>
      <c r="AO1169">
        <v>29239480</v>
      </c>
      <c r="AP1169">
        <v>31832914</v>
      </c>
      <c r="AQ1169">
        <v>33848864</v>
      </c>
      <c r="AR1169">
        <v>270898240</v>
      </c>
      <c r="AS1169">
        <v>257714224</v>
      </c>
      <c r="AT1169">
        <v>1342</v>
      </c>
      <c r="AU1169">
        <v>0.45</v>
      </c>
      <c r="AW1169">
        <v>0.131298</v>
      </c>
      <c r="AX1169">
        <v>0.50457399999999997</v>
      </c>
      <c r="AY1169">
        <v>4.6128099999999998E-2</v>
      </c>
      <c r="AZ1169">
        <v>53078</v>
      </c>
    </row>
    <row r="1170" spans="1:52">
      <c r="A1170">
        <v>2010</v>
      </c>
      <c r="B1170">
        <v>139931</v>
      </c>
      <c r="C1170" t="s">
        <v>136</v>
      </c>
      <c r="D1170" t="s">
        <v>131</v>
      </c>
      <c r="E1170">
        <f t="shared" si="18"/>
        <v>1</v>
      </c>
      <c r="F1170">
        <f>IF(ISNA(VLOOKUP(B1170,criteria!$U$2:$U$174,1,0)),0,1)</f>
        <v>1</v>
      </c>
      <c r="G1170">
        <v>0.55936618189711307</v>
      </c>
      <c r="H1170">
        <v>0.68665114474194799</v>
      </c>
      <c r="I1170">
        <v>9214</v>
      </c>
      <c r="J1170">
        <v>5154</v>
      </c>
      <c r="K1170">
        <v>3492</v>
      </c>
      <c r="L1170">
        <v>47</v>
      </c>
      <c r="M1170">
        <v>3539</v>
      </c>
      <c r="V1170">
        <v>124781632</v>
      </c>
      <c r="W1170">
        <v>97033480</v>
      </c>
      <c r="Y1170">
        <v>2304720</v>
      </c>
      <c r="Z1170">
        <v>38995528</v>
      </c>
      <c r="AA1170">
        <v>79264912</v>
      </c>
      <c r="AB1170">
        <v>2420415</v>
      </c>
      <c r="AC1170">
        <v>1919138</v>
      </c>
      <c r="AD1170">
        <v>177780528</v>
      </c>
      <c r="AE1170">
        <v>113870688</v>
      </c>
      <c r="AF1170">
        <v>294963776</v>
      </c>
      <c r="AG1170">
        <v>112515976</v>
      </c>
      <c r="AH1170">
        <v>3041627</v>
      </c>
      <c r="AI1170">
        <v>2490460</v>
      </c>
      <c r="AJ1170">
        <v>5532087</v>
      </c>
      <c r="AK1170">
        <v>22011762</v>
      </c>
      <c r="AL1170">
        <v>27348212</v>
      </c>
      <c r="AM1170">
        <v>284589984</v>
      </c>
      <c r="AN1170">
        <v>116101680</v>
      </c>
      <c r="AO1170">
        <v>32935400</v>
      </c>
      <c r="AP1170">
        <v>33848864</v>
      </c>
      <c r="AQ1170">
        <v>39966432</v>
      </c>
      <c r="AR1170">
        <v>294963776</v>
      </c>
      <c r="AS1170">
        <v>284589984</v>
      </c>
      <c r="AT1170">
        <v>1453</v>
      </c>
      <c r="AU1170">
        <v>0.46500000000000002</v>
      </c>
      <c r="AW1170">
        <v>0.12544</v>
      </c>
      <c r="AX1170">
        <v>0.51437600000000006</v>
      </c>
      <c r="AY1170">
        <v>4.0761899999999997E-2</v>
      </c>
      <c r="AZ1170">
        <v>51073</v>
      </c>
    </row>
    <row r="1171" spans="1:52">
      <c r="A1171">
        <v>2011</v>
      </c>
      <c r="B1171">
        <v>139931</v>
      </c>
      <c r="C1171" t="s">
        <v>136</v>
      </c>
      <c r="D1171" t="s">
        <v>131</v>
      </c>
      <c r="E1171">
        <f t="shared" si="18"/>
        <v>1</v>
      </c>
      <c r="F1171">
        <f>IF(ISNA(VLOOKUP(B1171,criteria!$U$2:$U$174,1,0)),0,1)</f>
        <v>1</v>
      </c>
      <c r="G1171">
        <v>0.55953957420800648</v>
      </c>
      <c r="H1171">
        <v>0.6593846713999636</v>
      </c>
      <c r="I1171">
        <v>9817</v>
      </c>
      <c r="J1171">
        <v>5493</v>
      </c>
      <c r="K1171">
        <v>3597</v>
      </c>
      <c r="L1171">
        <v>25</v>
      </c>
      <c r="M1171">
        <v>3622</v>
      </c>
      <c r="N1171" t="s">
        <v>137</v>
      </c>
      <c r="O1171" t="s">
        <v>132</v>
      </c>
      <c r="P1171" t="s">
        <v>50</v>
      </c>
      <c r="Q1171" t="s">
        <v>54</v>
      </c>
      <c r="R1171">
        <v>-81.779899999999998</v>
      </c>
      <c r="S1171">
        <v>32.427300000000002</v>
      </c>
      <c r="T1171">
        <v>7.3999999999999996E-2</v>
      </c>
      <c r="U1171">
        <v>3143</v>
      </c>
      <c r="V1171">
        <v>128626040</v>
      </c>
      <c r="W1171">
        <v>102164504</v>
      </c>
      <c r="Y1171">
        <v>1969231</v>
      </c>
      <c r="Z1171">
        <v>35461104</v>
      </c>
      <c r="AA1171">
        <v>74919584</v>
      </c>
      <c r="AB1171">
        <v>3835465</v>
      </c>
      <c r="AC1171">
        <v>1872876</v>
      </c>
      <c r="AD1171">
        <v>185636160</v>
      </c>
      <c r="AE1171">
        <v>107564856</v>
      </c>
      <c r="AF1171">
        <v>293212352</v>
      </c>
      <c r="AG1171">
        <v>113636336</v>
      </c>
      <c r="AH1171">
        <v>5071215</v>
      </c>
      <c r="AI1171">
        <v>2169571</v>
      </c>
      <c r="AJ1171">
        <v>7240786</v>
      </c>
      <c r="AK1171">
        <v>22764064</v>
      </c>
      <c r="AL1171">
        <v>30730468</v>
      </c>
      <c r="AM1171">
        <v>292022752</v>
      </c>
      <c r="AN1171">
        <v>120064520</v>
      </c>
      <c r="AO1171">
        <v>34732564</v>
      </c>
      <c r="AP1171">
        <v>39966432</v>
      </c>
      <c r="AQ1171">
        <v>38385824</v>
      </c>
      <c r="AR1171">
        <v>293212352</v>
      </c>
      <c r="AS1171">
        <v>292022752</v>
      </c>
      <c r="AT1171">
        <v>1377</v>
      </c>
      <c r="AU1171">
        <v>0.504</v>
      </c>
      <c r="AW1171">
        <v>0.12756300000000001</v>
      </c>
      <c r="AX1171">
        <v>0.51740600000000003</v>
      </c>
      <c r="AY1171">
        <v>4.2680000000000003E-2</v>
      </c>
      <c r="AZ1171">
        <v>49615</v>
      </c>
    </row>
    <row r="1172" spans="1:52">
      <c r="A1172">
        <v>2012</v>
      </c>
      <c r="B1172">
        <v>139931</v>
      </c>
      <c r="C1172" t="s">
        <v>136</v>
      </c>
      <c r="D1172" t="s">
        <v>131</v>
      </c>
      <c r="E1172">
        <f t="shared" si="18"/>
        <v>1</v>
      </c>
      <c r="F1172">
        <f>IF(ISNA(VLOOKUP(B1172,criteria!$U$2:$U$174,1,0)),0,1)</f>
        <v>1</v>
      </c>
      <c r="G1172">
        <v>0.49456127628716462</v>
      </c>
      <c r="H1172">
        <v>0.64919354838709675</v>
      </c>
      <c r="I1172">
        <v>11032</v>
      </c>
      <c r="J1172">
        <v>5456</v>
      </c>
      <c r="K1172">
        <v>3518</v>
      </c>
      <c r="L1172">
        <v>24</v>
      </c>
      <c r="M1172">
        <v>3542</v>
      </c>
      <c r="T1172">
        <v>0.10100000000000001</v>
      </c>
      <c r="U1172">
        <v>3565</v>
      </c>
      <c r="V1172">
        <v>133725016</v>
      </c>
      <c r="W1172">
        <v>106587176</v>
      </c>
      <c r="Y1172">
        <v>10542628</v>
      </c>
      <c r="Z1172">
        <v>35975052</v>
      </c>
      <c r="AA1172">
        <v>86872376</v>
      </c>
      <c r="AB1172">
        <v>4865815</v>
      </c>
      <c r="AC1172">
        <v>2431600</v>
      </c>
      <c r="AD1172">
        <v>206143440</v>
      </c>
      <c r="AE1172">
        <v>111687872</v>
      </c>
      <c r="AF1172">
        <v>352860704</v>
      </c>
      <c r="AG1172">
        <v>116394976</v>
      </c>
      <c r="AH1172">
        <v>16817572</v>
      </c>
      <c r="AI1172">
        <v>1969048</v>
      </c>
      <c r="AJ1172">
        <v>18786620</v>
      </c>
      <c r="AK1172">
        <v>24453396</v>
      </c>
      <c r="AL1172">
        <v>28871296</v>
      </c>
      <c r="AM1172">
        <v>319617792</v>
      </c>
      <c r="AN1172">
        <v>129466840</v>
      </c>
      <c r="AO1172">
        <v>38430476</v>
      </c>
      <c r="AP1172">
        <v>38385824</v>
      </c>
      <c r="AQ1172">
        <v>42242300</v>
      </c>
      <c r="AR1172">
        <v>352860704</v>
      </c>
      <c r="AS1172">
        <v>319617792</v>
      </c>
      <c r="AT1172">
        <v>1528</v>
      </c>
      <c r="AU1172">
        <v>0.505</v>
      </c>
      <c r="AW1172">
        <v>0.131134</v>
      </c>
      <c r="AX1172">
        <v>0.52160099999999998</v>
      </c>
      <c r="AY1172">
        <v>4.7428999999999999E-2</v>
      </c>
      <c r="AZ1172">
        <v>49310.5</v>
      </c>
    </row>
    <row r="1173" spans="1:52">
      <c r="A1173">
        <v>2013</v>
      </c>
      <c r="B1173">
        <v>139931</v>
      </c>
      <c r="C1173" t="s">
        <v>136</v>
      </c>
      <c r="D1173" t="s">
        <v>131</v>
      </c>
      <c r="E1173">
        <f t="shared" si="18"/>
        <v>1</v>
      </c>
      <c r="F1173">
        <f>IF(ISNA(VLOOKUP(B1173,criteria!$U$2:$U$174,1,0)),0,1)</f>
        <v>1</v>
      </c>
      <c r="G1173">
        <v>0.52</v>
      </c>
      <c r="H1173">
        <v>0.65850539009683906</v>
      </c>
      <c r="I1173">
        <v>10525</v>
      </c>
      <c r="J1173">
        <v>5473</v>
      </c>
      <c r="K1173">
        <v>3576</v>
      </c>
      <c r="L1173">
        <v>28</v>
      </c>
      <c r="M1173">
        <v>3604</v>
      </c>
      <c r="N1173" t="s">
        <v>137</v>
      </c>
      <c r="O1173" t="s">
        <v>132</v>
      </c>
      <c r="P1173" t="s">
        <v>50</v>
      </c>
      <c r="Q1173" t="s">
        <v>54</v>
      </c>
      <c r="R1173">
        <v>-81.782200000000003</v>
      </c>
      <c r="S1173">
        <v>32.427799999999998</v>
      </c>
      <c r="T1173">
        <v>8.8999999999999996E-2</v>
      </c>
      <c r="U1173">
        <v>4135</v>
      </c>
      <c r="V1173">
        <v>137741984</v>
      </c>
      <c r="W1173">
        <v>107971600</v>
      </c>
      <c r="Y1173">
        <v>10625306</v>
      </c>
      <c r="Z1173">
        <v>37399608</v>
      </c>
      <c r="AA1173">
        <v>92164144</v>
      </c>
      <c r="AB1173">
        <v>4243746</v>
      </c>
      <c r="AC1173">
        <v>2116822</v>
      </c>
      <c r="AD1173">
        <v>213235520</v>
      </c>
      <c r="AE1173">
        <v>118515576</v>
      </c>
      <c r="AF1173">
        <v>336473536</v>
      </c>
      <c r="AG1173">
        <v>114552744</v>
      </c>
      <c r="AH1173">
        <v>19396882</v>
      </c>
      <c r="AI1173">
        <v>1912618</v>
      </c>
      <c r="AJ1173">
        <v>21309500</v>
      </c>
      <c r="AK1173">
        <v>33721256</v>
      </c>
      <c r="AL1173">
        <v>28924764</v>
      </c>
      <c r="AM1173">
        <v>338667104</v>
      </c>
      <c r="AN1173">
        <v>137901824</v>
      </c>
      <c r="AO1173">
        <v>41404712</v>
      </c>
      <c r="AP1173">
        <v>42242300</v>
      </c>
      <c r="AQ1173">
        <v>49173484</v>
      </c>
      <c r="AR1173">
        <v>336473536</v>
      </c>
      <c r="AS1173">
        <v>338667104</v>
      </c>
      <c r="AT1173">
        <v>1594</v>
      </c>
      <c r="AU1173">
        <v>0.51300000000000001</v>
      </c>
      <c r="AW1173">
        <v>0.119924</v>
      </c>
      <c r="AX1173">
        <v>0.52018600000000004</v>
      </c>
      <c r="AY1173">
        <v>4.3358800000000003E-2</v>
      </c>
      <c r="AZ1173">
        <v>48953.5</v>
      </c>
    </row>
    <row r="1174" spans="1:52">
      <c r="A1174">
        <v>2014</v>
      </c>
      <c r="B1174">
        <v>139931</v>
      </c>
      <c r="C1174" t="s">
        <v>136</v>
      </c>
      <c r="D1174" t="s">
        <v>131</v>
      </c>
      <c r="E1174">
        <f t="shared" si="18"/>
        <v>1</v>
      </c>
      <c r="F1174">
        <f>IF(ISNA(VLOOKUP(B1174,criteria!$U$2:$U$174,1,0)),0,1)</f>
        <v>1</v>
      </c>
      <c r="G1174">
        <v>0.63095361091021795</v>
      </c>
      <c r="H1174">
        <v>0.57278532831177342</v>
      </c>
      <c r="I1174">
        <v>9679</v>
      </c>
      <c r="J1174">
        <v>6107</v>
      </c>
      <c r="K1174">
        <v>3476</v>
      </c>
      <c r="L1174">
        <v>22</v>
      </c>
      <c r="M1174">
        <v>3498</v>
      </c>
      <c r="N1174" t="s">
        <v>137</v>
      </c>
      <c r="O1174" t="s">
        <v>132</v>
      </c>
      <c r="P1174" t="s">
        <v>50</v>
      </c>
      <c r="Q1174" t="s">
        <v>54</v>
      </c>
      <c r="R1174">
        <v>-81.782200000000003</v>
      </c>
      <c r="S1174">
        <v>32.427799999999998</v>
      </c>
      <c r="T1174">
        <v>6.0999999999999999E-2</v>
      </c>
      <c r="U1174">
        <v>4442</v>
      </c>
      <c r="V1174">
        <v>141104976</v>
      </c>
      <c r="W1174">
        <v>111214656</v>
      </c>
      <c r="Y1174">
        <v>8326241</v>
      </c>
      <c r="Z1174">
        <v>40528344</v>
      </c>
      <c r="AA1174">
        <v>94371520</v>
      </c>
      <c r="AB1174">
        <v>4216706</v>
      </c>
      <c r="AC1174">
        <v>51774</v>
      </c>
      <c r="AD1174">
        <v>221149920</v>
      </c>
      <c r="AE1174">
        <v>122086880</v>
      </c>
      <c r="AF1174">
        <v>344175968</v>
      </c>
      <c r="AG1174">
        <v>115858664</v>
      </c>
      <c r="AH1174">
        <v>18626932</v>
      </c>
      <c r="AI1174">
        <v>1859464</v>
      </c>
      <c r="AJ1174">
        <v>20486396</v>
      </c>
      <c r="AK1174">
        <v>35566100</v>
      </c>
      <c r="AL1174">
        <v>29667630</v>
      </c>
      <c r="AM1174">
        <v>340686240</v>
      </c>
      <c r="AN1174">
        <v>140944800</v>
      </c>
      <c r="AO1174">
        <v>41256416</v>
      </c>
      <c r="AP1174">
        <v>49173484</v>
      </c>
      <c r="AQ1174">
        <v>49156428</v>
      </c>
      <c r="AR1174">
        <v>344175968</v>
      </c>
      <c r="AS1174">
        <v>340686240</v>
      </c>
      <c r="AT1174">
        <v>1758</v>
      </c>
      <c r="AU1174">
        <v>0.504</v>
      </c>
      <c r="AW1174">
        <v>0.11396000000000001</v>
      </c>
      <c r="AX1174">
        <v>0.51018200000000002</v>
      </c>
      <c r="AY1174">
        <v>3.7782099999999999E-2</v>
      </c>
      <c r="AZ1174">
        <v>50031.5</v>
      </c>
    </row>
    <row r="1175" spans="1:52">
      <c r="A1175">
        <v>2015</v>
      </c>
      <c r="B1175">
        <v>139931</v>
      </c>
      <c r="C1175" t="s">
        <v>136</v>
      </c>
      <c r="D1175" t="s">
        <v>131</v>
      </c>
      <c r="E1175">
        <f t="shared" si="18"/>
        <v>1</v>
      </c>
      <c r="F1175">
        <f>IF(ISNA(VLOOKUP(B1175,criteria!$U$2:$U$174,1,0)),0,1)</f>
        <v>1</v>
      </c>
      <c r="G1175">
        <v>0.60229748465042587</v>
      </c>
      <c r="H1175">
        <v>0.57464649786254518</v>
      </c>
      <c r="I1175">
        <v>10098</v>
      </c>
      <c r="J1175">
        <v>6082</v>
      </c>
      <c r="K1175">
        <v>3463</v>
      </c>
      <c r="L1175">
        <v>32</v>
      </c>
      <c r="M1175">
        <v>3495</v>
      </c>
      <c r="T1175">
        <v>6.8000000000000005E-2</v>
      </c>
      <c r="U1175">
        <v>4913</v>
      </c>
      <c r="V1175">
        <v>145090944</v>
      </c>
      <c r="W1175">
        <v>114177864</v>
      </c>
      <c r="Y1175">
        <v>9265812</v>
      </c>
      <c r="Z1175">
        <v>36271560</v>
      </c>
      <c r="AA1175">
        <v>101436320</v>
      </c>
      <c r="AB1175">
        <v>4240402</v>
      </c>
      <c r="AC1175">
        <v>2183340</v>
      </c>
      <c r="AD1175">
        <v>225643008</v>
      </c>
      <c r="AE1175">
        <v>127837384</v>
      </c>
      <c r="AF1175">
        <v>364693280</v>
      </c>
      <c r="AG1175">
        <v>121265640</v>
      </c>
      <c r="AH1175">
        <v>17466652</v>
      </c>
      <c r="AI1175">
        <v>2210654</v>
      </c>
      <c r="AJ1175">
        <v>19677306</v>
      </c>
      <c r="AK1175">
        <v>37778212</v>
      </c>
      <c r="AL1175">
        <v>31650364</v>
      </c>
      <c r="AM1175">
        <v>350711424</v>
      </c>
      <c r="AN1175">
        <v>156931424</v>
      </c>
      <c r="AO1175">
        <v>47998408</v>
      </c>
      <c r="AP1175">
        <v>49156428</v>
      </c>
      <c r="AQ1175">
        <v>47528472</v>
      </c>
      <c r="AR1175">
        <v>364693280</v>
      </c>
      <c r="AS1175">
        <v>350711424</v>
      </c>
      <c r="AT1175">
        <v>1848</v>
      </c>
      <c r="AU1175">
        <v>0.51400000000000001</v>
      </c>
      <c r="AW1175">
        <v>0.111336</v>
      </c>
      <c r="AX1175">
        <v>0.51661800000000002</v>
      </c>
      <c r="AY1175">
        <v>3.4121100000000001E-2</v>
      </c>
      <c r="AZ1175">
        <v>50745</v>
      </c>
    </row>
    <row r="1176" spans="1:52">
      <c r="A1176">
        <v>2016</v>
      </c>
      <c r="B1176">
        <v>139931</v>
      </c>
      <c r="C1176" t="s">
        <v>136</v>
      </c>
      <c r="D1176" t="s">
        <v>131</v>
      </c>
      <c r="E1176">
        <f t="shared" si="18"/>
        <v>1</v>
      </c>
      <c r="F1176">
        <f>IF(ISNA(VLOOKUP(B1176,criteria!$U$2:$U$174,1,0)),0,1)</f>
        <v>1</v>
      </c>
      <c r="G1176">
        <v>0.64551555826723617</v>
      </c>
      <c r="H1176">
        <v>0.56710775047258977</v>
      </c>
      <c r="I1176">
        <v>9834</v>
      </c>
      <c r="J1176">
        <v>6348</v>
      </c>
      <c r="K1176">
        <v>3560</v>
      </c>
      <c r="L1176">
        <v>40</v>
      </c>
      <c r="M1176">
        <v>3600</v>
      </c>
      <c r="N1176" t="s">
        <v>137</v>
      </c>
      <c r="O1176" t="s">
        <v>132</v>
      </c>
      <c r="P1176" t="s">
        <v>50</v>
      </c>
      <c r="Q1176" t="s">
        <v>54</v>
      </c>
      <c r="R1176">
        <v>-81.782200000000003</v>
      </c>
      <c r="S1176">
        <v>32.428800000000003</v>
      </c>
      <c r="T1176">
        <v>7.1999999999999995E-2</v>
      </c>
      <c r="U1176">
        <v>4952</v>
      </c>
      <c r="V1176">
        <v>147386704</v>
      </c>
      <c r="W1176">
        <v>117350968</v>
      </c>
      <c r="Y1176">
        <v>9268421</v>
      </c>
      <c r="Z1176">
        <v>34803424</v>
      </c>
      <c r="AA1176">
        <v>104864224</v>
      </c>
      <c r="AB1176">
        <v>4146512</v>
      </c>
      <c r="AC1176">
        <v>3300268</v>
      </c>
      <c r="AD1176">
        <v>232474448</v>
      </c>
      <c r="AE1176">
        <v>129595384</v>
      </c>
      <c r="AF1176">
        <v>371135680</v>
      </c>
      <c r="AG1176">
        <v>123532208</v>
      </c>
      <c r="AH1176">
        <v>17557036</v>
      </c>
      <c r="AI1176">
        <v>2035098</v>
      </c>
      <c r="AJ1176">
        <v>19592134</v>
      </c>
      <c r="AK1176">
        <v>40791312</v>
      </c>
      <c r="AL1176">
        <v>31017756</v>
      </c>
      <c r="AM1176">
        <v>367630464</v>
      </c>
      <c r="AN1176">
        <v>162719744</v>
      </c>
      <c r="AO1176">
        <v>57410560</v>
      </c>
      <c r="AP1176">
        <v>47528472</v>
      </c>
      <c r="AQ1176">
        <v>51165416</v>
      </c>
      <c r="AR1176">
        <v>371135680</v>
      </c>
      <c r="AS1176">
        <v>367630464</v>
      </c>
      <c r="AT1176">
        <v>1755</v>
      </c>
      <c r="AU1176">
        <v>0.499</v>
      </c>
      <c r="AW1176">
        <v>0.109211</v>
      </c>
      <c r="AX1176">
        <v>0.52935600000000005</v>
      </c>
      <c r="AY1176">
        <v>3.13762E-2</v>
      </c>
      <c r="AZ1176">
        <v>49236</v>
      </c>
    </row>
    <row r="1177" spans="1:52">
      <c r="A1177">
        <v>2017</v>
      </c>
      <c r="B1177">
        <v>139931</v>
      </c>
      <c r="C1177" t="s">
        <v>136</v>
      </c>
      <c r="D1177" t="s">
        <v>131</v>
      </c>
      <c r="E1177">
        <f t="shared" si="18"/>
        <v>1</v>
      </c>
      <c r="F1177">
        <f>IF(ISNA(VLOOKUP(B1177,criteria!$U$2:$U$174,1,0)),0,1)</f>
        <v>1</v>
      </c>
      <c r="G1177">
        <v>0.6828950228211258</v>
      </c>
      <c r="H1177">
        <v>0.55824315722469764</v>
      </c>
      <c r="I1177">
        <v>9202</v>
      </c>
      <c r="J1177">
        <v>6284</v>
      </c>
      <c r="K1177">
        <v>3472</v>
      </c>
      <c r="L1177">
        <v>36</v>
      </c>
      <c r="M1177">
        <v>3508</v>
      </c>
      <c r="N1177" t="s">
        <v>137</v>
      </c>
      <c r="O1177" t="s">
        <v>132</v>
      </c>
      <c r="P1177" t="s">
        <v>50</v>
      </c>
      <c r="Q1177" t="s">
        <v>54</v>
      </c>
      <c r="R1177">
        <v>-81.782200000000003</v>
      </c>
      <c r="S1177">
        <v>32.428800000000003</v>
      </c>
      <c r="T1177">
        <v>6.4000000000000001E-2</v>
      </c>
      <c r="U1177">
        <v>5464</v>
      </c>
      <c r="V1177">
        <v>194228768</v>
      </c>
      <c r="W1177">
        <v>150017840</v>
      </c>
      <c r="Y1177">
        <v>12053469</v>
      </c>
      <c r="Z1177">
        <v>52278912</v>
      </c>
      <c r="AA1177">
        <v>146103584</v>
      </c>
      <c r="AB1177">
        <v>7282379</v>
      </c>
      <c r="AC1177">
        <v>5286698</v>
      </c>
      <c r="AD1177">
        <v>277232576</v>
      </c>
      <c r="AE1177">
        <v>187302896</v>
      </c>
      <c r="AF1177">
        <v>475020000</v>
      </c>
      <c r="AG1177">
        <v>172059856</v>
      </c>
      <c r="AH1177">
        <v>17560880</v>
      </c>
      <c r="AI1177">
        <v>2338427</v>
      </c>
      <c r="AJ1177">
        <v>19899308</v>
      </c>
      <c r="AK1177">
        <v>51338276</v>
      </c>
      <c r="AL1177">
        <v>38838668</v>
      </c>
      <c r="AM1177">
        <v>488229600</v>
      </c>
      <c r="AN1177">
        <v>207573024</v>
      </c>
      <c r="AO1177">
        <v>80749048</v>
      </c>
      <c r="AP1177">
        <v>51165416</v>
      </c>
      <c r="AQ1177">
        <v>67642904</v>
      </c>
      <c r="AR1177">
        <v>475020000</v>
      </c>
      <c r="AS1177">
        <v>488229600</v>
      </c>
    </row>
    <row r="1178" spans="1:52">
      <c r="A1178">
        <v>1990</v>
      </c>
      <c r="B1178">
        <v>139940</v>
      </c>
      <c r="C1178" t="s">
        <v>221</v>
      </c>
      <c r="D1178" t="s">
        <v>131</v>
      </c>
      <c r="E1178">
        <f t="shared" si="18"/>
        <v>0</v>
      </c>
      <c r="F1178">
        <f>IF(ISNA(VLOOKUP(B1178,criteria!$U$2:$U$174,1,0)),0,1)</f>
        <v>1</v>
      </c>
      <c r="G1178" t="s">
        <v>636</v>
      </c>
      <c r="H1178" t="s">
        <v>636</v>
      </c>
      <c r="N1178">
        <v>303033083</v>
      </c>
      <c r="O1178" t="s">
        <v>132</v>
      </c>
      <c r="V1178">
        <v>30844072</v>
      </c>
      <c r="Y1178">
        <v>430733</v>
      </c>
      <c r="Z1178">
        <v>8255089</v>
      </c>
      <c r="AA1178">
        <v>97892200</v>
      </c>
      <c r="AB1178">
        <v>4878920</v>
      </c>
      <c r="AC1178">
        <v>2096797</v>
      </c>
      <c r="AF1178">
        <v>149114544</v>
      </c>
      <c r="AG1178">
        <v>67675272</v>
      </c>
      <c r="AH1178">
        <v>18346494</v>
      </c>
      <c r="AI1178">
        <v>2353183</v>
      </c>
      <c r="AJ1178">
        <v>20699676</v>
      </c>
      <c r="AK1178">
        <v>16941408</v>
      </c>
      <c r="AL1178">
        <v>8951747</v>
      </c>
      <c r="AM1178">
        <v>148132608</v>
      </c>
      <c r="AN1178">
        <v>92223360</v>
      </c>
      <c r="AO1178">
        <v>21156756</v>
      </c>
    </row>
    <row r="1179" spans="1:52">
      <c r="A1179">
        <v>1991</v>
      </c>
      <c r="B1179">
        <v>139940</v>
      </c>
      <c r="C1179" t="s">
        <v>221</v>
      </c>
      <c r="D1179" t="s">
        <v>131</v>
      </c>
      <c r="E1179">
        <f t="shared" si="18"/>
        <v>0</v>
      </c>
      <c r="F1179">
        <f>IF(ISNA(VLOOKUP(B1179,criteria!$U$2:$U$174,1,0)),0,1)</f>
        <v>1</v>
      </c>
      <c r="G1179" t="s">
        <v>636</v>
      </c>
      <c r="H1179" t="s">
        <v>636</v>
      </c>
      <c r="N1179">
        <v>303033083</v>
      </c>
      <c r="O1179" t="s">
        <v>132</v>
      </c>
      <c r="V1179">
        <v>33381196</v>
      </c>
      <c r="Y1179">
        <v>532779</v>
      </c>
      <c r="Z1179">
        <v>10269883</v>
      </c>
      <c r="AA1179">
        <v>96070568</v>
      </c>
      <c r="AB1179">
        <v>4442797</v>
      </c>
      <c r="AC1179">
        <v>2489504</v>
      </c>
      <c r="AF1179">
        <v>152963280</v>
      </c>
      <c r="AG1179">
        <v>68969856</v>
      </c>
      <c r="AH1179">
        <v>18423556</v>
      </c>
      <c r="AI1179">
        <v>2081881</v>
      </c>
      <c r="AJ1179">
        <v>20505436</v>
      </c>
      <c r="AK1179">
        <v>18153240</v>
      </c>
      <c r="AL1179">
        <v>8619945</v>
      </c>
      <c r="AM1179">
        <v>152277616</v>
      </c>
      <c r="AN1179">
        <v>90901720</v>
      </c>
      <c r="AO1179">
        <v>20192512</v>
      </c>
    </row>
    <row r="1180" spans="1:52">
      <c r="A1180">
        <v>1992</v>
      </c>
      <c r="B1180">
        <v>139940</v>
      </c>
      <c r="C1180" t="s">
        <v>221</v>
      </c>
      <c r="D1180" t="s">
        <v>131</v>
      </c>
      <c r="E1180">
        <f t="shared" si="18"/>
        <v>0</v>
      </c>
      <c r="F1180">
        <f>IF(ISNA(VLOOKUP(B1180,criteria!$U$2:$U$174,1,0)),0,1)</f>
        <v>1</v>
      </c>
      <c r="G1180" t="s">
        <v>636</v>
      </c>
      <c r="H1180" t="s">
        <v>636</v>
      </c>
      <c r="N1180">
        <v>303033083</v>
      </c>
      <c r="O1180" t="s">
        <v>132</v>
      </c>
      <c r="V1180">
        <v>36941112</v>
      </c>
      <c r="Y1180">
        <v>622550</v>
      </c>
      <c r="Z1180">
        <v>12553569</v>
      </c>
      <c r="AA1180">
        <v>102838464</v>
      </c>
      <c r="AB1180">
        <v>5889977</v>
      </c>
      <c r="AC1180">
        <v>5813756</v>
      </c>
      <c r="AF1180">
        <v>170880336</v>
      </c>
      <c r="AG1180">
        <v>73607488</v>
      </c>
      <c r="AH1180">
        <v>21762564</v>
      </c>
      <c r="AI1180">
        <v>2612879</v>
      </c>
      <c r="AJ1180">
        <v>24375444</v>
      </c>
      <c r="AK1180">
        <v>18148552</v>
      </c>
      <c r="AL1180">
        <v>11730393</v>
      </c>
      <c r="AM1180">
        <v>168410576</v>
      </c>
      <c r="AN1180">
        <v>96705488</v>
      </c>
      <c r="AO1180">
        <v>22516220</v>
      </c>
    </row>
    <row r="1181" spans="1:52">
      <c r="A1181">
        <v>1993</v>
      </c>
      <c r="B1181">
        <v>139940</v>
      </c>
      <c r="C1181" t="s">
        <v>221</v>
      </c>
      <c r="D1181" t="s">
        <v>131</v>
      </c>
      <c r="E1181">
        <f t="shared" si="18"/>
        <v>0</v>
      </c>
      <c r="F1181">
        <f>IF(ISNA(VLOOKUP(B1181,criteria!$U$2:$U$174,1,0)),0,1)</f>
        <v>1</v>
      </c>
      <c r="G1181" t="s">
        <v>636</v>
      </c>
      <c r="H1181" t="s">
        <v>636</v>
      </c>
      <c r="N1181">
        <v>303033083</v>
      </c>
      <c r="O1181" t="s">
        <v>132</v>
      </c>
      <c r="V1181">
        <v>49459752</v>
      </c>
      <c r="Y1181">
        <v>539733</v>
      </c>
      <c r="Z1181">
        <v>12683628</v>
      </c>
      <c r="AA1181">
        <v>116819408</v>
      </c>
      <c r="AB1181">
        <v>6497614</v>
      </c>
      <c r="AC1181">
        <v>3820635</v>
      </c>
      <c r="AF1181">
        <v>192683072</v>
      </c>
      <c r="AG1181">
        <v>77345208</v>
      </c>
      <c r="AH1181">
        <v>30255420</v>
      </c>
      <c r="AI1181">
        <v>3355071</v>
      </c>
      <c r="AJ1181">
        <v>33610492</v>
      </c>
      <c r="AK1181">
        <v>18870030</v>
      </c>
      <c r="AL1181">
        <v>12684549</v>
      </c>
      <c r="AM1181">
        <v>190961712</v>
      </c>
      <c r="AN1181">
        <v>106435240</v>
      </c>
      <c r="AO1181">
        <v>25955948</v>
      </c>
    </row>
    <row r="1182" spans="1:52">
      <c r="A1182">
        <v>1994</v>
      </c>
      <c r="B1182">
        <v>139940</v>
      </c>
      <c r="C1182" t="s">
        <v>221</v>
      </c>
      <c r="D1182" t="s">
        <v>131</v>
      </c>
      <c r="E1182">
        <f t="shared" si="18"/>
        <v>0</v>
      </c>
      <c r="F1182">
        <f>IF(ISNA(VLOOKUP(B1182,criteria!$U$2:$U$174,1,0)),0,1)</f>
        <v>1</v>
      </c>
      <c r="G1182" t="s">
        <v>636</v>
      </c>
      <c r="H1182" t="s">
        <v>636</v>
      </c>
      <c r="V1182">
        <v>52638840</v>
      </c>
      <c r="Y1182">
        <v>665841</v>
      </c>
      <c r="Z1182">
        <v>13072752</v>
      </c>
      <c r="AA1182">
        <v>124511448</v>
      </c>
      <c r="AB1182">
        <v>7231219</v>
      </c>
      <c r="AC1182">
        <v>7958384</v>
      </c>
      <c r="AF1182">
        <v>208661280</v>
      </c>
      <c r="AG1182">
        <v>83357856</v>
      </c>
      <c r="AH1182">
        <v>30033008</v>
      </c>
      <c r="AI1182">
        <v>3692331</v>
      </c>
      <c r="AJ1182">
        <v>33725340</v>
      </c>
      <c r="AK1182">
        <v>21487788</v>
      </c>
      <c r="AL1182">
        <v>16905126</v>
      </c>
      <c r="AM1182">
        <v>206749344</v>
      </c>
      <c r="AN1182">
        <v>114067600</v>
      </c>
      <c r="AO1182">
        <v>26438692</v>
      </c>
    </row>
    <row r="1183" spans="1:52">
      <c r="A1183">
        <v>1995</v>
      </c>
      <c r="B1183">
        <v>139940</v>
      </c>
      <c r="C1183" t="s">
        <v>221</v>
      </c>
      <c r="D1183" t="s">
        <v>131</v>
      </c>
      <c r="E1183">
        <f t="shared" si="18"/>
        <v>0</v>
      </c>
      <c r="F1183">
        <f>IF(ISNA(VLOOKUP(B1183,criteria!$U$2:$U$174,1,0)),0,1)</f>
        <v>1</v>
      </c>
      <c r="G1183" t="s">
        <v>636</v>
      </c>
      <c r="H1183" t="s">
        <v>636</v>
      </c>
      <c r="N1183">
        <v>303033083</v>
      </c>
      <c r="O1183" t="s">
        <v>132</v>
      </c>
      <c r="V1183">
        <v>57652204</v>
      </c>
      <c r="Y1183">
        <v>554761</v>
      </c>
      <c r="Z1183">
        <v>14230452</v>
      </c>
      <c r="AA1183">
        <v>132862808</v>
      </c>
      <c r="AB1183">
        <v>7940418</v>
      </c>
      <c r="AC1183">
        <v>7343014</v>
      </c>
      <c r="AF1183">
        <v>223987552</v>
      </c>
      <c r="AG1183">
        <v>88165032</v>
      </c>
      <c r="AH1183">
        <v>29653794</v>
      </c>
      <c r="AI1183">
        <v>4713593</v>
      </c>
      <c r="AJ1183">
        <v>34367388</v>
      </c>
      <c r="AK1183">
        <v>22127302</v>
      </c>
      <c r="AL1183">
        <v>17175152</v>
      </c>
      <c r="AM1183">
        <v>220962912</v>
      </c>
      <c r="AN1183">
        <v>117656240</v>
      </c>
      <c r="AO1183">
        <v>31095944</v>
      </c>
    </row>
    <row r="1184" spans="1:52">
      <c r="A1184">
        <v>1996</v>
      </c>
      <c r="B1184">
        <v>139940</v>
      </c>
      <c r="C1184" t="s">
        <v>221</v>
      </c>
      <c r="D1184" t="s">
        <v>131</v>
      </c>
      <c r="E1184">
        <f t="shared" si="18"/>
        <v>0</v>
      </c>
      <c r="F1184">
        <f>IF(ISNA(VLOOKUP(B1184,criteria!$U$2:$U$174,1,0)),0,1)</f>
        <v>1</v>
      </c>
      <c r="G1184" t="s">
        <v>636</v>
      </c>
      <c r="H1184" t="s">
        <v>636</v>
      </c>
      <c r="N1184">
        <v>303033083</v>
      </c>
      <c r="O1184" t="s">
        <v>132</v>
      </c>
      <c r="V1184">
        <v>62898364</v>
      </c>
      <c r="Y1184">
        <v>342922</v>
      </c>
      <c r="Z1184">
        <v>17296654</v>
      </c>
      <c r="AA1184">
        <v>140314752</v>
      </c>
      <c r="AB1184">
        <v>9869743</v>
      </c>
      <c r="AC1184">
        <v>5524593</v>
      </c>
      <c r="AF1184">
        <v>251476800</v>
      </c>
      <c r="AG1184">
        <v>92846928</v>
      </c>
      <c r="AH1184">
        <v>37184704</v>
      </c>
      <c r="AI1184">
        <v>5404655</v>
      </c>
      <c r="AJ1184">
        <v>42589360</v>
      </c>
      <c r="AK1184">
        <v>27292218</v>
      </c>
      <c r="AL1184">
        <v>19554968</v>
      </c>
      <c r="AM1184">
        <v>259304928</v>
      </c>
      <c r="AN1184">
        <v>129623312</v>
      </c>
      <c r="AO1184">
        <v>29468004</v>
      </c>
      <c r="AP1184">
        <v>15960560</v>
      </c>
      <c r="AQ1184">
        <v>21040340</v>
      </c>
      <c r="AT1184">
        <v>251</v>
      </c>
      <c r="AU1184">
        <v>0.249</v>
      </c>
    </row>
    <row r="1185" spans="1:52">
      <c r="A1185">
        <v>1997</v>
      </c>
      <c r="B1185">
        <v>139940</v>
      </c>
      <c r="C1185" t="s">
        <v>221</v>
      </c>
      <c r="D1185" t="s">
        <v>131</v>
      </c>
      <c r="E1185">
        <f t="shared" si="18"/>
        <v>0</v>
      </c>
      <c r="F1185">
        <f>IF(ISNA(VLOOKUP(B1185,criteria!$U$2:$U$174,1,0)),0,1)</f>
        <v>1</v>
      </c>
      <c r="G1185" t="s">
        <v>636</v>
      </c>
      <c r="H1185" t="s">
        <v>636</v>
      </c>
      <c r="N1185">
        <v>303033083</v>
      </c>
      <c r="O1185" t="s">
        <v>132</v>
      </c>
      <c r="V1185">
        <v>72012040</v>
      </c>
      <c r="Y1185">
        <v>266610</v>
      </c>
      <c r="Z1185">
        <v>24327106</v>
      </c>
      <c r="AA1185">
        <v>167941536</v>
      </c>
      <c r="AB1185">
        <v>9459993</v>
      </c>
      <c r="AC1185">
        <v>5957818</v>
      </c>
      <c r="AF1185">
        <v>301826208</v>
      </c>
      <c r="AG1185">
        <v>100941104</v>
      </c>
      <c r="AH1185">
        <v>41903164</v>
      </c>
      <c r="AI1185">
        <v>9944088</v>
      </c>
      <c r="AJ1185">
        <v>51847252</v>
      </c>
      <c r="AK1185">
        <v>28419284</v>
      </c>
      <c r="AL1185">
        <v>17953864</v>
      </c>
      <c r="AM1185">
        <v>292831168</v>
      </c>
      <c r="AN1185">
        <v>144166224</v>
      </c>
      <c r="AO1185">
        <v>32179652</v>
      </c>
      <c r="AP1185">
        <v>21040340</v>
      </c>
      <c r="AQ1185">
        <v>25570616</v>
      </c>
      <c r="AT1185">
        <v>268</v>
      </c>
      <c r="AU1185">
        <v>0.26900000000000002</v>
      </c>
      <c r="AW1185">
        <v>0.40255999999999997</v>
      </c>
      <c r="AX1185">
        <v>0.67030699999999999</v>
      </c>
      <c r="AY1185">
        <v>9.8634799999999995E-2</v>
      </c>
      <c r="AZ1185">
        <v>22515</v>
      </c>
    </row>
    <row r="1186" spans="1:52">
      <c r="A1186">
        <v>1998</v>
      </c>
      <c r="B1186">
        <v>139940</v>
      </c>
      <c r="C1186" t="s">
        <v>221</v>
      </c>
      <c r="D1186" t="s">
        <v>131</v>
      </c>
      <c r="E1186">
        <f t="shared" si="18"/>
        <v>0</v>
      </c>
      <c r="F1186">
        <f>IF(ISNA(VLOOKUP(B1186,criteria!$U$2:$U$174,1,0)),0,1)</f>
        <v>1</v>
      </c>
      <c r="G1186" t="s">
        <v>636</v>
      </c>
      <c r="H1186" t="s">
        <v>636</v>
      </c>
      <c r="N1186">
        <v>303033083</v>
      </c>
      <c r="O1186" t="s">
        <v>132</v>
      </c>
      <c r="V1186">
        <v>69760320</v>
      </c>
      <c r="Y1186">
        <v>106572</v>
      </c>
      <c r="Z1186">
        <v>28763836</v>
      </c>
      <c r="AA1186">
        <v>179406544</v>
      </c>
      <c r="AB1186">
        <v>12948707</v>
      </c>
      <c r="AC1186">
        <v>6553957</v>
      </c>
      <c r="AF1186">
        <v>323001024</v>
      </c>
      <c r="AG1186">
        <v>106777040</v>
      </c>
      <c r="AH1186">
        <v>46031004</v>
      </c>
      <c r="AI1186">
        <v>13423720</v>
      </c>
      <c r="AJ1186">
        <v>59454724</v>
      </c>
      <c r="AK1186">
        <v>34176412</v>
      </c>
      <c r="AL1186">
        <v>18671124</v>
      </c>
      <c r="AM1186">
        <v>316171104</v>
      </c>
      <c r="AN1186">
        <v>153034400</v>
      </c>
      <c r="AO1186">
        <v>35278308</v>
      </c>
      <c r="AP1186">
        <v>25570616</v>
      </c>
      <c r="AQ1186">
        <v>33842716</v>
      </c>
      <c r="AT1186">
        <v>274</v>
      </c>
      <c r="AU1186">
        <v>0.25600000000000001</v>
      </c>
      <c r="AW1186">
        <v>0.41180699999999998</v>
      </c>
      <c r="AX1186">
        <v>0.65806100000000001</v>
      </c>
      <c r="AY1186">
        <v>9.6587800000000001E-2</v>
      </c>
      <c r="AZ1186">
        <v>23565</v>
      </c>
    </row>
    <row r="1187" spans="1:52">
      <c r="A1187">
        <v>1999</v>
      </c>
      <c r="B1187">
        <v>139940</v>
      </c>
      <c r="C1187" t="s">
        <v>221</v>
      </c>
      <c r="D1187" t="s">
        <v>131</v>
      </c>
      <c r="E1187">
        <f t="shared" si="18"/>
        <v>0</v>
      </c>
      <c r="F1187">
        <f>IF(ISNA(VLOOKUP(B1187,criteria!$U$2:$U$174,1,0)),0,1)</f>
        <v>1</v>
      </c>
      <c r="G1187" t="s">
        <v>636</v>
      </c>
      <c r="H1187" t="s">
        <v>636</v>
      </c>
      <c r="V1187">
        <v>80185536</v>
      </c>
      <c r="Y1187">
        <v>142350</v>
      </c>
      <c r="Z1187">
        <v>23828976</v>
      </c>
      <c r="AA1187">
        <v>186012432</v>
      </c>
      <c r="AB1187">
        <v>15733289</v>
      </c>
      <c r="AC1187">
        <v>9031287</v>
      </c>
      <c r="AF1187">
        <v>343606560</v>
      </c>
      <c r="AG1187">
        <v>114127664</v>
      </c>
      <c r="AH1187">
        <v>48142040</v>
      </c>
      <c r="AI1187">
        <v>11144446</v>
      </c>
      <c r="AJ1187">
        <v>59286488</v>
      </c>
      <c r="AK1187">
        <v>29698960</v>
      </c>
      <c r="AL1187">
        <v>18004306</v>
      </c>
      <c r="AM1187">
        <v>319378304</v>
      </c>
      <c r="AN1187">
        <v>168136816</v>
      </c>
      <c r="AO1187">
        <v>41273716</v>
      </c>
      <c r="AP1187">
        <v>33842716</v>
      </c>
      <c r="AQ1187">
        <v>65453024</v>
      </c>
      <c r="AT1187">
        <v>336</v>
      </c>
      <c r="AU1187">
        <v>0.28799999999999998</v>
      </c>
      <c r="AW1187">
        <v>0.424931</v>
      </c>
      <c r="AX1187">
        <v>0.64601299999999995</v>
      </c>
      <c r="AY1187">
        <v>0.107974</v>
      </c>
      <c r="AZ1187">
        <v>24985</v>
      </c>
    </row>
    <row r="1188" spans="1:52">
      <c r="A1188">
        <v>2000</v>
      </c>
      <c r="B1188">
        <v>139940</v>
      </c>
      <c r="C1188" t="s">
        <v>221</v>
      </c>
      <c r="D1188" t="s">
        <v>131</v>
      </c>
      <c r="E1188">
        <f t="shared" si="18"/>
        <v>0</v>
      </c>
      <c r="F1188">
        <f>IF(ISNA(VLOOKUP(B1188,criteria!$U$2:$U$174,1,0)),0,1)</f>
        <v>1</v>
      </c>
      <c r="G1188" t="s">
        <v>636</v>
      </c>
      <c r="H1188" t="s">
        <v>636</v>
      </c>
      <c r="N1188">
        <v>303033083</v>
      </c>
      <c r="O1188" t="s">
        <v>132</v>
      </c>
      <c r="V1188">
        <v>89756576</v>
      </c>
      <c r="Y1188">
        <v>313090</v>
      </c>
      <c r="Z1188">
        <v>24617976</v>
      </c>
      <c r="AA1188">
        <v>197687104</v>
      </c>
      <c r="AB1188">
        <v>16953862</v>
      </c>
      <c r="AC1188">
        <v>7647188</v>
      </c>
      <c r="AF1188">
        <v>367759296</v>
      </c>
      <c r="AG1188">
        <v>118295608</v>
      </c>
      <c r="AH1188">
        <v>47769844</v>
      </c>
      <c r="AI1188">
        <v>16105693</v>
      </c>
      <c r="AJ1188">
        <v>63875536</v>
      </c>
      <c r="AK1188">
        <v>36731576</v>
      </c>
      <c r="AL1188">
        <v>21451004</v>
      </c>
      <c r="AM1188">
        <v>357340672</v>
      </c>
      <c r="AN1188">
        <v>174613904</v>
      </c>
      <c r="AO1188">
        <v>35644992</v>
      </c>
      <c r="AP1188">
        <v>57734688</v>
      </c>
      <c r="AQ1188">
        <v>51532460</v>
      </c>
      <c r="AT1188">
        <v>388</v>
      </c>
      <c r="AU1188">
        <v>0.30399999999999999</v>
      </c>
      <c r="AW1188">
        <v>0.41162399999999999</v>
      </c>
      <c r="AX1188">
        <v>0.65334400000000004</v>
      </c>
      <c r="AY1188">
        <v>0.11051</v>
      </c>
      <c r="AZ1188">
        <v>27102.5</v>
      </c>
    </row>
    <row r="1189" spans="1:52">
      <c r="A1189">
        <v>2001</v>
      </c>
      <c r="B1189">
        <v>139940</v>
      </c>
      <c r="C1189" t="s">
        <v>221</v>
      </c>
      <c r="D1189" t="s">
        <v>131</v>
      </c>
      <c r="E1189">
        <f t="shared" si="18"/>
        <v>1</v>
      </c>
      <c r="F1189">
        <f>IF(ISNA(VLOOKUP(B1189,criteria!$U$2:$U$174,1,0)),0,1)</f>
        <v>1</v>
      </c>
      <c r="G1189">
        <v>0.53257929677895255</v>
      </c>
      <c r="H1189">
        <v>0.50784856879039708</v>
      </c>
      <c r="I1189">
        <v>8134</v>
      </c>
      <c r="J1189">
        <v>4332</v>
      </c>
      <c r="K1189">
        <v>2034</v>
      </c>
      <c r="L1189">
        <v>166</v>
      </c>
      <c r="M1189">
        <v>2200</v>
      </c>
      <c r="V1189">
        <v>101817600</v>
      </c>
      <c r="W1189">
        <v>86535712</v>
      </c>
      <c r="Y1189">
        <v>21068326</v>
      </c>
      <c r="Z1189">
        <v>33060026</v>
      </c>
      <c r="AA1189">
        <v>217934480</v>
      </c>
      <c r="AB1189">
        <v>239005</v>
      </c>
      <c r="AC1189">
        <v>18669590</v>
      </c>
      <c r="AD1189">
        <v>186691104</v>
      </c>
      <c r="AE1189">
        <v>187012624</v>
      </c>
      <c r="AF1189">
        <v>380691104</v>
      </c>
      <c r="AG1189">
        <v>142925200</v>
      </c>
      <c r="AH1189">
        <v>58209560</v>
      </c>
      <c r="AI1189">
        <v>20084008</v>
      </c>
      <c r="AJ1189">
        <v>78293568</v>
      </c>
      <c r="AK1189">
        <v>40119268</v>
      </c>
      <c r="AL1189">
        <v>25185030</v>
      </c>
      <c r="AM1189">
        <v>378826368</v>
      </c>
      <c r="AN1189">
        <v>181008240</v>
      </c>
      <c r="AO1189">
        <v>38616776</v>
      </c>
      <c r="AR1189">
        <v>380691104</v>
      </c>
      <c r="AS1189">
        <v>378826368</v>
      </c>
      <c r="AT1189">
        <v>548</v>
      </c>
      <c r="AU1189">
        <v>0.35299999999999998</v>
      </c>
      <c r="AW1189">
        <v>0.39194400000000001</v>
      </c>
      <c r="AX1189">
        <v>0.65878499999999995</v>
      </c>
      <c r="AY1189">
        <v>0.103932</v>
      </c>
      <c r="AZ1189">
        <v>28213.5</v>
      </c>
    </row>
    <row r="1190" spans="1:52">
      <c r="A1190">
        <v>2002</v>
      </c>
      <c r="B1190">
        <v>139940</v>
      </c>
      <c r="C1190" t="s">
        <v>221</v>
      </c>
      <c r="D1190" t="s">
        <v>131</v>
      </c>
      <c r="E1190">
        <f t="shared" si="18"/>
        <v>1</v>
      </c>
      <c r="F1190">
        <f>IF(ISNA(VLOOKUP(B1190,criteria!$U$2:$U$174,1,0)),0,1)</f>
        <v>1</v>
      </c>
      <c r="G1190">
        <v>0.53257929677895255</v>
      </c>
      <c r="H1190">
        <v>0.50784856879039708</v>
      </c>
      <c r="I1190">
        <v>8134</v>
      </c>
      <c r="J1190">
        <v>4332</v>
      </c>
      <c r="K1190">
        <v>2034</v>
      </c>
      <c r="L1190">
        <v>166</v>
      </c>
      <c r="M1190">
        <v>2200</v>
      </c>
      <c r="N1190" t="s">
        <v>139</v>
      </c>
      <c r="O1190" t="s">
        <v>132</v>
      </c>
      <c r="V1190">
        <v>118631728</v>
      </c>
      <c r="W1190">
        <v>99170264</v>
      </c>
      <c r="Y1190">
        <v>18224216</v>
      </c>
      <c r="Z1190">
        <v>51326440</v>
      </c>
      <c r="AA1190">
        <v>198673792</v>
      </c>
      <c r="AB1190">
        <v>17787</v>
      </c>
      <c r="AC1190">
        <v>14520739</v>
      </c>
      <c r="AD1190">
        <v>211124432</v>
      </c>
      <c r="AE1190">
        <v>173244800</v>
      </c>
      <c r="AF1190">
        <v>415033248</v>
      </c>
      <c r="AG1190">
        <v>139575136</v>
      </c>
      <c r="AH1190">
        <v>58667188</v>
      </c>
      <c r="AI1190">
        <v>23960684</v>
      </c>
      <c r="AJ1190">
        <v>82627872</v>
      </c>
      <c r="AK1190">
        <v>40489440</v>
      </c>
      <c r="AL1190">
        <v>23114176</v>
      </c>
      <c r="AM1190">
        <v>389396096</v>
      </c>
      <c r="AN1190">
        <v>190803504</v>
      </c>
      <c r="AO1190">
        <v>43552004</v>
      </c>
      <c r="AP1190">
        <v>1244862</v>
      </c>
      <c r="AQ1190">
        <v>43665</v>
      </c>
      <c r="AR1190">
        <v>415033248</v>
      </c>
      <c r="AS1190">
        <v>389396096</v>
      </c>
      <c r="AT1190">
        <v>612</v>
      </c>
      <c r="AU1190">
        <v>0.32100000000000001</v>
      </c>
      <c r="AW1190">
        <v>0.369143</v>
      </c>
      <c r="AX1190">
        <v>0.64668499999999995</v>
      </c>
      <c r="AY1190">
        <v>0.103938</v>
      </c>
      <c r="AZ1190">
        <v>28522</v>
      </c>
    </row>
    <row r="1191" spans="1:52">
      <c r="A1191">
        <v>2003</v>
      </c>
      <c r="B1191">
        <v>139940</v>
      </c>
      <c r="C1191" t="s">
        <v>221</v>
      </c>
      <c r="D1191" t="s">
        <v>131</v>
      </c>
      <c r="E1191">
        <f t="shared" si="18"/>
        <v>1</v>
      </c>
      <c r="F1191">
        <f>IF(ISNA(VLOOKUP(B1191,criteria!$U$2:$U$174,1,0)),0,1)</f>
        <v>1</v>
      </c>
      <c r="G1191">
        <v>0.49214716006884679</v>
      </c>
      <c r="H1191">
        <v>0.42491803278688522</v>
      </c>
      <c r="I1191">
        <v>9296</v>
      </c>
      <c r="J1191">
        <v>4575</v>
      </c>
      <c r="K1191">
        <v>1884</v>
      </c>
      <c r="L1191">
        <v>60</v>
      </c>
      <c r="M1191">
        <v>1944</v>
      </c>
      <c r="N1191" t="s">
        <v>139</v>
      </c>
      <c r="O1191" t="s">
        <v>132</v>
      </c>
      <c r="V1191">
        <v>130003712</v>
      </c>
      <c r="W1191">
        <v>106986760</v>
      </c>
      <c r="Y1191">
        <v>11144583</v>
      </c>
      <c r="Z1191">
        <v>57854636</v>
      </c>
      <c r="AA1191">
        <v>188411232</v>
      </c>
      <c r="AB1191">
        <v>4213150</v>
      </c>
      <c r="AC1191">
        <v>13814515</v>
      </c>
      <c r="AD1191">
        <v>215478208</v>
      </c>
      <c r="AE1191">
        <v>181457312</v>
      </c>
      <c r="AF1191">
        <v>406531584</v>
      </c>
      <c r="AG1191">
        <v>143385584</v>
      </c>
      <c r="AH1191">
        <v>67004260</v>
      </c>
      <c r="AI1191">
        <v>15111345</v>
      </c>
      <c r="AJ1191">
        <v>82115608</v>
      </c>
      <c r="AK1191">
        <v>46839788</v>
      </c>
      <c r="AL1191">
        <v>24206008</v>
      </c>
      <c r="AM1191">
        <v>400738720</v>
      </c>
      <c r="AN1191">
        <v>194161840</v>
      </c>
      <c r="AO1191">
        <v>42613184</v>
      </c>
      <c r="AP1191">
        <v>43665</v>
      </c>
      <c r="AQ1191">
        <v>46276</v>
      </c>
      <c r="AR1191">
        <v>406531584</v>
      </c>
      <c r="AS1191">
        <v>400738720</v>
      </c>
      <c r="AT1191">
        <v>606</v>
      </c>
      <c r="AU1191">
        <v>0.40600000000000003</v>
      </c>
      <c r="AW1191">
        <v>0.35401700000000003</v>
      </c>
      <c r="AX1191">
        <v>0.642073</v>
      </c>
      <c r="AY1191">
        <v>9.6859600000000004E-2</v>
      </c>
      <c r="AZ1191">
        <v>28982</v>
      </c>
    </row>
    <row r="1192" spans="1:52">
      <c r="A1192">
        <v>2004</v>
      </c>
      <c r="B1192">
        <v>139940</v>
      </c>
      <c r="C1192" t="s">
        <v>221</v>
      </c>
      <c r="D1192" t="s">
        <v>131</v>
      </c>
      <c r="E1192">
        <f t="shared" si="18"/>
        <v>1</v>
      </c>
      <c r="F1192">
        <f>IF(ISNA(VLOOKUP(B1192,criteria!$U$2:$U$174,1,0)),0,1)</f>
        <v>1</v>
      </c>
      <c r="G1192">
        <v>0.56302322839287822</v>
      </c>
      <c r="H1192">
        <v>0.47539267015706804</v>
      </c>
      <c r="I1192">
        <v>8481</v>
      </c>
      <c r="J1192">
        <v>4775</v>
      </c>
      <c r="K1192">
        <v>2209</v>
      </c>
      <c r="L1192">
        <v>61</v>
      </c>
      <c r="M1192">
        <v>2270</v>
      </c>
      <c r="V1192">
        <v>131204016</v>
      </c>
      <c r="W1192">
        <v>107212720</v>
      </c>
      <c r="Y1192">
        <v>11855598</v>
      </c>
      <c r="Z1192">
        <v>56762968</v>
      </c>
      <c r="AA1192">
        <v>200339312</v>
      </c>
      <c r="AB1192">
        <v>1987509</v>
      </c>
      <c r="AC1192">
        <v>16653878</v>
      </c>
      <c r="AD1192">
        <v>220779104</v>
      </c>
      <c r="AE1192">
        <v>191190912</v>
      </c>
      <c r="AF1192">
        <v>423649376</v>
      </c>
      <c r="AG1192">
        <v>151001568</v>
      </c>
      <c r="AH1192">
        <v>70745544</v>
      </c>
      <c r="AI1192">
        <v>18101740</v>
      </c>
      <c r="AJ1192">
        <v>88847280</v>
      </c>
      <c r="AK1192">
        <v>47017652</v>
      </c>
      <c r="AL1192">
        <v>24616224</v>
      </c>
      <c r="AM1192">
        <v>402610592</v>
      </c>
      <c r="AN1192">
        <v>197802736</v>
      </c>
      <c r="AO1192">
        <v>41406752</v>
      </c>
      <c r="AP1192">
        <v>46276</v>
      </c>
      <c r="AQ1192">
        <v>45699</v>
      </c>
      <c r="AR1192">
        <v>423649376</v>
      </c>
      <c r="AS1192">
        <v>402610592</v>
      </c>
      <c r="AT1192">
        <v>713</v>
      </c>
      <c r="AU1192">
        <v>0.40200000000000002</v>
      </c>
      <c r="AW1192">
        <v>0.33417400000000003</v>
      </c>
      <c r="AX1192">
        <v>0.64246800000000004</v>
      </c>
      <c r="AY1192">
        <v>8.7856699999999996E-2</v>
      </c>
      <c r="AZ1192">
        <v>29875</v>
      </c>
    </row>
    <row r="1193" spans="1:52">
      <c r="A1193">
        <v>2005</v>
      </c>
      <c r="B1193">
        <v>139940</v>
      </c>
      <c r="C1193" t="s">
        <v>138</v>
      </c>
      <c r="D1193" t="s">
        <v>131</v>
      </c>
      <c r="E1193">
        <f t="shared" si="18"/>
        <v>1</v>
      </c>
      <c r="F1193">
        <f>IF(ISNA(VLOOKUP(B1193,criteria!$U$2:$U$174,1,0)),0,1)</f>
        <v>1</v>
      </c>
      <c r="G1193">
        <v>0.56302322839287822</v>
      </c>
      <c r="H1193">
        <v>0.47539267015706804</v>
      </c>
      <c r="I1193">
        <v>8481</v>
      </c>
      <c r="J1193">
        <v>4775</v>
      </c>
      <c r="K1193">
        <v>2209</v>
      </c>
      <c r="L1193">
        <v>61</v>
      </c>
      <c r="M1193">
        <v>2270</v>
      </c>
      <c r="N1193" t="s">
        <v>214</v>
      </c>
      <c r="O1193" t="s">
        <v>132</v>
      </c>
      <c r="P1193" t="s">
        <v>50</v>
      </c>
      <c r="Q1193" t="s">
        <v>54</v>
      </c>
      <c r="V1193">
        <v>142724048</v>
      </c>
      <c r="W1193">
        <v>117012952</v>
      </c>
      <c r="Y1193">
        <v>10274218</v>
      </c>
      <c r="Z1193">
        <v>55720620</v>
      </c>
      <c r="AA1193">
        <v>212438704</v>
      </c>
      <c r="AB1193">
        <v>154487</v>
      </c>
      <c r="AC1193">
        <v>15247946</v>
      </c>
      <c r="AD1193">
        <v>229787152</v>
      </c>
      <c r="AE1193">
        <v>206023568</v>
      </c>
      <c r="AF1193">
        <v>460930976</v>
      </c>
      <c r="AG1193">
        <v>156751312</v>
      </c>
      <c r="AH1193">
        <v>72007248</v>
      </c>
      <c r="AI1193">
        <v>24370812</v>
      </c>
      <c r="AJ1193">
        <v>96378064</v>
      </c>
      <c r="AK1193">
        <v>52697684</v>
      </c>
      <c r="AL1193">
        <v>25370106</v>
      </c>
      <c r="AM1193">
        <v>432928448</v>
      </c>
      <c r="AN1193">
        <v>206989152</v>
      </c>
      <c r="AO1193">
        <v>45620004</v>
      </c>
      <c r="AP1193">
        <v>103651392</v>
      </c>
      <c r="AQ1193">
        <v>120558552</v>
      </c>
      <c r="AR1193">
        <v>460930976</v>
      </c>
      <c r="AS1193">
        <v>432928448</v>
      </c>
      <c r="AT1193">
        <v>854</v>
      </c>
      <c r="AU1193">
        <v>0.41399999999999998</v>
      </c>
      <c r="AW1193">
        <v>0.32006699999999999</v>
      </c>
      <c r="AX1193">
        <v>0.63616600000000001</v>
      </c>
      <c r="AY1193">
        <v>8.9070899999999995E-2</v>
      </c>
      <c r="AZ1193">
        <v>30476</v>
      </c>
    </row>
    <row r="1194" spans="1:52">
      <c r="A1194">
        <v>2006</v>
      </c>
      <c r="B1194">
        <v>139940</v>
      </c>
      <c r="C1194" t="s">
        <v>138</v>
      </c>
      <c r="D1194" t="s">
        <v>131</v>
      </c>
      <c r="E1194">
        <f t="shared" si="18"/>
        <v>1</v>
      </c>
      <c r="F1194">
        <f>IF(ISNA(VLOOKUP(B1194,criteria!$U$2:$U$174,1,0)),0,1)</f>
        <v>1</v>
      </c>
      <c r="G1194">
        <v>0.52360412173496285</v>
      </c>
      <c r="H1194">
        <v>0.49816933638443933</v>
      </c>
      <c r="I1194">
        <v>8346</v>
      </c>
      <c r="J1194">
        <v>4370</v>
      </c>
      <c r="K1194">
        <v>2114</v>
      </c>
      <c r="L1194">
        <v>63</v>
      </c>
      <c r="M1194">
        <v>2177</v>
      </c>
      <c r="N1194" t="s">
        <v>214</v>
      </c>
      <c r="O1194" t="s">
        <v>132</v>
      </c>
      <c r="P1194" t="s">
        <v>50</v>
      </c>
      <c r="Q1194" t="s">
        <v>54</v>
      </c>
      <c r="V1194">
        <v>123433200</v>
      </c>
      <c r="W1194">
        <v>111233208</v>
      </c>
      <c r="Y1194">
        <v>17426660</v>
      </c>
      <c r="Z1194">
        <v>56862436</v>
      </c>
      <c r="AA1194">
        <v>227397440</v>
      </c>
      <c r="AB1194">
        <v>79187</v>
      </c>
      <c r="AC1194">
        <v>16505844</v>
      </c>
      <c r="AD1194">
        <v>237916544</v>
      </c>
      <c r="AE1194">
        <v>213943104</v>
      </c>
      <c r="AF1194">
        <v>459546688</v>
      </c>
      <c r="AG1194">
        <v>160845584</v>
      </c>
      <c r="AH1194">
        <v>69845320</v>
      </c>
      <c r="AI1194">
        <v>23274398</v>
      </c>
      <c r="AJ1194">
        <v>93119720</v>
      </c>
      <c r="AK1194">
        <v>52356336</v>
      </c>
      <c r="AL1194">
        <v>24813606</v>
      </c>
      <c r="AM1194">
        <v>428173728</v>
      </c>
      <c r="AN1194">
        <v>213819536</v>
      </c>
      <c r="AO1194">
        <v>46485424</v>
      </c>
      <c r="AP1194">
        <v>120558552</v>
      </c>
      <c r="AQ1194">
        <v>131178888</v>
      </c>
      <c r="AR1194">
        <v>459546688</v>
      </c>
      <c r="AS1194">
        <v>428173728</v>
      </c>
      <c r="AT1194">
        <v>1008</v>
      </c>
      <c r="AU1194">
        <v>0.47199999999999998</v>
      </c>
      <c r="AW1194">
        <v>0.33887099999999998</v>
      </c>
      <c r="AX1194">
        <v>0.63669200000000004</v>
      </c>
      <c r="AY1194">
        <v>9.6545099999999995E-2</v>
      </c>
      <c r="AZ1194">
        <v>31033</v>
      </c>
    </row>
    <row r="1195" spans="1:52">
      <c r="A1195">
        <v>2007</v>
      </c>
      <c r="B1195">
        <v>139940</v>
      </c>
      <c r="C1195" t="s">
        <v>138</v>
      </c>
      <c r="D1195" t="s">
        <v>131</v>
      </c>
      <c r="E1195">
        <f t="shared" si="18"/>
        <v>1</v>
      </c>
      <c r="F1195">
        <f>IF(ISNA(VLOOKUP(B1195,criteria!$U$2:$U$174,1,0)),0,1)</f>
        <v>1</v>
      </c>
      <c r="G1195">
        <v>0.52372962607861939</v>
      </c>
      <c r="H1195">
        <v>0.51830663615560646</v>
      </c>
      <c r="I1195">
        <v>8344</v>
      </c>
      <c r="J1195">
        <v>4370</v>
      </c>
      <c r="K1195">
        <v>2191</v>
      </c>
      <c r="L1195">
        <v>74</v>
      </c>
      <c r="M1195">
        <v>2265</v>
      </c>
      <c r="N1195" t="s">
        <v>214</v>
      </c>
      <c r="O1195" t="s">
        <v>132</v>
      </c>
      <c r="P1195" t="s">
        <v>50</v>
      </c>
      <c r="Q1195" t="s">
        <v>54</v>
      </c>
      <c r="V1195">
        <v>142693536</v>
      </c>
      <c r="W1195">
        <v>127673904</v>
      </c>
      <c r="Y1195">
        <v>19567246</v>
      </c>
      <c r="Z1195">
        <v>62055404</v>
      </c>
      <c r="AA1195">
        <v>254885120</v>
      </c>
      <c r="AB1195">
        <v>12373240</v>
      </c>
      <c r="AC1195">
        <v>13622512</v>
      </c>
      <c r="AD1195">
        <v>240176112</v>
      </c>
      <c r="AE1195">
        <v>275013408</v>
      </c>
      <c r="AF1195">
        <v>526295328</v>
      </c>
      <c r="AG1195">
        <v>173232768</v>
      </c>
      <c r="AH1195">
        <v>85123264</v>
      </c>
      <c r="AI1195">
        <v>28920200</v>
      </c>
      <c r="AJ1195">
        <v>114043464</v>
      </c>
      <c r="AK1195">
        <v>63065388</v>
      </c>
      <c r="AL1195">
        <v>28726680</v>
      </c>
      <c r="AM1195">
        <v>513552096</v>
      </c>
      <c r="AN1195">
        <v>229160608</v>
      </c>
      <c r="AO1195">
        <v>51067104</v>
      </c>
      <c r="AP1195">
        <v>131178888</v>
      </c>
      <c r="AQ1195">
        <v>122299504</v>
      </c>
      <c r="AR1195">
        <v>526295328</v>
      </c>
      <c r="AS1195">
        <v>513552096</v>
      </c>
      <c r="AT1195">
        <v>1090</v>
      </c>
      <c r="AU1195">
        <v>0.441</v>
      </c>
      <c r="AW1195">
        <v>0.34244599999999997</v>
      </c>
      <c r="AX1195">
        <v>0.63131300000000001</v>
      </c>
      <c r="AY1195">
        <v>0.10079100000000001</v>
      </c>
      <c r="AZ1195">
        <v>33249.5</v>
      </c>
    </row>
    <row r="1196" spans="1:52">
      <c r="A1196">
        <v>2008</v>
      </c>
      <c r="B1196">
        <v>139940</v>
      </c>
      <c r="C1196" t="s">
        <v>138</v>
      </c>
      <c r="D1196" t="s">
        <v>131</v>
      </c>
      <c r="E1196">
        <f t="shared" si="18"/>
        <v>1</v>
      </c>
      <c r="F1196">
        <f>IF(ISNA(VLOOKUP(B1196,criteria!$U$2:$U$174,1,0)),0,1)</f>
        <v>1</v>
      </c>
      <c r="G1196">
        <v>0.53176470588235292</v>
      </c>
      <c r="H1196">
        <v>0.50153905348210848</v>
      </c>
      <c r="I1196">
        <v>9775</v>
      </c>
      <c r="J1196">
        <v>5198</v>
      </c>
      <c r="K1196">
        <v>2476</v>
      </c>
      <c r="L1196">
        <v>131</v>
      </c>
      <c r="M1196">
        <v>2607</v>
      </c>
      <c r="N1196" t="s">
        <v>139</v>
      </c>
      <c r="O1196" t="s">
        <v>132</v>
      </c>
      <c r="P1196" t="s">
        <v>50</v>
      </c>
      <c r="Q1196" t="s">
        <v>54</v>
      </c>
      <c r="V1196">
        <v>162768320</v>
      </c>
      <c r="W1196">
        <v>144151904</v>
      </c>
      <c r="Y1196">
        <v>20703380</v>
      </c>
      <c r="Z1196">
        <v>68468344</v>
      </c>
      <c r="AA1196">
        <v>243351424</v>
      </c>
      <c r="AB1196">
        <v>119401</v>
      </c>
      <c r="AC1196">
        <v>16217121</v>
      </c>
      <c r="AD1196">
        <v>265158704</v>
      </c>
      <c r="AE1196">
        <v>254324880</v>
      </c>
      <c r="AF1196">
        <v>534880928</v>
      </c>
      <c r="AG1196">
        <v>177616368</v>
      </c>
      <c r="AH1196">
        <v>121154064</v>
      </c>
      <c r="AI1196">
        <v>28234418</v>
      </c>
      <c r="AJ1196">
        <v>149388480</v>
      </c>
      <c r="AK1196">
        <v>60670560</v>
      </c>
      <c r="AL1196">
        <v>30913690</v>
      </c>
      <c r="AM1196">
        <v>522916768</v>
      </c>
      <c r="AN1196">
        <v>241833680</v>
      </c>
      <c r="AO1196">
        <v>52374944</v>
      </c>
      <c r="AP1196">
        <v>122299504</v>
      </c>
      <c r="AQ1196">
        <v>101871064</v>
      </c>
      <c r="AR1196">
        <v>534880928</v>
      </c>
      <c r="AS1196">
        <v>522916768</v>
      </c>
      <c r="AT1196">
        <v>956</v>
      </c>
      <c r="AU1196">
        <v>0.498</v>
      </c>
      <c r="AW1196">
        <v>0.323436</v>
      </c>
      <c r="AX1196">
        <v>0.62743000000000004</v>
      </c>
      <c r="AY1196">
        <v>9.4980200000000001E-2</v>
      </c>
      <c r="AZ1196">
        <v>34060</v>
      </c>
    </row>
    <row r="1197" spans="1:52">
      <c r="A1197">
        <v>2009</v>
      </c>
      <c r="B1197">
        <v>139940</v>
      </c>
      <c r="C1197" t="s">
        <v>138</v>
      </c>
      <c r="D1197" t="s">
        <v>131</v>
      </c>
      <c r="E1197">
        <f t="shared" si="18"/>
        <v>1</v>
      </c>
      <c r="F1197">
        <f>IF(ISNA(VLOOKUP(B1197,criteria!$U$2:$U$174,1,0)),0,1)</f>
        <v>1</v>
      </c>
      <c r="G1197">
        <v>0.40980113636363635</v>
      </c>
      <c r="H1197">
        <v>0.68259470165882641</v>
      </c>
      <c r="I1197">
        <v>9856</v>
      </c>
      <c r="J1197">
        <v>4039</v>
      </c>
      <c r="K1197">
        <v>2691</v>
      </c>
      <c r="L1197">
        <v>66</v>
      </c>
      <c r="M1197">
        <v>2757</v>
      </c>
      <c r="N1197" t="s">
        <v>139</v>
      </c>
      <c r="O1197" t="s">
        <v>132</v>
      </c>
      <c r="P1197" t="s">
        <v>50</v>
      </c>
      <c r="Q1197" t="s">
        <v>54</v>
      </c>
      <c r="R1197">
        <v>-84.385800000000003</v>
      </c>
      <c r="S1197">
        <v>33.753799999999998</v>
      </c>
      <c r="V1197">
        <v>197538928</v>
      </c>
      <c r="W1197">
        <v>170000896</v>
      </c>
      <c r="Y1197">
        <v>19702692</v>
      </c>
      <c r="Z1197">
        <v>113640008</v>
      </c>
      <c r="AA1197">
        <v>204582000</v>
      </c>
      <c r="AB1197">
        <v>319014</v>
      </c>
      <c r="AC1197">
        <v>15090545</v>
      </c>
      <c r="AD1197">
        <v>299132000</v>
      </c>
      <c r="AE1197">
        <v>257923696</v>
      </c>
      <c r="AF1197">
        <v>614415424</v>
      </c>
      <c r="AG1197">
        <v>174433104</v>
      </c>
      <c r="AH1197">
        <v>98344632</v>
      </c>
      <c r="AI1197">
        <v>28906568</v>
      </c>
      <c r="AJ1197">
        <v>127251200</v>
      </c>
      <c r="AK1197">
        <v>66642472</v>
      </c>
      <c r="AL1197">
        <v>34549500</v>
      </c>
      <c r="AM1197">
        <v>531620000</v>
      </c>
      <c r="AN1197">
        <v>244797136</v>
      </c>
      <c r="AO1197">
        <v>55931584</v>
      </c>
      <c r="AP1197">
        <v>101871064</v>
      </c>
      <c r="AQ1197">
        <v>124945752</v>
      </c>
      <c r="AR1197">
        <v>614415424</v>
      </c>
      <c r="AS1197">
        <v>531620000</v>
      </c>
      <c r="AT1197">
        <v>1094</v>
      </c>
      <c r="AU1197">
        <v>0.48199999999999998</v>
      </c>
      <c r="AV1197">
        <v>9030</v>
      </c>
      <c r="AW1197">
        <v>0.32058799999999998</v>
      </c>
      <c r="AX1197">
        <v>0.62287300000000001</v>
      </c>
      <c r="AY1197">
        <v>8.7472099999999997E-2</v>
      </c>
      <c r="AZ1197">
        <v>32328.5</v>
      </c>
    </row>
    <row r="1198" spans="1:52">
      <c r="A1198">
        <v>2010</v>
      </c>
      <c r="B1198">
        <v>139940</v>
      </c>
      <c r="C1198" t="s">
        <v>138</v>
      </c>
      <c r="D1198" t="s">
        <v>131</v>
      </c>
      <c r="E1198">
        <f t="shared" si="18"/>
        <v>1</v>
      </c>
      <c r="F1198">
        <f>IF(ISNA(VLOOKUP(B1198,criteria!$U$2:$U$174,1,0)),0,1)</f>
        <v>1</v>
      </c>
      <c r="G1198">
        <v>0.51825221238938057</v>
      </c>
      <c r="H1198">
        <v>0.45509986278396097</v>
      </c>
      <c r="I1198">
        <v>12656</v>
      </c>
      <c r="J1198">
        <v>6559</v>
      </c>
      <c r="K1198">
        <v>2885</v>
      </c>
      <c r="L1198">
        <v>100</v>
      </c>
      <c r="M1198">
        <v>2985</v>
      </c>
      <c r="V1198">
        <v>233238768</v>
      </c>
      <c r="W1198">
        <v>189341312</v>
      </c>
      <c r="Y1198">
        <v>19227214</v>
      </c>
      <c r="Z1198">
        <v>103208944</v>
      </c>
      <c r="AA1198">
        <v>213422192</v>
      </c>
      <c r="AB1198">
        <v>250644</v>
      </c>
      <c r="AC1198">
        <v>20160232</v>
      </c>
      <c r="AD1198">
        <v>333705696</v>
      </c>
      <c r="AE1198">
        <v>251744208</v>
      </c>
      <c r="AF1198">
        <v>611405440</v>
      </c>
      <c r="AG1198">
        <v>210564336</v>
      </c>
      <c r="AH1198">
        <v>98011368</v>
      </c>
      <c r="AI1198">
        <v>31043544</v>
      </c>
      <c r="AJ1198">
        <v>129054912</v>
      </c>
      <c r="AK1198">
        <v>73231592</v>
      </c>
      <c r="AL1198">
        <v>36831456</v>
      </c>
      <c r="AM1198">
        <v>582423552</v>
      </c>
      <c r="AN1198">
        <v>263123472</v>
      </c>
      <c r="AO1198">
        <v>60148732</v>
      </c>
      <c r="AP1198">
        <v>124945752</v>
      </c>
      <c r="AQ1198">
        <v>149331440</v>
      </c>
      <c r="AR1198">
        <v>611405440</v>
      </c>
      <c r="AS1198">
        <v>582423552</v>
      </c>
      <c r="AT1198">
        <v>1100</v>
      </c>
      <c r="AU1198">
        <v>0.47299999999999998</v>
      </c>
      <c r="AW1198">
        <v>0.34384999999999999</v>
      </c>
      <c r="AX1198">
        <v>0.62724599999999997</v>
      </c>
      <c r="AY1198">
        <v>8.9706099999999997E-2</v>
      </c>
      <c r="AZ1198">
        <v>27969.5</v>
      </c>
    </row>
    <row r="1199" spans="1:52">
      <c r="A1199">
        <v>2011</v>
      </c>
      <c r="B1199">
        <v>139940</v>
      </c>
      <c r="C1199" t="s">
        <v>138</v>
      </c>
      <c r="D1199" t="s">
        <v>131</v>
      </c>
      <c r="E1199">
        <f t="shared" si="18"/>
        <v>1</v>
      </c>
      <c r="F1199">
        <f>IF(ISNA(VLOOKUP(B1199,criteria!$U$2:$U$174,1,0)),0,1)</f>
        <v>1</v>
      </c>
      <c r="G1199">
        <v>0.51825221238938057</v>
      </c>
      <c r="H1199">
        <v>0.44640951364537279</v>
      </c>
      <c r="I1199">
        <v>12656</v>
      </c>
      <c r="J1199">
        <v>6559</v>
      </c>
      <c r="K1199">
        <v>2831</v>
      </c>
      <c r="L1199">
        <v>97</v>
      </c>
      <c r="M1199">
        <v>2928</v>
      </c>
      <c r="N1199" t="s">
        <v>139</v>
      </c>
      <c r="O1199" t="s">
        <v>132</v>
      </c>
      <c r="P1199" t="s">
        <v>50</v>
      </c>
      <c r="Q1199" t="s">
        <v>54</v>
      </c>
      <c r="R1199">
        <v>-84.386700000000005</v>
      </c>
      <c r="S1199">
        <v>33.752699999999997</v>
      </c>
      <c r="T1199">
        <v>6.3E-2</v>
      </c>
      <c r="U1199">
        <v>5211</v>
      </c>
      <c r="V1199">
        <v>263658592</v>
      </c>
      <c r="W1199">
        <v>214959744</v>
      </c>
      <c r="Y1199">
        <v>21994188</v>
      </c>
      <c r="Z1199">
        <v>104817384</v>
      </c>
      <c r="AA1199">
        <v>191758560</v>
      </c>
      <c r="AB1199">
        <v>131615</v>
      </c>
      <c r="AC1199">
        <v>22858740</v>
      </c>
      <c r="AD1199">
        <v>372325984</v>
      </c>
      <c r="AE1199">
        <v>227077424</v>
      </c>
      <c r="AF1199">
        <v>612219328</v>
      </c>
      <c r="AG1199">
        <v>218601440</v>
      </c>
      <c r="AH1199">
        <v>108285848</v>
      </c>
      <c r="AI1199">
        <v>20672580</v>
      </c>
      <c r="AJ1199">
        <v>128958432</v>
      </c>
      <c r="AK1199">
        <v>71903104</v>
      </c>
      <c r="AL1199">
        <v>35406000</v>
      </c>
      <c r="AM1199">
        <v>593195456</v>
      </c>
      <c r="AN1199">
        <v>278268768</v>
      </c>
      <c r="AO1199">
        <v>66529732</v>
      </c>
      <c r="AP1199">
        <v>149331440</v>
      </c>
      <c r="AQ1199">
        <v>156118464</v>
      </c>
      <c r="AR1199">
        <v>612219328</v>
      </c>
      <c r="AS1199">
        <v>593195456</v>
      </c>
      <c r="AT1199">
        <v>1105</v>
      </c>
      <c r="AU1199">
        <v>0.50800000000000001</v>
      </c>
      <c r="AW1199">
        <v>0.365892</v>
      </c>
      <c r="AX1199">
        <v>0.64380099999999996</v>
      </c>
      <c r="AY1199">
        <v>9.1386400000000007E-2</v>
      </c>
      <c r="AZ1199">
        <v>24130</v>
      </c>
    </row>
    <row r="1200" spans="1:52">
      <c r="A1200">
        <v>2012</v>
      </c>
      <c r="B1200">
        <v>139940</v>
      </c>
      <c r="C1200" t="s">
        <v>138</v>
      </c>
      <c r="D1200" t="s">
        <v>131</v>
      </c>
      <c r="E1200">
        <f t="shared" si="18"/>
        <v>1</v>
      </c>
      <c r="F1200">
        <f>IF(ISNA(VLOOKUP(B1200,criteria!$U$2:$U$174,1,0)),0,1)</f>
        <v>1</v>
      </c>
      <c r="G1200">
        <v>0.51033571650606158</v>
      </c>
      <c r="H1200">
        <v>0.41997868128521393</v>
      </c>
      <c r="I1200">
        <v>12868</v>
      </c>
      <c r="J1200">
        <v>6567</v>
      </c>
      <c r="K1200">
        <v>2700</v>
      </c>
      <c r="L1200">
        <v>58</v>
      </c>
      <c r="M1200">
        <v>2758</v>
      </c>
      <c r="T1200">
        <v>8.1000000000000003E-2</v>
      </c>
      <c r="U1200">
        <v>5435</v>
      </c>
      <c r="V1200">
        <v>277344736</v>
      </c>
      <c r="W1200">
        <v>225375296</v>
      </c>
      <c r="Y1200">
        <v>21559626</v>
      </c>
      <c r="Z1200">
        <v>112023504</v>
      </c>
      <c r="AA1200">
        <v>204860976</v>
      </c>
      <c r="AB1200">
        <v>4889999</v>
      </c>
      <c r="AC1200">
        <v>25449576</v>
      </c>
      <c r="AD1200">
        <v>398168544</v>
      </c>
      <c r="AE1200">
        <v>245727600</v>
      </c>
      <c r="AF1200">
        <v>658095296</v>
      </c>
      <c r="AG1200">
        <v>225039248</v>
      </c>
      <c r="AH1200">
        <v>116716016</v>
      </c>
      <c r="AI1200">
        <v>19234568</v>
      </c>
      <c r="AJ1200">
        <v>135950592</v>
      </c>
      <c r="AK1200">
        <v>73364560</v>
      </c>
      <c r="AL1200">
        <v>38444120</v>
      </c>
      <c r="AM1200">
        <v>617656704</v>
      </c>
      <c r="AN1200">
        <v>283352736</v>
      </c>
      <c r="AO1200">
        <v>69454512</v>
      </c>
      <c r="AP1200">
        <v>156118464</v>
      </c>
      <c r="AQ1200">
        <v>163128160</v>
      </c>
      <c r="AR1200">
        <v>658095296</v>
      </c>
      <c r="AS1200">
        <v>617656704</v>
      </c>
      <c r="AT1200">
        <v>1340</v>
      </c>
      <c r="AU1200">
        <v>0.53200000000000003</v>
      </c>
      <c r="AW1200">
        <v>0.34903400000000001</v>
      </c>
      <c r="AX1200">
        <v>0.63863599999999998</v>
      </c>
      <c r="AY1200">
        <v>8.5203299999999996E-2</v>
      </c>
      <c r="AZ1200">
        <v>23999</v>
      </c>
    </row>
    <row r="1201" spans="1:52">
      <c r="A1201">
        <v>2013</v>
      </c>
      <c r="B1201">
        <v>139940</v>
      </c>
      <c r="C1201" t="s">
        <v>138</v>
      </c>
      <c r="D1201" t="s">
        <v>131</v>
      </c>
      <c r="E1201">
        <f t="shared" si="18"/>
        <v>1</v>
      </c>
      <c r="F1201">
        <f>IF(ISNA(VLOOKUP(B1201,criteria!$U$2:$U$174,1,0)),0,1)</f>
        <v>1</v>
      </c>
      <c r="G1201">
        <v>0.54658027357811378</v>
      </c>
      <c r="H1201">
        <v>0.45574288724973655</v>
      </c>
      <c r="I1201">
        <v>13890</v>
      </c>
      <c r="J1201">
        <v>7592</v>
      </c>
      <c r="K1201">
        <v>3379</v>
      </c>
      <c r="L1201">
        <v>81</v>
      </c>
      <c r="M1201">
        <v>3460</v>
      </c>
      <c r="N1201" t="s">
        <v>139</v>
      </c>
      <c r="O1201" t="s">
        <v>132</v>
      </c>
      <c r="P1201" t="s">
        <v>50</v>
      </c>
      <c r="Q1201" t="s">
        <v>54</v>
      </c>
      <c r="R1201">
        <v>-84.386700000000005</v>
      </c>
      <c r="S1201">
        <v>33.752699999999997</v>
      </c>
      <c r="T1201">
        <v>8.5000000000000006E-2</v>
      </c>
      <c r="U1201">
        <v>6515</v>
      </c>
      <c r="V1201">
        <v>278617056</v>
      </c>
      <c r="W1201">
        <v>225837008</v>
      </c>
      <c r="Y1201">
        <v>21344604</v>
      </c>
      <c r="Z1201">
        <v>112215808</v>
      </c>
      <c r="AA1201">
        <v>214846448</v>
      </c>
      <c r="AB1201">
        <v>4146132</v>
      </c>
      <c r="AC1201">
        <v>25235360</v>
      </c>
      <c r="AD1201">
        <v>397428704</v>
      </c>
      <c r="AE1201">
        <v>256282800</v>
      </c>
      <c r="AF1201">
        <v>661898304</v>
      </c>
      <c r="AG1201">
        <v>228037808</v>
      </c>
      <c r="AH1201">
        <v>128463848</v>
      </c>
      <c r="AI1201">
        <v>19299738</v>
      </c>
      <c r="AJ1201">
        <v>147763584</v>
      </c>
      <c r="AK1201">
        <v>78268904</v>
      </c>
      <c r="AL1201">
        <v>43123112</v>
      </c>
      <c r="AM1201">
        <v>636290432</v>
      </c>
      <c r="AN1201">
        <v>291902496</v>
      </c>
      <c r="AO1201">
        <v>72857544</v>
      </c>
      <c r="AP1201">
        <v>163128160</v>
      </c>
      <c r="AQ1201">
        <v>184643792</v>
      </c>
      <c r="AR1201">
        <v>661898304</v>
      </c>
      <c r="AS1201">
        <v>636290432</v>
      </c>
      <c r="AT1201">
        <v>1463</v>
      </c>
      <c r="AU1201">
        <v>0.53300000000000003</v>
      </c>
      <c r="AW1201">
        <v>0.31210900000000003</v>
      </c>
      <c r="AX1201">
        <v>0.62303299999999995</v>
      </c>
      <c r="AY1201">
        <v>7.6476199999999994E-2</v>
      </c>
      <c r="AZ1201">
        <v>25096</v>
      </c>
    </row>
    <row r="1202" spans="1:52">
      <c r="A1202">
        <v>2014</v>
      </c>
      <c r="B1202">
        <v>139940</v>
      </c>
      <c r="C1202" t="s">
        <v>138</v>
      </c>
      <c r="D1202" t="s">
        <v>131</v>
      </c>
      <c r="E1202">
        <f t="shared" si="18"/>
        <v>1</v>
      </c>
      <c r="F1202">
        <f>IF(ISNA(VLOOKUP(B1202,criteria!$U$2:$U$174,1,0)),0,1)</f>
        <v>1</v>
      </c>
      <c r="G1202">
        <v>0.59441592782703379</v>
      </c>
      <c r="H1202">
        <v>0.48423393955253174</v>
      </c>
      <c r="I1202">
        <v>12858</v>
      </c>
      <c r="J1202">
        <v>7643</v>
      </c>
      <c r="K1202">
        <v>3641</v>
      </c>
      <c r="L1202">
        <v>60</v>
      </c>
      <c r="M1202">
        <v>3701</v>
      </c>
      <c r="N1202" t="s">
        <v>139</v>
      </c>
      <c r="O1202" t="s">
        <v>132</v>
      </c>
      <c r="P1202" t="s">
        <v>50</v>
      </c>
      <c r="Q1202" t="s">
        <v>54</v>
      </c>
      <c r="R1202">
        <v>-84.386700000000005</v>
      </c>
      <c r="S1202">
        <v>33.752699999999997</v>
      </c>
      <c r="T1202">
        <v>0.06</v>
      </c>
      <c r="U1202">
        <v>7632</v>
      </c>
      <c r="V1202">
        <v>295473984</v>
      </c>
      <c r="W1202">
        <v>233169808</v>
      </c>
      <c r="Y1202">
        <v>25996852</v>
      </c>
      <c r="Z1202">
        <v>120419056</v>
      </c>
      <c r="AA1202">
        <v>221632848</v>
      </c>
      <c r="AB1202">
        <v>7088255</v>
      </c>
      <c r="AC1202">
        <v>35912892</v>
      </c>
      <c r="AD1202">
        <v>435135040</v>
      </c>
      <c r="AE1202">
        <v>259932464</v>
      </c>
      <c r="AF1202">
        <v>782713024</v>
      </c>
      <c r="AG1202">
        <v>242399328</v>
      </c>
      <c r="AH1202">
        <v>156391936</v>
      </c>
      <c r="AI1202">
        <v>18665718</v>
      </c>
      <c r="AJ1202">
        <v>175057648</v>
      </c>
      <c r="AK1202">
        <v>83694968</v>
      </c>
      <c r="AL1202">
        <v>46607000</v>
      </c>
      <c r="AM1202">
        <v>693672832</v>
      </c>
      <c r="AN1202">
        <v>313692928</v>
      </c>
      <c r="AO1202">
        <v>76841256</v>
      </c>
      <c r="AP1202">
        <v>184643792</v>
      </c>
      <c r="AQ1202">
        <v>184290560</v>
      </c>
      <c r="AR1202">
        <v>782713024</v>
      </c>
      <c r="AS1202">
        <v>693672832</v>
      </c>
      <c r="AT1202">
        <v>1583</v>
      </c>
      <c r="AU1202">
        <v>0.53900000000000003</v>
      </c>
      <c r="AW1202">
        <v>0.30557499999999999</v>
      </c>
      <c r="AX1202">
        <v>0.62188699999999997</v>
      </c>
      <c r="AY1202">
        <v>7.1121000000000004E-2</v>
      </c>
      <c r="AZ1202">
        <v>25120</v>
      </c>
    </row>
    <row r="1203" spans="1:52">
      <c r="A1203">
        <v>2015</v>
      </c>
      <c r="B1203">
        <v>139940</v>
      </c>
      <c r="C1203" t="s">
        <v>138</v>
      </c>
      <c r="D1203" t="s">
        <v>131</v>
      </c>
      <c r="E1203">
        <f t="shared" si="18"/>
        <v>1</v>
      </c>
      <c r="F1203">
        <f>IF(ISNA(VLOOKUP(B1203,criteria!$U$2:$U$174,1,0)),0,1)</f>
        <v>1</v>
      </c>
      <c r="G1203">
        <v>0.56649964209019332</v>
      </c>
      <c r="H1203">
        <v>0.43555724033358606</v>
      </c>
      <c r="I1203">
        <v>13970</v>
      </c>
      <c r="J1203">
        <v>7914</v>
      </c>
      <c r="K1203">
        <v>3349</v>
      </c>
      <c r="L1203">
        <v>98</v>
      </c>
      <c r="M1203">
        <v>3447</v>
      </c>
      <c r="T1203">
        <v>8.7999999999999995E-2</v>
      </c>
      <c r="U1203">
        <v>13994</v>
      </c>
      <c r="V1203">
        <v>307837696</v>
      </c>
      <c r="W1203">
        <v>244563040</v>
      </c>
      <c r="Y1203">
        <v>32341480</v>
      </c>
      <c r="Z1203">
        <v>121014512</v>
      </c>
      <c r="AA1203">
        <v>238249680</v>
      </c>
      <c r="AB1203">
        <v>5407242</v>
      </c>
      <c r="AC1203">
        <v>27795604</v>
      </c>
      <c r="AD1203">
        <v>434224032</v>
      </c>
      <c r="AE1203">
        <v>266455216</v>
      </c>
      <c r="AF1203">
        <v>724054144</v>
      </c>
      <c r="AG1203">
        <v>225940192</v>
      </c>
      <c r="AH1203">
        <v>166643296</v>
      </c>
      <c r="AI1203">
        <v>22913104</v>
      </c>
      <c r="AJ1203">
        <v>189556400</v>
      </c>
      <c r="AK1203">
        <v>86159024</v>
      </c>
      <c r="AL1203">
        <v>48506620</v>
      </c>
      <c r="AM1203">
        <v>700104576</v>
      </c>
      <c r="AN1203">
        <v>349802944</v>
      </c>
      <c r="AO1203">
        <v>80773336</v>
      </c>
      <c r="AP1203">
        <v>184290560</v>
      </c>
      <c r="AQ1203">
        <v>139152352</v>
      </c>
      <c r="AR1203">
        <v>872964992</v>
      </c>
      <c r="AS1203">
        <v>847080512</v>
      </c>
      <c r="AT1203">
        <v>1513</v>
      </c>
      <c r="AU1203">
        <v>0.53</v>
      </c>
      <c r="AW1203">
        <v>0.29908099999999999</v>
      </c>
      <c r="AX1203">
        <v>0.62655700000000003</v>
      </c>
      <c r="AY1203">
        <v>6.6474500000000006E-2</v>
      </c>
      <c r="AZ1203">
        <v>25234</v>
      </c>
    </row>
    <row r="1204" spans="1:52">
      <c r="A1204">
        <v>2016</v>
      </c>
      <c r="B1204">
        <v>139940</v>
      </c>
      <c r="C1204" t="s">
        <v>138</v>
      </c>
      <c r="D1204" t="s">
        <v>131</v>
      </c>
      <c r="E1204">
        <f t="shared" si="18"/>
        <v>1</v>
      </c>
      <c r="F1204">
        <f>IF(ISNA(VLOOKUP(B1204,criteria!$U$2:$U$174,1,0)),0,1)</f>
        <v>1</v>
      </c>
      <c r="G1204">
        <v>0.5883900171274774</v>
      </c>
      <c r="H1204">
        <v>0.41418026821914961</v>
      </c>
      <c r="I1204">
        <v>16348</v>
      </c>
      <c r="J1204">
        <v>9619</v>
      </c>
      <c r="K1204">
        <v>3881</v>
      </c>
      <c r="L1204">
        <v>103</v>
      </c>
      <c r="M1204">
        <v>3984</v>
      </c>
      <c r="N1204" t="s">
        <v>139</v>
      </c>
      <c r="O1204" t="s">
        <v>132</v>
      </c>
      <c r="P1204" t="s">
        <v>50</v>
      </c>
      <c r="Q1204" t="s">
        <v>54</v>
      </c>
      <c r="R1204">
        <v>-84.386700000000005</v>
      </c>
      <c r="S1204">
        <v>33.752699999999997</v>
      </c>
      <c r="T1204">
        <v>9.0999999999999998E-2</v>
      </c>
      <c r="U1204">
        <v>13483</v>
      </c>
      <c r="V1204">
        <v>305679328</v>
      </c>
      <c r="W1204">
        <v>247378128</v>
      </c>
      <c r="Y1204">
        <v>36906324</v>
      </c>
      <c r="Z1204">
        <v>136355328</v>
      </c>
      <c r="AA1204">
        <v>258195728</v>
      </c>
      <c r="AB1204">
        <v>529667</v>
      </c>
      <c r="AC1204">
        <v>35771300</v>
      </c>
      <c r="AD1204">
        <v>459883552</v>
      </c>
      <c r="AE1204">
        <v>273503168</v>
      </c>
      <c r="AF1204">
        <v>769897600</v>
      </c>
      <c r="AG1204">
        <v>228402720</v>
      </c>
      <c r="AH1204">
        <v>187852352</v>
      </c>
      <c r="AI1204">
        <v>24599888</v>
      </c>
      <c r="AJ1204">
        <v>212452240</v>
      </c>
      <c r="AK1204">
        <v>85696320</v>
      </c>
      <c r="AL1204">
        <v>47821776</v>
      </c>
      <c r="AM1204">
        <v>728517056</v>
      </c>
      <c r="AN1204">
        <v>372439936</v>
      </c>
      <c r="AO1204">
        <v>98514416</v>
      </c>
      <c r="AP1204">
        <v>139152352</v>
      </c>
      <c r="AQ1204">
        <v>165924096</v>
      </c>
      <c r="AR1204">
        <v>921858688</v>
      </c>
      <c r="AS1204">
        <v>872344384</v>
      </c>
      <c r="AT1204">
        <v>1456</v>
      </c>
      <c r="AU1204">
        <v>0.53500000000000003</v>
      </c>
      <c r="AW1204">
        <v>0.29770799999999997</v>
      </c>
      <c r="AX1204">
        <v>0.63007899999999994</v>
      </c>
      <c r="AY1204">
        <v>6.6292199999999996E-2</v>
      </c>
      <c r="AZ1204">
        <v>27922</v>
      </c>
    </row>
    <row r="1205" spans="1:52">
      <c r="A1205">
        <v>2017</v>
      </c>
      <c r="B1205">
        <v>139940</v>
      </c>
      <c r="C1205" t="s">
        <v>138</v>
      </c>
      <c r="D1205" t="s">
        <v>131</v>
      </c>
      <c r="E1205">
        <f t="shared" si="18"/>
        <v>1</v>
      </c>
      <c r="F1205">
        <f>IF(ISNA(VLOOKUP(B1205,criteria!$U$2:$U$174,1,0)),0,1)</f>
        <v>1</v>
      </c>
      <c r="G1205">
        <v>0.69845111326234266</v>
      </c>
      <c r="H1205">
        <v>0.41659241659241658</v>
      </c>
      <c r="I1205">
        <v>14462</v>
      </c>
      <c r="J1205">
        <v>10101</v>
      </c>
      <c r="K1205">
        <v>4095</v>
      </c>
      <c r="L1205">
        <v>113</v>
      </c>
      <c r="M1205">
        <v>4208</v>
      </c>
      <c r="N1205" t="s">
        <v>139</v>
      </c>
      <c r="O1205" t="s">
        <v>132</v>
      </c>
      <c r="P1205" t="s">
        <v>50</v>
      </c>
      <c r="Q1205" t="s">
        <v>54</v>
      </c>
      <c r="R1205">
        <v>-84.386700000000005</v>
      </c>
      <c r="S1205">
        <v>33.752699999999997</v>
      </c>
      <c r="T1205">
        <v>9.6000000000000002E-2</v>
      </c>
      <c r="U1205">
        <v>13250</v>
      </c>
      <c r="V1205">
        <v>322913792</v>
      </c>
      <c r="W1205">
        <v>249014480</v>
      </c>
      <c r="Y1205">
        <v>40064176</v>
      </c>
      <c r="Z1205">
        <v>142951136</v>
      </c>
      <c r="AA1205">
        <v>267038416</v>
      </c>
      <c r="AB1205">
        <v>1111535</v>
      </c>
      <c r="AC1205">
        <v>42613024</v>
      </c>
      <c r="AD1205">
        <v>482394592</v>
      </c>
      <c r="AE1205">
        <v>286902048</v>
      </c>
      <c r="AF1205">
        <v>794494592</v>
      </c>
      <c r="AG1205">
        <v>262342720</v>
      </c>
      <c r="AH1205">
        <v>193875136</v>
      </c>
      <c r="AI1205">
        <v>24711964</v>
      </c>
      <c r="AJ1205">
        <v>218587104</v>
      </c>
      <c r="AK1205">
        <v>99677928</v>
      </c>
      <c r="AL1205">
        <v>51812664</v>
      </c>
      <c r="AM1205">
        <v>801872384</v>
      </c>
      <c r="AN1205">
        <v>380066080</v>
      </c>
      <c r="AO1205">
        <v>119293656</v>
      </c>
      <c r="AP1205">
        <v>165924096</v>
      </c>
      <c r="AQ1205">
        <v>172029680</v>
      </c>
      <c r="AR1205">
        <v>955423616</v>
      </c>
      <c r="AS1205">
        <v>943412224</v>
      </c>
    </row>
    <row r="1206" spans="1:52">
      <c r="A1206">
        <v>1990</v>
      </c>
      <c r="B1206">
        <v>139959</v>
      </c>
      <c r="C1206" t="s">
        <v>222</v>
      </c>
      <c r="D1206" t="s">
        <v>131</v>
      </c>
      <c r="E1206">
        <f t="shared" si="18"/>
        <v>0</v>
      </c>
      <c r="F1206">
        <f>IF(ISNA(VLOOKUP(B1206,criteria!$U$2:$U$174,1,0)),0,1)</f>
        <v>1</v>
      </c>
      <c r="G1206" t="s">
        <v>636</v>
      </c>
      <c r="H1206" t="s">
        <v>636</v>
      </c>
      <c r="N1206">
        <v>30602</v>
      </c>
      <c r="O1206" t="s">
        <v>132</v>
      </c>
      <c r="V1206">
        <v>56055376</v>
      </c>
      <c r="X1206">
        <v>8760253</v>
      </c>
      <c r="Y1206">
        <v>1011110</v>
      </c>
      <c r="Z1206">
        <v>66935616</v>
      </c>
      <c r="AA1206">
        <v>290264032</v>
      </c>
      <c r="AB1206">
        <v>24840728</v>
      </c>
      <c r="AC1206">
        <v>275025</v>
      </c>
      <c r="AF1206">
        <v>505426912</v>
      </c>
      <c r="AG1206">
        <v>106608776</v>
      </c>
      <c r="AH1206">
        <v>130643520</v>
      </c>
      <c r="AI1206">
        <v>93105184</v>
      </c>
      <c r="AJ1206">
        <v>223748704</v>
      </c>
      <c r="AK1206">
        <v>39561200</v>
      </c>
      <c r="AL1206">
        <v>8085117</v>
      </c>
      <c r="AM1206">
        <v>497490560</v>
      </c>
      <c r="AN1206">
        <v>265767776</v>
      </c>
      <c r="AO1206">
        <v>70948720</v>
      </c>
    </row>
    <row r="1207" spans="1:52">
      <c r="A1207">
        <v>1991</v>
      </c>
      <c r="B1207">
        <v>139959</v>
      </c>
      <c r="C1207" t="s">
        <v>222</v>
      </c>
      <c r="D1207" t="s">
        <v>131</v>
      </c>
      <c r="E1207">
        <f t="shared" si="18"/>
        <v>0</v>
      </c>
      <c r="F1207">
        <f>IF(ISNA(VLOOKUP(B1207,criteria!$U$2:$U$174,1,0)),0,1)</f>
        <v>1</v>
      </c>
      <c r="G1207" t="s">
        <v>636</v>
      </c>
      <c r="H1207" t="s">
        <v>636</v>
      </c>
      <c r="N1207">
        <v>30602</v>
      </c>
      <c r="O1207" t="s">
        <v>132</v>
      </c>
      <c r="V1207">
        <v>58621548</v>
      </c>
      <c r="X1207">
        <v>9734563</v>
      </c>
      <c r="Y1207">
        <v>1669695</v>
      </c>
      <c r="Z1207">
        <v>74111728</v>
      </c>
      <c r="AA1207">
        <v>270101600</v>
      </c>
      <c r="AB1207">
        <v>26310852</v>
      </c>
      <c r="AC1207">
        <v>4094462</v>
      </c>
      <c r="AF1207">
        <v>499104992</v>
      </c>
      <c r="AG1207">
        <v>105713408</v>
      </c>
      <c r="AH1207">
        <v>133149776</v>
      </c>
      <c r="AI1207">
        <v>87515768</v>
      </c>
      <c r="AJ1207">
        <v>220665536</v>
      </c>
      <c r="AK1207">
        <v>40312932</v>
      </c>
      <c r="AL1207">
        <v>8045339</v>
      </c>
      <c r="AM1207">
        <v>491605856</v>
      </c>
      <c r="AN1207">
        <v>262706064</v>
      </c>
      <c r="AO1207">
        <v>69579824</v>
      </c>
    </row>
    <row r="1208" spans="1:52">
      <c r="A1208">
        <v>1992</v>
      </c>
      <c r="B1208">
        <v>139959</v>
      </c>
      <c r="C1208" t="s">
        <v>222</v>
      </c>
      <c r="D1208" t="s">
        <v>131</v>
      </c>
      <c r="E1208">
        <f t="shared" si="18"/>
        <v>0</v>
      </c>
      <c r="F1208">
        <f>IF(ISNA(VLOOKUP(B1208,criteria!$U$2:$U$174,1,0)),0,1)</f>
        <v>1</v>
      </c>
      <c r="G1208" t="s">
        <v>636</v>
      </c>
      <c r="H1208" t="s">
        <v>636</v>
      </c>
      <c r="N1208">
        <v>30602</v>
      </c>
      <c r="O1208" t="s">
        <v>132</v>
      </c>
      <c r="V1208">
        <v>71363480</v>
      </c>
      <c r="X1208">
        <v>9877799</v>
      </c>
      <c r="Y1208">
        <v>2028956</v>
      </c>
      <c r="Z1208">
        <v>79726160</v>
      </c>
      <c r="AA1208">
        <v>287356192</v>
      </c>
      <c r="AB1208">
        <v>30859926</v>
      </c>
      <c r="AC1208">
        <v>1947431</v>
      </c>
      <c r="AF1208">
        <v>540870080</v>
      </c>
      <c r="AG1208">
        <v>113788224</v>
      </c>
      <c r="AH1208">
        <v>141102416</v>
      </c>
      <c r="AI1208">
        <v>88718384</v>
      </c>
      <c r="AJ1208">
        <v>229820800</v>
      </c>
      <c r="AK1208">
        <v>41823424</v>
      </c>
      <c r="AL1208">
        <v>11179724</v>
      </c>
      <c r="AM1208">
        <v>532743584</v>
      </c>
      <c r="AN1208">
        <v>273706784</v>
      </c>
      <c r="AO1208">
        <v>72693720</v>
      </c>
    </row>
    <row r="1209" spans="1:52">
      <c r="A1209">
        <v>1993</v>
      </c>
      <c r="B1209">
        <v>139959</v>
      </c>
      <c r="C1209" t="s">
        <v>222</v>
      </c>
      <c r="D1209" t="s">
        <v>131</v>
      </c>
      <c r="E1209">
        <f t="shared" si="18"/>
        <v>0</v>
      </c>
      <c r="F1209">
        <f>IF(ISNA(VLOOKUP(B1209,criteria!$U$2:$U$174,1,0)),0,1)</f>
        <v>1</v>
      </c>
      <c r="G1209" t="s">
        <v>636</v>
      </c>
      <c r="H1209" t="s">
        <v>636</v>
      </c>
      <c r="N1209">
        <v>30602</v>
      </c>
      <c r="O1209" t="s">
        <v>132</v>
      </c>
      <c r="V1209">
        <v>79927512</v>
      </c>
      <c r="X1209">
        <v>10430202</v>
      </c>
      <c r="Y1209">
        <v>1759057</v>
      </c>
      <c r="Z1209">
        <v>83612376</v>
      </c>
      <c r="AA1209">
        <v>316092352</v>
      </c>
      <c r="AB1209">
        <v>34047424</v>
      </c>
      <c r="AC1209">
        <v>3666746</v>
      </c>
      <c r="AF1209">
        <v>597362432</v>
      </c>
      <c r="AG1209">
        <v>121680944</v>
      </c>
      <c r="AH1209">
        <v>154817488</v>
      </c>
      <c r="AI1209">
        <v>95150240</v>
      </c>
      <c r="AJ1209">
        <v>249967728</v>
      </c>
      <c r="AK1209">
        <v>44856116</v>
      </c>
      <c r="AL1209">
        <v>14296369</v>
      </c>
      <c r="AM1209">
        <v>588682816</v>
      </c>
      <c r="AN1209">
        <v>292005280</v>
      </c>
      <c r="AO1209">
        <v>80423768</v>
      </c>
    </row>
    <row r="1210" spans="1:52">
      <c r="A1210">
        <v>1994</v>
      </c>
      <c r="B1210">
        <v>139959</v>
      </c>
      <c r="C1210" t="s">
        <v>222</v>
      </c>
      <c r="D1210" t="s">
        <v>131</v>
      </c>
      <c r="E1210">
        <f t="shared" si="18"/>
        <v>0</v>
      </c>
      <c r="F1210">
        <f>IF(ISNA(VLOOKUP(B1210,criteria!$U$2:$U$174,1,0)),0,1)</f>
        <v>1</v>
      </c>
      <c r="G1210" t="s">
        <v>636</v>
      </c>
      <c r="H1210" t="s">
        <v>636</v>
      </c>
      <c r="V1210">
        <v>84559432</v>
      </c>
      <c r="X1210">
        <v>9772167</v>
      </c>
      <c r="Y1210">
        <v>1969274</v>
      </c>
      <c r="Z1210">
        <v>87886240</v>
      </c>
      <c r="AA1210">
        <v>362036544</v>
      </c>
      <c r="AB1210">
        <v>37816104</v>
      </c>
      <c r="AC1210">
        <v>1264837</v>
      </c>
      <c r="AF1210">
        <v>658114368</v>
      </c>
      <c r="AG1210">
        <v>129972560</v>
      </c>
      <c r="AH1210">
        <v>169528704</v>
      </c>
      <c r="AI1210">
        <v>100917152</v>
      </c>
      <c r="AJ1210">
        <v>270445856</v>
      </c>
      <c r="AK1210">
        <v>48668256</v>
      </c>
      <c r="AL1210">
        <v>13324488</v>
      </c>
      <c r="AM1210">
        <v>644748032</v>
      </c>
      <c r="AN1210">
        <v>312432896</v>
      </c>
      <c r="AO1210">
        <v>87326968</v>
      </c>
    </row>
    <row r="1211" spans="1:52">
      <c r="A1211">
        <v>1995</v>
      </c>
      <c r="B1211">
        <v>139959</v>
      </c>
      <c r="C1211" t="s">
        <v>222</v>
      </c>
      <c r="D1211" t="s">
        <v>131</v>
      </c>
      <c r="E1211">
        <f t="shared" si="18"/>
        <v>0</v>
      </c>
      <c r="F1211">
        <f>IF(ISNA(VLOOKUP(B1211,criteria!$U$2:$U$174,1,0)),0,1)</f>
        <v>1</v>
      </c>
      <c r="G1211" t="s">
        <v>636</v>
      </c>
      <c r="H1211" t="s">
        <v>636</v>
      </c>
      <c r="N1211">
        <v>30602</v>
      </c>
      <c r="O1211" t="s">
        <v>132</v>
      </c>
      <c r="V1211">
        <v>92784840</v>
      </c>
      <c r="X1211">
        <v>10180243</v>
      </c>
      <c r="Y1211">
        <v>2064167</v>
      </c>
      <c r="Z1211">
        <v>87316616</v>
      </c>
      <c r="AA1211">
        <v>390045920</v>
      </c>
      <c r="AB1211">
        <v>38486860</v>
      </c>
      <c r="AC1211">
        <v>1939535</v>
      </c>
      <c r="AF1211">
        <v>701706368</v>
      </c>
      <c r="AG1211">
        <v>139672848</v>
      </c>
      <c r="AH1211">
        <v>172615600</v>
      </c>
      <c r="AI1211">
        <v>104763216</v>
      </c>
      <c r="AJ1211">
        <v>277378816</v>
      </c>
      <c r="AK1211">
        <v>53318528</v>
      </c>
      <c r="AL1211">
        <v>15855899</v>
      </c>
      <c r="AM1211">
        <v>689914176</v>
      </c>
      <c r="AN1211">
        <v>332842560</v>
      </c>
      <c r="AO1211">
        <v>91281512</v>
      </c>
    </row>
    <row r="1212" spans="1:52">
      <c r="A1212">
        <v>1996</v>
      </c>
      <c r="B1212">
        <v>139959</v>
      </c>
      <c r="C1212" t="s">
        <v>222</v>
      </c>
      <c r="D1212" t="s">
        <v>131</v>
      </c>
      <c r="E1212">
        <f t="shared" si="18"/>
        <v>0</v>
      </c>
      <c r="F1212">
        <f>IF(ISNA(VLOOKUP(B1212,criteria!$U$2:$U$174,1,0)),0,1)</f>
        <v>1</v>
      </c>
      <c r="G1212" t="s">
        <v>636</v>
      </c>
      <c r="H1212" t="s">
        <v>636</v>
      </c>
      <c r="N1212">
        <v>30602</v>
      </c>
      <c r="O1212" t="s">
        <v>132</v>
      </c>
      <c r="V1212">
        <v>99258624</v>
      </c>
      <c r="X1212">
        <v>10566756</v>
      </c>
      <c r="Y1212">
        <v>2172833</v>
      </c>
      <c r="Z1212">
        <v>83564840</v>
      </c>
      <c r="AA1212">
        <v>433486720</v>
      </c>
      <c r="AB1212">
        <v>38914384</v>
      </c>
      <c r="AC1212">
        <v>2669076</v>
      </c>
      <c r="AF1212">
        <v>749553728</v>
      </c>
      <c r="AG1212">
        <v>148119664</v>
      </c>
      <c r="AH1212">
        <v>191196784</v>
      </c>
      <c r="AI1212">
        <v>107656720</v>
      </c>
      <c r="AJ1212">
        <v>298853504</v>
      </c>
      <c r="AK1212">
        <v>57856200</v>
      </c>
      <c r="AL1212">
        <v>16389211</v>
      </c>
      <c r="AM1212">
        <v>735012928</v>
      </c>
      <c r="AN1212">
        <v>350220320</v>
      </c>
      <c r="AO1212">
        <v>99022080</v>
      </c>
      <c r="AP1212">
        <v>22902006</v>
      </c>
      <c r="AQ1212">
        <v>25216686</v>
      </c>
      <c r="AT1212">
        <v>2124</v>
      </c>
      <c r="AU1212">
        <v>0.623</v>
      </c>
    </row>
    <row r="1213" spans="1:52">
      <c r="A1213">
        <v>1997</v>
      </c>
      <c r="B1213">
        <v>139959</v>
      </c>
      <c r="C1213" t="s">
        <v>222</v>
      </c>
      <c r="D1213" t="s">
        <v>131</v>
      </c>
      <c r="E1213">
        <f t="shared" si="18"/>
        <v>0</v>
      </c>
      <c r="F1213">
        <f>IF(ISNA(VLOOKUP(B1213,criteria!$U$2:$U$174,1,0)),0,1)</f>
        <v>1</v>
      </c>
      <c r="G1213" t="s">
        <v>636</v>
      </c>
      <c r="H1213" t="s">
        <v>636</v>
      </c>
      <c r="N1213">
        <v>30602</v>
      </c>
      <c r="O1213" t="s">
        <v>132</v>
      </c>
      <c r="V1213">
        <v>109453984</v>
      </c>
      <c r="X1213">
        <v>11883506</v>
      </c>
      <c r="Y1213">
        <v>2840548</v>
      </c>
      <c r="Z1213">
        <v>80101008</v>
      </c>
      <c r="AA1213">
        <v>450488256</v>
      </c>
      <c r="AB1213">
        <v>39913460</v>
      </c>
      <c r="AC1213">
        <v>3359261</v>
      </c>
      <c r="AF1213">
        <v>779362880</v>
      </c>
      <c r="AG1213">
        <v>157287040</v>
      </c>
      <c r="AH1213">
        <v>182903728</v>
      </c>
      <c r="AI1213">
        <v>114608432</v>
      </c>
      <c r="AJ1213">
        <v>297512160</v>
      </c>
      <c r="AK1213">
        <v>64793948</v>
      </c>
      <c r="AL1213">
        <v>17247712</v>
      </c>
      <c r="AM1213">
        <v>769256448</v>
      </c>
      <c r="AN1213">
        <v>370160448</v>
      </c>
      <c r="AO1213">
        <v>94604008</v>
      </c>
      <c r="AP1213">
        <v>25216686</v>
      </c>
      <c r="AQ1213">
        <v>28209116</v>
      </c>
      <c r="AT1213">
        <v>2067</v>
      </c>
      <c r="AU1213">
        <v>0.65700000000000003</v>
      </c>
      <c r="AW1213">
        <v>0.13519700000000001</v>
      </c>
      <c r="AX1213">
        <v>0.56661799999999996</v>
      </c>
      <c r="AY1213">
        <v>4.3812299999999998E-2</v>
      </c>
      <c r="AZ1213">
        <v>48475</v>
      </c>
    </row>
    <row r="1214" spans="1:52">
      <c r="A1214">
        <v>1998</v>
      </c>
      <c r="B1214">
        <v>139959</v>
      </c>
      <c r="C1214" t="s">
        <v>222</v>
      </c>
      <c r="D1214" t="s">
        <v>131</v>
      </c>
      <c r="E1214">
        <f t="shared" si="18"/>
        <v>0</v>
      </c>
      <c r="F1214">
        <f>IF(ISNA(VLOOKUP(B1214,criteria!$U$2:$U$174,1,0)),0,1)</f>
        <v>1</v>
      </c>
      <c r="G1214" t="s">
        <v>636</v>
      </c>
      <c r="H1214" t="s">
        <v>636</v>
      </c>
      <c r="N1214">
        <v>30602</v>
      </c>
      <c r="O1214" t="s">
        <v>132</v>
      </c>
      <c r="V1214">
        <v>114533848</v>
      </c>
      <c r="X1214">
        <v>12902309</v>
      </c>
      <c r="Y1214">
        <v>2634846</v>
      </c>
      <c r="Z1214">
        <v>78442144</v>
      </c>
      <c r="AA1214">
        <v>482878912</v>
      </c>
      <c r="AB1214">
        <v>48337212</v>
      </c>
      <c r="AC1214">
        <v>4192006</v>
      </c>
      <c r="AF1214">
        <v>837044416</v>
      </c>
      <c r="AG1214">
        <v>157928736</v>
      </c>
      <c r="AH1214">
        <v>196205888</v>
      </c>
      <c r="AI1214">
        <v>128153696</v>
      </c>
      <c r="AJ1214">
        <v>324359584</v>
      </c>
      <c r="AK1214">
        <v>70182312</v>
      </c>
      <c r="AL1214">
        <v>19133506</v>
      </c>
      <c r="AM1214">
        <v>793657152</v>
      </c>
      <c r="AN1214">
        <v>392903072</v>
      </c>
      <c r="AO1214">
        <v>99349608</v>
      </c>
      <c r="AP1214">
        <v>28209116</v>
      </c>
      <c r="AQ1214">
        <v>30004920</v>
      </c>
      <c r="AT1214">
        <v>2389</v>
      </c>
      <c r="AU1214">
        <v>0.627</v>
      </c>
      <c r="AW1214">
        <v>0.13075300000000001</v>
      </c>
      <c r="AX1214">
        <v>0.56276099999999996</v>
      </c>
      <c r="AY1214">
        <v>4.2139900000000001E-2</v>
      </c>
      <c r="AZ1214">
        <v>48757</v>
      </c>
    </row>
    <row r="1215" spans="1:52">
      <c r="A1215">
        <v>1999</v>
      </c>
      <c r="B1215">
        <v>139959</v>
      </c>
      <c r="C1215" t="s">
        <v>222</v>
      </c>
      <c r="D1215" t="s">
        <v>131</v>
      </c>
      <c r="E1215">
        <f t="shared" si="18"/>
        <v>0</v>
      </c>
      <c r="F1215">
        <f>IF(ISNA(VLOOKUP(B1215,criteria!$U$2:$U$174,1,0)),0,1)</f>
        <v>1</v>
      </c>
      <c r="G1215" t="s">
        <v>636</v>
      </c>
      <c r="H1215" t="s">
        <v>636</v>
      </c>
      <c r="V1215">
        <v>125759760</v>
      </c>
      <c r="X1215">
        <v>13462114</v>
      </c>
      <c r="Y1215">
        <v>3021244</v>
      </c>
      <c r="Z1215">
        <v>86441488</v>
      </c>
      <c r="AA1215">
        <v>508315936</v>
      </c>
      <c r="AB1215">
        <v>58274824</v>
      </c>
      <c r="AC1215">
        <v>4814501</v>
      </c>
      <c r="AF1215">
        <v>897659264</v>
      </c>
      <c r="AG1215">
        <v>159140560</v>
      </c>
      <c r="AH1215">
        <v>214908352</v>
      </c>
      <c r="AI1215">
        <v>139108256</v>
      </c>
      <c r="AJ1215">
        <v>354016608</v>
      </c>
      <c r="AK1215">
        <v>76571624</v>
      </c>
      <c r="AL1215">
        <v>19675040</v>
      </c>
      <c r="AM1215">
        <v>883661888</v>
      </c>
      <c r="AN1215">
        <v>416142944</v>
      </c>
      <c r="AO1215">
        <v>108333856</v>
      </c>
      <c r="AP1215">
        <v>30004920</v>
      </c>
      <c r="AQ1215">
        <v>31147084</v>
      </c>
      <c r="AT1215">
        <v>2724</v>
      </c>
      <c r="AU1215">
        <v>0.66400000000000003</v>
      </c>
      <c r="AW1215">
        <v>0.13222500000000001</v>
      </c>
      <c r="AX1215">
        <v>0.56112700000000004</v>
      </c>
      <c r="AY1215">
        <v>4.4364199999999999E-2</v>
      </c>
      <c r="AZ1215">
        <v>50297.5</v>
      </c>
    </row>
    <row r="1216" spans="1:52">
      <c r="A1216">
        <v>2000</v>
      </c>
      <c r="B1216">
        <v>139959</v>
      </c>
      <c r="C1216" t="s">
        <v>222</v>
      </c>
      <c r="D1216" t="s">
        <v>131</v>
      </c>
      <c r="E1216">
        <f t="shared" si="18"/>
        <v>0</v>
      </c>
      <c r="F1216">
        <f>IF(ISNA(VLOOKUP(B1216,criteria!$U$2:$U$174,1,0)),0,1)</f>
        <v>1</v>
      </c>
      <c r="G1216" t="s">
        <v>636</v>
      </c>
      <c r="H1216" t="s">
        <v>636</v>
      </c>
      <c r="N1216">
        <v>30602</v>
      </c>
      <c r="O1216" t="s">
        <v>132</v>
      </c>
      <c r="V1216">
        <v>135352304</v>
      </c>
      <c r="X1216">
        <v>14292646</v>
      </c>
      <c r="Y1216">
        <v>3231562</v>
      </c>
      <c r="Z1216">
        <v>92821040</v>
      </c>
      <c r="AA1216">
        <v>525447808</v>
      </c>
      <c r="AB1216">
        <v>62968348</v>
      </c>
      <c r="AC1216">
        <v>5356818</v>
      </c>
      <c r="AF1216">
        <v>940650112</v>
      </c>
      <c r="AG1216">
        <v>166832592</v>
      </c>
      <c r="AH1216">
        <v>227283040</v>
      </c>
      <c r="AI1216">
        <v>145513104</v>
      </c>
      <c r="AJ1216">
        <v>372796160</v>
      </c>
      <c r="AK1216">
        <v>82210584</v>
      </c>
      <c r="AL1216">
        <v>20248476</v>
      </c>
      <c r="AM1216">
        <v>926951040</v>
      </c>
      <c r="AN1216">
        <v>462700928</v>
      </c>
      <c r="AO1216">
        <v>116750760</v>
      </c>
      <c r="AP1216">
        <v>31147084</v>
      </c>
      <c r="AQ1216">
        <v>32315204</v>
      </c>
      <c r="AT1216">
        <v>2742</v>
      </c>
      <c r="AU1216">
        <v>0.68600000000000005</v>
      </c>
      <c r="AW1216">
        <v>0.12845100000000001</v>
      </c>
      <c r="AX1216">
        <v>0.57127899999999998</v>
      </c>
      <c r="AY1216">
        <v>4.2917200000000003E-2</v>
      </c>
      <c r="AZ1216">
        <v>53229.5</v>
      </c>
    </row>
    <row r="1217" spans="1:52">
      <c r="A1217">
        <v>2001</v>
      </c>
      <c r="B1217">
        <v>139959</v>
      </c>
      <c r="C1217" t="s">
        <v>222</v>
      </c>
      <c r="D1217" t="s">
        <v>131</v>
      </c>
      <c r="E1217">
        <f t="shared" si="18"/>
        <v>1</v>
      </c>
      <c r="F1217">
        <f>IF(ISNA(VLOOKUP(B1217,criteria!$U$2:$U$174,1,0)),0,1)</f>
        <v>1</v>
      </c>
      <c r="G1217">
        <v>0.76864785903405464</v>
      </c>
      <c r="H1217">
        <v>0.53616819099655544</v>
      </c>
      <c r="I1217">
        <v>10953</v>
      </c>
      <c r="J1217">
        <v>8419</v>
      </c>
      <c r="K1217">
        <v>4467</v>
      </c>
      <c r="L1217">
        <v>47</v>
      </c>
      <c r="M1217">
        <v>4514</v>
      </c>
      <c r="V1217">
        <v>150811552</v>
      </c>
      <c r="W1217">
        <v>120322912</v>
      </c>
      <c r="Y1217">
        <v>68962864</v>
      </c>
      <c r="Z1217">
        <v>108752144</v>
      </c>
      <c r="AA1217">
        <v>540852928</v>
      </c>
      <c r="AB1217">
        <v>8189792</v>
      </c>
      <c r="AC1217">
        <v>50339976</v>
      </c>
      <c r="AD1217">
        <v>443353344</v>
      </c>
      <c r="AE1217">
        <v>461482080</v>
      </c>
      <c r="AF1217">
        <v>921575104</v>
      </c>
      <c r="AG1217">
        <v>192859248</v>
      </c>
      <c r="AH1217">
        <v>243670624</v>
      </c>
      <c r="AI1217">
        <v>140458912</v>
      </c>
      <c r="AJ1217">
        <v>384129536</v>
      </c>
      <c r="AK1217">
        <v>84091736</v>
      </c>
      <c r="AL1217">
        <v>21179878</v>
      </c>
      <c r="AM1217">
        <v>854931712</v>
      </c>
      <c r="AN1217">
        <v>458218976</v>
      </c>
      <c r="AO1217">
        <v>116925248</v>
      </c>
      <c r="AR1217">
        <v>921575104</v>
      </c>
      <c r="AS1217">
        <v>854931712</v>
      </c>
      <c r="AT1217">
        <v>2582</v>
      </c>
      <c r="AU1217">
        <v>0.70299999999999996</v>
      </c>
      <c r="AW1217">
        <v>0.13986799999999999</v>
      </c>
      <c r="AX1217">
        <v>0.5837</v>
      </c>
      <c r="AY1217">
        <v>4.4524899999999999E-2</v>
      </c>
      <c r="AZ1217">
        <v>54733.5</v>
      </c>
    </row>
    <row r="1218" spans="1:52">
      <c r="A1218">
        <v>2002</v>
      </c>
      <c r="B1218">
        <v>139959</v>
      </c>
      <c r="C1218" t="s">
        <v>222</v>
      </c>
      <c r="D1218" t="s">
        <v>131</v>
      </c>
      <c r="E1218">
        <f t="shared" ref="E1218:E1281" si="19">IF(M1218&gt;999,1,0)</f>
        <v>1</v>
      </c>
      <c r="F1218">
        <f>IF(ISNA(VLOOKUP(B1218,criteria!$U$2:$U$174,1,0)),0,1)</f>
        <v>1</v>
      </c>
      <c r="G1218">
        <v>0.65227592679493196</v>
      </c>
      <c r="H1218">
        <v>0.50695443645083937</v>
      </c>
      <c r="I1218">
        <v>12786</v>
      </c>
      <c r="J1218">
        <v>8340</v>
      </c>
      <c r="K1218">
        <v>4198</v>
      </c>
      <c r="L1218">
        <v>30</v>
      </c>
      <c r="M1218">
        <v>4228</v>
      </c>
      <c r="N1218">
        <v>30602</v>
      </c>
      <c r="O1218" t="s">
        <v>132</v>
      </c>
      <c r="V1218">
        <v>174918384</v>
      </c>
      <c r="W1218">
        <v>136583392</v>
      </c>
      <c r="Y1218">
        <v>69084184</v>
      </c>
      <c r="Z1218">
        <v>130618056</v>
      </c>
      <c r="AA1218">
        <v>504745088</v>
      </c>
      <c r="AB1218">
        <v>7111340</v>
      </c>
      <c r="AC1218">
        <v>52342664</v>
      </c>
      <c r="AD1218">
        <v>470867200</v>
      </c>
      <c r="AE1218">
        <v>426415104</v>
      </c>
      <c r="AF1218">
        <v>968043968</v>
      </c>
      <c r="AG1218">
        <v>204674608</v>
      </c>
      <c r="AH1218">
        <v>274955456</v>
      </c>
      <c r="AI1218">
        <v>151915152</v>
      </c>
      <c r="AJ1218">
        <v>426870592</v>
      </c>
      <c r="AK1218">
        <v>90973096</v>
      </c>
      <c r="AL1218">
        <v>25852260</v>
      </c>
      <c r="AM1218">
        <v>934305216</v>
      </c>
      <c r="AN1218">
        <v>476779776</v>
      </c>
      <c r="AO1218">
        <v>119853440</v>
      </c>
      <c r="AP1218">
        <v>35976620</v>
      </c>
      <c r="AQ1218">
        <v>37440284</v>
      </c>
      <c r="AR1218">
        <v>968043968</v>
      </c>
      <c r="AS1218">
        <v>934305216</v>
      </c>
      <c r="AT1218">
        <v>3100</v>
      </c>
      <c r="AU1218">
        <v>0.71299999999999997</v>
      </c>
      <c r="AW1218">
        <v>0.16111700000000001</v>
      </c>
      <c r="AX1218">
        <v>0.57519299999999995</v>
      </c>
      <c r="AY1218">
        <v>5.4126599999999997E-2</v>
      </c>
      <c r="AZ1218">
        <v>55025</v>
      </c>
    </row>
    <row r="1219" spans="1:52">
      <c r="A1219">
        <v>2003</v>
      </c>
      <c r="B1219">
        <v>139959</v>
      </c>
      <c r="C1219" t="s">
        <v>222</v>
      </c>
      <c r="D1219" t="s">
        <v>131</v>
      </c>
      <c r="E1219">
        <f t="shared" si="19"/>
        <v>1</v>
      </c>
      <c r="F1219">
        <f>IF(ISNA(VLOOKUP(B1219,criteria!$U$2:$U$174,1,0)),0,1)</f>
        <v>1</v>
      </c>
      <c r="G1219">
        <v>0.75213747566240585</v>
      </c>
      <c r="H1219">
        <v>0.5841305571187394</v>
      </c>
      <c r="I1219">
        <v>11813</v>
      </c>
      <c r="J1219">
        <v>8885</v>
      </c>
      <c r="K1219">
        <v>5140</v>
      </c>
      <c r="L1219">
        <v>50</v>
      </c>
      <c r="M1219">
        <v>5190</v>
      </c>
      <c r="N1219">
        <v>30602</v>
      </c>
      <c r="O1219" t="s">
        <v>132</v>
      </c>
      <c r="V1219">
        <v>211064720</v>
      </c>
      <c r="W1219">
        <v>158061168</v>
      </c>
      <c r="Y1219">
        <v>52993020</v>
      </c>
      <c r="Z1219">
        <v>139084416</v>
      </c>
      <c r="AA1219">
        <v>491365728</v>
      </c>
      <c r="AB1219">
        <v>5546071</v>
      </c>
      <c r="AC1219">
        <v>69681024</v>
      </c>
      <c r="AD1219">
        <v>516740864</v>
      </c>
      <c r="AE1219">
        <v>417596096</v>
      </c>
      <c r="AF1219">
        <v>1070935744</v>
      </c>
      <c r="AG1219">
        <v>206734304</v>
      </c>
      <c r="AH1219">
        <v>284151168</v>
      </c>
      <c r="AI1219">
        <v>144315792</v>
      </c>
      <c r="AJ1219">
        <v>428466944</v>
      </c>
      <c r="AK1219">
        <v>94516248</v>
      </c>
      <c r="AL1219">
        <v>26842160</v>
      </c>
      <c r="AM1219">
        <v>942532864</v>
      </c>
      <c r="AN1219">
        <v>475263712</v>
      </c>
      <c r="AO1219">
        <v>117551176</v>
      </c>
      <c r="AP1219">
        <v>37440284</v>
      </c>
      <c r="AQ1219">
        <v>39805096</v>
      </c>
      <c r="AR1219">
        <v>1070935744</v>
      </c>
      <c r="AS1219">
        <v>942532864</v>
      </c>
      <c r="AT1219">
        <v>3173</v>
      </c>
      <c r="AU1219">
        <v>0.72399999999999998</v>
      </c>
      <c r="AW1219">
        <v>0.17333699999999999</v>
      </c>
      <c r="AX1219">
        <v>0.56545299999999998</v>
      </c>
      <c r="AY1219">
        <v>5.7177199999999997E-2</v>
      </c>
      <c r="AZ1219">
        <v>53484.5</v>
      </c>
    </row>
    <row r="1220" spans="1:52">
      <c r="A1220">
        <v>2004</v>
      </c>
      <c r="B1220">
        <v>139959</v>
      </c>
      <c r="C1220" t="s">
        <v>222</v>
      </c>
      <c r="D1220" t="s">
        <v>131</v>
      </c>
      <c r="E1220">
        <f t="shared" si="19"/>
        <v>1</v>
      </c>
      <c r="F1220">
        <f>IF(ISNA(VLOOKUP(B1220,criteria!$U$2:$U$174,1,0)),0,1)</f>
        <v>1</v>
      </c>
      <c r="G1220">
        <v>0.75213747566240585</v>
      </c>
      <c r="H1220">
        <v>0.5841305571187394</v>
      </c>
      <c r="I1220">
        <v>11813</v>
      </c>
      <c r="J1220">
        <v>8885</v>
      </c>
      <c r="K1220">
        <v>5140</v>
      </c>
      <c r="L1220">
        <v>50</v>
      </c>
      <c r="M1220">
        <v>5190</v>
      </c>
      <c r="V1220">
        <v>221788144</v>
      </c>
      <c r="W1220">
        <v>160897408</v>
      </c>
      <c r="Y1220">
        <v>41973452</v>
      </c>
      <c r="Z1220">
        <v>130781448</v>
      </c>
      <c r="AA1220">
        <v>459232192</v>
      </c>
      <c r="AB1220">
        <v>19546998</v>
      </c>
      <c r="AC1220">
        <v>71041552</v>
      </c>
      <c r="AD1220">
        <v>498493760</v>
      </c>
      <c r="AE1220">
        <v>425750112</v>
      </c>
      <c r="AF1220">
        <v>970085056</v>
      </c>
      <c r="AG1220">
        <v>209414192</v>
      </c>
      <c r="AH1220">
        <v>285877984</v>
      </c>
      <c r="AI1220">
        <v>136011408</v>
      </c>
      <c r="AJ1220">
        <v>421889408</v>
      </c>
      <c r="AK1220">
        <v>90767248</v>
      </c>
      <c r="AL1220">
        <v>27156622</v>
      </c>
      <c r="AM1220">
        <v>931599872</v>
      </c>
      <c r="AN1220">
        <v>475113984</v>
      </c>
      <c r="AO1220">
        <v>111078848</v>
      </c>
      <c r="AP1220">
        <v>39805096</v>
      </c>
      <c r="AQ1220">
        <v>41745456</v>
      </c>
      <c r="AR1220">
        <v>970085056</v>
      </c>
      <c r="AS1220">
        <v>931599872</v>
      </c>
      <c r="AT1220">
        <v>3202</v>
      </c>
      <c r="AU1220">
        <v>0.73199999999999998</v>
      </c>
      <c r="AW1220">
        <v>0.174625</v>
      </c>
      <c r="AX1220">
        <v>0.57477500000000004</v>
      </c>
      <c r="AY1220">
        <v>5.6756800000000003E-2</v>
      </c>
      <c r="AZ1220">
        <v>53809</v>
      </c>
    </row>
    <row r="1221" spans="1:52">
      <c r="A1221">
        <v>2005</v>
      </c>
      <c r="B1221">
        <v>139959</v>
      </c>
      <c r="C1221" t="s">
        <v>140</v>
      </c>
      <c r="D1221" t="s">
        <v>131</v>
      </c>
      <c r="E1221">
        <f t="shared" si="19"/>
        <v>1</v>
      </c>
      <c r="F1221">
        <f>IF(ISNA(VLOOKUP(B1221,criteria!$U$2:$U$174,1,0)),0,1)</f>
        <v>1</v>
      </c>
      <c r="G1221">
        <v>0.61784879776890023</v>
      </c>
      <c r="H1221">
        <v>0.55056728071245575</v>
      </c>
      <c r="I1221">
        <v>13267</v>
      </c>
      <c r="J1221">
        <v>8197</v>
      </c>
      <c r="K1221">
        <v>4500</v>
      </c>
      <c r="L1221">
        <v>13</v>
      </c>
      <c r="M1221">
        <v>4513</v>
      </c>
      <c r="N1221">
        <v>30602</v>
      </c>
      <c r="O1221" t="s">
        <v>132</v>
      </c>
      <c r="P1221" t="s">
        <v>50</v>
      </c>
      <c r="Q1221" t="s">
        <v>54</v>
      </c>
      <c r="V1221">
        <v>243279792</v>
      </c>
      <c r="W1221">
        <v>183374224</v>
      </c>
      <c r="Y1221">
        <v>50302064</v>
      </c>
      <c r="Z1221">
        <v>128194216</v>
      </c>
      <c r="AA1221">
        <v>511871808</v>
      </c>
      <c r="AB1221">
        <v>26017220</v>
      </c>
      <c r="AC1221">
        <v>45328644</v>
      </c>
      <c r="AD1221">
        <v>550360448</v>
      </c>
      <c r="AE1221">
        <v>465504032</v>
      </c>
      <c r="AF1221">
        <v>1044940736</v>
      </c>
      <c r="AG1221">
        <v>218312624</v>
      </c>
      <c r="AH1221">
        <v>295794112</v>
      </c>
      <c r="AI1221">
        <v>148180512</v>
      </c>
      <c r="AJ1221">
        <v>443974624</v>
      </c>
      <c r="AK1221">
        <v>104299240</v>
      </c>
      <c r="AL1221">
        <v>29219528</v>
      </c>
      <c r="AM1221">
        <v>1017933248</v>
      </c>
      <c r="AN1221">
        <v>497266400</v>
      </c>
      <c r="AO1221">
        <v>128455120</v>
      </c>
      <c r="AP1221">
        <v>41745456</v>
      </c>
      <c r="AQ1221">
        <v>43526768</v>
      </c>
      <c r="AR1221">
        <v>1044940736</v>
      </c>
      <c r="AS1221">
        <v>1017933248</v>
      </c>
      <c r="AT1221">
        <v>3167</v>
      </c>
      <c r="AU1221">
        <v>0.753</v>
      </c>
      <c r="AW1221">
        <v>0.18180499999999999</v>
      </c>
      <c r="AX1221">
        <v>0.58639799999999997</v>
      </c>
      <c r="AY1221">
        <v>6.3954399999999995E-2</v>
      </c>
      <c r="AZ1221">
        <v>55076</v>
      </c>
    </row>
    <row r="1222" spans="1:52">
      <c r="A1222">
        <v>2006</v>
      </c>
      <c r="B1222">
        <v>139959</v>
      </c>
      <c r="C1222" t="s">
        <v>140</v>
      </c>
      <c r="D1222" t="s">
        <v>131</v>
      </c>
      <c r="E1222">
        <f t="shared" si="19"/>
        <v>1</v>
      </c>
      <c r="F1222">
        <f>IF(ISNA(VLOOKUP(B1222,criteria!$U$2:$U$174,1,0)),0,1)</f>
        <v>1</v>
      </c>
      <c r="G1222">
        <v>0.64757423332792474</v>
      </c>
      <c r="H1222">
        <v>0.59032823853670757</v>
      </c>
      <c r="I1222">
        <v>12326</v>
      </c>
      <c r="J1222">
        <v>7982</v>
      </c>
      <c r="K1222">
        <v>4669</v>
      </c>
      <c r="L1222">
        <v>43</v>
      </c>
      <c r="M1222">
        <v>4712</v>
      </c>
      <c r="N1222">
        <v>30602</v>
      </c>
      <c r="O1222" t="s">
        <v>132</v>
      </c>
      <c r="P1222" t="s">
        <v>50</v>
      </c>
      <c r="Q1222" t="s">
        <v>54</v>
      </c>
      <c r="V1222">
        <v>255971712</v>
      </c>
      <c r="W1222">
        <v>188304864</v>
      </c>
      <c r="Y1222">
        <v>62952832</v>
      </c>
      <c r="Z1222">
        <v>117254128</v>
      </c>
      <c r="AA1222">
        <v>533185728</v>
      </c>
      <c r="AB1222">
        <v>52634816</v>
      </c>
      <c r="AC1222">
        <v>48851248</v>
      </c>
      <c r="AD1222">
        <v>571632000</v>
      </c>
      <c r="AE1222">
        <v>505521952</v>
      </c>
      <c r="AF1222">
        <v>1119324544</v>
      </c>
      <c r="AG1222">
        <v>235305616</v>
      </c>
      <c r="AH1222">
        <v>304778848</v>
      </c>
      <c r="AI1222">
        <v>160541616</v>
      </c>
      <c r="AJ1222">
        <v>465320448</v>
      </c>
      <c r="AK1222">
        <v>114697880</v>
      </c>
      <c r="AL1222">
        <v>31783142</v>
      </c>
      <c r="AM1222">
        <v>1055795456</v>
      </c>
      <c r="AN1222">
        <v>519812960</v>
      </c>
      <c r="AO1222">
        <v>134422432</v>
      </c>
      <c r="AP1222">
        <v>43526768</v>
      </c>
      <c r="AQ1222">
        <v>47281352</v>
      </c>
      <c r="AR1222">
        <v>1119324544</v>
      </c>
      <c r="AS1222">
        <v>1055795456</v>
      </c>
      <c r="AT1222">
        <v>3432</v>
      </c>
      <c r="AU1222">
        <v>0.77</v>
      </c>
      <c r="AW1222">
        <v>0.181196</v>
      </c>
      <c r="AX1222">
        <v>0.58909999999999996</v>
      </c>
      <c r="AY1222">
        <v>5.9922999999999997E-2</v>
      </c>
      <c r="AZ1222">
        <v>54074</v>
      </c>
    </row>
    <row r="1223" spans="1:52">
      <c r="A1223">
        <v>2007</v>
      </c>
      <c r="B1223">
        <v>139959</v>
      </c>
      <c r="C1223" t="s">
        <v>140</v>
      </c>
      <c r="D1223" t="s">
        <v>131</v>
      </c>
      <c r="E1223">
        <f t="shared" si="19"/>
        <v>1</v>
      </c>
      <c r="F1223">
        <f>IF(ISNA(VLOOKUP(B1223,criteria!$U$2:$U$174,1,0)),0,1)</f>
        <v>1</v>
      </c>
      <c r="G1223">
        <v>0.57862346144184873</v>
      </c>
      <c r="H1223">
        <v>0.54959843716084222</v>
      </c>
      <c r="I1223">
        <v>15924</v>
      </c>
      <c r="J1223">
        <v>9214</v>
      </c>
      <c r="K1223">
        <v>5055</v>
      </c>
      <c r="L1223">
        <v>9</v>
      </c>
      <c r="M1223">
        <v>5064</v>
      </c>
      <c r="N1223">
        <v>30602</v>
      </c>
      <c r="O1223" t="s">
        <v>132</v>
      </c>
      <c r="P1223" t="s">
        <v>50</v>
      </c>
      <c r="Q1223" t="s">
        <v>54</v>
      </c>
      <c r="V1223">
        <v>280659872</v>
      </c>
      <c r="W1223">
        <v>203244608</v>
      </c>
      <c r="Y1223">
        <v>66324680</v>
      </c>
      <c r="Z1223">
        <v>121721312</v>
      </c>
      <c r="AA1223">
        <v>577139328</v>
      </c>
      <c r="AB1223">
        <v>41443256</v>
      </c>
      <c r="AC1223">
        <v>57866536</v>
      </c>
      <c r="AD1223">
        <v>600026560</v>
      </c>
      <c r="AE1223">
        <v>537764352</v>
      </c>
      <c r="AF1223">
        <v>1216900480</v>
      </c>
      <c r="AG1223">
        <v>252819280</v>
      </c>
      <c r="AH1223">
        <v>317842016</v>
      </c>
      <c r="AI1223">
        <v>170695088</v>
      </c>
      <c r="AJ1223">
        <v>488537088</v>
      </c>
      <c r="AK1223">
        <v>116597968</v>
      </c>
      <c r="AL1223">
        <v>34013748</v>
      </c>
      <c r="AM1223">
        <v>1123218944</v>
      </c>
      <c r="AN1223">
        <v>547860352</v>
      </c>
      <c r="AO1223">
        <v>148086016</v>
      </c>
      <c r="AP1223">
        <v>47281352</v>
      </c>
      <c r="AQ1223">
        <v>50137516</v>
      </c>
      <c r="AR1223">
        <v>1216900480</v>
      </c>
      <c r="AS1223">
        <v>1123218944</v>
      </c>
      <c r="AT1223">
        <v>3378</v>
      </c>
      <c r="AU1223">
        <v>0.78900000000000003</v>
      </c>
      <c r="AW1223">
        <v>0.17330799999999999</v>
      </c>
      <c r="AX1223">
        <v>0.58692999999999995</v>
      </c>
      <c r="AY1223">
        <v>5.4736E-2</v>
      </c>
      <c r="AZ1223">
        <v>56022</v>
      </c>
    </row>
    <row r="1224" spans="1:52">
      <c r="A1224">
        <v>2008</v>
      </c>
      <c r="B1224">
        <v>139959</v>
      </c>
      <c r="C1224" t="s">
        <v>140</v>
      </c>
      <c r="D1224" t="s">
        <v>131</v>
      </c>
      <c r="E1224">
        <f t="shared" si="19"/>
        <v>1</v>
      </c>
      <c r="F1224">
        <f>IF(ISNA(VLOOKUP(B1224,criteria!$U$2:$U$174,1,0)),0,1)</f>
        <v>1</v>
      </c>
      <c r="G1224">
        <v>0.54780392389307098</v>
      </c>
      <c r="H1224">
        <v>0.51082016879463321</v>
      </c>
      <c r="I1224">
        <v>16871</v>
      </c>
      <c r="J1224">
        <v>9242</v>
      </c>
      <c r="K1224">
        <v>4696</v>
      </c>
      <c r="L1224">
        <v>25</v>
      </c>
      <c r="M1224">
        <v>4721</v>
      </c>
      <c r="N1224">
        <v>30602</v>
      </c>
      <c r="O1224" t="s">
        <v>132</v>
      </c>
      <c r="P1224" t="s">
        <v>50</v>
      </c>
      <c r="Q1224" t="s">
        <v>54</v>
      </c>
      <c r="V1224">
        <v>306224608</v>
      </c>
      <c r="W1224">
        <v>223234240</v>
      </c>
      <c r="Y1224">
        <v>78532496</v>
      </c>
      <c r="Z1224">
        <v>130497832</v>
      </c>
      <c r="AA1224">
        <v>555089088</v>
      </c>
      <c r="AB1224">
        <v>36777336</v>
      </c>
      <c r="AC1224">
        <v>51975008</v>
      </c>
      <c r="AD1224">
        <v>627552384</v>
      </c>
      <c r="AE1224">
        <v>509084640</v>
      </c>
      <c r="AF1224">
        <v>1201549952</v>
      </c>
      <c r="AG1224">
        <v>268712608</v>
      </c>
      <c r="AH1224">
        <v>320619840</v>
      </c>
      <c r="AI1224">
        <v>180421328</v>
      </c>
      <c r="AJ1224">
        <v>501041152</v>
      </c>
      <c r="AK1224">
        <v>92533784</v>
      </c>
      <c r="AL1224">
        <v>38265052</v>
      </c>
      <c r="AM1224">
        <v>1138522368</v>
      </c>
      <c r="AN1224">
        <v>561791808</v>
      </c>
      <c r="AO1224">
        <v>151897600</v>
      </c>
      <c r="AP1224">
        <v>55630992</v>
      </c>
      <c r="AQ1224">
        <v>52823876</v>
      </c>
      <c r="AR1224">
        <v>1201549952</v>
      </c>
      <c r="AS1224">
        <v>1138522368</v>
      </c>
      <c r="AT1224">
        <v>4113</v>
      </c>
      <c r="AU1224">
        <v>0.79800000000000004</v>
      </c>
      <c r="AW1224">
        <v>0.160528</v>
      </c>
      <c r="AX1224">
        <v>0.59090900000000002</v>
      </c>
      <c r="AY1224">
        <v>5.5381399999999997E-2</v>
      </c>
      <c r="AZ1224">
        <v>57610</v>
      </c>
    </row>
    <row r="1225" spans="1:52">
      <c r="A1225">
        <v>2009</v>
      </c>
      <c r="B1225">
        <v>139959</v>
      </c>
      <c r="C1225" t="s">
        <v>140</v>
      </c>
      <c r="D1225" t="s">
        <v>131</v>
      </c>
      <c r="E1225">
        <f t="shared" si="19"/>
        <v>1</v>
      </c>
      <c r="F1225">
        <f>IF(ISNA(VLOOKUP(B1225,criteria!$U$2:$U$174,1,0)),0,1)</f>
        <v>1</v>
      </c>
      <c r="G1225">
        <v>0.55611088510489914</v>
      </c>
      <c r="H1225">
        <v>0.506949524506218</v>
      </c>
      <c r="I1225">
        <v>17207</v>
      </c>
      <c r="J1225">
        <v>9569</v>
      </c>
      <c r="K1225">
        <v>4834</v>
      </c>
      <c r="L1225">
        <v>17</v>
      </c>
      <c r="M1225">
        <v>4851</v>
      </c>
      <c r="N1225">
        <v>30602</v>
      </c>
      <c r="O1225" t="s">
        <v>132</v>
      </c>
      <c r="P1225" t="s">
        <v>50</v>
      </c>
      <c r="Q1225" t="s">
        <v>54</v>
      </c>
      <c r="R1225">
        <v>-83.374499999999998</v>
      </c>
      <c r="S1225">
        <v>33.944899999999997</v>
      </c>
      <c r="V1225">
        <v>346870336</v>
      </c>
      <c r="W1225">
        <v>254395648</v>
      </c>
      <c r="Y1225">
        <v>42496184</v>
      </c>
      <c r="Z1225">
        <v>198806592</v>
      </c>
      <c r="AA1225">
        <v>445189920</v>
      </c>
      <c r="AB1225">
        <v>81124952</v>
      </c>
      <c r="AC1225">
        <v>9579998</v>
      </c>
      <c r="AD1225">
        <v>624376000</v>
      </c>
      <c r="AE1225">
        <v>556172544</v>
      </c>
      <c r="AF1225">
        <v>1258612992</v>
      </c>
      <c r="AG1225">
        <v>259304656</v>
      </c>
      <c r="AH1225">
        <v>317878592</v>
      </c>
      <c r="AI1225">
        <v>170271424</v>
      </c>
      <c r="AJ1225">
        <v>488150016</v>
      </c>
      <c r="AK1225">
        <v>87184960</v>
      </c>
      <c r="AL1225">
        <v>40012972</v>
      </c>
      <c r="AM1225">
        <v>1123921024</v>
      </c>
      <c r="AN1225">
        <v>565149184</v>
      </c>
      <c r="AO1225">
        <v>157267712</v>
      </c>
      <c r="AP1225">
        <v>52823876</v>
      </c>
      <c r="AQ1225">
        <v>58106572</v>
      </c>
      <c r="AR1225">
        <v>1258612992</v>
      </c>
      <c r="AS1225">
        <v>1123921024</v>
      </c>
      <c r="AT1225">
        <v>3636</v>
      </c>
      <c r="AU1225">
        <v>0.80800000000000005</v>
      </c>
      <c r="AW1225">
        <v>0.13511799999999999</v>
      </c>
      <c r="AX1225">
        <v>0.58798099999999998</v>
      </c>
      <c r="AY1225">
        <v>4.6150099999999999E-2</v>
      </c>
      <c r="AZ1225">
        <v>58220</v>
      </c>
    </row>
    <row r="1226" spans="1:52">
      <c r="A1226">
        <v>2010</v>
      </c>
      <c r="B1226">
        <v>139959</v>
      </c>
      <c r="C1226" t="s">
        <v>140</v>
      </c>
      <c r="D1226" t="s">
        <v>131</v>
      </c>
      <c r="E1226">
        <f t="shared" si="19"/>
        <v>1</v>
      </c>
      <c r="F1226">
        <f>IF(ISNA(VLOOKUP(B1226,criteria!$U$2:$U$174,1,0)),0,1)</f>
        <v>1</v>
      </c>
      <c r="G1226">
        <v>0.53763501350135012</v>
      </c>
      <c r="H1226">
        <v>0.4901119598200272</v>
      </c>
      <c r="I1226">
        <v>17776</v>
      </c>
      <c r="J1226">
        <v>9557</v>
      </c>
      <c r="K1226">
        <v>4675</v>
      </c>
      <c r="L1226">
        <v>9</v>
      </c>
      <c r="M1226">
        <v>4684</v>
      </c>
      <c r="V1226">
        <v>387731776</v>
      </c>
      <c r="W1226">
        <v>285376800</v>
      </c>
      <c r="Y1226">
        <v>32591244</v>
      </c>
      <c r="Z1226">
        <v>164561104</v>
      </c>
      <c r="AA1226">
        <v>457604672</v>
      </c>
      <c r="AB1226">
        <v>50121888</v>
      </c>
      <c r="AC1226">
        <v>7021617</v>
      </c>
      <c r="AD1226">
        <v>673757888</v>
      </c>
      <c r="AE1226">
        <v>494029888</v>
      </c>
      <c r="AF1226">
        <v>1245450496</v>
      </c>
      <c r="AG1226">
        <v>272484448</v>
      </c>
      <c r="AH1226">
        <v>337789632</v>
      </c>
      <c r="AI1226">
        <v>169250560</v>
      </c>
      <c r="AJ1226">
        <v>507040192</v>
      </c>
      <c r="AK1226">
        <v>96510976</v>
      </c>
      <c r="AL1226">
        <v>42397096</v>
      </c>
      <c r="AM1226">
        <v>1181185152</v>
      </c>
      <c r="AN1226">
        <v>572620416</v>
      </c>
      <c r="AO1226">
        <v>161660608</v>
      </c>
      <c r="AP1226">
        <v>58106572</v>
      </c>
      <c r="AQ1226">
        <v>65353424</v>
      </c>
      <c r="AR1226">
        <v>1245450496</v>
      </c>
      <c r="AS1226">
        <v>1181185152</v>
      </c>
      <c r="AT1226">
        <v>3876</v>
      </c>
      <c r="AU1226">
        <v>0.83299999999999996</v>
      </c>
      <c r="AW1226">
        <v>0.109953</v>
      </c>
      <c r="AX1226">
        <v>0.57489599999999996</v>
      </c>
      <c r="AY1226">
        <v>3.4689900000000003E-2</v>
      </c>
      <c r="AZ1226">
        <v>57912.5</v>
      </c>
    </row>
    <row r="1227" spans="1:52">
      <c r="A1227">
        <v>2011</v>
      </c>
      <c r="B1227">
        <v>139959</v>
      </c>
      <c r="C1227" t="s">
        <v>140</v>
      </c>
      <c r="D1227" t="s">
        <v>131</v>
      </c>
      <c r="E1227">
        <f t="shared" si="19"/>
        <v>1</v>
      </c>
      <c r="F1227">
        <f>IF(ISNA(VLOOKUP(B1227,criteria!$U$2:$U$174,1,0)),0,1)</f>
        <v>1</v>
      </c>
      <c r="G1227">
        <v>0.59271599264705888</v>
      </c>
      <c r="H1227">
        <v>0.4534793564644311</v>
      </c>
      <c r="I1227">
        <v>17408</v>
      </c>
      <c r="J1227">
        <v>10318</v>
      </c>
      <c r="K1227">
        <v>4667</v>
      </c>
      <c r="L1227">
        <v>12</v>
      </c>
      <c r="M1227">
        <v>4679</v>
      </c>
      <c r="N1227">
        <v>30602</v>
      </c>
      <c r="O1227" t="s">
        <v>132</v>
      </c>
      <c r="P1227" t="s">
        <v>50</v>
      </c>
      <c r="Q1227" t="s">
        <v>54</v>
      </c>
      <c r="R1227">
        <v>-83.373800000000003</v>
      </c>
      <c r="S1227">
        <v>33.9435</v>
      </c>
      <c r="T1227">
        <v>3.2000000000000001E-2</v>
      </c>
      <c r="U1227">
        <v>4134</v>
      </c>
      <c r="V1227">
        <v>443518528</v>
      </c>
      <c r="W1227">
        <v>336782528</v>
      </c>
      <c r="Y1227">
        <v>54426720</v>
      </c>
      <c r="Z1227">
        <v>196326720</v>
      </c>
      <c r="AA1227">
        <v>445799136</v>
      </c>
      <c r="AB1227">
        <v>19013068</v>
      </c>
      <c r="AC1227">
        <v>16800152</v>
      </c>
      <c r="AD1227">
        <v>761609536</v>
      </c>
      <c r="AE1227">
        <v>469802432</v>
      </c>
      <c r="AF1227">
        <v>1287209856</v>
      </c>
      <c r="AG1227">
        <v>285936864</v>
      </c>
      <c r="AH1227">
        <v>351828576</v>
      </c>
      <c r="AI1227">
        <v>168203824</v>
      </c>
      <c r="AJ1227">
        <v>520032384</v>
      </c>
      <c r="AK1227">
        <v>96253128</v>
      </c>
      <c r="AL1227">
        <v>44378568</v>
      </c>
      <c r="AM1227">
        <v>1215189248</v>
      </c>
      <c r="AN1227">
        <v>594241600</v>
      </c>
      <c r="AO1227">
        <v>167667536</v>
      </c>
      <c r="AP1227">
        <v>65353424</v>
      </c>
      <c r="AQ1227">
        <v>66093936</v>
      </c>
      <c r="AR1227">
        <v>1287209856</v>
      </c>
      <c r="AS1227">
        <v>1215189248</v>
      </c>
      <c r="AT1227">
        <v>4174</v>
      </c>
      <c r="AU1227">
        <v>0.82499999999999996</v>
      </c>
      <c r="AW1227">
        <v>9.2981800000000003E-2</v>
      </c>
      <c r="AX1227">
        <v>0.57748500000000003</v>
      </c>
      <c r="AY1227">
        <v>2.85002E-2</v>
      </c>
      <c r="AZ1227">
        <v>57850</v>
      </c>
    </row>
    <row r="1228" spans="1:52">
      <c r="A1228">
        <v>2012</v>
      </c>
      <c r="B1228">
        <v>139959</v>
      </c>
      <c r="C1228" t="s">
        <v>140</v>
      </c>
      <c r="D1228" t="s">
        <v>131</v>
      </c>
      <c r="E1228">
        <f t="shared" si="19"/>
        <v>1</v>
      </c>
      <c r="F1228">
        <f>IF(ISNA(VLOOKUP(B1228,criteria!$U$2:$U$174,1,0)),0,1)</f>
        <v>1</v>
      </c>
      <c r="G1228">
        <v>0.62963173771984748</v>
      </c>
      <c r="H1228">
        <v>0.49557042126197792</v>
      </c>
      <c r="I1228">
        <v>17569</v>
      </c>
      <c r="J1228">
        <v>11062</v>
      </c>
      <c r="K1228">
        <v>5470</v>
      </c>
      <c r="L1228">
        <v>12</v>
      </c>
      <c r="M1228">
        <v>5482</v>
      </c>
      <c r="T1228">
        <v>3.5000000000000003E-2</v>
      </c>
      <c r="U1228">
        <v>4310</v>
      </c>
      <c r="V1228">
        <v>461454656</v>
      </c>
      <c r="W1228">
        <v>349901984</v>
      </c>
      <c r="Y1228">
        <v>50984016</v>
      </c>
      <c r="Z1228">
        <v>153751616</v>
      </c>
      <c r="AA1228">
        <v>440105664</v>
      </c>
      <c r="AB1228">
        <v>65327536</v>
      </c>
      <c r="AC1228">
        <v>18993420</v>
      </c>
      <c r="AD1228">
        <v>775694528</v>
      </c>
      <c r="AE1228">
        <v>484724864</v>
      </c>
      <c r="AF1228">
        <v>1359025408</v>
      </c>
      <c r="AG1228">
        <v>294341632</v>
      </c>
      <c r="AH1228">
        <v>353830816</v>
      </c>
      <c r="AI1228">
        <v>170874688</v>
      </c>
      <c r="AJ1228">
        <v>524705504</v>
      </c>
      <c r="AK1228">
        <v>98837936</v>
      </c>
      <c r="AL1228">
        <v>44395464</v>
      </c>
      <c r="AM1228">
        <v>1243594624</v>
      </c>
      <c r="AN1228">
        <v>599448320</v>
      </c>
      <c r="AO1228">
        <v>174762240</v>
      </c>
      <c r="AP1228">
        <v>66093936</v>
      </c>
      <c r="AQ1228">
        <v>71829736</v>
      </c>
      <c r="AR1228">
        <v>1359025408</v>
      </c>
      <c r="AS1228">
        <v>1243594624</v>
      </c>
      <c r="AT1228">
        <v>3887</v>
      </c>
      <c r="AU1228">
        <v>0.83099999999999996</v>
      </c>
      <c r="AW1228">
        <v>8.9977600000000005E-2</v>
      </c>
      <c r="AX1228">
        <v>0.57343100000000002</v>
      </c>
      <c r="AY1228">
        <v>2.5438700000000002E-2</v>
      </c>
      <c r="AZ1228">
        <v>59337</v>
      </c>
    </row>
    <row r="1229" spans="1:52">
      <c r="A1229">
        <v>2013</v>
      </c>
      <c r="B1229">
        <v>139959</v>
      </c>
      <c r="C1229" t="s">
        <v>140</v>
      </c>
      <c r="D1229" t="s">
        <v>131</v>
      </c>
      <c r="E1229">
        <f t="shared" si="19"/>
        <v>1</v>
      </c>
      <c r="F1229">
        <f>IF(ISNA(VLOOKUP(B1229,criteria!$U$2:$U$174,1,0)),0,1)</f>
        <v>1</v>
      </c>
      <c r="G1229">
        <v>0.56084082782533318</v>
      </c>
      <c r="H1229">
        <v>0.47681607418856259</v>
      </c>
      <c r="I1229">
        <v>18458</v>
      </c>
      <c r="J1229">
        <v>10352</v>
      </c>
      <c r="K1229">
        <v>4923</v>
      </c>
      <c r="L1229">
        <v>13</v>
      </c>
      <c r="M1229">
        <v>4936</v>
      </c>
      <c r="N1229">
        <v>30602</v>
      </c>
      <c r="O1229" t="s">
        <v>132</v>
      </c>
      <c r="P1229" t="s">
        <v>50</v>
      </c>
      <c r="Q1229" t="s">
        <v>54</v>
      </c>
      <c r="R1229">
        <v>-83.373999999999995</v>
      </c>
      <c r="S1229">
        <v>33.956400000000002</v>
      </c>
      <c r="T1229">
        <v>3.7999999999999999E-2</v>
      </c>
      <c r="U1229">
        <v>4816</v>
      </c>
      <c r="V1229">
        <v>485085440</v>
      </c>
      <c r="W1229">
        <v>364533216</v>
      </c>
      <c r="Y1229">
        <v>50536424</v>
      </c>
      <c r="Z1229">
        <v>154068192</v>
      </c>
      <c r="AA1229">
        <v>468730080</v>
      </c>
      <c r="AB1229">
        <v>44939356</v>
      </c>
      <c r="AC1229">
        <v>30030348</v>
      </c>
      <c r="AD1229">
        <v>803476736</v>
      </c>
      <c r="AE1229">
        <v>508442624</v>
      </c>
      <c r="AF1229">
        <v>1346314368</v>
      </c>
      <c r="AG1229">
        <v>302412512</v>
      </c>
      <c r="AH1229">
        <v>360681088</v>
      </c>
      <c r="AI1229">
        <v>177823936</v>
      </c>
      <c r="AJ1229">
        <v>538505024</v>
      </c>
      <c r="AK1229">
        <v>99261248</v>
      </c>
      <c r="AL1229">
        <v>46573424</v>
      </c>
      <c r="AM1229">
        <v>1271453184</v>
      </c>
      <c r="AN1229">
        <v>614299392</v>
      </c>
      <c r="AO1229">
        <v>182965760</v>
      </c>
      <c r="AP1229">
        <v>786170880</v>
      </c>
      <c r="AQ1229">
        <v>939024192</v>
      </c>
      <c r="AR1229">
        <v>1346314368</v>
      </c>
      <c r="AS1229">
        <v>1271453184</v>
      </c>
      <c r="AT1229">
        <v>4043</v>
      </c>
      <c r="AU1229">
        <v>0.84599999999999997</v>
      </c>
      <c r="AW1229">
        <v>8.2882200000000003E-2</v>
      </c>
      <c r="AX1229">
        <v>0.56826699999999997</v>
      </c>
      <c r="AY1229">
        <v>2.16528E-2</v>
      </c>
      <c r="AZ1229">
        <v>60099</v>
      </c>
    </row>
    <row r="1230" spans="1:52">
      <c r="A1230">
        <v>2014</v>
      </c>
      <c r="B1230">
        <v>139959</v>
      </c>
      <c r="C1230" t="s">
        <v>140</v>
      </c>
      <c r="D1230" t="s">
        <v>131</v>
      </c>
      <c r="E1230">
        <f t="shared" si="19"/>
        <v>1</v>
      </c>
      <c r="F1230">
        <f>IF(ISNA(VLOOKUP(B1230,criteria!$U$2:$U$174,1,0)),0,1)</f>
        <v>1</v>
      </c>
      <c r="G1230">
        <v>0.55717563820632943</v>
      </c>
      <c r="H1230">
        <v>0.44984984984984983</v>
      </c>
      <c r="I1230">
        <v>20918</v>
      </c>
      <c r="J1230">
        <v>11655</v>
      </c>
      <c r="K1230">
        <v>5230</v>
      </c>
      <c r="L1230">
        <v>13</v>
      </c>
      <c r="M1230">
        <v>5243</v>
      </c>
      <c r="N1230">
        <v>30602</v>
      </c>
      <c r="O1230" t="s">
        <v>132</v>
      </c>
      <c r="P1230" t="s">
        <v>50</v>
      </c>
      <c r="Q1230" t="s">
        <v>54</v>
      </c>
      <c r="R1230">
        <v>-83.373999999999995</v>
      </c>
      <c r="S1230">
        <v>33.956400000000002</v>
      </c>
      <c r="T1230">
        <v>2.9000000000000001E-2</v>
      </c>
      <c r="U1230">
        <v>5272</v>
      </c>
      <c r="V1230">
        <v>523437568</v>
      </c>
      <c r="W1230">
        <v>401047776</v>
      </c>
      <c r="Y1230">
        <v>55324092</v>
      </c>
      <c r="Z1230">
        <v>161332016</v>
      </c>
      <c r="AA1230">
        <v>478573376</v>
      </c>
      <c r="AB1230">
        <v>50126092</v>
      </c>
      <c r="AC1230">
        <v>19167156</v>
      </c>
      <c r="AD1230">
        <v>867540032</v>
      </c>
      <c r="AE1230">
        <v>498361696</v>
      </c>
      <c r="AF1230">
        <v>1475768192</v>
      </c>
      <c r="AG1230">
        <v>311994080</v>
      </c>
      <c r="AH1230">
        <v>373317024</v>
      </c>
      <c r="AI1230">
        <v>177468944</v>
      </c>
      <c r="AJ1230">
        <v>550785984</v>
      </c>
      <c r="AK1230">
        <v>107793160</v>
      </c>
      <c r="AL1230">
        <v>53385012</v>
      </c>
      <c r="AM1230">
        <v>1321399808</v>
      </c>
      <c r="AN1230">
        <v>645237504</v>
      </c>
      <c r="AO1230">
        <v>179305728</v>
      </c>
      <c r="AP1230">
        <v>939024192</v>
      </c>
      <c r="AQ1230">
        <v>1004987008</v>
      </c>
      <c r="AR1230">
        <v>1475768192</v>
      </c>
      <c r="AS1230">
        <v>1321399808</v>
      </c>
      <c r="AT1230">
        <v>3986</v>
      </c>
      <c r="AU1230">
        <v>0.85299999999999998</v>
      </c>
      <c r="AW1230">
        <v>7.3891600000000002E-2</v>
      </c>
      <c r="AX1230">
        <v>0.57459499999999997</v>
      </c>
      <c r="AY1230">
        <v>2.16983E-2</v>
      </c>
      <c r="AZ1230">
        <v>62205.5</v>
      </c>
    </row>
    <row r="1231" spans="1:52">
      <c r="A1231">
        <v>2015</v>
      </c>
      <c r="B1231">
        <v>139959</v>
      </c>
      <c r="C1231" t="s">
        <v>140</v>
      </c>
      <c r="D1231" t="s">
        <v>131</v>
      </c>
      <c r="E1231">
        <f t="shared" si="19"/>
        <v>1</v>
      </c>
      <c r="F1231">
        <f>IF(ISNA(VLOOKUP(B1231,criteria!$U$2:$U$174,1,0)),0,1)</f>
        <v>1</v>
      </c>
      <c r="G1231">
        <v>0.52877648667122357</v>
      </c>
      <c r="H1231">
        <v>0.45449844881075491</v>
      </c>
      <c r="I1231">
        <v>21945</v>
      </c>
      <c r="J1231">
        <v>11604</v>
      </c>
      <c r="K1231">
        <v>5248</v>
      </c>
      <c r="L1231">
        <v>26</v>
      </c>
      <c r="M1231">
        <v>5274</v>
      </c>
      <c r="T1231">
        <v>2.1999999999999999E-2</v>
      </c>
      <c r="U1231">
        <v>5493</v>
      </c>
      <c r="V1231">
        <v>569201152</v>
      </c>
      <c r="W1231">
        <v>439728928</v>
      </c>
      <c r="Y1231">
        <v>70490320</v>
      </c>
      <c r="Z1231">
        <v>169227504</v>
      </c>
      <c r="AA1231">
        <v>515022400</v>
      </c>
      <c r="AB1231">
        <v>55133264</v>
      </c>
      <c r="AC1231">
        <v>18347190</v>
      </c>
      <c r="AD1231">
        <v>928233728</v>
      </c>
      <c r="AE1231">
        <v>525035520</v>
      </c>
      <c r="AF1231">
        <v>1520378368</v>
      </c>
      <c r="AG1231">
        <v>338307008</v>
      </c>
      <c r="AH1231">
        <v>400533440</v>
      </c>
      <c r="AI1231">
        <v>179532432</v>
      </c>
      <c r="AJ1231">
        <v>580065856</v>
      </c>
      <c r="AK1231">
        <v>112702192</v>
      </c>
      <c r="AL1231">
        <v>54968584</v>
      </c>
      <c r="AM1231">
        <v>1399477248</v>
      </c>
      <c r="AN1231">
        <v>687746624</v>
      </c>
      <c r="AO1231">
        <v>193035856</v>
      </c>
      <c r="AP1231">
        <v>1004987008</v>
      </c>
      <c r="AQ1231">
        <v>1016731776</v>
      </c>
      <c r="AR1231">
        <v>1520378368</v>
      </c>
      <c r="AS1231">
        <v>1399477248</v>
      </c>
      <c r="AT1231">
        <v>3958</v>
      </c>
      <c r="AU1231">
        <v>0.84799999999999998</v>
      </c>
      <c r="AW1231">
        <v>6.8254400000000007E-2</v>
      </c>
      <c r="AX1231">
        <v>0.57463799999999998</v>
      </c>
      <c r="AY1231">
        <v>2.0623599999999999E-2</v>
      </c>
      <c r="AZ1231">
        <v>65019</v>
      </c>
    </row>
    <row r="1232" spans="1:52">
      <c r="A1232">
        <v>2016</v>
      </c>
      <c r="B1232">
        <v>139959</v>
      </c>
      <c r="C1232" t="s">
        <v>140</v>
      </c>
      <c r="D1232" t="s">
        <v>131</v>
      </c>
      <c r="E1232">
        <f t="shared" si="19"/>
        <v>1</v>
      </c>
      <c r="F1232">
        <f>IF(ISNA(VLOOKUP(B1232,criteria!$U$2:$U$174,1,0)),0,1)</f>
        <v>1</v>
      </c>
      <c r="G1232">
        <v>0.5389970917423107</v>
      </c>
      <c r="H1232">
        <v>0.44416285153695223</v>
      </c>
      <c r="I1232">
        <v>22694</v>
      </c>
      <c r="J1232">
        <v>12232</v>
      </c>
      <c r="K1232">
        <v>5401</v>
      </c>
      <c r="L1232">
        <v>32</v>
      </c>
      <c r="M1232">
        <v>5433</v>
      </c>
      <c r="N1232">
        <v>30602</v>
      </c>
      <c r="O1232" t="s">
        <v>132</v>
      </c>
      <c r="P1232" t="s">
        <v>50</v>
      </c>
      <c r="Q1232" t="s">
        <v>54</v>
      </c>
      <c r="R1232">
        <v>-83.373999999999995</v>
      </c>
      <c r="S1232">
        <v>33.956299999999999</v>
      </c>
      <c r="T1232">
        <v>0.03</v>
      </c>
      <c r="U1232">
        <v>5421</v>
      </c>
      <c r="V1232">
        <v>584644096</v>
      </c>
      <c r="W1232">
        <v>453158496</v>
      </c>
      <c r="Y1232">
        <v>74394144</v>
      </c>
      <c r="Z1232">
        <v>177854448</v>
      </c>
      <c r="AA1232">
        <v>544043776</v>
      </c>
      <c r="AB1232">
        <v>61158012</v>
      </c>
      <c r="AC1232">
        <v>14446228</v>
      </c>
      <c r="AD1232">
        <v>975788096</v>
      </c>
      <c r="AE1232">
        <v>552903104</v>
      </c>
      <c r="AF1232">
        <v>1653226880</v>
      </c>
      <c r="AG1232">
        <v>366611008</v>
      </c>
      <c r="AH1232">
        <v>439286688</v>
      </c>
      <c r="AI1232">
        <v>190886496</v>
      </c>
      <c r="AJ1232">
        <v>630173184</v>
      </c>
      <c r="AK1232">
        <v>122207920</v>
      </c>
      <c r="AL1232">
        <v>56758700</v>
      </c>
      <c r="AM1232">
        <v>1510729856</v>
      </c>
      <c r="AN1232">
        <v>729177088</v>
      </c>
      <c r="AO1232">
        <v>244833744</v>
      </c>
      <c r="AP1232">
        <v>1016731776</v>
      </c>
      <c r="AQ1232">
        <v>1151903488</v>
      </c>
      <c r="AR1232">
        <v>1653226880</v>
      </c>
      <c r="AS1232">
        <v>1510729856</v>
      </c>
      <c r="AT1232">
        <v>4664</v>
      </c>
      <c r="AU1232">
        <v>0.85299999999999998</v>
      </c>
      <c r="AW1232">
        <v>6.4520400000000006E-2</v>
      </c>
      <c r="AX1232">
        <v>0.574376</v>
      </c>
      <c r="AY1232">
        <v>1.78712E-2</v>
      </c>
      <c r="AZ1232">
        <v>64178.5</v>
      </c>
    </row>
    <row r="1233" spans="1:52">
      <c r="A1233">
        <v>2017</v>
      </c>
      <c r="B1233">
        <v>139959</v>
      </c>
      <c r="C1233" t="s">
        <v>140</v>
      </c>
      <c r="D1233" t="s">
        <v>131</v>
      </c>
      <c r="E1233">
        <f t="shared" si="19"/>
        <v>1</v>
      </c>
      <c r="F1233">
        <f>IF(ISNA(VLOOKUP(B1233,criteria!$U$2:$U$174,1,0)),0,1)</f>
        <v>1</v>
      </c>
      <c r="G1233">
        <v>0.54012000827643281</v>
      </c>
      <c r="H1233">
        <v>0.4463683726631934</v>
      </c>
      <c r="I1233">
        <v>24165</v>
      </c>
      <c r="J1233">
        <v>13052</v>
      </c>
      <c r="K1233">
        <v>5809</v>
      </c>
      <c r="L1233">
        <v>17</v>
      </c>
      <c r="M1233">
        <v>5826</v>
      </c>
      <c r="N1233">
        <v>30602</v>
      </c>
      <c r="O1233" t="s">
        <v>132</v>
      </c>
      <c r="P1233" t="s">
        <v>50</v>
      </c>
      <c r="Q1233" t="s">
        <v>54</v>
      </c>
      <c r="R1233">
        <v>-83.373999999999995</v>
      </c>
      <c r="S1233">
        <v>33.956299999999999</v>
      </c>
      <c r="T1233">
        <v>2.4E-2</v>
      </c>
      <c r="U1233">
        <v>5299</v>
      </c>
      <c r="V1233">
        <v>605225472</v>
      </c>
      <c r="W1233">
        <v>464530464</v>
      </c>
      <c r="Y1233">
        <v>78017768</v>
      </c>
      <c r="Z1233">
        <v>172872528</v>
      </c>
      <c r="AA1233">
        <v>598138496</v>
      </c>
      <c r="AB1233">
        <v>77253232</v>
      </c>
      <c r="AC1233">
        <v>14838609</v>
      </c>
      <c r="AD1233">
        <v>997867072</v>
      </c>
      <c r="AE1233">
        <v>623267520</v>
      </c>
      <c r="AF1233">
        <v>1687583232</v>
      </c>
      <c r="AG1233">
        <v>378053120</v>
      </c>
      <c r="AH1233">
        <v>445142304</v>
      </c>
      <c r="AI1233">
        <v>192018336</v>
      </c>
      <c r="AJ1233">
        <v>637160640</v>
      </c>
      <c r="AK1233">
        <v>123313992</v>
      </c>
      <c r="AL1233">
        <v>54678108</v>
      </c>
      <c r="AM1233">
        <v>1575923456</v>
      </c>
      <c r="AN1233">
        <v>743609856</v>
      </c>
      <c r="AO1233">
        <v>281215232</v>
      </c>
      <c r="AP1233">
        <v>1151903488</v>
      </c>
      <c r="AQ1233">
        <v>1274343424</v>
      </c>
      <c r="AR1233">
        <v>1687583232</v>
      </c>
      <c r="AS1233">
        <v>1575923456</v>
      </c>
    </row>
    <row r="1234" spans="1:52">
      <c r="A1234">
        <v>1990</v>
      </c>
      <c r="B1234">
        <v>140951</v>
      </c>
      <c r="C1234" t="s">
        <v>223</v>
      </c>
      <c r="D1234" t="s">
        <v>131</v>
      </c>
      <c r="E1234">
        <f t="shared" si="19"/>
        <v>0</v>
      </c>
      <c r="F1234">
        <f>IF(ISNA(VLOOKUP(B1234,criteria!$U$2:$U$174,1,0)),0,1)</f>
        <v>1</v>
      </c>
      <c r="G1234" t="s">
        <v>636</v>
      </c>
      <c r="H1234" t="s">
        <v>636</v>
      </c>
      <c r="V1234">
        <v>7378247</v>
      </c>
      <c r="Z1234">
        <v>347101</v>
      </c>
      <c r="AB1234">
        <v>15501</v>
      </c>
      <c r="AC1234">
        <v>31506</v>
      </c>
      <c r="AF1234">
        <v>8792341</v>
      </c>
      <c r="AG1234">
        <v>2309125</v>
      </c>
      <c r="AK1234">
        <v>631477</v>
      </c>
      <c r="AL1234">
        <v>336203</v>
      </c>
      <c r="AM1234">
        <v>8864977</v>
      </c>
      <c r="AN1234">
        <v>3697818</v>
      </c>
      <c r="AO1234">
        <v>846141</v>
      </c>
    </row>
    <row r="1235" spans="1:52">
      <c r="A1235">
        <v>1991</v>
      </c>
      <c r="B1235">
        <v>140951</v>
      </c>
      <c r="C1235" t="s">
        <v>223</v>
      </c>
      <c r="D1235" t="s">
        <v>131</v>
      </c>
      <c r="E1235">
        <f t="shared" si="19"/>
        <v>0</v>
      </c>
      <c r="F1235">
        <f>IF(ISNA(VLOOKUP(B1235,criteria!$U$2:$U$174,1,0)),0,1)</f>
        <v>1</v>
      </c>
      <c r="G1235" t="s">
        <v>636</v>
      </c>
      <c r="H1235" t="s">
        <v>636</v>
      </c>
      <c r="N1235">
        <v>31401</v>
      </c>
      <c r="O1235" t="s">
        <v>132</v>
      </c>
      <c r="V1235">
        <v>17602888</v>
      </c>
      <c r="Z1235">
        <v>686511</v>
      </c>
      <c r="AA1235">
        <v>45500</v>
      </c>
      <c r="AB1235">
        <v>668898</v>
      </c>
      <c r="AC1235">
        <v>600039</v>
      </c>
      <c r="AF1235">
        <v>24337326</v>
      </c>
      <c r="AG1235">
        <v>5625739</v>
      </c>
      <c r="AK1235">
        <v>577370</v>
      </c>
      <c r="AL1235">
        <v>2484489</v>
      </c>
      <c r="AM1235">
        <v>20951108</v>
      </c>
      <c r="AN1235">
        <v>8164746</v>
      </c>
      <c r="AO1235">
        <v>813737</v>
      </c>
    </row>
    <row r="1236" spans="1:52">
      <c r="A1236">
        <v>1992</v>
      </c>
      <c r="B1236">
        <v>140951</v>
      </c>
      <c r="C1236" t="s">
        <v>223</v>
      </c>
      <c r="D1236" t="s">
        <v>131</v>
      </c>
      <c r="E1236">
        <f t="shared" si="19"/>
        <v>0</v>
      </c>
      <c r="F1236">
        <f>IF(ISNA(VLOOKUP(B1236,criteria!$U$2:$U$174,1,0)),0,1)</f>
        <v>1</v>
      </c>
      <c r="G1236" t="s">
        <v>636</v>
      </c>
      <c r="H1236" t="s">
        <v>636</v>
      </c>
      <c r="N1236">
        <v>31401</v>
      </c>
      <c r="O1236" t="s">
        <v>132</v>
      </c>
      <c r="V1236">
        <v>19752724</v>
      </c>
      <c r="Z1236">
        <v>680672</v>
      </c>
      <c r="AA1236">
        <v>47600</v>
      </c>
      <c r="AB1236">
        <v>193210</v>
      </c>
      <c r="AC1236">
        <v>538397</v>
      </c>
      <c r="AF1236">
        <v>26380208</v>
      </c>
      <c r="AG1236">
        <v>6343150</v>
      </c>
      <c r="AI1236">
        <v>591217</v>
      </c>
      <c r="AJ1236">
        <v>591217</v>
      </c>
      <c r="AK1236">
        <v>911710</v>
      </c>
      <c r="AL1236">
        <v>2631320</v>
      </c>
      <c r="AM1236">
        <v>25211234</v>
      </c>
      <c r="AN1236">
        <v>9208213</v>
      </c>
      <c r="AO1236">
        <v>683291</v>
      </c>
    </row>
    <row r="1237" spans="1:52">
      <c r="A1237">
        <v>1993</v>
      </c>
      <c r="B1237">
        <v>140951</v>
      </c>
      <c r="C1237" t="s">
        <v>223</v>
      </c>
      <c r="D1237" t="s">
        <v>131</v>
      </c>
      <c r="E1237">
        <f t="shared" si="19"/>
        <v>0</v>
      </c>
      <c r="F1237">
        <f>IF(ISNA(VLOOKUP(B1237,criteria!$U$2:$U$174,1,0)),0,1)</f>
        <v>1</v>
      </c>
      <c r="G1237" t="s">
        <v>636</v>
      </c>
      <c r="H1237" t="s">
        <v>636</v>
      </c>
      <c r="N1237">
        <v>31401</v>
      </c>
      <c r="O1237" t="s">
        <v>132</v>
      </c>
      <c r="V1237">
        <v>21663572</v>
      </c>
      <c r="Z1237">
        <v>681691</v>
      </c>
      <c r="AA1237">
        <v>226500</v>
      </c>
      <c r="AB1237">
        <v>1531775</v>
      </c>
      <c r="AC1237">
        <v>619295</v>
      </c>
      <c r="AF1237">
        <v>30005834</v>
      </c>
      <c r="AG1237">
        <v>6496931</v>
      </c>
      <c r="AI1237">
        <v>840697</v>
      </c>
      <c r="AJ1237">
        <v>840697</v>
      </c>
      <c r="AK1237">
        <v>1029464</v>
      </c>
      <c r="AL1237">
        <v>3409362</v>
      </c>
      <c r="AM1237">
        <v>30333058</v>
      </c>
      <c r="AN1237">
        <v>9668890</v>
      </c>
      <c r="AO1237">
        <v>804797</v>
      </c>
    </row>
    <row r="1238" spans="1:52">
      <c r="A1238">
        <v>1994</v>
      </c>
      <c r="B1238">
        <v>140951</v>
      </c>
      <c r="C1238" t="s">
        <v>223</v>
      </c>
      <c r="D1238" t="s">
        <v>131</v>
      </c>
      <c r="E1238">
        <f t="shared" si="19"/>
        <v>0</v>
      </c>
      <c r="F1238">
        <f>IF(ISNA(VLOOKUP(B1238,criteria!$U$2:$U$174,1,0)),0,1)</f>
        <v>1</v>
      </c>
      <c r="G1238" t="s">
        <v>636</v>
      </c>
      <c r="H1238" t="s">
        <v>636</v>
      </c>
      <c r="V1238">
        <v>25871952</v>
      </c>
      <c r="Z1238">
        <v>686847</v>
      </c>
      <c r="AA1238">
        <v>585000</v>
      </c>
      <c r="AB1238">
        <v>221749</v>
      </c>
      <c r="AC1238">
        <v>637495</v>
      </c>
      <c r="AF1238">
        <v>33788200</v>
      </c>
      <c r="AG1238">
        <v>6860967</v>
      </c>
      <c r="AI1238">
        <v>507748</v>
      </c>
      <c r="AJ1238">
        <v>507748</v>
      </c>
      <c r="AK1238">
        <v>746517</v>
      </c>
      <c r="AL1238">
        <v>3147712</v>
      </c>
      <c r="AM1238">
        <v>28132020</v>
      </c>
      <c r="AN1238">
        <v>9859306</v>
      </c>
      <c r="AO1238">
        <v>743515</v>
      </c>
    </row>
    <row r="1239" spans="1:52">
      <c r="A1239">
        <v>1995</v>
      </c>
      <c r="B1239">
        <v>140951</v>
      </c>
      <c r="C1239" t="s">
        <v>223</v>
      </c>
      <c r="D1239" t="s">
        <v>131</v>
      </c>
      <c r="E1239">
        <f t="shared" si="19"/>
        <v>0</v>
      </c>
      <c r="F1239">
        <f>IF(ISNA(VLOOKUP(B1239,criteria!$U$2:$U$174,1,0)),0,1)</f>
        <v>1</v>
      </c>
      <c r="G1239" t="s">
        <v>636</v>
      </c>
      <c r="H1239" t="s">
        <v>636</v>
      </c>
      <c r="N1239">
        <v>31401</v>
      </c>
      <c r="O1239" t="s">
        <v>132</v>
      </c>
      <c r="V1239">
        <v>31202500</v>
      </c>
      <c r="Z1239">
        <v>725661</v>
      </c>
      <c r="AA1239">
        <v>106880</v>
      </c>
      <c r="AB1239">
        <v>103313</v>
      </c>
      <c r="AC1239">
        <v>812107</v>
      </c>
      <c r="AF1239">
        <v>39083304</v>
      </c>
      <c r="AG1239">
        <v>7701717</v>
      </c>
      <c r="AI1239">
        <v>512063</v>
      </c>
      <c r="AJ1239">
        <v>512063</v>
      </c>
      <c r="AK1239">
        <v>871439</v>
      </c>
      <c r="AL1239">
        <v>4403955</v>
      </c>
      <c r="AM1239">
        <v>33117874</v>
      </c>
      <c r="AN1239">
        <v>12498581</v>
      </c>
      <c r="AO1239">
        <v>987809</v>
      </c>
    </row>
    <row r="1240" spans="1:52">
      <c r="A1240">
        <v>1996</v>
      </c>
      <c r="B1240">
        <v>140951</v>
      </c>
      <c r="C1240" t="s">
        <v>223</v>
      </c>
      <c r="D1240" t="s">
        <v>131</v>
      </c>
      <c r="E1240">
        <f t="shared" si="19"/>
        <v>0</v>
      </c>
      <c r="F1240">
        <f>IF(ISNA(VLOOKUP(B1240,criteria!$U$2:$U$174,1,0)),0,1)</f>
        <v>1</v>
      </c>
      <c r="G1240" t="s">
        <v>636</v>
      </c>
      <c r="H1240" t="s">
        <v>636</v>
      </c>
      <c r="N1240">
        <v>31401</v>
      </c>
      <c r="O1240" t="s">
        <v>132</v>
      </c>
      <c r="V1240">
        <v>32579184</v>
      </c>
      <c r="W1240">
        <v>32579184</v>
      </c>
      <c r="Y1240">
        <v>3820</v>
      </c>
      <c r="Z1240">
        <v>929508</v>
      </c>
      <c r="AA1240">
        <v>103820</v>
      </c>
      <c r="AB1240">
        <v>2550413</v>
      </c>
      <c r="AF1240">
        <v>45762716</v>
      </c>
      <c r="AG1240">
        <v>13488708</v>
      </c>
      <c r="AI1240">
        <v>520936</v>
      </c>
      <c r="AJ1240">
        <v>520936</v>
      </c>
      <c r="AK1240">
        <v>1840390</v>
      </c>
      <c r="AL1240">
        <v>7433323</v>
      </c>
      <c r="AM1240">
        <v>40683388</v>
      </c>
      <c r="AR1240">
        <v>45762716</v>
      </c>
      <c r="AS1240">
        <v>40683388</v>
      </c>
      <c r="AT1240">
        <v>207</v>
      </c>
      <c r="AU1240">
        <v>0.48399999999999999</v>
      </c>
    </row>
    <row r="1241" spans="1:52">
      <c r="A1241">
        <v>1997</v>
      </c>
      <c r="B1241">
        <v>140951</v>
      </c>
      <c r="C1241" t="s">
        <v>223</v>
      </c>
      <c r="D1241" t="s">
        <v>131</v>
      </c>
      <c r="E1241">
        <f t="shared" si="19"/>
        <v>0</v>
      </c>
      <c r="F1241">
        <f>IF(ISNA(VLOOKUP(B1241,criteria!$U$2:$U$174,1,0)),0,1)</f>
        <v>1</v>
      </c>
      <c r="G1241" t="s">
        <v>636</v>
      </c>
      <c r="H1241" t="s">
        <v>636</v>
      </c>
      <c r="N1241">
        <v>314023146</v>
      </c>
      <c r="O1241" t="s">
        <v>132</v>
      </c>
      <c r="V1241">
        <v>37606736</v>
      </c>
      <c r="W1241">
        <v>37606736</v>
      </c>
      <c r="Z1241">
        <v>1485169</v>
      </c>
      <c r="AB1241">
        <v>1492734</v>
      </c>
      <c r="AC1241">
        <v>808032</v>
      </c>
      <c r="AF1241">
        <v>51070708</v>
      </c>
      <c r="AG1241">
        <v>13599366</v>
      </c>
      <c r="AI1241">
        <v>502431</v>
      </c>
      <c r="AJ1241">
        <v>502431</v>
      </c>
      <c r="AK1241">
        <v>2435716</v>
      </c>
      <c r="AL1241">
        <v>9548824</v>
      </c>
      <c r="AM1241">
        <v>47901076</v>
      </c>
      <c r="AN1241">
        <v>20497406</v>
      </c>
      <c r="AO1241">
        <v>2420658</v>
      </c>
      <c r="AR1241">
        <v>51070708</v>
      </c>
      <c r="AS1241">
        <v>47901076</v>
      </c>
      <c r="AT1241">
        <v>200</v>
      </c>
      <c r="AU1241">
        <v>0.51500000000000001</v>
      </c>
      <c r="AW1241">
        <v>0.277061</v>
      </c>
      <c r="AX1241">
        <v>0.432417</v>
      </c>
      <c r="AY1241">
        <v>6.2815499999999996E-2</v>
      </c>
      <c r="AZ1241">
        <v>20121</v>
      </c>
    </row>
    <row r="1242" spans="1:52">
      <c r="A1242">
        <v>1998</v>
      </c>
      <c r="B1242">
        <v>140951</v>
      </c>
      <c r="C1242" t="s">
        <v>223</v>
      </c>
      <c r="D1242" t="s">
        <v>131</v>
      </c>
      <c r="E1242">
        <f t="shared" si="19"/>
        <v>0</v>
      </c>
      <c r="F1242">
        <f>IF(ISNA(VLOOKUP(B1242,criteria!$U$2:$U$174,1,0)),0,1)</f>
        <v>1</v>
      </c>
      <c r="G1242" t="s">
        <v>636</v>
      </c>
      <c r="H1242" t="s">
        <v>636</v>
      </c>
      <c r="N1242">
        <v>314023146</v>
      </c>
      <c r="O1242" t="s">
        <v>132</v>
      </c>
      <c r="V1242">
        <v>46059648</v>
      </c>
      <c r="W1242">
        <v>46059648</v>
      </c>
      <c r="Z1242">
        <v>1750792</v>
      </c>
      <c r="AB1242">
        <v>1538512</v>
      </c>
      <c r="AC1242">
        <v>-139300</v>
      </c>
      <c r="AF1242">
        <v>61965636</v>
      </c>
      <c r="AG1242">
        <v>17704866</v>
      </c>
      <c r="AI1242">
        <v>637663</v>
      </c>
      <c r="AJ1242">
        <v>637663</v>
      </c>
      <c r="AK1242">
        <v>3862674</v>
      </c>
      <c r="AL1242">
        <v>11342253</v>
      </c>
      <c r="AM1242">
        <v>59197288</v>
      </c>
      <c r="AN1242">
        <v>24190780</v>
      </c>
      <c r="AO1242">
        <v>2316334</v>
      </c>
      <c r="AR1242">
        <v>61965636</v>
      </c>
      <c r="AS1242">
        <v>59197288</v>
      </c>
      <c r="AT1242">
        <v>305</v>
      </c>
      <c r="AU1242">
        <v>0.53</v>
      </c>
      <c r="AW1242">
        <v>0.27749000000000001</v>
      </c>
      <c r="AX1242">
        <v>0.42302699999999999</v>
      </c>
      <c r="AY1242">
        <v>5.88616E-2</v>
      </c>
      <c r="AZ1242">
        <v>27825.5</v>
      </c>
    </row>
    <row r="1243" spans="1:52">
      <c r="A1243">
        <v>1999</v>
      </c>
      <c r="B1243">
        <v>140951</v>
      </c>
      <c r="C1243" t="s">
        <v>223</v>
      </c>
      <c r="D1243" t="s">
        <v>131</v>
      </c>
      <c r="E1243">
        <f t="shared" si="19"/>
        <v>0</v>
      </c>
      <c r="F1243">
        <f>IF(ISNA(VLOOKUP(B1243,criteria!$U$2:$U$174,1,0)),0,1)</f>
        <v>1</v>
      </c>
      <c r="G1243" t="s">
        <v>636</v>
      </c>
      <c r="H1243" t="s">
        <v>636</v>
      </c>
      <c r="V1243">
        <v>66534704</v>
      </c>
      <c r="W1243">
        <v>66534704</v>
      </c>
      <c r="Z1243">
        <v>495911</v>
      </c>
      <c r="AB1243">
        <v>1492192</v>
      </c>
      <c r="AC1243">
        <v>1018173</v>
      </c>
      <c r="AF1243">
        <v>83205392</v>
      </c>
      <c r="AG1243">
        <v>22307294</v>
      </c>
      <c r="AI1243">
        <v>685347</v>
      </c>
      <c r="AJ1243">
        <v>685347</v>
      </c>
      <c r="AK1243">
        <v>5190938</v>
      </c>
      <c r="AL1243">
        <v>13293722</v>
      </c>
      <c r="AM1243">
        <v>78120496</v>
      </c>
      <c r="AN1243">
        <v>26172934</v>
      </c>
      <c r="AO1243">
        <v>5868240</v>
      </c>
      <c r="AR1243">
        <v>83205392</v>
      </c>
      <c r="AS1243">
        <v>78120496</v>
      </c>
      <c r="AT1243">
        <v>372</v>
      </c>
      <c r="AU1243">
        <v>0.57899999999999996</v>
      </c>
      <c r="AW1243">
        <v>0.23055700000000001</v>
      </c>
      <c r="AX1243">
        <v>0.40055099999999999</v>
      </c>
      <c r="AY1243">
        <v>4.67997E-2</v>
      </c>
      <c r="AZ1243">
        <v>37782</v>
      </c>
    </row>
    <row r="1244" spans="1:52">
      <c r="A1244">
        <v>2000</v>
      </c>
      <c r="B1244">
        <v>140951</v>
      </c>
      <c r="C1244" t="s">
        <v>223</v>
      </c>
      <c r="D1244" t="s">
        <v>131</v>
      </c>
      <c r="E1244">
        <f t="shared" si="19"/>
        <v>0</v>
      </c>
      <c r="F1244">
        <f>IF(ISNA(VLOOKUP(B1244,criteria!$U$2:$U$174,1,0)),0,1)</f>
        <v>1</v>
      </c>
      <c r="G1244" t="s">
        <v>636</v>
      </c>
      <c r="H1244" t="s">
        <v>636</v>
      </c>
      <c r="V1244">
        <v>79688800</v>
      </c>
      <c r="W1244">
        <v>79688800</v>
      </c>
      <c r="Z1244">
        <v>524526</v>
      </c>
      <c r="AA1244">
        <v>17000</v>
      </c>
      <c r="AB1244">
        <v>5736310</v>
      </c>
      <c r="AC1244">
        <v>905102</v>
      </c>
      <c r="AF1244">
        <v>99516880</v>
      </c>
      <c r="AG1244">
        <v>24624916</v>
      </c>
      <c r="AI1244">
        <v>504611</v>
      </c>
      <c r="AJ1244">
        <v>504611</v>
      </c>
      <c r="AK1244">
        <v>5283183</v>
      </c>
      <c r="AL1244">
        <v>13793531</v>
      </c>
      <c r="AM1244">
        <v>92591960</v>
      </c>
      <c r="AN1244">
        <v>36228188</v>
      </c>
      <c r="AO1244">
        <v>5456655</v>
      </c>
      <c r="AR1244">
        <v>99516880</v>
      </c>
      <c r="AS1244">
        <v>92591960</v>
      </c>
      <c r="AT1244">
        <v>258</v>
      </c>
      <c r="AU1244">
        <v>0.56999999999999995</v>
      </c>
      <c r="AW1244">
        <v>0.19758400000000001</v>
      </c>
      <c r="AX1244">
        <v>0.41791</v>
      </c>
      <c r="AY1244">
        <v>3.6958100000000001E-2</v>
      </c>
      <c r="AZ1244">
        <v>43670</v>
      </c>
    </row>
    <row r="1245" spans="1:52">
      <c r="A1245">
        <v>2001</v>
      </c>
      <c r="B1245">
        <v>140951</v>
      </c>
      <c r="C1245" t="s">
        <v>223</v>
      </c>
      <c r="D1245" t="s">
        <v>131</v>
      </c>
      <c r="E1245">
        <f t="shared" si="19"/>
        <v>1</v>
      </c>
      <c r="F1245">
        <f>IF(ISNA(VLOOKUP(B1245,criteria!$U$2:$U$174,1,0)),0,1)</f>
        <v>1</v>
      </c>
      <c r="G1245">
        <v>0.84064373619438304</v>
      </c>
      <c r="H1245">
        <v>0.38963963963963966</v>
      </c>
      <c r="I1245">
        <v>3169</v>
      </c>
      <c r="J1245">
        <v>2664</v>
      </c>
      <c r="K1245">
        <v>1026</v>
      </c>
      <c r="L1245">
        <v>12</v>
      </c>
      <c r="M1245">
        <v>1038</v>
      </c>
      <c r="V1245">
        <v>94083872</v>
      </c>
      <c r="W1245">
        <v>94083872</v>
      </c>
      <c r="Y1245">
        <v>29530</v>
      </c>
      <c r="Z1245">
        <v>596000</v>
      </c>
      <c r="AA1245">
        <v>760307</v>
      </c>
      <c r="AB1245">
        <v>5344578</v>
      </c>
      <c r="AC1245">
        <v>2088502</v>
      </c>
      <c r="AF1245">
        <v>117654704</v>
      </c>
      <c r="AG1245">
        <v>34067344</v>
      </c>
      <c r="AI1245">
        <v>426399</v>
      </c>
      <c r="AJ1245">
        <v>426399</v>
      </c>
      <c r="AK1245">
        <v>6603672</v>
      </c>
      <c r="AL1245">
        <v>15786046</v>
      </c>
      <c r="AM1245">
        <v>108823464</v>
      </c>
      <c r="AN1245">
        <v>33515248</v>
      </c>
      <c r="AO1245">
        <v>7542291</v>
      </c>
      <c r="AR1245">
        <v>117654704</v>
      </c>
      <c r="AS1245">
        <v>108823464</v>
      </c>
      <c r="AT1245">
        <v>242</v>
      </c>
      <c r="AU1245">
        <v>0.497</v>
      </c>
      <c r="AW1245">
        <v>0.15071799999999999</v>
      </c>
      <c r="AX1245">
        <v>0.46770299999999998</v>
      </c>
      <c r="AY1245">
        <v>2.57177E-2</v>
      </c>
      <c r="AZ1245">
        <v>51941.5</v>
      </c>
    </row>
    <row r="1246" spans="1:52">
      <c r="A1246">
        <v>2002</v>
      </c>
      <c r="B1246">
        <v>140951</v>
      </c>
      <c r="C1246" t="s">
        <v>223</v>
      </c>
      <c r="D1246" t="s">
        <v>131</v>
      </c>
      <c r="E1246">
        <f t="shared" si="19"/>
        <v>1</v>
      </c>
      <c r="F1246">
        <f>IF(ISNA(VLOOKUP(B1246,criteria!$U$2:$U$174,1,0)),0,1)</f>
        <v>1</v>
      </c>
      <c r="G1246">
        <v>0.82857966004033423</v>
      </c>
      <c r="H1246">
        <v>0.36891515994436719</v>
      </c>
      <c r="I1246">
        <v>3471</v>
      </c>
      <c r="J1246">
        <v>2876</v>
      </c>
      <c r="K1246">
        <v>1043</v>
      </c>
      <c r="L1246">
        <v>18</v>
      </c>
      <c r="M1246">
        <v>1061</v>
      </c>
      <c r="N1246" t="s">
        <v>142</v>
      </c>
      <c r="O1246" t="s">
        <v>132</v>
      </c>
      <c r="V1246">
        <v>106810064</v>
      </c>
      <c r="W1246">
        <v>106810064</v>
      </c>
      <c r="Y1246">
        <v>14334</v>
      </c>
      <c r="Z1246">
        <v>612000</v>
      </c>
      <c r="AA1246">
        <v>1771781</v>
      </c>
      <c r="AB1246">
        <v>2173044</v>
      </c>
      <c r="AC1246">
        <v>3102270</v>
      </c>
      <c r="AF1246">
        <v>131154168</v>
      </c>
      <c r="AG1246">
        <v>37057024</v>
      </c>
      <c r="AK1246">
        <v>7749846</v>
      </c>
      <c r="AL1246">
        <v>17929784</v>
      </c>
      <c r="AM1246">
        <v>119511064</v>
      </c>
      <c r="AN1246">
        <v>40218536</v>
      </c>
      <c r="AO1246">
        <v>7180745</v>
      </c>
      <c r="AP1246">
        <v>6424356</v>
      </c>
      <c r="AQ1246">
        <v>7865642</v>
      </c>
      <c r="AR1246">
        <v>131154168</v>
      </c>
      <c r="AS1246">
        <v>119511064</v>
      </c>
      <c r="AT1246">
        <v>517</v>
      </c>
      <c r="AU1246">
        <v>0.624</v>
      </c>
      <c r="AW1246">
        <v>0.12969</v>
      </c>
      <c r="AX1246">
        <v>0.493284</v>
      </c>
      <c r="AY1246">
        <v>2.4085200000000001E-2</v>
      </c>
      <c r="AZ1246">
        <v>58002</v>
      </c>
    </row>
    <row r="1247" spans="1:52">
      <c r="A1247">
        <v>2003</v>
      </c>
      <c r="B1247">
        <v>140951</v>
      </c>
      <c r="C1247" t="s">
        <v>223</v>
      </c>
      <c r="D1247" t="s">
        <v>131</v>
      </c>
      <c r="E1247">
        <f t="shared" si="19"/>
        <v>1</v>
      </c>
      <c r="F1247">
        <f>IF(ISNA(VLOOKUP(B1247,criteria!$U$2:$U$174,1,0)),0,1)</f>
        <v>1</v>
      </c>
      <c r="G1247">
        <v>0.77313868613138681</v>
      </c>
      <c r="H1247">
        <v>0.39577039274924469</v>
      </c>
      <c r="I1247">
        <v>3425</v>
      </c>
      <c r="J1247">
        <v>2648</v>
      </c>
      <c r="K1247">
        <v>1022</v>
      </c>
      <c r="L1247">
        <v>26</v>
      </c>
      <c r="M1247">
        <v>1048</v>
      </c>
      <c r="N1247" t="s">
        <v>142</v>
      </c>
      <c r="O1247" t="s">
        <v>132</v>
      </c>
      <c r="V1247">
        <v>118883704</v>
      </c>
      <c r="W1247">
        <v>101709136</v>
      </c>
      <c r="Z1247">
        <v>818000</v>
      </c>
      <c r="AA1247">
        <v>1719886</v>
      </c>
      <c r="AB1247">
        <v>3939834</v>
      </c>
      <c r="AC1247">
        <v>2702482</v>
      </c>
      <c r="AF1247">
        <v>129090224</v>
      </c>
      <c r="AG1247">
        <v>41363944</v>
      </c>
      <c r="AK1247">
        <v>9146104</v>
      </c>
      <c r="AL1247">
        <v>21967010</v>
      </c>
      <c r="AM1247">
        <v>118120504</v>
      </c>
      <c r="AN1247">
        <v>44308260</v>
      </c>
      <c r="AO1247">
        <v>9100679</v>
      </c>
      <c r="AP1247">
        <v>7865642</v>
      </c>
      <c r="AQ1247">
        <v>4883770</v>
      </c>
      <c r="AR1247">
        <v>129090224</v>
      </c>
      <c r="AS1247">
        <v>118120504</v>
      </c>
      <c r="AT1247">
        <v>609</v>
      </c>
      <c r="AU1247">
        <v>0.61499999999999999</v>
      </c>
      <c r="AW1247">
        <v>0.13914199999999999</v>
      </c>
      <c r="AX1247">
        <v>0.49406899999999998</v>
      </c>
      <c r="AY1247">
        <v>3.1934299999999999E-2</v>
      </c>
      <c r="AZ1247">
        <v>58604.5</v>
      </c>
    </row>
    <row r="1248" spans="1:52">
      <c r="A1248">
        <v>2004</v>
      </c>
      <c r="B1248">
        <v>140951</v>
      </c>
      <c r="C1248" t="s">
        <v>223</v>
      </c>
      <c r="D1248" t="s">
        <v>131</v>
      </c>
      <c r="E1248">
        <f t="shared" si="19"/>
        <v>1</v>
      </c>
      <c r="F1248">
        <f>IF(ISNA(VLOOKUP(B1248,criteria!$U$2:$U$174,1,0)),0,1)</f>
        <v>1</v>
      </c>
      <c r="G1248">
        <v>0.72626772410478246</v>
      </c>
      <c r="H1248">
        <v>0.43117140966247519</v>
      </c>
      <c r="I1248">
        <v>4161</v>
      </c>
      <c r="J1248">
        <v>3022</v>
      </c>
      <c r="K1248">
        <v>1285</v>
      </c>
      <c r="L1248">
        <v>18</v>
      </c>
      <c r="M1248">
        <v>1303</v>
      </c>
      <c r="V1248">
        <v>138037728</v>
      </c>
      <c r="W1248">
        <v>118635640</v>
      </c>
      <c r="Z1248">
        <v>815415</v>
      </c>
      <c r="AA1248">
        <v>1848486</v>
      </c>
      <c r="AB1248">
        <v>2439734</v>
      </c>
      <c r="AC1248">
        <v>4815114</v>
      </c>
      <c r="AF1248">
        <v>150273616</v>
      </c>
      <c r="AG1248">
        <v>49252600</v>
      </c>
      <c r="AK1248">
        <v>9377507</v>
      </c>
      <c r="AL1248">
        <v>25236300</v>
      </c>
      <c r="AM1248">
        <v>137784720</v>
      </c>
      <c r="AN1248">
        <v>50169152</v>
      </c>
      <c r="AO1248">
        <v>10276906</v>
      </c>
      <c r="AP1248">
        <v>4883770</v>
      </c>
      <c r="AQ1248">
        <v>5640238</v>
      </c>
      <c r="AR1248">
        <v>150273616</v>
      </c>
      <c r="AS1248">
        <v>137784720</v>
      </c>
      <c r="AT1248">
        <v>562</v>
      </c>
      <c r="AU1248">
        <v>0.68799999999999994</v>
      </c>
      <c r="AW1248">
        <v>0.12327100000000001</v>
      </c>
      <c r="AX1248">
        <v>0.49308400000000002</v>
      </c>
      <c r="AY1248">
        <v>2.56306E-2</v>
      </c>
      <c r="AZ1248">
        <v>60000</v>
      </c>
    </row>
    <row r="1249" spans="1:52">
      <c r="A1249">
        <v>2005</v>
      </c>
      <c r="B1249">
        <v>140951</v>
      </c>
      <c r="C1249" t="s">
        <v>141</v>
      </c>
      <c r="D1249" t="s">
        <v>131</v>
      </c>
      <c r="E1249">
        <f t="shared" si="19"/>
        <v>1</v>
      </c>
      <c r="F1249">
        <f>IF(ISNA(VLOOKUP(B1249,criteria!$U$2:$U$174,1,0)),0,1)</f>
        <v>1</v>
      </c>
      <c r="G1249">
        <v>0.68025930572982019</v>
      </c>
      <c r="H1249">
        <v>0.43283123270826929</v>
      </c>
      <c r="I1249">
        <v>4782</v>
      </c>
      <c r="J1249">
        <v>3253</v>
      </c>
      <c r="K1249">
        <v>1369</v>
      </c>
      <c r="L1249">
        <v>39</v>
      </c>
      <c r="M1249">
        <v>1408</v>
      </c>
      <c r="N1249" t="s">
        <v>142</v>
      </c>
      <c r="O1249" t="s">
        <v>132</v>
      </c>
      <c r="P1249" t="s">
        <v>50</v>
      </c>
      <c r="Q1249" t="s">
        <v>52</v>
      </c>
      <c r="V1249">
        <v>156854208</v>
      </c>
      <c r="W1249">
        <v>130308416</v>
      </c>
      <c r="Z1249">
        <v>750000</v>
      </c>
      <c r="AA1249">
        <v>1980250</v>
      </c>
      <c r="AB1249">
        <v>11464914</v>
      </c>
      <c r="AC1249">
        <v>4801567</v>
      </c>
      <c r="AF1249">
        <v>174333408</v>
      </c>
      <c r="AG1249">
        <v>56646704</v>
      </c>
      <c r="AK1249">
        <v>9882018</v>
      </c>
      <c r="AL1249">
        <v>28286790</v>
      </c>
      <c r="AM1249">
        <v>155746512</v>
      </c>
      <c r="AN1249">
        <v>57162936</v>
      </c>
      <c r="AO1249">
        <v>11950733</v>
      </c>
      <c r="AP1249">
        <v>5640238</v>
      </c>
      <c r="AQ1249">
        <v>6705801</v>
      </c>
      <c r="AR1249">
        <v>174333408</v>
      </c>
      <c r="AS1249">
        <v>155746512</v>
      </c>
      <c r="AT1249">
        <v>516</v>
      </c>
      <c r="AU1249">
        <v>0.58699999999999997</v>
      </c>
      <c r="AW1249">
        <v>0.11506</v>
      </c>
      <c r="AX1249">
        <v>0.51266699999999998</v>
      </c>
      <c r="AY1249">
        <v>1.97044E-2</v>
      </c>
      <c r="AZ1249">
        <v>62545</v>
      </c>
    </row>
    <row r="1250" spans="1:52">
      <c r="A1250">
        <v>2006</v>
      </c>
      <c r="B1250">
        <v>140951</v>
      </c>
      <c r="C1250" t="s">
        <v>141</v>
      </c>
      <c r="D1250" t="s">
        <v>131</v>
      </c>
      <c r="E1250">
        <f t="shared" si="19"/>
        <v>1</v>
      </c>
      <c r="F1250">
        <f>IF(ISNA(VLOOKUP(B1250,criteria!$U$2:$U$174,1,0)),0,1)</f>
        <v>1</v>
      </c>
      <c r="G1250">
        <v>0.57761796176109459</v>
      </c>
      <c r="H1250">
        <v>0.44974187670816884</v>
      </c>
      <c r="I1250">
        <v>5701</v>
      </c>
      <c r="J1250">
        <v>3293</v>
      </c>
      <c r="K1250">
        <v>1457</v>
      </c>
      <c r="L1250">
        <v>24</v>
      </c>
      <c r="M1250">
        <v>1481</v>
      </c>
      <c r="N1250" t="s">
        <v>142</v>
      </c>
      <c r="O1250" t="s">
        <v>132</v>
      </c>
      <c r="P1250" t="s">
        <v>50</v>
      </c>
      <c r="Q1250" t="s">
        <v>52</v>
      </c>
      <c r="V1250">
        <v>185670080</v>
      </c>
      <c r="W1250">
        <v>151178480</v>
      </c>
      <c r="Y1250">
        <v>104744</v>
      </c>
      <c r="Z1250">
        <v>759000</v>
      </c>
      <c r="AA1250">
        <v>2745836</v>
      </c>
      <c r="AB1250">
        <v>16364404</v>
      </c>
      <c r="AC1250">
        <v>4085908</v>
      </c>
      <c r="AF1250">
        <v>204519792</v>
      </c>
      <c r="AG1250">
        <v>69728448</v>
      </c>
      <c r="AK1250">
        <v>11718121</v>
      </c>
      <c r="AL1250">
        <v>33244144</v>
      </c>
      <c r="AM1250">
        <v>186627392</v>
      </c>
      <c r="AN1250">
        <v>66118620</v>
      </c>
      <c r="AO1250">
        <v>14420924</v>
      </c>
      <c r="AP1250">
        <v>6705801</v>
      </c>
      <c r="AQ1250">
        <v>17564596</v>
      </c>
      <c r="AR1250">
        <v>204519792</v>
      </c>
      <c r="AS1250">
        <v>186627392</v>
      </c>
      <c r="AT1250">
        <v>721</v>
      </c>
      <c r="AU1250">
        <v>0.68100000000000005</v>
      </c>
      <c r="AW1250">
        <v>0.130995</v>
      </c>
      <c r="AX1250">
        <v>0.53363400000000005</v>
      </c>
      <c r="AY1250">
        <v>2.31735E-2</v>
      </c>
      <c r="AZ1250">
        <v>61327</v>
      </c>
    </row>
    <row r="1251" spans="1:52">
      <c r="A1251">
        <v>2007</v>
      </c>
      <c r="B1251">
        <v>140951</v>
      </c>
      <c r="C1251" t="s">
        <v>141</v>
      </c>
      <c r="D1251" t="s">
        <v>131</v>
      </c>
      <c r="E1251">
        <f t="shared" si="19"/>
        <v>1</v>
      </c>
      <c r="F1251">
        <f>IF(ISNA(VLOOKUP(B1251,criteria!$U$2:$U$174,1,0)),0,1)</f>
        <v>1</v>
      </c>
      <c r="G1251">
        <v>0.53843759726112672</v>
      </c>
      <c r="H1251">
        <v>0.46329479768786125</v>
      </c>
      <c r="I1251">
        <v>6426</v>
      </c>
      <c r="J1251">
        <v>3460</v>
      </c>
      <c r="K1251">
        <v>1565</v>
      </c>
      <c r="L1251">
        <v>38</v>
      </c>
      <c r="M1251">
        <v>1603</v>
      </c>
      <c r="N1251" t="s">
        <v>142</v>
      </c>
      <c r="O1251" t="s">
        <v>132</v>
      </c>
      <c r="P1251" t="s">
        <v>50</v>
      </c>
      <c r="Q1251" t="s">
        <v>52</v>
      </c>
      <c r="V1251">
        <v>213135760</v>
      </c>
      <c r="W1251">
        <v>165361456</v>
      </c>
      <c r="Y1251">
        <v>254595</v>
      </c>
      <c r="Z1251">
        <v>737521</v>
      </c>
      <c r="AA1251">
        <v>3059576</v>
      </c>
      <c r="AB1251">
        <v>4189412</v>
      </c>
      <c r="AC1251">
        <v>4067900</v>
      </c>
      <c r="AF1251">
        <v>210775184</v>
      </c>
      <c r="AG1251">
        <v>73232464</v>
      </c>
      <c r="AK1251">
        <v>12670846</v>
      </c>
      <c r="AL1251">
        <v>35576180</v>
      </c>
      <c r="AM1251">
        <v>196196208</v>
      </c>
      <c r="AN1251">
        <v>85513824</v>
      </c>
      <c r="AO1251">
        <v>12528257</v>
      </c>
      <c r="AP1251">
        <v>13276020</v>
      </c>
      <c r="AQ1251">
        <v>13425292</v>
      </c>
      <c r="AR1251">
        <v>210775184</v>
      </c>
      <c r="AS1251">
        <v>196196208</v>
      </c>
      <c r="AT1251">
        <v>694</v>
      </c>
      <c r="AU1251">
        <v>0.65600000000000003</v>
      </c>
      <c r="AW1251">
        <v>0.13161100000000001</v>
      </c>
      <c r="AX1251">
        <v>0.566106</v>
      </c>
      <c r="AY1251">
        <v>2.5841300000000001E-2</v>
      </c>
      <c r="AZ1251">
        <v>62642.5</v>
      </c>
    </row>
    <row r="1252" spans="1:52">
      <c r="A1252">
        <v>2008</v>
      </c>
      <c r="B1252">
        <v>140951</v>
      </c>
      <c r="C1252" t="s">
        <v>141</v>
      </c>
      <c r="D1252" t="s">
        <v>131</v>
      </c>
      <c r="E1252">
        <f t="shared" si="19"/>
        <v>1</v>
      </c>
      <c r="F1252">
        <f>IF(ISNA(VLOOKUP(B1252,criteria!$U$2:$U$174,1,0)),0,1)</f>
        <v>1</v>
      </c>
      <c r="G1252">
        <v>0.64288694201084684</v>
      </c>
      <c r="H1252">
        <v>0.32576249188838419</v>
      </c>
      <c r="I1252">
        <v>7191</v>
      </c>
      <c r="J1252">
        <v>4623</v>
      </c>
      <c r="K1252">
        <v>1460</v>
      </c>
      <c r="L1252">
        <v>46</v>
      </c>
      <c r="M1252">
        <v>1506</v>
      </c>
      <c r="N1252" t="s">
        <v>142</v>
      </c>
      <c r="O1252" t="s">
        <v>132</v>
      </c>
      <c r="P1252" t="s">
        <v>50</v>
      </c>
      <c r="Q1252" t="s">
        <v>52</v>
      </c>
      <c r="V1252">
        <v>233958080</v>
      </c>
      <c r="W1252">
        <v>182237488</v>
      </c>
      <c r="Y1252">
        <v>10000</v>
      </c>
      <c r="Z1252">
        <v>1031959</v>
      </c>
      <c r="AA1252">
        <v>3062779</v>
      </c>
      <c r="AB1252">
        <v>5225411</v>
      </c>
      <c r="AC1252">
        <v>9039510</v>
      </c>
      <c r="AF1252">
        <v>233658400</v>
      </c>
      <c r="AG1252">
        <v>79822064</v>
      </c>
      <c r="AK1252">
        <v>13890060</v>
      </c>
      <c r="AL1252">
        <v>36594068</v>
      </c>
      <c r="AM1252">
        <v>215111168</v>
      </c>
      <c r="AN1252">
        <v>96786504</v>
      </c>
      <c r="AO1252">
        <v>16111909</v>
      </c>
      <c r="AP1252">
        <v>13425292</v>
      </c>
      <c r="AQ1252">
        <v>9152188</v>
      </c>
      <c r="AR1252">
        <v>233658400</v>
      </c>
      <c r="AS1252">
        <v>215111168</v>
      </c>
      <c r="AT1252">
        <v>685</v>
      </c>
      <c r="AU1252">
        <v>0.66200000000000003</v>
      </c>
      <c r="AW1252">
        <v>0.13530800000000001</v>
      </c>
      <c r="AX1252">
        <v>0.59030199999999999</v>
      </c>
      <c r="AY1252">
        <v>2.9326399999999999E-2</v>
      </c>
      <c r="AZ1252">
        <v>67072.5</v>
      </c>
    </row>
    <row r="1253" spans="1:52">
      <c r="A1253">
        <v>2009</v>
      </c>
      <c r="B1253">
        <v>140951</v>
      </c>
      <c r="C1253" t="s">
        <v>141</v>
      </c>
      <c r="D1253" t="s">
        <v>131</v>
      </c>
      <c r="E1253">
        <f t="shared" si="19"/>
        <v>1</v>
      </c>
      <c r="F1253">
        <f>IF(ISNA(VLOOKUP(B1253,criteria!$U$2:$U$174,1,0)),0,1)</f>
        <v>1</v>
      </c>
      <c r="G1253">
        <v>0.67871238283177104</v>
      </c>
      <c r="H1253">
        <v>0.30565146283845174</v>
      </c>
      <c r="I1253">
        <v>8108</v>
      </c>
      <c r="J1253">
        <v>5503</v>
      </c>
      <c r="K1253">
        <v>1657</v>
      </c>
      <c r="L1253">
        <v>25</v>
      </c>
      <c r="M1253">
        <v>1682</v>
      </c>
      <c r="N1253" t="s">
        <v>142</v>
      </c>
      <c r="O1253" t="s">
        <v>132</v>
      </c>
      <c r="P1253" t="s">
        <v>50</v>
      </c>
      <c r="Q1253" t="s">
        <v>52</v>
      </c>
      <c r="R1253">
        <v>-81.093800000000002</v>
      </c>
      <c r="S1253">
        <v>32.072899999999997</v>
      </c>
      <c r="V1253">
        <v>262260064</v>
      </c>
      <c r="W1253">
        <v>205325408</v>
      </c>
      <c r="AB1253">
        <v>5942149</v>
      </c>
      <c r="AC1253">
        <v>4124625</v>
      </c>
      <c r="AF1253">
        <v>254164496</v>
      </c>
      <c r="AG1253">
        <v>87925424</v>
      </c>
      <c r="AK1253">
        <v>16273999</v>
      </c>
      <c r="AL1253">
        <v>45520260</v>
      </c>
      <c r="AM1253">
        <v>250532528</v>
      </c>
      <c r="AN1253">
        <v>92322496</v>
      </c>
      <c r="AO1253">
        <v>18769808</v>
      </c>
      <c r="AP1253">
        <v>9152188</v>
      </c>
      <c r="AQ1253">
        <v>10481362</v>
      </c>
      <c r="AR1253">
        <v>254164496</v>
      </c>
      <c r="AS1253">
        <v>250532528</v>
      </c>
      <c r="AT1253">
        <v>868</v>
      </c>
      <c r="AU1253">
        <v>0.66700000000000004</v>
      </c>
      <c r="AW1253">
        <v>0.152863</v>
      </c>
      <c r="AX1253">
        <v>0.61867700000000003</v>
      </c>
      <c r="AY1253">
        <v>3.0294600000000001E-2</v>
      </c>
      <c r="AZ1253">
        <v>64953</v>
      </c>
    </row>
    <row r="1254" spans="1:52">
      <c r="A1254">
        <v>2010</v>
      </c>
      <c r="B1254">
        <v>140951</v>
      </c>
      <c r="C1254" t="s">
        <v>141</v>
      </c>
      <c r="D1254" t="s">
        <v>131</v>
      </c>
      <c r="E1254">
        <f t="shared" si="19"/>
        <v>1</v>
      </c>
      <c r="F1254">
        <f>IF(ISNA(VLOOKUP(B1254,criteria!$U$2:$U$174,1,0)),0,1)</f>
        <v>1</v>
      </c>
      <c r="G1254">
        <v>0.62612263000332635</v>
      </c>
      <c r="H1254">
        <v>0.2928988843633788</v>
      </c>
      <c r="I1254">
        <v>9019</v>
      </c>
      <c r="J1254">
        <v>5647</v>
      </c>
      <c r="K1254">
        <v>1628</v>
      </c>
      <c r="L1254">
        <v>26</v>
      </c>
      <c r="M1254">
        <v>1654</v>
      </c>
      <c r="V1254">
        <v>284140160</v>
      </c>
      <c r="W1254">
        <v>218719376</v>
      </c>
      <c r="AB1254">
        <v>8698345</v>
      </c>
      <c r="AC1254">
        <v>2650936</v>
      </c>
      <c r="AF1254">
        <v>273886752</v>
      </c>
      <c r="AG1254">
        <v>94863264</v>
      </c>
      <c r="AK1254">
        <v>17562896</v>
      </c>
      <c r="AL1254">
        <v>45673548</v>
      </c>
      <c r="AM1254">
        <v>254403472</v>
      </c>
      <c r="AN1254">
        <v>102460072</v>
      </c>
      <c r="AO1254">
        <v>20242520</v>
      </c>
      <c r="AP1254">
        <v>10481362</v>
      </c>
      <c r="AQ1254">
        <v>13834733</v>
      </c>
      <c r="AR1254">
        <v>273886752</v>
      </c>
      <c r="AS1254">
        <v>254403472</v>
      </c>
      <c r="AT1254">
        <v>902</v>
      </c>
      <c r="AU1254">
        <v>0.64200000000000002</v>
      </c>
      <c r="AW1254">
        <v>0.16605200000000001</v>
      </c>
      <c r="AX1254">
        <v>0.63046899999999995</v>
      </c>
      <c r="AY1254">
        <v>3.4264599999999999E-2</v>
      </c>
      <c r="AZ1254">
        <v>55686</v>
      </c>
    </row>
    <row r="1255" spans="1:52">
      <c r="A1255">
        <v>2011</v>
      </c>
      <c r="B1255">
        <v>140951</v>
      </c>
      <c r="C1255" t="s">
        <v>141</v>
      </c>
      <c r="D1255" t="s">
        <v>131</v>
      </c>
      <c r="E1255">
        <f t="shared" si="19"/>
        <v>1</v>
      </c>
      <c r="F1255">
        <f>IF(ISNA(VLOOKUP(B1255,criteria!$U$2:$U$174,1,0)),0,1)</f>
        <v>1</v>
      </c>
      <c r="G1255">
        <v>0.48692620569436373</v>
      </c>
      <c r="H1255">
        <v>0.34745425616547337</v>
      </c>
      <c r="I1255">
        <v>10326</v>
      </c>
      <c r="J1255">
        <v>5028</v>
      </c>
      <c r="K1255">
        <v>1725</v>
      </c>
      <c r="L1255">
        <v>22</v>
      </c>
      <c r="M1255">
        <v>1747</v>
      </c>
      <c r="N1255" t="s">
        <v>142</v>
      </c>
      <c r="O1255" t="s">
        <v>132</v>
      </c>
      <c r="P1255" t="s">
        <v>50</v>
      </c>
      <c r="Q1255" t="s">
        <v>51</v>
      </c>
      <c r="R1255">
        <v>-81.093900000000005</v>
      </c>
      <c r="S1255">
        <v>32.073</v>
      </c>
      <c r="T1255">
        <v>7.3999999999999996E-2</v>
      </c>
      <c r="U1255">
        <v>1852</v>
      </c>
      <c r="V1255">
        <v>313586944</v>
      </c>
      <c r="W1255">
        <v>234781440</v>
      </c>
      <c r="AB1255">
        <v>9678189</v>
      </c>
      <c r="AC1255">
        <v>6824947</v>
      </c>
      <c r="AF1255">
        <v>296346304</v>
      </c>
      <c r="AG1255">
        <v>103617768</v>
      </c>
      <c r="AK1255">
        <v>18273604</v>
      </c>
      <c r="AL1255">
        <v>43177644</v>
      </c>
      <c r="AM1255">
        <v>262315024</v>
      </c>
      <c r="AN1255">
        <v>99788528</v>
      </c>
      <c r="AO1255">
        <v>21714262</v>
      </c>
      <c r="AP1255">
        <v>13834733</v>
      </c>
      <c r="AQ1255">
        <v>19341908</v>
      </c>
      <c r="AR1255">
        <v>296346304</v>
      </c>
      <c r="AS1255">
        <v>262315024</v>
      </c>
      <c r="AT1255">
        <v>956</v>
      </c>
      <c r="AU1255">
        <v>0.65300000000000002</v>
      </c>
      <c r="AW1255">
        <v>0.16830200000000001</v>
      </c>
      <c r="AX1255">
        <v>0.63270400000000004</v>
      </c>
      <c r="AY1255">
        <v>3.77358E-2</v>
      </c>
      <c r="AZ1255">
        <v>51219</v>
      </c>
    </row>
    <row r="1256" spans="1:52">
      <c r="A1256">
        <v>2012</v>
      </c>
      <c r="B1256">
        <v>140951</v>
      </c>
      <c r="C1256" t="s">
        <v>141</v>
      </c>
      <c r="D1256" t="s">
        <v>131</v>
      </c>
      <c r="E1256">
        <f t="shared" si="19"/>
        <v>1</v>
      </c>
      <c r="F1256">
        <f>IF(ISNA(VLOOKUP(B1256,criteria!$U$2:$U$174,1,0)),0,1)</f>
        <v>1</v>
      </c>
      <c r="G1256">
        <v>0.62885514018691591</v>
      </c>
      <c r="H1256">
        <v>0.31710941853984764</v>
      </c>
      <c r="I1256">
        <v>8560</v>
      </c>
      <c r="J1256">
        <v>5383</v>
      </c>
      <c r="K1256">
        <v>1668</v>
      </c>
      <c r="L1256">
        <v>39</v>
      </c>
      <c r="M1256">
        <v>1707</v>
      </c>
      <c r="T1256">
        <v>0.115</v>
      </c>
      <c r="U1256">
        <v>1979</v>
      </c>
      <c r="V1256">
        <v>329411360</v>
      </c>
      <c r="W1256">
        <v>244216320</v>
      </c>
      <c r="AB1256">
        <v>8647049</v>
      </c>
      <c r="AC1256">
        <v>5951485</v>
      </c>
      <c r="AF1256">
        <v>308177856</v>
      </c>
      <c r="AG1256">
        <v>102653872</v>
      </c>
      <c r="AK1256">
        <v>17140704</v>
      </c>
      <c r="AL1256">
        <v>41653996</v>
      </c>
      <c r="AM1256">
        <v>253626160</v>
      </c>
      <c r="AN1256">
        <v>97767064</v>
      </c>
      <c r="AO1256">
        <v>19152624</v>
      </c>
      <c r="AP1256">
        <v>19341908</v>
      </c>
      <c r="AQ1256">
        <v>16393250</v>
      </c>
      <c r="AR1256">
        <v>308177856</v>
      </c>
      <c r="AS1256">
        <v>253626160</v>
      </c>
      <c r="AT1256">
        <v>1090</v>
      </c>
      <c r="AU1256">
        <v>0.68300000000000005</v>
      </c>
      <c r="AW1256">
        <v>0.15704599999999999</v>
      </c>
      <c r="AX1256">
        <v>0.64118600000000003</v>
      </c>
      <c r="AY1256">
        <v>3.32813E-2</v>
      </c>
      <c r="AZ1256">
        <v>53637.5</v>
      </c>
    </row>
    <row r="1257" spans="1:52">
      <c r="A1257">
        <v>2013</v>
      </c>
      <c r="B1257">
        <v>140951</v>
      </c>
      <c r="C1257" t="s">
        <v>141</v>
      </c>
      <c r="D1257" t="s">
        <v>131</v>
      </c>
      <c r="E1257">
        <f t="shared" si="19"/>
        <v>1</v>
      </c>
      <c r="F1257">
        <f>IF(ISNA(VLOOKUP(B1257,criteria!$U$2:$U$174,1,0)),0,1)</f>
        <v>1</v>
      </c>
      <c r="G1257">
        <v>0.65472744814278827</v>
      </c>
      <c r="H1257">
        <v>0.31147540983606559</v>
      </c>
      <c r="I1257">
        <v>8292</v>
      </c>
      <c r="J1257">
        <v>5429</v>
      </c>
      <c r="K1257">
        <v>1599</v>
      </c>
      <c r="L1257">
        <v>92</v>
      </c>
      <c r="M1257">
        <v>1691</v>
      </c>
      <c r="T1257">
        <v>8.6999999999999994E-2</v>
      </c>
      <c r="U1257">
        <v>2207</v>
      </c>
      <c r="V1257">
        <v>344858560</v>
      </c>
      <c r="W1257">
        <v>256525616</v>
      </c>
      <c r="AB1257">
        <v>2694005</v>
      </c>
      <c r="AC1257">
        <v>7325225</v>
      </c>
      <c r="AF1257">
        <v>321920448</v>
      </c>
      <c r="AG1257">
        <v>101569384</v>
      </c>
      <c r="AK1257">
        <v>18874600</v>
      </c>
      <c r="AL1257">
        <v>41606008</v>
      </c>
      <c r="AM1257">
        <v>262323536</v>
      </c>
      <c r="AN1257">
        <v>99462016</v>
      </c>
      <c r="AO1257">
        <v>17719052</v>
      </c>
      <c r="AP1257">
        <v>16393250</v>
      </c>
      <c r="AQ1257">
        <v>18629324</v>
      </c>
      <c r="AR1257">
        <v>321920448</v>
      </c>
      <c r="AS1257">
        <v>262323536</v>
      </c>
      <c r="AT1257">
        <v>960</v>
      </c>
      <c r="AU1257">
        <v>0.65</v>
      </c>
      <c r="AW1257">
        <v>0.15082499999999999</v>
      </c>
      <c r="AX1257">
        <v>0.65879299999999996</v>
      </c>
      <c r="AY1257">
        <v>2.9026799999999998E-2</v>
      </c>
      <c r="AZ1257">
        <v>55098</v>
      </c>
    </row>
    <row r="1258" spans="1:52">
      <c r="A1258">
        <v>2014</v>
      </c>
      <c r="B1258">
        <v>140951</v>
      </c>
      <c r="C1258" t="s">
        <v>141</v>
      </c>
      <c r="D1258" t="s">
        <v>131</v>
      </c>
      <c r="E1258">
        <f t="shared" si="19"/>
        <v>1</v>
      </c>
      <c r="F1258">
        <f>IF(ISNA(VLOOKUP(B1258,criteria!$U$2:$U$174,1,0)),0,1)</f>
        <v>1</v>
      </c>
      <c r="G1258">
        <v>0.66551575312904621</v>
      </c>
      <c r="H1258">
        <v>0.29717898832684825</v>
      </c>
      <c r="I1258">
        <v>9268</v>
      </c>
      <c r="J1258">
        <v>6168</v>
      </c>
      <c r="K1258">
        <v>1728</v>
      </c>
      <c r="L1258">
        <v>105</v>
      </c>
      <c r="M1258">
        <v>1833</v>
      </c>
      <c r="N1258" t="s">
        <v>142</v>
      </c>
      <c r="O1258" t="s">
        <v>132</v>
      </c>
      <c r="P1258" t="s">
        <v>50</v>
      </c>
      <c r="Q1258" t="s">
        <v>51</v>
      </c>
      <c r="R1258">
        <v>-81.093900000000005</v>
      </c>
      <c r="S1258">
        <v>32.073</v>
      </c>
      <c r="T1258">
        <v>6.4000000000000001E-2</v>
      </c>
      <c r="U1258">
        <v>2419</v>
      </c>
      <c r="V1258">
        <v>363827808</v>
      </c>
      <c r="W1258">
        <v>271351840</v>
      </c>
      <c r="AB1258">
        <v>4358156</v>
      </c>
      <c r="AC1258">
        <v>7807896</v>
      </c>
      <c r="AF1258">
        <v>340910496</v>
      </c>
      <c r="AG1258">
        <v>104000312</v>
      </c>
      <c r="AK1258">
        <v>20041198</v>
      </c>
      <c r="AL1258">
        <v>46043520</v>
      </c>
      <c r="AM1258">
        <v>280158528</v>
      </c>
      <c r="AN1258">
        <v>100236288</v>
      </c>
      <c r="AO1258">
        <v>21373658</v>
      </c>
      <c r="AP1258">
        <v>18629324</v>
      </c>
      <c r="AQ1258">
        <v>49869352</v>
      </c>
      <c r="AR1258">
        <v>340910496</v>
      </c>
      <c r="AS1258">
        <v>280158528</v>
      </c>
      <c r="AT1258">
        <v>1088</v>
      </c>
      <c r="AU1258">
        <v>0.66700000000000004</v>
      </c>
      <c r="AW1258">
        <v>0.140181</v>
      </c>
      <c r="AX1258">
        <v>0.67954300000000001</v>
      </c>
      <c r="AY1258">
        <v>2.7509499999999999E-2</v>
      </c>
      <c r="AZ1258">
        <v>57996</v>
      </c>
    </row>
    <row r="1259" spans="1:52">
      <c r="A1259">
        <v>2015</v>
      </c>
      <c r="B1259">
        <v>140951</v>
      </c>
      <c r="C1259" t="s">
        <v>141</v>
      </c>
      <c r="D1259" t="s">
        <v>131</v>
      </c>
      <c r="E1259">
        <f t="shared" si="19"/>
        <v>1</v>
      </c>
      <c r="F1259">
        <f>IF(ISNA(VLOOKUP(B1259,criteria!$U$2:$U$174,1,0)),0,1)</f>
        <v>1</v>
      </c>
      <c r="G1259">
        <v>0.69911594350167661</v>
      </c>
      <c r="H1259">
        <v>0.29767441860465116</v>
      </c>
      <c r="I1259">
        <v>9841</v>
      </c>
      <c r="J1259">
        <v>6880</v>
      </c>
      <c r="K1259">
        <v>1934</v>
      </c>
      <c r="L1259">
        <v>114</v>
      </c>
      <c r="M1259">
        <v>2048</v>
      </c>
      <c r="T1259">
        <v>4.3999999999999997E-2</v>
      </c>
      <c r="U1259">
        <v>2632</v>
      </c>
      <c r="V1259">
        <v>383759680</v>
      </c>
      <c r="W1259">
        <v>287632064</v>
      </c>
      <c r="AB1259">
        <v>3580994</v>
      </c>
      <c r="AC1259">
        <v>9866924</v>
      </c>
      <c r="AF1259">
        <v>362041856</v>
      </c>
      <c r="AG1259">
        <v>105196048</v>
      </c>
      <c r="AK1259">
        <v>21291344</v>
      </c>
      <c r="AL1259">
        <v>48681528</v>
      </c>
      <c r="AM1259">
        <v>285265408</v>
      </c>
      <c r="AN1259">
        <v>107193088</v>
      </c>
      <c r="AO1259">
        <v>22013372</v>
      </c>
      <c r="AP1259">
        <v>49869352</v>
      </c>
      <c r="AQ1259">
        <v>79556432</v>
      </c>
      <c r="AR1259">
        <v>362041856</v>
      </c>
      <c r="AS1259">
        <v>285265408</v>
      </c>
      <c r="AT1259">
        <v>1095</v>
      </c>
      <c r="AU1259">
        <v>0.67300000000000004</v>
      </c>
      <c r="AW1259">
        <v>0.13448399999999999</v>
      </c>
      <c r="AX1259">
        <v>0.68313000000000001</v>
      </c>
      <c r="AY1259">
        <v>2.6777700000000002E-2</v>
      </c>
      <c r="AZ1259">
        <v>58857</v>
      </c>
    </row>
    <row r="1260" spans="1:52">
      <c r="A1260">
        <v>2016</v>
      </c>
      <c r="B1260">
        <v>140951</v>
      </c>
      <c r="C1260" t="s">
        <v>141</v>
      </c>
      <c r="D1260" t="s">
        <v>131</v>
      </c>
      <c r="E1260">
        <f t="shared" si="19"/>
        <v>1</v>
      </c>
      <c r="F1260">
        <f>IF(ISNA(VLOOKUP(B1260,criteria!$U$2:$U$174,1,0)),0,1)</f>
        <v>1</v>
      </c>
      <c r="G1260">
        <v>0.71714387337720076</v>
      </c>
      <c r="H1260">
        <v>0.27563546187228766</v>
      </c>
      <c r="I1260">
        <v>11246</v>
      </c>
      <c r="J1260">
        <v>8065</v>
      </c>
      <c r="K1260">
        <v>2129</v>
      </c>
      <c r="L1260">
        <v>94</v>
      </c>
      <c r="M1260">
        <v>2223</v>
      </c>
      <c r="N1260" t="s">
        <v>142</v>
      </c>
      <c r="O1260" t="s">
        <v>132</v>
      </c>
      <c r="P1260" t="s">
        <v>50</v>
      </c>
      <c r="Q1260" t="s">
        <v>51</v>
      </c>
      <c r="R1260">
        <v>-81.093800000000002</v>
      </c>
      <c r="S1260">
        <v>32.073</v>
      </c>
      <c r="T1260">
        <v>5.3999999999999999E-2</v>
      </c>
      <c r="U1260">
        <v>2555</v>
      </c>
      <c r="V1260">
        <v>412228992</v>
      </c>
      <c r="W1260">
        <v>310000256</v>
      </c>
      <c r="AB1260">
        <v>4201216</v>
      </c>
      <c r="AC1260">
        <v>8721638</v>
      </c>
      <c r="AF1260">
        <v>393086080</v>
      </c>
      <c r="AG1260">
        <v>107756424</v>
      </c>
      <c r="AK1260">
        <v>21852984</v>
      </c>
      <c r="AL1260">
        <v>49424188</v>
      </c>
      <c r="AM1260">
        <v>286931328</v>
      </c>
      <c r="AN1260">
        <v>113431712</v>
      </c>
      <c r="AO1260">
        <v>23452860</v>
      </c>
      <c r="AP1260">
        <v>79556432</v>
      </c>
      <c r="AQ1260">
        <v>123347512</v>
      </c>
      <c r="AR1260">
        <v>393086080</v>
      </c>
      <c r="AS1260">
        <v>286931328</v>
      </c>
      <c r="AT1260">
        <v>1113</v>
      </c>
      <c r="AU1260">
        <v>0.64800000000000002</v>
      </c>
      <c r="AW1260">
        <v>0.12481399999999999</v>
      </c>
      <c r="AX1260">
        <v>0.69079500000000005</v>
      </c>
      <c r="AY1260">
        <v>2.77033E-2</v>
      </c>
      <c r="AZ1260">
        <v>59559</v>
      </c>
    </row>
    <row r="1261" spans="1:52">
      <c r="A1261">
        <v>2017</v>
      </c>
      <c r="B1261">
        <v>140951</v>
      </c>
      <c r="C1261" t="s">
        <v>141</v>
      </c>
      <c r="D1261" t="s">
        <v>131</v>
      </c>
      <c r="E1261">
        <f t="shared" si="19"/>
        <v>1</v>
      </c>
      <c r="F1261">
        <f>IF(ISNA(VLOOKUP(B1261,criteria!$U$2:$U$174,1,0)),0,1)</f>
        <v>1</v>
      </c>
      <c r="G1261">
        <v>0.92873051224944325</v>
      </c>
      <c r="H1261">
        <v>0.26564203182908219</v>
      </c>
      <c r="I1261">
        <v>9878</v>
      </c>
      <c r="J1261">
        <v>9174</v>
      </c>
      <c r="K1261">
        <v>2274</v>
      </c>
      <c r="L1261">
        <v>163</v>
      </c>
      <c r="M1261">
        <v>2437</v>
      </c>
      <c r="N1261" t="s">
        <v>142</v>
      </c>
      <c r="O1261" t="s">
        <v>132</v>
      </c>
      <c r="P1261" t="s">
        <v>50</v>
      </c>
      <c r="Q1261" t="s">
        <v>51</v>
      </c>
      <c r="R1261">
        <v>-81.093800000000002</v>
      </c>
      <c r="S1261">
        <v>32.073</v>
      </c>
      <c r="T1261">
        <v>4.8000000000000001E-2</v>
      </c>
      <c r="U1261">
        <v>2429</v>
      </c>
      <c r="V1261">
        <v>451112000</v>
      </c>
      <c r="W1261">
        <v>343220672</v>
      </c>
      <c r="AB1261">
        <v>2854047</v>
      </c>
      <c r="AC1261">
        <v>15750966</v>
      </c>
      <c r="AF1261">
        <v>441505248</v>
      </c>
      <c r="AG1261">
        <v>111768992</v>
      </c>
      <c r="AK1261">
        <v>23022676</v>
      </c>
      <c r="AL1261">
        <v>51962892</v>
      </c>
      <c r="AM1261">
        <v>301295072</v>
      </c>
      <c r="AN1261">
        <v>118683272</v>
      </c>
      <c r="AO1261">
        <v>24854632</v>
      </c>
      <c r="AP1261">
        <v>123347512</v>
      </c>
      <c r="AQ1261">
        <v>154774016</v>
      </c>
      <c r="AR1261">
        <v>441505248</v>
      </c>
      <c r="AS1261">
        <v>301295072</v>
      </c>
    </row>
    <row r="1262" spans="1:52">
      <c r="A1262">
        <v>1990</v>
      </c>
      <c r="B1262">
        <v>141264</v>
      </c>
      <c r="C1262" t="s">
        <v>269</v>
      </c>
      <c r="D1262" t="s">
        <v>131</v>
      </c>
      <c r="E1262">
        <f t="shared" si="19"/>
        <v>0</v>
      </c>
      <c r="F1262">
        <f>IF(ISNA(VLOOKUP(B1262,criteria!$U$2:$U$174,1,0)),0,1)</f>
        <v>1</v>
      </c>
      <c r="G1262" t="s">
        <v>636</v>
      </c>
      <c r="H1262" t="s">
        <v>636</v>
      </c>
      <c r="V1262">
        <v>9584536</v>
      </c>
      <c r="Z1262">
        <v>3429528</v>
      </c>
      <c r="AA1262">
        <v>21662712</v>
      </c>
      <c r="AB1262">
        <v>57114</v>
      </c>
      <c r="AC1262">
        <v>537286</v>
      </c>
      <c r="AF1262">
        <v>42784528</v>
      </c>
      <c r="AG1262">
        <v>18567744</v>
      </c>
      <c r="AK1262">
        <v>2784853</v>
      </c>
      <c r="AL1262">
        <v>1513391</v>
      </c>
      <c r="AM1262">
        <v>42782268</v>
      </c>
      <c r="AN1262">
        <v>20378004</v>
      </c>
      <c r="AO1262">
        <v>5856548</v>
      </c>
    </row>
    <row r="1263" spans="1:52">
      <c r="A1263">
        <v>1991</v>
      </c>
      <c r="B1263">
        <v>141264</v>
      </c>
      <c r="C1263" t="s">
        <v>269</v>
      </c>
      <c r="D1263" t="s">
        <v>131</v>
      </c>
      <c r="E1263">
        <f t="shared" si="19"/>
        <v>0</v>
      </c>
      <c r="F1263">
        <f>IF(ISNA(VLOOKUP(B1263,criteria!$U$2:$U$174,1,0)),0,1)</f>
        <v>1</v>
      </c>
      <c r="G1263" t="s">
        <v>636</v>
      </c>
      <c r="H1263" t="s">
        <v>636</v>
      </c>
      <c r="N1263">
        <v>31698</v>
      </c>
      <c r="O1263" t="s">
        <v>132</v>
      </c>
      <c r="V1263">
        <v>10517361</v>
      </c>
      <c r="Z1263">
        <v>4400418</v>
      </c>
      <c r="AA1263">
        <v>21632708</v>
      </c>
      <c r="AB1263">
        <v>68737</v>
      </c>
      <c r="AC1263">
        <v>531373</v>
      </c>
      <c r="AF1263">
        <v>44986292</v>
      </c>
      <c r="AG1263">
        <v>19439020</v>
      </c>
      <c r="AK1263">
        <v>2943841</v>
      </c>
      <c r="AL1263">
        <v>1546430</v>
      </c>
      <c r="AM1263">
        <v>44824172</v>
      </c>
      <c r="AN1263">
        <v>20603320</v>
      </c>
      <c r="AO1263">
        <v>5576392</v>
      </c>
    </row>
    <row r="1264" spans="1:52">
      <c r="A1264">
        <v>1992</v>
      </c>
      <c r="B1264">
        <v>141264</v>
      </c>
      <c r="C1264" t="s">
        <v>269</v>
      </c>
      <c r="D1264" t="s">
        <v>131</v>
      </c>
      <c r="E1264">
        <f t="shared" si="19"/>
        <v>0</v>
      </c>
      <c r="F1264">
        <f>IF(ISNA(VLOOKUP(B1264,criteria!$U$2:$U$174,1,0)),0,1)</f>
        <v>1</v>
      </c>
      <c r="G1264" t="s">
        <v>636</v>
      </c>
      <c r="H1264" t="s">
        <v>636</v>
      </c>
      <c r="N1264">
        <v>31698</v>
      </c>
      <c r="O1264" t="s">
        <v>132</v>
      </c>
      <c r="V1264">
        <v>13729830</v>
      </c>
      <c r="Z1264">
        <v>4993222</v>
      </c>
      <c r="AA1264">
        <v>23138132</v>
      </c>
      <c r="AB1264">
        <v>172220</v>
      </c>
      <c r="AC1264">
        <v>712006</v>
      </c>
      <c r="AF1264">
        <v>53151116</v>
      </c>
      <c r="AG1264">
        <v>20322594</v>
      </c>
      <c r="AK1264">
        <v>3587395</v>
      </c>
      <c r="AL1264">
        <v>2734483</v>
      </c>
      <c r="AM1264">
        <v>53086756</v>
      </c>
      <c r="AN1264">
        <v>22168032</v>
      </c>
      <c r="AO1264">
        <v>6490027</v>
      </c>
    </row>
    <row r="1265" spans="1:52">
      <c r="A1265">
        <v>1993</v>
      </c>
      <c r="B1265">
        <v>141264</v>
      </c>
      <c r="C1265" t="s">
        <v>224</v>
      </c>
      <c r="D1265" t="s">
        <v>131</v>
      </c>
      <c r="E1265">
        <f t="shared" si="19"/>
        <v>0</v>
      </c>
      <c r="F1265">
        <f>IF(ISNA(VLOOKUP(B1265,criteria!$U$2:$U$174,1,0)),0,1)</f>
        <v>1</v>
      </c>
      <c r="G1265" t="s">
        <v>636</v>
      </c>
      <c r="H1265" t="s">
        <v>636</v>
      </c>
      <c r="N1265">
        <v>31698</v>
      </c>
      <c r="O1265" t="s">
        <v>132</v>
      </c>
      <c r="V1265">
        <v>15577112</v>
      </c>
      <c r="Y1265">
        <v>803</v>
      </c>
      <c r="Z1265">
        <v>5352474</v>
      </c>
      <c r="AA1265">
        <v>27750568</v>
      </c>
      <c r="AB1265">
        <v>185021</v>
      </c>
      <c r="AC1265">
        <v>605419</v>
      </c>
      <c r="AF1265">
        <v>61010264</v>
      </c>
      <c r="AG1265">
        <v>23059606</v>
      </c>
      <c r="AK1265">
        <v>4556090</v>
      </c>
      <c r="AL1265">
        <v>3041566</v>
      </c>
      <c r="AM1265">
        <v>60366408</v>
      </c>
      <c r="AN1265">
        <v>24993550</v>
      </c>
      <c r="AO1265">
        <v>7576789</v>
      </c>
    </row>
    <row r="1266" spans="1:52">
      <c r="A1266">
        <v>1994</v>
      </c>
      <c r="B1266">
        <v>141264</v>
      </c>
      <c r="C1266" t="s">
        <v>224</v>
      </c>
      <c r="D1266" t="s">
        <v>131</v>
      </c>
      <c r="E1266">
        <f t="shared" si="19"/>
        <v>0</v>
      </c>
      <c r="F1266">
        <f>IF(ISNA(VLOOKUP(B1266,criteria!$U$2:$U$174,1,0)),0,1)</f>
        <v>1</v>
      </c>
      <c r="G1266" t="s">
        <v>636</v>
      </c>
      <c r="H1266" t="s">
        <v>636</v>
      </c>
      <c r="V1266">
        <v>17072984</v>
      </c>
      <c r="Z1266">
        <v>6724076</v>
      </c>
      <c r="AA1266">
        <v>33214764</v>
      </c>
      <c r="AB1266">
        <v>296311</v>
      </c>
      <c r="AC1266">
        <v>715900</v>
      </c>
      <c r="AF1266">
        <v>70999304</v>
      </c>
      <c r="AG1266">
        <v>25574128</v>
      </c>
      <c r="AH1266">
        <v>206971</v>
      </c>
      <c r="AI1266">
        <v>69843</v>
      </c>
      <c r="AJ1266">
        <v>276814</v>
      </c>
      <c r="AK1266">
        <v>4678026</v>
      </c>
      <c r="AL1266">
        <v>3179726</v>
      </c>
      <c r="AM1266">
        <v>69940720</v>
      </c>
      <c r="AN1266">
        <v>28607920</v>
      </c>
      <c r="AO1266">
        <v>8388945</v>
      </c>
    </row>
    <row r="1267" spans="1:52">
      <c r="A1267">
        <v>1995</v>
      </c>
      <c r="B1267">
        <v>141264</v>
      </c>
      <c r="C1267" t="s">
        <v>224</v>
      </c>
      <c r="D1267" t="s">
        <v>131</v>
      </c>
      <c r="E1267">
        <f t="shared" si="19"/>
        <v>0</v>
      </c>
      <c r="F1267">
        <f>IF(ISNA(VLOOKUP(B1267,criteria!$U$2:$U$174,1,0)),0,1)</f>
        <v>1</v>
      </c>
      <c r="G1267" t="s">
        <v>636</v>
      </c>
      <c r="H1267" t="s">
        <v>636</v>
      </c>
      <c r="N1267">
        <v>31698</v>
      </c>
      <c r="O1267" t="s">
        <v>132</v>
      </c>
      <c r="V1267">
        <v>18981020</v>
      </c>
      <c r="Z1267">
        <v>7115844</v>
      </c>
      <c r="AA1267">
        <v>40687744</v>
      </c>
      <c r="AB1267">
        <v>394002</v>
      </c>
      <c r="AC1267">
        <v>949847</v>
      </c>
      <c r="AF1267">
        <v>83066000</v>
      </c>
      <c r="AG1267">
        <v>28242334</v>
      </c>
      <c r="AH1267">
        <v>78403</v>
      </c>
      <c r="AI1267">
        <v>823774</v>
      </c>
      <c r="AJ1267">
        <v>902177</v>
      </c>
      <c r="AK1267">
        <v>6232486</v>
      </c>
      <c r="AL1267">
        <v>3914596</v>
      </c>
      <c r="AM1267">
        <v>82108040</v>
      </c>
      <c r="AN1267">
        <v>32777372</v>
      </c>
      <c r="AO1267">
        <v>10725161</v>
      </c>
    </row>
    <row r="1268" spans="1:52">
      <c r="A1268">
        <v>1996</v>
      </c>
      <c r="B1268">
        <v>141264</v>
      </c>
      <c r="C1268" t="s">
        <v>224</v>
      </c>
      <c r="D1268" t="s">
        <v>131</v>
      </c>
      <c r="E1268">
        <f t="shared" si="19"/>
        <v>0</v>
      </c>
      <c r="F1268">
        <f>IF(ISNA(VLOOKUP(B1268,criteria!$U$2:$U$174,1,0)),0,1)</f>
        <v>1</v>
      </c>
      <c r="G1268" t="s">
        <v>636</v>
      </c>
      <c r="H1268" t="s">
        <v>636</v>
      </c>
      <c r="N1268">
        <v>31698</v>
      </c>
      <c r="O1268" t="s">
        <v>132</v>
      </c>
      <c r="V1268">
        <v>20741922</v>
      </c>
      <c r="Z1268">
        <v>6462209</v>
      </c>
      <c r="AA1268">
        <v>44929832</v>
      </c>
      <c r="AB1268">
        <v>464298</v>
      </c>
      <c r="AC1268">
        <v>1018447</v>
      </c>
      <c r="AF1268">
        <v>88740032</v>
      </c>
      <c r="AG1268">
        <v>30817986</v>
      </c>
      <c r="AH1268">
        <v>194416</v>
      </c>
      <c r="AI1268">
        <v>893504</v>
      </c>
      <c r="AJ1268">
        <v>1087920</v>
      </c>
      <c r="AK1268">
        <v>6636647</v>
      </c>
      <c r="AL1268">
        <v>4043706</v>
      </c>
      <c r="AM1268">
        <v>87243176</v>
      </c>
      <c r="AN1268">
        <v>35692836</v>
      </c>
      <c r="AO1268">
        <v>6391401</v>
      </c>
      <c r="AP1268">
        <v>4299591</v>
      </c>
      <c r="AQ1268">
        <v>4984183</v>
      </c>
      <c r="AT1268">
        <v>476</v>
      </c>
      <c r="AU1268">
        <v>0.47899999999999998</v>
      </c>
    </row>
    <row r="1269" spans="1:52">
      <c r="A1269">
        <v>1997</v>
      </c>
      <c r="B1269">
        <v>141264</v>
      </c>
      <c r="C1269" t="s">
        <v>224</v>
      </c>
      <c r="D1269" t="s">
        <v>131</v>
      </c>
      <c r="E1269">
        <f t="shared" si="19"/>
        <v>0</v>
      </c>
      <c r="F1269">
        <f>IF(ISNA(VLOOKUP(B1269,criteria!$U$2:$U$174,1,0)),0,1)</f>
        <v>1</v>
      </c>
      <c r="G1269" t="s">
        <v>636</v>
      </c>
      <c r="H1269" t="s">
        <v>636</v>
      </c>
      <c r="N1269">
        <v>31698</v>
      </c>
      <c r="O1269" t="s">
        <v>132</v>
      </c>
      <c r="V1269">
        <v>20863644</v>
      </c>
      <c r="Z1269">
        <v>6529201</v>
      </c>
      <c r="AA1269">
        <v>49715840</v>
      </c>
      <c r="AB1269">
        <v>562967</v>
      </c>
      <c r="AC1269">
        <v>816251</v>
      </c>
      <c r="AF1269">
        <v>93876880</v>
      </c>
      <c r="AG1269">
        <v>33831660</v>
      </c>
      <c r="AH1269">
        <v>559474</v>
      </c>
      <c r="AI1269">
        <v>884623</v>
      </c>
      <c r="AJ1269">
        <v>1444097</v>
      </c>
      <c r="AK1269">
        <v>6633566</v>
      </c>
      <c r="AL1269">
        <v>4457683</v>
      </c>
      <c r="AM1269">
        <v>94835256</v>
      </c>
      <c r="AN1269">
        <v>38810328</v>
      </c>
      <c r="AO1269">
        <v>10387498</v>
      </c>
      <c r="AP1269">
        <v>4984183</v>
      </c>
      <c r="AQ1269">
        <v>6160109</v>
      </c>
      <c r="AT1269">
        <v>319</v>
      </c>
      <c r="AU1269">
        <v>0.30199999999999999</v>
      </c>
      <c r="AW1269">
        <v>0.25579499999999999</v>
      </c>
      <c r="AX1269">
        <v>0.61589400000000005</v>
      </c>
      <c r="AY1269">
        <v>0.130243</v>
      </c>
      <c r="AZ1269">
        <v>27705</v>
      </c>
    </row>
    <row r="1270" spans="1:52">
      <c r="A1270">
        <v>1998</v>
      </c>
      <c r="B1270">
        <v>141264</v>
      </c>
      <c r="C1270" t="s">
        <v>224</v>
      </c>
      <c r="D1270" t="s">
        <v>131</v>
      </c>
      <c r="E1270">
        <f t="shared" si="19"/>
        <v>0</v>
      </c>
      <c r="F1270">
        <f>IF(ISNA(VLOOKUP(B1270,criteria!$U$2:$U$174,1,0)),0,1)</f>
        <v>1</v>
      </c>
      <c r="G1270" t="s">
        <v>636</v>
      </c>
      <c r="H1270" t="s">
        <v>636</v>
      </c>
      <c r="V1270">
        <v>24227848</v>
      </c>
      <c r="Z1270">
        <v>6476337</v>
      </c>
      <c r="AA1270">
        <v>51803328</v>
      </c>
      <c r="AB1270">
        <v>599163</v>
      </c>
      <c r="AC1270">
        <v>926423</v>
      </c>
      <c r="AF1270">
        <v>100814768</v>
      </c>
      <c r="AG1270">
        <v>36145896</v>
      </c>
      <c r="AH1270">
        <v>457606</v>
      </c>
      <c r="AI1270">
        <v>1098540</v>
      </c>
      <c r="AJ1270">
        <v>1556146</v>
      </c>
      <c r="AK1270">
        <v>7131458</v>
      </c>
      <c r="AL1270">
        <v>4527506</v>
      </c>
      <c r="AM1270">
        <v>99933512</v>
      </c>
      <c r="AN1270">
        <v>43020240</v>
      </c>
      <c r="AO1270">
        <v>11279172</v>
      </c>
      <c r="AP1270">
        <v>6160109</v>
      </c>
      <c r="AQ1270">
        <v>5956421</v>
      </c>
      <c r="AT1270">
        <v>411</v>
      </c>
      <c r="AU1270">
        <v>0.30299999999999999</v>
      </c>
      <c r="AW1270">
        <v>0.264075</v>
      </c>
      <c r="AX1270">
        <v>0.61710699999999996</v>
      </c>
      <c r="AY1270">
        <v>0.136547</v>
      </c>
      <c r="AZ1270">
        <v>28968</v>
      </c>
    </row>
    <row r="1271" spans="1:52">
      <c r="A1271">
        <v>1999</v>
      </c>
      <c r="B1271">
        <v>141264</v>
      </c>
      <c r="C1271" t="s">
        <v>224</v>
      </c>
      <c r="D1271" t="s">
        <v>131</v>
      </c>
      <c r="E1271">
        <f t="shared" si="19"/>
        <v>0</v>
      </c>
      <c r="F1271">
        <f>IF(ISNA(VLOOKUP(B1271,criteria!$U$2:$U$174,1,0)),0,1)</f>
        <v>1</v>
      </c>
      <c r="G1271" t="s">
        <v>636</v>
      </c>
      <c r="H1271" t="s">
        <v>636</v>
      </c>
      <c r="V1271">
        <v>17854976</v>
      </c>
      <c r="Z1271">
        <v>5870839</v>
      </c>
      <c r="AA1271">
        <v>58763684</v>
      </c>
      <c r="AB1271">
        <v>616142</v>
      </c>
      <c r="AC1271">
        <v>1112285</v>
      </c>
      <c r="AF1271">
        <v>99860120</v>
      </c>
      <c r="AG1271">
        <v>40316300</v>
      </c>
      <c r="AH1271">
        <v>1467</v>
      </c>
      <c r="AI1271">
        <v>1151586</v>
      </c>
      <c r="AJ1271">
        <v>1153053</v>
      </c>
      <c r="AK1271">
        <v>7193229</v>
      </c>
      <c r="AL1271">
        <v>4531496</v>
      </c>
      <c r="AM1271">
        <v>98534104</v>
      </c>
      <c r="AN1271">
        <v>42452116</v>
      </c>
      <c r="AO1271">
        <v>12571111</v>
      </c>
      <c r="AP1271">
        <v>5956421</v>
      </c>
      <c r="AQ1271">
        <v>6455979</v>
      </c>
      <c r="AT1271">
        <v>450</v>
      </c>
      <c r="AU1271">
        <v>0.308</v>
      </c>
      <c r="AW1271">
        <v>0.28431400000000001</v>
      </c>
      <c r="AX1271">
        <v>0.630494</v>
      </c>
      <c r="AY1271">
        <v>0.15551000000000001</v>
      </c>
      <c r="AZ1271">
        <v>31148.5</v>
      </c>
    </row>
    <row r="1272" spans="1:52">
      <c r="A1272">
        <v>2000</v>
      </c>
      <c r="B1272">
        <v>141264</v>
      </c>
      <c r="C1272" t="s">
        <v>224</v>
      </c>
      <c r="D1272" t="s">
        <v>131</v>
      </c>
      <c r="E1272">
        <f t="shared" si="19"/>
        <v>0</v>
      </c>
      <c r="F1272">
        <f>IF(ISNA(VLOOKUP(B1272,criteria!$U$2:$U$174,1,0)),0,1)</f>
        <v>1</v>
      </c>
      <c r="G1272" t="s">
        <v>636</v>
      </c>
      <c r="H1272" t="s">
        <v>636</v>
      </c>
      <c r="V1272">
        <v>19141360</v>
      </c>
      <c r="Z1272">
        <v>6540236</v>
      </c>
      <c r="AA1272">
        <v>59403436</v>
      </c>
      <c r="AB1272">
        <v>556566</v>
      </c>
      <c r="AC1272">
        <v>1155708</v>
      </c>
      <c r="AF1272">
        <v>103306272</v>
      </c>
      <c r="AG1272">
        <v>39637984</v>
      </c>
      <c r="AI1272">
        <v>1181957</v>
      </c>
      <c r="AJ1272">
        <v>1181957</v>
      </c>
      <c r="AK1272">
        <v>7279583</v>
      </c>
      <c r="AL1272">
        <v>5226244</v>
      </c>
      <c r="AM1272">
        <v>102304704</v>
      </c>
      <c r="AN1272">
        <v>41997340</v>
      </c>
      <c r="AO1272">
        <v>10627532</v>
      </c>
      <c r="AP1272">
        <v>6455979</v>
      </c>
      <c r="AQ1272">
        <v>6458384</v>
      </c>
      <c r="AT1272">
        <v>562</v>
      </c>
      <c r="AU1272">
        <v>0.33800000000000002</v>
      </c>
      <c r="AW1272">
        <v>0.28308100000000003</v>
      </c>
      <c r="AX1272">
        <v>0.638907</v>
      </c>
      <c r="AY1272">
        <v>0.15437799999999999</v>
      </c>
      <c r="AZ1272">
        <v>33735</v>
      </c>
    </row>
    <row r="1273" spans="1:52">
      <c r="A1273">
        <v>2001</v>
      </c>
      <c r="B1273">
        <v>141264</v>
      </c>
      <c r="C1273" t="s">
        <v>224</v>
      </c>
      <c r="D1273" t="s">
        <v>131</v>
      </c>
      <c r="E1273">
        <f t="shared" si="19"/>
        <v>0</v>
      </c>
      <c r="F1273">
        <f>IF(ISNA(VLOOKUP(B1273,criteria!$U$2:$U$174,1,0)),0,1)</f>
        <v>1</v>
      </c>
      <c r="G1273" t="e">
        <v>#DIV/0!</v>
      </c>
      <c r="H1273" t="e">
        <v>#DIV/0!</v>
      </c>
      <c r="K1273">
        <v>0</v>
      </c>
      <c r="L1273">
        <v>0</v>
      </c>
      <c r="M1273">
        <v>0</v>
      </c>
      <c r="V1273">
        <v>20600692</v>
      </c>
      <c r="W1273">
        <v>17337484</v>
      </c>
      <c r="Y1273">
        <v>477412</v>
      </c>
      <c r="Z1273">
        <v>8336668</v>
      </c>
      <c r="AA1273">
        <v>51435440</v>
      </c>
      <c r="AB1273">
        <v>19087</v>
      </c>
      <c r="AC1273">
        <v>1471620</v>
      </c>
      <c r="AD1273">
        <v>46248668</v>
      </c>
      <c r="AE1273">
        <v>50984112</v>
      </c>
      <c r="AF1273">
        <v>105576976</v>
      </c>
      <c r="AG1273">
        <v>41157668</v>
      </c>
      <c r="AI1273">
        <v>1044652.06</v>
      </c>
      <c r="AJ1273">
        <v>1044652.06</v>
      </c>
      <c r="AK1273">
        <v>6962005.5</v>
      </c>
      <c r="AL1273">
        <v>5743063</v>
      </c>
      <c r="AM1273">
        <v>89420000</v>
      </c>
      <c r="AN1273">
        <v>46323148</v>
      </c>
      <c r="AO1273">
        <v>12645115</v>
      </c>
      <c r="AR1273">
        <v>105576976</v>
      </c>
      <c r="AS1273">
        <v>89420000</v>
      </c>
      <c r="AT1273">
        <v>557</v>
      </c>
      <c r="AU1273">
        <v>0.30299999999999999</v>
      </c>
      <c r="AW1273">
        <v>0.26974399999999998</v>
      </c>
      <c r="AX1273">
        <v>0.63675999999999999</v>
      </c>
      <c r="AY1273">
        <v>0.14837400000000001</v>
      </c>
      <c r="AZ1273">
        <v>36207.5</v>
      </c>
    </row>
    <row r="1274" spans="1:52">
      <c r="A1274">
        <v>2002</v>
      </c>
      <c r="B1274">
        <v>141264</v>
      </c>
      <c r="C1274" t="s">
        <v>224</v>
      </c>
      <c r="D1274" t="s">
        <v>131</v>
      </c>
      <c r="E1274">
        <f t="shared" si="19"/>
        <v>1</v>
      </c>
      <c r="F1274">
        <f>IF(ISNA(VLOOKUP(B1274,criteria!$U$2:$U$174,1,0)),0,1)</f>
        <v>1</v>
      </c>
      <c r="G1274">
        <v>0.7101568951279934</v>
      </c>
      <c r="H1274">
        <v>0.46017441860465114</v>
      </c>
      <c r="I1274">
        <v>4844</v>
      </c>
      <c r="J1274">
        <v>3440</v>
      </c>
      <c r="K1274">
        <v>1533</v>
      </c>
      <c r="L1274">
        <v>50</v>
      </c>
      <c r="M1274">
        <v>1583</v>
      </c>
      <c r="N1274">
        <v>31698</v>
      </c>
      <c r="O1274" t="s">
        <v>132</v>
      </c>
      <c r="V1274">
        <v>23156244</v>
      </c>
      <c r="W1274">
        <v>19173708</v>
      </c>
      <c r="Y1274">
        <v>404009</v>
      </c>
      <c r="Z1274">
        <v>9389893</v>
      </c>
      <c r="AA1274">
        <v>49245104</v>
      </c>
      <c r="AB1274">
        <v>50852</v>
      </c>
      <c r="AC1274">
        <v>1107305</v>
      </c>
      <c r="AD1274">
        <v>49781824</v>
      </c>
      <c r="AE1274">
        <v>48472016</v>
      </c>
      <c r="AF1274">
        <v>101056816</v>
      </c>
      <c r="AG1274">
        <v>46565016</v>
      </c>
      <c r="AI1274">
        <v>1232245.25</v>
      </c>
      <c r="AJ1274">
        <v>1232245.25</v>
      </c>
      <c r="AK1274">
        <v>7039180</v>
      </c>
      <c r="AL1274">
        <v>6234020.5</v>
      </c>
      <c r="AM1274">
        <v>100796512</v>
      </c>
      <c r="AN1274">
        <v>50123396</v>
      </c>
      <c r="AO1274">
        <v>13562200</v>
      </c>
      <c r="AP1274">
        <v>6122839</v>
      </c>
      <c r="AQ1274">
        <v>5946721</v>
      </c>
      <c r="AR1274">
        <v>101056816</v>
      </c>
      <c r="AS1274">
        <v>100796512</v>
      </c>
      <c r="AT1274">
        <v>532</v>
      </c>
      <c r="AU1274">
        <v>0.33400000000000002</v>
      </c>
      <c r="AW1274">
        <v>0.26559300000000002</v>
      </c>
      <c r="AX1274">
        <v>0.62707900000000005</v>
      </c>
      <c r="AY1274">
        <v>0.144231</v>
      </c>
      <c r="AZ1274">
        <v>36717</v>
      </c>
    </row>
    <row r="1275" spans="1:52">
      <c r="A1275">
        <v>2003</v>
      </c>
      <c r="B1275">
        <v>141264</v>
      </c>
      <c r="C1275" t="s">
        <v>224</v>
      </c>
      <c r="D1275" t="s">
        <v>131</v>
      </c>
      <c r="E1275">
        <f t="shared" si="19"/>
        <v>1</v>
      </c>
      <c r="F1275">
        <f>IF(ISNA(VLOOKUP(B1275,criteria!$U$2:$U$174,1,0)),0,1)</f>
        <v>1</v>
      </c>
      <c r="G1275">
        <v>0.69080291970802921</v>
      </c>
      <c r="H1275">
        <v>0.36622992392223164</v>
      </c>
      <c r="I1275">
        <v>6850</v>
      </c>
      <c r="J1275">
        <v>4732</v>
      </c>
      <c r="K1275">
        <v>1698</v>
      </c>
      <c r="L1275">
        <v>35</v>
      </c>
      <c r="M1275">
        <v>1733</v>
      </c>
      <c r="N1275">
        <v>31698</v>
      </c>
      <c r="O1275" t="s">
        <v>132</v>
      </c>
      <c r="V1275">
        <v>26476520</v>
      </c>
      <c r="W1275">
        <v>22310624</v>
      </c>
      <c r="Y1275">
        <v>409604</v>
      </c>
      <c r="Z1275">
        <v>9890163</v>
      </c>
      <c r="AA1275">
        <v>45766168</v>
      </c>
      <c r="AB1275">
        <v>92157</v>
      </c>
      <c r="AC1275">
        <v>1153994</v>
      </c>
      <c r="AD1275">
        <v>54598064</v>
      </c>
      <c r="AE1275">
        <v>45157708</v>
      </c>
      <c r="AF1275">
        <v>113036680</v>
      </c>
      <c r="AG1275">
        <v>46434920</v>
      </c>
      <c r="AH1275">
        <v>135469.19</v>
      </c>
      <c r="AI1275">
        <v>1565314.88</v>
      </c>
      <c r="AJ1275">
        <v>1700784</v>
      </c>
      <c r="AK1275">
        <v>6333289</v>
      </c>
      <c r="AL1275">
        <v>6936100.5</v>
      </c>
      <c r="AM1275">
        <v>101507168</v>
      </c>
      <c r="AN1275">
        <v>49715224</v>
      </c>
      <c r="AO1275">
        <v>13429525</v>
      </c>
      <c r="AP1275">
        <v>5946721</v>
      </c>
      <c r="AQ1275">
        <v>5964316</v>
      </c>
      <c r="AR1275">
        <v>113036680</v>
      </c>
      <c r="AS1275">
        <v>101507168</v>
      </c>
      <c r="AT1275">
        <v>502</v>
      </c>
      <c r="AU1275">
        <v>0.38600000000000001</v>
      </c>
      <c r="AW1275">
        <v>0.24579200000000001</v>
      </c>
      <c r="AX1275">
        <v>0.616089</v>
      </c>
      <c r="AY1275">
        <v>0.127723</v>
      </c>
      <c r="AZ1275">
        <v>36963.5</v>
      </c>
    </row>
    <row r="1276" spans="1:52">
      <c r="A1276">
        <v>2004</v>
      </c>
      <c r="B1276">
        <v>141264</v>
      </c>
      <c r="C1276" t="s">
        <v>224</v>
      </c>
      <c r="D1276" t="s">
        <v>131</v>
      </c>
      <c r="E1276">
        <f t="shared" si="19"/>
        <v>1</v>
      </c>
      <c r="F1276">
        <f>IF(ISNA(VLOOKUP(B1276,criteria!$U$2:$U$174,1,0)),0,1)</f>
        <v>1</v>
      </c>
      <c r="G1276">
        <v>0.68154922001075846</v>
      </c>
      <c r="H1276">
        <v>0.47408576690344645</v>
      </c>
      <c r="I1276">
        <v>5577</v>
      </c>
      <c r="J1276">
        <v>3801</v>
      </c>
      <c r="K1276">
        <v>1756</v>
      </c>
      <c r="L1276">
        <v>46</v>
      </c>
      <c r="M1276">
        <v>1802</v>
      </c>
      <c r="V1276">
        <v>27364436</v>
      </c>
      <c r="W1276">
        <v>23271954</v>
      </c>
      <c r="Y1276">
        <v>500115</v>
      </c>
      <c r="Z1276">
        <v>10237378</v>
      </c>
      <c r="AA1276">
        <v>45602104</v>
      </c>
      <c r="AB1276">
        <v>1862071</v>
      </c>
      <c r="AC1276">
        <v>-128714</v>
      </c>
      <c r="AD1276">
        <v>57365764</v>
      </c>
      <c r="AE1276">
        <v>45684708</v>
      </c>
      <c r="AF1276">
        <v>109721488</v>
      </c>
      <c r="AG1276">
        <v>45598440</v>
      </c>
      <c r="AH1276">
        <v>232802.27</v>
      </c>
      <c r="AI1276">
        <v>1593481.75</v>
      </c>
      <c r="AJ1276">
        <v>1826284</v>
      </c>
      <c r="AK1276">
        <v>7646581</v>
      </c>
      <c r="AL1276">
        <v>7709892.5</v>
      </c>
      <c r="AM1276">
        <v>105308416</v>
      </c>
      <c r="AN1276">
        <v>50115028</v>
      </c>
      <c r="AO1276">
        <v>13043283</v>
      </c>
      <c r="AP1276">
        <v>5964316</v>
      </c>
      <c r="AQ1276">
        <v>5985264</v>
      </c>
      <c r="AR1276">
        <v>109721488</v>
      </c>
      <c r="AS1276">
        <v>105308416</v>
      </c>
      <c r="AT1276">
        <v>487</v>
      </c>
      <c r="AU1276">
        <v>0.41399999999999998</v>
      </c>
      <c r="AW1276">
        <v>0.23322000000000001</v>
      </c>
      <c r="AX1276">
        <v>0.61405600000000005</v>
      </c>
      <c r="AY1276">
        <v>0.12013600000000001</v>
      </c>
      <c r="AZ1276">
        <v>38499</v>
      </c>
    </row>
    <row r="1277" spans="1:52">
      <c r="A1277">
        <v>2005</v>
      </c>
      <c r="B1277">
        <v>141264</v>
      </c>
      <c r="C1277" t="s">
        <v>143</v>
      </c>
      <c r="D1277" t="s">
        <v>131</v>
      </c>
      <c r="E1277">
        <f t="shared" si="19"/>
        <v>1</v>
      </c>
      <c r="F1277">
        <f>IF(ISNA(VLOOKUP(B1277,criteria!$U$2:$U$174,1,0)),0,1)</f>
        <v>1</v>
      </c>
      <c r="G1277">
        <v>0.66601255886970168</v>
      </c>
      <c r="H1277">
        <v>0.51266941661756038</v>
      </c>
      <c r="I1277">
        <v>5096</v>
      </c>
      <c r="J1277">
        <v>3394</v>
      </c>
      <c r="K1277">
        <v>1690</v>
      </c>
      <c r="L1277">
        <v>50</v>
      </c>
      <c r="M1277">
        <v>1740</v>
      </c>
      <c r="N1277">
        <v>31698</v>
      </c>
      <c r="O1277" t="s">
        <v>132</v>
      </c>
      <c r="P1277" t="s">
        <v>50</v>
      </c>
      <c r="Q1277" t="s">
        <v>51</v>
      </c>
      <c r="V1277">
        <v>30950236</v>
      </c>
      <c r="W1277">
        <v>26768896</v>
      </c>
      <c r="Y1277">
        <v>469951</v>
      </c>
      <c r="Z1277">
        <v>9745661</v>
      </c>
      <c r="AA1277">
        <v>50279692</v>
      </c>
      <c r="AB1277">
        <v>1266544</v>
      </c>
      <c r="AC1277">
        <v>768599</v>
      </c>
      <c r="AD1277">
        <v>63241404</v>
      </c>
      <c r="AE1277">
        <v>50205780</v>
      </c>
      <c r="AF1277">
        <v>114266240</v>
      </c>
      <c r="AG1277">
        <v>47981788</v>
      </c>
      <c r="AH1277">
        <v>371699.5</v>
      </c>
      <c r="AI1277">
        <v>1848352.5</v>
      </c>
      <c r="AJ1277">
        <v>2220052</v>
      </c>
      <c r="AK1277">
        <v>8054607</v>
      </c>
      <c r="AL1277">
        <v>7676521</v>
      </c>
      <c r="AM1277">
        <v>112487352</v>
      </c>
      <c r="AN1277">
        <v>52470112</v>
      </c>
      <c r="AO1277">
        <v>14992903</v>
      </c>
      <c r="AP1277">
        <v>5985264</v>
      </c>
      <c r="AQ1277">
        <v>6038176</v>
      </c>
      <c r="AR1277">
        <v>114266240</v>
      </c>
      <c r="AS1277">
        <v>112487352</v>
      </c>
      <c r="AT1277">
        <v>350</v>
      </c>
      <c r="AU1277">
        <v>0.44400000000000001</v>
      </c>
      <c r="AW1277">
        <v>0.22246199999999999</v>
      </c>
      <c r="AX1277">
        <v>0.61087199999999997</v>
      </c>
      <c r="AY1277">
        <v>0.114703</v>
      </c>
      <c r="AZ1277">
        <v>40432.5</v>
      </c>
    </row>
    <row r="1278" spans="1:52">
      <c r="A1278">
        <v>2006</v>
      </c>
      <c r="B1278">
        <v>141264</v>
      </c>
      <c r="C1278" t="s">
        <v>143</v>
      </c>
      <c r="D1278" t="s">
        <v>131</v>
      </c>
      <c r="E1278">
        <f t="shared" si="19"/>
        <v>1</v>
      </c>
      <c r="F1278">
        <f>IF(ISNA(VLOOKUP(B1278,criteria!$U$2:$U$174,1,0)),0,1)</f>
        <v>1</v>
      </c>
      <c r="G1278">
        <v>0.63005880318228991</v>
      </c>
      <c r="H1278">
        <v>0.4822948119681581</v>
      </c>
      <c r="I1278">
        <v>5782</v>
      </c>
      <c r="J1278">
        <v>3643</v>
      </c>
      <c r="K1278">
        <v>1731</v>
      </c>
      <c r="L1278">
        <v>26</v>
      </c>
      <c r="M1278">
        <v>1757</v>
      </c>
      <c r="N1278">
        <v>31698</v>
      </c>
      <c r="O1278" t="s">
        <v>132</v>
      </c>
      <c r="P1278" t="s">
        <v>50</v>
      </c>
      <c r="Q1278" t="s">
        <v>51</v>
      </c>
      <c r="V1278">
        <v>33971712</v>
      </c>
      <c r="W1278">
        <v>30705224</v>
      </c>
      <c r="Y1278">
        <v>701744</v>
      </c>
      <c r="Z1278">
        <v>11189160</v>
      </c>
      <c r="AA1278">
        <v>52016824</v>
      </c>
      <c r="AB1278">
        <v>1269225</v>
      </c>
      <c r="AC1278">
        <v>1313363</v>
      </c>
      <c r="AD1278">
        <v>71924352</v>
      </c>
      <c r="AE1278">
        <v>54031900</v>
      </c>
      <c r="AF1278">
        <v>126154784</v>
      </c>
      <c r="AG1278">
        <v>51236788</v>
      </c>
      <c r="AH1278">
        <v>300114.46999999997</v>
      </c>
      <c r="AI1278">
        <v>1538423.75</v>
      </c>
      <c r="AJ1278">
        <v>1838538.25</v>
      </c>
      <c r="AK1278">
        <v>8943005</v>
      </c>
      <c r="AL1278">
        <v>8116463.5</v>
      </c>
      <c r="AM1278">
        <v>123941776</v>
      </c>
      <c r="AN1278">
        <v>54573876</v>
      </c>
      <c r="AO1278">
        <v>15665331</v>
      </c>
      <c r="AP1278">
        <v>6038176</v>
      </c>
      <c r="AQ1278">
        <v>6715375</v>
      </c>
      <c r="AR1278">
        <v>126154784</v>
      </c>
      <c r="AS1278">
        <v>123941776</v>
      </c>
      <c r="AT1278">
        <v>634</v>
      </c>
      <c r="AU1278">
        <v>0.41299999999999998</v>
      </c>
      <c r="AW1278">
        <v>0.213644</v>
      </c>
      <c r="AX1278">
        <v>0.60682199999999997</v>
      </c>
      <c r="AY1278">
        <v>0.10440199999999999</v>
      </c>
      <c r="AZ1278">
        <v>38892</v>
      </c>
    </row>
    <row r="1279" spans="1:52">
      <c r="A1279">
        <v>2007</v>
      </c>
      <c r="B1279">
        <v>141264</v>
      </c>
      <c r="C1279" t="s">
        <v>143</v>
      </c>
      <c r="D1279" t="s">
        <v>131</v>
      </c>
      <c r="E1279">
        <f t="shared" si="19"/>
        <v>1</v>
      </c>
      <c r="F1279">
        <f>IF(ISNA(VLOOKUP(B1279,criteria!$U$2:$U$174,1,0)),0,1)</f>
        <v>1</v>
      </c>
      <c r="G1279">
        <v>0.63499498159919709</v>
      </c>
      <c r="H1279">
        <v>0.54715489989462596</v>
      </c>
      <c r="I1279">
        <v>5978</v>
      </c>
      <c r="J1279">
        <v>3796</v>
      </c>
      <c r="K1279">
        <v>1972</v>
      </c>
      <c r="L1279">
        <v>105</v>
      </c>
      <c r="M1279">
        <v>2077</v>
      </c>
      <c r="N1279">
        <v>31698</v>
      </c>
      <c r="O1279" t="s">
        <v>132</v>
      </c>
      <c r="P1279" t="s">
        <v>50</v>
      </c>
      <c r="Q1279" t="s">
        <v>51</v>
      </c>
      <c r="V1279">
        <v>38425944</v>
      </c>
      <c r="W1279">
        <v>34697608</v>
      </c>
      <c r="Y1279">
        <v>864477</v>
      </c>
      <c r="Z1279">
        <v>12621498</v>
      </c>
      <c r="AA1279">
        <v>55436024</v>
      </c>
      <c r="AB1279">
        <v>2825057</v>
      </c>
      <c r="AC1279">
        <v>-102739</v>
      </c>
      <c r="AD1279">
        <v>71143032</v>
      </c>
      <c r="AE1279">
        <v>64407728</v>
      </c>
      <c r="AF1279">
        <v>137479632</v>
      </c>
      <c r="AG1279">
        <v>53334432</v>
      </c>
      <c r="AH1279">
        <v>381042.13</v>
      </c>
      <c r="AI1279">
        <v>2342322.75</v>
      </c>
      <c r="AJ1279">
        <v>2723365</v>
      </c>
      <c r="AK1279">
        <v>11342932</v>
      </c>
      <c r="AL1279">
        <v>11453063</v>
      </c>
      <c r="AM1279">
        <v>133896936</v>
      </c>
      <c r="AN1279">
        <v>58097420</v>
      </c>
      <c r="AO1279">
        <v>17189022</v>
      </c>
      <c r="AP1279">
        <v>6715375</v>
      </c>
      <c r="AQ1279">
        <v>20868660</v>
      </c>
      <c r="AR1279">
        <v>137479632</v>
      </c>
      <c r="AS1279">
        <v>133896936</v>
      </c>
      <c r="AT1279">
        <v>635</v>
      </c>
      <c r="AU1279">
        <v>0.40100000000000002</v>
      </c>
      <c r="AW1279">
        <v>0.196825</v>
      </c>
      <c r="AX1279">
        <v>0.62010600000000005</v>
      </c>
      <c r="AY1279">
        <v>8.9523800000000001E-2</v>
      </c>
      <c r="AZ1279">
        <v>40273</v>
      </c>
    </row>
    <row r="1280" spans="1:52">
      <c r="A1280">
        <v>2008</v>
      </c>
      <c r="B1280">
        <v>141264</v>
      </c>
      <c r="C1280" t="s">
        <v>143</v>
      </c>
      <c r="D1280" t="s">
        <v>131</v>
      </c>
      <c r="E1280">
        <f t="shared" si="19"/>
        <v>1</v>
      </c>
      <c r="F1280">
        <f>IF(ISNA(VLOOKUP(B1280,criteria!$U$2:$U$174,1,0)),0,1)</f>
        <v>1</v>
      </c>
      <c r="G1280">
        <v>0.62064056939501777</v>
      </c>
      <c r="H1280">
        <v>0.4901376146788991</v>
      </c>
      <c r="I1280">
        <v>7025</v>
      </c>
      <c r="J1280">
        <v>4360</v>
      </c>
      <c r="K1280">
        <v>2103</v>
      </c>
      <c r="L1280">
        <v>34</v>
      </c>
      <c r="M1280">
        <v>2137</v>
      </c>
      <c r="N1280">
        <v>31698</v>
      </c>
      <c r="O1280" t="s">
        <v>132</v>
      </c>
      <c r="P1280" t="s">
        <v>50</v>
      </c>
      <c r="Q1280" t="s">
        <v>51</v>
      </c>
      <c r="V1280">
        <v>43221232</v>
      </c>
      <c r="W1280">
        <v>37423940</v>
      </c>
      <c r="Y1280">
        <v>1001201</v>
      </c>
      <c r="Z1280">
        <v>15954486</v>
      </c>
      <c r="AA1280">
        <v>52750912</v>
      </c>
      <c r="AB1280">
        <v>2551145</v>
      </c>
      <c r="AC1280">
        <v>1296474</v>
      </c>
      <c r="AD1280">
        <v>77509040</v>
      </c>
      <c r="AE1280">
        <v>66496480</v>
      </c>
      <c r="AF1280">
        <v>146070400</v>
      </c>
      <c r="AG1280">
        <v>57736248</v>
      </c>
      <c r="AH1280">
        <v>447920.09</v>
      </c>
      <c r="AI1280">
        <v>1480209.25</v>
      </c>
      <c r="AJ1280">
        <v>1928129.38</v>
      </c>
      <c r="AK1280">
        <v>12769659</v>
      </c>
      <c r="AL1280">
        <v>9400394</v>
      </c>
      <c r="AM1280">
        <v>148485248</v>
      </c>
      <c r="AN1280">
        <v>59816196</v>
      </c>
      <c r="AO1280">
        <v>17008020</v>
      </c>
      <c r="AP1280">
        <v>20868660</v>
      </c>
      <c r="AQ1280">
        <v>19695528</v>
      </c>
      <c r="AR1280">
        <v>146070400</v>
      </c>
      <c r="AS1280">
        <v>148485248</v>
      </c>
      <c r="AT1280">
        <v>757</v>
      </c>
      <c r="AU1280">
        <v>0.43099999999999999</v>
      </c>
      <c r="AW1280">
        <v>0.17347099999999999</v>
      </c>
      <c r="AX1280">
        <v>0.61242399999999997</v>
      </c>
      <c r="AY1280">
        <v>7.3256500000000002E-2</v>
      </c>
      <c r="AZ1280">
        <v>42842</v>
      </c>
    </row>
    <row r="1281" spans="1:52">
      <c r="A1281">
        <v>2009</v>
      </c>
      <c r="B1281">
        <v>141264</v>
      </c>
      <c r="C1281" t="s">
        <v>143</v>
      </c>
      <c r="D1281" t="s">
        <v>131</v>
      </c>
      <c r="E1281">
        <f t="shared" si="19"/>
        <v>1</v>
      </c>
      <c r="F1281">
        <f>IF(ISNA(VLOOKUP(B1281,criteria!$U$2:$U$174,1,0)),0,1)</f>
        <v>1</v>
      </c>
      <c r="G1281">
        <v>0.70774280173056836</v>
      </c>
      <c r="H1281">
        <v>0.52002529510961215</v>
      </c>
      <c r="I1281">
        <v>6703</v>
      </c>
      <c r="J1281">
        <v>4744</v>
      </c>
      <c r="K1281">
        <v>2413</v>
      </c>
      <c r="L1281">
        <v>54</v>
      </c>
      <c r="M1281">
        <v>2467</v>
      </c>
      <c r="N1281">
        <v>31698</v>
      </c>
      <c r="O1281" t="s">
        <v>132</v>
      </c>
      <c r="P1281" t="s">
        <v>50</v>
      </c>
      <c r="Q1281" t="s">
        <v>51</v>
      </c>
      <c r="R1281">
        <v>-83.287400000000005</v>
      </c>
      <c r="S1281">
        <v>30.848400000000002</v>
      </c>
      <c r="V1281">
        <v>55685356</v>
      </c>
      <c r="W1281">
        <v>46453440</v>
      </c>
      <c r="Y1281">
        <v>856877</v>
      </c>
      <c r="Z1281">
        <v>31016096</v>
      </c>
      <c r="AA1281">
        <v>43950632</v>
      </c>
      <c r="AB1281">
        <v>2060376</v>
      </c>
      <c r="AC1281">
        <v>6223</v>
      </c>
      <c r="AD1281">
        <v>92097464</v>
      </c>
      <c r="AE1281">
        <v>74381088</v>
      </c>
      <c r="AF1281">
        <v>171149568</v>
      </c>
      <c r="AG1281">
        <v>59513716</v>
      </c>
      <c r="AH1281">
        <v>469859</v>
      </c>
      <c r="AI1281">
        <v>1407491</v>
      </c>
      <c r="AJ1281">
        <v>1877350</v>
      </c>
      <c r="AK1281">
        <v>12841531</v>
      </c>
      <c r="AL1281">
        <v>9324468</v>
      </c>
      <c r="AM1281">
        <v>157477264</v>
      </c>
      <c r="AN1281">
        <v>62015776</v>
      </c>
      <c r="AO1281">
        <v>18107444</v>
      </c>
      <c r="AP1281">
        <v>19695528</v>
      </c>
      <c r="AQ1281">
        <v>24823278</v>
      </c>
      <c r="AR1281">
        <v>171149568</v>
      </c>
      <c r="AS1281">
        <v>157477264</v>
      </c>
      <c r="AT1281">
        <v>690</v>
      </c>
      <c r="AU1281">
        <v>0.40799999999999997</v>
      </c>
      <c r="AW1281">
        <v>0.17568500000000001</v>
      </c>
      <c r="AX1281">
        <v>0.59932399999999997</v>
      </c>
      <c r="AY1281">
        <v>7.4937699999999996E-2</v>
      </c>
      <c r="AZ1281">
        <v>42524</v>
      </c>
    </row>
    <row r="1282" spans="1:52">
      <c r="A1282">
        <v>2010</v>
      </c>
      <c r="B1282">
        <v>141264</v>
      </c>
      <c r="C1282" t="s">
        <v>143</v>
      </c>
      <c r="D1282" t="s">
        <v>131</v>
      </c>
      <c r="E1282">
        <f t="shared" ref="E1282:E1345" si="20">IF(M1282&gt;999,1,0)</f>
        <v>1</v>
      </c>
      <c r="F1282">
        <f>IF(ISNA(VLOOKUP(B1282,criteria!$U$2:$U$174,1,0)),0,1)</f>
        <v>1</v>
      </c>
      <c r="G1282">
        <v>0.70774280173056836</v>
      </c>
      <c r="H1282">
        <v>0.52002529510961215</v>
      </c>
      <c r="I1282">
        <v>6703</v>
      </c>
      <c r="J1282">
        <v>4744</v>
      </c>
      <c r="K1282">
        <v>2413</v>
      </c>
      <c r="L1282">
        <v>54</v>
      </c>
      <c r="M1282">
        <v>2467</v>
      </c>
      <c r="V1282">
        <v>66045456</v>
      </c>
      <c r="W1282">
        <v>54456368</v>
      </c>
      <c r="Y1282">
        <v>1137762</v>
      </c>
      <c r="Z1282">
        <v>26725516</v>
      </c>
      <c r="AA1282">
        <v>47248912</v>
      </c>
      <c r="AB1282">
        <v>469131</v>
      </c>
      <c r="AC1282">
        <v>821847</v>
      </c>
      <c r="AD1282">
        <v>101500328</v>
      </c>
      <c r="AE1282">
        <v>72847672</v>
      </c>
      <c r="AF1282">
        <v>180183552</v>
      </c>
      <c r="AG1282">
        <v>62954464</v>
      </c>
      <c r="AH1282">
        <v>667732</v>
      </c>
      <c r="AI1282">
        <v>1612031</v>
      </c>
      <c r="AJ1282">
        <v>2279763</v>
      </c>
      <c r="AK1282">
        <v>14072170</v>
      </c>
      <c r="AL1282">
        <v>15127481</v>
      </c>
      <c r="AM1282">
        <v>170097776</v>
      </c>
      <c r="AN1282">
        <v>66098720</v>
      </c>
      <c r="AO1282">
        <v>19423908</v>
      </c>
      <c r="AP1282">
        <v>24823278</v>
      </c>
      <c r="AQ1282">
        <v>26649708</v>
      </c>
      <c r="AR1282">
        <v>180183552</v>
      </c>
      <c r="AS1282">
        <v>170097776</v>
      </c>
      <c r="AT1282">
        <v>767</v>
      </c>
      <c r="AU1282">
        <v>0.432</v>
      </c>
      <c r="AW1282">
        <v>0.181862</v>
      </c>
      <c r="AX1282">
        <v>0.61141199999999996</v>
      </c>
      <c r="AY1282">
        <v>8.03315E-2</v>
      </c>
      <c r="AZ1282">
        <v>39905.5</v>
      </c>
    </row>
    <row r="1283" spans="1:52">
      <c r="A1283">
        <v>2011</v>
      </c>
      <c r="B1283">
        <v>141264</v>
      </c>
      <c r="C1283" t="s">
        <v>143</v>
      </c>
      <c r="D1283" t="s">
        <v>131</v>
      </c>
      <c r="E1283">
        <f t="shared" si="20"/>
        <v>1</v>
      </c>
      <c r="F1283">
        <f>IF(ISNA(VLOOKUP(B1283,criteria!$U$2:$U$174,1,0)),0,1)</f>
        <v>1</v>
      </c>
      <c r="G1283">
        <v>0.58465408805031449</v>
      </c>
      <c r="H1283">
        <v>0.48386402753872632</v>
      </c>
      <c r="I1283">
        <v>7950</v>
      </c>
      <c r="J1283">
        <v>4648</v>
      </c>
      <c r="K1283">
        <v>2210</v>
      </c>
      <c r="L1283">
        <v>39</v>
      </c>
      <c r="M1283">
        <v>2249</v>
      </c>
      <c r="N1283">
        <v>31698</v>
      </c>
      <c r="O1283" t="s">
        <v>132</v>
      </c>
      <c r="P1283" t="s">
        <v>50</v>
      </c>
      <c r="Q1283" t="s">
        <v>51</v>
      </c>
      <c r="R1283">
        <v>-83.289900000000003</v>
      </c>
      <c r="S1283">
        <v>30.8492</v>
      </c>
      <c r="T1283">
        <v>8.2000000000000003E-2</v>
      </c>
      <c r="U1283">
        <v>2364</v>
      </c>
      <c r="V1283">
        <v>68554224</v>
      </c>
      <c r="W1283">
        <v>58328152</v>
      </c>
      <c r="Y1283">
        <v>907385</v>
      </c>
      <c r="Z1283">
        <v>24687848</v>
      </c>
      <c r="AA1283">
        <v>45052824</v>
      </c>
      <c r="AB1283">
        <v>1281341</v>
      </c>
      <c r="AC1283">
        <v>799443</v>
      </c>
      <c r="AD1283">
        <v>106440088</v>
      </c>
      <c r="AE1283">
        <v>68063296</v>
      </c>
      <c r="AF1283">
        <v>177080720</v>
      </c>
      <c r="AG1283">
        <v>63150896</v>
      </c>
      <c r="AH1283">
        <v>534175</v>
      </c>
      <c r="AI1283">
        <v>2021526</v>
      </c>
      <c r="AJ1283">
        <v>2555701</v>
      </c>
      <c r="AK1283">
        <v>14197860</v>
      </c>
      <c r="AL1283">
        <v>13122285</v>
      </c>
      <c r="AM1283">
        <v>173508096</v>
      </c>
      <c r="AN1283">
        <v>66839880</v>
      </c>
      <c r="AO1283">
        <v>19559488</v>
      </c>
      <c r="AP1283">
        <v>26649708</v>
      </c>
      <c r="AQ1283">
        <v>29285864</v>
      </c>
      <c r="AR1283">
        <v>177080720</v>
      </c>
      <c r="AS1283">
        <v>173508096</v>
      </c>
      <c r="AT1283">
        <v>824</v>
      </c>
      <c r="AU1283">
        <v>0.40899999999999997</v>
      </c>
      <c r="AW1283">
        <v>0.18854899999999999</v>
      </c>
      <c r="AX1283">
        <v>0.61474499999999999</v>
      </c>
      <c r="AY1283">
        <v>7.7082999999999999E-2</v>
      </c>
      <c r="AZ1283">
        <v>37013</v>
      </c>
    </row>
    <row r="1284" spans="1:52">
      <c r="A1284">
        <v>2012</v>
      </c>
      <c r="B1284">
        <v>141264</v>
      </c>
      <c r="C1284" t="s">
        <v>143</v>
      </c>
      <c r="D1284" t="s">
        <v>131</v>
      </c>
      <c r="E1284">
        <f t="shared" si="20"/>
        <v>1</v>
      </c>
      <c r="F1284">
        <f>IF(ISNA(VLOOKUP(B1284,criteria!$U$2:$U$174,1,0)),0,1)</f>
        <v>1</v>
      </c>
      <c r="G1284">
        <v>0.59237396298659861</v>
      </c>
      <c r="H1284">
        <v>0.53083759762994887</v>
      </c>
      <c r="I1284">
        <v>6268</v>
      </c>
      <c r="J1284">
        <v>3713</v>
      </c>
      <c r="K1284">
        <v>1937</v>
      </c>
      <c r="L1284">
        <v>34</v>
      </c>
      <c r="M1284">
        <v>1971</v>
      </c>
      <c r="T1284">
        <v>0.107</v>
      </c>
      <c r="U1284">
        <v>2500</v>
      </c>
      <c r="V1284">
        <v>70727168</v>
      </c>
      <c r="W1284">
        <v>60105796</v>
      </c>
      <c r="Y1284">
        <v>953698</v>
      </c>
      <c r="Z1284">
        <v>23255372</v>
      </c>
      <c r="AA1284">
        <v>46666992</v>
      </c>
      <c r="AB1284">
        <v>1266519</v>
      </c>
      <c r="AC1284">
        <v>1048065</v>
      </c>
      <c r="AD1284">
        <v>107032688</v>
      </c>
      <c r="AE1284">
        <v>69117312</v>
      </c>
      <c r="AF1284">
        <v>178809664</v>
      </c>
      <c r="AG1284">
        <v>65515112</v>
      </c>
      <c r="AH1284">
        <v>347243</v>
      </c>
      <c r="AI1284">
        <v>2310671</v>
      </c>
      <c r="AJ1284">
        <v>2657914</v>
      </c>
      <c r="AK1284">
        <v>15250813</v>
      </c>
      <c r="AL1284">
        <v>14566925</v>
      </c>
      <c r="AM1284">
        <v>177361696</v>
      </c>
      <c r="AN1284">
        <v>68189432</v>
      </c>
      <c r="AO1284">
        <v>19987972</v>
      </c>
      <c r="AP1284">
        <v>29285864</v>
      </c>
      <c r="AQ1284">
        <v>30646944</v>
      </c>
      <c r="AR1284">
        <v>178809664</v>
      </c>
      <c r="AS1284">
        <v>177361696</v>
      </c>
      <c r="AT1284">
        <v>815</v>
      </c>
      <c r="AU1284">
        <v>0.40200000000000002</v>
      </c>
      <c r="AW1284">
        <v>0.20205400000000001</v>
      </c>
      <c r="AX1284">
        <v>0.59943299999999999</v>
      </c>
      <c r="AY1284">
        <v>7.4907000000000001E-2</v>
      </c>
      <c r="AZ1284">
        <v>35787</v>
      </c>
    </row>
    <row r="1285" spans="1:52">
      <c r="A1285">
        <v>2013</v>
      </c>
      <c r="B1285">
        <v>141264</v>
      </c>
      <c r="C1285" t="s">
        <v>143</v>
      </c>
      <c r="D1285" t="s">
        <v>131</v>
      </c>
      <c r="E1285">
        <f t="shared" si="20"/>
        <v>1</v>
      </c>
      <c r="F1285">
        <f>IF(ISNA(VLOOKUP(B1285,criteria!$U$2:$U$174,1,0)),0,1)</f>
        <v>1</v>
      </c>
      <c r="G1285">
        <v>0.55218382739870198</v>
      </c>
      <c r="H1285">
        <v>0.5508259212198221</v>
      </c>
      <c r="I1285">
        <v>5701</v>
      </c>
      <c r="J1285">
        <v>3148</v>
      </c>
      <c r="K1285">
        <v>1704</v>
      </c>
      <c r="L1285">
        <v>30</v>
      </c>
      <c r="M1285">
        <v>1734</v>
      </c>
      <c r="T1285">
        <v>0.10199999999999999</v>
      </c>
      <c r="U1285">
        <v>3055</v>
      </c>
      <c r="V1285">
        <v>68503352</v>
      </c>
      <c r="W1285">
        <v>57741224</v>
      </c>
      <c r="Y1285">
        <v>854889</v>
      </c>
      <c r="Z1285">
        <v>22828424</v>
      </c>
      <c r="AA1285">
        <v>50151876</v>
      </c>
      <c r="AB1285">
        <v>2356621</v>
      </c>
      <c r="AC1285">
        <v>1594715</v>
      </c>
      <c r="AD1285">
        <v>103108064</v>
      </c>
      <c r="AE1285">
        <v>73674032</v>
      </c>
      <c r="AF1285">
        <v>213150576</v>
      </c>
      <c r="AG1285">
        <v>68495208</v>
      </c>
      <c r="AH1285">
        <v>388652</v>
      </c>
      <c r="AI1285">
        <v>2555387</v>
      </c>
      <c r="AJ1285">
        <v>2944039</v>
      </c>
      <c r="AK1285">
        <v>17579152</v>
      </c>
      <c r="AL1285">
        <v>16123562</v>
      </c>
      <c r="AM1285">
        <v>183045968</v>
      </c>
      <c r="AN1285">
        <v>71220512</v>
      </c>
      <c r="AO1285">
        <v>21315128</v>
      </c>
      <c r="AP1285">
        <v>30646944</v>
      </c>
      <c r="AQ1285">
        <v>35524460</v>
      </c>
      <c r="AR1285">
        <v>213150576</v>
      </c>
      <c r="AS1285">
        <v>183045968</v>
      </c>
      <c r="AT1285">
        <v>824</v>
      </c>
      <c r="AU1285">
        <v>0.39100000000000001</v>
      </c>
      <c r="AW1285">
        <v>0.20976500000000001</v>
      </c>
      <c r="AX1285">
        <v>0.59745300000000001</v>
      </c>
      <c r="AY1285">
        <v>7.4488600000000002E-2</v>
      </c>
      <c r="AZ1285">
        <v>36263</v>
      </c>
    </row>
    <row r="1286" spans="1:52">
      <c r="A1286">
        <v>2014</v>
      </c>
      <c r="B1286">
        <v>141264</v>
      </c>
      <c r="C1286" t="s">
        <v>143</v>
      </c>
      <c r="D1286" t="s">
        <v>131</v>
      </c>
      <c r="E1286">
        <f t="shared" si="20"/>
        <v>1</v>
      </c>
      <c r="F1286">
        <f>IF(ISNA(VLOOKUP(B1286,criteria!$U$2:$U$174,1,0)),0,1)</f>
        <v>1</v>
      </c>
      <c r="G1286">
        <v>0.5413672378846508</v>
      </c>
      <c r="H1286">
        <v>0.55445881552076237</v>
      </c>
      <c r="I1286">
        <v>5427</v>
      </c>
      <c r="J1286">
        <v>2938</v>
      </c>
      <c r="K1286">
        <v>1594</v>
      </c>
      <c r="L1286">
        <v>35</v>
      </c>
      <c r="M1286">
        <v>1629</v>
      </c>
      <c r="N1286">
        <v>31698</v>
      </c>
      <c r="O1286" t="s">
        <v>132</v>
      </c>
      <c r="P1286" t="s">
        <v>50</v>
      </c>
      <c r="Q1286" t="s">
        <v>51</v>
      </c>
      <c r="R1286">
        <v>-83.289900000000003</v>
      </c>
      <c r="S1286">
        <v>30.8492</v>
      </c>
      <c r="T1286">
        <v>8.5999999999999993E-2</v>
      </c>
      <c r="U1286">
        <v>3486</v>
      </c>
      <c r="V1286">
        <v>69498768</v>
      </c>
      <c r="W1286">
        <v>58127632</v>
      </c>
      <c r="Y1286">
        <v>917853</v>
      </c>
      <c r="Z1286">
        <v>22170060</v>
      </c>
      <c r="AA1286">
        <v>51151908</v>
      </c>
      <c r="AB1286">
        <v>2859458</v>
      </c>
      <c r="AC1286">
        <v>3043464</v>
      </c>
      <c r="AD1286">
        <v>105376320</v>
      </c>
      <c r="AE1286">
        <v>73608232</v>
      </c>
      <c r="AF1286">
        <v>181078816</v>
      </c>
      <c r="AG1286">
        <v>67160864</v>
      </c>
      <c r="AH1286">
        <v>333609</v>
      </c>
      <c r="AI1286">
        <v>2483080</v>
      </c>
      <c r="AJ1286">
        <v>2816689</v>
      </c>
      <c r="AK1286">
        <v>18017956</v>
      </c>
      <c r="AL1286">
        <v>20157020</v>
      </c>
      <c r="AM1286">
        <v>182816944</v>
      </c>
      <c r="AN1286">
        <v>71961600</v>
      </c>
      <c r="AO1286">
        <v>20981408</v>
      </c>
      <c r="AP1286">
        <v>35524460</v>
      </c>
      <c r="AQ1286">
        <v>36932104</v>
      </c>
      <c r="AR1286">
        <v>181078816</v>
      </c>
      <c r="AS1286">
        <v>182816944</v>
      </c>
      <c r="AT1286">
        <v>877</v>
      </c>
      <c r="AU1286">
        <v>0.36299999999999999</v>
      </c>
      <c r="AW1286">
        <v>0.22217700000000001</v>
      </c>
      <c r="AX1286">
        <v>0.61314199999999996</v>
      </c>
      <c r="AY1286">
        <v>8.0492800000000003E-2</v>
      </c>
      <c r="AZ1286">
        <v>36444</v>
      </c>
    </row>
    <row r="1287" spans="1:52">
      <c r="A1287">
        <v>2015</v>
      </c>
      <c r="B1287">
        <v>141264</v>
      </c>
      <c r="C1287" t="s">
        <v>143</v>
      </c>
      <c r="D1287" t="s">
        <v>131</v>
      </c>
      <c r="E1287">
        <f t="shared" si="20"/>
        <v>1</v>
      </c>
      <c r="F1287">
        <f>IF(ISNA(VLOOKUP(B1287,criteria!$U$2:$U$174,1,0)),0,1)</f>
        <v>1</v>
      </c>
      <c r="G1287">
        <v>0.50431344356578001</v>
      </c>
      <c r="H1287">
        <v>0.49429793300071279</v>
      </c>
      <c r="I1287">
        <v>5564</v>
      </c>
      <c r="J1287">
        <v>2806</v>
      </c>
      <c r="K1287">
        <v>1358</v>
      </c>
      <c r="L1287">
        <v>29</v>
      </c>
      <c r="M1287">
        <v>1387</v>
      </c>
      <c r="T1287">
        <v>7.3999999999999996E-2</v>
      </c>
      <c r="U1287">
        <v>3641</v>
      </c>
      <c r="V1287">
        <v>69170320</v>
      </c>
      <c r="W1287">
        <v>60103708</v>
      </c>
      <c r="Y1287">
        <v>1007258</v>
      </c>
      <c r="Z1287">
        <v>21201816</v>
      </c>
      <c r="AA1287">
        <v>47354764</v>
      </c>
      <c r="AB1287">
        <v>1524912</v>
      </c>
      <c r="AC1287">
        <v>2310536</v>
      </c>
      <c r="AD1287">
        <v>104684528</v>
      </c>
      <c r="AE1287">
        <v>67398784</v>
      </c>
      <c r="AF1287">
        <v>175884704</v>
      </c>
      <c r="AG1287">
        <v>69541272</v>
      </c>
      <c r="AH1287">
        <v>329881</v>
      </c>
      <c r="AI1287">
        <v>2138446</v>
      </c>
      <c r="AJ1287">
        <v>2468327</v>
      </c>
      <c r="AK1287">
        <v>16642410</v>
      </c>
      <c r="AL1287">
        <v>20365006</v>
      </c>
      <c r="AM1287">
        <v>178938640</v>
      </c>
      <c r="AN1287">
        <v>75082624</v>
      </c>
      <c r="AO1287">
        <v>23137850</v>
      </c>
      <c r="AP1287">
        <v>36932104</v>
      </c>
      <c r="AQ1287">
        <v>39444612</v>
      </c>
      <c r="AR1287">
        <v>175884704</v>
      </c>
      <c r="AS1287">
        <v>178938640</v>
      </c>
      <c r="AT1287">
        <v>919</v>
      </c>
      <c r="AU1287">
        <v>0.36399999999999999</v>
      </c>
      <c r="AW1287">
        <v>0.22777800000000001</v>
      </c>
      <c r="AX1287">
        <v>0.61755599999999999</v>
      </c>
      <c r="AY1287">
        <v>8.4666699999999998E-2</v>
      </c>
      <c r="AZ1287">
        <v>35890</v>
      </c>
    </row>
    <row r="1288" spans="1:52">
      <c r="A1288">
        <v>2016</v>
      </c>
      <c r="B1288">
        <v>141264</v>
      </c>
      <c r="C1288" t="s">
        <v>143</v>
      </c>
      <c r="D1288" t="s">
        <v>131</v>
      </c>
      <c r="E1288">
        <f t="shared" si="20"/>
        <v>1</v>
      </c>
      <c r="F1288">
        <f>IF(ISNA(VLOOKUP(B1288,criteria!$U$2:$U$174,1,0)),0,1)</f>
        <v>1</v>
      </c>
      <c r="G1288">
        <v>0.65133124510571649</v>
      </c>
      <c r="H1288">
        <v>0.42741208295761945</v>
      </c>
      <c r="I1288">
        <v>5108</v>
      </c>
      <c r="J1288">
        <v>3327</v>
      </c>
      <c r="K1288">
        <v>1392</v>
      </c>
      <c r="L1288">
        <v>30</v>
      </c>
      <c r="M1288">
        <v>1422</v>
      </c>
      <c r="N1288">
        <v>31698</v>
      </c>
      <c r="O1288" t="s">
        <v>132</v>
      </c>
      <c r="P1288" t="s">
        <v>50</v>
      </c>
      <c r="Q1288" t="s">
        <v>51</v>
      </c>
      <c r="R1288">
        <v>-83.289900000000003</v>
      </c>
      <c r="S1288">
        <v>30.8492</v>
      </c>
      <c r="T1288">
        <v>8.6999999999999994E-2</v>
      </c>
      <c r="U1288">
        <v>3706</v>
      </c>
      <c r="V1288">
        <v>70358704</v>
      </c>
      <c r="W1288">
        <v>61457736</v>
      </c>
      <c r="Y1288">
        <v>1146437</v>
      </c>
      <c r="Z1288">
        <v>21628866</v>
      </c>
      <c r="AA1288">
        <v>48826692</v>
      </c>
      <c r="AB1288">
        <v>1196956</v>
      </c>
      <c r="AC1288">
        <v>1990354</v>
      </c>
      <c r="AD1288">
        <v>103854056</v>
      </c>
      <c r="AE1288">
        <v>69606752</v>
      </c>
      <c r="AF1288">
        <v>177590560</v>
      </c>
      <c r="AG1288">
        <v>66416916</v>
      </c>
      <c r="AH1288">
        <v>242782</v>
      </c>
      <c r="AI1288">
        <v>1915488</v>
      </c>
      <c r="AJ1288">
        <v>2158270</v>
      </c>
      <c r="AK1288">
        <v>15938766</v>
      </c>
      <c r="AL1288">
        <v>23358670</v>
      </c>
      <c r="AM1288">
        <v>182151008</v>
      </c>
      <c r="AN1288">
        <v>73927296</v>
      </c>
      <c r="AO1288">
        <v>25349466</v>
      </c>
      <c r="AP1288">
        <v>39444612</v>
      </c>
      <c r="AQ1288">
        <v>45283920</v>
      </c>
      <c r="AR1288">
        <v>177590560</v>
      </c>
      <c r="AS1288">
        <v>182151008</v>
      </c>
      <c r="AT1288">
        <v>819</v>
      </c>
      <c r="AU1288">
        <v>0.36899999999999999</v>
      </c>
      <c r="AW1288">
        <v>0.21036199999999999</v>
      </c>
      <c r="AX1288">
        <v>0.62773599999999996</v>
      </c>
      <c r="AY1288">
        <v>7.9499799999999995E-2</v>
      </c>
      <c r="AZ1288">
        <v>35444</v>
      </c>
    </row>
    <row r="1289" spans="1:52">
      <c r="A1289">
        <v>2017</v>
      </c>
      <c r="B1289">
        <v>141264</v>
      </c>
      <c r="C1289" t="s">
        <v>143</v>
      </c>
      <c r="D1289" t="s">
        <v>131</v>
      </c>
      <c r="E1289">
        <f t="shared" si="20"/>
        <v>1</v>
      </c>
      <c r="F1289">
        <f>IF(ISNA(VLOOKUP(B1289,criteria!$U$2:$U$174,1,0)),0,1)</f>
        <v>1</v>
      </c>
      <c r="G1289">
        <v>0.74165566660380922</v>
      </c>
      <c r="H1289">
        <v>0.40554284261378082</v>
      </c>
      <c r="I1289">
        <v>5303</v>
      </c>
      <c r="J1289">
        <v>3933</v>
      </c>
      <c r="K1289">
        <v>1570</v>
      </c>
      <c r="L1289">
        <v>25</v>
      </c>
      <c r="M1289">
        <v>1595</v>
      </c>
      <c r="N1289">
        <v>31698</v>
      </c>
      <c r="O1289" t="s">
        <v>132</v>
      </c>
      <c r="P1289" t="s">
        <v>50</v>
      </c>
      <c r="Q1289" t="s">
        <v>51</v>
      </c>
      <c r="R1289">
        <v>-83.289299999999997</v>
      </c>
      <c r="S1289">
        <v>30.8474</v>
      </c>
      <c r="T1289">
        <v>8.3000000000000004E-2</v>
      </c>
      <c r="U1289">
        <v>3684</v>
      </c>
      <c r="V1289">
        <v>71026376</v>
      </c>
      <c r="W1289">
        <v>60277840</v>
      </c>
      <c r="Y1289">
        <v>1477335</v>
      </c>
      <c r="Z1289">
        <v>24649616</v>
      </c>
      <c r="AA1289">
        <v>50802836</v>
      </c>
      <c r="AB1289">
        <v>1026448</v>
      </c>
      <c r="AC1289">
        <v>1431231</v>
      </c>
      <c r="AD1289">
        <v>100208024</v>
      </c>
      <c r="AE1289">
        <v>74314536</v>
      </c>
      <c r="AF1289">
        <v>178503904</v>
      </c>
      <c r="AG1289">
        <v>68304552</v>
      </c>
      <c r="AH1289">
        <v>281413</v>
      </c>
      <c r="AI1289">
        <v>1685452</v>
      </c>
      <c r="AJ1289">
        <v>1966865</v>
      </c>
      <c r="AK1289">
        <v>16628926</v>
      </c>
      <c r="AL1289">
        <v>21047986</v>
      </c>
      <c r="AM1289">
        <v>181688320</v>
      </c>
      <c r="AN1289">
        <v>74611792</v>
      </c>
      <c r="AO1289">
        <v>27254292</v>
      </c>
      <c r="AP1289">
        <v>45283920</v>
      </c>
      <c r="AQ1289">
        <v>52566968</v>
      </c>
      <c r="AR1289">
        <v>178503904</v>
      </c>
      <c r="AS1289">
        <v>181688320</v>
      </c>
    </row>
    <row r="1290" spans="1:52">
      <c r="A1290">
        <v>1990</v>
      </c>
      <c r="B1290">
        <v>141334</v>
      </c>
      <c r="C1290" t="s">
        <v>267</v>
      </c>
      <c r="D1290" t="s">
        <v>131</v>
      </c>
      <c r="E1290">
        <f t="shared" si="20"/>
        <v>0</v>
      </c>
      <c r="F1290">
        <f>IF(ISNA(VLOOKUP(B1290,criteria!$U$2:$U$174,1,0)),0,1)</f>
        <v>1</v>
      </c>
      <c r="G1290" t="s">
        <v>636</v>
      </c>
      <c r="H1290" t="s">
        <v>636</v>
      </c>
      <c r="V1290">
        <v>8495869</v>
      </c>
      <c r="Z1290">
        <v>2229157</v>
      </c>
      <c r="AA1290">
        <v>20638740</v>
      </c>
      <c r="AB1290">
        <v>471733</v>
      </c>
      <c r="AF1290">
        <v>38554920</v>
      </c>
      <c r="AG1290">
        <v>16602681</v>
      </c>
      <c r="AH1290">
        <v>139287</v>
      </c>
      <c r="AJ1290">
        <v>139287</v>
      </c>
      <c r="AK1290">
        <v>3354761</v>
      </c>
      <c r="AL1290">
        <v>1853108</v>
      </c>
      <c r="AM1290">
        <v>38168032</v>
      </c>
      <c r="AN1290">
        <v>19520640</v>
      </c>
      <c r="AO1290">
        <v>5515175</v>
      </c>
    </row>
    <row r="1291" spans="1:52">
      <c r="A1291">
        <v>1991</v>
      </c>
      <c r="B1291">
        <v>141334</v>
      </c>
      <c r="C1291" t="s">
        <v>267</v>
      </c>
      <c r="D1291" t="s">
        <v>131</v>
      </c>
      <c r="E1291">
        <f t="shared" si="20"/>
        <v>0</v>
      </c>
      <c r="F1291">
        <f>IF(ISNA(VLOOKUP(B1291,criteria!$U$2:$U$174,1,0)),0,1)</f>
        <v>1</v>
      </c>
      <c r="G1291" t="s">
        <v>636</v>
      </c>
      <c r="H1291" t="s">
        <v>636</v>
      </c>
      <c r="N1291">
        <v>30118</v>
      </c>
      <c r="O1291" t="s">
        <v>132</v>
      </c>
      <c r="V1291">
        <v>9343406</v>
      </c>
      <c r="Z1291">
        <v>2730949</v>
      </c>
      <c r="AA1291">
        <v>21147448</v>
      </c>
      <c r="AB1291">
        <v>581559</v>
      </c>
      <c r="AF1291">
        <v>40683416</v>
      </c>
      <c r="AG1291">
        <v>17525720</v>
      </c>
      <c r="AH1291">
        <v>125495</v>
      </c>
      <c r="AJ1291">
        <v>125495</v>
      </c>
      <c r="AK1291">
        <v>3558422</v>
      </c>
      <c r="AL1291">
        <v>1955014</v>
      </c>
      <c r="AM1291">
        <v>39992768</v>
      </c>
      <c r="AN1291">
        <v>20532212</v>
      </c>
      <c r="AO1291">
        <v>6323981</v>
      </c>
    </row>
    <row r="1292" spans="1:52">
      <c r="A1292">
        <v>1992</v>
      </c>
      <c r="B1292">
        <v>141334</v>
      </c>
      <c r="C1292" t="s">
        <v>267</v>
      </c>
      <c r="D1292" t="s">
        <v>131</v>
      </c>
      <c r="E1292">
        <f t="shared" si="20"/>
        <v>0</v>
      </c>
      <c r="F1292">
        <f>IF(ISNA(VLOOKUP(B1292,criteria!$U$2:$U$174,1,0)),0,1)</f>
        <v>1</v>
      </c>
      <c r="G1292" t="s">
        <v>636</v>
      </c>
      <c r="H1292" t="s">
        <v>636</v>
      </c>
      <c r="N1292">
        <v>301180001</v>
      </c>
      <c r="O1292" t="s">
        <v>132</v>
      </c>
      <c r="V1292">
        <v>11557736</v>
      </c>
      <c r="Z1292">
        <v>2910447</v>
      </c>
      <c r="AA1292">
        <v>22374004</v>
      </c>
      <c r="AB1292">
        <v>404567</v>
      </c>
      <c r="AC1292">
        <v>375694</v>
      </c>
      <c r="AF1292">
        <v>45242964</v>
      </c>
      <c r="AG1292">
        <v>18230708</v>
      </c>
      <c r="AH1292">
        <v>225198</v>
      </c>
      <c r="AJ1292">
        <v>225198</v>
      </c>
      <c r="AK1292">
        <v>3737606</v>
      </c>
      <c r="AL1292">
        <v>2534457</v>
      </c>
      <c r="AM1292">
        <v>45204784</v>
      </c>
      <c r="AN1292">
        <v>21469608</v>
      </c>
      <c r="AO1292">
        <v>6351329</v>
      </c>
    </row>
    <row r="1293" spans="1:52">
      <c r="A1293">
        <v>1993</v>
      </c>
      <c r="B1293">
        <v>141334</v>
      </c>
      <c r="C1293" t="s">
        <v>267</v>
      </c>
      <c r="D1293" t="s">
        <v>131</v>
      </c>
      <c r="E1293">
        <f t="shared" si="20"/>
        <v>0</v>
      </c>
      <c r="F1293">
        <f>IF(ISNA(VLOOKUP(B1293,criteria!$U$2:$U$174,1,0)),0,1)</f>
        <v>1</v>
      </c>
      <c r="G1293" t="s">
        <v>636</v>
      </c>
      <c r="H1293" t="s">
        <v>636</v>
      </c>
      <c r="N1293">
        <v>301180001</v>
      </c>
      <c r="O1293" t="s">
        <v>132</v>
      </c>
      <c r="V1293">
        <v>11378356</v>
      </c>
      <c r="Z1293">
        <v>2736300</v>
      </c>
      <c r="AA1293">
        <v>25213280</v>
      </c>
      <c r="AB1293">
        <v>430209</v>
      </c>
      <c r="AC1293">
        <v>569120</v>
      </c>
      <c r="AF1293">
        <v>48371052</v>
      </c>
      <c r="AG1293">
        <v>19161816</v>
      </c>
      <c r="AH1293">
        <v>231501</v>
      </c>
      <c r="AJ1293">
        <v>231501</v>
      </c>
      <c r="AK1293">
        <v>4108663</v>
      </c>
      <c r="AL1293">
        <v>2723932</v>
      </c>
      <c r="AM1293">
        <v>48437728</v>
      </c>
      <c r="AN1293">
        <v>22613708</v>
      </c>
      <c r="AO1293">
        <v>6955177</v>
      </c>
    </row>
    <row r="1294" spans="1:52">
      <c r="A1294">
        <v>1994</v>
      </c>
      <c r="B1294">
        <v>141334</v>
      </c>
      <c r="C1294" t="s">
        <v>267</v>
      </c>
      <c r="D1294" t="s">
        <v>131</v>
      </c>
      <c r="E1294">
        <f t="shared" si="20"/>
        <v>0</v>
      </c>
      <c r="F1294">
        <f>IF(ISNA(VLOOKUP(B1294,criteria!$U$2:$U$174,1,0)),0,1)</f>
        <v>1</v>
      </c>
      <c r="G1294" t="s">
        <v>636</v>
      </c>
      <c r="H1294" t="s">
        <v>636</v>
      </c>
      <c r="V1294">
        <v>12289792</v>
      </c>
      <c r="Y1294">
        <v>2670</v>
      </c>
      <c r="Z1294">
        <v>3107542</v>
      </c>
      <c r="AA1294">
        <v>28533212</v>
      </c>
      <c r="AB1294">
        <v>504631</v>
      </c>
      <c r="AC1294">
        <v>316435</v>
      </c>
      <c r="AF1294">
        <v>54809780</v>
      </c>
      <c r="AG1294">
        <v>20860952</v>
      </c>
      <c r="AH1294">
        <v>299209</v>
      </c>
      <c r="AJ1294">
        <v>299209</v>
      </c>
      <c r="AK1294">
        <v>4453870</v>
      </c>
      <c r="AL1294">
        <v>3074907</v>
      </c>
      <c r="AM1294">
        <v>53814116</v>
      </c>
      <c r="AN1294">
        <v>23953152</v>
      </c>
      <c r="AO1294">
        <v>7341579</v>
      </c>
    </row>
    <row r="1295" spans="1:52">
      <c r="A1295">
        <v>1995</v>
      </c>
      <c r="B1295">
        <v>141334</v>
      </c>
      <c r="C1295" t="s">
        <v>225</v>
      </c>
      <c r="D1295" t="s">
        <v>131</v>
      </c>
      <c r="E1295">
        <f t="shared" si="20"/>
        <v>0</v>
      </c>
      <c r="F1295">
        <f>IF(ISNA(VLOOKUP(B1295,criteria!$U$2:$U$174,1,0)),0,1)</f>
        <v>1</v>
      </c>
      <c r="G1295" t="s">
        <v>636</v>
      </c>
      <c r="H1295" t="s">
        <v>636</v>
      </c>
      <c r="N1295">
        <v>301180001</v>
      </c>
      <c r="O1295" t="s">
        <v>132</v>
      </c>
      <c r="V1295">
        <v>13467367</v>
      </c>
      <c r="Y1295">
        <v>1177</v>
      </c>
      <c r="Z1295">
        <v>2950640</v>
      </c>
      <c r="AA1295">
        <v>33449628</v>
      </c>
      <c r="AB1295">
        <v>511091</v>
      </c>
      <c r="AC1295">
        <v>257441</v>
      </c>
      <c r="AF1295">
        <v>61725300</v>
      </c>
      <c r="AG1295">
        <v>21800080</v>
      </c>
      <c r="AH1295">
        <v>404313</v>
      </c>
      <c r="AI1295">
        <v>62530</v>
      </c>
      <c r="AJ1295">
        <v>466843</v>
      </c>
      <c r="AK1295">
        <v>4762635</v>
      </c>
      <c r="AL1295">
        <v>3183537</v>
      </c>
      <c r="AM1295">
        <v>60471792</v>
      </c>
      <c r="AN1295">
        <v>25604900</v>
      </c>
      <c r="AO1295">
        <v>7645986</v>
      </c>
    </row>
    <row r="1296" spans="1:52">
      <c r="A1296">
        <v>1996</v>
      </c>
      <c r="B1296">
        <v>141334</v>
      </c>
      <c r="C1296" t="s">
        <v>225</v>
      </c>
      <c r="D1296" t="s">
        <v>131</v>
      </c>
      <c r="E1296">
        <f t="shared" si="20"/>
        <v>0</v>
      </c>
      <c r="F1296">
        <f>IF(ISNA(VLOOKUP(B1296,criteria!$U$2:$U$174,1,0)),0,1)</f>
        <v>1</v>
      </c>
      <c r="G1296" t="s">
        <v>636</v>
      </c>
      <c r="H1296" t="s">
        <v>636</v>
      </c>
      <c r="N1296">
        <v>301180001</v>
      </c>
      <c r="O1296" t="s">
        <v>132</v>
      </c>
      <c r="V1296">
        <v>14434785</v>
      </c>
      <c r="Z1296">
        <v>3411966</v>
      </c>
      <c r="AA1296">
        <v>36084104</v>
      </c>
      <c r="AB1296">
        <v>521833</v>
      </c>
      <c r="AC1296">
        <v>402971</v>
      </c>
      <c r="AF1296">
        <v>66656008</v>
      </c>
      <c r="AG1296">
        <v>23200528</v>
      </c>
      <c r="AH1296">
        <v>381788</v>
      </c>
      <c r="AI1296">
        <v>167866</v>
      </c>
      <c r="AJ1296">
        <v>549654</v>
      </c>
      <c r="AK1296">
        <v>6375199</v>
      </c>
      <c r="AL1296">
        <v>3460796</v>
      </c>
      <c r="AM1296">
        <v>65138220</v>
      </c>
      <c r="AN1296">
        <v>27375728</v>
      </c>
      <c r="AO1296">
        <v>8064513</v>
      </c>
      <c r="AT1296">
        <v>324</v>
      </c>
      <c r="AU1296">
        <v>0.27500000000000002</v>
      </c>
    </row>
    <row r="1297" spans="1:52">
      <c r="A1297">
        <v>1997</v>
      </c>
      <c r="B1297">
        <v>141334</v>
      </c>
      <c r="C1297" t="s">
        <v>225</v>
      </c>
      <c r="D1297" t="s">
        <v>131</v>
      </c>
      <c r="E1297">
        <f t="shared" si="20"/>
        <v>0</v>
      </c>
      <c r="F1297">
        <f>IF(ISNA(VLOOKUP(B1297,criteria!$U$2:$U$174,1,0)),0,1)</f>
        <v>1</v>
      </c>
      <c r="G1297" t="s">
        <v>636</v>
      </c>
      <c r="H1297" t="s">
        <v>636</v>
      </c>
      <c r="N1297">
        <v>301180001</v>
      </c>
      <c r="O1297" t="s">
        <v>132</v>
      </c>
      <c r="V1297">
        <v>15945871</v>
      </c>
      <c r="Z1297">
        <v>3775437</v>
      </c>
      <c r="AA1297">
        <v>39353352</v>
      </c>
      <c r="AB1297">
        <v>622326</v>
      </c>
      <c r="AC1297">
        <v>410593</v>
      </c>
      <c r="AF1297">
        <v>72360160</v>
      </c>
      <c r="AG1297">
        <v>26176960</v>
      </c>
      <c r="AH1297">
        <v>468740</v>
      </c>
      <c r="AI1297">
        <v>234141</v>
      </c>
      <c r="AJ1297">
        <v>702881</v>
      </c>
      <c r="AK1297">
        <v>7609324</v>
      </c>
      <c r="AL1297">
        <v>3805459</v>
      </c>
      <c r="AM1297">
        <v>71176192</v>
      </c>
      <c r="AN1297">
        <v>30161392</v>
      </c>
      <c r="AO1297">
        <v>8553747</v>
      </c>
      <c r="AT1297">
        <v>350</v>
      </c>
      <c r="AU1297">
        <v>0.29599999999999999</v>
      </c>
      <c r="AW1297">
        <v>0.26794800000000002</v>
      </c>
      <c r="AX1297">
        <v>0.64339000000000002</v>
      </c>
      <c r="AY1297">
        <v>0.132993</v>
      </c>
      <c r="AZ1297">
        <v>30082</v>
      </c>
    </row>
    <row r="1298" spans="1:52">
      <c r="A1298">
        <v>1998</v>
      </c>
      <c r="B1298">
        <v>141334</v>
      </c>
      <c r="C1298" t="s">
        <v>225</v>
      </c>
      <c r="D1298" t="s">
        <v>131</v>
      </c>
      <c r="E1298">
        <f t="shared" si="20"/>
        <v>0</v>
      </c>
      <c r="F1298">
        <f>IF(ISNA(VLOOKUP(B1298,criteria!$U$2:$U$174,1,0)),0,1)</f>
        <v>1</v>
      </c>
      <c r="G1298" t="s">
        <v>636</v>
      </c>
      <c r="H1298" t="s">
        <v>636</v>
      </c>
      <c r="V1298">
        <v>16324424</v>
      </c>
      <c r="Y1298">
        <v>2361</v>
      </c>
      <c r="Z1298">
        <v>4205762</v>
      </c>
      <c r="AA1298">
        <v>42543924</v>
      </c>
      <c r="AB1298">
        <v>882909</v>
      </c>
      <c r="AC1298">
        <v>403359</v>
      </c>
      <c r="AF1298">
        <v>78026768</v>
      </c>
      <c r="AG1298">
        <v>28169352</v>
      </c>
      <c r="AH1298">
        <v>516635</v>
      </c>
      <c r="AI1298">
        <v>352295</v>
      </c>
      <c r="AJ1298">
        <v>868930</v>
      </c>
      <c r="AK1298">
        <v>8315112</v>
      </c>
      <c r="AL1298">
        <v>4080673</v>
      </c>
      <c r="AM1298">
        <v>76048800</v>
      </c>
      <c r="AN1298">
        <v>32611024</v>
      </c>
      <c r="AO1298">
        <v>8950349</v>
      </c>
      <c r="AT1298">
        <v>339</v>
      </c>
      <c r="AU1298">
        <v>0.26800000000000002</v>
      </c>
      <c r="AW1298">
        <v>0.23327700000000001</v>
      </c>
      <c r="AX1298">
        <v>0.63630299999999995</v>
      </c>
      <c r="AY1298">
        <v>0.112605</v>
      </c>
      <c r="AZ1298">
        <v>33788</v>
      </c>
    </row>
    <row r="1299" spans="1:52">
      <c r="A1299">
        <v>1999</v>
      </c>
      <c r="B1299">
        <v>141334</v>
      </c>
      <c r="C1299" t="s">
        <v>225</v>
      </c>
      <c r="D1299" t="s">
        <v>131</v>
      </c>
      <c r="E1299">
        <f t="shared" si="20"/>
        <v>0</v>
      </c>
      <c r="F1299">
        <f>IF(ISNA(VLOOKUP(B1299,criteria!$U$2:$U$174,1,0)),0,1)</f>
        <v>1</v>
      </c>
      <c r="G1299" t="s">
        <v>636</v>
      </c>
      <c r="H1299" t="s">
        <v>636</v>
      </c>
      <c r="V1299">
        <v>17150168</v>
      </c>
      <c r="Y1299">
        <v>1961</v>
      </c>
      <c r="Z1299">
        <v>4541926</v>
      </c>
      <c r="AA1299">
        <v>45353336</v>
      </c>
      <c r="AB1299">
        <v>991451</v>
      </c>
      <c r="AC1299">
        <v>545192</v>
      </c>
      <c r="AF1299">
        <v>83302304</v>
      </c>
      <c r="AG1299">
        <v>29219876</v>
      </c>
      <c r="AH1299">
        <v>656091</v>
      </c>
      <c r="AI1299">
        <v>401603</v>
      </c>
      <c r="AJ1299">
        <v>1057694</v>
      </c>
      <c r="AK1299">
        <v>9415528</v>
      </c>
      <c r="AL1299">
        <v>4238779</v>
      </c>
      <c r="AM1299">
        <v>81072376</v>
      </c>
      <c r="AN1299">
        <v>35110288</v>
      </c>
      <c r="AO1299">
        <v>10270149</v>
      </c>
      <c r="AP1299">
        <v>7228356</v>
      </c>
      <c r="AQ1299">
        <v>7602391</v>
      </c>
      <c r="AT1299">
        <v>335</v>
      </c>
      <c r="AU1299">
        <v>0.25700000000000001</v>
      </c>
      <c r="AW1299">
        <v>0.20749500000000001</v>
      </c>
      <c r="AX1299">
        <v>0.64168199999999997</v>
      </c>
      <c r="AY1299">
        <v>0.104509</v>
      </c>
      <c r="AZ1299">
        <v>36076</v>
      </c>
    </row>
    <row r="1300" spans="1:52">
      <c r="A1300">
        <v>2000</v>
      </c>
      <c r="B1300">
        <v>141334</v>
      </c>
      <c r="C1300" t="s">
        <v>225</v>
      </c>
      <c r="D1300" t="s">
        <v>131</v>
      </c>
      <c r="E1300">
        <f t="shared" si="20"/>
        <v>0</v>
      </c>
      <c r="F1300">
        <f>IF(ISNA(VLOOKUP(B1300,criteria!$U$2:$U$174,1,0)),0,1)</f>
        <v>1</v>
      </c>
      <c r="G1300" t="s">
        <v>636</v>
      </c>
      <c r="H1300" t="s">
        <v>636</v>
      </c>
      <c r="V1300">
        <v>19473816</v>
      </c>
      <c r="Y1300">
        <v>6271</v>
      </c>
      <c r="Z1300">
        <v>5391136</v>
      </c>
      <c r="AA1300">
        <v>48712380</v>
      </c>
      <c r="AB1300">
        <v>1235518</v>
      </c>
      <c r="AC1300">
        <v>498977</v>
      </c>
      <c r="AF1300">
        <v>90603080</v>
      </c>
      <c r="AG1300">
        <v>30730088</v>
      </c>
      <c r="AH1300">
        <v>951934</v>
      </c>
      <c r="AI1300">
        <v>415539</v>
      </c>
      <c r="AJ1300">
        <v>1367473</v>
      </c>
      <c r="AK1300">
        <v>11003113</v>
      </c>
      <c r="AL1300">
        <v>4159127</v>
      </c>
      <c r="AM1300">
        <v>88222712</v>
      </c>
      <c r="AN1300">
        <v>36404424</v>
      </c>
      <c r="AO1300">
        <v>9753990</v>
      </c>
      <c r="AP1300">
        <v>6773007</v>
      </c>
      <c r="AQ1300">
        <v>8165757</v>
      </c>
      <c r="AT1300">
        <v>420</v>
      </c>
      <c r="AU1300">
        <v>0.29399999999999998</v>
      </c>
      <c r="AW1300">
        <v>0.216553</v>
      </c>
      <c r="AX1300">
        <v>0.63534500000000005</v>
      </c>
      <c r="AY1300">
        <v>0.106721</v>
      </c>
      <c r="AZ1300">
        <v>36690</v>
      </c>
    </row>
    <row r="1301" spans="1:52">
      <c r="A1301">
        <v>2001</v>
      </c>
      <c r="B1301">
        <v>141334</v>
      </c>
      <c r="C1301" t="s">
        <v>225</v>
      </c>
      <c r="D1301" t="s">
        <v>131</v>
      </c>
      <c r="E1301">
        <f t="shared" si="20"/>
        <v>1</v>
      </c>
      <c r="F1301">
        <f>IF(ISNA(VLOOKUP(B1301,criteria!$U$2:$U$174,1,0)),0,1)</f>
        <v>1</v>
      </c>
      <c r="G1301">
        <v>0.59982034583426902</v>
      </c>
      <c r="H1301">
        <v>0.6360913515537252</v>
      </c>
      <c r="I1301">
        <v>4453</v>
      </c>
      <c r="J1301">
        <v>2671</v>
      </c>
      <c r="K1301">
        <v>1590</v>
      </c>
      <c r="L1301">
        <v>109</v>
      </c>
      <c r="M1301">
        <v>1699</v>
      </c>
      <c r="V1301">
        <v>18572556</v>
      </c>
      <c r="W1301">
        <v>15432747</v>
      </c>
      <c r="Y1301">
        <v>1035565</v>
      </c>
      <c r="Z1301">
        <v>21926654</v>
      </c>
      <c r="AA1301">
        <v>45078752</v>
      </c>
      <c r="AC1301">
        <v>2930319</v>
      </c>
      <c r="AD1301">
        <v>54642956</v>
      </c>
      <c r="AE1301">
        <v>46118412</v>
      </c>
      <c r="AF1301">
        <v>100761368</v>
      </c>
      <c r="AG1301">
        <v>35137136</v>
      </c>
      <c r="AH1301">
        <v>943033.31</v>
      </c>
      <c r="AI1301">
        <v>194673.75</v>
      </c>
      <c r="AJ1301">
        <v>1137707</v>
      </c>
      <c r="AK1301">
        <v>10654531</v>
      </c>
      <c r="AL1301">
        <v>4764878.5</v>
      </c>
      <c r="AM1301">
        <v>92611704</v>
      </c>
      <c r="AN1301">
        <v>38253200</v>
      </c>
      <c r="AO1301">
        <v>10411549</v>
      </c>
      <c r="AR1301">
        <v>100761368</v>
      </c>
      <c r="AS1301">
        <v>92611704</v>
      </c>
      <c r="AT1301">
        <v>413</v>
      </c>
      <c r="AU1301">
        <v>0.31900000000000001</v>
      </c>
      <c r="AW1301">
        <v>0.23331299999999999</v>
      </c>
      <c r="AX1301">
        <v>0.61741500000000005</v>
      </c>
      <c r="AY1301">
        <v>0.11741500000000001</v>
      </c>
      <c r="AZ1301">
        <v>38786.5</v>
      </c>
    </row>
    <row r="1302" spans="1:52">
      <c r="A1302">
        <v>2002</v>
      </c>
      <c r="B1302">
        <v>141334</v>
      </c>
      <c r="C1302" t="s">
        <v>225</v>
      </c>
      <c r="D1302" t="s">
        <v>131</v>
      </c>
      <c r="E1302">
        <f t="shared" si="20"/>
        <v>1</v>
      </c>
      <c r="F1302">
        <f>IF(ISNA(VLOOKUP(B1302,criteria!$U$2:$U$174,1,0)),0,1)</f>
        <v>1</v>
      </c>
      <c r="G1302">
        <v>0.63581217703886772</v>
      </c>
      <c r="H1302">
        <v>0.62756183745583038</v>
      </c>
      <c r="I1302">
        <v>4451</v>
      </c>
      <c r="J1302">
        <v>2830</v>
      </c>
      <c r="K1302">
        <v>1657</v>
      </c>
      <c r="L1302">
        <v>119</v>
      </c>
      <c r="M1302">
        <v>1776</v>
      </c>
      <c r="N1302" t="s">
        <v>145</v>
      </c>
      <c r="O1302" t="s">
        <v>132</v>
      </c>
      <c r="V1302">
        <v>20700340</v>
      </c>
      <c r="W1302">
        <v>15894202</v>
      </c>
      <c r="Y1302">
        <v>993542</v>
      </c>
      <c r="Z1302">
        <v>24562800</v>
      </c>
      <c r="AA1302">
        <v>41567956</v>
      </c>
      <c r="AB1302">
        <v>14000</v>
      </c>
      <c r="AC1302">
        <v>2070402</v>
      </c>
      <c r="AD1302">
        <v>58873012</v>
      </c>
      <c r="AE1302">
        <v>41142224</v>
      </c>
      <c r="AF1302">
        <v>100748608</v>
      </c>
      <c r="AG1302">
        <v>37718836</v>
      </c>
      <c r="AH1302">
        <v>1054525.6299999999</v>
      </c>
      <c r="AI1302">
        <v>201398.91</v>
      </c>
      <c r="AJ1302">
        <v>1255924.5</v>
      </c>
      <c r="AK1302">
        <v>11224409</v>
      </c>
      <c r="AL1302">
        <v>5107865.5</v>
      </c>
      <c r="AM1302">
        <v>99979088</v>
      </c>
      <c r="AN1302">
        <v>39960244</v>
      </c>
      <c r="AO1302">
        <v>11297280</v>
      </c>
      <c r="AP1302">
        <v>8090894</v>
      </c>
      <c r="AQ1302">
        <v>9542964</v>
      </c>
      <c r="AR1302">
        <v>100748608</v>
      </c>
      <c r="AS1302">
        <v>99979088</v>
      </c>
      <c r="AT1302">
        <v>375</v>
      </c>
      <c r="AU1302">
        <v>0.31</v>
      </c>
      <c r="AW1302">
        <v>0.24746599999999999</v>
      </c>
      <c r="AX1302">
        <v>0.61824299999999999</v>
      </c>
      <c r="AY1302">
        <v>0.134854</v>
      </c>
      <c r="AZ1302">
        <v>39929.5</v>
      </c>
    </row>
    <row r="1303" spans="1:52">
      <c r="A1303">
        <v>2003</v>
      </c>
      <c r="B1303">
        <v>141334</v>
      </c>
      <c r="C1303" t="s">
        <v>225</v>
      </c>
      <c r="D1303" t="s">
        <v>131</v>
      </c>
      <c r="E1303">
        <f t="shared" si="20"/>
        <v>1</v>
      </c>
      <c r="F1303">
        <f>IF(ISNA(VLOOKUP(B1303,criteria!$U$2:$U$174,1,0)),0,1)</f>
        <v>1</v>
      </c>
      <c r="G1303">
        <v>0.62417491749174914</v>
      </c>
      <c r="H1303">
        <v>0.57898215465961667</v>
      </c>
      <c r="I1303">
        <v>4848</v>
      </c>
      <c r="J1303">
        <v>3026</v>
      </c>
      <c r="K1303">
        <v>1691</v>
      </c>
      <c r="L1303">
        <v>61</v>
      </c>
      <c r="M1303">
        <v>1752</v>
      </c>
      <c r="N1303" t="s">
        <v>145</v>
      </c>
      <c r="O1303" t="s">
        <v>132</v>
      </c>
      <c r="V1303">
        <v>23959600</v>
      </c>
      <c r="W1303">
        <v>18924498</v>
      </c>
      <c r="Y1303">
        <v>1065040</v>
      </c>
      <c r="Z1303">
        <v>27586460</v>
      </c>
      <c r="AA1303">
        <v>40087048</v>
      </c>
      <c r="AB1303">
        <v>4000</v>
      </c>
      <c r="AC1303">
        <v>3857367</v>
      </c>
      <c r="AD1303">
        <v>65824832</v>
      </c>
      <c r="AE1303">
        <v>41613228</v>
      </c>
      <c r="AF1303">
        <v>110684904</v>
      </c>
      <c r="AG1303">
        <v>39756400</v>
      </c>
      <c r="AH1303">
        <v>1002309.38</v>
      </c>
      <c r="AI1303">
        <v>190492.11</v>
      </c>
      <c r="AJ1303">
        <v>1192801.5</v>
      </c>
      <c r="AK1303">
        <v>13131257</v>
      </c>
      <c r="AL1303">
        <v>5609570</v>
      </c>
      <c r="AM1303">
        <v>109311264</v>
      </c>
      <c r="AN1303">
        <v>41179300</v>
      </c>
      <c r="AO1303">
        <v>11241181</v>
      </c>
      <c r="AP1303">
        <v>9542964</v>
      </c>
      <c r="AQ1303">
        <v>11900933</v>
      </c>
      <c r="AR1303">
        <v>110684904</v>
      </c>
      <c r="AS1303">
        <v>109311264</v>
      </c>
      <c r="AT1303">
        <v>499</v>
      </c>
      <c r="AU1303">
        <v>0.29899999999999999</v>
      </c>
      <c r="AW1303">
        <v>0.25387599999999999</v>
      </c>
      <c r="AX1303">
        <v>0.62917199999999995</v>
      </c>
      <c r="AY1303">
        <v>0.13587399999999999</v>
      </c>
      <c r="AZ1303">
        <v>39802</v>
      </c>
    </row>
    <row r="1304" spans="1:52">
      <c r="A1304">
        <v>2004</v>
      </c>
      <c r="B1304">
        <v>141334</v>
      </c>
      <c r="C1304" t="s">
        <v>225</v>
      </c>
      <c r="D1304" t="s">
        <v>131</v>
      </c>
      <c r="E1304">
        <f t="shared" si="20"/>
        <v>1</v>
      </c>
      <c r="F1304">
        <f>IF(ISNA(VLOOKUP(B1304,criteria!$U$2:$U$174,1,0)),0,1)</f>
        <v>1</v>
      </c>
      <c r="G1304">
        <v>0.61195235210983245</v>
      </c>
      <c r="H1304">
        <v>0.5687891784889475</v>
      </c>
      <c r="I1304">
        <v>4953</v>
      </c>
      <c r="J1304">
        <v>3031</v>
      </c>
      <c r="K1304">
        <v>1666</v>
      </c>
      <c r="L1304">
        <v>58</v>
      </c>
      <c r="M1304">
        <v>1724</v>
      </c>
      <c r="V1304">
        <v>25266358</v>
      </c>
      <c r="W1304">
        <v>19727822</v>
      </c>
      <c r="Y1304">
        <v>1022429</v>
      </c>
      <c r="Z1304">
        <v>7456810</v>
      </c>
      <c r="AA1304">
        <v>40943208</v>
      </c>
      <c r="AB1304">
        <v>905290</v>
      </c>
      <c r="AC1304">
        <v>888695</v>
      </c>
      <c r="AD1304">
        <v>48097308</v>
      </c>
      <c r="AE1304">
        <v>40717968</v>
      </c>
      <c r="AF1304">
        <v>96323672</v>
      </c>
      <c r="AG1304">
        <v>39816712</v>
      </c>
      <c r="AH1304">
        <v>1100276.5</v>
      </c>
      <c r="AI1304">
        <v>188056.5</v>
      </c>
      <c r="AJ1304">
        <v>1288333</v>
      </c>
      <c r="AK1304">
        <v>12213500</v>
      </c>
      <c r="AL1304">
        <v>5707696.5</v>
      </c>
      <c r="AM1304">
        <v>89042680</v>
      </c>
      <c r="AN1304">
        <v>43038376</v>
      </c>
      <c r="AO1304">
        <v>11037943</v>
      </c>
      <c r="AP1304">
        <v>11900933</v>
      </c>
      <c r="AQ1304">
        <v>13789367</v>
      </c>
      <c r="AR1304">
        <v>96323672</v>
      </c>
      <c r="AS1304">
        <v>89042680</v>
      </c>
      <c r="AT1304">
        <v>511</v>
      </c>
      <c r="AU1304">
        <v>0.31900000000000001</v>
      </c>
      <c r="AW1304">
        <v>0.23954900000000001</v>
      </c>
      <c r="AX1304">
        <v>0.62578199999999995</v>
      </c>
      <c r="AY1304">
        <v>0.122653</v>
      </c>
      <c r="AZ1304">
        <v>39985</v>
      </c>
    </row>
    <row r="1305" spans="1:52">
      <c r="A1305">
        <v>2005</v>
      </c>
      <c r="B1305">
        <v>141334</v>
      </c>
      <c r="C1305" t="s">
        <v>144</v>
      </c>
      <c r="D1305" t="s">
        <v>131</v>
      </c>
      <c r="E1305">
        <f t="shared" si="20"/>
        <v>1</v>
      </c>
      <c r="F1305">
        <f>IF(ISNA(VLOOKUP(B1305,criteria!$U$2:$U$174,1,0)),0,1)</f>
        <v>1</v>
      </c>
      <c r="G1305">
        <v>0.552463768115942</v>
      </c>
      <c r="H1305">
        <v>0.5806225953130465</v>
      </c>
      <c r="I1305">
        <v>5175</v>
      </c>
      <c r="J1305">
        <v>2859</v>
      </c>
      <c r="K1305">
        <v>1617</v>
      </c>
      <c r="L1305">
        <v>43</v>
      </c>
      <c r="M1305">
        <v>1660</v>
      </c>
      <c r="N1305" t="s">
        <v>145</v>
      </c>
      <c r="O1305" t="s">
        <v>132</v>
      </c>
      <c r="P1305" t="s">
        <v>50</v>
      </c>
      <c r="Q1305" t="s">
        <v>51</v>
      </c>
      <c r="V1305">
        <v>28088526</v>
      </c>
      <c r="W1305">
        <v>24241850</v>
      </c>
      <c r="Y1305">
        <v>937761</v>
      </c>
      <c r="Z1305">
        <v>7245669</v>
      </c>
      <c r="AA1305">
        <v>44426568</v>
      </c>
      <c r="AB1305">
        <v>741293</v>
      </c>
      <c r="AC1305">
        <v>1180586</v>
      </c>
      <c r="AD1305">
        <v>54392016</v>
      </c>
      <c r="AE1305">
        <v>44306368</v>
      </c>
      <c r="AF1305">
        <v>100506736</v>
      </c>
      <c r="AG1305">
        <v>41539932</v>
      </c>
      <c r="AH1305">
        <v>990439.25</v>
      </c>
      <c r="AI1305">
        <v>171961.23</v>
      </c>
      <c r="AJ1305">
        <v>1162400.5</v>
      </c>
      <c r="AK1305">
        <v>13536310</v>
      </c>
      <c r="AL1305">
        <v>8102994.5</v>
      </c>
      <c r="AM1305">
        <v>101386944</v>
      </c>
      <c r="AN1305">
        <v>45169516</v>
      </c>
      <c r="AO1305">
        <v>12844910</v>
      </c>
      <c r="AP1305">
        <v>13789367</v>
      </c>
      <c r="AQ1305">
        <v>15177178</v>
      </c>
      <c r="AR1305">
        <v>100506736</v>
      </c>
      <c r="AS1305">
        <v>101386944</v>
      </c>
      <c r="AT1305">
        <v>573</v>
      </c>
      <c r="AU1305">
        <v>0.34499999999999997</v>
      </c>
      <c r="AW1305">
        <v>0.23843300000000001</v>
      </c>
      <c r="AX1305">
        <v>0.61444299999999996</v>
      </c>
      <c r="AY1305">
        <v>0.115789</v>
      </c>
      <c r="AZ1305">
        <v>40818</v>
      </c>
    </row>
    <row r="1306" spans="1:52">
      <c r="A1306">
        <v>2006</v>
      </c>
      <c r="B1306">
        <v>141334</v>
      </c>
      <c r="C1306" t="s">
        <v>144</v>
      </c>
      <c r="D1306" t="s">
        <v>131</v>
      </c>
      <c r="E1306">
        <f t="shared" si="20"/>
        <v>1</v>
      </c>
      <c r="F1306">
        <f>IF(ISNA(VLOOKUP(B1306,criteria!$U$2:$U$174,1,0)),0,1)</f>
        <v>1</v>
      </c>
      <c r="G1306">
        <v>0.515625</v>
      </c>
      <c r="H1306">
        <v>0.58188627851549202</v>
      </c>
      <c r="I1306">
        <v>5696</v>
      </c>
      <c r="J1306">
        <v>2937</v>
      </c>
      <c r="K1306">
        <v>1678</v>
      </c>
      <c r="L1306">
        <v>31</v>
      </c>
      <c r="M1306">
        <v>1709</v>
      </c>
      <c r="N1306" t="s">
        <v>145</v>
      </c>
      <c r="O1306" t="s">
        <v>132</v>
      </c>
      <c r="P1306" t="s">
        <v>50</v>
      </c>
      <c r="Q1306" t="s">
        <v>51</v>
      </c>
      <c r="V1306">
        <v>32948816</v>
      </c>
      <c r="W1306">
        <v>26712384</v>
      </c>
      <c r="Y1306">
        <v>1119991</v>
      </c>
      <c r="Z1306">
        <v>7923223</v>
      </c>
      <c r="AA1306">
        <v>46603960</v>
      </c>
      <c r="AB1306">
        <v>841643</v>
      </c>
      <c r="AC1306">
        <v>1383152</v>
      </c>
      <c r="AD1306">
        <v>60330976</v>
      </c>
      <c r="AE1306">
        <v>47073636</v>
      </c>
      <c r="AF1306">
        <v>109724736</v>
      </c>
      <c r="AG1306">
        <v>43145680</v>
      </c>
      <c r="AH1306">
        <v>1060102.8799999999</v>
      </c>
      <c r="AI1306">
        <v>193610.42</v>
      </c>
      <c r="AJ1306">
        <v>1253713.25</v>
      </c>
      <c r="AK1306">
        <v>15169577</v>
      </c>
      <c r="AL1306">
        <v>7665143</v>
      </c>
      <c r="AM1306">
        <v>109542912</v>
      </c>
      <c r="AN1306">
        <v>46315824</v>
      </c>
      <c r="AO1306">
        <v>13321179</v>
      </c>
      <c r="AP1306">
        <v>15177178</v>
      </c>
      <c r="AQ1306">
        <v>17284540</v>
      </c>
      <c r="AR1306">
        <v>109724736</v>
      </c>
      <c r="AS1306">
        <v>109542912</v>
      </c>
      <c r="AT1306">
        <v>570</v>
      </c>
      <c r="AU1306">
        <v>0.36799999999999999</v>
      </c>
      <c r="AW1306">
        <v>0.260019</v>
      </c>
      <c r="AX1306">
        <v>0.62729800000000002</v>
      </c>
      <c r="AY1306">
        <v>0.126355</v>
      </c>
      <c r="AZ1306">
        <v>41036</v>
      </c>
    </row>
    <row r="1307" spans="1:52">
      <c r="A1307">
        <v>2007</v>
      </c>
      <c r="B1307">
        <v>141334</v>
      </c>
      <c r="C1307" t="s">
        <v>144</v>
      </c>
      <c r="D1307" t="s">
        <v>131</v>
      </c>
      <c r="E1307">
        <f t="shared" si="20"/>
        <v>1</v>
      </c>
      <c r="F1307">
        <f>IF(ISNA(VLOOKUP(B1307,criteria!$U$2:$U$174,1,0)),0,1)</f>
        <v>1</v>
      </c>
      <c r="G1307">
        <v>0.53231087368602448</v>
      </c>
      <c r="H1307">
        <v>0.61573324700550336</v>
      </c>
      <c r="I1307">
        <v>5803</v>
      </c>
      <c r="J1307">
        <v>3089</v>
      </c>
      <c r="K1307">
        <v>1803</v>
      </c>
      <c r="L1307">
        <v>99</v>
      </c>
      <c r="M1307">
        <v>1902</v>
      </c>
      <c r="N1307" t="s">
        <v>145</v>
      </c>
      <c r="O1307" t="s">
        <v>132</v>
      </c>
      <c r="P1307" t="s">
        <v>50</v>
      </c>
      <c r="Q1307" t="s">
        <v>51</v>
      </c>
      <c r="V1307">
        <v>38995656</v>
      </c>
      <c r="W1307">
        <v>29764092</v>
      </c>
      <c r="Y1307">
        <v>1308130</v>
      </c>
      <c r="Z1307">
        <v>9986155</v>
      </c>
      <c r="AA1307">
        <v>50445056</v>
      </c>
      <c r="AB1307">
        <v>1531698</v>
      </c>
      <c r="AC1307">
        <v>916036</v>
      </c>
      <c r="AD1307">
        <v>59935616</v>
      </c>
      <c r="AE1307">
        <v>59266836</v>
      </c>
      <c r="AF1307">
        <v>122311360</v>
      </c>
      <c r="AG1307">
        <v>47582536</v>
      </c>
      <c r="AH1307">
        <v>1137444</v>
      </c>
      <c r="AI1307">
        <v>212364</v>
      </c>
      <c r="AJ1307">
        <v>1349808</v>
      </c>
      <c r="AK1307">
        <v>16010937</v>
      </c>
      <c r="AL1307">
        <v>8745104</v>
      </c>
      <c r="AM1307">
        <v>118242392</v>
      </c>
      <c r="AN1307">
        <v>49282296</v>
      </c>
      <c r="AO1307">
        <v>14293577</v>
      </c>
      <c r="AP1307">
        <v>17284540</v>
      </c>
      <c r="AQ1307">
        <v>12532021</v>
      </c>
      <c r="AR1307">
        <v>122311360</v>
      </c>
      <c r="AS1307">
        <v>118242392</v>
      </c>
      <c r="AT1307">
        <v>517</v>
      </c>
      <c r="AU1307">
        <v>0.32</v>
      </c>
      <c r="AW1307">
        <v>0.27413900000000002</v>
      </c>
      <c r="AX1307">
        <v>0.62781799999999999</v>
      </c>
      <c r="AY1307">
        <v>0.12717999999999999</v>
      </c>
      <c r="AZ1307">
        <v>41260</v>
      </c>
    </row>
    <row r="1308" spans="1:52">
      <c r="A1308">
        <v>2008</v>
      </c>
      <c r="B1308">
        <v>141334</v>
      </c>
      <c r="C1308" t="s">
        <v>144</v>
      </c>
      <c r="D1308" t="s">
        <v>131</v>
      </c>
      <c r="E1308">
        <f t="shared" si="20"/>
        <v>1</v>
      </c>
      <c r="F1308">
        <f>IF(ISNA(VLOOKUP(B1308,criteria!$U$2:$U$174,1,0)),0,1)</f>
        <v>1</v>
      </c>
      <c r="G1308">
        <v>0.58272446825783408</v>
      </c>
      <c r="H1308">
        <v>0.57118974644747844</v>
      </c>
      <c r="I1308">
        <v>6159</v>
      </c>
      <c r="J1308">
        <v>3589</v>
      </c>
      <c r="K1308">
        <v>1990</v>
      </c>
      <c r="L1308">
        <v>60</v>
      </c>
      <c r="M1308">
        <v>2050</v>
      </c>
      <c r="N1308" t="s">
        <v>145</v>
      </c>
      <c r="O1308" t="s">
        <v>132</v>
      </c>
      <c r="P1308" t="s">
        <v>50</v>
      </c>
      <c r="Q1308" t="s">
        <v>51</v>
      </c>
      <c r="V1308">
        <v>44400644</v>
      </c>
      <c r="W1308">
        <v>35203824</v>
      </c>
      <c r="Y1308">
        <v>1319163</v>
      </c>
      <c r="Z1308">
        <v>12683950</v>
      </c>
      <c r="AA1308">
        <v>48321232</v>
      </c>
      <c r="AB1308">
        <v>545868</v>
      </c>
      <c r="AC1308">
        <v>1302535</v>
      </c>
      <c r="AD1308">
        <v>68580568</v>
      </c>
      <c r="AE1308">
        <v>58728416</v>
      </c>
      <c r="AF1308">
        <v>165962800</v>
      </c>
      <c r="AG1308">
        <v>50936940</v>
      </c>
      <c r="AH1308">
        <v>996698</v>
      </c>
      <c r="AI1308">
        <v>232708</v>
      </c>
      <c r="AJ1308">
        <v>1229406</v>
      </c>
      <c r="AK1308">
        <v>16769490</v>
      </c>
      <c r="AL1308">
        <v>10778197</v>
      </c>
      <c r="AM1308">
        <v>124758176</v>
      </c>
      <c r="AN1308">
        <v>54771440</v>
      </c>
      <c r="AO1308">
        <v>15170232</v>
      </c>
      <c r="AP1308">
        <v>12532021</v>
      </c>
      <c r="AQ1308">
        <v>14198526</v>
      </c>
      <c r="AR1308">
        <v>165962800</v>
      </c>
      <c r="AS1308">
        <v>124758176</v>
      </c>
      <c r="AT1308">
        <v>635</v>
      </c>
      <c r="AU1308">
        <v>0.36499999999999999</v>
      </c>
      <c r="AW1308">
        <v>0.25229099999999999</v>
      </c>
      <c r="AX1308">
        <v>0.61863900000000005</v>
      </c>
      <c r="AY1308">
        <v>0.107623</v>
      </c>
      <c r="AZ1308">
        <v>42512</v>
      </c>
    </row>
    <row r="1309" spans="1:52">
      <c r="A1309">
        <v>2009</v>
      </c>
      <c r="B1309">
        <v>141334</v>
      </c>
      <c r="C1309" t="s">
        <v>144</v>
      </c>
      <c r="D1309" t="s">
        <v>131</v>
      </c>
      <c r="E1309">
        <f t="shared" si="20"/>
        <v>1</v>
      </c>
      <c r="F1309">
        <f>IF(ISNA(VLOOKUP(B1309,criteria!$U$2:$U$174,1,0)),0,1)</f>
        <v>1</v>
      </c>
      <c r="G1309">
        <v>0.57582344089617121</v>
      </c>
      <c r="H1309">
        <v>0.5740418118466899</v>
      </c>
      <c r="I1309">
        <v>5981</v>
      </c>
      <c r="J1309">
        <v>3444</v>
      </c>
      <c r="K1309">
        <v>1914</v>
      </c>
      <c r="L1309">
        <v>63</v>
      </c>
      <c r="M1309">
        <v>1977</v>
      </c>
      <c r="N1309" t="s">
        <v>145</v>
      </c>
      <c r="O1309" t="s">
        <v>132</v>
      </c>
      <c r="P1309" t="s">
        <v>50</v>
      </c>
      <c r="Q1309" t="s">
        <v>51</v>
      </c>
      <c r="R1309">
        <v>-85.103499999999997</v>
      </c>
      <c r="S1309">
        <v>33.5715</v>
      </c>
      <c r="V1309">
        <v>54587604</v>
      </c>
      <c r="W1309">
        <v>39855048</v>
      </c>
      <c r="Y1309">
        <v>1035649</v>
      </c>
      <c r="Z1309">
        <v>27465486</v>
      </c>
      <c r="AA1309">
        <v>39943816</v>
      </c>
      <c r="AB1309">
        <v>294460</v>
      </c>
      <c r="AC1309">
        <v>2962129</v>
      </c>
      <c r="AD1309">
        <v>84121344</v>
      </c>
      <c r="AE1309">
        <v>57853444</v>
      </c>
      <c r="AF1309">
        <v>147260064</v>
      </c>
      <c r="AG1309">
        <v>53528800</v>
      </c>
      <c r="AH1309">
        <v>1373744</v>
      </c>
      <c r="AI1309">
        <v>530891</v>
      </c>
      <c r="AJ1309">
        <v>1904635</v>
      </c>
      <c r="AK1309">
        <v>17337716</v>
      </c>
      <c r="AL1309">
        <v>11211255</v>
      </c>
      <c r="AM1309">
        <v>135502000</v>
      </c>
      <c r="AN1309">
        <v>55834640</v>
      </c>
      <c r="AO1309">
        <v>15888098</v>
      </c>
      <c r="AP1309">
        <v>14198526</v>
      </c>
      <c r="AQ1309">
        <v>14082163</v>
      </c>
      <c r="AR1309">
        <v>147260064</v>
      </c>
      <c r="AS1309">
        <v>135502000</v>
      </c>
      <c r="AT1309">
        <v>595</v>
      </c>
      <c r="AU1309">
        <v>0.35</v>
      </c>
      <c r="AW1309">
        <v>0.24027200000000001</v>
      </c>
      <c r="AX1309">
        <v>0.607379</v>
      </c>
      <c r="AY1309">
        <v>9.8568299999999998E-2</v>
      </c>
      <c r="AZ1309">
        <v>41235.5</v>
      </c>
    </row>
    <row r="1310" spans="1:52">
      <c r="A1310">
        <v>2010</v>
      </c>
      <c r="B1310">
        <v>141334</v>
      </c>
      <c r="C1310" t="s">
        <v>144</v>
      </c>
      <c r="D1310" t="s">
        <v>131</v>
      </c>
      <c r="E1310">
        <f t="shared" si="20"/>
        <v>1</v>
      </c>
      <c r="F1310">
        <f>IF(ISNA(VLOOKUP(B1310,criteria!$U$2:$U$174,1,0)),0,1)</f>
        <v>1</v>
      </c>
      <c r="G1310">
        <v>0.54393963213331242</v>
      </c>
      <c r="H1310">
        <v>0.55000000000000004</v>
      </c>
      <c r="I1310">
        <v>6361</v>
      </c>
      <c r="J1310">
        <v>3460</v>
      </c>
      <c r="K1310">
        <v>1848</v>
      </c>
      <c r="L1310">
        <v>55</v>
      </c>
      <c r="M1310">
        <v>1903</v>
      </c>
      <c r="V1310">
        <v>61563468</v>
      </c>
      <c r="W1310">
        <v>43730116</v>
      </c>
      <c r="Y1310">
        <v>1065554</v>
      </c>
      <c r="Z1310">
        <v>24779782</v>
      </c>
      <c r="AA1310">
        <v>44713064</v>
      </c>
      <c r="AB1310">
        <v>624504</v>
      </c>
      <c r="AC1310">
        <v>3345965</v>
      </c>
      <c r="AD1310">
        <v>82126152</v>
      </c>
      <c r="AE1310">
        <v>68014800</v>
      </c>
      <c r="AF1310">
        <v>157607728</v>
      </c>
      <c r="AG1310">
        <v>56902852</v>
      </c>
      <c r="AH1310">
        <v>1584999</v>
      </c>
      <c r="AI1310">
        <v>915344</v>
      </c>
      <c r="AJ1310">
        <v>2500343</v>
      </c>
      <c r="AK1310">
        <v>18092804</v>
      </c>
      <c r="AL1310">
        <v>12825289</v>
      </c>
      <c r="AM1310">
        <v>148008496</v>
      </c>
      <c r="AN1310">
        <v>58264960</v>
      </c>
      <c r="AO1310">
        <v>16970022</v>
      </c>
      <c r="AP1310">
        <v>14082163</v>
      </c>
      <c r="AQ1310">
        <v>16744111</v>
      </c>
      <c r="AR1310">
        <v>157607728</v>
      </c>
      <c r="AS1310">
        <v>148008496</v>
      </c>
      <c r="AT1310">
        <v>643</v>
      </c>
      <c r="AU1310">
        <v>0.39200000000000002</v>
      </c>
      <c r="AW1310">
        <v>0.248696</v>
      </c>
      <c r="AX1310">
        <v>0.60816400000000004</v>
      </c>
      <c r="AY1310">
        <v>9.96224E-2</v>
      </c>
      <c r="AZ1310">
        <v>38491</v>
      </c>
    </row>
    <row r="1311" spans="1:52">
      <c r="A1311">
        <v>2011</v>
      </c>
      <c r="B1311">
        <v>141334</v>
      </c>
      <c r="C1311" t="s">
        <v>144</v>
      </c>
      <c r="D1311" t="s">
        <v>131</v>
      </c>
      <c r="E1311">
        <f t="shared" si="20"/>
        <v>1</v>
      </c>
      <c r="F1311">
        <f>IF(ISNA(VLOOKUP(B1311,criteria!$U$2:$U$174,1,0)),0,1)</f>
        <v>1</v>
      </c>
      <c r="G1311">
        <v>0.54841628959276023</v>
      </c>
      <c r="H1311">
        <v>0.54757975797579761</v>
      </c>
      <c r="I1311">
        <v>6630</v>
      </c>
      <c r="J1311">
        <v>3636</v>
      </c>
      <c r="K1311">
        <v>1931</v>
      </c>
      <c r="L1311">
        <v>60</v>
      </c>
      <c r="M1311">
        <v>1991</v>
      </c>
      <c r="N1311" t="s">
        <v>145</v>
      </c>
      <c r="O1311" t="s">
        <v>132</v>
      </c>
      <c r="P1311" t="s">
        <v>50</v>
      </c>
      <c r="Q1311" t="s">
        <v>51</v>
      </c>
      <c r="R1311">
        <v>-85.099000000000004</v>
      </c>
      <c r="S1311">
        <v>33.574399999999997</v>
      </c>
      <c r="T1311">
        <v>8.3000000000000004E-2</v>
      </c>
      <c r="U1311">
        <v>2337</v>
      </c>
      <c r="V1311">
        <v>69305904</v>
      </c>
      <c r="W1311">
        <v>51731776</v>
      </c>
      <c r="Y1311">
        <v>1711410</v>
      </c>
      <c r="Z1311">
        <v>23504076</v>
      </c>
      <c r="AA1311">
        <v>40167112</v>
      </c>
      <c r="AB1311">
        <v>921705</v>
      </c>
      <c r="AC1311">
        <v>4307421</v>
      </c>
      <c r="AD1311">
        <v>94960672</v>
      </c>
      <c r="AE1311">
        <v>61530312</v>
      </c>
      <c r="AF1311">
        <v>158950256</v>
      </c>
      <c r="AG1311">
        <v>58962944</v>
      </c>
      <c r="AH1311">
        <v>1818162</v>
      </c>
      <c r="AI1311">
        <v>325011</v>
      </c>
      <c r="AJ1311">
        <v>2143173</v>
      </c>
      <c r="AK1311">
        <v>19117762</v>
      </c>
      <c r="AL1311">
        <v>13497074</v>
      </c>
      <c r="AM1311">
        <v>154627136</v>
      </c>
      <c r="AN1311">
        <v>62012540</v>
      </c>
      <c r="AO1311">
        <v>17710716</v>
      </c>
      <c r="AP1311">
        <v>16744111</v>
      </c>
      <c r="AQ1311">
        <v>20494836</v>
      </c>
      <c r="AR1311">
        <v>158950256</v>
      </c>
      <c r="AS1311">
        <v>154627136</v>
      </c>
      <c r="AT1311">
        <v>625</v>
      </c>
      <c r="AU1311">
        <v>0.36899999999999999</v>
      </c>
      <c r="AW1311">
        <v>0.23252100000000001</v>
      </c>
      <c r="AX1311">
        <v>0.61868100000000004</v>
      </c>
      <c r="AY1311">
        <v>9.3044100000000005E-2</v>
      </c>
      <c r="AZ1311">
        <v>37212</v>
      </c>
    </row>
    <row r="1312" spans="1:52">
      <c r="A1312">
        <v>2012</v>
      </c>
      <c r="B1312">
        <v>141334</v>
      </c>
      <c r="C1312" t="s">
        <v>144</v>
      </c>
      <c r="D1312" t="s">
        <v>131</v>
      </c>
      <c r="E1312">
        <f t="shared" si="20"/>
        <v>1</v>
      </c>
      <c r="F1312">
        <f>IF(ISNA(VLOOKUP(B1312,criteria!$U$2:$U$174,1,0)),0,1)</f>
        <v>1</v>
      </c>
      <c r="G1312">
        <v>0.55773115773115778</v>
      </c>
      <c r="H1312">
        <v>0.57676232933964888</v>
      </c>
      <c r="I1312">
        <v>6435</v>
      </c>
      <c r="J1312">
        <v>3589</v>
      </c>
      <c r="K1312">
        <v>2021</v>
      </c>
      <c r="L1312">
        <v>49</v>
      </c>
      <c r="M1312">
        <v>2070</v>
      </c>
      <c r="T1312">
        <v>9.1999999999999998E-2</v>
      </c>
      <c r="U1312">
        <v>2402</v>
      </c>
      <c r="V1312">
        <v>71875504</v>
      </c>
      <c r="W1312">
        <v>55871968</v>
      </c>
      <c r="Y1312">
        <v>1655128</v>
      </c>
      <c r="Z1312">
        <v>22543832</v>
      </c>
      <c r="AA1312">
        <v>44917464</v>
      </c>
      <c r="AB1312">
        <v>503031</v>
      </c>
      <c r="AC1312">
        <v>3864441</v>
      </c>
      <c r="AD1312">
        <v>98488136</v>
      </c>
      <c r="AE1312">
        <v>65460128</v>
      </c>
      <c r="AF1312">
        <v>181933248</v>
      </c>
      <c r="AG1312">
        <v>63995184</v>
      </c>
      <c r="AH1312">
        <v>1985186</v>
      </c>
      <c r="AI1312">
        <v>356042</v>
      </c>
      <c r="AJ1312">
        <v>2341228</v>
      </c>
      <c r="AK1312">
        <v>19338272</v>
      </c>
      <c r="AL1312">
        <v>13477458</v>
      </c>
      <c r="AM1312">
        <v>165632768</v>
      </c>
      <c r="AN1312">
        <v>65649896</v>
      </c>
      <c r="AO1312">
        <v>19579844</v>
      </c>
      <c r="AP1312">
        <v>20494836</v>
      </c>
      <c r="AQ1312">
        <v>21976974</v>
      </c>
      <c r="AR1312">
        <v>181933248</v>
      </c>
      <c r="AS1312">
        <v>165632768</v>
      </c>
      <c r="AT1312">
        <v>773</v>
      </c>
      <c r="AU1312">
        <v>0.42899999999999999</v>
      </c>
      <c r="AW1312">
        <v>0.19222500000000001</v>
      </c>
      <c r="AX1312">
        <v>0.62307400000000002</v>
      </c>
      <c r="AY1312">
        <v>7.3092099999999993E-2</v>
      </c>
      <c r="AZ1312">
        <v>37059</v>
      </c>
    </row>
    <row r="1313" spans="1:52">
      <c r="A1313">
        <v>2013</v>
      </c>
      <c r="B1313">
        <v>141334</v>
      </c>
      <c r="C1313" t="s">
        <v>144</v>
      </c>
      <c r="D1313" t="s">
        <v>131</v>
      </c>
      <c r="E1313">
        <f t="shared" si="20"/>
        <v>1</v>
      </c>
      <c r="F1313">
        <f>IF(ISNA(VLOOKUP(B1313,criteria!$U$2:$U$174,1,0)),0,1)</f>
        <v>1</v>
      </c>
      <c r="G1313">
        <v>0.53853564547206167</v>
      </c>
      <c r="H1313">
        <v>0.56580628673651934</v>
      </c>
      <c r="I1313">
        <v>7266</v>
      </c>
      <c r="J1313">
        <v>3913</v>
      </c>
      <c r="K1313">
        <v>2176</v>
      </c>
      <c r="L1313">
        <v>38</v>
      </c>
      <c r="M1313">
        <v>2214</v>
      </c>
      <c r="T1313">
        <v>0.104</v>
      </c>
      <c r="U1313">
        <v>2675</v>
      </c>
      <c r="V1313">
        <v>74093600</v>
      </c>
      <c r="W1313">
        <v>56501672</v>
      </c>
      <c r="Y1313">
        <v>1445345</v>
      </c>
      <c r="Z1313">
        <v>24381340</v>
      </c>
      <c r="AA1313">
        <v>46370704</v>
      </c>
      <c r="AB1313">
        <v>30810</v>
      </c>
      <c r="AC1313">
        <v>7268890</v>
      </c>
      <c r="AD1313">
        <v>106859456</v>
      </c>
      <c r="AE1313">
        <v>68110160</v>
      </c>
      <c r="AF1313">
        <v>179606352</v>
      </c>
      <c r="AG1313">
        <v>69859368</v>
      </c>
      <c r="AH1313">
        <v>1788053</v>
      </c>
      <c r="AI1313">
        <v>462759</v>
      </c>
      <c r="AJ1313">
        <v>2250812</v>
      </c>
      <c r="AK1313">
        <v>18356778</v>
      </c>
      <c r="AL1313">
        <v>13648650</v>
      </c>
      <c r="AM1313">
        <v>179154192</v>
      </c>
      <c r="AN1313">
        <v>70376096</v>
      </c>
      <c r="AO1313">
        <v>21291004</v>
      </c>
      <c r="AP1313">
        <v>21976974</v>
      </c>
      <c r="AQ1313">
        <v>25988376</v>
      </c>
      <c r="AR1313">
        <v>179606352</v>
      </c>
      <c r="AS1313">
        <v>179154192</v>
      </c>
      <c r="AT1313">
        <v>820</v>
      </c>
      <c r="AU1313">
        <v>0.40799999999999997</v>
      </c>
      <c r="AW1313">
        <v>0.16777700000000001</v>
      </c>
      <c r="AX1313">
        <v>0.64248400000000006</v>
      </c>
      <c r="AY1313">
        <v>6.0666100000000001E-2</v>
      </c>
      <c r="AZ1313">
        <v>38408</v>
      </c>
    </row>
    <row r="1314" spans="1:52">
      <c r="A1314">
        <v>2014</v>
      </c>
      <c r="B1314">
        <v>141334</v>
      </c>
      <c r="C1314" t="s">
        <v>144</v>
      </c>
      <c r="D1314" t="s">
        <v>131</v>
      </c>
      <c r="E1314">
        <f t="shared" si="20"/>
        <v>1</v>
      </c>
      <c r="F1314">
        <f>IF(ISNA(VLOOKUP(B1314,criteria!$U$2:$U$174,1,0)),0,1)</f>
        <v>1</v>
      </c>
      <c r="G1314">
        <v>0.48614641586171836</v>
      </c>
      <c r="H1314">
        <v>0.5832679738562091</v>
      </c>
      <c r="I1314">
        <v>7868</v>
      </c>
      <c r="J1314">
        <v>3825</v>
      </c>
      <c r="K1314">
        <v>2188</v>
      </c>
      <c r="L1314">
        <v>43</v>
      </c>
      <c r="M1314">
        <v>2231</v>
      </c>
      <c r="N1314" t="s">
        <v>145</v>
      </c>
      <c r="O1314" t="s">
        <v>132</v>
      </c>
      <c r="P1314" t="s">
        <v>50</v>
      </c>
      <c r="Q1314" t="s">
        <v>51</v>
      </c>
      <c r="R1314">
        <v>-85.099000000000004</v>
      </c>
      <c r="S1314">
        <v>33.574399999999997</v>
      </c>
      <c r="T1314">
        <v>8.7999999999999995E-2</v>
      </c>
      <c r="U1314">
        <v>2895</v>
      </c>
      <c r="V1314">
        <v>78052352</v>
      </c>
      <c r="W1314">
        <v>58999104</v>
      </c>
      <c r="Y1314">
        <v>1519158</v>
      </c>
      <c r="Z1314">
        <v>25366996</v>
      </c>
      <c r="AA1314">
        <v>50404372</v>
      </c>
      <c r="AB1314">
        <v>630620</v>
      </c>
      <c r="AC1314">
        <v>8417356</v>
      </c>
      <c r="AD1314">
        <v>111466720</v>
      </c>
      <c r="AE1314">
        <v>72750512</v>
      </c>
      <c r="AF1314">
        <v>205066288</v>
      </c>
      <c r="AG1314">
        <v>73305840</v>
      </c>
      <c r="AH1314">
        <v>2219905</v>
      </c>
      <c r="AI1314">
        <v>312681</v>
      </c>
      <c r="AJ1314">
        <v>2532586</v>
      </c>
      <c r="AK1314">
        <v>20425440</v>
      </c>
      <c r="AL1314">
        <v>15906085</v>
      </c>
      <c r="AM1314">
        <v>187891408</v>
      </c>
      <c r="AN1314">
        <v>76231232</v>
      </c>
      <c r="AO1314">
        <v>21646620</v>
      </c>
      <c r="AP1314">
        <v>25988376</v>
      </c>
      <c r="AQ1314">
        <v>28839848</v>
      </c>
      <c r="AR1314">
        <v>205066288</v>
      </c>
      <c r="AS1314">
        <v>187891408</v>
      </c>
      <c r="AT1314">
        <v>745</v>
      </c>
      <c r="AU1314">
        <v>0.39</v>
      </c>
      <c r="AW1314">
        <v>0.177147</v>
      </c>
      <c r="AX1314">
        <v>0.64309400000000005</v>
      </c>
      <c r="AY1314">
        <v>6.3577800000000004E-2</v>
      </c>
      <c r="AZ1314">
        <v>38629</v>
      </c>
    </row>
    <row r="1315" spans="1:52">
      <c r="A1315">
        <v>2015</v>
      </c>
      <c r="B1315">
        <v>141334</v>
      </c>
      <c r="C1315" t="s">
        <v>144</v>
      </c>
      <c r="D1315" t="s">
        <v>131</v>
      </c>
      <c r="E1315">
        <f t="shared" si="20"/>
        <v>1</v>
      </c>
      <c r="F1315">
        <f>IF(ISNA(VLOOKUP(B1315,criteria!$U$2:$U$174,1,0)),0,1)</f>
        <v>1</v>
      </c>
      <c r="G1315">
        <v>0.56879918761106885</v>
      </c>
      <c r="H1315">
        <v>0.53782637804061595</v>
      </c>
      <c r="I1315">
        <v>7878</v>
      </c>
      <c r="J1315">
        <v>4481</v>
      </c>
      <c r="K1315">
        <v>2343</v>
      </c>
      <c r="L1315">
        <v>67</v>
      </c>
      <c r="M1315">
        <v>2410</v>
      </c>
      <c r="T1315">
        <v>7.9000000000000001E-2</v>
      </c>
      <c r="U1315">
        <v>3234</v>
      </c>
      <c r="V1315">
        <v>85339776</v>
      </c>
      <c r="W1315">
        <v>64567960</v>
      </c>
      <c r="Y1315">
        <v>1589267</v>
      </c>
      <c r="Z1315">
        <v>25968112</v>
      </c>
      <c r="AA1315">
        <v>52103456</v>
      </c>
      <c r="AB1315">
        <v>664517</v>
      </c>
      <c r="AC1315">
        <v>10498551</v>
      </c>
      <c r="AD1315">
        <v>122590416</v>
      </c>
      <c r="AE1315">
        <v>74979936</v>
      </c>
      <c r="AF1315">
        <v>202865968</v>
      </c>
      <c r="AG1315">
        <v>78826224</v>
      </c>
      <c r="AH1315">
        <v>2144639</v>
      </c>
      <c r="AI1315">
        <v>428687</v>
      </c>
      <c r="AJ1315">
        <v>2573326</v>
      </c>
      <c r="AK1315">
        <v>20540920</v>
      </c>
      <c r="AL1315">
        <v>16824200</v>
      </c>
      <c r="AM1315">
        <v>198460640</v>
      </c>
      <c r="AN1315">
        <v>80206720</v>
      </c>
      <c r="AO1315">
        <v>24470576</v>
      </c>
      <c r="AP1315">
        <v>28839848</v>
      </c>
      <c r="AQ1315">
        <v>27919872</v>
      </c>
      <c r="AR1315">
        <v>202865968</v>
      </c>
      <c r="AS1315">
        <v>198460640</v>
      </c>
      <c r="AT1315">
        <v>760</v>
      </c>
      <c r="AU1315">
        <v>0.41199999999999998</v>
      </c>
      <c r="AW1315">
        <v>0.16251699999999999</v>
      </c>
      <c r="AX1315">
        <v>0.63727500000000004</v>
      </c>
      <c r="AY1315">
        <v>5.5843700000000003E-2</v>
      </c>
      <c r="AZ1315">
        <v>38035.5</v>
      </c>
    </row>
    <row r="1316" spans="1:52">
      <c r="A1316">
        <v>2016</v>
      </c>
      <c r="B1316">
        <v>141334</v>
      </c>
      <c r="C1316" t="s">
        <v>144</v>
      </c>
      <c r="D1316" t="s">
        <v>131</v>
      </c>
      <c r="E1316">
        <f t="shared" si="20"/>
        <v>1</v>
      </c>
      <c r="F1316">
        <f>IF(ISNA(VLOOKUP(B1316,criteria!$U$2:$U$174,1,0)),0,1)</f>
        <v>1</v>
      </c>
      <c r="G1316">
        <v>0.59092049159769255</v>
      </c>
      <c r="H1316">
        <v>0.51655348047538197</v>
      </c>
      <c r="I1316">
        <v>7974</v>
      </c>
      <c r="J1316">
        <v>4712</v>
      </c>
      <c r="K1316">
        <v>2375</v>
      </c>
      <c r="L1316">
        <v>59</v>
      </c>
      <c r="M1316">
        <v>2434</v>
      </c>
      <c r="N1316" t="s">
        <v>145</v>
      </c>
      <c r="O1316" t="s">
        <v>132</v>
      </c>
      <c r="P1316" t="s">
        <v>50</v>
      </c>
      <c r="Q1316" t="s">
        <v>51</v>
      </c>
      <c r="R1316">
        <v>-85.099000000000004</v>
      </c>
      <c r="S1316">
        <v>33.574399999999997</v>
      </c>
      <c r="T1316">
        <v>8.8999999999999996E-2</v>
      </c>
      <c r="U1316">
        <v>3253</v>
      </c>
      <c r="V1316">
        <v>88737808</v>
      </c>
      <c r="W1316">
        <v>67102516</v>
      </c>
      <c r="Y1316">
        <v>1622570</v>
      </c>
      <c r="Z1316">
        <v>26873700</v>
      </c>
      <c r="AA1316">
        <v>54593016</v>
      </c>
      <c r="AB1316">
        <v>672100</v>
      </c>
      <c r="AC1316">
        <v>11010528</v>
      </c>
      <c r="AD1316">
        <v>128672968</v>
      </c>
      <c r="AE1316">
        <v>78654480</v>
      </c>
      <c r="AF1316">
        <v>209739680</v>
      </c>
      <c r="AG1316">
        <v>82586704</v>
      </c>
      <c r="AH1316">
        <v>2137669</v>
      </c>
      <c r="AI1316">
        <v>368946</v>
      </c>
      <c r="AJ1316">
        <v>2506615</v>
      </c>
      <c r="AK1316">
        <v>22476436</v>
      </c>
      <c r="AL1316">
        <v>18360456</v>
      </c>
      <c r="AM1316">
        <v>212524544</v>
      </c>
      <c r="AN1316">
        <v>90067272</v>
      </c>
      <c r="AO1316">
        <v>31638232</v>
      </c>
      <c r="AP1316">
        <v>27919872</v>
      </c>
      <c r="AQ1316">
        <v>28982974</v>
      </c>
      <c r="AR1316">
        <v>209739680</v>
      </c>
      <c r="AS1316">
        <v>212524544</v>
      </c>
      <c r="AT1316">
        <v>779</v>
      </c>
      <c r="AU1316">
        <v>0.40500000000000003</v>
      </c>
      <c r="AW1316">
        <v>0.15459700000000001</v>
      </c>
      <c r="AX1316">
        <v>0.64355399999999996</v>
      </c>
      <c r="AY1316">
        <v>4.9648999999999999E-2</v>
      </c>
      <c r="AZ1316">
        <v>36595</v>
      </c>
    </row>
    <row r="1317" spans="1:52">
      <c r="A1317">
        <v>2017</v>
      </c>
      <c r="B1317">
        <v>141334</v>
      </c>
      <c r="C1317" t="s">
        <v>144</v>
      </c>
      <c r="D1317" t="s">
        <v>131</v>
      </c>
      <c r="E1317">
        <f t="shared" si="20"/>
        <v>1</v>
      </c>
      <c r="F1317">
        <f>IF(ISNA(VLOOKUP(B1317,criteria!$U$2:$U$174,1,0)),0,1)</f>
        <v>1</v>
      </c>
      <c r="G1317">
        <v>0.58619817997977752</v>
      </c>
      <c r="H1317">
        <v>0.48296679603277276</v>
      </c>
      <c r="I1317">
        <v>7912</v>
      </c>
      <c r="J1317">
        <v>4638</v>
      </c>
      <c r="K1317">
        <v>2177</v>
      </c>
      <c r="L1317">
        <v>63</v>
      </c>
      <c r="M1317">
        <v>2240</v>
      </c>
      <c r="N1317" t="s">
        <v>145</v>
      </c>
      <c r="O1317" t="s">
        <v>132</v>
      </c>
      <c r="P1317" t="s">
        <v>50</v>
      </c>
      <c r="Q1317" t="s">
        <v>51</v>
      </c>
      <c r="R1317">
        <v>-85.097800000000007</v>
      </c>
      <c r="S1317">
        <v>33.573599999999999</v>
      </c>
      <c r="T1317">
        <v>8.5999999999999993E-2</v>
      </c>
      <c r="U1317">
        <v>3350</v>
      </c>
      <c r="V1317">
        <v>102130600</v>
      </c>
      <c r="W1317">
        <v>78473232</v>
      </c>
      <c r="Y1317">
        <v>1508630</v>
      </c>
      <c r="Z1317">
        <v>27579812</v>
      </c>
      <c r="AA1317">
        <v>61335292</v>
      </c>
      <c r="AB1317">
        <v>2027218</v>
      </c>
      <c r="AC1317">
        <v>3051766</v>
      </c>
      <c r="AD1317">
        <v>130565880</v>
      </c>
      <c r="AE1317">
        <v>88414208</v>
      </c>
      <c r="AF1317">
        <v>219657568</v>
      </c>
      <c r="AG1317">
        <v>86301928</v>
      </c>
      <c r="AH1317">
        <v>1855887</v>
      </c>
      <c r="AI1317">
        <v>323853</v>
      </c>
      <c r="AJ1317">
        <v>2179740</v>
      </c>
      <c r="AK1317">
        <v>28036258</v>
      </c>
      <c r="AL1317">
        <v>19116484</v>
      </c>
      <c r="AM1317">
        <v>233052528</v>
      </c>
      <c r="AN1317">
        <v>96843232</v>
      </c>
      <c r="AO1317">
        <v>40214948</v>
      </c>
      <c r="AP1317">
        <v>28982974</v>
      </c>
      <c r="AQ1317">
        <v>32501664</v>
      </c>
      <c r="AR1317">
        <v>219657568</v>
      </c>
      <c r="AS1317">
        <v>233052528</v>
      </c>
    </row>
    <row r="1318" spans="1:52">
      <c r="A1318">
        <v>1990</v>
      </c>
      <c r="B1318">
        <v>150136</v>
      </c>
      <c r="C1318" t="s">
        <v>537</v>
      </c>
      <c r="D1318" t="s">
        <v>444</v>
      </c>
      <c r="E1318">
        <f t="shared" si="20"/>
        <v>0</v>
      </c>
      <c r="F1318">
        <f>IF(ISNA(VLOOKUP(B1318,criteria!$U$2:$U$174,1,0)),0,1)</f>
        <v>1</v>
      </c>
      <c r="G1318" t="s">
        <v>636</v>
      </c>
      <c r="H1318" t="s">
        <v>636</v>
      </c>
      <c r="N1318">
        <v>47306</v>
      </c>
      <c r="O1318" t="s">
        <v>282</v>
      </c>
      <c r="V1318">
        <v>51242008</v>
      </c>
      <c r="Y1318">
        <v>12607</v>
      </c>
      <c r="Z1318">
        <v>9343403</v>
      </c>
      <c r="AA1318">
        <v>114577128</v>
      </c>
      <c r="AB1318">
        <v>4374351</v>
      </c>
      <c r="AC1318">
        <v>6952275</v>
      </c>
      <c r="AF1318">
        <v>219322048</v>
      </c>
      <c r="AG1318">
        <v>55122872</v>
      </c>
      <c r="AH1318">
        <v>1774091</v>
      </c>
      <c r="AI1318">
        <v>4171890</v>
      </c>
      <c r="AJ1318">
        <v>5945981</v>
      </c>
      <c r="AK1318">
        <v>19635062</v>
      </c>
      <c r="AL1318">
        <v>8308662</v>
      </c>
      <c r="AM1318">
        <v>216311824</v>
      </c>
      <c r="AN1318">
        <v>88209488</v>
      </c>
      <c r="AO1318">
        <v>24771294</v>
      </c>
    </row>
    <row r="1319" spans="1:52">
      <c r="A1319">
        <v>1991</v>
      </c>
      <c r="B1319">
        <v>150136</v>
      </c>
      <c r="C1319" t="s">
        <v>537</v>
      </c>
      <c r="D1319" t="s">
        <v>444</v>
      </c>
      <c r="E1319">
        <f t="shared" si="20"/>
        <v>0</v>
      </c>
      <c r="F1319">
        <f>IF(ISNA(VLOOKUP(B1319,criteria!$U$2:$U$174,1,0)),0,1)</f>
        <v>1</v>
      </c>
      <c r="G1319" t="s">
        <v>636</v>
      </c>
      <c r="H1319" t="s">
        <v>636</v>
      </c>
      <c r="N1319">
        <v>47306</v>
      </c>
      <c r="O1319" t="s">
        <v>282</v>
      </c>
      <c r="V1319">
        <v>58140564</v>
      </c>
      <c r="Y1319">
        <v>13430</v>
      </c>
      <c r="Z1319">
        <v>11481735</v>
      </c>
      <c r="AA1319">
        <v>117020224</v>
      </c>
      <c r="AB1319">
        <v>3631353</v>
      </c>
      <c r="AC1319">
        <v>6426611</v>
      </c>
      <c r="AF1319">
        <v>230844784</v>
      </c>
      <c r="AG1319">
        <v>71841728</v>
      </c>
      <c r="AH1319">
        <v>1754763</v>
      </c>
      <c r="AI1319">
        <v>4151584</v>
      </c>
      <c r="AJ1319">
        <v>5906347</v>
      </c>
      <c r="AK1319">
        <v>24173548</v>
      </c>
      <c r="AL1319">
        <v>9413750</v>
      </c>
      <c r="AM1319">
        <v>230299776</v>
      </c>
      <c r="AN1319">
        <v>94225968</v>
      </c>
      <c r="AO1319">
        <v>24385098</v>
      </c>
    </row>
    <row r="1320" spans="1:52">
      <c r="A1320">
        <v>1992</v>
      </c>
      <c r="B1320">
        <v>150136</v>
      </c>
      <c r="C1320" t="s">
        <v>537</v>
      </c>
      <c r="D1320" t="s">
        <v>444</v>
      </c>
      <c r="E1320">
        <f t="shared" si="20"/>
        <v>0</v>
      </c>
      <c r="F1320">
        <f>IF(ISNA(VLOOKUP(B1320,criteria!$U$2:$U$174,1,0)),0,1)</f>
        <v>1</v>
      </c>
      <c r="G1320" t="s">
        <v>636</v>
      </c>
      <c r="H1320" t="s">
        <v>636</v>
      </c>
      <c r="N1320">
        <v>47306</v>
      </c>
      <c r="O1320" t="s">
        <v>282</v>
      </c>
      <c r="V1320">
        <v>61621032</v>
      </c>
      <c r="Z1320">
        <v>11645946</v>
      </c>
      <c r="AA1320">
        <v>116427000</v>
      </c>
      <c r="AB1320">
        <v>3279964</v>
      </c>
      <c r="AC1320">
        <v>6517488</v>
      </c>
      <c r="AF1320">
        <v>234813296</v>
      </c>
      <c r="AG1320">
        <v>82886352</v>
      </c>
      <c r="AH1320">
        <v>3738620</v>
      </c>
      <c r="AI1320">
        <v>4689062</v>
      </c>
      <c r="AJ1320">
        <v>8427682</v>
      </c>
      <c r="AK1320">
        <v>23851396</v>
      </c>
      <c r="AL1320">
        <v>11613792</v>
      </c>
      <c r="AM1320">
        <v>233696464</v>
      </c>
      <c r="AN1320">
        <v>97655200</v>
      </c>
      <c r="AO1320">
        <v>23589796</v>
      </c>
      <c r="AV1320">
        <v>3168</v>
      </c>
    </row>
    <row r="1321" spans="1:52">
      <c r="A1321">
        <v>1993</v>
      </c>
      <c r="B1321">
        <v>150136</v>
      </c>
      <c r="C1321" t="s">
        <v>537</v>
      </c>
      <c r="D1321" t="s">
        <v>444</v>
      </c>
      <c r="E1321">
        <f t="shared" si="20"/>
        <v>0</v>
      </c>
      <c r="F1321">
        <f>IF(ISNA(VLOOKUP(B1321,criteria!$U$2:$U$174,1,0)),0,1)</f>
        <v>1</v>
      </c>
      <c r="G1321" t="s">
        <v>636</v>
      </c>
      <c r="H1321" t="s">
        <v>636</v>
      </c>
      <c r="N1321">
        <v>47306</v>
      </c>
      <c r="O1321" t="s">
        <v>282</v>
      </c>
      <c r="V1321">
        <v>66504080</v>
      </c>
      <c r="Y1321">
        <v>83311</v>
      </c>
      <c r="Z1321">
        <v>10700880</v>
      </c>
      <c r="AA1321">
        <v>117117472</v>
      </c>
      <c r="AB1321">
        <v>3692882</v>
      </c>
      <c r="AC1321">
        <v>7065836</v>
      </c>
      <c r="AF1321">
        <v>242765168</v>
      </c>
      <c r="AG1321">
        <v>86406376</v>
      </c>
      <c r="AH1321">
        <v>4428081</v>
      </c>
      <c r="AI1321">
        <v>5139893</v>
      </c>
      <c r="AJ1321">
        <v>9567974</v>
      </c>
      <c r="AK1321">
        <v>24420430</v>
      </c>
      <c r="AL1321">
        <v>11420447</v>
      </c>
      <c r="AM1321">
        <v>241572368</v>
      </c>
      <c r="AN1321">
        <v>99830424</v>
      </c>
      <c r="AO1321">
        <v>24457840</v>
      </c>
      <c r="AV1321">
        <v>3376</v>
      </c>
    </row>
    <row r="1322" spans="1:52">
      <c r="A1322">
        <v>1994</v>
      </c>
      <c r="B1322">
        <v>150136</v>
      </c>
      <c r="C1322" t="s">
        <v>537</v>
      </c>
      <c r="D1322" t="s">
        <v>444</v>
      </c>
      <c r="E1322">
        <f t="shared" si="20"/>
        <v>0</v>
      </c>
      <c r="F1322">
        <f>IF(ISNA(VLOOKUP(B1322,criteria!$U$2:$U$174,1,0)),0,1)</f>
        <v>1</v>
      </c>
      <c r="G1322" t="s">
        <v>636</v>
      </c>
      <c r="H1322" t="s">
        <v>636</v>
      </c>
      <c r="N1322">
        <v>47306</v>
      </c>
      <c r="O1322" t="s">
        <v>282</v>
      </c>
      <c r="V1322">
        <v>68217456</v>
      </c>
      <c r="Y1322">
        <v>53963</v>
      </c>
      <c r="Z1322">
        <v>10782857</v>
      </c>
      <c r="AA1322">
        <v>118433808</v>
      </c>
      <c r="AB1322">
        <v>4675935</v>
      </c>
      <c r="AC1322">
        <v>7532979</v>
      </c>
      <c r="AF1322">
        <v>248132320</v>
      </c>
      <c r="AG1322">
        <v>90051296</v>
      </c>
      <c r="AH1322">
        <v>4410300</v>
      </c>
      <c r="AI1322">
        <v>5577555</v>
      </c>
      <c r="AJ1322">
        <v>9987855</v>
      </c>
      <c r="AK1322">
        <v>24539694</v>
      </c>
      <c r="AL1322">
        <v>11552875</v>
      </c>
      <c r="AM1322">
        <v>246312320</v>
      </c>
      <c r="AN1322">
        <v>101619472</v>
      </c>
      <c r="AO1322">
        <v>33611952</v>
      </c>
    </row>
    <row r="1323" spans="1:52">
      <c r="A1323">
        <v>1995</v>
      </c>
      <c r="B1323">
        <v>150136</v>
      </c>
      <c r="C1323" t="s">
        <v>537</v>
      </c>
      <c r="D1323" t="s">
        <v>444</v>
      </c>
      <c r="E1323">
        <f t="shared" si="20"/>
        <v>0</v>
      </c>
      <c r="F1323">
        <f>IF(ISNA(VLOOKUP(B1323,criteria!$U$2:$U$174,1,0)),0,1)</f>
        <v>1</v>
      </c>
      <c r="G1323" t="s">
        <v>636</v>
      </c>
      <c r="H1323" t="s">
        <v>636</v>
      </c>
      <c r="N1323">
        <v>47306</v>
      </c>
      <c r="O1323" t="s">
        <v>282</v>
      </c>
      <c r="V1323">
        <v>70540896</v>
      </c>
      <c r="Y1323">
        <v>17150</v>
      </c>
      <c r="Z1323">
        <v>10363284</v>
      </c>
      <c r="AA1323">
        <v>122345208</v>
      </c>
      <c r="AB1323">
        <v>4697520</v>
      </c>
      <c r="AC1323">
        <v>7855177</v>
      </c>
      <c r="AF1323">
        <v>255967088</v>
      </c>
      <c r="AG1323">
        <v>91272392</v>
      </c>
      <c r="AH1323">
        <v>5290546</v>
      </c>
      <c r="AI1323">
        <v>5204001</v>
      </c>
      <c r="AJ1323">
        <v>10494547</v>
      </c>
      <c r="AK1323">
        <v>25951280</v>
      </c>
      <c r="AL1323">
        <v>12064760</v>
      </c>
      <c r="AM1323">
        <v>258328672</v>
      </c>
      <c r="AN1323">
        <v>104779064</v>
      </c>
      <c r="AO1323">
        <v>35535576</v>
      </c>
      <c r="AV1323">
        <v>3768</v>
      </c>
    </row>
    <row r="1324" spans="1:52">
      <c r="A1324">
        <v>1996</v>
      </c>
      <c r="B1324">
        <v>150136</v>
      </c>
      <c r="C1324" t="s">
        <v>537</v>
      </c>
      <c r="D1324" t="s">
        <v>444</v>
      </c>
      <c r="E1324">
        <f t="shared" si="20"/>
        <v>0</v>
      </c>
      <c r="F1324">
        <f>IF(ISNA(VLOOKUP(B1324,criteria!$U$2:$U$174,1,0)),0,1)</f>
        <v>1</v>
      </c>
      <c r="G1324" t="s">
        <v>636</v>
      </c>
      <c r="H1324" t="s">
        <v>636</v>
      </c>
      <c r="N1324">
        <v>47306</v>
      </c>
      <c r="O1324" t="s">
        <v>282</v>
      </c>
      <c r="V1324">
        <v>74405328</v>
      </c>
      <c r="Y1324">
        <v>17440</v>
      </c>
      <c r="Z1324">
        <v>11129437</v>
      </c>
      <c r="AA1324">
        <v>128083024</v>
      </c>
      <c r="AB1324">
        <v>4383682</v>
      </c>
      <c r="AC1324">
        <v>9658384</v>
      </c>
      <c r="AF1324">
        <v>268128944</v>
      </c>
      <c r="AG1324">
        <v>95840640</v>
      </c>
      <c r="AH1324">
        <v>4991248</v>
      </c>
      <c r="AI1324">
        <v>7065991</v>
      </c>
      <c r="AJ1324">
        <v>12057239</v>
      </c>
      <c r="AK1324">
        <v>27520476</v>
      </c>
      <c r="AL1324">
        <v>13045329</v>
      </c>
      <c r="AM1324">
        <v>268897088</v>
      </c>
      <c r="AN1324">
        <v>108912728</v>
      </c>
      <c r="AO1324">
        <v>36410728</v>
      </c>
      <c r="AP1324">
        <v>32422116</v>
      </c>
      <c r="AQ1324">
        <v>33173352</v>
      </c>
      <c r="AT1324">
        <v>1876</v>
      </c>
      <c r="AU1324">
        <v>0.54400000000000004</v>
      </c>
      <c r="AV1324">
        <v>3952</v>
      </c>
    </row>
    <row r="1325" spans="1:52">
      <c r="A1325">
        <v>1997</v>
      </c>
      <c r="B1325">
        <v>150136</v>
      </c>
      <c r="C1325" t="s">
        <v>537</v>
      </c>
      <c r="D1325" t="s">
        <v>444</v>
      </c>
      <c r="E1325">
        <f t="shared" si="20"/>
        <v>0</v>
      </c>
      <c r="F1325">
        <f>IF(ISNA(VLOOKUP(B1325,criteria!$U$2:$U$174,1,0)),0,1)</f>
        <v>1</v>
      </c>
      <c r="G1325" t="s">
        <v>636</v>
      </c>
      <c r="H1325" t="s">
        <v>636</v>
      </c>
      <c r="N1325">
        <v>47306</v>
      </c>
      <c r="O1325" t="s">
        <v>282</v>
      </c>
      <c r="V1325">
        <v>76951120</v>
      </c>
      <c r="Y1325">
        <v>429</v>
      </c>
      <c r="Z1325">
        <v>11341273</v>
      </c>
      <c r="AA1325">
        <v>134010712</v>
      </c>
      <c r="AB1325">
        <v>4644305</v>
      </c>
      <c r="AC1325">
        <v>9534406</v>
      </c>
      <c r="AF1325">
        <v>278745504</v>
      </c>
      <c r="AG1325">
        <v>99239600</v>
      </c>
      <c r="AH1325">
        <v>4683597</v>
      </c>
      <c r="AI1325">
        <v>8055926</v>
      </c>
      <c r="AJ1325">
        <v>12739523</v>
      </c>
      <c r="AK1325">
        <v>27865864</v>
      </c>
      <c r="AL1325">
        <v>12911665</v>
      </c>
      <c r="AM1325">
        <v>277658720</v>
      </c>
      <c r="AN1325">
        <v>112987136</v>
      </c>
      <c r="AO1325">
        <v>38578932</v>
      </c>
      <c r="AP1325">
        <v>33173352</v>
      </c>
      <c r="AQ1325">
        <v>36651488</v>
      </c>
      <c r="AT1325">
        <v>1715</v>
      </c>
      <c r="AU1325">
        <v>0.52500000000000002</v>
      </c>
      <c r="AV1325">
        <v>4120</v>
      </c>
      <c r="AW1325">
        <v>0.14055799999999999</v>
      </c>
      <c r="AX1325">
        <v>0.56318699999999999</v>
      </c>
      <c r="AY1325">
        <v>5.0836699999999999E-2</v>
      </c>
      <c r="AZ1325">
        <v>41417</v>
      </c>
    </row>
    <row r="1326" spans="1:52">
      <c r="A1326">
        <v>1998</v>
      </c>
      <c r="B1326">
        <v>150136</v>
      </c>
      <c r="C1326" t="s">
        <v>537</v>
      </c>
      <c r="D1326" t="s">
        <v>444</v>
      </c>
      <c r="E1326">
        <f t="shared" si="20"/>
        <v>0</v>
      </c>
      <c r="F1326">
        <f>IF(ISNA(VLOOKUP(B1326,criteria!$U$2:$U$174,1,0)),0,1)</f>
        <v>1</v>
      </c>
      <c r="G1326" t="s">
        <v>636</v>
      </c>
      <c r="H1326" t="s">
        <v>636</v>
      </c>
      <c r="N1326">
        <v>47306</v>
      </c>
      <c r="O1326" t="s">
        <v>282</v>
      </c>
      <c r="V1326">
        <v>78624800</v>
      </c>
      <c r="Z1326">
        <v>12344050</v>
      </c>
      <c r="AA1326">
        <v>137796288</v>
      </c>
      <c r="AB1326">
        <v>5333818</v>
      </c>
      <c r="AC1326">
        <v>8421814</v>
      </c>
      <c r="AF1326">
        <v>280877664</v>
      </c>
      <c r="AG1326">
        <v>105423456</v>
      </c>
      <c r="AH1326">
        <v>4431570</v>
      </c>
      <c r="AI1326">
        <v>8397078</v>
      </c>
      <c r="AJ1326">
        <v>12828648</v>
      </c>
      <c r="AK1326">
        <v>25965908</v>
      </c>
      <c r="AL1326">
        <v>13266750</v>
      </c>
      <c r="AM1326">
        <v>280240576</v>
      </c>
      <c r="AN1326">
        <v>116629208</v>
      </c>
      <c r="AO1326">
        <v>39561776</v>
      </c>
      <c r="AP1326">
        <v>36651488</v>
      </c>
      <c r="AQ1326">
        <v>40489532</v>
      </c>
      <c r="AT1326">
        <v>1829</v>
      </c>
      <c r="AU1326">
        <v>0.47199999999999998</v>
      </c>
      <c r="AV1326">
        <v>4316</v>
      </c>
      <c r="AW1326">
        <v>0.13031699999999999</v>
      </c>
      <c r="AX1326">
        <v>0.58116900000000005</v>
      </c>
      <c r="AY1326">
        <v>4.5085199999999999E-2</v>
      </c>
      <c r="AZ1326">
        <v>43178</v>
      </c>
    </row>
    <row r="1327" spans="1:52">
      <c r="A1327">
        <v>1999</v>
      </c>
      <c r="B1327">
        <v>150136</v>
      </c>
      <c r="C1327" t="s">
        <v>537</v>
      </c>
      <c r="D1327" t="s">
        <v>444</v>
      </c>
      <c r="E1327">
        <f t="shared" si="20"/>
        <v>0</v>
      </c>
      <c r="F1327">
        <f>IF(ISNA(VLOOKUP(B1327,criteria!$U$2:$U$174,1,0)),0,1)</f>
        <v>1</v>
      </c>
      <c r="G1327" t="s">
        <v>636</v>
      </c>
      <c r="H1327" t="s">
        <v>636</v>
      </c>
      <c r="N1327">
        <v>47306</v>
      </c>
      <c r="O1327" t="s">
        <v>282</v>
      </c>
      <c r="V1327">
        <v>80603968</v>
      </c>
      <c r="Y1327">
        <v>74015</v>
      </c>
      <c r="Z1327">
        <v>12585537</v>
      </c>
      <c r="AA1327">
        <v>143483088</v>
      </c>
      <c r="AB1327">
        <v>5982080</v>
      </c>
      <c r="AC1327">
        <v>9587231</v>
      </c>
      <c r="AF1327">
        <v>291165216</v>
      </c>
      <c r="AG1327">
        <v>111155840</v>
      </c>
      <c r="AH1327">
        <v>4736468</v>
      </c>
      <c r="AI1327">
        <v>8672979</v>
      </c>
      <c r="AJ1327">
        <v>13409447</v>
      </c>
      <c r="AK1327">
        <v>27013664</v>
      </c>
      <c r="AL1327">
        <v>13750046</v>
      </c>
      <c r="AM1327">
        <v>288677568</v>
      </c>
      <c r="AN1327">
        <v>121236360</v>
      </c>
      <c r="AO1327">
        <v>41531132</v>
      </c>
      <c r="AP1327">
        <v>40489532</v>
      </c>
      <c r="AQ1327">
        <v>41451568</v>
      </c>
      <c r="AT1327">
        <v>1756</v>
      </c>
      <c r="AU1327">
        <v>0.48499999999999999</v>
      </c>
      <c r="AV1327">
        <v>4520</v>
      </c>
      <c r="AW1327">
        <v>0.12831100000000001</v>
      </c>
      <c r="AX1327">
        <v>0.57223900000000005</v>
      </c>
      <c r="AY1327">
        <v>4.60956E-2</v>
      </c>
      <c r="AZ1327">
        <v>47975</v>
      </c>
    </row>
    <row r="1328" spans="1:52">
      <c r="A1328">
        <v>2000</v>
      </c>
      <c r="B1328">
        <v>150136</v>
      </c>
      <c r="C1328" t="s">
        <v>537</v>
      </c>
      <c r="D1328" t="s">
        <v>444</v>
      </c>
      <c r="E1328">
        <f t="shared" si="20"/>
        <v>0</v>
      </c>
      <c r="F1328">
        <f>IF(ISNA(VLOOKUP(B1328,criteria!$U$2:$U$174,1,0)),0,1)</f>
        <v>1</v>
      </c>
      <c r="G1328" t="s">
        <v>636</v>
      </c>
      <c r="H1328" t="s">
        <v>636</v>
      </c>
      <c r="N1328">
        <v>47306</v>
      </c>
      <c r="O1328" t="s">
        <v>282</v>
      </c>
      <c r="V1328">
        <v>85670736</v>
      </c>
      <c r="Y1328">
        <v>101686</v>
      </c>
      <c r="Z1328">
        <v>14536589</v>
      </c>
      <c r="AA1328">
        <v>147020384</v>
      </c>
      <c r="AB1328">
        <v>7284489</v>
      </c>
      <c r="AC1328">
        <v>10794128</v>
      </c>
      <c r="AF1328">
        <v>307804256</v>
      </c>
      <c r="AG1328">
        <v>111843592</v>
      </c>
      <c r="AH1328">
        <v>6060556</v>
      </c>
      <c r="AI1328">
        <v>8210975</v>
      </c>
      <c r="AJ1328">
        <v>14271531</v>
      </c>
      <c r="AK1328">
        <v>29022328</v>
      </c>
      <c r="AL1328">
        <v>14678886</v>
      </c>
      <c r="AM1328">
        <v>305871680</v>
      </c>
      <c r="AN1328">
        <v>126211296</v>
      </c>
      <c r="AO1328">
        <v>42602248</v>
      </c>
      <c r="AP1328">
        <v>41451568</v>
      </c>
      <c r="AQ1328">
        <v>43638784</v>
      </c>
      <c r="AT1328">
        <v>1833</v>
      </c>
      <c r="AU1328">
        <v>0.47499999999999998</v>
      </c>
      <c r="AV1328">
        <v>4830</v>
      </c>
      <c r="AW1328">
        <v>0.113783</v>
      </c>
      <c r="AX1328">
        <v>0.56637300000000002</v>
      </c>
      <c r="AY1328">
        <v>4.2499200000000001E-2</v>
      </c>
      <c r="AZ1328">
        <v>51136</v>
      </c>
    </row>
    <row r="1329" spans="1:52">
      <c r="A1329">
        <v>2001</v>
      </c>
      <c r="B1329">
        <v>150136</v>
      </c>
      <c r="C1329" t="s">
        <v>537</v>
      </c>
      <c r="D1329" t="s">
        <v>444</v>
      </c>
      <c r="E1329">
        <f t="shared" si="20"/>
        <v>1</v>
      </c>
      <c r="F1329">
        <f>IF(ISNA(VLOOKUP(B1329,criteria!$U$2:$U$174,1,0)),0,1)</f>
        <v>1</v>
      </c>
      <c r="G1329">
        <v>0.7609443701013191</v>
      </c>
      <c r="H1329">
        <v>0.44127622158020346</v>
      </c>
      <c r="I1329">
        <v>10462</v>
      </c>
      <c r="J1329">
        <v>7961</v>
      </c>
      <c r="K1329">
        <v>3489</v>
      </c>
      <c r="L1329">
        <v>24</v>
      </c>
      <c r="M1329">
        <v>3513</v>
      </c>
      <c r="N1329">
        <v>47306</v>
      </c>
      <c r="O1329" t="s">
        <v>282</v>
      </c>
      <c r="V1329">
        <v>95735816</v>
      </c>
      <c r="W1329">
        <v>66528788</v>
      </c>
      <c r="Y1329">
        <v>15361198</v>
      </c>
      <c r="Z1329">
        <v>15636170</v>
      </c>
      <c r="AA1329">
        <v>163961888</v>
      </c>
      <c r="AC1329">
        <v>12680233</v>
      </c>
      <c r="AD1329">
        <v>161687136</v>
      </c>
      <c r="AE1329">
        <v>148058256</v>
      </c>
      <c r="AF1329">
        <v>311635456</v>
      </c>
      <c r="AG1329">
        <v>135404064</v>
      </c>
      <c r="AH1329">
        <v>7847768.5</v>
      </c>
      <c r="AI1329">
        <v>10313704</v>
      </c>
      <c r="AJ1329">
        <v>18161472</v>
      </c>
      <c r="AK1329">
        <v>39815040</v>
      </c>
      <c r="AL1329">
        <v>17264160</v>
      </c>
      <c r="AM1329">
        <v>288046976</v>
      </c>
      <c r="AN1329">
        <v>136089376</v>
      </c>
      <c r="AO1329">
        <v>45882480</v>
      </c>
      <c r="AR1329">
        <v>311635456</v>
      </c>
      <c r="AS1329">
        <v>288046976</v>
      </c>
      <c r="AT1329">
        <v>1776</v>
      </c>
      <c r="AU1329">
        <v>0.47199999999999998</v>
      </c>
      <c r="AV1329">
        <v>5200</v>
      </c>
      <c r="AW1329">
        <v>0.111286</v>
      </c>
      <c r="AX1329">
        <v>0.56367100000000003</v>
      </c>
      <c r="AY1329">
        <v>4.1083000000000001E-2</v>
      </c>
      <c r="AZ1329">
        <v>52305</v>
      </c>
    </row>
    <row r="1330" spans="1:52">
      <c r="A1330">
        <v>2002</v>
      </c>
      <c r="B1330">
        <v>150136</v>
      </c>
      <c r="C1330" t="s">
        <v>537</v>
      </c>
      <c r="D1330" t="s">
        <v>444</v>
      </c>
      <c r="E1330">
        <f t="shared" si="20"/>
        <v>1</v>
      </c>
      <c r="F1330">
        <f>IF(ISNA(VLOOKUP(B1330,criteria!$U$2:$U$174,1,0)),0,1)</f>
        <v>1</v>
      </c>
      <c r="G1330">
        <v>0.76093213257821934</v>
      </c>
      <c r="H1330">
        <v>0.46046852122986826</v>
      </c>
      <c r="I1330">
        <v>10771</v>
      </c>
      <c r="J1330">
        <v>8196</v>
      </c>
      <c r="K1330">
        <v>3765</v>
      </c>
      <c r="L1330">
        <v>9</v>
      </c>
      <c r="M1330">
        <v>3774</v>
      </c>
      <c r="N1330">
        <v>47306</v>
      </c>
      <c r="O1330" t="s">
        <v>282</v>
      </c>
      <c r="V1330">
        <v>107303544</v>
      </c>
      <c r="W1330">
        <v>73243344</v>
      </c>
      <c r="Y1330">
        <v>23414248</v>
      </c>
      <c r="Z1330">
        <v>18934036</v>
      </c>
      <c r="AA1330">
        <v>170139040</v>
      </c>
      <c r="AC1330">
        <v>10734955</v>
      </c>
      <c r="AD1330">
        <v>186351328</v>
      </c>
      <c r="AE1330">
        <v>139134624</v>
      </c>
      <c r="AF1330">
        <v>325485952</v>
      </c>
      <c r="AG1330">
        <v>132290384</v>
      </c>
      <c r="AH1330">
        <v>23239160</v>
      </c>
      <c r="AI1330">
        <v>9147454</v>
      </c>
      <c r="AJ1330">
        <v>32386614</v>
      </c>
      <c r="AK1330">
        <v>38024900</v>
      </c>
      <c r="AL1330">
        <v>16676193</v>
      </c>
      <c r="AM1330">
        <v>303261728</v>
      </c>
      <c r="AN1330">
        <v>144530560</v>
      </c>
      <c r="AO1330">
        <v>47704156</v>
      </c>
      <c r="AP1330">
        <v>2028721</v>
      </c>
      <c r="AQ1330">
        <v>2312669</v>
      </c>
      <c r="AR1330">
        <v>325485952</v>
      </c>
      <c r="AS1330">
        <v>303261728</v>
      </c>
      <c r="AT1330">
        <v>1997</v>
      </c>
      <c r="AU1330">
        <v>0.49299999999999999</v>
      </c>
      <c r="AV1330">
        <v>5646</v>
      </c>
      <c r="AW1330">
        <v>0.111176</v>
      </c>
      <c r="AX1330">
        <v>0.56364400000000003</v>
      </c>
      <c r="AY1330">
        <v>4.26249E-2</v>
      </c>
      <c r="AZ1330">
        <v>53386</v>
      </c>
    </row>
    <row r="1331" spans="1:52">
      <c r="A1331">
        <v>2003</v>
      </c>
      <c r="B1331">
        <v>150136</v>
      </c>
      <c r="C1331" t="s">
        <v>537</v>
      </c>
      <c r="D1331" t="s">
        <v>444</v>
      </c>
      <c r="E1331">
        <f t="shared" si="20"/>
        <v>1</v>
      </c>
      <c r="F1331">
        <f>IF(ISNA(VLOOKUP(B1331,criteria!$U$2:$U$174,1,0)),0,1)</f>
        <v>1</v>
      </c>
      <c r="G1331">
        <v>0.76076908855611014</v>
      </c>
      <c r="H1331">
        <v>0.44884568651275819</v>
      </c>
      <c r="I1331">
        <v>10818</v>
      </c>
      <c r="J1331">
        <v>8230</v>
      </c>
      <c r="K1331">
        <v>3684</v>
      </c>
      <c r="L1331">
        <v>10</v>
      </c>
      <c r="M1331">
        <v>3694</v>
      </c>
      <c r="N1331">
        <v>47306</v>
      </c>
      <c r="O1331" t="s">
        <v>282</v>
      </c>
      <c r="V1331">
        <v>122692008</v>
      </c>
      <c r="W1331">
        <v>82643984</v>
      </c>
      <c r="Y1331">
        <v>15406819</v>
      </c>
      <c r="Z1331">
        <v>20939320</v>
      </c>
      <c r="AA1331">
        <v>169382880</v>
      </c>
      <c r="AC1331">
        <v>12510094</v>
      </c>
      <c r="AD1331">
        <v>197840864</v>
      </c>
      <c r="AE1331">
        <v>140193008</v>
      </c>
      <c r="AF1331">
        <v>338689120</v>
      </c>
      <c r="AG1331">
        <v>139486304</v>
      </c>
      <c r="AH1331">
        <v>19268008</v>
      </c>
      <c r="AI1331">
        <v>9542140</v>
      </c>
      <c r="AJ1331">
        <v>28810148</v>
      </c>
      <c r="AK1331">
        <v>41776720</v>
      </c>
      <c r="AL1331">
        <v>16790724</v>
      </c>
      <c r="AM1331">
        <v>314188096</v>
      </c>
      <c r="AN1331">
        <v>150362912</v>
      </c>
      <c r="AO1331">
        <v>49902228</v>
      </c>
      <c r="AP1331">
        <v>2312669</v>
      </c>
      <c r="AQ1331">
        <v>2310678</v>
      </c>
      <c r="AR1331">
        <v>338689120</v>
      </c>
      <c r="AS1331">
        <v>314188096</v>
      </c>
      <c r="AT1331">
        <v>1864</v>
      </c>
      <c r="AU1331">
        <v>0.53100000000000003</v>
      </c>
      <c r="AV1331">
        <v>5980</v>
      </c>
      <c r="AW1331">
        <v>0.103923</v>
      </c>
      <c r="AX1331">
        <v>0.56714900000000001</v>
      </c>
      <c r="AY1331">
        <v>4.036E-2</v>
      </c>
      <c r="AZ1331">
        <v>55593</v>
      </c>
    </row>
    <row r="1332" spans="1:52">
      <c r="A1332">
        <v>2004</v>
      </c>
      <c r="B1332">
        <v>150136</v>
      </c>
      <c r="C1332" t="s">
        <v>537</v>
      </c>
      <c r="D1332" t="s">
        <v>444</v>
      </c>
      <c r="E1332">
        <f t="shared" si="20"/>
        <v>1</v>
      </c>
      <c r="F1332">
        <f>IF(ISNA(VLOOKUP(B1332,criteria!$U$2:$U$174,1,0)),0,1)</f>
        <v>1</v>
      </c>
      <c r="G1332">
        <v>0.764144578313253</v>
      </c>
      <c r="H1332">
        <v>0.42431886982845612</v>
      </c>
      <c r="I1332">
        <v>10375</v>
      </c>
      <c r="J1332">
        <v>7928</v>
      </c>
      <c r="K1332">
        <v>3354</v>
      </c>
      <c r="L1332">
        <v>10</v>
      </c>
      <c r="M1332">
        <v>3364</v>
      </c>
      <c r="N1332">
        <v>47306</v>
      </c>
      <c r="O1332" t="s">
        <v>282</v>
      </c>
      <c r="P1332" t="s">
        <v>50</v>
      </c>
      <c r="V1332">
        <v>129471264</v>
      </c>
      <c r="W1332">
        <v>86739592</v>
      </c>
      <c r="Y1332">
        <v>16855184</v>
      </c>
      <c r="Z1332">
        <v>21795786</v>
      </c>
      <c r="AA1332">
        <v>176864656</v>
      </c>
      <c r="AC1332">
        <v>10368938</v>
      </c>
      <c r="AD1332">
        <v>202888352</v>
      </c>
      <c r="AE1332">
        <v>148738992</v>
      </c>
      <c r="AF1332">
        <v>351627328</v>
      </c>
      <c r="AG1332">
        <v>148428640</v>
      </c>
      <c r="AH1332">
        <v>20002100</v>
      </c>
      <c r="AI1332">
        <v>8331942</v>
      </c>
      <c r="AJ1332">
        <v>28334042</v>
      </c>
      <c r="AK1332">
        <v>45201752</v>
      </c>
      <c r="AL1332">
        <v>17907648</v>
      </c>
      <c r="AM1332">
        <v>328765376</v>
      </c>
      <c r="AN1332">
        <v>153891984</v>
      </c>
      <c r="AO1332">
        <v>52649908</v>
      </c>
      <c r="AP1332">
        <v>2310678</v>
      </c>
      <c r="AQ1332">
        <v>2298423</v>
      </c>
      <c r="AR1332">
        <v>351627328</v>
      </c>
      <c r="AS1332">
        <v>328765376</v>
      </c>
      <c r="AT1332">
        <v>1989</v>
      </c>
      <c r="AU1332">
        <v>0.55200000000000005</v>
      </c>
      <c r="AV1332">
        <v>6228</v>
      </c>
      <c r="AW1332">
        <v>0.107627</v>
      </c>
      <c r="AX1332">
        <v>0.56453299999999995</v>
      </c>
      <c r="AY1332">
        <v>3.9084099999999997E-2</v>
      </c>
      <c r="AZ1332">
        <v>56747</v>
      </c>
    </row>
    <row r="1333" spans="1:52">
      <c r="A1333">
        <v>2005</v>
      </c>
      <c r="B1333">
        <v>150136</v>
      </c>
      <c r="C1333" t="s">
        <v>445</v>
      </c>
      <c r="D1333" t="s">
        <v>444</v>
      </c>
      <c r="E1333">
        <f t="shared" si="20"/>
        <v>1</v>
      </c>
      <c r="F1333">
        <f>IF(ISNA(VLOOKUP(B1333,criteria!$U$2:$U$174,1,0)),0,1)</f>
        <v>1</v>
      </c>
      <c r="G1333">
        <v>0.80331681666498134</v>
      </c>
      <c r="H1333">
        <v>0.46475327291037261</v>
      </c>
      <c r="I1333">
        <v>9889</v>
      </c>
      <c r="J1333">
        <v>7944</v>
      </c>
      <c r="K1333">
        <v>3668</v>
      </c>
      <c r="L1333">
        <v>24</v>
      </c>
      <c r="M1333">
        <v>3692</v>
      </c>
      <c r="N1333">
        <v>47306</v>
      </c>
      <c r="O1333" t="s">
        <v>282</v>
      </c>
      <c r="P1333" t="s">
        <v>50</v>
      </c>
      <c r="Q1333" t="s">
        <v>54</v>
      </c>
      <c r="V1333">
        <v>137012528</v>
      </c>
      <c r="W1333">
        <v>98068128</v>
      </c>
      <c r="Y1333">
        <v>11672490</v>
      </c>
      <c r="Z1333">
        <v>21130072</v>
      </c>
      <c r="AA1333">
        <v>172104832</v>
      </c>
      <c r="AB1333">
        <v>3532511</v>
      </c>
      <c r="AC1333">
        <v>11607342</v>
      </c>
      <c r="AD1333">
        <v>217162560</v>
      </c>
      <c r="AE1333">
        <v>146471264</v>
      </c>
      <c r="AF1333">
        <v>366254848</v>
      </c>
      <c r="AG1333">
        <v>155493232</v>
      </c>
      <c r="AH1333">
        <v>20311694</v>
      </c>
      <c r="AI1333">
        <v>7169038.5</v>
      </c>
      <c r="AJ1333">
        <v>27480732</v>
      </c>
      <c r="AK1333">
        <v>50082876</v>
      </c>
      <c r="AL1333">
        <v>18534788</v>
      </c>
      <c r="AM1333">
        <v>342150336</v>
      </c>
      <c r="AN1333">
        <v>159962384</v>
      </c>
      <c r="AO1333">
        <v>57597244</v>
      </c>
      <c r="AP1333">
        <v>2298423</v>
      </c>
      <c r="AQ1333">
        <v>2450288</v>
      </c>
      <c r="AR1333">
        <v>366254848</v>
      </c>
      <c r="AS1333">
        <v>342150336</v>
      </c>
      <c r="AT1333">
        <v>2176</v>
      </c>
      <c r="AU1333">
        <v>0.58899999999999997</v>
      </c>
      <c r="AV1333">
        <v>6680</v>
      </c>
      <c r="AW1333">
        <v>0.106444</v>
      </c>
      <c r="AX1333">
        <v>0.55911999999999995</v>
      </c>
      <c r="AY1333">
        <v>3.8262400000000002E-2</v>
      </c>
      <c r="AZ1333">
        <v>58196</v>
      </c>
    </row>
    <row r="1334" spans="1:52">
      <c r="A1334">
        <v>2006</v>
      </c>
      <c r="B1334">
        <v>150136</v>
      </c>
      <c r="C1334" t="s">
        <v>445</v>
      </c>
      <c r="D1334" t="s">
        <v>444</v>
      </c>
      <c r="E1334">
        <f t="shared" si="20"/>
        <v>1</v>
      </c>
      <c r="F1334">
        <f>IF(ISNA(VLOOKUP(B1334,criteria!$U$2:$U$174,1,0)),0,1)</f>
        <v>1</v>
      </c>
      <c r="G1334">
        <v>0.79076360310928218</v>
      </c>
      <c r="H1334">
        <v>0.46224123973632475</v>
      </c>
      <c r="I1334">
        <v>10935</v>
      </c>
      <c r="J1334">
        <v>8647</v>
      </c>
      <c r="K1334">
        <v>3955</v>
      </c>
      <c r="L1334">
        <v>42</v>
      </c>
      <c r="M1334">
        <v>3997</v>
      </c>
      <c r="N1334">
        <v>47306</v>
      </c>
      <c r="O1334" t="s">
        <v>282</v>
      </c>
      <c r="P1334" t="s">
        <v>50</v>
      </c>
      <c r="Q1334" t="s">
        <v>54</v>
      </c>
      <c r="V1334">
        <v>146877920</v>
      </c>
      <c r="W1334">
        <v>103619128</v>
      </c>
      <c r="Y1334">
        <v>13958752</v>
      </c>
      <c r="Z1334">
        <v>22794086</v>
      </c>
      <c r="AA1334">
        <v>173618272</v>
      </c>
      <c r="AB1334">
        <v>3653610</v>
      </c>
      <c r="AC1334">
        <v>17478348</v>
      </c>
      <c r="AD1334">
        <v>217331392</v>
      </c>
      <c r="AE1334">
        <v>167546976</v>
      </c>
      <c r="AF1334">
        <v>399638048</v>
      </c>
      <c r="AG1334">
        <v>156247296</v>
      </c>
      <c r="AH1334">
        <v>22991870</v>
      </c>
      <c r="AI1334">
        <v>7785635</v>
      </c>
      <c r="AJ1334">
        <v>30777504</v>
      </c>
      <c r="AK1334">
        <v>45794424</v>
      </c>
      <c r="AL1334">
        <v>18981486</v>
      </c>
      <c r="AM1334">
        <v>356898496</v>
      </c>
      <c r="AN1334">
        <v>166768832</v>
      </c>
      <c r="AO1334">
        <v>54820456</v>
      </c>
      <c r="AP1334">
        <v>2450288</v>
      </c>
      <c r="AQ1334">
        <v>2655022</v>
      </c>
      <c r="AR1334">
        <v>399638048</v>
      </c>
      <c r="AS1334">
        <v>356898496</v>
      </c>
      <c r="AT1334">
        <v>2190</v>
      </c>
      <c r="AU1334">
        <v>0.58499999999999996</v>
      </c>
      <c r="AW1334">
        <v>0.107127</v>
      </c>
      <c r="AX1334">
        <v>0.55691599999999997</v>
      </c>
      <c r="AY1334">
        <v>3.6146299999999999E-2</v>
      </c>
      <c r="AZ1334">
        <v>59208</v>
      </c>
    </row>
    <row r="1335" spans="1:52">
      <c r="A1335">
        <v>2007</v>
      </c>
      <c r="B1335">
        <v>150136</v>
      </c>
      <c r="C1335" t="s">
        <v>445</v>
      </c>
      <c r="D1335" t="s">
        <v>444</v>
      </c>
      <c r="E1335">
        <f t="shared" si="20"/>
        <v>1</v>
      </c>
      <c r="F1335">
        <f>IF(ISNA(VLOOKUP(B1335,criteria!$U$2:$U$174,1,0)),0,1)</f>
        <v>1</v>
      </c>
      <c r="G1335">
        <v>0.71995756932868615</v>
      </c>
      <c r="H1335">
        <v>0.39707430014733741</v>
      </c>
      <c r="I1335">
        <v>13198</v>
      </c>
      <c r="J1335">
        <v>9502</v>
      </c>
      <c r="K1335">
        <v>3755</v>
      </c>
      <c r="L1335">
        <v>18</v>
      </c>
      <c r="M1335">
        <v>3773</v>
      </c>
      <c r="N1335">
        <v>47306</v>
      </c>
      <c r="O1335" t="s">
        <v>282</v>
      </c>
      <c r="P1335" t="s">
        <v>50</v>
      </c>
      <c r="Q1335" t="s">
        <v>51</v>
      </c>
      <c r="V1335">
        <v>155172880</v>
      </c>
      <c r="W1335">
        <v>108225632</v>
      </c>
      <c r="Y1335">
        <v>12449971</v>
      </c>
      <c r="Z1335">
        <v>25339284</v>
      </c>
      <c r="AA1335">
        <v>176069616</v>
      </c>
      <c r="AB1335">
        <v>8762676</v>
      </c>
      <c r="AC1335">
        <v>22370552</v>
      </c>
      <c r="AD1335">
        <v>205666144</v>
      </c>
      <c r="AE1335">
        <v>204613136</v>
      </c>
      <c r="AF1335">
        <v>421539328</v>
      </c>
      <c r="AG1335">
        <v>171685920</v>
      </c>
      <c r="AH1335">
        <v>21646494</v>
      </c>
      <c r="AI1335">
        <v>11495606</v>
      </c>
      <c r="AJ1335">
        <v>33142100</v>
      </c>
      <c r="AK1335">
        <v>51989848</v>
      </c>
      <c r="AL1335">
        <v>20730292</v>
      </c>
      <c r="AM1335">
        <v>385217600</v>
      </c>
      <c r="AN1335">
        <v>177497280</v>
      </c>
      <c r="AO1335">
        <v>58249976</v>
      </c>
      <c r="AP1335">
        <v>2655022</v>
      </c>
      <c r="AQ1335">
        <v>2820802</v>
      </c>
      <c r="AR1335">
        <v>421539328</v>
      </c>
      <c r="AS1335">
        <v>385217600</v>
      </c>
      <c r="AT1335">
        <v>2422</v>
      </c>
      <c r="AU1335">
        <v>0.60399999999999998</v>
      </c>
      <c r="AW1335">
        <v>0.109333</v>
      </c>
      <c r="AX1335">
        <v>0.56191999999999998</v>
      </c>
      <c r="AY1335">
        <v>3.5746300000000002E-2</v>
      </c>
      <c r="AZ1335">
        <v>59577</v>
      </c>
    </row>
    <row r="1336" spans="1:52">
      <c r="A1336">
        <v>2008</v>
      </c>
      <c r="B1336">
        <v>150136</v>
      </c>
      <c r="C1336" t="s">
        <v>445</v>
      </c>
      <c r="D1336" t="s">
        <v>444</v>
      </c>
      <c r="E1336">
        <f t="shared" si="20"/>
        <v>1</v>
      </c>
      <c r="F1336">
        <f>IF(ISNA(VLOOKUP(B1336,criteria!$U$2:$U$174,1,0)),0,1)</f>
        <v>1</v>
      </c>
      <c r="G1336">
        <v>0.73397226457561893</v>
      </c>
      <c r="H1336">
        <v>0.39954495993669009</v>
      </c>
      <c r="I1336">
        <v>13773</v>
      </c>
      <c r="J1336">
        <v>10109</v>
      </c>
      <c r="K1336">
        <v>4013</v>
      </c>
      <c r="L1336">
        <v>26</v>
      </c>
      <c r="M1336">
        <v>4039</v>
      </c>
      <c r="N1336">
        <v>47306</v>
      </c>
      <c r="O1336" t="s">
        <v>282</v>
      </c>
      <c r="P1336" t="s">
        <v>50</v>
      </c>
      <c r="Q1336" t="s">
        <v>54</v>
      </c>
      <c r="V1336">
        <v>167309088</v>
      </c>
      <c r="W1336">
        <v>116533056</v>
      </c>
      <c r="Y1336">
        <v>13453388</v>
      </c>
      <c r="Z1336">
        <v>26442484</v>
      </c>
      <c r="AA1336">
        <v>170429120</v>
      </c>
      <c r="AB1336">
        <v>8589209</v>
      </c>
      <c r="AC1336">
        <v>23365924</v>
      </c>
      <c r="AD1336">
        <v>218103648</v>
      </c>
      <c r="AE1336">
        <v>196257616</v>
      </c>
      <c r="AF1336">
        <v>431898880</v>
      </c>
      <c r="AG1336">
        <v>176637872</v>
      </c>
      <c r="AH1336">
        <v>21944898</v>
      </c>
      <c r="AI1336">
        <v>10236674</v>
      </c>
      <c r="AJ1336">
        <v>32181572</v>
      </c>
      <c r="AK1336">
        <v>50684644</v>
      </c>
      <c r="AL1336">
        <v>21866600</v>
      </c>
      <c r="AM1336">
        <v>396732544</v>
      </c>
      <c r="AN1336">
        <v>183464672</v>
      </c>
      <c r="AO1336">
        <v>62518508</v>
      </c>
      <c r="AP1336">
        <v>136721648</v>
      </c>
      <c r="AQ1336">
        <v>122570080</v>
      </c>
      <c r="AR1336">
        <v>431898880</v>
      </c>
      <c r="AS1336">
        <v>396732544</v>
      </c>
      <c r="AT1336">
        <v>2366</v>
      </c>
      <c r="AU1336">
        <v>0.59699999999999998</v>
      </c>
      <c r="AW1336">
        <v>0.10192</v>
      </c>
      <c r="AX1336">
        <v>0.56304600000000005</v>
      </c>
      <c r="AY1336">
        <v>3.6524800000000003E-2</v>
      </c>
      <c r="AZ1336">
        <v>63560</v>
      </c>
    </row>
    <row r="1337" spans="1:52">
      <c r="A1337">
        <v>2009</v>
      </c>
      <c r="B1337">
        <v>150136</v>
      </c>
      <c r="C1337" t="s">
        <v>445</v>
      </c>
      <c r="D1337" t="s">
        <v>444</v>
      </c>
      <c r="E1337">
        <f t="shared" si="20"/>
        <v>1</v>
      </c>
      <c r="F1337">
        <f>IF(ISNA(VLOOKUP(B1337,criteria!$U$2:$U$174,1,0)),0,1)</f>
        <v>1</v>
      </c>
      <c r="G1337">
        <v>0.73680976883495897</v>
      </c>
      <c r="H1337">
        <v>0.43548050865124038</v>
      </c>
      <c r="I1337">
        <v>13021</v>
      </c>
      <c r="J1337">
        <v>9594</v>
      </c>
      <c r="K1337">
        <v>4157</v>
      </c>
      <c r="L1337">
        <v>21</v>
      </c>
      <c r="M1337">
        <v>4178</v>
      </c>
      <c r="N1337">
        <v>47306</v>
      </c>
      <c r="O1337" t="s">
        <v>282</v>
      </c>
      <c r="P1337" t="s">
        <v>50</v>
      </c>
      <c r="Q1337" t="s">
        <v>54</v>
      </c>
      <c r="R1337">
        <v>-85.409000000000006</v>
      </c>
      <c r="S1337">
        <v>40.197699999999998</v>
      </c>
      <c r="V1337">
        <v>182190880</v>
      </c>
      <c r="W1337">
        <v>124737736</v>
      </c>
      <c r="Y1337">
        <v>11729225</v>
      </c>
      <c r="Z1337">
        <v>32944816</v>
      </c>
      <c r="AA1337">
        <v>163079200</v>
      </c>
      <c r="AB1337">
        <v>7787472</v>
      </c>
      <c r="AC1337">
        <v>9371208</v>
      </c>
      <c r="AD1337">
        <v>226218944</v>
      </c>
      <c r="AE1337">
        <v>197548800</v>
      </c>
      <c r="AF1337">
        <v>437646016</v>
      </c>
      <c r="AG1337">
        <v>185056128</v>
      </c>
      <c r="AH1337">
        <v>18978088</v>
      </c>
      <c r="AI1337">
        <v>9189507</v>
      </c>
      <c r="AJ1337">
        <v>28167596</v>
      </c>
      <c r="AK1337">
        <v>50622940</v>
      </c>
      <c r="AL1337">
        <v>20632038</v>
      </c>
      <c r="AM1337">
        <v>405792512</v>
      </c>
      <c r="AN1337">
        <v>190541408</v>
      </c>
      <c r="AO1337">
        <v>68745720</v>
      </c>
      <c r="AP1337">
        <v>122570080</v>
      </c>
      <c r="AQ1337">
        <v>137803904</v>
      </c>
      <c r="AR1337">
        <v>437646016</v>
      </c>
      <c r="AS1337">
        <v>405792512</v>
      </c>
      <c r="AT1337">
        <v>2094</v>
      </c>
      <c r="AU1337">
        <v>0.57199999999999995</v>
      </c>
      <c r="AV1337">
        <v>8052</v>
      </c>
      <c r="AW1337">
        <v>0.108316</v>
      </c>
      <c r="AX1337">
        <v>0.56277100000000002</v>
      </c>
      <c r="AY1337">
        <v>3.7798999999999999E-2</v>
      </c>
      <c r="AZ1337">
        <v>63475</v>
      </c>
    </row>
    <row r="1338" spans="1:52">
      <c r="A1338">
        <v>2010</v>
      </c>
      <c r="B1338">
        <v>150136</v>
      </c>
      <c r="C1338" t="s">
        <v>445</v>
      </c>
      <c r="D1338" t="s">
        <v>444</v>
      </c>
      <c r="E1338">
        <f t="shared" si="20"/>
        <v>1</v>
      </c>
      <c r="F1338">
        <f>IF(ISNA(VLOOKUP(B1338,criteria!$U$2:$U$174,1,0)),0,1)</f>
        <v>1</v>
      </c>
      <c r="G1338">
        <v>0.64696787493557806</v>
      </c>
      <c r="H1338">
        <v>0.34360063728093465</v>
      </c>
      <c r="I1338">
        <v>17463</v>
      </c>
      <c r="J1338">
        <v>11298</v>
      </c>
      <c r="K1338">
        <v>3864</v>
      </c>
      <c r="L1338">
        <v>18</v>
      </c>
      <c r="M1338">
        <v>3882</v>
      </c>
      <c r="N1338">
        <v>47306</v>
      </c>
      <c r="O1338" t="s">
        <v>282</v>
      </c>
      <c r="P1338" t="s">
        <v>50</v>
      </c>
      <c r="Q1338" t="s">
        <v>54</v>
      </c>
      <c r="R1338">
        <v>-85.409000000000006</v>
      </c>
      <c r="S1338">
        <v>40.197800000000001</v>
      </c>
      <c r="V1338">
        <v>199466096</v>
      </c>
      <c r="W1338">
        <v>135136960</v>
      </c>
      <c r="Y1338">
        <v>13980187</v>
      </c>
      <c r="Z1338">
        <v>36607928</v>
      </c>
      <c r="AA1338">
        <v>163158864</v>
      </c>
      <c r="AB1338">
        <v>5412971</v>
      </c>
      <c r="AC1338">
        <v>15413067</v>
      </c>
      <c r="AD1338">
        <v>240662432</v>
      </c>
      <c r="AE1338">
        <v>195612512</v>
      </c>
      <c r="AF1338">
        <v>451076064</v>
      </c>
      <c r="AG1338">
        <v>189665520</v>
      </c>
      <c r="AH1338">
        <v>19976786</v>
      </c>
      <c r="AI1338">
        <v>10234363</v>
      </c>
      <c r="AJ1338">
        <v>30211148</v>
      </c>
      <c r="AK1338">
        <v>49200580</v>
      </c>
      <c r="AL1338">
        <v>21656410</v>
      </c>
      <c r="AM1338">
        <v>418772960</v>
      </c>
      <c r="AN1338">
        <v>195638400</v>
      </c>
      <c r="AO1338">
        <v>65410876</v>
      </c>
      <c r="AP1338">
        <v>137803904</v>
      </c>
      <c r="AQ1338">
        <v>159198896</v>
      </c>
      <c r="AR1338">
        <v>451076064</v>
      </c>
      <c r="AS1338">
        <v>418772960</v>
      </c>
      <c r="AT1338">
        <v>2059</v>
      </c>
      <c r="AU1338">
        <v>0.56299999999999994</v>
      </c>
      <c r="AV1338">
        <v>8208</v>
      </c>
      <c r="AW1338">
        <v>0.117508</v>
      </c>
      <c r="AX1338">
        <v>0.56619900000000001</v>
      </c>
      <c r="AY1338">
        <v>3.9583100000000003E-2</v>
      </c>
      <c r="AZ1338">
        <v>59558</v>
      </c>
    </row>
    <row r="1339" spans="1:52">
      <c r="A1339">
        <v>2011</v>
      </c>
      <c r="B1339">
        <v>150136</v>
      </c>
      <c r="C1339" t="s">
        <v>445</v>
      </c>
      <c r="D1339" t="s">
        <v>444</v>
      </c>
      <c r="E1339">
        <f t="shared" si="20"/>
        <v>1</v>
      </c>
      <c r="F1339">
        <f>IF(ISNA(VLOOKUP(B1339,criteria!$U$2:$U$174,1,0)),0,1)</f>
        <v>1</v>
      </c>
      <c r="G1339">
        <v>0.67536008949797233</v>
      </c>
      <c r="H1339">
        <v>0.39797080443110056</v>
      </c>
      <c r="I1339">
        <v>14302</v>
      </c>
      <c r="J1339">
        <v>9659</v>
      </c>
      <c r="K1339">
        <v>3830</v>
      </c>
      <c r="L1339">
        <v>14</v>
      </c>
      <c r="M1339">
        <v>3844</v>
      </c>
      <c r="N1339">
        <v>47306</v>
      </c>
      <c r="O1339" t="s">
        <v>282</v>
      </c>
      <c r="P1339" t="s">
        <v>50</v>
      </c>
      <c r="Q1339" t="s">
        <v>54</v>
      </c>
      <c r="R1339">
        <v>-85.408900000000003</v>
      </c>
      <c r="S1339">
        <v>40.198900000000002</v>
      </c>
      <c r="T1339">
        <v>5.3999999999999999E-2</v>
      </c>
      <c r="U1339">
        <v>3597</v>
      </c>
      <c r="V1339">
        <v>213108848</v>
      </c>
      <c r="W1339">
        <v>149074064</v>
      </c>
      <c r="Y1339">
        <v>8650838</v>
      </c>
      <c r="Z1339">
        <v>35227280</v>
      </c>
      <c r="AA1339">
        <v>152218080</v>
      </c>
      <c r="AB1339">
        <v>3630992</v>
      </c>
      <c r="AC1339">
        <v>10273878</v>
      </c>
      <c r="AD1339">
        <v>254504224</v>
      </c>
      <c r="AE1339">
        <v>181824464</v>
      </c>
      <c r="AF1339">
        <v>455815328</v>
      </c>
      <c r="AG1339">
        <v>187078192</v>
      </c>
      <c r="AH1339">
        <v>12306155</v>
      </c>
      <c r="AI1339">
        <v>10889541</v>
      </c>
      <c r="AJ1339">
        <v>23195696</v>
      </c>
      <c r="AK1339">
        <v>52535880</v>
      </c>
      <c r="AL1339">
        <v>19369250</v>
      </c>
      <c r="AM1339">
        <v>419466720</v>
      </c>
      <c r="AN1339">
        <v>199491024</v>
      </c>
      <c r="AO1339">
        <v>64309736</v>
      </c>
      <c r="AP1339">
        <v>159198896</v>
      </c>
      <c r="AQ1339">
        <v>162212336</v>
      </c>
      <c r="AR1339">
        <v>455815328</v>
      </c>
      <c r="AS1339">
        <v>419466720</v>
      </c>
      <c r="AT1339">
        <v>2262</v>
      </c>
      <c r="AU1339">
        <v>0.57299999999999995</v>
      </c>
      <c r="AV1339">
        <v>8472</v>
      </c>
      <c r="AW1339">
        <v>0.11446099999999999</v>
      </c>
      <c r="AX1339">
        <v>0.57343</v>
      </c>
      <c r="AY1339">
        <v>3.5776799999999997E-2</v>
      </c>
      <c r="AZ1339">
        <v>58721</v>
      </c>
    </row>
    <row r="1340" spans="1:52">
      <c r="A1340">
        <v>2012</v>
      </c>
      <c r="B1340">
        <v>150136</v>
      </c>
      <c r="C1340" t="s">
        <v>445</v>
      </c>
      <c r="D1340" t="s">
        <v>444</v>
      </c>
      <c r="E1340">
        <f t="shared" si="20"/>
        <v>1</v>
      </c>
      <c r="F1340">
        <f>IF(ISNA(VLOOKUP(B1340,criteria!$U$2:$U$174,1,0)),0,1)</f>
        <v>1</v>
      </c>
      <c r="G1340">
        <v>0.61029238387172835</v>
      </c>
      <c r="H1340">
        <v>0.34347532116294793</v>
      </c>
      <c r="I1340">
        <v>16964</v>
      </c>
      <c r="J1340">
        <v>10353</v>
      </c>
      <c r="K1340">
        <v>3543</v>
      </c>
      <c r="L1340">
        <v>13</v>
      </c>
      <c r="M1340">
        <v>3556</v>
      </c>
      <c r="N1340">
        <v>47306</v>
      </c>
      <c r="O1340" t="s">
        <v>282</v>
      </c>
      <c r="P1340" t="s">
        <v>50</v>
      </c>
      <c r="Q1340" t="s">
        <v>54</v>
      </c>
      <c r="R1340">
        <v>-85.408900000000003</v>
      </c>
      <c r="S1340">
        <v>40.198900000000002</v>
      </c>
      <c r="T1340">
        <v>8.5000000000000006E-2</v>
      </c>
      <c r="U1340">
        <v>3915</v>
      </c>
      <c r="V1340">
        <v>217476256</v>
      </c>
      <c r="W1340">
        <v>149699760</v>
      </c>
      <c r="Y1340">
        <v>7146986</v>
      </c>
      <c r="Z1340">
        <v>31900692</v>
      </c>
      <c r="AA1340">
        <v>151453040</v>
      </c>
      <c r="AB1340">
        <v>7212364</v>
      </c>
      <c r="AC1340">
        <v>13340894</v>
      </c>
      <c r="AD1340">
        <v>251330624</v>
      </c>
      <c r="AE1340">
        <v>180293568</v>
      </c>
      <c r="AF1340">
        <v>449299392</v>
      </c>
      <c r="AG1340">
        <v>196679984</v>
      </c>
      <c r="AH1340">
        <v>9378851</v>
      </c>
      <c r="AI1340">
        <v>13203258</v>
      </c>
      <c r="AJ1340">
        <v>22582108</v>
      </c>
      <c r="AK1340">
        <v>58541740</v>
      </c>
      <c r="AL1340">
        <v>19929618</v>
      </c>
      <c r="AM1340">
        <v>428786848</v>
      </c>
      <c r="AN1340">
        <v>202770288</v>
      </c>
      <c r="AO1340">
        <v>64192460</v>
      </c>
      <c r="AP1340">
        <v>162212336</v>
      </c>
      <c r="AQ1340">
        <v>171650304</v>
      </c>
      <c r="AR1340">
        <v>449299392</v>
      </c>
      <c r="AS1340">
        <v>428786848</v>
      </c>
      <c r="AT1340">
        <v>2225</v>
      </c>
      <c r="AU1340">
        <v>0.59399999999999997</v>
      </c>
      <c r="AV1340">
        <v>8502</v>
      </c>
      <c r="AW1340">
        <v>0.105324</v>
      </c>
      <c r="AX1340">
        <v>0.58077000000000001</v>
      </c>
      <c r="AY1340">
        <v>3.10158E-2</v>
      </c>
      <c r="AZ1340">
        <v>60820.5</v>
      </c>
    </row>
    <row r="1341" spans="1:52">
      <c r="A1341">
        <v>2013</v>
      </c>
      <c r="B1341">
        <v>150136</v>
      </c>
      <c r="C1341" t="s">
        <v>445</v>
      </c>
      <c r="D1341" t="s">
        <v>444</v>
      </c>
      <c r="E1341">
        <f t="shared" si="20"/>
        <v>1</v>
      </c>
      <c r="F1341">
        <f>IF(ISNA(VLOOKUP(B1341,criteria!$U$2:$U$174,1,0)),0,1)</f>
        <v>1</v>
      </c>
      <c r="G1341">
        <v>0.60544456128052337</v>
      </c>
      <c r="H1341">
        <v>0.34890003859513702</v>
      </c>
      <c r="I1341">
        <v>17118</v>
      </c>
      <c r="J1341">
        <v>10364</v>
      </c>
      <c r="K1341">
        <v>3605</v>
      </c>
      <c r="L1341">
        <v>11</v>
      </c>
      <c r="M1341">
        <v>3616</v>
      </c>
      <c r="N1341">
        <v>47306</v>
      </c>
      <c r="O1341" t="s">
        <v>282</v>
      </c>
      <c r="P1341" t="s">
        <v>50</v>
      </c>
      <c r="Q1341" t="s">
        <v>54</v>
      </c>
      <c r="R1341">
        <v>-85.408900000000003</v>
      </c>
      <c r="S1341">
        <v>40.198900000000002</v>
      </c>
      <c r="T1341">
        <v>8.1000000000000003E-2</v>
      </c>
      <c r="U1341">
        <v>4188</v>
      </c>
      <c r="V1341">
        <v>222842176</v>
      </c>
      <c r="W1341">
        <v>147408480</v>
      </c>
      <c r="Y1341">
        <v>5994425</v>
      </c>
      <c r="Z1341">
        <v>32545840</v>
      </c>
      <c r="AA1341">
        <v>157998320</v>
      </c>
      <c r="AB1341">
        <v>7299442</v>
      </c>
      <c r="AC1341">
        <v>12042584</v>
      </c>
      <c r="AD1341">
        <v>250325760</v>
      </c>
      <c r="AE1341">
        <v>187613920</v>
      </c>
      <c r="AF1341">
        <v>471361472</v>
      </c>
      <c r="AG1341">
        <v>200242656</v>
      </c>
      <c r="AH1341">
        <v>9370287</v>
      </c>
      <c r="AI1341">
        <v>16936312</v>
      </c>
      <c r="AJ1341">
        <v>26306600</v>
      </c>
      <c r="AK1341">
        <v>59694836</v>
      </c>
      <c r="AL1341">
        <v>20909200</v>
      </c>
      <c r="AM1341">
        <v>453264416</v>
      </c>
      <c r="AN1341">
        <v>210503568</v>
      </c>
      <c r="AO1341">
        <v>73095872</v>
      </c>
      <c r="AP1341">
        <v>171650304</v>
      </c>
      <c r="AQ1341">
        <v>192109584</v>
      </c>
      <c r="AR1341">
        <v>471361472</v>
      </c>
      <c r="AS1341">
        <v>453264416</v>
      </c>
      <c r="AT1341">
        <v>2368</v>
      </c>
      <c r="AU1341">
        <v>0.59499999999999997</v>
      </c>
      <c r="AV1341">
        <v>8820</v>
      </c>
      <c r="AW1341">
        <v>9.8694699999999996E-2</v>
      </c>
      <c r="AX1341">
        <v>0.59323400000000004</v>
      </c>
      <c r="AY1341">
        <v>3.3963800000000002E-2</v>
      </c>
      <c r="AZ1341">
        <v>60234</v>
      </c>
    </row>
    <row r="1342" spans="1:52">
      <c r="A1342">
        <v>2014</v>
      </c>
      <c r="B1342">
        <v>150136</v>
      </c>
      <c r="C1342" t="s">
        <v>445</v>
      </c>
      <c r="D1342" t="s">
        <v>444</v>
      </c>
      <c r="E1342">
        <f t="shared" si="20"/>
        <v>1</v>
      </c>
      <c r="F1342">
        <f>IF(ISNA(VLOOKUP(B1342,criteria!$U$2:$U$174,1,0)),0,1)</f>
        <v>1</v>
      </c>
      <c r="G1342">
        <v>0.59877395482410123</v>
      </c>
      <c r="H1342">
        <v>0.33176535694521309</v>
      </c>
      <c r="I1342">
        <v>18107</v>
      </c>
      <c r="J1342">
        <v>10842</v>
      </c>
      <c r="K1342">
        <v>3589</v>
      </c>
      <c r="L1342">
        <v>8</v>
      </c>
      <c r="M1342">
        <v>3597</v>
      </c>
      <c r="N1342">
        <v>47306</v>
      </c>
      <c r="O1342" t="s">
        <v>282</v>
      </c>
      <c r="P1342" t="s">
        <v>50</v>
      </c>
      <c r="Q1342" t="s">
        <v>54</v>
      </c>
      <c r="R1342">
        <v>-85.408900000000003</v>
      </c>
      <c r="S1342">
        <v>40.198900000000002</v>
      </c>
      <c r="T1342">
        <v>4.9000000000000002E-2</v>
      </c>
      <c r="U1342">
        <v>4898</v>
      </c>
      <c r="V1342">
        <v>227094096</v>
      </c>
      <c r="W1342">
        <v>162691296</v>
      </c>
      <c r="Y1342">
        <v>4345768</v>
      </c>
      <c r="Z1342">
        <v>32912568</v>
      </c>
      <c r="AA1342">
        <v>153183568</v>
      </c>
      <c r="AB1342">
        <v>6715720</v>
      </c>
      <c r="AC1342">
        <v>27598862</v>
      </c>
      <c r="AD1342">
        <v>262196224</v>
      </c>
      <c r="AE1342">
        <v>198909632</v>
      </c>
      <c r="AF1342">
        <v>490203648</v>
      </c>
      <c r="AG1342">
        <v>183691952</v>
      </c>
      <c r="AH1342">
        <v>8199910</v>
      </c>
      <c r="AI1342">
        <v>16707104</v>
      </c>
      <c r="AJ1342">
        <v>24907014</v>
      </c>
      <c r="AK1342">
        <v>59250264</v>
      </c>
      <c r="AL1342">
        <v>19759304</v>
      </c>
      <c r="AM1342">
        <v>473815584</v>
      </c>
      <c r="AN1342">
        <v>218069600</v>
      </c>
      <c r="AO1342">
        <v>69650752</v>
      </c>
      <c r="AP1342">
        <v>192109584</v>
      </c>
      <c r="AQ1342">
        <v>192694016</v>
      </c>
      <c r="AR1342">
        <v>490203648</v>
      </c>
      <c r="AS1342">
        <v>473815584</v>
      </c>
      <c r="AT1342">
        <v>2463</v>
      </c>
      <c r="AU1342">
        <v>0.59599999999999997</v>
      </c>
      <c r="AV1342">
        <v>9126</v>
      </c>
      <c r="AW1342">
        <v>9.6414E-2</v>
      </c>
      <c r="AX1342">
        <v>0.602128</v>
      </c>
      <c r="AY1342">
        <v>3.3626700000000002E-2</v>
      </c>
      <c r="AZ1342">
        <v>61266</v>
      </c>
    </row>
    <row r="1343" spans="1:52">
      <c r="A1343">
        <v>2015</v>
      </c>
      <c r="B1343">
        <v>150136</v>
      </c>
      <c r="C1343" t="s">
        <v>445</v>
      </c>
      <c r="D1343" t="s">
        <v>444</v>
      </c>
      <c r="E1343">
        <f t="shared" si="20"/>
        <v>1</v>
      </c>
      <c r="F1343">
        <f>IF(ISNA(VLOOKUP(B1343,criteria!$U$2:$U$174,1,0)),0,1)</f>
        <v>1</v>
      </c>
      <c r="G1343">
        <v>0.6050029349347541</v>
      </c>
      <c r="H1343">
        <v>0.26143742070303755</v>
      </c>
      <c r="I1343">
        <v>22147</v>
      </c>
      <c r="J1343">
        <v>13399</v>
      </c>
      <c r="K1343">
        <v>3492</v>
      </c>
      <c r="L1343">
        <v>11</v>
      </c>
      <c r="M1343">
        <v>3503</v>
      </c>
      <c r="N1343">
        <v>47306</v>
      </c>
      <c r="O1343" t="s">
        <v>282</v>
      </c>
      <c r="P1343" t="s">
        <v>50</v>
      </c>
      <c r="Q1343" t="s">
        <v>54</v>
      </c>
      <c r="R1343">
        <v>-85.408900000000003</v>
      </c>
      <c r="S1343">
        <v>40.198900000000002</v>
      </c>
      <c r="T1343">
        <v>4.3999999999999997E-2</v>
      </c>
      <c r="U1343">
        <v>5323</v>
      </c>
      <c r="V1343">
        <v>232846880</v>
      </c>
      <c r="W1343">
        <v>164692256</v>
      </c>
      <c r="Y1343">
        <v>3972010</v>
      </c>
      <c r="Z1343">
        <v>32646860</v>
      </c>
      <c r="AA1343">
        <v>160502976</v>
      </c>
      <c r="AB1343">
        <v>8255215</v>
      </c>
      <c r="AC1343">
        <v>34455968</v>
      </c>
      <c r="AD1343">
        <v>265002480</v>
      </c>
      <c r="AE1343">
        <v>215519136</v>
      </c>
      <c r="AF1343">
        <v>501469248</v>
      </c>
      <c r="AG1343">
        <v>212344368</v>
      </c>
      <c r="AH1343">
        <v>11402640</v>
      </c>
      <c r="AI1343">
        <v>15323896</v>
      </c>
      <c r="AJ1343">
        <v>26726536</v>
      </c>
      <c r="AK1343">
        <v>60469812</v>
      </c>
      <c r="AL1343">
        <v>25521196</v>
      </c>
      <c r="AM1343">
        <v>489964800</v>
      </c>
      <c r="AN1343">
        <v>237570272</v>
      </c>
      <c r="AO1343">
        <v>89808824</v>
      </c>
      <c r="AP1343">
        <v>192694016</v>
      </c>
      <c r="AQ1343">
        <v>182374592</v>
      </c>
      <c r="AR1343">
        <v>501469248</v>
      </c>
      <c r="AS1343">
        <v>489964800</v>
      </c>
      <c r="AT1343">
        <v>2233</v>
      </c>
      <c r="AU1343">
        <v>0.57999999999999996</v>
      </c>
      <c r="AV1343">
        <v>9656</v>
      </c>
      <c r="AW1343">
        <v>9.2234300000000005E-2</v>
      </c>
      <c r="AX1343">
        <v>0.60081700000000005</v>
      </c>
      <c r="AY1343">
        <v>3.1880100000000001E-2</v>
      </c>
      <c r="AZ1343">
        <v>62968</v>
      </c>
    </row>
    <row r="1344" spans="1:52">
      <c r="A1344">
        <v>2016</v>
      </c>
      <c r="B1344">
        <v>150136</v>
      </c>
      <c r="C1344" t="s">
        <v>445</v>
      </c>
      <c r="D1344" t="s">
        <v>444</v>
      </c>
      <c r="E1344">
        <f t="shared" si="20"/>
        <v>1</v>
      </c>
      <c r="F1344">
        <f>IF(ISNA(VLOOKUP(B1344,criteria!$U$2:$U$174,1,0)),0,1)</f>
        <v>1</v>
      </c>
      <c r="G1344">
        <v>0.62251869820092987</v>
      </c>
      <c r="H1344">
        <v>0.25178594622678269</v>
      </c>
      <c r="I1344">
        <v>24735</v>
      </c>
      <c r="J1344">
        <v>15398</v>
      </c>
      <c r="K1344">
        <v>3866</v>
      </c>
      <c r="L1344">
        <v>11</v>
      </c>
      <c r="M1344">
        <v>3877</v>
      </c>
      <c r="N1344">
        <v>47306</v>
      </c>
      <c r="O1344" t="s">
        <v>282</v>
      </c>
      <c r="P1344" t="s">
        <v>50</v>
      </c>
      <c r="Q1344" t="s">
        <v>54</v>
      </c>
      <c r="R1344">
        <v>-85.409000000000006</v>
      </c>
      <c r="S1344">
        <v>40.203400000000002</v>
      </c>
      <c r="T1344">
        <v>5.1999999999999998E-2</v>
      </c>
      <c r="U1344">
        <v>5112</v>
      </c>
      <c r="V1344">
        <v>242310320</v>
      </c>
      <c r="W1344">
        <v>168326992</v>
      </c>
      <c r="Y1344">
        <v>6126332</v>
      </c>
      <c r="Z1344">
        <v>32351132</v>
      </c>
      <c r="AA1344">
        <v>166550944</v>
      </c>
      <c r="AB1344">
        <v>7951836</v>
      </c>
      <c r="AC1344">
        <v>28530832</v>
      </c>
      <c r="AD1344">
        <v>274006944</v>
      </c>
      <c r="AE1344">
        <v>211407680</v>
      </c>
      <c r="AF1344">
        <v>505180096</v>
      </c>
      <c r="AG1344">
        <v>215990256</v>
      </c>
      <c r="AH1344">
        <v>12259018</v>
      </c>
      <c r="AI1344">
        <v>16228480</v>
      </c>
      <c r="AJ1344">
        <v>28487498</v>
      </c>
      <c r="AK1344">
        <v>60178712</v>
      </c>
      <c r="AL1344">
        <v>21046864</v>
      </c>
      <c r="AM1344">
        <v>502737600</v>
      </c>
      <c r="AN1344">
        <v>227964496</v>
      </c>
      <c r="AO1344">
        <v>88463888</v>
      </c>
      <c r="AP1344">
        <v>182374592</v>
      </c>
      <c r="AQ1344">
        <v>201810624</v>
      </c>
      <c r="AR1344">
        <v>505180096</v>
      </c>
      <c r="AS1344">
        <v>502737600</v>
      </c>
      <c r="AT1344">
        <v>2352</v>
      </c>
      <c r="AU1344">
        <v>0.61599999999999999</v>
      </c>
      <c r="AV1344">
        <v>9936</v>
      </c>
      <c r="AW1344">
        <v>8.5757799999999995E-2</v>
      </c>
      <c r="AX1344">
        <v>0.59822699999999995</v>
      </c>
      <c r="AY1344">
        <v>2.7154299999999999E-2</v>
      </c>
      <c r="AZ1344">
        <v>61975</v>
      </c>
    </row>
    <row r="1345" spans="1:52">
      <c r="A1345">
        <v>2017</v>
      </c>
      <c r="B1345">
        <v>150136</v>
      </c>
      <c r="C1345" t="s">
        <v>445</v>
      </c>
      <c r="D1345" t="s">
        <v>444</v>
      </c>
      <c r="E1345">
        <f t="shared" si="20"/>
        <v>1</v>
      </c>
      <c r="F1345">
        <f>IF(ISNA(VLOOKUP(B1345,criteria!$U$2:$U$174,1,0)),0,1)</f>
        <v>1</v>
      </c>
      <c r="G1345">
        <v>0.62076805423504611</v>
      </c>
      <c r="H1345">
        <v>0.2653659186255577</v>
      </c>
      <c r="I1345">
        <v>24191</v>
      </c>
      <c r="J1345">
        <v>15017</v>
      </c>
      <c r="K1345">
        <v>3973</v>
      </c>
      <c r="L1345">
        <v>12</v>
      </c>
      <c r="M1345">
        <v>3985</v>
      </c>
      <c r="N1345">
        <v>47306</v>
      </c>
      <c r="O1345" t="s">
        <v>282</v>
      </c>
      <c r="P1345" t="s">
        <v>50</v>
      </c>
      <c r="Q1345" t="s">
        <v>54</v>
      </c>
      <c r="R1345">
        <v>-85.409000000000006</v>
      </c>
      <c r="S1345">
        <v>40.203400000000002</v>
      </c>
      <c r="T1345">
        <v>4.7E-2</v>
      </c>
      <c r="U1345">
        <v>5080</v>
      </c>
      <c r="V1345">
        <v>253485984</v>
      </c>
      <c r="W1345">
        <v>171155808</v>
      </c>
      <c r="Y1345">
        <v>5489721</v>
      </c>
      <c r="Z1345">
        <v>31299668</v>
      </c>
      <c r="AA1345">
        <v>178242464</v>
      </c>
      <c r="AB1345">
        <v>9816248</v>
      </c>
      <c r="AC1345">
        <v>27939464</v>
      </c>
      <c r="AD1345">
        <v>274775520</v>
      </c>
      <c r="AE1345">
        <v>225972240</v>
      </c>
      <c r="AF1345">
        <v>525882432</v>
      </c>
      <c r="AG1345">
        <v>211429264</v>
      </c>
      <c r="AH1345">
        <v>12964680</v>
      </c>
      <c r="AI1345">
        <v>12386499</v>
      </c>
      <c r="AJ1345">
        <v>25351180</v>
      </c>
      <c r="AK1345">
        <v>61036368</v>
      </c>
      <c r="AL1345">
        <v>20902304</v>
      </c>
      <c r="AM1345">
        <v>493207104</v>
      </c>
      <c r="AN1345">
        <v>230885696</v>
      </c>
      <c r="AO1345">
        <v>73056160</v>
      </c>
      <c r="AP1345">
        <v>201810624</v>
      </c>
      <c r="AQ1345">
        <v>214258096</v>
      </c>
      <c r="AR1345">
        <v>525882432</v>
      </c>
      <c r="AS1345">
        <v>493207104</v>
      </c>
      <c r="AV1345">
        <v>10034</v>
      </c>
    </row>
    <row r="1346" spans="1:52">
      <c r="A1346">
        <v>1990</v>
      </c>
      <c r="B1346">
        <v>151102</v>
      </c>
      <c r="C1346" t="s">
        <v>594</v>
      </c>
      <c r="D1346" t="s">
        <v>444</v>
      </c>
      <c r="E1346">
        <f t="shared" ref="E1346:E1409" si="21">IF(M1346&gt;999,1,0)</f>
        <v>0</v>
      </c>
      <c r="F1346">
        <f>IF(ISNA(VLOOKUP(B1346,criteria!$U$2:$U$174,1,0)),0,1)</f>
        <v>1</v>
      </c>
      <c r="G1346" t="s">
        <v>636</v>
      </c>
      <c r="H1346" t="s">
        <v>636</v>
      </c>
      <c r="N1346">
        <v>46805</v>
      </c>
      <c r="O1346" t="s">
        <v>282</v>
      </c>
      <c r="V1346">
        <v>14401866</v>
      </c>
      <c r="Z1346">
        <v>2452321</v>
      </c>
      <c r="AA1346">
        <v>24049402</v>
      </c>
      <c r="AB1346">
        <v>1626443</v>
      </c>
      <c r="AC1346">
        <v>904158</v>
      </c>
      <c r="AF1346">
        <v>46709116</v>
      </c>
      <c r="AG1346">
        <v>23240154</v>
      </c>
      <c r="AH1346">
        <v>423248</v>
      </c>
      <c r="AI1346">
        <v>1120433</v>
      </c>
      <c r="AJ1346">
        <v>1543681</v>
      </c>
      <c r="AK1346">
        <v>2134026</v>
      </c>
      <c r="AL1346">
        <v>2470770</v>
      </c>
      <c r="AM1346">
        <v>46524128</v>
      </c>
      <c r="AN1346">
        <v>23684844</v>
      </c>
      <c r="AO1346">
        <v>6683373</v>
      </c>
    </row>
    <row r="1347" spans="1:52">
      <c r="A1347">
        <v>1991</v>
      </c>
      <c r="B1347">
        <v>151102</v>
      </c>
      <c r="C1347" t="s">
        <v>594</v>
      </c>
      <c r="D1347" t="s">
        <v>444</v>
      </c>
      <c r="E1347">
        <f t="shared" si="21"/>
        <v>0</v>
      </c>
      <c r="F1347">
        <f>IF(ISNA(VLOOKUP(B1347,criteria!$U$2:$U$174,1,0)),0,1)</f>
        <v>1</v>
      </c>
      <c r="G1347" t="s">
        <v>636</v>
      </c>
      <c r="H1347" t="s">
        <v>636</v>
      </c>
      <c r="N1347">
        <v>46805</v>
      </c>
      <c r="O1347" t="s">
        <v>282</v>
      </c>
      <c r="V1347">
        <v>15780947</v>
      </c>
      <c r="Z1347">
        <v>2852670</v>
      </c>
      <c r="AA1347">
        <v>26555512</v>
      </c>
      <c r="AB1347">
        <v>1942713</v>
      </c>
      <c r="AC1347">
        <v>1031477</v>
      </c>
      <c r="AF1347">
        <v>51561208</v>
      </c>
      <c r="AG1347">
        <v>24326932</v>
      </c>
      <c r="AH1347">
        <v>342644</v>
      </c>
      <c r="AI1347">
        <v>1154655</v>
      </c>
      <c r="AJ1347">
        <v>1497299</v>
      </c>
      <c r="AK1347">
        <v>2532530</v>
      </c>
      <c r="AL1347">
        <v>2654137</v>
      </c>
      <c r="AM1347">
        <v>51665224</v>
      </c>
      <c r="AN1347">
        <v>24967374</v>
      </c>
      <c r="AO1347">
        <v>7415106</v>
      </c>
    </row>
    <row r="1348" spans="1:52">
      <c r="A1348">
        <v>1992</v>
      </c>
      <c r="B1348">
        <v>151102</v>
      </c>
      <c r="C1348" t="s">
        <v>594</v>
      </c>
      <c r="D1348" t="s">
        <v>444</v>
      </c>
      <c r="E1348">
        <f t="shared" si="21"/>
        <v>0</v>
      </c>
      <c r="F1348">
        <f>IF(ISNA(VLOOKUP(B1348,criteria!$U$2:$U$174,1,0)),0,1)</f>
        <v>1</v>
      </c>
      <c r="G1348" t="s">
        <v>636</v>
      </c>
      <c r="H1348" t="s">
        <v>636</v>
      </c>
      <c r="N1348">
        <v>46805</v>
      </c>
      <c r="O1348" t="s">
        <v>282</v>
      </c>
      <c r="V1348">
        <v>17213940</v>
      </c>
      <c r="Z1348">
        <v>3755034</v>
      </c>
      <c r="AA1348">
        <v>25870872</v>
      </c>
      <c r="AB1348">
        <v>1961994</v>
      </c>
      <c r="AC1348">
        <v>973833</v>
      </c>
      <c r="AF1348">
        <v>52550912</v>
      </c>
      <c r="AG1348">
        <v>26021820</v>
      </c>
      <c r="AH1348">
        <v>336934</v>
      </c>
      <c r="AI1348">
        <v>953990</v>
      </c>
      <c r="AJ1348">
        <v>1290924</v>
      </c>
      <c r="AK1348">
        <v>2068766</v>
      </c>
      <c r="AL1348">
        <v>2773000</v>
      </c>
      <c r="AM1348">
        <v>63237696</v>
      </c>
      <c r="AN1348">
        <v>26171168</v>
      </c>
      <c r="AO1348">
        <v>7947196</v>
      </c>
    </row>
    <row r="1349" spans="1:52">
      <c r="A1349">
        <v>1993</v>
      </c>
      <c r="B1349">
        <v>151102</v>
      </c>
      <c r="C1349" t="s">
        <v>538</v>
      </c>
      <c r="D1349" t="s">
        <v>444</v>
      </c>
      <c r="E1349">
        <f t="shared" si="21"/>
        <v>0</v>
      </c>
      <c r="F1349">
        <f>IF(ISNA(VLOOKUP(B1349,criteria!$U$2:$U$174,1,0)),0,1)</f>
        <v>1</v>
      </c>
      <c r="G1349" t="s">
        <v>636</v>
      </c>
      <c r="H1349" t="s">
        <v>636</v>
      </c>
      <c r="N1349">
        <v>46805</v>
      </c>
      <c r="O1349" t="s">
        <v>282</v>
      </c>
      <c r="V1349">
        <v>18287364</v>
      </c>
      <c r="Z1349">
        <v>3083329</v>
      </c>
      <c r="AA1349">
        <v>27315598</v>
      </c>
      <c r="AB1349">
        <v>2113598</v>
      </c>
      <c r="AC1349">
        <v>858570</v>
      </c>
      <c r="AF1349">
        <v>54874468</v>
      </c>
      <c r="AG1349">
        <v>25841000</v>
      </c>
      <c r="AH1349">
        <v>302109</v>
      </c>
      <c r="AI1349">
        <v>1199793</v>
      </c>
      <c r="AJ1349">
        <v>1501902</v>
      </c>
      <c r="AK1349">
        <v>2055844</v>
      </c>
      <c r="AL1349">
        <v>3334489</v>
      </c>
      <c r="AM1349">
        <v>53968248</v>
      </c>
      <c r="AN1349">
        <v>27120592</v>
      </c>
      <c r="AO1349">
        <v>8428808</v>
      </c>
    </row>
    <row r="1350" spans="1:52">
      <c r="A1350">
        <v>1994</v>
      </c>
      <c r="B1350">
        <v>151102</v>
      </c>
      <c r="C1350" t="s">
        <v>538</v>
      </c>
      <c r="D1350" t="s">
        <v>444</v>
      </c>
      <c r="E1350">
        <f t="shared" si="21"/>
        <v>0</v>
      </c>
      <c r="F1350">
        <f>IF(ISNA(VLOOKUP(B1350,criteria!$U$2:$U$174,1,0)),0,1)</f>
        <v>1</v>
      </c>
      <c r="G1350" t="s">
        <v>636</v>
      </c>
      <c r="H1350" t="s">
        <v>636</v>
      </c>
      <c r="N1350">
        <v>46805</v>
      </c>
      <c r="O1350" t="s">
        <v>282</v>
      </c>
      <c r="V1350">
        <v>18817148</v>
      </c>
      <c r="X1350">
        <v>1737</v>
      </c>
      <c r="Z1350">
        <v>3138670</v>
      </c>
      <c r="AA1350">
        <v>27059340</v>
      </c>
      <c r="AB1350">
        <v>1861267</v>
      </c>
      <c r="AC1350">
        <v>940087</v>
      </c>
      <c r="AF1350">
        <v>55437380</v>
      </c>
      <c r="AG1350">
        <v>26898522</v>
      </c>
      <c r="AH1350">
        <v>469918</v>
      </c>
      <c r="AI1350">
        <v>1416751</v>
      </c>
      <c r="AJ1350">
        <v>1886669</v>
      </c>
      <c r="AK1350">
        <v>2294753</v>
      </c>
      <c r="AL1350">
        <v>3090691</v>
      </c>
      <c r="AM1350">
        <v>54205508</v>
      </c>
      <c r="AN1350">
        <v>27508384</v>
      </c>
      <c r="AO1350">
        <v>8483775</v>
      </c>
    </row>
    <row r="1351" spans="1:52">
      <c r="A1351">
        <v>1995</v>
      </c>
      <c r="B1351">
        <v>151102</v>
      </c>
      <c r="C1351" t="s">
        <v>538</v>
      </c>
      <c r="D1351" t="s">
        <v>444</v>
      </c>
      <c r="E1351">
        <f t="shared" si="21"/>
        <v>0</v>
      </c>
      <c r="F1351">
        <f>IF(ISNA(VLOOKUP(B1351,criteria!$U$2:$U$174,1,0)),0,1)</f>
        <v>1</v>
      </c>
      <c r="G1351" t="s">
        <v>636</v>
      </c>
      <c r="H1351" t="s">
        <v>636</v>
      </c>
      <c r="N1351">
        <v>46805</v>
      </c>
      <c r="O1351" t="s">
        <v>282</v>
      </c>
      <c r="V1351">
        <v>20032220</v>
      </c>
      <c r="Z1351">
        <v>2850891</v>
      </c>
      <c r="AA1351">
        <v>27786468</v>
      </c>
      <c r="AB1351">
        <v>2444101</v>
      </c>
      <c r="AC1351">
        <v>1104864</v>
      </c>
      <c r="AF1351">
        <v>57591728</v>
      </c>
      <c r="AG1351">
        <v>27459874</v>
      </c>
      <c r="AH1351">
        <v>673649</v>
      </c>
      <c r="AI1351">
        <v>1259513</v>
      </c>
      <c r="AJ1351">
        <v>1933162</v>
      </c>
      <c r="AK1351">
        <v>2061513</v>
      </c>
      <c r="AL1351">
        <v>3210145</v>
      </c>
      <c r="AM1351">
        <v>56383012</v>
      </c>
      <c r="AN1351">
        <v>28427070</v>
      </c>
      <c r="AO1351">
        <v>8753307</v>
      </c>
    </row>
    <row r="1352" spans="1:52">
      <c r="A1352">
        <v>1996</v>
      </c>
      <c r="B1352">
        <v>151102</v>
      </c>
      <c r="C1352" t="s">
        <v>538</v>
      </c>
      <c r="D1352" t="s">
        <v>444</v>
      </c>
      <c r="E1352">
        <f t="shared" si="21"/>
        <v>0</v>
      </c>
      <c r="F1352">
        <f>IF(ISNA(VLOOKUP(B1352,criteria!$U$2:$U$174,1,0)),0,1)</f>
        <v>1</v>
      </c>
      <c r="G1352" t="s">
        <v>636</v>
      </c>
      <c r="H1352" t="s">
        <v>636</v>
      </c>
      <c r="N1352">
        <v>46805</v>
      </c>
      <c r="O1352" t="s">
        <v>282</v>
      </c>
      <c r="V1352">
        <v>20854614</v>
      </c>
      <c r="Z1352">
        <v>2953019</v>
      </c>
      <c r="AA1352">
        <v>28735896</v>
      </c>
      <c r="AB1352">
        <v>2480044</v>
      </c>
      <c r="AC1352">
        <v>1180511</v>
      </c>
      <c r="AF1352">
        <v>59980944</v>
      </c>
      <c r="AG1352">
        <v>28920240</v>
      </c>
      <c r="AH1352">
        <v>410369</v>
      </c>
      <c r="AI1352">
        <v>1689257</v>
      </c>
      <c r="AJ1352">
        <v>2099626</v>
      </c>
      <c r="AK1352">
        <v>2455127</v>
      </c>
      <c r="AL1352">
        <v>3476690</v>
      </c>
      <c r="AM1352">
        <v>60583872</v>
      </c>
      <c r="AN1352">
        <v>30156016</v>
      </c>
      <c r="AO1352">
        <v>8810977</v>
      </c>
      <c r="AP1352">
        <v>8330150</v>
      </c>
      <c r="AQ1352">
        <v>10492992</v>
      </c>
      <c r="AT1352">
        <v>219</v>
      </c>
      <c r="AU1352">
        <v>0.193</v>
      </c>
    </row>
    <row r="1353" spans="1:52">
      <c r="A1353">
        <v>1997</v>
      </c>
      <c r="B1353">
        <v>151102</v>
      </c>
      <c r="C1353" t="s">
        <v>538</v>
      </c>
      <c r="D1353" t="s">
        <v>444</v>
      </c>
      <c r="E1353">
        <f t="shared" si="21"/>
        <v>0</v>
      </c>
      <c r="F1353">
        <f>IF(ISNA(VLOOKUP(B1353,criteria!$U$2:$U$174,1,0)),0,1)</f>
        <v>1</v>
      </c>
      <c r="G1353" t="s">
        <v>636</v>
      </c>
      <c r="H1353" t="s">
        <v>636</v>
      </c>
      <c r="N1353">
        <v>46805</v>
      </c>
      <c r="O1353" t="s">
        <v>282</v>
      </c>
      <c r="V1353">
        <v>22216260</v>
      </c>
      <c r="Z1353">
        <v>3343102</v>
      </c>
      <c r="AA1353">
        <v>30759540</v>
      </c>
      <c r="AB1353">
        <v>2160214</v>
      </c>
      <c r="AC1353">
        <v>1288215</v>
      </c>
      <c r="AF1353">
        <v>63822788</v>
      </c>
      <c r="AG1353">
        <v>30323644</v>
      </c>
      <c r="AH1353">
        <v>743845</v>
      </c>
      <c r="AI1353">
        <v>1621831</v>
      </c>
      <c r="AJ1353">
        <v>2365676</v>
      </c>
      <c r="AK1353">
        <v>3065009</v>
      </c>
      <c r="AL1353">
        <v>3327205</v>
      </c>
      <c r="AM1353">
        <v>64100168</v>
      </c>
      <c r="AN1353">
        <v>31341540</v>
      </c>
      <c r="AO1353">
        <v>9216657</v>
      </c>
      <c r="AP1353">
        <v>10492992</v>
      </c>
      <c r="AQ1353">
        <v>12852267</v>
      </c>
      <c r="AT1353">
        <v>211</v>
      </c>
      <c r="AU1353">
        <v>0.187</v>
      </c>
      <c r="AW1353">
        <v>0.42449300000000001</v>
      </c>
      <c r="AX1353">
        <v>0.63089099999999998</v>
      </c>
      <c r="AY1353">
        <v>0.17199900000000001</v>
      </c>
      <c r="AZ1353">
        <v>27484</v>
      </c>
    </row>
    <row r="1354" spans="1:52">
      <c r="A1354">
        <v>1998</v>
      </c>
      <c r="B1354">
        <v>151102</v>
      </c>
      <c r="C1354" t="s">
        <v>538</v>
      </c>
      <c r="D1354" t="s">
        <v>444</v>
      </c>
      <c r="E1354">
        <f t="shared" si="21"/>
        <v>0</v>
      </c>
      <c r="F1354">
        <f>IF(ISNA(VLOOKUP(B1354,criteria!$U$2:$U$174,1,0)),0,1)</f>
        <v>1</v>
      </c>
      <c r="G1354" t="s">
        <v>636</v>
      </c>
      <c r="H1354" t="s">
        <v>636</v>
      </c>
      <c r="N1354">
        <v>46805</v>
      </c>
      <c r="O1354" t="s">
        <v>282</v>
      </c>
      <c r="V1354">
        <v>23044544</v>
      </c>
      <c r="Z1354">
        <v>3707798</v>
      </c>
      <c r="AA1354">
        <v>31988284</v>
      </c>
      <c r="AB1354">
        <v>2980645</v>
      </c>
      <c r="AC1354">
        <v>1333776</v>
      </c>
      <c r="AF1354">
        <v>67252704</v>
      </c>
      <c r="AG1354">
        <v>31993520</v>
      </c>
      <c r="AH1354">
        <v>599338</v>
      </c>
      <c r="AI1354">
        <v>1596178</v>
      </c>
      <c r="AJ1354">
        <v>2195516</v>
      </c>
      <c r="AK1354">
        <v>2917784</v>
      </c>
      <c r="AL1354">
        <v>3636192</v>
      </c>
      <c r="AM1354">
        <v>68424880</v>
      </c>
      <c r="AN1354">
        <v>32981676</v>
      </c>
      <c r="AO1354">
        <v>9919124</v>
      </c>
      <c r="AP1354">
        <v>12883167</v>
      </c>
      <c r="AQ1354">
        <v>14960964</v>
      </c>
      <c r="AT1354">
        <v>220</v>
      </c>
      <c r="AU1354">
        <v>0.185</v>
      </c>
      <c r="AW1354">
        <v>0.41628399999999999</v>
      </c>
      <c r="AX1354">
        <v>0.61753100000000005</v>
      </c>
      <c r="AY1354">
        <v>0.17629700000000001</v>
      </c>
      <c r="AZ1354">
        <v>28334</v>
      </c>
    </row>
    <row r="1355" spans="1:52">
      <c r="A1355">
        <v>1999</v>
      </c>
      <c r="B1355">
        <v>151102</v>
      </c>
      <c r="C1355" t="s">
        <v>538</v>
      </c>
      <c r="D1355" t="s">
        <v>444</v>
      </c>
      <c r="E1355">
        <f t="shared" si="21"/>
        <v>0</v>
      </c>
      <c r="F1355">
        <f>IF(ISNA(VLOOKUP(B1355,criteria!$U$2:$U$174,1,0)),0,1)</f>
        <v>1</v>
      </c>
      <c r="G1355" t="s">
        <v>636</v>
      </c>
      <c r="H1355" t="s">
        <v>636</v>
      </c>
      <c r="N1355">
        <v>46805</v>
      </c>
      <c r="O1355" t="s">
        <v>282</v>
      </c>
      <c r="V1355">
        <v>25544056</v>
      </c>
      <c r="X1355">
        <v>5091</v>
      </c>
      <c r="Z1355">
        <v>3695422</v>
      </c>
      <c r="AA1355">
        <v>33677080</v>
      </c>
      <c r="AB1355">
        <v>2505496</v>
      </c>
      <c r="AC1355">
        <v>1268545</v>
      </c>
      <c r="AF1355">
        <v>71254992</v>
      </c>
      <c r="AG1355">
        <v>33357352</v>
      </c>
      <c r="AH1355">
        <v>658634</v>
      </c>
      <c r="AI1355">
        <v>2056827</v>
      </c>
      <c r="AJ1355">
        <v>2715461</v>
      </c>
      <c r="AK1355">
        <v>3118919</v>
      </c>
      <c r="AL1355">
        <v>4215344</v>
      </c>
      <c r="AM1355">
        <v>74074368</v>
      </c>
      <c r="AN1355">
        <v>34654500</v>
      </c>
      <c r="AO1355">
        <v>10214299</v>
      </c>
      <c r="AP1355">
        <v>14960964</v>
      </c>
      <c r="AQ1355">
        <v>15821260</v>
      </c>
      <c r="AT1355">
        <v>230</v>
      </c>
      <c r="AU1355">
        <v>0.20399999999999999</v>
      </c>
      <c r="AW1355">
        <v>0.42388599999999999</v>
      </c>
      <c r="AX1355">
        <v>0.61819299999999999</v>
      </c>
      <c r="AY1355">
        <v>0.17667099999999999</v>
      </c>
      <c r="AZ1355">
        <v>30121.5</v>
      </c>
    </row>
    <row r="1356" spans="1:52">
      <c r="A1356">
        <v>2000</v>
      </c>
      <c r="B1356">
        <v>151102</v>
      </c>
      <c r="C1356" t="s">
        <v>538</v>
      </c>
      <c r="D1356" t="s">
        <v>444</v>
      </c>
      <c r="E1356">
        <f t="shared" si="21"/>
        <v>0</v>
      </c>
      <c r="F1356">
        <f>IF(ISNA(VLOOKUP(B1356,criteria!$U$2:$U$174,1,0)),0,1)</f>
        <v>1</v>
      </c>
      <c r="G1356" t="s">
        <v>636</v>
      </c>
      <c r="H1356" t="s">
        <v>636</v>
      </c>
      <c r="N1356">
        <v>468051449</v>
      </c>
      <c r="O1356" t="s">
        <v>282</v>
      </c>
      <c r="V1356">
        <v>26726604</v>
      </c>
      <c r="Z1356">
        <v>4305225</v>
      </c>
      <c r="AA1356">
        <v>35364532</v>
      </c>
      <c r="AB1356">
        <v>3542720</v>
      </c>
      <c r="AC1356">
        <v>1182448</v>
      </c>
      <c r="AF1356">
        <v>75830648</v>
      </c>
      <c r="AG1356">
        <v>34311464</v>
      </c>
      <c r="AH1356">
        <v>529315</v>
      </c>
      <c r="AI1356">
        <v>2121314</v>
      </c>
      <c r="AJ1356">
        <v>2650629</v>
      </c>
      <c r="AK1356">
        <v>3202488</v>
      </c>
      <c r="AL1356">
        <v>4553613</v>
      </c>
      <c r="AM1356">
        <v>76723192</v>
      </c>
      <c r="AN1356">
        <v>35849568</v>
      </c>
      <c r="AO1356">
        <v>10826043</v>
      </c>
      <c r="AP1356">
        <v>15821260</v>
      </c>
      <c r="AQ1356">
        <v>15115052</v>
      </c>
      <c r="AT1356">
        <v>229</v>
      </c>
      <c r="AU1356">
        <v>0.215</v>
      </c>
      <c r="AW1356">
        <v>0.43382999999999999</v>
      </c>
      <c r="AX1356">
        <v>0.62826599999999999</v>
      </c>
      <c r="AY1356">
        <v>0.181231</v>
      </c>
      <c r="AZ1356">
        <v>32774</v>
      </c>
    </row>
    <row r="1357" spans="1:52">
      <c r="A1357">
        <v>2001</v>
      </c>
      <c r="B1357">
        <v>151102</v>
      </c>
      <c r="C1357" t="s">
        <v>538</v>
      </c>
      <c r="D1357" t="s">
        <v>444</v>
      </c>
      <c r="E1357">
        <f t="shared" si="21"/>
        <v>1</v>
      </c>
      <c r="F1357">
        <f>IF(ISNA(VLOOKUP(B1357,criteria!$U$2:$U$174,1,0)),0,1)</f>
        <v>1</v>
      </c>
      <c r="G1357">
        <v>0.95643485211830537</v>
      </c>
      <c r="H1357">
        <v>0.71959882992060176</v>
      </c>
      <c r="I1357">
        <v>2502</v>
      </c>
      <c r="J1357">
        <v>2393</v>
      </c>
      <c r="K1357">
        <v>1411</v>
      </c>
      <c r="L1357">
        <v>311</v>
      </c>
      <c r="M1357">
        <v>1722</v>
      </c>
      <c r="N1357">
        <v>468051499</v>
      </c>
      <c r="O1357" t="s">
        <v>282</v>
      </c>
      <c r="V1357">
        <v>29381286</v>
      </c>
      <c r="W1357">
        <v>26151324</v>
      </c>
      <c r="Y1357">
        <v>1997861</v>
      </c>
      <c r="Z1357">
        <v>437526</v>
      </c>
      <c r="AA1357">
        <v>41599556</v>
      </c>
      <c r="AB1357">
        <v>1540661</v>
      </c>
      <c r="AC1357">
        <v>2615728</v>
      </c>
      <c r="AD1357">
        <v>40572856</v>
      </c>
      <c r="AE1357">
        <v>36916384</v>
      </c>
      <c r="AF1357">
        <v>78407824</v>
      </c>
      <c r="AG1357">
        <v>42664672</v>
      </c>
      <c r="AH1357">
        <v>693010.31</v>
      </c>
      <c r="AI1357">
        <v>3038349.25</v>
      </c>
      <c r="AJ1357">
        <v>3731359.5</v>
      </c>
      <c r="AK1357">
        <v>4005431</v>
      </c>
      <c r="AL1357">
        <v>5229073</v>
      </c>
      <c r="AM1357">
        <v>74229184</v>
      </c>
      <c r="AN1357">
        <v>34938224</v>
      </c>
      <c r="AO1357">
        <v>10408477</v>
      </c>
      <c r="AR1357">
        <v>78407824</v>
      </c>
      <c r="AS1357">
        <v>74229184</v>
      </c>
      <c r="AT1357">
        <v>251</v>
      </c>
      <c r="AU1357">
        <v>0.21</v>
      </c>
      <c r="AW1357">
        <v>0.44170599999999999</v>
      </c>
      <c r="AX1357">
        <v>0.61777300000000002</v>
      </c>
      <c r="AY1357">
        <v>0.191469</v>
      </c>
      <c r="AZ1357">
        <v>33346</v>
      </c>
    </row>
    <row r="1358" spans="1:52">
      <c r="A1358">
        <v>2002</v>
      </c>
      <c r="B1358">
        <v>151102</v>
      </c>
      <c r="C1358" t="s">
        <v>538</v>
      </c>
      <c r="D1358" t="s">
        <v>444</v>
      </c>
      <c r="E1358">
        <f t="shared" si="21"/>
        <v>1</v>
      </c>
      <c r="F1358">
        <f>IF(ISNA(VLOOKUP(B1358,criteria!$U$2:$U$174,1,0)),0,1)</f>
        <v>1</v>
      </c>
      <c r="G1358">
        <v>0.96924322136786722</v>
      </c>
      <c r="H1358">
        <v>0.7231732776617954</v>
      </c>
      <c r="I1358">
        <v>2471</v>
      </c>
      <c r="J1358">
        <v>2395</v>
      </c>
      <c r="K1358">
        <v>1437</v>
      </c>
      <c r="L1358">
        <v>295</v>
      </c>
      <c r="M1358">
        <v>1732</v>
      </c>
      <c r="N1358" t="s">
        <v>447</v>
      </c>
      <c r="O1358" t="s">
        <v>282</v>
      </c>
      <c r="V1358">
        <v>36545144</v>
      </c>
      <c r="W1358">
        <v>32098210</v>
      </c>
      <c r="Y1358">
        <v>1648414</v>
      </c>
      <c r="Z1358">
        <v>7890229</v>
      </c>
      <c r="AA1358">
        <v>36884404</v>
      </c>
      <c r="AB1358">
        <v>4745061</v>
      </c>
      <c r="AC1358">
        <v>2915382</v>
      </c>
      <c r="AD1358">
        <v>48136104</v>
      </c>
      <c r="AE1358">
        <v>42008636</v>
      </c>
      <c r="AF1358">
        <v>90501136</v>
      </c>
      <c r="AG1358">
        <v>44334676</v>
      </c>
      <c r="AH1358">
        <v>814510.81</v>
      </c>
      <c r="AI1358">
        <v>4131323</v>
      </c>
      <c r="AJ1358">
        <v>4945834</v>
      </c>
      <c r="AK1358">
        <v>3834315.75</v>
      </c>
      <c r="AL1358">
        <v>5697606.5</v>
      </c>
      <c r="AM1358">
        <v>83403008</v>
      </c>
      <c r="AN1358">
        <v>37174868</v>
      </c>
      <c r="AO1358">
        <v>12403387</v>
      </c>
      <c r="AP1358">
        <v>13739215</v>
      </c>
      <c r="AQ1358">
        <v>13322602</v>
      </c>
      <c r="AR1358">
        <v>90501136</v>
      </c>
      <c r="AS1358">
        <v>83403008</v>
      </c>
      <c r="AT1358">
        <v>270</v>
      </c>
      <c r="AU1358">
        <v>0.22600000000000001</v>
      </c>
      <c r="AW1358">
        <v>0.44430500000000001</v>
      </c>
      <c r="AX1358">
        <v>0.62081200000000003</v>
      </c>
      <c r="AY1358">
        <v>0.20058599999999999</v>
      </c>
      <c r="AZ1358">
        <v>34138.5</v>
      </c>
    </row>
    <row r="1359" spans="1:52">
      <c r="A1359">
        <v>2003</v>
      </c>
      <c r="B1359">
        <v>151102</v>
      </c>
      <c r="C1359" t="s">
        <v>538</v>
      </c>
      <c r="D1359" t="s">
        <v>444</v>
      </c>
      <c r="E1359">
        <f t="shared" si="21"/>
        <v>1</v>
      </c>
      <c r="F1359">
        <f>IF(ISNA(VLOOKUP(B1359,criteria!$U$2:$U$174,1,0)),0,1)</f>
        <v>1</v>
      </c>
      <c r="G1359">
        <v>0.96621078037007235</v>
      </c>
      <c r="H1359">
        <v>0.68401332223147382</v>
      </c>
      <c r="I1359">
        <v>2486</v>
      </c>
      <c r="J1359">
        <v>2402</v>
      </c>
      <c r="K1359">
        <v>1369</v>
      </c>
      <c r="L1359">
        <v>274</v>
      </c>
      <c r="M1359">
        <v>1643</v>
      </c>
      <c r="N1359" t="s">
        <v>447</v>
      </c>
      <c r="O1359" t="s">
        <v>282</v>
      </c>
      <c r="V1359">
        <v>40155280</v>
      </c>
      <c r="W1359">
        <v>35311260</v>
      </c>
      <c r="Y1359">
        <v>1871641</v>
      </c>
      <c r="Z1359">
        <v>8486602</v>
      </c>
      <c r="AA1359">
        <v>38608632</v>
      </c>
      <c r="AB1359">
        <v>1455834</v>
      </c>
      <c r="AC1359">
        <v>3000837</v>
      </c>
      <c r="AD1359">
        <v>52937136</v>
      </c>
      <c r="AE1359">
        <v>40545160</v>
      </c>
      <c r="AF1359">
        <v>97720352</v>
      </c>
      <c r="AG1359">
        <v>48572128</v>
      </c>
      <c r="AH1359">
        <v>699105.44</v>
      </c>
      <c r="AI1359">
        <v>4041287.75</v>
      </c>
      <c r="AJ1359">
        <v>4740393</v>
      </c>
      <c r="AK1359">
        <v>4340543</v>
      </c>
      <c r="AL1359">
        <v>6296399</v>
      </c>
      <c r="AM1359">
        <v>91344576</v>
      </c>
      <c r="AN1359">
        <v>40321340</v>
      </c>
      <c r="AO1359">
        <v>13773972</v>
      </c>
      <c r="AP1359">
        <v>13322602</v>
      </c>
      <c r="AQ1359">
        <v>15565688</v>
      </c>
      <c r="AR1359">
        <v>97720352</v>
      </c>
      <c r="AS1359">
        <v>91344576</v>
      </c>
      <c r="AT1359">
        <v>289</v>
      </c>
      <c r="AU1359">
        <v>0.222</v>
      </c>
      <c r="AW1359">
        <v>0.44848500000000002</v>
      </c>
      <c r="AX1359">
        <v>0.623838</v>
      </c>
      <c r="AY1359">
        <v>0.19212099999999999</v>
      </c>
      <c r="AZ1359">
        <v>34065.5</v>
      </c>
    </row>
    <row r="1360" spans="1:52">
      <c r="A1360">
        <v>2004</v>
      </c>
      <c r="B1360">
        <v>151102</v>
      </c>
      <c r="C1360" t="s">
        <v>538</v>
      </c>
      <c r="D1360" t="s">
        <v>444</v>
      </c>
      <c r="E1360">
        <f t="shared" si="21"/>
        <v>1</v>
      </c>
      <c r="F1360">
        <f>IF(ISNA(VLOOKUP(B1360,criteria!$U$2:$U$174,1,0)),0,1)</f>
        <v>1</v>
      </c>
      <c r="G1360">
        <v>0.96157804459691254</v>
      </c>
      <c r="H1360">
        <v>0.64823403496254017</v>
      </c>
      <c r="I1360">
        <v>2915</v>
      </c>
      <c r="J1360">
        <v>2803</v>
      </c>
      <c r="K1360">
        <v>1600</v>
      </c>
      <c r="L1360">
        <v>217</v>
      </c>
      <c r="M1360">
        <v>1817</v>
      </c>
      <c r="N1360" t="s">
        <v>447</v>
      </c>
      <c r="O1360" t="s">
        <v>282</v>
      </c>
      <c r="P1360" t="s">
        <v>50</v>
      </c>
      <c r="V1360">
        <v>43257192</v>
      </c>
      <c r="W1360">
        <v>38363356</v>
      </c>
      <c r="Y1360">
        <v>1806308</v>
      </c>
      <c r="Z1360">
        <v>9362848</v>
      </c>
      <c r="AA1360">
        <v>39936224</v>
      </c>
      <c r="AB1360">
        <v>954344</v>
      </c>
      <c r="AC1360">
        <v>3367144</v>
      </c>
      <c r="AD1360">
        <v>59448548</v>
      </c>
      <c r="AE1360">
        <v>41276408</v>
      </c>
      <c r="AF1360">
        <v>109798192</v>
      </c>
      <c r="AG1360">
        <v>51031828</v>
      </c>
      <c r="AH1360">
        <v>1037378.69</v>
      </c>
      <c r="AI1360">
        <v>4545523</v>
      </c>
      <c r="AJ1360">
        <v>5582901.5</v>
      </c>
      <c r="AK1360">
        <v>4839311.5</v>
      </c>
      <c r="AL1360">
        <v>7129488.5</v>
      </c>
      <c r="AM1360">
        <v>105781568</v>
      </c>
      <c r="AN1360">
        <v>43184564</v>
      </c>
      <c r="AO1360">
        <v>14320128</v>
      </c>
      <c r="AP1360">
        <v>15565688</v>
      </c>
      <c r="AQ1360">
        <v>19224808</v>
      </c>
      <c r="AR1360">
        <v>109798192</v>
      </c>
      <c r="AS1360">
        <v>105781568</v>
      </c>
      <c r="AT1360">
        <v>271</v>
      </c>
      <c r="AU1360">
        <v>0.20799999999999999</v>
      </c>
      <c r="AW1360">
        <v>0.40909099999999998</v>
      </c>
      <c r="AX1360">
        <v>0.60909100000000005</v>
      </c>
      <c r="AY1360">
        <v>0.159881</v>
      </c>
      <c r="AZ1360">
        <v>34498</v>
      </c>
    </row>
    <row r="1361" spans="1:52">
      <c r="A1361">
        <v>2005</v>
      </c>
      <c r="B1361">
        <v>151102</v>
      </c>
      <c r="C1361" t="s">
        <v>446</v>
      </c>
      <c r="D1361" t="s">
        <v>444</v>
      </c>
      <c r="E1361">
        <f t="shared" si="21"/>
        <v>1</v>
      </c>
      <c r="F1361">
        <f>IF(ISNA(VLOOKUP(B1361,criteria!$U$2:$U$174,1,0)),0,1)</f>
        <v>1</v>
      </c>
      <c r="G1361">
        <v>0.96231155778894473</v>
      </c>
      <c r="H1361">
        <v>0.70682581126445354</v>
      </c>
      <c r="I1361">
        <v>2786</v>
      </c>
      <c r="J1361">
        <v>2681</v>
      </c>
      <c r="K1361">
        <v>1684</v>
      </c>
      <c r="L1361">
        <v>211</v>
      </c>
      <c r="M1361">
        <v>1895</v>
      </c>
      <c r="N1361" t="s">
        <v>447</v>
      </c>
      <c r="O1361" t="s">
        <v>282</v>
      </c>
      <c r="P1361" t="s">
        <v>50</v>
      </c>
      <c r="Q1361" t="s">
        <v>51</v>
      </c>
      <c r="V1361">
        <v>46840064</v>
      </c>
      <c r="W1361">
        <v>41214420</v>
      </c>
      <c r="Y1361">
        <v>1490722</v>
      </c>
      <c r="Z1361">
        <v>8843190</v>
      </c>
      <c r="AA1361">
        <v>40791000</v>
      </c>
      <c r="AB1361">
        <v>1528767</v>
      </c>
      <c r="AC1361">
        <v>3396275</v>
      </c>
      <c r="AD1361">
        <v>63183420</v>
      </c>
      <c r="AE1361">
        <v>43303048</v>
      </c>
      <c r="AF1361">
        <v>108895656</v>
      </c>
      <c r="AG1361">
        <v>52908976</v>
      </c>
      <c r="AH1361">
        <v>1212103.8799999999</v>
      </c>
      <c r="AI1361">
        <v>4548111</v>
      </c>
      <c r="AJ1361">
        <v>5760215</v>
      </c>
      <c r="AK1361">
        <v>4223504.5</v>
      </c>
      <c r="AL1361">
        <v>6714296.5</v>
      </c>
      <c r="AM1361">
        <v>121162768</v>
      </c>
      <c r="AN1361">
        <v>45481716</v>
      </c>
      <c r="AO1361">
        <v>15167073</v>
      </c>
      <c r="AP1361">
        <v>19224808</v>
      </c>
      <c r="AQ1361">
        <v>22172988</v>
      </c>
      <c r="AR1361">
        <v>108895656</v>
      </c>
      <c r="AS1361">
        <v>121162768</v>
      </c>
      <c r="AT1361">
        <v>331</v>
      </c>
      <c r="AU1361">
        <v>0.248</v>
      </c>
      <c r="AW1361">
        <v>0.36708400000000002</v>
      </c>
      <c r="AX1361">
        <v>0.60261900000000002</v>
      </c>
      <c r="AY1361">
        <v>0.136239</v>
      </c>
      <c r="AZ1361">
        <v>36597.5</v>
      </c>
    </row>
    <row r="1362" spans="1:52">
      <c r="A1362">
        <v>2006</v>
      </c>
      <c r="B1362">
        <v>151102</v>
      </c>
      <c r="C1362" t="s">
        <v>446</v>
      </c>
      <c r="D1362" t="s">
        <v>444</v>
      </c>
      <c r="E1362">
        <f t="shared" si="21"/>
        <v>1</v>
      </c>
      <c r="F1362">
        <f>IF(ISNA(VLOOKUP(B1362,criteria!$U$2:$U$174,1,0)),0,1)</f>
        <v>1</v>
      </c>
      <c r="G1362">
        <v>0.97087719298245612</v>
      </c>
      <c r="H1362">
        <v>0.64546440187929166</v>
      </c>
      <c r="I1362">
        <v>2850</v>
      </c>
      <c r="J1362">
        <v>2767</v>
      </c>
      <c r="K1362">
        <v>1609</v>
      </c>
      <c r="L1362">
        <v>177</v>
      </c>
      <c r="M1362">
        <v>1786</v>
      </c>
      <c r="N1362" t="s">
        <v>447</v>
      </c>
      <c r="O1362" t="s">
        <v>282</v>
      </c>
      <c r="P1362" t="s">
        <v>50</v>
      </c>
      <c r="Q1362" t="s">
        <v>51</v>
      </c>
      <c r="V1362">
        <v>51256872</v>
      </c>
      <c r="W1362">
        <v>45088440</v>
      </c>
      <c r="Y1362">
        <v>1087964</v>
      </c>
      <c r="Z1362">
        <v>9922247</v>
      </c>
      <c r="AA1362">
        <v>41237540</v>
      </c>
      <c r="AB1362">
        <v>2050171</v>
      </c>
      <c r="AC1362">
        <v>11291337</v>
      </c>
      <c r="AD1362">
        <v>67831400</v>
      </c>
      <c r="AE1362">
        <v>44968104</v>
      </c>
      <c r="AF1362">
        <v>125950808</v>
      </c>
      <c r="AG1362">
        <v>59552408</v>
      </c>
      <c r="AH1362">
        <v>924839</v>
      </c>
      <c r="AI1362">
        <v>5384764</v>
      </c>
      <c r="AJ1362">
        <v>6309603</v>
      </c>
      <c r="AK1362">
        <v>4226793.5</v>
      </c>
      <c r="AL1362">
        <v>6812348</v>
      </c>
      <c r="AM1362">
        <v>107892184</v>
      </c>
      <c r="AN1362">
        <v>47245120</v>
      </c>
      <c r="AO1362">
        <v>16317689</v>
      </c>
      <c r="AP1362">
        <v>22172988</v>
      </c>
      <c r="AQ1362">
        <v>27205494</v>
      </c>
      <c r="AR1362">
        <v>125950808</v>
      </c>
      <c r="AS1362">
        <v>107892184</v>
      </c>
      <c r="AT1362">
        <v>364</v>
      </c>
      <c r="AU1362">
        <v>0.255</v>
      </c>
      <c r="AW1362">
        <v>0.35548800000000003</v>
      </c>
      <c r="AX1362">
        <v>0.59194400000000003</v>
      </c>
      <c r="AY1362">
        <v>0.133938</v>
      </c>
      <c r="AZ1362">
        <v>38141</v>
      </c>
    </row>
    <row r="1363" spans="1:52">
      <c r="A1363">
        <v>2007</v>
      </c>
      <c r="B1363">
        <v>151102</v>
      </c>
      <c r="C1363" t="s">
        <v>446</v>
      </c>
      <c r="D1363" t="s">
        <v>444</v>
      </c>
      <c r="E1363">
        <f t="shared" si="21"/>
        <v>1</v>
      </c>
      <c r="F1363">
        <f>IF(ISNA(VLOOKUP(B1363,criteria!$U$2:$U$174,1,0)),0,1)</f>
        <v>1</v>
      </c>
      <c r="G1363">
        <v>0.97067354173380604</v>
      </c>
      <c r="H1363">
        <v>0.64973439575033198</v>
      </c>
      <c r="I1363">
        <v>3103</v>
      </c>
      <c r="J1363">
        <v>3012</v>
      </c>
      <c r="K1363">
        <v>1811</v>
      </c>
      <c r="L1363">
        <v>146</v>
      </c>
      <c r="M1363">
        <v>1957</v>
      </c>
      <c r="N1363" t="s">
        <v>447</v>
      </c>
      <c r="O1363" t="s">
        <v>282</v>
      </c>
      <c r="P1363" t="s">
        <v>50</v>
      </c>
      <c r="Q1363" t="s">
        <v>51</v>
      </c>
      <c r="V1363">
        <v>55568768</v>
      </c>
      <c r="W1363">
        <v>48431092</v>
      </c>
      <c r="Y1363">
        <v>1453290</v>
      </c>
      <c r="Z1363">
        <v>11261892</v>
      </c>
      <c r="AA1363">
        <v>43183428</v>
      </c>
      <c r="AB1363">
        <v>1847444</v>
      </c>
      <c r="AC1363">
        <v>4425667</v>
      </c>
      <c r="AD1363">
        <v>66258784</v>
      </c>
      <c r="AE1363">
        <v>55317312</v>
      </c>
      <c r="AF1363">
        <v>129569968</v>
      </c>
      <c r="AG1363">
        <v>60967228</v>
      </c>
      <c r="AH1363">
        <v>884748.63</v>
      </c>
      <c r="AI1363">
        <v>6675219.5</v>
      </c>
      <c r="AJ1363">
        <v>7559968</v>
      </c>
      <c r="AK1363">
        <v>4141401</v>
      </c>
      <c r="AL1363">
        <v>7553678.5</v>
      </c>
      <c r="AM1363">
        <v>123355160</v>
      </c>
      <c r="AN1363">
        <v>50475204</v>
      </c>
      <c r="AO1363">
        <v>16870144</v>
      </c>
      <c r="AP1363">
        <v>27205494</v>
      </c>
      <c r="AQ1363">
        <v>27717616</v>
      </c>
      <c r="AR1363">
        <v>129569968</v>
      </c>
      <c r="AS1363">
        <v>123355160</v>
      </c>
      <c r="AT1363">
        <v>338</v>
      </c>
      <c r="AU1363">
        <v>0.24</v>
      </c>
      <c r="AW1363">
        <v>0.333592</v>
      </c>
      <c r="AX1363">
        <v>0.57070900000000002</v>
      </c>
      <c r="AY1363">
        <v>0.12495199999999999</v>
      </c>
      <c r="AZ1363">
        <v>38762.5</v>
      </c>
    </row>
    <row r="1364" spans="1:52">
      <c r="A1364">
        <v>2008</v>
      </c>
      <c r="B1364">
        <v>151102</v>
      </c>
      <c r="C1364" t="s">
        <v>446</v>
      </c>
      <c r="D1364" t="s">
        <v>444</v>
      </c>
      <c r="E1364">
        <f t="shared" si="21"/>
        <v>1</v>
      </c>
      <c r="F1364">
        <f>IF(ISNA(VLOOKUP(B1364,criteria!$U$2:$U$174,1,0)),0,1)</f>
        <v>1</v>
      </c>
      <c r="G1364">
        <v>0.96368629844369846</v>
      </c>
      <c r="H1364">
        <v>0.66307789740341994</v>
      </c>
      <c r="I1364">
        <v>3277</v>
      </c>
      <c r="J1364">
        <v>3158</v>
      </c>
      <c r="K1364">
        <v>1907</v>
      </c>
      <c r="L1364">
        <v>187</v>
      </c>
      <c r="M1364">
        <v>2094</v>
      </c>
      <c r="N1364" t="s">
        <v>447</v>
      </c>
      <c r="O1364" t="s">
        <v>282</v>
      </c>
      <c r="P1364" t="s">
        <v>50</v>
      </c>
      <c r="Q1364" t="s">
        <v>51</v>
      </c>
      <c r="V1364">
        <v>60345932</v>
      </c>
      <c r="W1364">
        <v>52031264</v>
      </c>
      <c r="Y1364">
        <v>1580653</v>
      </c>
      <c r="Z1364">
        <v>13748201</v>
      </c>
      <c r="AA1364">
        <v>45019288</v>
      </c>
      <c r="AB1364">
        <v>2581145</v>
      </c>
      <c r="AC1364">
        <v>1171100</v>
      </c>
      <c r="AD1364">
        <v>69100992</v>
      </c>
      <c r="AE1364">
        <v>60325688</v>
      </c>
      <c r="AF1364">
        <v>132417248</v>
      </c>
      <c r="AG1364">
        <v>64053708</v>
      </c>
      <c r="AH1364">
        <v>534709</v>
      </c>
      <c r="AI1364">
        <v>6509197</v>
      </c>
      <c r="AJ1364">
        <v>7043906</v>
      </c>
      <c r="AK1364">
        <v>3561833</v>
      </c>
      <c r="AL1364">
        <v>8376322</v>
      </c>
      <c r="AM1364">
        <v>123371224</v>
      </c>
      <c r="AN1364">
        <v>54632372</v>
      </c>
      <c r="AO1364">
        <v>19232596</v>
      </c>
      <c r="AP1364">
        <v>27717616</v>
      </c>
      <c r="AQ1364">
        <v>23409674</v>
      </c>
      <c r="AR1364">
        <v>132417248</v>
      </c>
      <c r="AS1364">
        <v>123371224</v>
      </c>
      <c r="AT1364">
        <v>361</v>
      </c>
      <c r="AU1364">
        <v>0.26400000000000001</v>
      </c>
      <c r="AW1364">
        <v>0.317361</v>
      </c>
      <c r="AX1364">
        <v>0.56822899999999998</v>
      </c>
      <c r="AY1364">
        <v>0.114236</v>
      </c>
      <c r="AZ1364">
        <v>40885.5</v>
      </c>
    </row>
    <row r="1365" spans="1:52">
      <c r="A1365">
        <v>2009</v>
      </c>
      <c r="B1365">
        <v>151102</v>
      </c>
      <c r="C1365" t="s">
        <v>446</v>
      </c>
      <c r="D1365" t="s">
        <v>444</v>
      </c>
      <c r="E1365">
        <f t="shared" si="21"/>
        <v>1</v>
      </c>
      <c r="F1365">
        <f>IF(ISNA(VLOOKUP(B1365,criteria!$U$2:$U$174,1,0)),0,1)</f>
        <v>1</v>
      </c>
      <c r="G1365">
        <v>0.96302474284125661</v>
      </c>
      <c r="H1365">
        <v>0.64145496535796764</v>
      </c>
      <c r="I1365">
        <v>3597</v>
      </c>
      <c r="J1365">
        <v>3464</v>
      </c>
      <c r="K1365">
        <v>2041</v>
      </c>
      <c r="L1365">
        <v>181</v>
      </c>
      <c r="M1365">
        <v>2222</v>
      </c>
      <c r="N1365" t="s">
        <v>447</v>
      </c>
      <c r="O1365" t="s">
        <v>282</v>
      </c>
      <c r="P1365" t="s">
        <v>50</v>
      </c>
      <c r="Q1365" t="s">
        <v>51</v>
      </c>
      <c r="R1365">
        <v>-85.107299999999995</v>
      </c>
      <c r="S1365">
        <v>41.117600000000003</v>
      </c>
      <c r="V1365">
        <v>69730800</v>
      </c>
      <c r="W1365">
        <v>57154084</v>
      </c>
      <c r="Y1365">
        <v>1597579</v>
      </c>
      <c r="Z1365">
        <v>22603284</v>
      </c>
      <c r="AA1365">
        <v>45302608</v>
      </c>
      <c r="AB1365">
        <v>2802924</v>
      </c>
      <c r="AC1365">
        <v>2374206</v>
      </c>
      <c r="AD1365">
        <v>76212200</v>
      </c>
      <c r="AE1365">
        <v>69262008</v>
      </c>
      <c r="AF1365">
        <v>152321072</v>
      </c>
      <c r="AG1365">
        <v>60059440</v>
      </c>
      <c r="AH1365">
        <v>701306</v>
      </c>
      <c r="AI1365">
        <v>7611700</v>
      </c>
      <c r="AJ1365">
        <v>8313006</v>
      </c>
      <c r="AK1365">
        <v>3603023</v>
      </c>
      <c r="AL1365">
        <v>9105315</v>
      </c>
      <c r="AM1365">
        <v>135960640</v>
      </c>
      <c r="AN1365">
        <v>58018016</v>
      </c>
      <c r="AO1365">
        <v>20851724</v>
      </c>
      <c r="AP1365">
        <v>23409674</v>
      </c>
      <c r="AQ1365">
        <v>31798576</v>
      </c>
      <c r="AR1365">
        <v>152321072</v>
      </c>
      <c r="AS1365">
        <v>135960640</v>
      </c>
      <c r="AT1365">
        <v>392</v>
      </c>
      <c r="AU1365">
        <v>0.252</v>
      </c>
      <c r="AW1365">
        <v>0.339445</v>
      </c>
      <c r="AX1365">
        <v>0.55900300000000003</v>
      </c>
      <c r="AY1365">
        <v>0.115969</v>
      </c>
      <c r="AZ1365">
        <v>38927</v>
      </c>
    </row>
    <row r="1366" spans="1:52">
      <c r="A1366">
        <v>2010</v>
      </c>
      <c r="B1366">
        <v>151102</v>
      </c>
      <c r="C1366" t="s">
        <v>446</v>
      </c>
      <c r="D1366" t="s">
        <v>444</v>
      </c>
      <c r="E1366">
        <f t="shared" si="21"/>
        <v>1</v>
      </c>
      <c r="F1366">
        <f>IF(ISNA(VLOOKUP(B1366,criteria!$U$2:$U$174,1,0)),0,1)</f>
        <v>1</v>
      </c>
      <c r="G1366">
        <v>0.94852759218015348</v>
      </c>
      <c r="H1366">
        <v>0.59926950169579962</v>
      </c>
      <c r="I1366">
        <v>4041</v>
      </c>
      <c r="J1366">
        <v>3833</v>
      </c>
      <c r="K1366">
        <v>2120</v>
      </c>
      <c r="L1366">
        <v>177</v>
      </c>
      <c r="M1366">
        <v>2297</v>
      </c>
      <c r="N1366" t="s">
        <v>447</v>
      </c>
      <c r="O1366" t="s">
        <v>282</v>
      </c>
      <c r="P1366" t="s">
        <v>50</v>
      </c>
      <c r="Q1366" t="s">
        <v>51</v>
      </c>
      <c r="R1366">
        <v>-85.112899999999996</v>
      </c>
      <c r="S1366">
        <v>41.113700000000001</v>
      </c>
      <c r="V1366">
        <v>75708760</v>
      </c>
      <c r="W1366">
        <v>61036992</v>
      </c>
      <c r="Y1366">
        <v>1448501</v>
      </c>
      <c r="Z1366">
        <v>26411062</v>
      </c>
      <c r="AA1366">
        <v>46294752</v>
      </c>
      <c r="AB1366">
        <v>1581233</v>
      </c>
      <c r="AC1366">
        <v>2220023</v>
      </c>
      <c r="AD1366">
        <v>81878704</v>
      </c>
      <c r="AE1366">
        <v>74196920</v>
      </c>
      <c r="AF1366">
        <v>159060752</v>
      </c>
      <c r="AG1366">
        <v>70195112</v>
      </c>
      <c r="AH1366">
        <v>701106</v>
      </c>
      <c r="AI1366">
        <v>7860402</v>
      </c>
      <c r="AJ1366">
        <v>8561508</v>
      </c>
      <c r="AK1366">
        <v>3880548</v>
      </c>
      <c r="AL1366">
        <v>9281780</v>
      </c>
      <c r="AM1366">
        <v>146888400</v>
      </c>
      <c r="AN1366">
        <v>61930988</v>
      </c>
      <c r="AO1366">
        <v>21527996</v>
      </c>
      <c r="AP1366">
        <v>31798576</v>
      </c>
      <c r="AQ1366">
        <v>40178868</v>
      </c>
      <c r="AR1366">
        <v>159060752</v>
      </c>
      <c r="AS1366">
        <v>146888400</v>
      </c>
      <c r="AT1366">
        <v>409</v>
      </c>
      <c r="AU1366">
        <v>0.26700000000000002</v>
      </c>
      <c r="AW1366">
        <v>0.35080299999999998</v>
      </c>
      <c r="AX1366">
        <v>0.54482699999999995</v>
      </c>
      <c r="AY1366">
        <v>0.105421</v>
      </c>
      <c r="AZ1366">
        <v>34971</v>
      </c>
    </row>
    <row r="1367" spans="1:52">
      <c r="A1367">
        <v>2011</v>
      </c>
      <c r="B1367">
        <v>151102</v>
      </c>
      <c r="C1367" t="s">
        <v>446</v>
      </c>
      <c r="D1367" t="s">
        <v>444</v>
      </c>
      <c r="E1367">
        <f t="shared" si="21"/>
        <v>1</v>
      </c>
      <c r="F1367">
        <f>IF(ISNA(VLOOKUP(B1367,criteria!$U$2:$U$174,1,0)),0,1)</f>
        <v>1</v>
      </c>
      <c r="G1367">
        <v>0.91039942425332854</v>
      </c>
      <c r="H1367">
        <v>0.80790513833992095</v>
      </c>
      <c r="I1367">
        <v>2779</v>
      </c>
      <c r="J1367">
        <v>2530</v>
      </c>
      <c r="K1367">
        <v>1874</v>
      </c>
      <c r="L1367">
        <v>170</v>
      </c>
      <c r="M1367">
        <v>2044</v>
      </c>
      <c r="N1367" t="s">
        <v>447</v>
      </c>
      <c r="O1367" t="s">
        <v>282</v>
      </c>
      <c r="P1367" t="s">
        <v>50</v>
      </c>
      <c r="Q1367" t="s">
        <v>51</v>
      </c>
      <c r="R1367">
        <v>-85.111699999999999</v>
      </c>
      <c r="S1367">
        <v>41.115400000000001</v>
      </c>
      <c r="T1367">
        <v>0.10100000000000001</v>
      </c>
      <c r="U1367">
        <v>2567</v>
      </c>
      <c r="V1367">
        <v>75249064</v>
      </c>
      <c r="W1367">
        <v>60473960</v>
      </c>
      <c r="Y1367">
        <v>1084277</v>
      </c>
      <c r="Z1367">
        <v>25397076</v>
      </c>
      <c r="AA1367">
        <v>47170728</v>
      </c>
      <c r="AB1367">
        <v>2203646</v>
      </c>
      <c r="AC1367">
        <v>2229737</v>
      </c>
      <c r="AD1367">
        <v>84840224</v>
      </c>
      <c r="AE1367">
        <v>74637224</v>
      </c>
      <c r="AF1367">
        <v>161672016</v>
      </c>
      <c r="AG1367">
        <v>63465636</v>
      </c>
      <c r="AH1367">
        <v>1031875</v>
      </c>
      <c r="AI1367">
        <v>10187348</v>
      </c>
      <c r="AJ1367">
        <v>11219223</v>
      </c>
      <c r="AK1367">
        <v>13167206</v>
      </c>
      <c r="AL1367">
        <v>9978392</v>
      </c>
      <c r="AM1367">
        <v>159014912</v>
      </c>
      <c r="AN1367">
        <v>65137488</v>
      </c>
      <c r="AO1367">
        <v>21722116</v>
      </c>
      <c r="AP1367">
        <v>40178868</v>
      </c>
      <c r="AQ1367">
        <v>39575228</v>
      </c>
      <c r="AR1367">
        <v>161672016</v>
      </c>
      <c r="AS1367">
        <v>159014912</v>
      </c>
      <c r="AT1367">
        <v>384</v>
      </c>
      <c r="AU1367">
        <v>0.23899999999999999</v>
      </c>
      <c r="AW1367">
        <v>0.33215299999999998</v>
      </c>
      <c r="AX1367">
        <v>0.55643200000000004</v>
      </c>
      <c r="AY1367">
        <v>9.0323600000000004E-2</v>
      </c>
      <c r="AZ1367">
        <v>34291</v>
      </c>
    </row>
    <row r="1368" spans="1:52">
      <c r="A1368">
        <v>2012</v>
      </c>
      <c r="B1368">
        <v>151102</v>
      </c>
      <c r="C1368" t="s">
        <v>446</v>
      </c>
      <c r="D1368" t="s">
        <v>444</v>
      </c>
      <c r="E1368">
        <f t="shared" si="21"/>
        <v>1</v>
      </c>
      <c r="F1368">
        <f>IF(ISNA(VLOOKUP(B1368,criteria!$U$2:$U$174,1,0)),0,1)</f>
        <v>1</v>
      </c>
      <c r="G1368">
        <v>0.82140672782874613</v>
      </c>
      <c r="H1368">
        <v>0.60647803425167535</v>
      </c>
      <c r="I1368">
        <v>3270</v>
      </c>
      <c r="J1368">
        <v>2686</v>
      </c>
      <c r="K1368">
        <v>1534</v>
      </c>
      <c r="L1368">
        <v>95</v>
      </c>
      <c r="M1368">
        <v>1629</v>
      </c>
      <c r="N1368" t="s">
        <v>447</v>
      </c>
      <c r="O1368" t="s">
        <v>282</v>
      </c>
      <c r="P1368" t="s">
        <v>50</v>
      </c>
      <c r="Q1368" t="s">
        <v>51</v>
      </c>
      <c r="R1368">
        <v>-85.111699999999999</v>
      </c>
      <c r="S1368">
        <v>41.115400000000001</v>
      </c>
      <c r="T1368">
        <v>0.11</v>
      </c>
      <c r="U1368">
        <v>2942</v>
      </c>
      <c r="V1368">
        <v>71124248</v>
      </c>
      <c r="W1368">
        <v>57159324</v>
      </c>
      <c r="Y1368">
        <v>1493306</v>
      </c>
      <c r="Z1368">
        <v>21570024</v>
      </c>
      <c r="AA1368">
        <v>46168556</v>
      </c>
      <c r="AB1368">
        <v>3179996</v>
      </c>
      <c r="AC1368">
        <v>2732581</v>
      </c>
      <c r="AD1368">
        <v>81349240</v>
      </c>
      <c r="AE1368">
        <v>71738880</v>
      </c>
      <c r="AF1368">
        <v>156462704</v>
      </c>
      <c r="AG1368">
        <v>61583908</v>
      </c>
      <c r="AH1368">
        <v>1262540</v>
      </c>
      <c r="AI1368">
        <v>10405759</v>
      </c>
      <c r="AJ1368">
        <v>11668299</v>
      </c>
      <c r="AK1368">
        <v>20350692</v>
      </c>
      <c r="AL1368">
        <v>8802933</v>
      </c>
      <c r="AM1368">
        <v>154095712</v>
      </c>
      <c r="AN1368">
        <v>64603200</v>
      </c>
      <c r="AO1368">
        <v>22193116</v>
      </c>
      <c r="AP1368">
        <v>39575228</v>
      </c>
      <c r="AQ1368">
        <v>46433696</v>
      </c>
      <c r="AR1368">
        <v>156462704</v>
      </c>
      <c r="AS1368">
        <v>154095712</v>
      </c>
      <c r="AT1368">
        <v>468</v>
      </c>
      <c r="AU1368">
        <v>0.25900000000000001</v>
      </c>
      <c r="AW1368">
        <v>0.29227799999999998</v>
      </c>
      <c r="AX1368">
        <v>0.57349899999999998</v>
      </c>
      <c r="AY1368">
        <v>8.27455E-2</v>
      </c>
      <c r="AZ1368">
        <v>37630</v>
      </c>
    </row>
    <row r="1369" spans="1:52">
      <c r="A1369">
        <v>2013</v>
      </c>
      <c r="B1369">
        <v>151102</v>
      </c>
      <c r="C1369" t="s">
        <v>446</v>
      </c>
      <c r="D1369" t="s">
        <v>444</v>
      </c>
      <c r="E1369">
        <f t="shared" si="21"/>
        <v>1</v>
      </c>
      <c r="F1369">
        <f>IF(ISNA(VLOOKUP(B1369,criteria!$U$2:$U$174,1,0)),0,1)</f>
        <v>1</v>
      </c>
      <c r="G1369">
        <v>0.83090221501890871</v>
      </c>
      <c r="H1369">
        <v>0.53966189856957092</v>
      </c>
      <c r="I1369">
        <v>3702</v>
      </c>
      <c r="J1369">
        <v>3076</v>
      </c>
      <c r="K1369">
        <v>1577</v>
      </c>
      <c r="L1369">
        <v>83</v>
      </c>
      <c r="M1369">
        <v>1660</v>
      </c>
      <c r="N1369" t="s">
        <v>447</v>
      </c>
      <c r="O1369" t="s">
        <v>282</v>
      </c>
      <c r="P1369" t="s">
        <v>50</v>
      </c>
      <c r="Q1369" t="s">
        <v>51</v>
      </c>
      <c r="R1369">
        <v>-85.111699999999999</v>
      </c>
      <c r="S1369">
        <v>41.115400000000001</v>
      </c>
      <c r="T1369">
        <v>0.109</v>
      </c>
      <c r="U1369">
        <v>3464</v>
      </c>
      <c r="V1369">
        <v>68600776</v>
      </c>
      <c r="W1369">
        <v>54711584</v>
      </c>
      <c r="Y1369">
        <v>1886337</v>
      </c>
      <c r="Z1369">
        <v>19069732</v>
      </c>
      <c r="AA1369">
        <v>48993852</v>
      </c>
      <c r="AB1369">
        <v>870091</v>
      </c>
      <c r="AC1369">
        <v>3063425</v>
      </c>
      <c r="AD1369">
        <v>77906912</v>
      </c>
      <c r="AE1369">
        <v>64081192</v>
      </c>
      <c r="AF1369">
        <v>146632688</v>
      </c>
      <c r="AG1369">
        <v>75663640</v>
      </c>
      <c r="AH1369">
        <v>968139</v>
      </c>
      <c r="AI1369">
        <v>8317845</v>
      </c>
      <c r="AJ1369">
        <v>9285984</v>
      </c>
      <c r="AK1369">
        <v>11054861</v>
      </c>
      <c r="AL1369">
        <v>7836730</v>
      </c>
      <c r="AM1369">
        <v>152050624</v>
      </c>
      <c r="AN1369">
        <v>61484296</v>
      </c>
      <c r="AO1369">
        <v>21328372</v>
      </c>
      <c r="AP1369">
        <v>46433696</v>
      </c>
      <c r="AQ1369">
        <v>54758980</v>
      </c>
      <c r="AR1369">
        <v>146632688</v>
      </c>
      <c r="AS1369">
        <v>152050624</v>
      </c>
      <c r="AT1369">
        <v>503</v>
      </c>
      <c r="AU1369">
        <v>0.26400000000000001</v>
      </c>
      <c r="AW1369">
        <v>0.24101900000000001</v>
      </c>
      <c r="AX1369">
        <v>0.57662599999999997</v>
      </c>
      <c r="AY1369">
        <v>7.6171000000000003E-2</v>
      </c>
      <c r="AZ1369">
        <v>42872</v>
      </c>
    </row>
    <row r="1370" spans="1:52">
      <c r="A1370">
        <v>2014</v>
      </c>
      <c r="B1370">
        <v>151102</v>
      </c>
      <c r="C1370" t="s">
        <v>446</v>
      </c>
      <c r="D1370" t="s">
        <v>444</v>
      </c>
      <c r="E1370">
        <f t="shared" si="21"/>
        <v>1</v>
      </c>
      <c r="F1370">
        <f>IF(ISNA(VLOOKUP(B1370,criteria!$U$2:$U$174,1,0)),0,1)</f>
        <v>1</v>
      </c>
      <c r="G1370">
        <v>0.90874187832250441</v>
      </c>
      <c r="H1370">
        <v>0.506662333441664</v>
      </c>
      <c r="I1370">
        <v>3386</v>
      </c>
      <c r="J1370">
        <v>3077</v>
      </c>
      <c r="K1370">
        <v>1471</v>
      </c>
      <c r="L1370">
        <v>88</v>
      </c>
      <c r="M1370">
        <v>1559</v>
      </c>
      <c r="N1370" t="s">
        <v>447</v>
      </c>
      <c r="O1370" t="s">
        <v>282</v>
      </c>
      <c r="P1370" t="s">
        <v>50</v>
      </c>
      <c r="Q1370" t="s">
        <v>51</v>
      </c>
      <c r="R1370">
        <v>-85.111699999999999</v>
      </c>
      <c r="S1370">
        <v>41.115400000000001</v>
      </c>
      <c r="T1370">
        <v>0.1</v>
      </c>
      <c r="U1370">
        <v>3821</v>
      </c>
      <c r="V1370">
        <v>67573256</v>
      </c>
      <c r="W1370">
        <v>53199152</v>
      </c>
      <c r="Y1370">
        <v>1904738</v>
      </c>
      <c r="Z1370">
        <v>17696780</v>
      </c>
      <c r="AA1370">
        <v>50956756</v>
      </c>
      <c r="AB1370">
        <v>1953692</v>
      </c>
      <c r="AC1370">
        <v>1910990</v>
      </c>
      <c r="AD1370">
        <v>75208056</v>
      </c>
      <c r="AE1370">
        <v>78948320</v>
      </c>
      <c r="AF1370">
        <v>155927888</v>
      </c>
      <c r="AG1370">
        <v>64665600</v>
      </c>
      <c r="AH1370">
        <v>871985</v>
      </c>
      <c r="AI1370">
        <v>9316321</v>
      </c>
      <c r="AJ1370">
        <v>10188306</v>
      </c>
      <c r="AK1370">
        <v>10801164</v>
      </c>
      <c r="AL1370">
        <v>7802536</v>
      </c>
      <c r="AM1370">
        <v>140533664</v>
      </c>
      <c r="AN1370">
        <v>61182992</v>
      </c>
      <c r="AO1370">
        <v>17131736</v>
      </c>
      <c r="AP1370">
        <v>54758980</v>
      </c>
      <c r="AQ1370">
        <v>54472936</v>
      </c>
      <c r="AR1370">
        <v>155927888</v>
      </c>
      <c r="AS1370">
        <v>140533664</v>
      </c>
      <c r="AT1370">
        <v>519</v>
      </c>
      <c r="AU1370">
        <v>0.254</v>
      </c>
      <c r="AW1370">
        <v>0.214339</v>
      </c>
      <c r="AX1370">
        <v>0.57552499999999995</v>
      </c>
      <c r="AY1370">
        <v>6.5018500000000007E-2</v>
      </c>
      <c r="AZ1370">
        <v>44888</v>
      </c>
    </row>
    <row r="1371" spans="1:52">
      <c r="A1371">
        <v>2015</v>
      </c>
      <c r="B1371">
        <v>151102</v>
      </c>
      <c r="C1371" t="s">
        <v>446</v>
      </c>
      <c r="D1371" t="s">
        <v>444</v>
      </c>
      <c r="E1371">
        <f t="shared" si="21"/>
        <v>1</v>
      </c>
      <c r="F1371">
        <f>IF(ISNA(VLOOKUP(B1371,criteria!$U$2:$U$174,1,0)),0,1)</f>
        <v>1</v>
      </c>
      <c r="G1371">
        <v>0.92156303479749002</v>
      </c>
      <c r="H1371">
        <v>0.50572578149179825</v>
      </c>
      <c r="I1371">
        <v>3506</v>
      </c>
      <c r="J1371">
        <v>3231</v>
      </c>
      <c r="K1371">
        <v>1583</v>
      </c>
      <c r="L1371">
        <v>51</v>
      </c>
      <c r="M1371">
        <v>1634</v>
      </c>
      <c r="N1371" t="s">
        <v>447</v>
      </c>
      <c r="O1371" t="s">
        <v>282</v>
      </c>
      <c r="P1371" t="s">
        <v>50</v>
      </c>
      <c r="Q1371" t="s">
        <v>51</v>
      </c>
      <c r="R1371">
        <v>-85.111699999999999</v>
      </c>
      <c r="S1371">
        <v>41.115400000000001</v>
      </c>
      <c r="T1371">
        <v>0.10199999999999999</v>
      </c>
      <c r="U1371">
        <v>3851</v>
      </c>
      <c r="V1371">
        <v>65864808</v>
      </c>
      <c r="W1371">
        <v>52033200</v>
      </c>
      <c r="Y1371">
        <v>1594893</v>
      </c>
      <c r="Z1371">
        <v>16593923</v>
      </c>
      <c r="AA1371">
        <v>59790360</v>
      </c>
      <c r="AB1371">
        <v>2159172</v>
      </c>
      <c r="AC1371">
        <v>1824385</v>
      </c>
      <c r="AD1371">
        <v>72307472</v>
      </c>
      <c r="AE1371">
        <v>74197336</v>
      </c>
      <c r="AF1371">
        <v>159625728</v>
      </c>
      <c r="AG1371">
        <v>58277288</v>
      </c>
      <c r="AH1371">
        <v>1027541</v>
      </c>
      <c r="AI1371">
        <v>12449434</v>
      </c>
      <c r="AJ1371">
        <v>13476975</v>
      </c>
      <c r="AK1371">
        <v>11910957</v>
      </c>
      <c r="AL1371">
        <v>9073777</v>
      </c>
      <c r="AM1371">
        <v>142042032</v>
      </c>
      <c r="AN1371">
        <v>62758380</v>
      </c>
      <c r="AO1371">
        <v>22142396</v>
      </c>
      <c r="AP1371">
        <v>54472936</v>
      </c>
      <c r="AQ1371">
        <v>51263584</v>
      </c>
      <c r="AR1371">
        <v>159625728</v>
      </c>
      <c r="AS1371">
        <v>142042032</v>
      </c>
      <c r="AT1371">
        <v>458</v>
      </c>
      <c r="AU1371">
        <v>0.216</v>
      </c>
      <c r="AW1371">
        <v>0.190362</v>
      </c>
      <c r="AX1371">
        <v>0.58013800000000004</v>
      </c>
      <c r="AY1371">
        <v>5.3514399999999997E-2</v>
      </c>
      <c r="AZ1371">
        <v>45695.5</v>
      </c>
    </row>
    <row r="1372" spans="1:52">
      <c r="A1372">
        <v>2016</v>
      </c>
      <c r="B1372">
        <v>151102</v>
      </c>
      <c r="C1372" t="s">
        <v>446</v>
      </c>
      <c r="D1372" t="s">
        <v>444</v>
      </c>
      <c r="E1372">
        <f t="shared" si="21"/>
        <v>1</v>
      </c>
      <c r="F1372">
        <f>IF(ISNA(VLOOKUP(B1372,criteria!$U$2:$U$174,1,0)),0,1)</f>
        <v>1</v>
      </c>
      <c r="G1372">
        <v>0.93261608154020381</v>
      </c>
      <c r="H1372">
        <v>0.48573163327261687</v>
      </c>
      <c r="I1372">
        <v>3532</v>
      </c>
      <c r="J1372">
        <v>3294</v>
      </c>
      <c r="K1372">
        <v>1517</v>
      </c>
      <c r="L1372">
        <v>83</v>
      </c>
      <c r="M1372">
        <v>1600</v>
      </c>
      <c r="N1372" t="s">
        <v>447</v>
      </c>
      <c r="O1372" t="s">
        <v>282</v>
      </c>
      <c r="P1372" t="s">
        <v>50</v>
      </c>
      <c r="Q1372" t="s">
        <v>51</v>
      </c>
      <c r="R1372">
        <v>-85.111699999999999</v>
      </c>
      <c r="S1372">
        <v>41.115400000000001</v>
      </c>
      <c r="T1372">
        <v>9.1999999999999998E-2</v>
      </c>
      <c r="U1372">
        <v>3248</v>
      </c>
      <c r="V1372">
        <v>65467800</v>
      </c>
      <c r="W1372">
        <v>51994048</v>
      </c>
      <c r="Y1372">
        <v>1833991</v>
      </c>
      <c r="Z1372">
        <v>15255806</v>
      </c>
      <c r="AA1372">
        <v>49865216</v>
      </c>
      <c r="AB1372">
        <v>2881615</v>
      </c>
      <c r="AC1372">
        <v>2426795</v>
      </c>
      <c r="AD1372">
        <v>72527040</v>
      </c>
      <c r="AE1372">
        <v>71395328</v>
      </c>
      <c r="AF1372">
        <v>152819808</v>
      </c>
      <c r="AG1372">
        <v>56413552</v>
      </c>
      <c r="AH1372">
        <v>1110382</v>
      </c>
      <c r="AI1372">
        <v>12451765</v>
      </c>
      <c r="AJ1372">
        <v>13562147</v>
      </c>
      <c r="AK1372">
        <v>15461626</v>
      </c>
      <c r="AL1372">
        <v>8312868</v>
      </c>
      <c r="AM1372">
        <v>145241856</v>
      </c>
      <c r="AN1372">
        <v>66460168</v>
      </c>
      <c r="AO1372">
        <v>24690182</v>
      </c>
      <c r="AP1372">
        <v>51263584</v>
      </c>
      <c r="AQ1372">
        <v>55335660</v>
      </c>
      <c r="AR1372">
        <v>152819808</v>
      </c>
      <c r="AS1372">
        <v>145241856</v>
      </c>
      <c r="AT1372">
        <v>591</v>
      </c>
      <c r="AU1372">
        <v>0.316</v>
      </c>
      <c r="AW1372">
        <v>0.18553500000000001</v>
      </c>
      <c r="AX1372">
        <v>0.58720399999999995</v>
      </c>
      <c r="AY1372">
        <v>5.3129299999999997E-2</v>
      </c>
      <c r="AZ1372">
        <v>46408</v>
      </c>
    </row>
    <row r="1373" spans="1:52">
      <c r="A1373">
        <v>2017</v>
      </c>
      <c r="B1373">
        <v>151102</v>
      </c>
      <c r="C1373" t="s">
        <v>446</v>
      </c>
      <c r="D1373" t="s">
        <v>444</v>
      </c>
      <c r="E1373">
        <f t="shared" si="21"/>
        <v>1</v>
      </c>
      <c r="F1373">
        <f>IF(ISNA(VLOOKUP(B1373,criteria!$U$2:$U$174,1,0)),0,1)</f>
        <v>1</v>
      </c>
      <c r="G1373">
        <v>0.94412900295253233</v>
      </c>
      <c r="H1373">
        <v>0.37575174404618716</v>
      </c>
      <c r="I1373">
        <v>4403</v>
      </c>
      <c r="J1373">
        <v>4157</v>
      </c>
      <c r="K1373">
        <v>1480</v>
      </c>
      <c r="L1373">
        <v>82</v>
      </c>
      <c r="M1373">
        <v>1562</v>
      </c>
      <c r="N1373" t="s">
        <v>447</v>
      </c>
      <c r="O1373" t="s">
        <v>282</v>
      </c>
      <c r="P1373" t="s">
        <v>50</v>
      </c>
      <c r="Q1373" t="s">
        <v>51</v>
      </c>
      <c r="R1373">
        <v>-85.108999999999995</v>
      </c>
      <c r="S1373">
        <v>41.1173</v>
      </c>
      <c r="T1373">
        <v>8.1000000000000003E-2</v>
      </c>
      <c r="U1373">
        <v>2930</v>
      </c>
      <c r="V1373">
        <v>61270528</v>
      </c>
      <c r="W1373">
        <v>48202296</v>
      </c>
      <c r="Y1373">
        <v>1530978</v>
      </c>
      <c r="Z1373">
        <v>15166305</v>
      </c>
      <c r="AA1373">
        <v>50430112</v>
      </c>
      <c r="AB1373">
        <v>1668847</v>
      </c>
      <c r="AC1373">
        <v>1618655</v>
      </c>
      <c r="AD1373">
        <v>67091740</v>
      </c>
      <c r="AE1373">
        <v>69096976</v>
      </c>
      <c r="AF1373">
        <v>138283616</v>
      </c>
      <c r="AG1373">
        <v>46655776</v>
      </c>
      <c r="AH1373">
        <v>1334508</v>
      </c>
      <c r="AI1373">
        <v>18402330</v>
      </c>
      <c r="AJ1373">
        <v>19736838</v>
      </c>
      <c r="AK1373">
        <v>14659198</v>
      </c>
      <c r="AL1373">
        <v>7767053</v>
      </c>
      <c r="AM1373">
        <v>141490592</v>
      </c>
      <c r="AN1373">
        <v>66013080</v>
      </c>
      <c r="AO1373">
        <v>15930956</v>
      </c>
      <c r="AP1373">
        <v>55335660</v>
      </c>
      <c r="AQ1373">
        <v>54337648</v>
      </c>
      <c r="AR1373">
        <v>138283616</v>
      </c>
      <c r="AS1373">
        <v>141490592</v>
      </c>
    </row>
    <row r="1374" spans="1:52">
      <c r="A1374">
        <v>1990</v>
      </c>
      <c r="B1374">
        <v>151111</v>
      </c>
      <c r="C1374" t="s">
        <v>603</v>
      </c>
      <c r="D1374" t="s">
        <v>444</v>
      </c>
      <c r="E1374">
        <f t="shared" si="21"/>
        <v>0</v>
      </c>
      <c r="F1374">
        <f>IF(ISNA(VLOOKUP(B1374,criteria!$U$2:$U$174,1,0)),0,1)</f>
        <v>1</v>
      </c>
      <c r="G1374" t="s">
        <v>636</v>
      </c>
      <c r="H1374" t="s">
        <v>636</v>
      </c>
      <c r="N1374">
        <v>46202</v>
      </c>
      <c r="O1374" t="s">
        <v>282</v>
      </c>
      <c r="V1374">
        <v>55298112</v>
      </c>
      <c r="Z1374">
        <v>45341148</v>
      </c>
      <c r="AA1374">
        <v>149717376</v>
      </c>
      <c r="AB1374">
        <v>41783128</v>
      </c>
      <c r="AC1374">
        <v>9359007</v>
      </c>
      <c r="AF1374">
        <v>637631296</v>
      </c>
      <c r="AG1374">
        <v>148078480</v>
      </c>
      <c r="AH1374">
        <v>40786124</v>
      </c>
      <c r="AI1374">
        <v>37754272</v>
      </c>
      <c r="AJ1374">
        <v>78540400</v>
      </c>
      <c r="AK1374">
        <v>22393880</v>
      </c>
      <c r="AL1374">
        <v>8222058</v>
      </c>
      <c r="AM1374">
        <v>626324288</v>
      </c>
      <c r="AN1374">
        <v>164709712</v>
      </c>
      <c r="AO1374">
        <v>41177428</v>
      </c>
    </row>
    <row r="1375" spans="1:52">
      <c r="A1375">
        <v>1991</v>
      </c>
      <c r="B1375">
        <v>151111</v>
      </c>
      <c r="C1375" t="s">
        <v>603</v>
      </c>
      <c r="D1375" t="s">
        <v>444</v>
      </c>
      <c r="E1375">
        <f t="shared" si="21"/>
        <v>0</v>
      </c>
      <c r="F1375">
        <f>IF(ISNA(VLOOKUP(B1375,criteria!$U$2:$U$174,1,0)),0,1)</f>
        <v>1</v>
      </c>
      <c r="G1375" t="s">
        <v>636</v>
      </c>
      <c r="H1375" t="s">
        <v>636</v>
      </c>
      <c r="N1375">
        <v>46202</v>
      </c>
      <c r="O1375" t="s">
        <v>282</v>
      </c>
      <c r="V1375">
        <v>62154168</v>
      </c>
      <c r="Z1375">
        <v>53618776</v>
      </c>
      <c r="AA1375">
        <v>154249184</v>
      </c>
      <c r="AB1375">
        <v>46859144</v>
      </c>
      <c r="AC1375">
        <v>15932561</v>
      </c>
      <c r="AF1375">
        <v>740696192</v>
      </c>
      <c r="AG1375">
        <v>140353360</v>
      </c>
      <c r="AH1375">
        <v>45741268</v>
      </c>
      <c r="AI1375">
        <v>29443492</v>
      </c>
      <c r="AJ1375">
        <v>75184760</v>
      </c>
      <c r="AK1375">
        <v>48805784</v>
      </c>
      <c r="AL1375">
        <v>7020672</v>
      </c>
      <c r="AM1375">
        <v>727283200</v>
      </c>
      <c r="AN1375">
        <v>171359264</v>
      </c>
      <c r="AO1375">
        <v>45771744</v>
      </c>
    </row>
    <row r="1376" spans="1:52">
      <c r="A1376">
        <v>1992</v>
      </c>
      <c r="B1376">
        <v>151111</v>
      </c>
      <c r="C1376" t="s">
        <v>595</v>
      </c>
      <c r="D1376" t="s">
        <v>444</v>
      </c>
      <c r="E1376">
        <f t="shared" si="21"/>
        <v>0</v>
      </c>
      <c r="F1376">
        <f>IF(ISNA(VLOOKUP(B1376,criteria!$U$2:$U$174,1,0)),0,1)</f>
        <v>1</v>
      </c>
      <c r="G1376" t="s">
        <v>636</v>
      </c>
      <c r="H1376" t="s">
        <v>636</v>
      </c>
      <c r="N1376">
        <v>46202</v>
      </c>
      <c r="O1376" t="s">
        <v>282</v>
      </c>
      <c r="V1376">
        <v>69038576</v>
      </c>
      <c r="Z1376">
        <v>62799152</v>
      </c>
      <c r="AA1376">
        <v>156501408</v>
      </c>
      <c r="AB1376">
        <v>52348320</v>
      </c>
      <c r="AC1376">
        <v>21007912</v>
      </c>
      <c r="AF1376">
        <v>788210816</v>
      </c>
      <c r="AG1376">
        <v>144262640</v>
      </c>
      <c r="AH1376">
        <v>50674612</v>
      </c>
      <c r="AI1376">
        <v>33977952</v>
      </c>
      <c r="AJ1376">
        <v>84652560</v>
      </c>
      <c r="AK1376">
        <v>55612400</v>
      </c>
      <c r="AL1376">
        <v>7633183</v>
      </c>
      <c r="AM1376">
        <v>729939264</v>
      </c>
      <c r="AN1376">
        <v>180557008</v>
      </c>
      <c r="AO1376">
        <v>49819504</v>
      </c>
    </row>
    <row r="1377" spans="1:52">
      <c r="A1377">
        <v>1993</v>
      </c>
      <c r="B1377">
        <v>151111</v>
      </c>
      <c r="C1377" t="s">
        <v>539</v>
      </c>
      <c r="D1377" t="s">
        <v>444</v>
      </c>
      <c r="E1377">
        <f t="shared" si="21"/>
        <v>0</v>
      </c>
      <c r="F1377">
        <f>IF(ISNA(VLOOKUP(B1377,criteria!$U$2:$U$174,1,0)),0,1)</f>
        <v>1</v>
      </c>
      <c r="G1377" t="s">
        <v>636</v>
      </c>
      <c r="H1377" t="s">
        <v>636</v>
      </c>
      <c r="N1377">
        <v>46202</v>
      </c>
      <c r="O1377" t="s">
        <v>282</v>
      </c>
      <c r="V1377">
        <v>74151032</v>
      </c>
      <c r="Z1377">
        <v>63815312</v>
      </c>
      <c r="AA1377">
        <v>154571792</v>
      </c>
      <c r="AB1377">
        <v>31308304</v>
      </c>
      <c r="AC1377">
        <v>52071608</v>
      </c>
      <c r="AF1377">
        <v>834328256</v>
      </c>
      <c r="AG1377">
        <v>144630240</v>
      </c>
      <c r="AH1377">
        <v>54790032</v>
      </c>
      <c r="AI1377">
        <v>41760556</v>
      </c>
      <c r="AJ1377">
        <v>96550592</v>
      </c>
      <c r="AK1377">
        <v>64017576</v>
      </c>
      <c r="AL1377">
        <v>7471210</v>
      </c>
      <c r="AM1377">
        <v>788987584</v>
      </c>
      <c r="AN1377">
        <v>195521536</v>
      </c>
      <c r="AO1377">
        <v>53914588</v>
      </c>
    </row>
    <row r="1378" spans="1:52">
      <c r="A1378">
        <v>1994</v>
      </c>
      <c r="B1378">
        <v>151111</v>
      </c>
      <c r="C1378" t="s">
        <v>539</v>
      </c>
      <c r="D1378" t="s">
        <v>444</v>
      </c>
      <c r="E1378">
        <f t="shared" si="21"/>
        <v>0</v>
      </c>
      <c r="F1378">
        <f>IF(ISNA(VLOOKUP(B1378,criteria!$U$2:$U$174,1,0)),0,1)</f>
        <v>1</v>
      </c>
      <c r="G1378" t="s">
        <v>636</v>
      </c>
      <c r="H1378" t="s">
        <v>636</v>
      </c>
      <c r="N1378">
        <v>46202</v>
      </c>
      <c r="O1378" t="s">
        <v>282</v>
      </c>
      <c r="V1378">
        <v>78249280</v>
      </c>
      <c r="Z1378">
        <v>67373992</v>
      </c>
      <c r="AA1378">
        <v>154678992</v>
      </c>
      <c r="AB1378">
        <v>32555788</v>
      </c>
      <c r="AC1378">
        <v>46878124</v>
      </c>
      <c r="AF1378">
        <v>834373824</v>
      </c>
      <c r="AG1378">
        <v>149374304</v>
      </c>
      <c r="AH1378">
        <v>59524480</v>
      </c>
      <c r="AI1378">
        <v>37374392</v>
      </c>
      <c r="AJ1378">
        <v>96898872</v>
      </c>
      <c r="AK1378">
        <v>75023200</v>
      </c>
      <c r="AL1378">
        <v>7375559</v>
      </c>
      <c r="AM1378">
        <v>814720384</v>
      </c>
      <c r="AN1378">
        <v>206451104</v>
      </c>
      <c r="AO1378">
        <v>57909824</v>
      </c>
    </row>
    <row r="1379" spans="1:52">
      <c r="A1379">
        <v>1995</v>
      </c>
      <c r="B1379">
        <v>151111</v>
      </c>
      <c r="C1379" t="s">
        <v>539</v>
      </c>
      <c r="D1379" t="s">
        <v>444</v>
      </c>
      <c r="E1379">
        <f t="shared" si="21"/>
        <v>0</v>
      </c>
      <c r="F1379">
        <f>IF(ISNA(VLOOKUP(B1379,criteria!$U$2:$U$174,1,0)),0,1)</f>
        <v>1</v>
      </c>
      <c r="G1379" t="s">
        <v>636</v>
      </c>
      <c r="H1379" t="s">
        <v>636</v>
      </c>
      <c r="N1379">
        <v>46202</v>
      </c>
      <c r="O1379" t="s">
        <v>282</v>
      </c>
      <c r="V1379">
        <v>85944472</v>
      </c>
      <c r="Z1379">
        <v>75975088</v>
      </c>
      <c r="AA1379">
        <v>160049216</v>
      </c>
      <c r="AB1379">
        <v>35209344</v>
      </c>
      <c r="AC1379">
        <v>54919884</v>
      </c>
      <c r="AF1379">
        <v>532489312</v>
      </c>
      <c r="AG1379">
        <v>170384352</v>
      </c>
      <c r="AH1379">
        <v>67641152</v>
      </c>
      <c r="AI1379">
        <v>38543392</v>
      </c>
      <c r="AJ1379">
        <v>106184544</v>
      </c>
      <c r="AK1379">
        <v>67415328</v>
      </c>
      <c r="AL1379">
        <v>7749579</v>
      </c>
      <c r="AM1379">
        <v>535558592</v>
      </c>
      <c r="AN1379">
        <v>217510320</v>
      </c>
      <c r="AO1379">
        <v>62828664</v>
      </c>
    </row>
    <row r="1380" spans="1:52">
      <c r="A1380">
        <v>1996</v>
      </c>
      <c r="B1380">
        <v>151111</v>
      </c>
      <c r="C1380" t="s">
        <v>539</v>
      </c>
      <c r="D1380" t="s">
        <v>444</v>
      </c>
      <c r="E1380">
        <f t="shared" si="21"/>
        <v>0</v>
      </c>
      <c r="F1380">
        <f>IF(ISNA(VLOOKUP(B1380,criteria!$U$2:$U$174,1,0)),0,1)</f>
        <v>1</v>
      </c>
      <c r="G1380" t="s">
        <v>636</v>
      </c>
      <c r="H1380" t="s">
        <v>636</v>
      </c>
      <c r="N1380">
        <v>46202</v>
      </c>
      <c r="O1380" t="s">
        <v>282</v>
      </c>
      <c r="V1380">
        <v>93315720</v>
      </c>
      <c r="Z1380">
        <v>82190528</v>
      </c>
      <c r="AA1380">
        <v>168138000</v>
      </c>
      <c r="AB1380">
        <v>35782964</v>
      </c>
      <c r="AC1380">
        <v>76134376</v>
      </c>
      <c r="AF1380">
        <v>583545472</v>
      </c>
      <c r="AG1380">
        <v>186596592</v>
      </c>
      <c r="AH1380">
        <v>72797848</v>
      </c>
      <c r="AI1380">
        <v>45045468</v>
      </c>
      <c r="AJ1380">
        <v>117843312</v>
      </c>
      <c r="AK1380">
        <v>67561984</v>
      </c>
      <c r="AL1380">
        <v>7886664</v>
      </c>
      <c r="AM1380">
        <v>585211584</v>
      </c>
      <c r="AN1380">
        <v>234161088</v>
      </c>
      <c r="AO1380">
        <v>66697400</v>
      </c>
      <c r="AP1380">
        <v>25636576</v>
      </c>
      <c r="AQ1380">
        <v>27917568</v>
      </c>
      <c r="AT1380">
        <v>361</v>
      </c>
      <c r="AU1380">
        <v>0.23499999999999999</v>
      </c>
    </row>
    <row r="1381" spans="1:52">
      <c r="A1381">
        <v>1997</v>
      </c>
      <c r="B1381">
        <v>151111</v>
      </c>
      <c r="C1381" t="s">
        <v>539</v>
      </c>
      <c r="D1381" t="s">
        <v>444</v>
      </c>
      <c r="E1381">
        <f t="shared" si="21"/>
        <v>0</v>
      </c>
      <c r="F1381">
        <f>IF(ISNA(VLOOKUP(B1381,criteria!$U$2:$U$174,1,0)),0,1)</f>
        <v>1</v>
      </c>
      <c r="G1381" t="s">
        <v>636</v>
      </c>
      <c r="H1381" t="s">
        <v>636</v>
      </c>
      <c r="N1381">
        <v>46202</v>
      </c>
      <c r="O1381" t="s">
        <v>282</v>
      </c>
      <c r="V1381">
        <v>98385488</v>
      </c>
      <c r="Z1381">
        <v>87955232</v>
      </c>
      <c r="AA1381">
        <v>183040592</v>
      </c>
      <c r="AB1381">
        <v>46616384</v>
      </c>
      <c r="AC1381">
        <v>104372808</v>
      </c>
      <c r="AF1381">
        <v>645856832</v>
      </c>
      <c r="AG1381">
        <v>205585184</v>
      </c>
      <c r="AH1381">
        <v>80497584</v>
      </c>
      <c r="AI1381">
        <v>51544952</v>
      </c>
      <c r="AJ1381">
        <v>132042536</v>
      </c>
      <c r="AK1381">
        <v>87748472</v>
      </c>
      <c r="AL1381">
        <v>8837792</v>
      </c>
      <c r="AM1381">
        <v>632596992</v>
      </c>
      <c r="AN1381">
        <v>255878224</v>
      </c>
      <c r="AO1381">
        <v>72635400</v>
      </c>
      <c r="AP1381">
        <v>27917568</v>
      </c>
      <c r="AQ1381">
        <v>28639224</v>
      </c>
      <c r="AT1381">
        <v>279</v>
      </c>
      <c r="AU1381">
        <v>0.185</v>
      </c>
      <c r="AW1381">
        <v>0.49693199999999998</v>
      </c>
      <c r="AX1381">
        <v>0.617892</v>
      </c>
      <c r="AY1381">
        <v>0.18068999999999999</v>
      </c>
      <c r="AZ1381">
        <v>23161</v>
      </c>
    </row>
    <row r="1382" spans="1:52">
      <c r="A1382">
        <v>1998</v>
      </c>
      <c r="B1382">
        <v>151111</v>
      </c>
      <c r="C1382" t="s">
        <v>539</v>
      </c>
      <c r="D1382" t="s">
        <v>444</v>
      </c>
      <c r="E1382">
        <f t="shared" si="21"/>
        <v>0</v>
      </c>
      <c r="F1382">
        <f>IF(ISNA(VLOOKUP(B1382,criteria!$U$2:$U$174,1,0)),0,1)</f>
        <v>1</v>
      </c>
      <c r="G1382" t="s">
        <v>636</v>
      </c>
      <c r="H1382" t="s">
        <v>636</v>
      </c>
      <c r="N1382">
        <v>46202</v>
      </c>
      <c r="O1382" t="s">
        <v>282</v>
      </c>
      <c r="V1382">
        <v>104381288</v>
      </c>
      <c r="Z1382">
        <v>93809008</v>
      </c>
      <c r="AA1382">
        <v>192501424</v>
      </c>
      <c r="AB1382">
        <v>46160576</v>
      </c>
      <c r="AC1382">
        <v>99631288</v>
      </c>
      <c r="AF1382">
        <v>672991424</v>
      </c>
      <c r="AG1382">
        <v>213266464</v>
      </c>
      <c r="AH1382">
        <v>82567808</v>
      </c>
      <c r="AI1382">
        <v>58286200</v>
      </c>
      <c r="AJ1382">
        <v>140854016</v>
      </c>
      <c r="AK1382">
        <v>83483256</v>
      </c>
      <c r="AL1382">
        <v>9662213</v>
      </c>
      <c r="AM1382">
        <v>657748224</v>
      </c>
      <c r="AN1382">
        <v>265171136</v>
      </c>
      <c r="AO1382">
        <v>73481328</v>
      </c>
      <c r="AP1382">
        <v>28639224</v>
      </c>
      <c r="AQ1382">
        <v>28449364</v>
      </c>
      <c r="AT1382">
        <v>323</v>
      </c>
      <c r="AU1382">
        <v>0.214</v>
      </c>
      <c r="AW1382">
        <v>0.47977700000000001</v>
      </c>
      <c r="AX1382">
        <v>0.62078100000000003</v>
      </c>
      <c r="AY1382">
        <v>0.17866099999999999</v>
      </c>
      <c r="AZ1382">
        <v>25072.5</v>
      </c>
    </row>
    <row r="1383" spans="1:52">
      <c r="A1383">
        <v>1999</v>
      </c>
      <c r="B1383">
        <v>151111</v>
      </c>
      <c r="C1383" t="s">
        <v>539</v>
      </c>
      <c r="D1383" t="s">
        <v>444</v>
      </c>
      <c r="E1383">
        <f t="shared" si="21"/>
        <v>0</v>
      </c>
      <c r="F1383">
        <f>IF(ISNA(VLOOKUP(B1383,criteria!$U$2:$U$174,1,0)),0,1)</f>
        <v>1</v>
      </c>
      <c r="G1383" t="s">
        <v>636</v>
      </c>
      <c r="H1383" t="s">
        <v>636</v>
      </c>
      <c r="N1383">
        <v>462022896</v>
      </c>
      <c r="O1383" t="s">
        <v>282</v>
      </c>
      <c r="V1383">
        <v>105759280</v>
      </c>
      <c r="Z1383">
        <v>97828248</v>
      </c>
      <c r="AA1383">
        <v>203243856</v>
      </c>
      <c r="AB1383">
        <v>51190432</v>
      </c>
      <c r="AC1383">
        <v>106240544</v>
      </c>
      <c r="AF1383">
        <v>710365760</v>
      </c>
      <c r="AG1383">
        <v>220314144</v>
      </c>
      <c r="AH1383">
        <v>88347968</v>
      </c>
      <c r="AI1383">
        <v>48738112</v>
      </c>
      <c r="AJ1383">
        <v>137086080</v>
      </c>
      <c r="AK1383">
        <v>88270840</v>
      </c>
      <c r="AL1383">
        <v>10761016</v>
      </c>
      <c r="AM1383">
        <v>711518400</v>
      </c>
      <c r="AN1383">
        <v>281471360</v>
      </c>
      <c r="AO1383">
        <v>75521784</v>
      </c>
      <c r="AP1383">
        <v>28449364</v>
      </c>
      <c r="AQ1383">
        <v>24898270</v>
      </c>
      <c r="AT1383">
        <v>302</v>
      </c>
      <c r="AU1383">
        <v>0.20799999999999999</v>
      </c>
      <c r="AW1383">
        <v>0.44287199999999999</v>
      </c>
      <c r="AX1383">
        <v>0.62660800000000005</v>
      </c>
      <c r="AY1383">
        <v>0.15851799999999999</v>
      </c>
      <c r="AZ1383">
        <v>26865.5</v>
      </c>
    </row>
    <row r="1384" spans="1:52">
      <c r="A1384">
        <v>2000</v>
      </c>
      <c r="B1384">
        <v>151111</v>
      </c>
      <c r="C1384" t="s">
        <v>539</v>
      </c>
      <c r="D1384" t="s">
        <v>444</v>
      </c>
      <c r="E1384">
        <f t="shared" si="21"/>
        <v>0</v>
      </c>
      <c r="F1384">
        <f>IF(ISNA(VLOOKUP(B1384,criteria!$U$2:$U$174,1,0)),0,1)</f>
        <v>1</v>
      </c>
      <c r="G1384" t="s">
        <v>636</v>
      </c>
      <c r="H1384" t="s">
        <v>636</v>
      </c>
      <c r="N1384">
        <v>462022896</v>
      </c>
      <c r="O1384" t="s">
        <v>282</v>
      </c>
      <c r="V1384">
        <v>113028744</v>
      </c>
      <c r="Z1384">
        <v>107050080</v>
      </c>
      <c r="AA1384">
        <v>213726752</v>
      </c>
      <c r="AB1384">
        <v>61630320</v>
      </c>
      <c r="AC1384">
        <v>130574728</v>
      </c>
      <c r="AF1384">
        <v>777529792</v>
      </c>
      <c r="AG1384">
        <v>228065824</v>
      </c>
      <c r="AH1384">
        <v>104810112</v>
      </c>
      <c r="AI1384">
        <v>55506744</v>
      </c>
      <c r="AJ1384">
        <v>160316864</v>
      </c>
      <c r="AK1384">
        <v>105433392</v>
      </c>
      <c r="AL1384">
        <v>10881864</v>
      </c>
      <c r="AM1384">
        <v>768508416</v>
      </c>
      <c r="AN1384">
        <v>294768992</v>
      </c>
      <c r="AO1384">
        <v>79754456</v>
      </c>
      <c r="AP1384">
        <v>24898270</v>
      </c>
      <c r="AQ1384">
        <v>22319432</v>
      </c>
      <c r="AT1384">
        <v>412</v>
      </c>
      <c r="AU1384">
        <v>0.222</v>
      </c>
      <c r="AW1384">
        <v>0.43000699999999997</v>
      </c>
      <c r="AX1384">
        <v>0.62643099999999996</v>
      </c>
      <c r="AY1384">
        <v>0.155527</v>
      </c>
      <c r="AZ1384">
        <v>28848.5</v>
      </c>
    </row>
    <row r="1385" spans="1:52">
      <c r="A1385">
        <v>2001</v>
      </c>
      <c r="B1385">
        <v>151111</v>
      </c>
      <c r="C1385" t="s">
        <v>539</v>
      </c>
      <c r="D1385" t="s">
        <v>444</v>
      </c>
      <c r="E1385">
        <f t="shared" si="21"/>
        <v>1</v>
      </c>
      <c r="F1385">
        <f>IF(ISNA(VLOOKUP(B1385,criteria!$U$2:$U$174,1,0)),0,1)</f>
        <v>1</v>
      </c>
      <c r="G1385">
        <v>0.72689768976897695</v>
      </c>
      <c r="H1385">
        <v>0.67604994324631096</v>
      </c>
      <c r="I1385">
        <v>6060</v>
      </c>
      <c r="J1385">
        <v>4405</v>
      </c>
      <c r="K1385">
        <v>2279</v>
      </c>
      <c r="L1385">
        <v>699</v>
      </c>
      <c r="M1385">
        <v>2978</v>
      </c>
      <c r="N1385">
        <v>462022896</v>
      </c>
      <c r="O1385" t="s">
        <v>282</v>
      </c>
      <c r="V1385">
        <v>130303144</v>
      </c>
      <c r="W1385">
        <v>115486520</v>
      </c>
      <c r="Y1385">
        <v>56818548</v>
      </c>
      <c r="Z1385">
        <v>121518944</v>
      </c>
      <c r="AA1385">
        <v>269376608</v>
      </c>
      <c r="AB1385">
        <v>21492532</v>
      </c>
      <c r="AC1385">
        <v>152089232</v>
      </c>
      <c r="AD1385">
        <v>561028992</v>
      </c>
      <c r="AE1385">
        <v>230485344</v>
      </c>
      <c r="AF1385">
        <v>801643520</v>
      </c>
      <c r="AG1385">
        <v>269055200</v>
      </c>
      <c r="AH1385">
        <v>123179248</v>
      </c>
      <c r="AI1385">
        <v>72669640</v>
      </c>
      <c r="AJ1385">
        <v>195848896</v>
      </c>
      <c r="AK1385">
        <v>94674784</v>
      </c>
      <c r="AL1385">
        <v>13952328</v>
      </c>
      <c r="AM1385">
        <v>776380416</v>
      </c>
      <c r="AN1385">
        <v>349263488</v>
      </c>
      <c r="AO1385">
        <v>97783832</v>
      </c>
      <c r="AR1385">
        <v>801643520</v>
      </c>
      <c r="AS1385">
        <v>776380416</v>
      </c>
      <c r="AT1385">
        <v>450</v>
      </c>
      <c r="AU1385">
        <v>0.214</v>
      </c>
      <c r="AW1385">
        <v>0.44766699999999998</v>
      </c>
      <c r="AX1385">
        <v>0.61944900000000003</v>
      </c>
      <c r="AY1385">
        <v>0.165823</v>
      </c>
      <c r="AZ1385">
        <v>30406</v>
      </c>
    </row>
    <row r="1386" spans="1:52">
      <c r="A1386">
        <v>2002</v>
      </c>
      <c r="B1386">
        <v>151111</v>
      </c>
      <c r="C1386" t="s">
        <v>539</v>
      </c>
      <c r="D1386" t="s">
        <v>444</v>
      </c>
      <c r="E1386">
        <f t="shared" si="21"/>
        <v>1</v>
      </c>
      <c r="F1386">
        <f>IF(ISNA(VLOOKUP(B1386,criteria!$U$2:$U$174,1,0)),0,1)</f>
        <v>1</v>
      </c>
      <c r="G1386">
        <v>0.75017409470752094</v>
      </c>
      <c r="H1386">
        <v>0.64678579716871665</v>
      </c>
      <c r="I1386">
        <v>5744</v>
      </c>
      <c r="J1386">
        <v>4309</v>
      </c>
      <c r="K1386">
        <v>2243</v>
      </c>
      <c r="L1386">
        <v>544</v>
      </c>
      <c r="M1386">
        <v>2787</v>
      </c>
      <c r="N1386" t="s">
        <v>532</v>
      </c>
      <c r="O1386" t="s">
        <v>282</v>
      </c>
      <c r="V1386">
        <v>158124992</v>
      </c>
      <c r="W1386">
        <v>138622336</v>
      </c>
      <c r="Y1386">
        <v>66026356</v>
      </c>
      <c r="Z1386">
        <v>134286800</v>
      </c>
      <c r="AA1386">
        <v>273526368</v>
      </c>
      <c r="AB1386">
        <v>22063594</v>
      </c>
      <c r="AC1386">
        <v>165960432</v>
      </c>
      <c r="AD1386">
        <v>635980096</v>
      </c>
      <c r="AE1386">
        <v>217148160</v>
      </c>
      <c r="AF1386">
        <v>865489664</v>
      </c>
      <c r="AG1386">
        <v>296468224</v>
      </c>
      <c r="AH1386">
        <v>148914128</v>
      </c>
      <c r="AI1386">
        <v>69563080</v>
      </c>
      <c r="AJ1386">
        <v>218477216</v>
      </c>
      <c r="AK1386">
        <v>103378848</v>
      </c>
      <c r="AL1386">
        <v>15124539</v>
      </c>
      <c r="AM1386">
        <v>843648128</v>
      </c>
      <c r="AN1386">
        <v>408831424</v>
      </c>
      <c r="AO1386">
        <v>125861720</v>
      </c>
      <c r="AP1386">
        <v>17268448</v>
      </c>
      <c r="AQ1386">
        <v>17452744</v>
      </c>
      <c r="AR1386">
        <v>865489664</v>
      </c>
      <c r="AS1386">
        <v>843648128</v>
      </c>
      <c r="AT1386">
        <v>491</v>
      </c>
      <c r="AU1386">
        <v>0.22800000000000001</v>
      </c>
      <c r="AW1386">
        <v>0.45990799999999998</v>
      </c>
      <c r="AX1386">
        <v>0.620062</v>
      </c>
      <c r="AY1386">
        <v>0.17154700000000001</v>
      </c>
      <c r="AZ1386">
        <v>31424</v>
      </c>
    </row>
    <row r="1387" spans="1:52">
      <c r="A1387">
        <v>2003</v>
      </c>
      <c r="B1387">
        <v>151111</v>
      </c>
      <c r="C1387" t="s">
        <v>539</v>
      </c>
      <c r="D1387" t="s">
        <v>444</v>
      </c>
      <c r="E1387">
        <f t="shared" si="21"/>
        <v>1</v>
      </c>
      <c r="F1387">
        <f>IF(ISNA(VLOOKUP(B1387,criteria!$U$2:$U$174,1,0)),0,1)</f>
        <v>1</v>
      </c>
      <c r="G1387">
        <v>0.76746226746226742</v>
      </c>
      <c r="H1387">
        <v>0.64623828035673447</v>
      </c>
      <c r="I1387">
        <v>5698</v>
      </c>
      <c r="J1387">
        <v>4373</v>
      </c>
      <c r="K1387">
        <v>2344</v>
      </c>
      <c r="L1387">
        <v>482</v>
      </c>
      <c r="M1387">
        <v>2826</v>
      </c>
      <c r="N1387" t="s">
        <v>532</v>
      </c>
      <c r="O1387" t="s">
        <v>282</v>
      </c>
      <c r="V1387">
        <v>166877200</v>
      </c>
      <c r="W1387">
        <v>149448624</v>
      </c>
      <c r="Y1387">
        <v>79737904</v>
      </c>
      <c r="Z1387">
        <v>147013696</v>
      </c>
      <c r="AA1387">
        <v>297006016</v>
      </c>
      <c r="AB1387">
        <v>20184064</v>
      </c>
      <c r="AC1387">
        <v>144954592</v>
      </c>
      <c r="AD1387">
        <v>677201152</v>
      </c>
      <c r="AE1387">
        <v>213001520</v>
      </c>
      <c r="AF1387">
        <v>901286272</v>
      </c>
      <c r="AG1387">
        <v>315027712</v>
      </c>
      <c r="AH1387">
        <v>164121968</v>
      </c>
      <c r="AI1387">
        <v>74730808</v>
      </c>
      <c r="AJ1387">
        <v>238852768</v>
      </c>
      <c r="AK1387">
        <v>137249616</v>
      </c>
      <c r="AL1387">
        <v>16059779</v>
      </c>
      <c r="AM1387">
        <v>846914752</v>
      </c>
      <c r="AN1387">
        <v>406538720</v>
      </c>
      <c r="AO1387">
        <v>125958344</v>
      </c>
      <c r="AP1387">
        <v>17452744</v>
      </c>
      <c r="AQ1387">
        <v>22570812</v>
      </c>
      <c r="AR1387">
        <v>901286272</v>
      </c>
      <c r="AS1387">
        <v>846914752</v>
      </c>
      <c r="AT1387">
        <v>593</v>
      </c>
      <c r="AU1387">
        <v>0.23100000000000001</v>
      </c>
      <c r="AW1387">
        <v>0.45746999999999999</v>
      </c>
      <c r="AX1387">
        <v>0.61686799999999997</v>
      </c>
      <c r="AY1387">
        <v>0.16414100000000001</v>
      </c>
      <c r="AZ1387">
        <v>32181</v>
      </c>
    </row>
    <row r="1388" spans="1:52">
      <c r="A1388">
        <v>2004</v>
      </c>
      <c r="B1388">
        <v>151111</v>
      </c>
      <c r="C1388" t="s">
        <v>539</v>
      </c>
      <c r="D1388" t="s">
        <v>444</v>
      </c>
      <c r="E1388">
        <f t="shared" si="21"/>
        <v>1</v>
      </c>
      <c r="F1388">
        <f>IF(ISNA(VLOOKUP(B1388,criteria!$U$2:$U$174,1,0)),0,1)</f>
        <v>1</v>
      </c>
      <c r="G1388">
        <v>0.73181967752550181</v>
      </c>
      <c r="H1388">
        <v>0.61151079136690645</v>
      </c>
      <c r="I1388">
        <v>6078</v>
      </c>
      <c r="J1388">
        <v>4448</v>
      </c>
      <c r="K1388">
        <v>2303</v>
      </c>
      <c r="L1388">
        <v>417</v>
      </c>
      <c r="M1388">
        <v>2720</v>
      </c>
      <c r="N1388" t="s">
        <v>532</v>
      </c>
      <c r="O1388" t="s">
        <v>282</v>
      </c>
      <c r="P1388" t="s">
        <v>50</v>
      </c>
      <c r="V1388">
        <v>202854640</v>
      </c>
      <c r="W1388">
        <v>181554176</v>
      </c>
      <c r="Y1388">
        <v>76347608</v>
      </c>
      <c r="Z1388">
        <v>148094608</v>
      </c>
      <c r="AA1388">
        <v>306255488</v>
      </c>
      <c r="AB1388">
        <v>22801648</v>
      </c>
      <c r="AC1388">
        <v>160606144</v>
      </c>
      <c r="AD1388">
        <v>723935872</v>
      </c>
      <c r="AE1388">
        <v>242836208</v>
      </c>
      <c r="AF1388">
        <v>976214912</v>
      </c>
      <c r="AG1388">
        <v>314510528</v>
      </c>
      <c r="AH1388">
        <v>164996960</v>
      </c>
      <c r="AI1388">
        <v>85080456</v>
      </c>
      <c r="AJ1388">
        <v>250077408</v>
      </c>
      <c r="AK1388">
        <v>128881192</v>
      </c>
      <c r="AL1388">
        <v>16411757</v>
      </c>
      <c r="AM1388">
        <v>945540480</v>
      </c>
      <c r="AN1388">
        <v>419662432</v>
      </c>
      <c r="AO1388">
        <v>128271264</v>
      </c>
      <c r="AP1388">
        <v>22570812</v>
      </c>
      <c r="AQ1388">
        <v>23168116</v>
      </c>
      <c r="AR1388">
        <v>976214912</v>
      </c>
      <c r="AS1388">
        <v>945540480</v>
      </c>
      <c r="AT1388">
        <v>645</v>
      </c>
      <c r="AU1388">
        <v>0.253</v>
      </c>
      <c r="AW1388">
        <v>0.43675999999999998</v>
      </c>
      <c r="AX1388">
        <v>0.61243199999999998</v>
      </c>
      <c r="AY1388">
        <v>0.14593</v>
      </c>
      <c r="AZ1388">
        <v>33133</v>
      </c>
    </row>
    <row r="1389" spans="1:52">
      <c r="A1389">
        <v>2005</v>
      </c>
      <c r="B1389">
        <v>151111</v>
      </c>
      <c r="C1389" t="s">
        <v>448</v>
      </c>
      <c r="D1389" t="s">
        <v>444</v>
      </c>
      <c r="E1389">
        <f t="shared" si="21"/>
        <v>1</v>
      </c>
      <c r="F1389">
        <f>IF(ISNA(VLOOKUP(B1389,criteria!$U$2:$U$174,1,0)),0,1)</f>
        <v>1</v>
      </c>
      <c r="G1389">
        <v>0.73745110821382009</v>
      </c>
      <c r="H1389">
        <v>0.60685082872928175</v>
      </c>
      <c r="I1389">
        <v>6136</v>
      </c>
      <c r="J1389">
        <v>4525</v>
      </c>
      <c r="K1389">
        <v>2409</v>
      </c>
      <c r="L1389">
        <v>337</v>
      </c>
      <c r="M1389">
        <v>2746</v>
      </c>
      <c r="N1389" t="s">
        <v>532</v>
      </c>
      <c r="O1389" t="s">
        <v>282</v>
      </c>
      <c r="P1389" t="s">
        <v>50</v>
      </c>
      <c r="Q1389" t="s">
        <v>54</v>
      </c>
      <c r="V1389">
        <v>219767840</v>
      </c>
      <c r="W1389">
        <v>196713936</v>
      </c>
      <c r="Y1389">
        <v>79097032</v>
      </c>
      <c r="Z1389">
        <v>173207552</v>
      </c>
      <c r="AA1389">
        <v>296358720</v>
      </c>
      <c r="AB1389">
        <v>26425972</v>
      </c>
      <c r="AC1389">
        <v>170069936</v>
      </c>
      <c r="AD1389">
        <v>770722560</v>
      </c>
      <c r="AE1389">
        <v>249090912</v>
      </c>
      <c r="AF1389">
        <v>1029511232</v>
      </c>
      <c r="AG1389">
        <v>324285920</v>
      </c>
      <c r="AH1389">
        <v>162245328</v>
      </c>
      <c r="AI1389">
        <v>88109304</v>
      </c>
      <c r="AJ1389">
        <v>250354624</v>
      </c>
      <c r="AK1389">
        <v>136813248</v>
      </c>
      <c r="AL1389">
        <v>17125572</v>
      </c>
      <c r="AM1389">
        <v>994085312</v>
      </c>
      <c r="AN1389">
        <v>430833184</v>
      </c>
      <c r="AO1389">
        <v>129020504</v>
      </c>
      <c r="AP1389">
        <v>23168116</v>
      </c>
      <c r="AQ1389">
        <v>25646146</v>
      </c>
      <c r="AR1389">
        <v>1029511232</v>
      </c>
      <c r="AS1389">
        <v>994085312</v>
      </c>
      <c r="AT1389">
        <v>686</v>
      </c>
      <c r="AU1389">
        <v>0.27700000000000002</v>
      </c>
      <c r="AW1389">
        <v>0.42306199999999999</v>
      </c>
      <c r="AX1389">
        <v>0.61202800000000002</v>
      </c>
      <c r="AY1389">
        <v>0.14035800000000001</v>
      </c>
      <c r="AZ1389">
        <v>34110</v>
      </c>
    </row>
    <row r="1390" spans="1:52">
      <c r="A1390">
        <v>2006</v>
      </c>
      <c r="B1390">
        <v>151111</v>
      </c>
      <c r="C1390" t="s">
        <v>448</v>
      </c>
      <c r="D1390" t="s">
        <v>444</v>
      </c>
      <c r="E1390">
        <f t="shared" si="21"/>
        <v>1</v>
      </c>
      <c r="F1390">
        <f>IF(ISNA(VLOOKUP(B1390,criteria!$U$2:$U$174,1,0)),0,1)</f>
        <v>1</v>
      </c>
      <c r="G1390">
        <v>0.74399288045090473</v>
      </c>
      <c r="H1390">
        <v>0.66294524189261028</v>
      </c>
      <c r="I1390">
        <v>10113</v>
      </c>
      <c r="J1390">
        <v>7524</v>
      </c>
      <c r="K1390">
        <v>3934</v>
      </c>
      <c r="L1390">
        <v>1054</v>
      </c>
      <c r="M1390">
        <v>4988</v>
      </c>
      <c r="N1390" t="s">
        <v>532</v>
      </c>
      <c r="O1390" t="s">
        <v>282</v>
      </c>
      <c r="P1390" t="s">
        <v>50</v>
      </c>
      <c r="Q1390" t="s">
        <v>54</v>
      </c>
      <c r="V1390">
        <v>215075728</v>
      </c>
      <c r="W1390">
        <v>188403536</v>
      </c>
      <c r="Y1390">
        <v>74129584</v>
      </c>
      <c r="Z1390">
        <v>192446784</v>
      </c>
      <c r="AA1390">
        <v>293103232</v>
      </c>
      <c r="AB1390">
        <v>29877364</v>
      </c>
      <c r="AC1390">
        <v>167231328</v>
      </c>
      <c r="AD1390">
        <v>789890240</v>
      </c>
      <c r="AE1390">
        <v>252334336</v>
      </c>
      <c r="AF1390">
        <v>1043918208</v>
      </c>
      <c r="AG1390">
        <v>366490848</v>
      </c>
      <c r="AH1390">
        <v>143391920</v>
      </c>
      <c r="AI1390">
        <v>92423240</v>
      </c>
      <c r="AJ1390">
        <v>235815168</v>
      </c>
      <c r="AK1390">
        <v>138110896</v>
      </c>
      <c r="AL1390">
        <v>17985956</v>
      </c>
      <c r="AM1390">
        <v>990784512</v>
      </c>
      <c r="AN1390">
        <v>452017664</v>
      </c>
      <c r="AO1390">
        <v>141455408</v>
      </c>
      <c r="AP1390">
        <v>488386784</v>
      </c>
      <c r="AQ1390">
        <v>623616832</v>
      </c>
      <c r="AR1390">
        <v>1043918208</v>
      </c>
      <c r="AS1390">
        <v>990784512</v>
      </c>
      <c r="AT1390">
        <v>713</v>
      </c>
      <c r="AU1390">
        <v>0.313</v>
      </c>
      <c r="AW1390">
        <v>0.42290100000000003</v>
      </c>
      <c r="AX1390">
        <v>0.614981</v>
      </c>
      <c r="AY1390">
        <v>0.14246200000000001</v>
      </c>
      <c r="AZ1390">
        <v>34504.5</v>
      </c>
    </row>
    <row r="1391" spans="1:52">
      <c r="A1391">
        <v>2007</v>
      </c>
      <c r="B1391">
        <v>151111</v>
      </c>
      <c r="C1391" t="s">
        <v>448</v>
      </c>
      <c r="D1391" t="s">
        <v>444</v>
      </c>
      <c r="E1391">
        <f t="shared" si="21"/>
        <v>1</v>
      </c>
      <c r="F1391">
        <f>IF(ISNA(VLOOKUP(B1391,criteria!$U$2:$U$174,1,0)),0,1)</f>
        <v>1</v>
      </c>
      <c r="G1391">
        <v>0.70570495099271169</v>
      </c>
      <c r="H1391">
        <v>0.52510683760683763</v>
      </c>
      <c r="I1391">
        <v>7958</v>
      </c>
      <c r="J1391">
        <v>5616</v>
      </c>
      <c r="K1391">
        <v>2741</v>
      </c>
      <c r="L1391">
        <v>208</v>
      </c>
      <c r="M1391">
        <v>2949</v>
      </c>
      <c r="N1391" t="s">
        <v>532</v>
      </c>
      <c r="O1391" t="s">
        <v>282</v>
      </c>
      <c r="P1391" t="s">
        <v>50</v>
      </c>
      <c r="Q1391" t="s">
        <v>54</v>
      </c>
      <c r="V1391">
        <v>240270768</v>
      </c>
      <c r="W1391">
        <v>209039904</v>
      </c>
      <c r="Y1391">
        <v>73638904</v>
      </c>
      <c r="Z1391">
        <v>217091072</v>
      </c>
      <c r="AA1391">
        <v>311923360</v>
      </c>
      <c r="AB1391">
        <v>34985672</v>
      </c>
      <c r="AC1391">
        <v>162892608</v>
      </c>
      <c r="AD1391">
        <v>797017536</v>
      </c>
      <c r="AE1391">
        <v>283252896</v>
      </c>
      <c r="AF1391">
        <v>1086804480</v>
      </c>
      <c r="AG1391">
        <v>383953248</v>
      </c>
      <c r="AH1391">
        <v>161489680</v>
      </c>
      <c r="AI1391">
        <v>84167464</v>
      </c>
      <c r="AJ1391">
        <v>245657152</v>
      </c>
      <c r="AK1391">
        <v>129592416</v>
      </c>
      <c r="AL1391">
        <v>19668264</v>
      </c>
      <c r="AM1391">
        <v>1014062848</v>
      </c>
      <c r="AN1391">
        <v>471448352</v>
      </c>
      <c r="AO1391">
        <v>152948368</v>
      </c>
      <c r="AP1391">
        <v>623616832</v>
      </c>
      <c r="AQ1391">
        <v>601932864</v>
      </c>
      <c r="AR1391">
        <v>1086804480</v>
      </c>
      <c r="AS1391">
        <v>1014062848</v>
      </c>
      <c r="AT1391">
        <v>728</v>
      </c>
      <c r="AU1391">
        <v>0.32600000000000001</v>
      </c>
      <c r="AW1391">
        <v>0.40059600000000001</v>
      </c>
      <c r="AX1391">
        <v>0.61476200000000003</v>
      </c>
      <c r="AY1391">
        <v>0.13272500000000001</v>
      </c>
      <c r="AZ1391">
        <v>37470.5</v>
      </c>
    </row>
    <row r="1392" spans="1:52">
      <c r="A1392">
        <v>2008</v>
      </c>
      <c r="B1392">
        <v>151111</v>
      </c>
      <c r="C1392" t="s">
        <v>448</v>
      </c>
      <c r="D1392" t="s">
        <v>444</v>
      </c>
      <c r="E1392">
        <f t="shared" si="21"/>
        <v>1</v>
      </c>
      <c r="F1392">
        <f>IF(ISNA(VLOOKUP(B1392,criteria!$U$2:$U$174,1,0)),0,1)</f>
        <v>1</v>
      </c>
      <c r="G1392">
        <v>0.69602529358626919</v>
      </c>
      <c r="H1392">
        <v>0.49318624269954575</v>
      </c>
      <c r="I1392">
        <v>8856</v>
      </c>
      <c r="J1392">
        <v>6164</v>
      </c>
      <c r="K1392">
        <v>2808</v>
      </c>
      <c r="L1392">
        <v>232</v>
      </c>
      <c r="M1392">
        <v>3040</v>
      </c>
      <c r="N1392" t="s">
        <v>449</v>
      </c>
      <c r="O1392" t="s">
        <v>282</v>
      </c>
      <c r="P1392" t="s">
        <v>50</v>
      </c>
      <c r="Q1392" t="s">
        <v>54</v>
      </c>
      <c r="V1392">
        <v>269677056</v>
      </c>
      <c r="W1392">
        <v>233281808</v>
      </c>
      <c r="Y1392">
        <v>84501848</v>
      </c>
      <c r="Z1392">
        <v>205963184</v>
      </c>
      <c r="AA1392">
        <v>335725408</v>
      </c>
      <c r="AB1392">
        <v>34673496</v>
      </c>
      <c r="AC1392">
        <v>177339488</v>
      </c>
      <c r="AD1392">
        <v>842901504</v>
      </c>
      <c r="AE1392">
        <v>285390880</v>
      </c>
      <c r="AF1392">
        <v>1137656192</v>
      </c>
      <c r="AG1392">
        <v>411953312</v>
      </c>
      <c r="AH1392">
        <v>164532912</v>
      </c>
      <c r="AI1392">
        <v>98799928</v>
      </c>
      <c r="AJ1392">
        <v>263332832</v>
      </c>
      <c r="AK1392">
        <v>145233728</v>
      </c>
      <c r="AL1392">
        <v>31735768</v>
      </c>
      <c r="AM1392">
        <v>1071499904</v>
      </c>
      <c r="AN1392">
        <v>494691392</v>
      </c>
      <c r="AO1392">
        <v>169138560</v>
      </c>
      <c r="AP1392">
        <v>601932864</v>
      </c>
      <c r="AQ1392">
        <v>470947328</v>
      </c>
      <c r="AR1392">
        <v>1137656192</v>
      </c>
      <c r="AS1392">
        <v>1071499904</v>
      </c>
      <c r="AT1392">
        <v>792</v>
      </c>
      <c r="AU1392">
        <v>0.33900000000000002</v>
      </c>
      <c r="AW1392">
        <v>0.35691499999999998</v>
      </c>
      <c r="AX1392">
        <v>0.60661900000000002</v>
      </c>
      <c r="AY1392">
        <v>0.12043</v>
      </c>
      <c r="AZ1392">
        <v>41830</v>
      </c>
    </row>
    <row r="1393" spans="1:52">
      <c r="A1393">
        <v>2009</v>
      </c>
      <c r="B1393">
        <v>151111</v>
      </c>
      <c r="C1393" t="s">
        <v>448</v>
      </c>
      <c r="D1393" t="s">
        <v>444</v>
      </c>
      <c r="E1393">
        <f t="shared" si="21"/>
        <v>1</v>
      </c>
      <c r="F1393">
        <f>IF(ISNA(VLOOKUP(B1393,criteria!$U$2:$U$174,1,0)),0,1)</f>
        <v>1</v>
      </c>
      <c r="G1393">
        <v>0.66528368426511775</v>
      </c>
      <c r="H1393">
        <v>0.4706891175553477</v>
      </c>
      <c r="I1393">
        <v>9641</v>
      </c>
      <c r="J1393">
        <v>6414</v>
      </c>
      <c r="K1393">
        <v>2800</v>
      </c>
      <c r="L1393">
        <v>219</v>
      </c>
      <c r="M1393">
        <v>3019</v>
      </c>
      <c r="N1393" t="s">
        <v>449</v>
      </c>
      <c r="O1393" t="s">
        <v>282</v>
      </c>
      <c r="P1393" t="s">
        <v>50</v>
      </c>
      <c r="Q1393" t="s">
        <v>54</v>
      </c>
      <c r="R1393">
        <v>-86.175600000000003</v>
      </c>
      <c r="S1393">
        <v>39.773600000000002</v>
      </c>
      <c r="V1393">
        <v>284985728</v>
      </c>
      <c r="W1393">
        <v>240448160</v>
      </c>
      <c r="Y1393">
        <v>67575888</v>
      </c>
      <c r="Z1393">
        <v>234852544</v>
      </c>
      <c r="AA1393">
        <v>301737568</v>
      </c>
      <c r="AB1393">
        <v>33582636</v>
      </c>
      <c r="AC1393">
        <v>141060272</v>
      </c>
      <c r="AD1393">
        <v>842399936</v>
      </c>
      <c r="AE1393">
        <v>296520448</v>
      </c>
      <c r="AF1393">
        <v>1145095936</v>
      </c>
      <c r="AG1393">
        <v>393565824</v>
      </c>
      <c r="AH1393">
        <v>167907424</v>
      </c>
      <c r="AI1393">
        <v>88743784</v>
      </c>
      <c r="AJ1393">
        <v>256651200</v>
      </c>
      <c r="AK1393">
        <v>156526160</v>
      </c>
      <c r="AL1393">
        <v>35821668</v>
      </c>
      <c r="AM1393">
        <v>1059862080</v>
      </c>
      <c r="AN1393">
        <v>510361920</v>
      </c>
      <c r="AO1393">
        <v>173528320</v>
      </c>
      <c r="AP1393">
        <v>470947328</v>
      </c>
      <c r="AQ1393">
        <v>520478144</v>
      </c>
      <c r="AR1393">
        <v>1145095936</v>
      </c>
      <c r="AS1393">
        <v>1059862080</v>
      </c>
      <c r="AT1393">
        <v>805</v>
      </c>
      <c r="AU1393">
        <v>0.35099999999999998</v>
      </c>
      <c r="AV1393">
        <v>7944</v>
      </c>
      <c r="AW1393">
        <v>0.345167</v>
      </c>
      <c r="AX1393">
        <v>0.59678699999999996</v>
      </c>
      <c r="AY1393">
        <v>0.12257</v>
      </c>
      <c r="AZ1393">
        <v>42618</v>
      </c>
    </row>
    <row r="1394" spans="1:52">
      <c r="A1394">
        <v>2010</v>
      </c>
      <c r="B1394">
        <v>151111</v>
      </c>
      <c r="C1394" t="s">
        <v>448</v>
      </c>
      <c r="D1394" t="s">
        <v>444</v>
      </c>
      <c r="E1394">
        <f t="shared" si="21"/>
        <v>1</v>
      </c>
      <c r="F1394">
        <f>IF(ISNA(VLOOKUP(B1394,criteria!$U$2:$U$174,1,0)),0,1)</f>
        <v>1</v>
      </c>
      <c r="G1394">
        <v>0.63340416489587759</v>
      </c>
      <c r="H1394">
        <v>0.39251207729468601</v>
      </c>
      <c r="I1394">
        <v>11765</v>
      </c>
      <c r="J1394">
        <v>7452</v>
      </c>
      <c r="K1394">
        <v>2684</v>
      </c>
      <c r="L1394">
        <v>241</v>
      </c>
      <c r="M1394">
        <v>2925</v>
      </c>
      <c r="N1394" t="s">
        <v>449</v>
      </c>
      <c r="O1394" t="s">
        <v>282</v>
      </c>
      <c r="P1394" t="s">
        <v>50</v>
      </c>
      <c r="Q1394" t="s">
        <v>54</v>
      </c>
      <c r="R1394">
        <v>-86.1755</v>
      </c>
      <c r="S1394">
        <v>39.773499999999999</v>
      </c>
      <c r="V1394">
        <v>300528000</v>
      </c>
      <c r="W1394">
        <v>252419584</v>
      </c>
      <c r="Y1394">
        <v>66675760</v>
      </c>
      <c r="Z1394">
        <v>254312176</v>
      </c>
      <c r="AA1394">
        <v>291067232</v>
      </c>
      <c r="AB1394">
        <v>47211468</v>
      </c>
      <c r="AC1394">
        <v>150017792</v>
      </c>
      <c r="AD1394">
        <v>863124992</v>
      </c>
      <c r="AE1394">
        <v>313585664</v>
      </c>
      <c r="AF1394">
        <v>1182636544</v>
      </c>
      <c r="AG1394">
        <v>411842336</v>
      </c>
      <c r="AH1394">
        <v>179972368</v>
      </c>
      <c r="AI1394">
        <v>97311104</v>
      </c>
      <c r="AJ1394">
        <v>277283456</v>
      </c>
      <c r="AK1394">
        <v>158684448</v>
      </c>
      <c r="AL1394">
        <v>33265132</v>
      </c>
      <c r="AM1394">
        <v>1094614784</v>
      </c>
      <c r="AN1394">
        <v>518552960</v>
      </c>
      <c r="AO1394">
        <v>192766992</v>
      </c>
      <c r="AP1394">
        <v>520478144</v>
      </c>
      <c r="AQ1394">
        <v>632003904</v>
      </c>
      <c r="AR1394">
        <v>1182636544</v>
      </c>
      <c r="AS1394">
        <v>1094614784</v>
      </c>
      <c r="AT1394">
        <v>778</v>
      </c>
      <c r="AU1394">
        <v>0.32500000000000001</v>
      </c>
      <c r="AV1394">
        <v>7944</v>
      </c>
      <c r="AW1394">
        <v>0.35550500000000002</v>
      </c>
      <c r="AX1394">
        <v>0.59608700000000003</v>
      </c>
      <c r="AY1394">
        <v>0.12420399999999999</v>
      </c>
      <c r="AZ1394">
        <v>40881</v>
      </c>
    </row>
    <row r="1395" spans="1:52">
      <c r="A1395">
        <v>2011</v>
      </c>
      <c r="B1395">
        <v>151111</v>
      </c>
      <c r="C1395" t="s">
        <v>448</v>
      </c>
      <c r="D1395" t="s">
        <v>444</v>
      </c>
      <c r="E1395">
        <f t="shared" si="21"/>
        <v>1</v>
      </c>
      <c r="F1395">
        <f>IF(ISNA(VLOOKUP(B1395,criteria!$U$2:$U$174,1,0)),0,1)</f>
        <v>1</v>
      </c>
      <c r="G1395">
        <v>0.69342778433687524</v>
      </c>
      <c r="H1395">
        <v>0.43402383654937571</v>
      </c>
      <c r="I1395">
        <v>10164</v>
      </c>
      <c r="J1395">
        <v>7048</v>
      </c>
      <c r="K1395">
        <v>2809</v>
      </c>
      <c r="L1395">
        <v>250</v>
      </c>
      <c r="M1395">
        <v>3059</v>
      </c>
      <c r="N1395" t="s">
        <v>449</v>
      </c>
      <c r="O1395" t="s">
        <v>282</v>
      </c>
      <c r="P1395" t="s">
        <v>50</v>
      </c>
      <c r="Q1395" t="s">
        <v>54</v>
      </c>
      <c r="R1395">
        <v>-86.172200000000004</v>
      </c>
      <c r="S1395">
        <v>39.7729</v>
      </c>
      <c r="T1395">
        <v>5.5E-2</v>
      </c>
      <c r="U1395">
        <v>6518</v>
      </c>
      <c r="V1395">
        <v>317213408</v>
      </c>
      <c r="W1395">
        <v>269473696</v>
      </c>
      <c r="Y1395">
        <v>69435488</v>
      </c>
      <c r="Z1395">
        <v>242340256</v>
      </c>
      <c r="AA1395">
        <v>295352320</v>
      </c>
      <c r="AB1395">
        <v>50981988</v>
      </c>
      <c r="AC1395">
        <v>167226608</v>
      </c>
      <c r="AD1395">
        <v>872487168</v>
      </c>
      <c r="AE1395">
        <v>304879648</v>
      </c>
      <c r="AF1395">
        <v>1188217344</v>
      </c>
      <c r="AG1395">
        <v>398734912</v>
      </c>
      <c r="AH1395">
        <v>180186304</v>
      </c>
      <c r="AI1395">
        <v>98518808</v>
      </c>
      <c r="AJ1395">
        <v>278705120</v>
      </c>
      <c r="AK1395">
        <v>204003920</v>
      </c>
      <c r="AL1395">
        <v>38287340</v>
      </c>
      <c r="AM1395">
        <v>1118030336</v>
      </c>
      <c r="AN1395">
        <v>525414432</v>
      </c>
      <c r="AO1395">
        <v>197027120</v>
      </c>
      <c r="AP1395">
        <v>632003904</v>
      </c>
      <c r="AQ1395">
        <v>634978944</v>
      </c>
      <c r="AR1395">
        <v>1188217344</v>
      </c>
      <c r="AS1395">
        <v>1118030336</v>
      </c>
      <c r="AT1395">
        <v>971</v>
      </c>
      <c r="AU1395">
        <v>0.38600000000000001</v>
      </c>
      <c r="AV1395">
        <v>7944</v>
      </c>
      <c r="AW1395">
        <v>0.34410299999999999</v>
      </c>
      <c r="AX1395">
        <v>0.60071200000000002</v>
      </c>
      <c r="AY1395">
        <v>0.11393</v>
      </c>
      <c r="AZ1395">
        <v>39360</v>
      </c>
    </row>
    <row r="1396" spans="1:52">
      <c r="A1396">
        <v>2012</v>
      </c>
      <c r="B1396">
        <v>151111</v>
      </c>
      <c r="C1396" t="s">
        <v>448</v>
      </c>
      <c r="D1396" t="s">
        <v>444</v>
      </c>
      <c r="E1396">
        <f t="shared" si="21"/>
        <v>1</v>
      </c>
      <c r="F1396">
        <f>IF(ISNA(VLOOKUP(B1396,criteria!$U$2:$U$174,1,0)),0,1)</f>
        <v>1</v>
      </c>
      <c r="G1396">
        <v>0.6706607929515418</v>
      </c>
      <c r="H1396">
        <v>0.44127693116132422</v>
      </c>
      <c r="I1396">
        <v>11350</v>
      </c>
      <c r="J1396">
        <v>7612</v>
      </c>
      <c r="K1396">
        <v>3049</v>
      </c>
      <c r="L1396">
        <v>310</v>
      </c>
      <c r="M1396">
        <v>3359</v>
      </c>
      <c r="N1396" t="s">
        <v>449</v>
      </c>
      <c r="O1396" t="s">
        <v>282</v>
      </c>
      <c r="P1396" t="s">
        <v>50</v>
      </c>
      <c r="Q1396" t="s">
        <v>54</v>
      </c>
      <c r="R1396">
        <v>-86.172200000000004</v>
      </c>
      <c r="S1396">
        <v>39.7729</v>
      </c>
      <c r="T1396">
        <v>8.5000000000000006E-2</v>
      </c>
      <c r="U1396">
        <v>6647</v>
      </c>
      <c r="V1396">
        <v>334681440</v>
      </c>
      <c r="W1396">
        <v>285475584</v>
      </c>
      <c r="Y1396">
        <v>78705312</v>
      </c>
      <c r="Z1396">
        <v>222358144</v>
      </c>
      <c r="AA1396">
        <v>308435488</v>
      </c>
      <c r="AB1396">
        <v>43061996</v>
      </c>
      <c r="AC1396">
        <v>174638048</v>
      </c>
      <c r="AD1396">
        <v>875803840</v>
      </c>
      <c r="AE1396">
        <v>314160704</v>
      </c>
      <c r="AF1396">
        <v>1195021952</v>
      </c>
      <c r="AG1396">
        <v>415341280</v>
      </c>
      <c r="AH1396">
        <v>178914656</v>
      </c>
      <c r="AI1396">
        <v>91982640</v>
      </c>
      <c r="AJ1396">
        <v>270897280</v>
      </c>
      <c r="AK1396">
        <v>222805392</v>
      </c>
      <c r="AL1396">
        <v>39399908</v>
      </c>
      <c r="AM1396">
        <v>1150123392</v>
      </c>
      <c r="AN1396">
        <v>546140224</v>
      </c>
      <c r="AO1396">
        <v>191948832</v>
      </c>
      <c r="AP1396">
        <v>634978944</v>
      </c>
      <c r="AQ1396">
        <v>709877056</v>
      </c>
      <c r="AR1396">
        <v>1195021952</v>
      </c>
      <c r="AS1396">
        <v>1150123392</v>
      </c>
      <c r="AT1396">
        <v>1139</v>
      </c>
      <c r="AU1396">
        <v>0.41599999999999998</v>
      </c>
      <c r="AV1396">
        <v>7944</v>
      </c>
      <c r="AW1396">
        <v>0.32982899999999998</v>
      </c>
      <c r="AX1396">
        <v>0.60280299999999998</v>
      </c>
      <c r="AY1396">
        <v>0.10757799999999999</v>
      </c>
      <c r="AZ1396">
        <v>38959</v>
      </c>
    </row>
    <row r="1397" spans="1:52">
      <c r="A1397">
        <v>2013</v>
      </c>
      <c r="B1397">
        <v>151111</v>
      </c>
      <c r="C1397" t="s">
        <v>448</v>
      </c>
      <c r="D1397" t="s">
        <v>444</v>
      </c>
      <c r="E1397">
        <f t="shared" si="21"/>
        <v>1</v>
      </c>
      <c r="F1397">
        <f>IF(ISNA(VLOOKUP(B1397,criteria!$U$2:$U$174,1,0)),0,1)</f>
        <v>1</v>
      </c>
      <c r="G1397">
        <v>0.69582992641046604</v>
      </c>
      <c r="H1397">
        <v>0.44606345475910691</v>
      </c>
      <c r="I1397">
        <v>12230</v>
      </c>
      <c r="J1397">
        <v>8510</v>
      </c>
      <c r="K1397">
        <v>3503</v>
      </c>
      <c r="L1397">
        <v>293</v>
      </c>
      <c r="M1397">
        <v>3796</v>
      </c>
      <c r="N1397" t="s">
        <v>449</v>
      </c>
      <c r="O1397" t="s">
        <v>282</v>
      </c>
      <c r="P1397" t="s">
        <v>50</v>
      </c>
      <c r="Q1397" t="s">
        <v>54</v>
      </c>
      <c r="R1397">
        <v>-86.172200000000004</v>
      </c>
      <c r="S1397">
        <v>39.7729</v>
      </c>
      <c r="T1397">
        <v>8.5999999999999993E-2</v>
      </c>
      <c r="U1397">
        <v>7415</v>
      </c>
      <c r="V1397">
        <v>348522432</v>
      </c>
      <c r="W1397">
        <v>293919776</v>
      </c>
      <c r="Y1397">
        <v>103538752</v>
      </c>
      <c r="Z1397">
        <v>206777280</v>
      </c>
      <c r="AA1397">
        <v>339697920</v>
      </c>
      <c r="AB1397">
        <v>43473224</v>
      </c>
      <c r="AC1397">
        <v>181747664</v>
      </c>
      <c r="AD1397">
        <v>900450560</v>
      </c>
      <c r="AE1397">
        <v>336300000</v>
      </c>
      <c r="AF1397">
        <v>1256657152</v>
      </c>
      <c r="AG1397">
        <v>429228704</v>
      </c>
      <c r="AH1397">
        <v>173856432</v>
      </c>
      <c r="AI1397">
        <v>90062912</v>
      </c>
      <c r="AJ1397">
        <v>263919344</v>
      </c>
      <c r="AK1397">
        <v>235384896</v>
      </c>
      <c r="AL1397">
        <v>42682056</v>
      </c>
      <c r="AM1397">
        <v>1163355648</v>
      </c>
      <c r="AN1397">
        <v>537518848</v>
      </c>
      <c r="AO1397">
        <v>190833136</v>
      </c>
      <c r="AP1397">
        <v>709877056</v>
      </c>
      <c r="AQ1397">
        <v>834833536</v>
      </c>
      <c r="AR1397">
        <v>1256657152</v>
      </c>
      <c r="AS1397">
        <v>1163355648</v>
      </c>
      <c r="AT1397">
        <v>1217</v>
      </c>
      <c r="AU1397">
        <v>0.434</v>
      </c>
      <c r="AV1397">
        <v>8534</v>
      </c>
      <c r="AW1397">
        <v>0.306149</v>
      </c>
      <c r="AX1397">
        <v>0.60330399999999995</v>
      </c>
      <c r="AY1397">
        <v>9.3055399999999996E-2</v>
      </c>
      <c r="AZ1397">
        <v>39899</v>
      </c>
    </row>
    <row r="1398" spans="1:52">
      <c r="A1398">
        <v>2014</v>
      </c>
      <c r="B1398">
        <v>151111</v>
      </c>
      <c r="C1398" t="s">
        <v>448</v>
      </c>
      <c r="D1398" t="s">
        <v>444</v>
      </c>
      <c r="E1398">
        <f t="shared" si="21"/>
        <v>1</v>
      </c>
      <c r="F1398">
        <f>IF(ISNA(VLOOKUP(B1398,criteria!$U$2:$U$174,1,0)),0,1)</f>
        <v>1</v>
      </c>
      <c r="G1398">
        <v>0.70487616099071204</v>
      </c>
      <c r="H1398">
        <v>0.43362248819589327</v>
      </c>
      <c r="I1398">
        <v>12920</v>
      </c>
      <c r="J1398">
        <v>9107</v>
      </c>
      <c r="K1398">
        <v>3772</v>
      </c>
      <c r="L1398">
        <v>177</v>
      </c>
      <c r="M1398">
        <v>3949</v>
      </c>
      <c r="N1398" t="s">
        <v>449</v>
      </c>
      <c r="O1398" t="s">
        <v>282</v>
      </c>
      <c r="P1398" t="s">
        <v>50</v>
      </c>
      <c r="Q1398" t="s">
        <v>54</v>
      </c>
      <c r="R1398">
        <v>-86.172200000000004</v>
      </c>
      <c r="S1398">
        <v>39.7729</v>
      </c>
      <c r="T1398">
        <v>5.8999999999999997E-2</v>
      </c>
      <c r="U1398">
        <v>8184</v>
      </c>
      <c r="V1398">
        <v>366599168</v>
      </c>
      <c r="W1398">
        <v>306957856</v>
      </c>
      <c r="Y1398">
        <v>106533712</v>
      </c>
      <c r="Z1398">
        <v>215454896</v>
      </c>
      <c r="AA1398">
        <v>348990272</v>
      </c>
      <c r="AB1398">
        <v>39707608</v>
      </c>
      <c r="AC1398">
        <v>230860896</v>
      </c>
      <c r="AD1398">
        <v>917158144</v>
      </c>
      <c r="AE1398">
        <v>314556512</v>
      </c>
      <c r="AF1398">
        <v>1237405184</v>
      </c>
      <c r="AG1398">
        <v>428508992</v>
      </c>
      <c r="AH1398">
        <v>180188784</v>
      </c>
      <c r="AI1398">
        <v>95972280</v>
      </c>
      <c r="AJ1398">
        <v>276161056</v>
      </c>
      <c r="AK1398">
        <v>233362976</v>
      </c>
      <c r="AL1398">
        <v>41656164</v>
      </c>
      <c r="AM1398">
        <v>1157952256</v>
      </c>
      <c r="AN1398">
        <v>534081568</v>
      </c>
      <c r="AO1398">
        <v>186947248</v>
      </c>
      <c r="AP1398">
        <v>834833536</v>
      </c>
      <c r="AQ1398">
        <v>825184448</v>
      </c>
      <c r="AR1398">
        <v>1237405184</v>
      </c>
      <c r="AS1398">
        <v>1157952256</v>
      </c>
      <c r="AT1398">
        <v>1226</v>
      </c>
      <c r="AU1398">
        <v>0.439</v>
      </c>
      <c r="AV1398">
        <v>8702</v>
      </c>
      <c r="AW1398">
        <v>0.27024199999999998</v>
      </c>
      <c r="AX1398">
        <v>0.60302199999999995</v>
      </c>
      <c r="AY1398">
        <v>7.6251200000000005E-2</v>
      </c>
      <c r="AZ1398">
        <v>41372</v>
      </c>
    </row>
    <row r="1399" spans="1:52">
      <c r="A1399">
        <v>2015</v>
      </c>
      <c r="B1399">
        <v>151111</v>
      </c>
      <c r="C1399" t="s">
        <v>448</v>
      </c>
      <c r="D1399" t="s">
        <v>444</v>
      </c>
      <c r="E1399">
        <f t="shared" si="21"/>
        <v>1</v>
      </c>
      <c r="F1399">
        <f>IF(ISNA(VLOOKUP(B1399,criteria!$U$2:$U$174,1,0)),0,1)</f>
        <v>1</v>
      </c>
      <c r="G1399">
        <v>0.69665163722374157</v>
      </c>
      <c r="H1399">
        <v>0.41687002652519894</v>
      </c>
      <c r="I1399">
        <v>13529</v>
      </c>
      <c r="J1399">
        <v>9425</v>
      </c>
      <c r="K1399">
        <v>3725</v>
      </c>
      <c r="L1399">
        <v>204</v>
      </c>
      <c r="M1399">
        <v>3929</v>
      </c>
      <c r="N1399" t="s">
        <v>449</v>
      </c>
      <c r="O1399" t="s">
        <v>282</v>
      </c>
      <c r="P1399" t="s">
        <v>50</v>
      </c>
      <c r="Q1399" t="s">
        <v>54</v>
      </c>
      <c r="R1399">
        <v>-86.172200000000004</v>
      </c>
      <c r="S1399">
        <v>39.7729</v>
      </c>
      <c r="T1399">
        <v>5.5E-2</v>
      </c>
      <c r="U1399">
        <v>8294</v>
      </c>
      <c r="V1399">
        <v>375505760</v>
      </c>
      <c r="W1399">
        <v>313387616</v>
      </c>
      <c r="Y1399">
        <v>115969248</v>
      </c>
      <c r="Z1399">
        <v>219075296</v>
      </c>
      <c r="AA1399">
        <v>369678656</v>
      </c>
      <c r="AB1399">
        <v>45323396</v>
      </c>
      <c r="AC1399">
        <v>222983520</v>
      </c>
      <c r="AD1399">
        <v>928575744</v>
      </c>
      <c r="AE1399">
        <v>326053664</v>
      </c>
      <c r="AF1399">
        <v>1260971520</v>
      </c>
      <c r="AG1399">
        <v>446028032</v>
      </c>
      <c r="AH1399">
        <v>194785360</v>
      </c>
      <c r="AI1399">
        <v>89183232</v>
      </c>
      <c r="AJ1399">
        <v>283968576</v>
      </c>
      <c r="AK1399">
        <v>251238240</v>
      </c>
      <c r="AL1399">
        <v>40155144</v>
      </c>
      <c r="AM1399">
        <v>1194430592</v>
      </c>
      <c r="AN1399">
        <v>577276608</v>
      </c>
      <c r="AO1399">
        <v>204535632</v>
      </c>
      <c r="AP1399">
        <v>825184448</v>
      </c>
      <c r="AQ1399">
        <v>942121280</v>
      </c>
      <c r="AR1399">
        <v>1260971520</v>
      </c>
      <c r="AS1399">
        <v>1194430592</v>
      </c>
      <c r="AT1399">
        <v>1240</v>
      </c>
      <c r="AU1399">
        <v>0.46300000000000002</v>
      </c>
      <c r="AV1399">
        <v>9104</v>
      </c>
      <c r="AW1399">
        <v>0.23929600000000001</v>
      </c>
      <c r="AX1399">
        <v>0.60694599999999999</v>
      </c>
      <c r="AY1399">
        <v>6.6983799999999996E-2</v>
      </c>
      <c r="AZ1399">
        <v>43539.5</v>
      </c>
    </row>
    <row r="1400" spans="1:52">
      <c r="A1400">
        <v>2016</v>
      </c>
      <c r="B1400">
        <v>151111</v>
      </c>
      <c r="C1400" t="s">
        <v>448</v>
      </c>
      <c r="D1400" t="s">
        <v>444</v>
      </c>
      <c r="E1400">
        <f t="shared" si="21"/>
        <v>1</v>
      </c>
      <c r="F1400">
        <f>IF(ISNA(VLOOKUP(B1400,criteria!$U$2:$U$174,1,0)),0,1)</f>
        <v>1</v>
      </c>
      <c r="G1400">
        <v>0.73971881813397489</v>
      </c>
      <c r="H1400">
        <v>0.40685028966358372</v>
      </c>
      <c r="I1400">
        <v>13301</v>
      </c>
      <c r="J1400">
        <v>9839</v>
      </c>
      <c r="K1400">
        <v>3834</v>
      </c>
      <c r="L1400">
        <v>169</v>
      </c>
      <c r="M1400">
        <v>4003</v>
      </c>
      <c r="N1400" t="s">
        <v>449</v>
      </c>
      <c r="O1400" t="s">
        <v>282</v>
      </c>
      <c r="P1400" t="s">
        <v>50</v>
      </c>
      <c r="Q1400" t="s">
        <v>54</v>
      </c>
      <c r="R1400">
        <v>-86.172200000000004</v>
      </c>
      <c r="S1400">
        <v>39.7729</v>
      </c>
      <c r="T1400">
        <v>5.8999999999999997E-2</v>
      </c>
      <c r="U1400">
        <v>7980</v>
      </c>
      <c r="V1400">
        <v>392431936</v>
      </c>
      <c r="W1400">
        <v>321267168</v>
      </c>
      <c r="Y1400">
        <v>109145392</v>
      </c>
      <c r="Z1400">
        <v>232421472</v>
      </c>
      <c r="AA1400">
        <v>363403072</v>
      </c>
      <c r="AB1400">
        <v>47335036</v>
      </c>
      <c r="AC1400">
        <v>230954832</v>
      </c>
      <c r="AD1400">
        <v>969148224</v>
      </c>
      <c r="AE1400">
        <v>349371584</v>
      </c>
      <c r="AF1400">
        <v>1341246976</v>
      </c>
      <c r="AG1400">
        <v>465405600</v>
      </c>
      <c r="AH1400">
        <v>209054960</v>
      </c>
      <c r="AI1400">
        <v>99890720</v>
      </c>
      <c r="AJ1400">
        <v>308945664</v>
      </c>
      <c r="AK1400">
        <v>268246352</v>
      </c>
      <c r="AL1400">
        <v>40909736</v>
      </c>
      <c r="AM1400">
        <v>1261747072</v>
      </c>
      <c r="AN1400">
        <v>597929088</v>
      </c>
      <c r="AO1400">
        <v>201878032</v>
      </c>
      <c r="AP1400">
        <v>942121280</v>
      </c>
      <c r="AQ1400">
        <v>1087531520</v>
      </c>
      <c r="AR1400">
        <v>1341246976</v>
      </c>
      <c r="AS1400">
        <v>1261747072</v>
      </c>
      <c r="AT1400">
        <v>1263</v>
      </c>
      <c r="AU1400">
        <v>0.45</v>
      </c>
      <c r="AV1400">
        <v>9430</v>
      </c>
      <c r="AW1400">
        <v>0.213033</v>
      </c>
      <c r="AX1400">
        <v>0.60994099999999996</v>
      </c>
      <c r="AY1400">
        <v>5.9665900000000001E-2</v>
      </c>
      <c r="AZ1400">
        <v>45002</v>
      </c>
    </row>
    <row r="1401" spans="1:52">
      <c r="A1401">
        <v>2017</v>
      </c>
      <c r="B1401">
        <v>151111</v>
      </c>
      <c r="C1401" t="s">
        <v>448</v>
      </c>
      <c r="D1401" t="s">
        <v>444</v>
      </c>
      <c r="E1401">
        <f t="shared" si="21"/>
        <v>1</v>
      </c>
      <c r="F1401">
        <f>IF(ISNA(VLOOKUP(B1401,criteria!$U$2:$U$174,1,0)),0,1)</f>
        <v>1</v>
      </c>
      <c r="G1401">
        <v>0.79650166801911459</v>
      </c>
      <c r="H1401">
        <v>0.46332352275299976</v>
      </c>
      <c r="I1401">
        <v>11091</v>
      </c>
      <c r="J1401">
        <v>8834</v>
      </c>
      <c r="K1401">
        <v>3933</v>
      </c>
      <c r="L1401">
        <v>160</v>
      </c>
      <c r="M1401">
        <v>4093</v>
      </c>
      <c r="N1401" t="s">
        <v>449</v>
      </c>
      <c r="O1401" t="s">
        <v>282</v>
      </c>
      <c r="P1401" t="s">
        <v>50</v>
      </c>
      <c r="Q1401" t="s">
        <v>54</v>
      </c>
      <c r="R1401">
        <v>-86.172200000000004</v>
      </c>
      <c r="S1401">
        <v>39.7729</v>
      </c>
      <c r="T1401">
        <v>6.3E-2</v>
      </c>
      <c r="U1401">
        <v>7801</v>
      </c>
      <c r="V1401">
        <v>401629312</v>
      </c>
      <c r="W1401">
        <v>327524096</v>
      </c>
      <c r="Y1401">
        <v>108815088</v>
      </c>
      <c r="Z1401">
        <v>250059104</v>
      </c>
      <c r="AA1401">
        <v>370644960</v>
      </c>
      <c r="AB1401">
        <v>51339880</v>
      </c>
      <c r="AC1401">
        <v>247851376</v>
      </c>
      <c r="AD1401">
        <v>1016884480</v>
      </c>
      <c r="AE1401">
        <v>350074496</v>
      </c>
      <c r="AF1401">
        <v>1405459712</v>
      </c>
      <c r="AG1401">
        <v>482819584</v>
      </c>
      <c r="AH1401">
        <v>221113888</v>
      </c>
      <c r="AI1401">
        <v>100400816</v>
      </c>
      <c r="AJ1401">
        <v>321514688</v>
      </c>
      <c r="AK1401">
        <v>289143008</v>
      </c>
      <c r="AL1401">
        <v>43521840</v>
      </c>
      <c r="AM1401">
        <v>1350815872</v>
      </c>
      <c r="AN1401">
        <v>626751616</v>
      </c>
      <c r="AO1401">
        <v>218623760</v>
      </c>
      <c r="AP1401">
        <v>1087531520</v>
      </c>
      <c r="AQ1401">
        <v>1177983744</v>
      </c>
      <c r="AR1401">
        <v>1405459712</v>
      </c>
      <c r="AS1401">
        <v>1350815872</v>
      </c>
      <c r="AV1401">
        <v>9618</v>
      </c>
    </row>
    <row r="1402" spans="1:52">
      <c r="A1402">
        <v>1990</v>
      </c>
      <c r="B1402">
        <v>151306</v>
      </c>
      <c r="C1402" t="s">
        <v>540</v>
      </c>
      <c r="D1402" t="s">
        <v>444</v>
      </c>
      <c r="E1402">
        <f t="shared" si="21"/>
        <v>0</v>
      </c>
      <c r="F1402">
        <f>IF(ISNA(VLOOKUP(B1402,criteria!$U$2:$U$174,1,0)),0,1)</f>
        <v>1</v>
      </c>
      <c r="G1402" t="s">
        <v>636</v>
      </c>
      <c r="H1402" t="s">
        <v>636</v>
      </c>
      <c r="N1402">
        <v>47712</v>
      </c>
      <c r="O1402" t="s">
        <v>282</v>
      </c>
      <c r="V1402">
        <v>8862569</v>
      </c>
      <c r="Z1402">
        <v>2060531</v>
      </c>
      <c r="AA1402">
        <v>15502415</v>
      </c>
      <c r="AB1402">
        <v>1075593</v>
      </c>
      <c r="AC1402">
        <v>525034</v>
      </c>
      <c r="AF1402">
        <v>31091444</v>
      </c>
      <c r="AG1402">
        <v>11087113</v>
      </c>
      <c r="AH1402">
        <v>240746</v>
      </c>
      <c r="AJ1402">
        <v>240746</v>
      </c>
      <c r="AK1402">
        <v>2738912</v>
      </c>
      <c r="AL1402">
        <v>1918519</v>
      </c>
      <c r="AM1402">
        <v>30241002</v>
      </c>
      <c r="AN1402">
        <v>12894578</v>
      </c>
      <c r="AO1402">
        <v>3166058</v>
      </c>
    </row>
    <row r="1403" spans="1:52">
      <c r="A1403">
        <v>1991</v>
      </c>
      <c r="B1403">
        <v>151306</v>
      </c>
      <c r="C1403" t="s">
        <v>540</v>
      </c>
      <c r="D1403" t="s">
        <v>444</v>
      </c>
      <c r="E1403">
        <f t="shared" si="21"/>
        <v>0</v>
      </c>
      <c r="F1403">
        <f>IF(ISNA(VLOOKUP(B1403,criteria!$U$2:$U$174,1,0)),0,1)</f>
        <v>1</v>
      </c>
      <c r="G1403" t="s">
        <v>636</v>
      </c>
      <c r="H1403" t="s">
        <v>636</v>
      </c>
      <c r="N1403">
        <v>47712</v>
      </c>
      <c r="O1403" t="s">
        <v>282</v>
      </c>
      <c r="V1403">
        <v>9890851</v>
      </c>
      <c r="Z1403">
        <v>2523267</v>
      </c>
      <c r="AA1403">
        <v>16660841</v>
      </c>
      <c r="AB1403">
        <v>1454602</v>
      </c>
      <c r="AC1403">
        <v>850902</v>
      </c>
      <c r="AF1403">
        <v>34988516</v>
      </c>
      <c r="AG1403">
        <v>11659106</v>
      </c>
      <c r="AH1403">
        <v>38459</v>
      </c>
      <c r="AI1403">
        <v>391802</v>
      </c>
      <c r="AJ1403">
        <v>430261</v>
      </c>
      <c r="AK1403">
        <v>3850357</v>
      </c>
      <c r="AL1403">
        <v>1958271</v>
      </c>
      <c r="AM1403">
        <v>33249644</v>
      </c>
      <c r="AN1403">
        <v>14382336</v>
      </c>
      <c r="AO1403">
        <v>3564946</v>
      </c>
    </row>
    <row r="1404" spans="1:52">
      <c r="A1404">
        <v>1992</v>
      </c>
      <c r="B1404">
        <v>151306</v>
      </c>
      <c r="C1404" t="s">
        <v>540</v>
      </c>
      <c r="D1404" t="s">
        <v>444</v>
      </c>
      <c r="E1404">
        <f t="shared" si="21"/>
        <v>0</v>
      </c>
      <c r="F1404">
        <f>IF(ISNA(VLOOKUP(B1404,criteria!$U$2:$U$174,1,0)),0,1)</f>
        <v>1</v>
      </c>
      <c r="G1404" t="s">
        <v>636</v>
      </c>
      <c r="H1404" t="s">
        <v>636</v>
      </c>
      <c r="N1404">
        <v>47712</v>
      </c>
      <c r="O1404" t="s">
        <v>282</v>
      </c>
      <c r="V1404">
        <v>10909492</v>
      </c>
      <c r="Z1404">
        <v>2795795</v>
      </c>
      <c r="AA1404">
        <v>16488112</v>
      </c>
      <c r="AB1404">
        <v>1117250</v>
      </c>
      <c r="AC1404">
        <v>758749</v>
      </c>
      <c r="AF1404">
        <v>36526632</v>
      </c>
      <c r="AG1404">
        <v>12431814</v>
      </c>
      <c r="AH1404">
        <v>74309</v>
      </c>
      <c r="AI1404">
        <v>546803</v>
      </c>
      <c r="AJ1404">
        <v>621112</v>
      </c>
      <c r="AK1404">
        <v>4083491</v>
      </c>
      <c r="AL1404">
        <v>2219425</v>
      </c>
      <c r="AM1404">
        <v>36203512</v>
      </c>
      <c r="AN1404">
        <v>15402832</v>
      </c>
      <c r="AO1404">
        <v>4021968</v>
      </c>
    </row>
    <row r="1405" spans="1:52">
      <c r="A1405">
        <v>1993</v>
      </c>
      <c r="B1405">
        <v>151306</v>
      </c>
      <c r="C1405" t="s">
        <v>540</v>
      </c>
      <c r="D1405" t="s">
        <v>444</v>
      </c>
      <c r="E1405">
        <f t="shared" si="21"/>
        <v>0</v>
      </c>
      <c r="F1405">
        <f>IF(ISNA(VLOOKUP(B1405,criteria!$U$2:$U$174,1,0)),0,1)</f>
        <v>1</v>
      </c>
      <c r="G1405" t="s">
        <v>636</v>
      </c>
      <c r="H1405" t="s">
        <v>636</v>
      </c>
      <c r="N1405">
        <v>47712</v>
      </c>
      <c r="O1405" t="s">
        <v>282</v>
      </c>
      <c r="V1405">
        <v>11677510</v>
      </c>
      <c r="Z1405">
        <v>2528713</v>
      </c>
      <c r="AA1405">
        <v>18035276</v>
      </c>
      <c r="AB1405">
        <v>1041673</v>
      </c>
      <c r="AC1405">
        <v>1002146</v>
      </c>
      <c r="AF1405">
        <v>38982464</v>
      </c>
      <c r="AG1405">
        <v>13729129</v>
      </c>
      <c r="AH1405">
        <v>43202</v>
      </c>
      <c r="AI1405">
        <v>564626</v>
      </c>
      <c r="AJ1405">
        <v>607828</v>
      </c>
      <c r="AK1405">
        <v>3987539</v>
      </c>
      <c r="AL1405">
        <v>2488008</v>
      </c>
      <c r="AM1405">
        <v>38711976</v>
      </c>
      <c r="AN1405">
        <v>16516095</v>
      </c>
      <c r="AO1405">
        <v>4331749</v>
      </c>
    </row>
    <row r="1406" spans="1:52">
      <c r="A1406">
        <v>1994</v>
      </c>
      <c r="B1406">
        <v>151306</v>
      </c>
      <c r="C1406" t="s">
        <v>540</v>
      </c>
      <c r="D1406" t="s">
        <v>444</v>
      </c>
      <c r="E1406">
        <f t="shared" si="21"/>
        <v>0</v>
      </c>
      <c r="F1406">
        <f>IF(ISNA(VLOOKUP(B1406,criteria!$U$2:$U$174,1,0)),0,1)</f>
        <v>1</v>
      </c>
      <c r="G1406" t="s">
        <v>636</v>
      </c>
      <c r="H1406" t="s">
        <v>636</v>
      </c>
      <c r="N1406">
        <v>47712</v>
      </c>
      <c r="O1406" t="s">
        <v>282</v>
      </c>
      <c r="V1406">
        <v>12549270</v>
      </c>
      <c r="Z1406">
        <v>2353559</v>
      </c>
      <c r="AA1406">
        <v>20846824</v>
      </c>
      <c r="AB1406">
        <v>1021947</v>
      </c>
      <c r="AC1406">
        <v>1015261</v>
      </c>
      <c r="AF1406">
        <v>45405320</v>
      </c>
      <c r="AG1406">
        <v>15121628</v>
      </c>
      <c r="AH1406">
        <v>165143</v>
      </c>
      <c r="AI1406">
        <v>636818</v>
      </c>
      <c r="AJ1406">
        <v>801961</v>
      </c>
      <c r="AK1406">
        <v>4310470</v>
      </c>
      <c r="AL1406">
        <v>3019306</v>
      </c>
      <c r="AM1406">
        <v>45973656</v>
      </c>
      <c r="AN1406">
        <v>18591296</v>
      </c>
      <c r="AO1406">
        <v>4784166</v>
      </c>
    </row>
    <row r="1407" spans="1:52">
      <c r="A1407">
        <v>1995</v>
      </c>
      <c r="B1407">
        <v>151306</v>
      </c>
      <c r="C1407" t="s">
        <v>540</v>
      </c>
      <c r="D1407" t="s">
        <v>444</v>
      </c>
      <c r="E1407">
        <f t="shared" si="21"/>
        <v>0</v>
      </c>
      <c r="F1407">
        <f>IF(ISNA(VLOOKUP(B1407,criteria!$U$2:$U$174,1,0)),0,1)</f>
        <v>1</v>
      </c>
      <c r="G1407" t="s">
        <v>636</v>
      </c>
      <c r="H1407" t="s">
        <v>636</v>
      </c>
      <c r="N1407">
        <v>47712</v>
      </c>
      <c r="O1407" t="s">
        <v>282</v>
      </c>
      <c r="V1407">
        <v>14232259</v>
      </c>
      <c r="Z1407">
        <v>2478997</v>
      </c>
      <c r="AA1407">
        <v>22493258</v>
      </c>
      <c r="AB1407">
        <v>944329</v>
      </c>
      <c r="AC1407">
        <v>1166899</v>
      </c>
      <c r="AF1407">
        <v>49786680</v>
      </c>
      <c r="AG1407">
        <v>15415510</v>
      </c>
      <c r="AH1407">
        <v>111993</v>
      </c>
      <c r="AI1407">
        <v>638768</v>
      </c>
      <c r="AJ1407">
        <v>750761</v>
      </c>
      <c r="AK1407">
        <v>5224217</v>
      </c>
      <c r="AL1407">
        <v>3511813</v>
      </c>
      <c r="AM1407">
        <v>48948808</v>
      </c>
      <c r="AN1407">
        <v>19781916</v>
      </c>
      <c r="AO1407">
        <v>5204637</v>
      </c>
    </row>
    <row r="1408" spans="1:52">
      <c r="A1408">
        <v>1996</v>
      </c>
      <c r="B1408">
        <v>151306</v>
      </c>
      <c r="C1408" t="s">
        <v>540</v>
      </c>
      <c r="D1408" t="s">
        <v>444</v>
      </c>
      <c r="E1408">
        <f t="shared" si="21"/>
        <v>0</v>
      </c>
      <c r="F1408">
        <f>IF(ISNA(VLOOKUP(B1408,criteria!$U$2:$U$174,1,0)),0,1)</f>
        <v>1</v>
      </c>
      <c r="G1408" t="s">
        <v>636</v>
      </c>
      <c r="H1408" t="s">
        <v>636</v>
      </c>
      <c r="N1408">
        <v>47712</v>
      </c>
      <c r="O1408" t="s">
        <v>282</v>
      </c>
      <c r="V1408">
        <v>16292816</v>
      </c>
      <c r="Z1408">
        <v>2907551</v>
      </c>
      <c r="AA1408">
        <v>24435110</v>
      </c>
      <c r="AB1408">
        <v>1127158</v>
      </c>
      <c r="AC1408">
        <v>1176425</v>
      </c>
      <c r="AF1408">
        <v>55843552</v>
      </c>
      <c r="AG1408">
        <v>16878006</v>
      </c>
      <c r="AH1408">
        <v>104445</v>
      </c>
      <c r="AI1408">
        <v>676184</v>
      </c>
      <c r="AJ1408">
        <v>780629</v>
      </c>
      <c r="AK1408">
        <v>5795924</v>
      </c>
      <c r="AL1408">
        <v>3976690</v>
      </c>
      <c r="AM1408">
        <v>55488984</v>
      </c>
      <c r="AN1408">
        <v>21681004</v>
      </c>
      <c r="AO1408">
        <v>5758241</v>
      </c>
      <c r="AP1408">
        <v>2012942</v>
      </c>
      <c r="AQ1408">
        <v>3989236</v>
      </c>
      <c r="AT1408">
        <v>305</v>
      </c>
      <c r="AU1408">
        <v>0.28299999999999997</v>
      </c>
    </row>
    <row r="1409" spans="1:52">
      <c r="A1409">
        <v>1997</v>
      </c>
      <c r="B1409">
        <v>151306</v>
      </c>
      <c r="C1409" t="s">
        <v>540</v>
      </c>
      <c r="D1409" t="s">
        <v>444</v>
      </c>
      <c r="E1409">
        <f t="shared" si="21"/>
        <v>0</v>
      </c>
      <c r="F1409">
        <f>IF(ISNA(VLOOKUP(B1409,criteria!$U$2:$U$174,1,0)),0,1)</f>
        <v>1</v>
      </c>
      <c r="G1409" t="s">
        <v>636</v>
      </c>
      <c r="H1409" t="s">
        <v>636</v>
      </c>
      <c r="N1409">
        <v>47712</v>
      </c>
      <c r="O1409" t="s">
        <v>282</v>
      </c>
      <c r="V1409">
        <v>18923298</v>
      </c>
      <c r="Z1409">
        <v>3541567</v>
      </c>
      <c r="AA1409">
        <v>27293976</v>
      </c>
      <c r="AB1409">
        <v>1398721</v>
      </c>
      <c r="AC1409">
        <v>1357208</v>
      </c>
      <c r="AF1409">
        <v>64201132</v>
      </c>
      <c r="AG1409">
        <v>18639620</v>
      </c>
      <c r="AH1409">
        <v>115046</v>
      </c>
      <c r="AI1409">
        <v>851488</v>
      </c>
      <c r="AJ1409">
        <v>966534</v>
      </c>
      <c r="AK1409">
        <v>6000683</v>
      </c>
      <c r="AL1409">
        <v>4318568</v>
      </c>
      <c r="AM1409">
        <v>63603460</v>
      </c>
      <c r="AN1409">
        <v>24060268</v>
      </c>
      <c r="AO1409">
        <v>6398672</v>
      </c>
      <c r="AP1409">
        <v>3989236</v>
      </c>
      <c r="AQ1409">
        <v>4149035</v>
      </c>
      <c r="AT1409">
        <v>296</v>
      </c>
      <c r="AU1409">
        <v>0.27400000000000002</v>
      </c>
      <c r="AW1409">
        <v>0.23067399999999999</v>
      </c>
      <c r="AX1409">
        <v>0.62183100000000002</v>
      </c>
      <c r="AY1409">
        <v>9.9876300000000001E-2</v>
      </c>
      <c r="AZ1409">
        <v>33251.5</v>
      </c>
    </row>
    <row r="1410" spans="1:52">
      <c r="A1410">
        <v>1998</v>
      </c>
      <c r="B1410">
        <v>151306</v>
      </c>
      <c r="C1410" t="s">
        <v>540</v>
      </c>
      <c r="D1410" t="s">
        <v>444</v>
      </c>
      <c r="E1410">
        <f t="shared" ref="E1410:E1473" si="22">IF(M1410&gt;999,1,0)</f>
        <v>0</v>
      </c>
      <c r="F1410">
        <f>IF(ISNA(VLOOKUP(B1410,criteria!$U$2:$U$174,1,0)),0,1)</f>
        <v>1</v>
      </c>
      <c r="G1410" t="s">
        <v>636</v>
      </c>
      <c r="H1410" t="s">
        <v>636</v>
      </c>
      <c r="N1410">
        <v>47712</v>
      </c>
      <c r="O1410" t="s">
        <v>282</v>
      </c>
      <c r="V1410">
        <v>20501776</v>
      </c>
      <c r="Z1410">
        <v>3901210</v>
      </c>
      <c r="AA1410">
        <v>29265658</v>
      </c>
      <c r="AB1410">
        <v>1586860</v>
      </c>
      <c r="AC1410">
        <v>1329067</v>
      </c>
      <c r="AF1410">
        <v>69022888</v>
      </c>
      <c r="AG1410">
        <v>20916954</v>
      </c>
      <c r="AH1410">
        <v>79958</v>
      </c>
      <c r="AI1410">
        <v>1247467</v>
      </c>
      <c r="AJ1410">
        <v>1327425</v>
      </c>
      <c r="AK1410">
        <v>5265303</v>
      </c>
      <c r="AL1410">
        <v>4084975</v>
      </c>
      <c r="AM1410">
        <v>70266064</v>
      </c>
      <c r="AN1410">
        <v>26175496</v>
      </c>
      <c r="AO1410">
        <v>7777489</v>
      </c>
      <c r="AP1410">
        <v>4149035</v>
      </c>
      <c r="AQ1410">
        <v>11886447</v>
      </c>
      <c r="AT1410">
        <v>313</v>
      </c>
      <c r="AU1410">
        <v>0.26900000000000002</v>
      </c>
      <c r="AW1410">
        <v>0.212425</v>
      </c>
      <c r="AX1410">
        <v>0.62009700000000001</v>
      </c>
      <c r="AY1410">
        <v>8.8176400000000002E-2</v>
      </c>
      <c r="AZ1410">
        <v>34597</v>
      </c>
    </row>
    <row r="1411" spans="1:52">
      <c r="A1411">
        <v>1999</v>
      </c>
      <c r="B1411">
        <v>151306</v>
      </c>
      <c r="C1411" t="s">
        <v>540</v>
      </c>
      <c r="D1411" t="s">
        <v>444</v>
      </c>
      <c r="E1411">
        <f t="shared" si="22"/>
        <v>0</v>
      </c>
      <c r="F1411">
        <f>IF(ISNA(VLOOKUP(B1411,criteria!$U$2:$U$174,1,0)),0,1)</f>
        <v>1</v>
      </c>
      <c r="G1411" t="s">
        <v>636</v>
      </c>
      <c r="H1411" t="s">
        <v>636</v>
      </c>
      <c r="N1411">
        <v>47712</v>
      </c>
      <c r="O1411" t="s">
        <v>282</v>
      </c>
      <c r="V1411">
        <v>22889144</v>
      </c>
      <c r="Z1411">
        <v>4180032</v>
      </c>
      <c r="AA1411">
        <v>34135692</v>
      </c>
      <c r="AB1411">
        <v>1986379</v>
      </c>
      <c r="AC1411">
        <v>1683870</v>
      </c>
      <c r="AF1411">
        <v>79317032</v>
      </c>
      <c r="AG1411">
        <v>23650400</v>
      </c>
      <c r="AH1411">
        <v>95102</v>
      </c>
      <c r="AI1411">
        <v>1023359</v>
      </c>
      <c r="AJ1411">
        <v>1118461</v>
      </c>
      <c r="AK1411">
        <v>5656265</v>
      </c>
      <c r="AL1411">
        <v>4423748</v>
      </c>
      <c r="AM1411">
        <v>78701312</v>
      </c>
      <c r="AN1411">
        <v>31125072</v>
      </c>
      <c r="AO1411">
        <v>7975035</v>
      </c>
      <c r="AP1411">
        <v>11886447</v>
      </c>
      <c r="AQ1411">
        <v>10199928</v>
      </c>
      <c r="AT1411">
        <v>333</v>
      </c>
      <c r="AU1411">
        <v>0.307</v>
      </c>
      <c r="AW1411">
        <v>0.21176500000000001</v>
      </c>
      <c r="AX1411">
        <v>0.61204499999999995</v>
      </c>
      <c r="AY1411">
        <v>8.3753499999999995E-2</v>
      </c>
      <c r="AZ1411">
        <v>36194</v>
      </c>
    </row>
    <row r="1412" spans="1:52">
      <c r="A1412">
        <v>2000</v>
      </c>
      <c r="B1412">
        <v>151306</v>
      </c>
      <c r="C1412" t="s">
        <v>540</v>
      </c>
      <c r="D1412" t="s">
        <v>444</v>
      </c>
      <c r="E1412">
        <f t="shared" si="22"/>
        <v>0</v>
      </c>
      <c r="F1412">
        <f>IF(ISNA(VLOOKUP(B1412,criteria!$U$2:$U$174,1,0)),0,1)</f>
        <v>1</v>
      </c>
      <c r="G1412" t="s">
        <v>636</v>
      </c>
      <c r="H1412" t="s">
        <v>636</v>
      </c>
      <c r="N1412">
        <v>47712</v>
      </c>
      <c r="O1412" t="s">
        <v>282</v>
      </c>
      <c r="V1412">
        <v>26301904</v>
      </c>
      <c r="Z1412">
        <v>4694330</v>
      </c>
      <c r="AA1412">
        <v>36249072</v>
      </c>
      <c r="AB1412">
        <v>924013</v>
      </c>
      <c r="AC1412">
        <v>976607</v>
      </c>
      <c r="AF1412">
        <v>82010624</v>
      </c>
      <c r="AG1412">
        <v>24574816</v>
      </c>
      <c r="AH1412">
        <v>153756</v>
      </c>
      <c r="AI1412">
        <v>1118091</v>
      </c>
      <c r="AJ1412">
        <v>1271847</v>
      </c>
      <c r="AK1412">
        <v>6104025</v>
      </c>
      <c r="AL1412">
        <v>5204041</v>
      </c>
      <c r="AM1412">
        <v>81514640</v>
      </c>
      <c r="AN1412">
        <v>33869248</v>
      </c>
      <c r="AO1412">
        <v>8884070</v>
      </c>
      <c r="AP1412">
        <v>10199928</v>
      </c>
      <c r="AQ1412">
        <v>9048192</v>
      </c>
      <c r="AT1412">
        <v>451</v>
      </c>
      <c r="AU1412">
        <v>0.32100000000000001</v>
      </c>
      <c r="AW1412">
        <v>0.21682799999999999</v>
      </c>
      <c r="AX1412">
        <v>0.60140199999999999</v>
      </c>
      <c r="AY1412">
        <v>8.6839299999999994E-2</v>
      </c>
      <c r="AZ1412">
        <v>38921.5</v>
      </c>
    </row>
    <row r="1413" spans="1:52">
      <c r="A1413">
        <v>2001</v>
      </c>
      <c r="B1413">
        <v>151306</v>
      </c>
      <c r="C1413" t="s">
        <v>540</v>
      </c>
      <c r="D1413" t="s">
        <v>444</v>
      </c>
      <c r="E1413">
        <f t="shared" si="22"/>
        <v>1</v>
      </c>
      <c r="F1413">
        <f>IF(ISNA(VLOOKUP(B1413,criteria!$U$2:$U$174,1,0)),0,1)</f>
        <v>1</v>
      </c>
      <c r="G1413">
        <v>0.93398294762484779</v>
      </c>
      <c r="H1413">
        <v>0.53182055294731356</v>
      </c>
      <c r="I1413">
        <v>4105</v>
      </c>
      <c r="J1413">
        <v>3834</v>
      </c>
      <c r="K1413">
        <v>1897</v>
      </c>
      <c r="L1413">
        <v>142</v>
      </c>
      <c r="M1413">
        <v>2039</v>
      </c>
      <c r="N1413">
        <v>47712</v>
      </c>
      <c r="O1413" t="s">
        <v>282</v>
      </c>
      <c r="V1413">
        <v>27501904</v>
      </c>
      <c r="W1413">
        <v>20735804</v>
      </c>
      <c r="Y1413">
        <v>835459</v>
      </c>
      <c r="Z1413">
        <v>5578806</v>
      </c>
      <c r="AA1413">
        <v>40438072</v>
      </c>
      <c r="AB1413">
        <v>1257601</v>
      </c>
      <c r="AC1413">
        <v>987930</v>
      </c>
      <c r="AD1413">
        <v>47053644</v>
      </c>
      <c r="AE1413">
        <v>38377532</v>
      </c>
      <c r="AF1413">
        <v>85606480</v>
      </c>
      <c r="AG1413">
        <v>34581696</v>
      </c>
      <c r="AH1413">
        <v>363396.28</v>
      </c>
      <c r="AI1413">
        <v>2033133.75</v>
      </c>
      <c r="AJ1413">
        <v>2396530</v>
      </c>
      <c r="AK1413">
        <v>6880968.5</v>
      </c>
      <c r="AL1413">
        <v>6324476</v>
      </c>
      <c r="AM1413">
        <v>81925136</v>
      </c>
      <c r="AN1413">
        <v>31470864</v>
      </c>
      <c r="AO1413">
        <v>8789299</v>
      </c>
      <c r="AR1413">
        <v>85606480</v>
      </c>
      <c r="AS1413">
        <v>81925136</v>
      </c>
      <c r="AT1413">
        <v>493</v>
      </c>
      <c r="AU1413">
        <v>0.313</v>
      </c>
      <c r="AW1413">
        <v>0.21479999999999999</v>
      </c>
      <c r="AX1413">
        <v>0.60277499999999995</v>
      </c>
      <c r="AY1413">
        <v>8.8900300000000002E-2</v>
      </c>
      <c r="AZ1413">
        <v>39815.5</v>
      </c>
    </row>
    <row r="1414" spans="1:52">
      <c r="A1414">
        <v>2002</v>
      </c>
      <c r="B1414">
        <v>151306</v>
      </c>
      <c r="C1414" t="s">
        <v>540</v>
      </c>
      <c r="D1414" t="s">
        <v>444</v>
      </c>
      <c r="E1414">
        <f t="shared" si="22"/>
        <v>1</v>
      </c>
      <c r="F1414">
        <f>IF(ISNA(VLOOKUP(B1414,criteria!$U$2:$U$174,1,0)),0,1)</f>
        <v>1</v>
      </c>
      <c r="G1414">
        <v>0.9356505401596994</v>
      </c>
      <c r="H1414">
        <v>0.51004016064257029</v>
      </c>
      <c r="I1414">
        <v>4258</v>
      </c>
      <c r="J1414">
        <v>3984</v>
      </c>
      <c r="K1414">
        <v>1891</v>
      </c>
      <c r="L1414">
        <v>141</v>
      </c>
      <c r="M1414">
        <v>2032</v>
      </c>
      <c r="N1414">
        <v>47712</v>
      </c>
      <c r="O1414" t="s">
        <v>282</v>
      </c>
      <c r="V1414">
        <v>31987672</v>
      </c>
      <c r="W1414">
        <v>24090016</v>
      </c>
      <c r="Y1414">
        <v>828484</v>
      </c>
      <c r="Z1414">
        <v>6265233</v>
      </c>
      <c r="AA1414">
        <v>40738492</v>
      </c>
      <c r="AB1414">
        <v>1367563</v>
      </c>
      <c r="AC1414">
        <v>1276053</v>
      </c>
      <c r="AD1414">
        <v>53965088</v>
      </c>
      <c r="AE1414">
        <v>38238924</v>
      </c>
      <c r="AF1414">
        <v>92659632</v>
      </c>
      <c r="AG1414">
        <v>32725572</v>
      </c>
      <c r="AH1414">
        <v>282584.69</v>
      </c>
      <c r="AI1414">
        <v>1899602.75</v>
      </c>
      <c r="AJ1414">
        <v>2182187.5</v>
      </c>
      <c r="AK1414">
        <v>9176663</v>
      </c>
      <c r="AL1414">
        <v>6459659</v>
      </c>
      <c r="AM1414">
        <v>85200320</v>
      </c>
      <c r="AN1414">
        <v>33608896</v>
      </c>
      <c r="AO1414">
        <v>9571675</v>
      </c>
      <c r="AP1414">
        <v>14161494</v>
      </c>
      <c r="AQ1414">
        <v>15257387</v>
      </c>
      <c r="AR1414">
        <v>92659632</v>
      </c>
      <c r="AS1414">
        <v>85200320</v>
      </c>
      <c r="AT1414">
        <v>588</v>
      </c>
      <c r="AU1414">
        <v>0.32</v>
      </c>
      <c r="AW1414">
        <v>0.199762</v>
      </c>
      <c r="AX1414">
        <v>0.60214299999999998</v>
      </c>
      <c r="AY1414">
        <v>8.19048E-2</v>
      </c>
      <c r="AZ1414">
        <v>41199</v>
      </c>
    </row>
    <row r="1415" spans="1:52">
      <c r="A1415">
        <v>2003</v>
      </c>
      <c r="B1415">
        <v>151306</v>
      </c>
      <c r="C1415" t="s">
        <v>540</v>
      </c>
      <c r="D1415" t="s">
        <v>444</v>
      </c>
      <c r="E1415">
        <f t="shared" si="22"/>
        <v>1</v>
      </c>
      <c r="F1415">
        <f>IF(ISNA(VLOOKUP(B1415,criteria!$U$2:$U$174,1,0)),0,1)</f>
        <v>1</v>
      </c>
      <c r="G1415">
        <v>0.92673992673992678</v>
      </c>
      <c r="H1415">
        <v>0.51358695652173914</v>
      </c>
      <c r="I1415">
        <v>4368</v>
      </c>
      <c r="J1415">
        <v>4048</v>
      </c>
      <c r="K1415">
        <v>1953</v>
      </c>
      <c r="L1415">
        <v>126</v>
      </c>
      <c r="M1415">
        <v>2079</v>
      </c>
      <c r="N1415">
        <v>47712</v>
      </c>
      <c r="O1415" t="s">
        <v>282</v>
      </c>
      <c r="V1415">
        <v>36837632</v>
      </c>
      <c r="W1415">
        <v>28201722</v>
      </c>
      <c r="Y1415">
        <v>895808</v>
      </c>
      <c r="Z1415">
        <v>6393563</v>
      </c>
      <c r="AA1415">
        <v>44958944</v>
      </c>
      <c r="AB1415">
        <v>1481680</v>
      </c>
      <c r="AC1415">
        <v>1210675</v>
      </c>
      <c r="AD1415">
        <v>59919064</v>
      </c>
      <c r="AE1415">
        <v>41066052</v>
      </c>
      <c r="AF1415">
        <v>102075920</v>
      </c>
      <c r="AG1415">
        <v>35549344</v>
      </c>
      <c r="AH1415">
        <v>270945.88</v>
      </c>
      <c r="AI1415">
        <v>2278662.75</v>
      </c>
      <c r="AJ1415">
        <v>2549608.5</v>
      </c>
      <c r="AK1415">
        <v>10404122</v>
      </c>
      <c r="AL1415">
        <v>7119495</v>
      </c>
      <c r="AM1415">
        <v>96486384</v>
      </c>
      <c r="AN1415">
        <v>35449884</v>
      </c>
      <c r="AO1415">
        <v>10441569</v>
      </c>
      <c r="AP1415">
        <v>15257387</v>
      </c>
      <c r="AQ1415">
        <v>17305312</v>
      </c>
      <c r="AR1415">
        <v>102075920</v>
      </c>
      <c r="AS1415">
        <v>96486384</v>
      </c>
      <c r="AT1415">
        <v>503</v>
      </c>
      <c r="AU1415">
        <v>0.32400000000000001</v>
      </c>
      <c r="AW1415">
        <v>0.19958400000000001</v>
      </c>
      <c r="AX1415">
        <v>0.60267999999999999</v>
      </c>
      <c r="AY1415">
        <v>7.4382100000000007E-2</v>
      </c>
      <c r="AZ1415">
        <v>42266</v>
      </c>
    </row>
    <row r="1416" spans="1:52">
      <c r="A1416">
        <v>2004</v>
      </c>
      <c r="B1416">
        <v>151306</v>
      </c>
      <c r="C1416" t="s">
        <v>540</v>
      </c>
      <c r="D1416" t="s">
        <v>444</v>
      </c>
      <c r="E1416">
        <f t="shared" si="22"/>
        <v>1</v>
      </c>
      <c r="F1416">
        <f>IF(ISNA(VLOOKUP(B1416,criteria!$U$2:$U$174,1,0)),0,1)</f>
        <v>1</v>
      </c>
      <c r="G1416">
        <v>0.9209312541181639</v>
      </c>
      <c r="H1416">
        <v>0.50178869544478888</v>
      </c>
      <c r="I1416">
        <v>4553</v>
      </c>
      <c r="J1416">
        <v>4193</v>
      </c>
      <c r="K1416">
        <v>2004</v>
      </c>
      <c r="L1416">
        <v>100</v>
      </c>
      <c r="M1416">
        <v>2104</v>
      </c>
      <c r="N1416">
        <v>47712</v>
      </c>
      <c r="O1416" t="s">
        <v>282</v>
      </c>
      <c r="P1416" t="s">
        <v>50</v>
      </c>
      <c r="V1416">
        <v>39111392</v>
      </c>
      <c r="W1416">
        <v>29737588</v>
      </c>
      <c r="Y1416">
        <v>715408</v>
      </c>
      <c r="Z1416">
        <v>6896061</v>
      </c>
      <c r="AA1416">
        <v>46276716</v>
      </c>
      <c r="AB1416">
        <v>1642280</v>
      </c>
      <c r="AC1416">
        <v>1188347</v>
      </c>
      <c r="AD1416">
        <v>63964436</v>
      </c>
      <c r="AE1416">
        <v>43550972</v>
      </c>
      <c r="AF1416">
        <v>107818384</v>
      </c>
      <c r="AG1416">
        <v>37545716</v>
      </c>
      <c r="AH1416">
        <v>217263.03</v>
      </c>
      <c r="AI1416">
        <v>2196156.5</v>
      </c>
      <c r="AJ1416">
        <v>2413419.5</v>
      </c>
      <c r="AK1416">
        <v>12045093</v>
      </c>
      <c r="AL1416">
        <v>7487889</v>
      </c>
      <c r="AM1416">
        <v>101613632</v>
      </c>
      <c r="AN1416">
        <v>36523460</v>
      </c>
      <c r="AO1416">
        <v>11592496</v>
      </c>
      <c r="AP1416">
        <v>17305312</v>
      </c>
      <c r="AQ1416">
        <v>20497880</v>
      </c>
      <c r="AR1416">
        <v>107818384</v>
      </c>
      <c r="AS1416">
        <v>101613632</v>
      </c>
      <c r="AT1416">
        <v>568</v>
      </c>
      <c r="AU1416">
        <v>0.33900000000000002</v>
      </c>
      <c r="AW1416">
        <v>0.19634699999999999</v>
      </c>
      <c r="AX1416">
        <v>0.598858</v>
      </c>
      <c r="AY1416">
        <v>6.7351599999999998E-2</v>
      </c>
      <c r="AZ1416">
        <v>43096</v>
      </c>
    </row>
    <row r="1417" spans="1:52">
      <c r="A1417">
        <v>2005</v>
      </c>
      <c r="B1417">
        <v>151306</v>
      </c>
      <c r="C1417" t="s">
        <v>450</v>
      </c>
      <c r="D1417" t="s">
        <v>444</v>
      </c>
      <c r="E1417">
        <f t="shared" si="22"/>
        <v>1</v>
      </c>
      <c r="F1417">
        <f>IF(ISNA(VLOOKUP(B1417,criteria!$U$2:$U$174,1,0)),0,1)</f>
        <v>1</v>
      </c>
      <c r="G1417">
        <v>0.90604863853668671</v>
      </c>
      <c r="H1417">
        <v>0.49277357192016519</v>
      </c>
      <c r="I1417">
        <v>4811</v>
      </c>
      <c r="J1417">
        <v>4359</v>
      </c>
      <c r="K1417">
        <v>2042</v>
      </c>
      <c r="L1417">
        <v>106</v>
      </c>
      <c r="M1417">
        <v>2148</v>
      </c>
      <c r="N1417">
        <v>47712</v>
      </c>
      <c r="O1417" t="s">
        <v>282</v>
      </c>
      <c r="P1417" t="s">
        <v>50</v>
      </c>
      <c r="Q1417" t="s">
        <v>51</v>
      </c>
      <c r="V1417">
        <v>41605856</v>
      </c>
      <c r="W1417">
        <v>32409600</v>
      </c>
      <c r="Y1417">
        <v>639909</v>
      </c>
      <c r="Z1417">
        <v>6306558</v>
      </c>
      <c r="AA1417">
        <v>47323452</v>
      </c>
      <c r="AB1417">
        <v>1948189</v>
      </c>
      <c r="AC1417">
        <v>1929296</v>
      </c>
      <c r="AD1417">
        <v>67951112</v>
      </c>
      <c r="AE1417">
        <v>45336600</v>
      </c>
      <c r="AF1417">
        <v>113354880</v>
      </c>
      <c r="AG1417">
        <v>39999884</v>
      </c>
      <c r="AH1417">
        <v>422597.22</v>
      </c>
      <c r="AI1417">
        <v>1942082.63</v>
      </c>
      <c r="AJ1417">
        <v>2364679.75</v>
      </c>
      <c r="AK1417">
        <v>12316887</v>
      </c>
      <c r="AL1417">
        <v>7699618</v>
      </c>
      <c r="AM1417">
        <v>109201680</v>
      </c>
      <c r="AN1417">
        <v>37966596</v>
      </c>
      <c r="AO1417">
        <v>12375978</v>
      </c>
      <c r="AP1417">
        <v>20497880</v>
      </c>
      <c r="AQ1417">
        <v>23820934</v>
      </c>
      <c r="AR1417">
        <v>113354880</v>
      </c>
      <c r="AS1417">
        <v>109201680</v>
      </c>
      <c r="AT1417">
        <v>581</v>
      </c>
      <c r="AU1417">
        <v>0.33600000000000002</v>
      </c>
      <c r="AW1417">
        <v>0.17913399999999999</v>
      </c>
      <c r="AX1417">
        <v>0.6</v>
      </c>
      <c r="AY1417">
        <v>6.1931199999999999E-2</v>
      </c>
      <c r="AZ1417">
        <v>45610</v>
      </c>
    </row>
    <row r="1418" spans="1:52">
      <c r="A1418">
        <v>2006</v>
      </c>
      <c r="B1418">
        <v>151306</v>
      </c>
      <c r="C1418" t="s">
        <v>450</v>
      </c>
      <c r="D1418" t="s">
        <v>444</v>
      </c>
      <c r="E1418">
        <f t="shared" si="22"/>
        <v>1</v>
      </c>
      <c r="F1418">
        <f>IF(ISNA(VLOOKUP(B1418,criteria!$U$2:$U$174,1,0)),0,1)</f>
        <v>1</v>
      </c>
      <c r="G1418">
        <v>0.82973760932944607</v>
      </c>
      <c r="H1418">
        <v>0.49308971656125555</v>
      </c>
      <c r="I1418">
        <v>5145</v>
      </c>
      <c r="J1418">
        <v>4269</v>
      </c>
      <c r="K1418">
        <v>2016</v>
      </c>
      <c r="L1418">
        <v>89</v>
      </c>
      <c r="M1418">
        <v>2105</v>
      </c>
      <c r="N1418">
        <v>47712</v>
      </c>
      <c r="O1418" t="s">
        <v>282</v>
      </c>
      <c r="P1418" t="s">
        <v>50</v>
      </c>
      <c r="Q1418" t="s">
        <v>51</v>
      </c>
      <c r="V1418">
        <v>44495088</v>
      </c>
      <c r="W1418">
        <v>34366500</v>
      </c>
      <c r="Y1418">
        <v>808539</v>
      </c>
      <c r="Z1418">
        <v>6744794</v>
      </c>
      <c r="AA1418">
        <v>48788904</v>
      </c>
      <c r="AB1418">
        <v>2069262</v>
      </c>
      <c r="AC1418">
        <v>1281409</v>
      </c>
      <c r="AD1418">
        <v>70388176</v>
      </c>
      <c r="AE1418">
        <v>47896228</v>
      </c>
      <c r="AF1418">
        <v>119089032</v>
      </c>
      <c r="AG1418">
        <v>40615976</v>
      </c>
      <c r="AH1418">
        <v>293405.21999999997</v>
      </c>
      <c r="AI1418">
        <v>2320903.25</v>
      </c>
      <c r="AJ1418">
        <v>2614308.5</v>
      </c>
      <c r="AK1418">
        <v>13701424</v>
      </c>
      <c r="AL1418">
        <v>9587352</v>
      </c>
      <c r="AM1418">
        <v>112982352</v>
      </c>
      <c r="AN1418">
        <v>39050124</v>
      </c>
      <c r="AO1418">
        <v>12782798</v>
      </c>
      <c r="AP1418">
        <v>23820934</v>
      </c>
      <c r="AQ1418">
        <v>30399948</v>
      </c>
      <c r="AR1418">
        <v>119089032</v>
      </c>
      <c r="AS1418">
        <v>112982352</v>
      </c>
      <c r="AT1418">
        <v>632</v>
      </c>
      <c r="AU1418">
        <v>0.33300000000000002</v>
      </c>
      <c r="AW1418">
        <v>0.18038199999999999</v>
      </c>
      <c r="AX1418">
        <v>0.61164799999999997</v>
      </c>
      <c r="AY1418">
        <v>6.3192600000000002E-2</v>
      </c>
      <c r="AZ1418">
        <v>45822</v>
      </c>
    </row>
    <row r="1419" spans="1:52">
      <c r="A1419">
        <v>2007</v>
      </c>
      <c r="B1419">
        <v>151306</v>
      </c>
      <c r="C1419" t="s">
        <v>450</v>
      </c>
      <c r="D1419" t="s">
        <v>444</v>
      </c>
      <c r="E1419">
        <f t="shared" si="22"/>
        <v>1</v>
      </c>
      <c r="F1419">
        <f>IF(ISNA(VLOOKUP(B1419,criteria!$U$2:$U$174,1,0)),0,1)</f>
        <v>1</v>
      </c>
      <c r="G1419">
        <v>0.90332387515200652</v>
      </c>
      <c r="H1419">
        <v>0.47924612968364372</v>
      </c>
      <c r="I1419">
        <v>4934</v>
      </c>
      <c r="J1419">
        <v>4457</v>
      </c>
      <c r="K1419">
        <v>2074</v>
      </c>
      <c r="L1419">
        <v>62</v>
      </c>
      <c r="M1419">
        <v>2136</v>
      </c>
      <c r="N1419">
        <v>47712</v>
      </c>
      <c r="O1419" t="s">
        <v>282</v>
      </c>
      <c r="P1419" t="s">
        <v>50</v>
      </c>
      <c r="Q1419" t="s">
        <v>52</v>
      </c>
      <c r="V1419">
        <v>45955968</v>
      </c>
      <c r="W1419">
        <v>35295496</v>
      </c>
      <c r="Y1419">
        <v>619208</v>
      </c>
      <c r="Z1419">
        <v>7532168</v>
      </c>
      <c r="AA1419">
        <v>55147896</v>
      </c>
      <c r="AB1419">
        <v>2466707</v>
      </c>
      <c r="AC1419">
        <v>1784427</v>
      </c>
      <c r="AD1419">
        <v>58498200</v>
      </c>
      <c r="AE1419">
        <v>68822504</v>
      </c>
      <c r="AF1419">
        <v>128121760</v>
      </c>
      <c r="AG1419">
        <v>36235396</v>
      </c>
      <c r="AH1419">
        <v>492357</v>
      </c>
      <c r="AI1419">
        <v>2027314</v>
      </c>
      <c r="AJ1419">
        <v>2519671</v>
      </c>
      <c r="AK1419">
        <v>13725657</v>
      </c>
      <c r="AL1419">
        <v>7327591</v>
      </c>
      <c r="AM1419">
        <v>115517576</v>
      </c>
      <c r="AN1419">
        <v>41419140</v>
      </c>
      <c r="AO1419">
        <v>13306880</v>
      </c>
      <c r="AP1419">
        <v>30399948</v>
      </c>
      <c r="AQ1419">
        <v>30594300</v>
      </c>
      <c r="AR1419">
        <v>128121760</v>
      </c>
      <c r="AS1419">
        <v>115517576</v>
      </c>
      <c r="AT1419">
        <v>708</v>
      </c>
      <c r="AU1419">
        <v>0.374</v>
      </c>
      <c r="AW1419">
        <v>0.18103</v>
      </c>
      <c r="AX1419">
        <v>0.60857000000000006</v>
      </c>
      <c r="AY1419">
        <v>6.4516100000000007E-2</v>
      </c>
      <c r="AZ1419">
        <v>48521.5</v>
      </c>
    </row>
    <row r="1420" spans="1:52">
      <c r="A1420">
        <v>2008</v>
      </c>
      <c r="B1420">
        <v>151306</v>
      </c>
      <c r="C1420" t="s">
        <v>450</v>
      </c>
      <c r="D1420" t="s">
        <v>444</v>
      </c>
      <c r="E1420">
        <f t="shared" si="22"/>
        <v>1</v>
      </c>
      <c r="F1420">
        <f>IF(ISNA(VLOOKUP(B1420,criteria!$U$2:$U$174,1,0)),0,1)</f>
        <v>1</v>
      </c>
      <c r="G1420">
        <v>0.88214634146341464</v>
      </c>
      <c r="H1420">
        <v>0.46538376465383763</v>
      </c>
      <c r="I1420">
        <v>5125</v>
      </c>
      <c r="J1420">
        <v>4521</v>
      </c>
      <c r="K1420">
        <v>2059</v>
      </c>
      <c r="L1420">
        <v>45</v>
      </c>
      <c r="M1420">
        <v>2104</v>
      </c>
      <c r="N1420">
        <v>47712</v>
      </c>
      <c r="O1420" t="s">
        <v>282</v>
      </c>
      <c r="P1420" t="s">
        <v>50</v>
      </c>
      <c r="Q1420" t="s">
        <v>51</v>
      </c>
      <c r="V1420">
        <v>51105128</v>
      </c>
      <c r="W1420">
        <v>39321108</v>
      </c>
      <c r="Y1420">
        <v>751102</v>
      </c>
      <c r="Z1420">
        <v>8872313</v>
      </c>
      <c r="AA1420">
        <v>57495572</v>
      </c>
      <c r="AB1420">
        <v>2702529</v>
      </c>
      <c r="AC1420">
        <v>1410288</v>
      </c>
      <c r="AD1420">
        <v>64811296</v>
      </c>
      <c r="AE1420">
        <v>71180160</v>
      </c>
      <c r="AF1420">
        <v>136021824</v>
      </c>
      <c r="AG1420">
        <v>41100588</v>
      </c>
      <c r="AH1420">
        <v>439566</v>
      </c>
      <c r="AI1420">
        <v>2151038</v>
      </c>
      <c r="AJ1420">
        <v>2590604</v>
      </c>
      <c r="AK1420">
        <v>14794621</v>
      </c>
      <c r="AL1420">
        <v>7509314</v>
      </c>
      <c r="AM1420">
        <v>120779928</v>
      </c>
      <c r="AN1420">
        <v>47588224</v>
      </c>
      <c r="AO1420">
        <v>16376004</v>
      </c>
      <c r="AP1420">
        <v>30594300</v>
      </c>
      <c r="AQ1420">
        <v>30469940</v>
      </c>
      <c r="AR1420">
        <v>136021824</v>
      </c>
      <c r="AS1420">
        <v>120779928</v>
      </c>
      <c r="AT1420">
        <v>747</v>
      </c>
      <c r="AU1420">
        <v>0.38200000000000001</v>
      </c>
      <c r="AW1420">
        <v>0.17788200000000001</v>
      </c>
      <c r="AX1420">
        <v>0.60341</v>
      </c>
      <c r="AY1420">
        <v>6.3705700000000004E-2</v>
      </c>
      <c r="AZ1420">
        <v>52523</v>
      </c>
    </row>
    <row r="1421" spans="1:52">
      <c r="A1421">
        <v>2009</v>
      </c>
      <c r="B1421">
        <v>151306</v>
      </c>
      <c r="C1421" t="s">
        <v>450</v>
      </c>
      <c r="D1421" t="s">
        <v>444</v>
      </c>
      <c r="E1421">
        <f t="shared" si="22"/>
        <v>1</v>
      </c>
      <c r="F1421">
        <f>IF(ISNA(VLOOKUP(B1421,criteria!$U$2:$U$174,1,0)),0,1)</f>
        <v>1</v>
      </c>
      <c r="G1421">
        <v>0.88166791885800155</v>
      </c>
      <c r="H1421">
        <v>0.44588836812952704</v>
      </c>
      <c r="I1421">
        <v>5324</v>
      </c>
      <c r="J1421">
        <v>4694</v>
      </c>
      <c r="K1421">
        <v>2052</v>
      </c>
      <c r="L1421">
        <v>41</v>
      </c>
      <c r="M1421">
        <v>2093</v>
      </c>
      <c r="N1421">
        <v>47712</v>
      </c>
      <c r="O1421" t="s">
        <v>282</v>
      </c>
      <c r="P1421" t="s">
        <v>50</v>
      </c>
      <c r="Q1421" t="s">
        <v>51</v>
      </c>
      <c r="R1421">
        <v>-87.676699999999997</v>
      </c>
      <c r="S1421">
        <v>37.966200000000001</v>
      </c>
      <c r="V1421">
        <v>55809368</v>
      </c>
      <c r="W1421">
        <v>40505392</v>
      </c>
      <c r="Y1421">
        <v>1474064</v>
      </c>
      <c r="Z1421">
        <v>14417699</v>
      </c>
      <c r="AA1421">
        <v>60501004</v>
      </c>
      <c r="AB1421">
        <v>1271716</v>
      </c>
      <c r="AC1421">
        <v>1064645</v>
      </c>
      <c r="AD1421">
        <v>66703576</v>
      </c>
      <c r="AE1421">
        <v>77198472</v>
      </c>
      <c r="AF1421">
        <v>143946800</v>
      </c>
      <c r="AG1421">
        <v>45161264</v>
      </c>
      <c r="AH1421">
        <v>594362</v>
      </c>
      <c r="AI1421">
        <v>2574640</v>
      </c>
      <c r="AJ1421">
        <v>3169002</v>
      </c>
      <c r="AK1421">
        <v>15993053</v>
      </c>
      <c r="AL1421">
        <v>7661486</v>
      </c>
      <c r="AM1421">
        <v>127561584</v>
      </c>
      <c r="AN1421">
        <v>48926408</v>
      </c>
      <c r="AO1421">
        <v>18175614</v>
      </c>
      <c r="AP1421">
        <v>30469940</v>
      </c>
      <c r="AQ1421">
        <v>31704998</v>
      </c>
      <c r="AR1421">
        <v>143946800</v>
      </c>
      <c r="AS1421">
        <v>127561584</v>
      </c>
      <c r="AT1421">
        <v>734</v>
      </c>
      <c r="AU1421">
        <v>0.36599999999999999</v>
      </c>
      <c r="AW1421">
        <v>0.19172800000000001</v>
      </c>
      <c r="AX1421">
        <v>0.59758699999999998</v>
      </c>
      <c r="AY1421">
        <v>6.4411899999999994E-2</v>
      </c>
      <c r="AZ1421">
        <v>51952.5</v>
      </c>
    </row>
    <row r="1422" spans="1:52">
      <c r="A1422">
        <v>2010</v>
      </c>
      <c r="B1422">
        <v>151306</v>
      </c>
      <c r="C1422" t="s">
        <v>450</v>
      </c>
      <c r="D1422" t="s">
        <v>444</v>
      </c>
      <c r="E1422">
        <f t="shared" si="22"/>
        <v>1</v>
      </c>
      <c r="F1422">
        <f>IF(ISNA(VLOOKUP(B1422,criteria!$U$2:$U$174,1,0)),0,1)</f>
        <v>1</v>
      </c>
      <c r="G1422">
        <v>0.73558985979323044</v>
      </c>
      <c r="H1422">
        <v>0.40392760877936079</v>
      </c>
      <c r="I1422">
        <v>7061</v>
      </c>
      <c r="J1422">
        <v>5194</v>
      </c>
      <c r="K1422">
        <v>2049</v>
      </c>
      <c r="L1422">
        <v>49</v>
      </c>
      <c r="M1422">
        <v>2098</v>
      </c>
      <c r="N1422">
        <v>47712</v>
      </c>
      <c r="O1422" t="s">
        <v>282</v>
      </c>
      <c r="P1422" t="s">
        <v>50</v>
      </c>
      <c r="Q1422" t="s">
        <v>51</v>
      </c>
      <c r="R1422">
        <v>-87.676599999999993</v>
      </c>
      <c r="S1422">
        <v>37.966200000000001</v>
      </c>
      <c r="V1422">
        <v>59842644</v>
      </c>
      <c r="W1422">
        <v>41800244</v>
      </c>
      <c r="Y1422">
        <v>922989</v>
      </c>
      <c r="Z1422">
        <v>16648494</v>
      </c>
      <c r="AA1422">
        <v>58725808</v>
      </c>
      <c r="AB1422">
        <v>1205951</v>
      </c>
      <c r="AC1422">
        <v>2025158</v>
      </c>
      <c r="AD1422">
        <v>69622112</v>
      </c>
      <c r="AE1422">
        <v>76024448</v>
      </c>
      <c r="AF1422">
        <v>148012384</v>
      </c>
      <c r="AG1422">
        <v>46288860</v>
      </c>
      <c r="AH1422">
        <v>642431</v>
      </c>
      <c r="AI1422">
        <v>3309394</v>
      </c>
      <c r="AJ1422">
        <v>3951825</v>
      </c>
      <c r="AK1422">
        <v>15703572</v>
      </c>
      <c r="AL1422">
        <v>7167991</v>
      </c>
      <c r="AM1422">
        <v>142513312</v>
      </c>
      <c r="AN1422">
        <v>50555812</v>
      </c>
      <c r="AO1422">
        <v>19430674</v>
      </c>
      <c r="AP1422">
        <v>31704998</v>
      </c>
      <c r="AQ1422">
        <v>33696784</v>
      </c>
      <c r="AR1422">
        <v>148012384</v>
      </c>
      <c r="AS1422">
        <v>142513312</v>
      </c>
      <c r="AT1422">
        <v>770</v>
      </c>
      <c r="AU1422">
        <v>0.377</v>
      </c>
      <c r="AW1422">
        <v>0.191331</v>
      </c>
      <c r="AX1422">
        <v>0.58328199999999997</v>
      </c>
      <c r="AY1422">
        <v>6.0268299999999997E-2</v>
      </c>
      <c r="AZ1422">
        <v>50907</v>
      </c>
    </row>
    <row r="1423" spans="1:52">
      <c r="A1423">
        <v>2011</v>
      </c>
      <c r="B1423">
        <v>151306</v>
      </c>
      <c r="C1423" t="s">
        <v>450</v>
      </c>
      <c r="D1423" t="s">
        <v>444</v>
      </c>
      <c r="E1423">
        <f t="shared" si="22"/>
        <v>1</v>
      </c>
      <c r="F1423">
        <f>IF(ISNA(VLOOKUP(B1423,criteria!$U$2:$U$174,1,0)),0,1)</f>
        <v>1</v>
      </c>
      <c r="G1423">
        <v>0.71603029834595766</v>
      </c>
      <c r="H1423">
        <v>0.43717616580310881</v>
      </c>
      <c r="I1423">
        <v>6469</v>
      </c>
      <c r="J1423">
        <v>4632</v>
      </c>
      <c r="K1423">
        <v>1983</v>
      </c>
      <c r="L1423">
        <v>42</v>
      </c>
      <c r="M1423">
        <v>2025</v>
      </c>
      <c r="N1423">
        <v>47712</v>
      </c>
      <c r="O1423" t="s">
        <v>282</v>
      </c>
      <c r="P1423" t="s">
        <v>50</v>
      </c>
      <c r="Q1423" t="s">
        <v>51</v>
      </c>
      <c r="R1423">
        <v>-87.676699999999997</v>
      </c>
      <c r="S1423">
        <v>37.966200000000001</v>
      </c>
      <c r="T1423">
        <v>8.4000000000000005E-2</v>
      </c>
      <c r="U1423">
        <v>2060</v>
      </c>
      <c r="V1423">
        <v>62043692</v>
      </c>
      <c r="W1423">
        <v>43338912</v>
      </c>
      <c r="Y1423">
        <v>859445</v>
      </c>
      <c r="Z1423">
        <v>15654934</v>
      </c>
      <c r="AA1423">
        <v>61221484</v>
      </c>
      <c r="AB1423">
        <v>2278671</v>
      </c>
      <c r="AC1423">
        <v>2703794</v>
      </c>
      <c r="AD1423">
        <v>73234768</v>
      </c>
      <c r="AE1423">
        <v>78040696</v>
      </c>
      <c r="AF1423">
        <v>151656640</v>
      </c>
      <c r="AG1423">
        <v>50364476</v>
      </c>
      <c r="AH1423">
        <v>874119</v>
      </c>
      <c r="AI1423">
        <v>3505286</v>
      </c>
      <c r="AJ1423">
        <v>4379405</v>
      </c>
      <c r="AK1423">
        <v>15816691</v>
      </c>
      <c r="AL1423">
        <v>8262654</v>
      </c>
      <c r="AM1423">
        <v>147062928</v>
      </c>
      <c r="AN1423">
        <v>52153600</v>
      </c>
      <c r="AO1423">
        <v>22797132</v>
      </c>
      <c r="AP1423">
        <v>33696784</v>
      </c>
      <c r="AQ1423">
        <v>35785708</v>
      </c>
      <c r="AR1423">
        <v>151656640</v>
      </c>
      <c r="AS1423">
        <v>147062928</v>
      </c>
      <c r="AT1423">
        <v>788</v>
      </c>
      <c r="AU1423">
        <v>0.39</v>
      </c>
      <c r="AW1423">
        <v>0.19259599999999999</v>
      </c>
      <c r="AX1423">
        <v>0.59837799999999997</v>
      </c>
      <c r="AY1423">
        <v>6.6555699999999995E-2</v>
      </c>
      <c r="AZ1423">
        <v>49973.5</v>
      </c>
    </row>
    <row r="1424" spans="1:52">
      <c r="A1424">
        <v>2012</v>
      </c>
      <c r="B1424">
        <v>151306</v>
      </c>
      <c r="C1424" t="s">
        <v>450</v>
      </c>
      <c r="D1424" t="s">
        <v>444</v>
      </c>
      <c r="E1424">
        <f t="shared" si="22"/>
        <v>1</v>
      </c>
      <c r="F1424">
        <f>IF(ISNA(VLOOKUP(B1424,criteria!$U$2:$U$174,1,0)),0,1)</f>
        <v>1</v>
      </c>
      <c r="G1424">
        <v>0.71747093486223923</v>
      </c>
      <c r="H1424">
        <v>0.41642619311875695</v>
      </c>
      <c r="I1424">
        <v>6279</v>
      </c>
      <c r="J1424">
        <v>4505</v>
      </c>
      <c r="K1424">
        <v>1852</v>
      </c>
      <c r="L1424">
        <v>24</v>
      </c>
      <c r="M1424">
        <v>1876</v>
      </c>
      <c r="N1424">
        <v>47712</v>
      </c>
      <c r="O1424" t="s">
        <v>282</v>
      </c>
      <c r="P1424" t="s">
        <v>50</v>
      </c>
      <c r="Q1424" t="s">
        <v>51</v>
      </c>
      <c r="R1424">
        <v>-87.676699999999997</v>
      </c>
      <c r="S1424">
        <v>37.966200000000001</v>
      </c>
      <c r="T1424">
        <v>0.104</v>
      </c>
      <c r="U1424">
        <v>2135</v>
      </c>
      <c r="V1424">
        <v>65572344</v>
      </c>
      <c r="W1424">
        <v>46367816</v>
      </c>
      <c r="Y1424">
        <v>707168</v>
      </c>
      <c r="Z1424">
        <v>14308168</v>
      </c>
      <c r="AA1424">
        <v>61702440</v>
      </c>
      <c r="AB1424">
        <v>2280567</v>
      </c>
      <c r="AC1424">
        <v>2068184</v>
      </c>
      <c r="AD1424">
        <v>75852640</v>
      </c>
      <c r="AE1424">
        <v>76403872</v>
      </c>
      <c r="AF1424">
        <v>152840592</v>
      </c>
      <c r="AG1424">
        <v>48729732</v>
      </c>
      <c r="AH1424">
        <v>736531</v>
      </c>
      <c r="AI1424">
        <v>3060816</v>
      </c>
      <c r="AJ1424">
        <v>3797347</v>
      </c>
      <c r="AK1424">
        <v>16593362</v>
      </c>
      <c r="AL1424">
        <v>8302706</v>
      </c>
      <c r="AM1424">
        <v>151014176</v>
      </c>
      <c r="AN1424">
        <v>52125160</v>
      </c>
      <c r="AO1424">
        <v>23752024</v>
      </c>
      <c r="AP1424">
        <v>35785708</v>
      </c>
      <c r="AQ1424">
        <v>37075408</v>
      </c>
      <c r="AR1424">
        <v>152840592</v>
      </c>
      <c r="AS1424">
        <v>151014176</v>
      </c>
      <c r="AT1424">
        <v>820</v>
      </c>
      <c r="AU1424">
        <v>0.39500000000000002</v>
      </c>
      <c r="AW1424">
        <v>0.19717100000000001</v>
      </c>
      <c r="AX1424">
        <v>0.61284000000000005</v>
      </c>
      <c r="AY1424">
        <v>6.7899899999999999E-2</v>
      </c>
      <c r="AZ1424">
        <v>51883</v>
      </c>
    </row>
    <row r="1425" spans="1:52">
      <c r="A1425">
        <v>2013</v>
      </c>
      <c r="B1425">
        <v>151306</v>
      </c>
      <c r="C1425" t="s">
        <v>450</v>
      </c>
      <c r="D1425" t="s">
        <v>444</v>
      </c>
      <c r="E1425">
        <f t="shared" si="22"/>
        <v>1</v>
      </c>
      <c r="F1425">
        <f>IF(ISNA(VLOOKUP(B1425,criteria!$U$2:$U$174,1,0)),0,1)</f>
        <v>1</v>
      </c>
      <c r="G1425">
        <v>0.69342359767891681</v>
      </c>
      <c r="H1425">
        <v>0.39725708972570895</v>
      </c>
      <c r="I1425">
        <v>6204</v>
      </c>
      <c r="J1425">
        <v>4302</v>
      </c>
      <c r="K1425">
        <v>1688</v>
      </c>
      <c r="L1425">
        <v>21</v>
      </c>
      <c r="M1425">
        <v>1709</v>
      </c>
      <c r="N1425">
        <v>47712</v>
      </c>
      <c r="O1425" t="s">
        <v>282</v>
      </c>
      <c r="P1425" t="s">
        <v>50</v>
      </c>
      <c r="Q1425" t="s">
        <v>52</v>
      </c>
      <c r="R1425">
        <v>-87.676699999999997</v>
      </c>
      <c r="S1425">
        <v>37.966200000000001</v>
      </c>
      <c r="T1425">
        <v>9.6000000000000002E-2</v>
      </c>
      <c r="U1425">
        <v>2278</v>
      </c>
      <c r="V1425">
        <v>65416904</v>
      </c>
      <c r="W1425">
        <v>48201840</v>
      </c>
      <c r="Y1425">
        <v>878763</v>
      </c>
      <c r="Z1425">
        <v>13103162</v>
      </c>
      <c r="AA1425">
        <v>64270820</v>
      </c>
      <c r="AB1425">
        <v>2495498</v>
      </c>
      <c r="AC1425">
        <v>1637762</v>
      </c>
      <c r="AD1425">
        <v>78019960</v>
      </c>
      <c r="AE1425">
        <v>79468088</v>
      </c>
      <c r="AF1425">
        <v>157685456</v>
      </c>
      <c r="AG1425">
        <v>54911560</v>
      </c>
      <c r="AH1425">
        <v>650753</v>
      </c>
      <c r="AI1425">
        <v>3436964</v>
      </c>
      <c r="AJ1425">
        <v>4087717</v>
      </c>
      <c r="AK1425">
        <v>16953186</v>
      </c>
      <c r="AL1425">
        <v>9293882</v>
      </c>
      <c r="AM1425">
        <v>144913888</v>
      </c>
      <c r="AN1425">
        <v>53182884</v>
      </c>
      <c r="AO1425">
        <v>24593800</v>
      </c>
      <c r="AP1425">
        <v>37075408</v>
      </c>
      <c r="AQ1425">
        <v>39755856</v>
      </c>
      <c r="AR1425">
        <v>157685456</v>
      </c>
      <c r="AS1425">
        <v>144913888</v>
      </c>
      <c r="AT1425">
        <v>836</v>
      </c>
      <c r="AU1425">
        <v>0.40699999999999997</v>
      </c>
      <c r="AW1425">
        <v>0.18245900000000001</v>
      </c>
      <c r="AX1425">
        <v>0.60738599999999998</v>
      </c>
      <c r="AY1425">
        <v>6.0495599999999997E-2</v>
      </c>
      <c r="AZ1425">
        <v>53501.5</v>
      </c>
    </row>
    <row r="1426" spans="1:52">
      <c r="A1426">
        <v>2014</v>
      </c>
      <c r="B1426">
        <v>151306</v>
      </c>
      <c r="C1426" t="s">
        <v>450</v>
      </c>
      <c r="D1426" t="s">
        <v>444</v>
      </c>
      <c r="E1426">
        <f t="shared" si="22"/>
        <v>1</v>
      </c>
      <c r="F1426">
        <f>IF(ISNA(VLOOKUP(B1426,criteria!$U$2:$U$174,1,0)),0,1)</f>
        <v>1</v>
      </c>
      <c r="G1426">
        <v>0.71342822843423082</v>
      </c>
      <c r="H1426">
        <v>0.38774038461538463</v>
      </c>
      <c r="I1426">
        <v>5831</v>
      </c>
      <c r="J1426">
        <v>4160</v>
      </c>
      <c r="K1426">
        <v>1589</v>
      </c>
      <c r="L1426">
        <v>24</v>
      </c>
      <c r="M1426">
        <v>1613</v>
      </c>
      <c r="N1426">
        <v>47712</v>
      </c>
      <c r="O1426" t="s">
        <v>282</v>
      </c>
      <c r="P1426" t="s">
        <v>50</v>
      </c>
      <c r="Q1426" t="s">
        <v>52</v>
      </c>
      <c r="R1426">
        <v>-87.676699999999997</v>
      </c>
      <c r="S1426">
        <v>37.966200000000001</v>
      </c>
      <c r="T1426">
        <v>6.6000000000000003E-2</v>
      </c>
      <c r="U1426">
        <v>2584</v>
      </c>
      <c r="V1426">
        <v>66832304</v>
      </c>
      <c r="W1426">
        <v>45404664</v>
      </c>
      <c r="Y1426">
        <v>931154</v>
      </c>
      <c r="Z1426">
        <v>12874334</v>
      </c>
      <c r="AA1426">
        <v>65662932</v>
      </c>
      <c r="AB1426">
        <v>2773686</v>
      </c>
      <c r="AC1426">
        <v>2032160</v>
      </c>
      <c r="AD1426">
        <v>76261128</v>
      </c>
      <c r="AE1426">
        <v>81030160</v>
      </c>
      <c r="AF1426">
        <v>157989152</v>
      </c>
      <c r="AG1426">
        <v>55938328</v>
      </c>
      <c r="AH1426">
        <v>475545</v>
      </c>
      <c r="AI1426">
        <v>3695075</v>
      </c>
      <c r="AJ1426">
        <v>4170620</v>
      </c>
      <c r="AK1426">
        <v>15772742</v>
      </c>
      <c r="AL1426">
        <v>9992322</v>
      </c>
      <c r="AM1426">
        <v>146815712</v>
      </c>
      <c r="AN1426">
        <v>55845184</v>
      </c>
      <c r="AO1426">
        <v>22215656</v>
      </c>
      <c r="AP1426">
        <v>39755856</v>
      </c>
      <c r="AQ1426">
        <v>42253696</v>
      </c>
      <c r="AR1426">
        <v>157989152</v>
      </c>
      <c r="AS1426">
        <v>146815712</v>
      </c>
      <c r="AT1426">
        <v>836</v>
      </c>
      <c r="AU1426">
        <v>0.40799999999999997</v>
      </c>
      <c r="AW1426">
        <v>0.16794899999999999</v>
      </c>
      <c r="AX1426">
        <v>0.62987499999999996</v>
      </c>
      <c r="AY1426">
        <v>5.4391099999999998E-2</v>
      </c>
      <c r="AZ1426">
        <v>51744</v>
      </c>
    </row>
    <row r="1427" spans="1:52">
      <c r="A1427">
        <v>2015</v>
      </c>
      <c r="B1427">
        <v>151306</v>
      </c>
      <c r="C1427" t="s">
        <v>450</v>
      </c>
      <c r="D1427" t="s">
        <v>444</v>
      </c>
      <c r="E1427">
        <f t="shared" si="22"/>
        <v>1</v>
      </c>
      <c r="F1427">
        <f>IF(ISNA(VLOOKUP(B1427,criteria!$U$2:$U$174,1,0)),0,1)</f>
        <v>1</v>
      </c>
      <c r="G1427">
        <v>0.69332260659694289</v>
      </c>
      <c r="H1427">
        <v>0.39220236713854723</v>
      </c>
      <c r="I1427">
        <v>6215</v>
      </c>
      <c r="J1427">
        <v>4309</v>
      </c>
      <c r="K1427">
        <v>1658</v>
      </c>
      <c r="L1427">
        <v>32</v>
      </c>
      <c r="M1427">
        <v>1690</v>
      </c>
      <c r="N1427">
        <v>47712</v>
      </c>
      <c r="O1427" t="s">
        <v>282</v>
      </c>
      <c r="P1427" t="s">
        <v>50</v>
      </c>
      <c r="Q1427" t="s">
        <v>51</v>
      </c>
      <c r="R1427">
        <v>-87.676699999999997</v>
      </c>
      <c r="S1427">
        <v>37.966200000000001</v>
      </c>
      <c r="T1427">
        <v>5.8000000000000003E-2</v>
      </c>
      <c r="U1427">
        <v>2531</v>
      </c>
      <c r="V1427">
        <v>67160392</v>
      </c>
      <c r="W1427">
        <v>44636620</v>
      </c>
      <c r="Y1427">
        <v>970490</v>
      </c>
      <c r="Z1427">
        <v>12501495</v>
      </c>
      <c r="AA1427">
        <v>70329584</v>
      </c>
      <c r="AB1427">
        <v>3285325</v>
      </c>
      <c r="AC1427">
        <v>2250290</v>
      </c>
      <c r="AD1427">
        <v>75285088</v>
      </c>
      <c r="AE1427">
        <v>86286960</v>
      </c>
      <c r="AF1427">
        <v>167908336</v>
      </c>
      <c r="AG1427">
        <v>58238888</v>
      </c>
      <c r="AH1427">
        <v>370764</v>
      </c>
      <c r="AI1427">
        <v>3611571</v>
      </c>
      <c r="AJ1427">
        <v>3982335</v>
      </c>
      <c r="AK1427">
        <v>18277488</v>
      </c>
      <c r="AL1427">
        <v>11233640</v>
      </c>
      <c r="AM1427">
        <v>153848688</v>
      </c>
      <c r="AN1427">
        <v>57031664</v>
      </c>
      <c r="AO1427">
        <v>23567902</v>
      </c>
      <c r="AP1427">
        <v>42253696</v>
      </c>
      <c r="AQ1427">
        <v>44261472</v>
      </c>
      <c r="AR1427">
        <v>167908336</v>
      </c>
      <c r="AS1427">
        <v>153848688</v>
      </c>
      <c r="AT1427">
        <v>766</v>
      </c>
      <c r="AU1427">
        <v>0.375</v>
      </c>
      <c r="AW1427">
        <v>0.15282000000000001</v>
      </c>
      <c r="AX1427">
        <v>0.64545699999999995</v>
      </c>
      <c r="AY1427">
        <v>4.1956100000000003E-2</v>
      </c>
      <c r="AZ1427">
        <v>52622</v>
      </c>
    </row>
    <row r="1428" spans="1:52">
      <c r="A1428">
        <v>2016</v>
      </c>
      <c r="B1428">
        <v>151306</v>
      </c>
      <c r="C1428" t="s">
        <v>450</v>
      </c>
      <c r="D1428" t="s">
        <v>444</v>
      </c>
      <c r="E1428">
        <f t="shared" si="22"/>
        <v>1</v>
      </c>
      <c r="F1428">
        <f>IF(ISNA(VLOOKUP(B1428,criteria!$U$2:$U$174,1,0)),0,1)</f>
        <v>1</v>
      </c>
      <c r="G1428">
        <v>0.91893673110720564</v>
      </c>
      <c r="H1428">
        <v>0.40282094190772172</v>
      </c>
      <c r="I1428">
        <v>4552</v>
      </c>
      <c r="J1428">
        <v>4183</v>
      </c>
      <c r="K1428">
        <v>1661</v>
      </c>
      <c r="L1428">
        <v>24</v>
      </c>
      <c r="M1428">
        <v>1685</v>
      </c>
      <c r="N1428">
        <v>47712</v>
      </c>
      <c r="O1428" t="s">
        <v>282</v>
      </c>
      <c r="P1428" t="s">
        <v>50</v>
      </c>
      <c r="Q1428" t="s">
        <v>51</v>
      </c>
      <c r="R1428">
        <v>-87.676699999999997</v>
      </c>
      <c r="S1428">
        <v>37.966200000000001</v>
      </c>
      <c r="T1428">
        <v>6.8000000000000005E-2</v>
      </c>
      <c r="U1428">
        <v>2526</v>
      </c>
      <c r="V1428">
        <v>70253616</v>
      </c>
      <c r="W1428">
        <v>45818688</v>
      </c>
      <c r="Y1428">
        <v>1013263</v>
      </c>
      <c r="Z1428">
        <v>12789001</v>
      </c>
      <c r="AA1428">
        <v>65150640</v>
      </c>
      <c r="AB1428">
        <v>3419324</v>
      </c>
      <c r="AC1428">
        <v>2930324</v>
      </c>
      <c r="AD1428">
        <v>78542624</v>
      </c>
      <c r="AE1428">
        <v>80287744</v>
      </c>
      <c r="AF1428">
        <v>166508864</v>
      </c>
      <c r="AG1428">
        <v>59622544</v>
      </c>
      <c r="AH1428">
        <v>523379</v>
      </c>
      <c r="AI1428">
        <v>3792206</v>
      </c>
      <c r="AJ1428">
        <v>4315585</v>
      </c>
      <c r="AK1428">
        <v>17584544</v>
      </c>
      <c r="AL1428">
        <v>12334461</v>
      </c>
      <c r="AM1428">
        <v>159829472</v>
      </c>
      <c r="AN1428">
        <v>59564820</v>
      </c>
      <c r="AO1428">
        <v>24826616</v>
      </c>
      <c r="AP1428">
        <v>44261472</v>
      </c>
      <c r="AQ1428">
        <v>45725908</v>
      </c>
      <c r="AR1428">
        <v>166508864</v>
      </c>
      <c r="AS1428">
        <v>159829472</v>
      </c>
      <c r="AT1428">
        <v>804</v>
      </c>
      <c r="AU1428">
        <v>0.40699999999999997</v>
      </c>
      <c r="AW1428">
        <v>0.14180899999999999</v>
      </c>
      <c r="AX1428">
        <v>0.64092800000000005</v>
      </c>
      <c r="AY1428">
        <v>3.9342299999999997E-2</v>
      </c>
      <c r="AZ1428">
        <v>54413</v>
      </c>
    </row>
    <row r="1429" spans="1:52">
      <c r="A1429">
        <v>2017</v>
      </c>
      <c r="B1429">
        <v>151306</v>
      </c>
      <c r="C1429" t="s">
        <v>450</v>
      </c>
      <c r="D1429" t="s">
        <v>444</v>
      </c>
      <c r="E1429">
        <f t="shared" si="22"/>
        <v>1</v>
      </c>
      <c r="F1429">
        <f>IF(ISNA(VLOOKUP(B1429,criteria!$U$2:$U$174,1,0)),0,1)</f>
        <v>1</v>
      </c>
      <c r="G1429">
        <v>0.93597895198421399</v>
      </c>
      <c r="H1429">
        <v>0.40149918013586322</v>
      </c>
      <c r="I1429">
        <v>4561</v>
      </c>
      <c r="J1429">
        <v>4269</v>
      </c>
      <c r="K1429">
        <v>1696</v>
      </c>
      <c r="L1429">
        <v>18</v>
      </c>
      <c r="M1429">
        <v>1714</v>
      </c>
      <c r="N1429">
        <v>47712</v>
      </c>
      <c r="O1429" t="s">
        <v>282</v>
      </c>
      <c r="P1429" t="s">
        <v>50</v>
      </c>
      <c r="Q1429" t="s">
        <v>51</v>
      </c>
      <c r="R1429">
        <v>-87.677199999999999</v>
      </c>
      <c r="S1429">
        <v>37.962400000000002</v>
      </c>
      <c r="T1429">
        <v>6.5000000000000002E-2</v>
      </c>
      <c r="U1429">
        <v>2400</v>
      </c>
      <c r="V1429">
        <v>75943536</v>
      </c>
      <c r="W1429">
        <v>48155448</v>
      </c>
      <c r="Y1429">
        <v>917024</v>
      </c>
      <c r="Z1429">
        <v>13109891</v>
      </c>
      <c r="AA1429">
        <v>67661808</v>
      </c>
      <c r="AB1429">
        <v>3942298</v>
      </c>
      <c r="AC1429">
        <v>2540696</v>
      </c>
      <c r="AD1429">
        <v>79754872</v>
      </c>
      <c r="AE1429">
        <v>84662064</v>
      </c>
      <c r="AF1429">
        <v>182893488</v>
      </c>
      <c r="AG1429">
        <v>62119032</v>
      </c>
      <c r="AH1429">
        <v>468582</v>
      </c>
      <c r="AI1429">
        <v>3339149</v>
      </c>
      <c r="AJ1429">
        <v>3807731</v>
      </c>
      <c r="AK1429">
        <v>16822160</v>
      </c>
      <c r="AL1429">
        <v>12586156</v>
      </c>
      <c r="AM1429">
        <v>160796800</v>
      </c>
      <c r="AN1429">
        <v>60328756</v>
      </c>
      <c r="AO1429">
        <v>22681456</v>
      </c>
      <c r="AP1429">
        <v>45725908</v>
      </c>
      <c r="AQ1429">
        <v>47096864</v>
      </c>
      <c r="AR1429">
        <v>182893488</v>
      </c>
      <c r="AS1429">
        <v>160796800</v>
      </c>
    </row>
    <row r="1430" spans="1:52">
      <c r="A1430">
        <v>1990</v>
      </c>
      <c r="B1430">
        <v>151324</v>
      </c>
      <c r="C1430" t="s">
        <v>541</v>
      </c>
      <c r="D1430" t="s">
        <v>444</v>
      </c>
      <c r="E1430">
        <f t="shared" si="22"/>
        <v>0</v>
      </c>
      <c r="F1430">
        <f>IF(ISNA(VLOOKUP(B1430,criteria!$U$2:$U$174,1,0)),0,1)</f>
        <v>1</v>
      </c>
      <c r="G1430" t="s">
        <v>636</v>
      </c>
      <c r="H1430" t="s">
        <v>636</v>
      </c>
      <c r="N1430">
        <v>47809</v>
      </c>
      <c r="O1430" t="s">
        <v>282</v>
      </c>
      <c r="V1430">
        <v>23811848</v>
      </c>
      <c r="X1430">
        <v>699859</v>
      </c>
      <c r="Y1430">
        <v>879586</v>
      </c>
      <c r="Z1430">
        <v>5697041</v>
      </c>
      <c r="AA1430">
        <v>72187352</v>
      </c>
      <c r="AB1430">
        <v>1184542</v>
      </c>
      <c r="AC1430">
        <v>4240441</v>
      </c>
      <c r="AF1430">
        <v>132399952</v>
      </c>
      <c r="AG1430">
        <v>43881336</v>
      </c>
      <c r="AH1430">
        <v>772256</v>
      </c>
      <c r="AI1430">
        <v>1159578</v>
      </c>
      <c r="AJ1430">
        <v>1931834</v>
      </c>
      <c r="AK1430">
        <v>10837969</v>
      </c>
      <c r="AL1430">
        <v>3561275</v>
      </c>
      <c r="AM1430">
        <v>131435888</v>
      </c>
      <c r="AN1430">
        <v>52644892</v>
      </c>
      <c r="AO1430">
        <v>17413452</v>
      </c>
    </row>
    <row r="1431" spans="1:52">
      <c r="A1431">
        <v>1991</v>
      </c>
      <c r="B1431">
        <v>151324</v>
      </c>
      <c r="C1431" t="s">
        <v>541</v>
      </c>
      <c r="D1431" t="s">
        <v>444</v>
      </c>
      <c r="E1431">
        <f t="shared" si="22"/>
        <v>0</v>
      </c>
      <c r="F1431">
        <f>IF(ISNA(VLOOKUP(B1431,criteria!$U$2:$U$174,1,0)),0,1)</f>
        <v>1</v>
      </c>
      <c r="G1431" t="s">
        <v>636</v>
      </c>
      <c r="H1431" t="s">
        <v>636</v>
      </c>
      <c r="N1431">
        <v>47809</v>
      </c>
      <c r="O1431" t="s">
        <v>282</v>
      </c>
      <c r="V1431">
        <v>26349164</v>
      </c>
      <c r="X1431">
        <v>467500</v>
      </c>
      <c r="Y1431">
        <v>18130</v>
      </c>
      <c r="Z1431">
        <v>6681009</v>
      </c>
      <c r="AA1431">
        <v>71898560</v>
      </c>
      <c r="AB1431">
        <v>1239329</v>
      </c>
      <c r="AC1431">
        <v>9259113</v>
      </c>
      <c r="AF1431">
        <v>142791600</v>
      </c>
      <c r="AG1431">
        <v>43587928</v>
      </c>
      <c r="AH1431">
        <v>3142661</v>
      </c>
      <c r="AI1431">
        <v>1275055</v>
      </c>
      <c r="AJ1431">
        <v>4417716</v>
      </c>
      <c r="AK1431">
        <v>10708875</v>
      </c>
      <c r="AL1431">
        <v>3673283</v>
      </c>
      <c r="AM1431">
        <v>131985488</v>
      </c>
      <c r="AN1431">
        <v>52703620</v>
      </c>
      <c r="AO1431">
        <v>17557886</v>
      </c>
    </row>
    <row r="1432" spans="1:52">
      <c r="A1432">
        <v>1992</v>
      </c>
      <c r="B1432">
        <v>151324</v>
      </c>
      <c r="C1432" t="s">
        <v>541</v>
      </c>
      <c r="D1432" t="s">
        <v>444</v>
      </c>
      <c r="E1432">
        <f t="shared" si="22"/>
        <v>0</v>
      </c>
      <c r="F1432">
        <f>IF(ISNA(VLOOKUP(B1432,criteria!$U$2:$U$174,1,0)),0,1)</f>
        <v>1</v>
      </c>
      <c r="G1432" t="s">
        <v>636</v>
      </c>
      <c r="H1432" t="s">
        <v>636</v>
      </c>
      <c r="N1432">
        <v>47809</v>
      </c>
      <c r="O1432" t="s">
        <v>282</v>
      </c>
      <c r="V1432">
        <v>28600956</v>
      </c>
      <c r="Y1432">
        <v>1125493</v>
      </c>
      <c r="Z1432">
        <v>7241308</v>
      </c>
      <c r="AA1432">
        <v>70706152</v>
      </c>
      <c r="AB1432">
        <v>1254609</v>
      </c>
      <c r="AC1432">
        <v>3906737</v>
      </c>
      <c r="AF1432">
        <v>140223552</v>
      </c>
      <c r="AG1432">
        <v>33912040</v>
      </c>
      <c r="AH1432">
        <v>1210692</v>
      </c>
      <c r="AI1432">
        <v>1113272</v>
      </c>
      <c r="AJ1432">
        <v>2323964</v>
      </c>
      <c r="AK1432">
        <v>18902686</v>
      </c>
      <c r="AL1432">
        <v>4067392</v>
      </c>
      <c r="AM1432">
        <v>129887384</v>
      </c>
      <c r="AN1432">
        <v>53008712</v>
      </c>
      <c r="AO1432">
        <v>17285642</v>
      </c>
    </row>
    <row r="1433" spans="1:52">
      <c r="A1433">
        <v>1993</v>
      </c>
      <c r="B1433">
        <v>151324</v>
      </c>
      <c r="C1433" t="s">
        <v>541</v>
      </c>
      <c r="D1433" t="s">
        <v>444</v>
      </c>
      <c r="E1433">
        <f t="shared" si="22"/>
        <v>0</v>
      </c>
      <c r="F1433">
        <f>IF(ISNA(VLOOKUP(B1433,criteria!$U$2:$U$174,1,0)),0,1)</f>
        <v>1</v>
      </c>
      <c r="G1433" t="s">
        <v>636</v>
      </c>
      <c r="H1433" t="s">
        <v>636</v>
      </c>
      <c r="N1433">
        <v>47809</v>
      </c>
      <c r="O1433" t="s">
        <v>282</v>
      </c>
      <c r="V1433">
        <v>29919218</v>
      </c>
      <c r="Y1433">
        <v>985774</v>
      </c>
      <c r="Z1433">
        <v>6555066</v>
      </c>
      <c r="AA1433">
        <v>71114384</v>
      </c>
      <c r="AB1433">
        <v>635432</v>
      </c>
      <c r="AC1433">
        <v>4107837</v>
      </c>
      <c r="AF1433">
        <v>141579024</v>
      </c>
      <c r="AG1433">
        <v>41417456</v>
      </c>
      <c r="AH1433">
        <v>1288139</v>
      </c>
      <c r="AI1433">
        <v>1037429</v>
      </c>
      <c r="AJ1433">
        <v>2325568</v>
      </c>
      <c r="AK1433">
        <v>13506597</v>
      </c>
      <c r="AL1433">
        <v>4622762</v>
      </c>
      <c r="AM1433">
        <v>134931504</v>
      </c>
      <c r="AN1433">
        <v>53180208</v>
      </c>
      <c r="AO1433">
        <v>17826992</v>
      </c>
    </row>
    <row r="1434" spans="1:52">
      <c r="A1434">
        <v>1994</v>
      </c>
      <c r="B1434">
        <v>151324</v>
      </c>
      <c r="C1434" t="s">
        <v>541</v>
      </c>
      <c r="D1434" t="s">
        <v>444</v>
      </c>
      <c r="E1434">
        <f t="shared" si="22"/>
        <v>0</v>
      </c>
      <c r="F1434">
        <f>IF(ISNA(VLOOKUP(B1434,criteria!$U$2:$U$174,1,0)),0,1)</f>
        <v>1</v>
      </c>
      <c r="G1434" t="s">
        <v>636</v>
      </c>
      <c r="H1434" t="s">
        <v>636</v>
      </c>
      <c r="N1434">
        <v>47809</v>
      </c>
      <c r="O1434" t="s">
        <v>282</v>
      </c>
      <c r="V1434">
        <v>30991620</v>
      </c>
      <c r="Z1434">
        <v>6567549</v>
      </c>
      <c r="AA1434">
        <v>69898136</v>
      </c>
      <c r="AB1434">
        <v>1625095</v>
      </c>
      <c r="AC1434">
        <v>4667066</v>
      </c>
      <c r="AF1434">
        <v>143474064</v>
      </c>
      <c r="AG1434">
        <v>48035728</v>
      </c>
      <c r="AH1434">
        <v>1461290</v>
      </c>
      <c r="AI1434">
        <v>872094</v>
      </c>
      <c r="AJ1434">
        <v>2333384</v>
      </c>
      <c r="AK1434">
        <v>11038035</v>
      </c>
      <c r="AL1434">
        <v>5861264</v>
      </c>
      <c r="AM1434">
        <v>140131648</v>
      </c>
      <c r="AN1434">
        <v>54490248</v>
      </c>
      <c r="AO1434">
        <v>18318596</v>
      </c>
    </row>
    <row r="1435" spans="1:52">
      <c r="A1435">
        <v>1995</v>
      </c>
      <c r="B1435">
        <v>151324</v>
      </c>
      <c r="C1435" t="s">
        <v>541</v>
      </c>
      <c r="D1435" t="s">
        <v>444</v>
      </c>
      <c r="E1435">
        <f t="shared" si="22"/>
        <v>0</v>
      </c>
      <c r="F1435">
        <f>IF(ISNA(VLOOKUP(B1435,criteria!$U$2:$U$174,1,0)),0,1)</f>
        <v>1</v>
      </c>
      <c r="G1435" t="s">
        <v>636</v>
      </c>
      <c r="H1435" t="s">
        <v>636</v>
      </c>
      <c r="N1435">
        <v>47809</v>
      </c>
      <c r="O1435" t="s">
        <v>282</v>
      </c>
      <c r="V1435">
        <v>31600664</v>
      </c>
      <c r="Z1435">
        <v>6370990</v>
      </c>
      <c r="AA1435">
        <v>71599944</v>
      </c>
      <c r="AB1435">
        <v>2230937</v>
      </c>
      <c r="AC1435">
        <v>5875086</v>
      </c>
      <c r="AF1435">
        <v>147876704</v>
      </c>
      <c r="AG1435">
        <v>51046608</v>
      </c>
      <c r="AH1435">
        <v>2047501</v>
      </c>
      <c r="AI1435">
        <v>1069084</v>
      </c>
      <c r="AJ1435">
        <v>3116585</v>
      </c>
      <c r="AK1435">
        <v>11971044</v>
      </c>
      <c r="AL1435">
        <v>5545273</v>
      </c>
      <c r="AM1435">
        <v>145706848</v>
      </c>
      <c r="AN1435">
        <v>57256952</v>
      </c>
      <c r="AO1435">
        <v>19896410</v>
      </c>
    </row>
    <row r="1436" spans="1:52">
      <c r="A1436">
        <v>1996</v>
      </c>
      <c r="B1436">
        <v>151324</v>
      </c>
      <c r="C1436" t="s">
        <v>541</v>
      </c>
      <c r="D1436" t="s">
        <v>444</v>
      </c>
      <c r="E1436">
        <f t="shared" si="22"/>
        <v>0</v>
      </c>
      <c r="F1436">
        <f>IF(ISNA(VLOOKUP(B1436,criteria!$U$2:$U$174,1,0)),0,1)</f>
        <v>1</v>
      </c>
      <c r="G1436" t="s">
        <v>636</v>
      </c>
      <c r="H1436" t="s">
        <v>636</v>
      </c>
      <c r="N1436">
        <v>47809</v>
      </c>
      <c r="O1436" t="s">
        <v>282</v>
      </c>
      <c r="V1436">
        <v>33208406</v>
      </c>
      <c r="Z1436">
        <v>9600880</v>
      </c>
      <c r="AA1436">
        <v>73546104</v>
      </c>
      <c r="AB1436">
        <v>4675042</v>
      </c>
      <c r="AC1436">
        <v>5824488</v>
      </c>
      <c r="AF1436">
        <v>157096368</v>
      </c>
      <c r="AG1436">
        <v>51961472</v>
      </c>
      <c r="AH1436">
        <v>1625214</v>
      </c>
      <c r="AI1436">
        <v>2012042</v>
      </c>
      <c r="AJ1436">
        <v>3637256</v>
      </c>
      <c r="AK1436">
        <v>13650527</v>
      </c>
      <c r="AL1436">
        <v>6218752</v>
      </c>
      <c r="AM1436">
        <v>155015392</v>
      </c>
      <c r="AN1436">
        <v>59875640</v>
      </c>
      <c r="AO1436">
        <v>20939304</v>
      </c>
      <c r="AP1436">
        <v>990200</v>
      </c>
      <c r="AQ1436">
        <v>997731</v>
      </c>
      <c r="AT1436">
        <v>723</v>
      </c>
      <c r="AU1436">
        <v>0.377</v>
      </c>
    </row>
    <row r="1437" spans="1:52">
      <c r="A1437">
        <v>1997</v>
      </c>
      <c r="B1437">
        <v>151324</v>
      </c>
      <c r="C1437" t="s">
        <v>541</v>
      </c>
      <c r="D1437" t="s">
        <v>444</v>
      </c>
      <c r="E1437">
        <f t="shared" si="22"/>
        <v>0</v>
      </c>
      <c r="F1437">
        <f>IF(ISNA(VLOOKUP(B1437,criteria!$U$2:$U$174,1,0)),0,1)</f>
        <v>1</v>
      </c>
      <c r="G1437" t="s">
        <v>636</v>
      </c>
      <c r="H1437" t="s">
        <v>636</v>
      </c>
      <c r="N1437">
        <v>47809</v>
      </c>
      <c r="O1437" t="s">
        <v>282</v>
      </c>
      <c r="V1437">
        <v>33182720</v>
      </c>
      <c r="Z1437">
        <v>9803082</v>
      </c>
      <c r="AA1437">
        <v>77458336</v>
      </c>
      <c r="AB1437">
        <v>14510272</v>
      </c>
      <c r="AC1437">
        <v>5769810</v>
      </c>
      <c r="AF1437">
        <v>171510032</v>
      </c>
      <c r="AG1437">
        <v>53925108</v>
      </c>
      <c r="AH1437">
        <v>5145955</v>
      </c>
      <c r="AI1437">
        <v>1658531</v>
      </c>
      <c r="AJ1437">
        <v>6804486</v>
      </c>
      <c r="AK1437">
        <v>14003386</v>
      </c>
      <c r="AL1437">
        <v>6506536</v>
      </c>
      <c r="AM1437">
        <v>157352992</v>
      </c>
      <c r="AN1437">
        <v>62923144</v>
      </c>
      <c r="AO1437">
        <v>22048318</v>
      </c>
      <c r="AP1437">
        <v>997731</v>
      </c>
      <c r="AQ1437">
        <v>1045156</v>
      </c>
      <c r="AT1437">
        <v>823</v>
      </c>
      <c r="AU1437">
        <v>0.376</v>
      </c>
      <c r="AW1437">
        <v>0.202237</v>
      </c>
      <c r="AX1437">
        <v>0.55296699999999999</v>
      </c>
      <c r="AY1437">
        <v>8.2013000000000003E-2</v>
      </c>
      <c r="AZ1437">
        <v>32617</v>
      </c>
    </row>
    <row r="1438" spans="1:52">
      <c r="A1438">
        <v>1998</v>
      </c>
      <c r="B1438">
        <v>151324</v>
      </c>
      <c r="C1438" t="s">
        <v>541</v>
      </c>
      <c r="D1438" t="s">
        <v>444</v>
      </c>
      <c r="E1438">
        <f t="shared" si="22"/>
        <v>0</v>
      </c>
      <c r="F1438">
        <f>IF(ISNA(VLOOKUP(B1438,criteria!$U$2:$U$174,1,0)),0,1)</f>
        <v>1</v>
      </c>
      <c r="G1438" t="s">
        <v>636</v>
      </c>
      <c r="H1438" t="s">
        <v>636</v>
      </c>
      <c r="N1438">
        <v>47809</v>
      </c>
      <c r="O1438" t="s">
        <v>282</v>
      </c>
      <c r="V1438">
        <v>34850560</v>
      </c>
      <c r="Z1438">
        <v>12238089</v>
      </c>
      <c r="AA1438">
        <v>79630912</v>
      </c>
      <c r="AB1438">
        <v>15443084</v>
      </c>
      <c r="AC1438">
        <v>6435236</v>
      </c>
      <c r="AF1438">
        <v>181030704</v>
      </c>
      <c r="AG1438">
        <v>54608160</v>
      </c>
      <c r="AH1438">
        <v>4574757</v>
      </c>
      <c r="AI1438">
        <v>2675532</v>
      </c>
      <c r="AJ1438">
        <v>7250289</v>
      </c>
      <c r="AK1438">
        <v>14924598</v>
      </c>
      <c r="AL1438">
        <v>6841213</v>
      </c>
      <c r="AM1438">
        <v>166904576</v>
      </c>
      <c r="AN1438">
        <v>63991688</v>
      </c>
      <c r="AO1438">
        <v>22867316</v>
      </c>
      <c r="AP1438">
        <v>1045156</v>
      </c>
      <c r="AQ1438">
        <v>1059430</v>
      </c>
      <c r="AT1438">
        <v>853</v>
      </c>
      <c r="AU1438">
        <v>0.38400000000000001</v>
      </c>
      <c r="AW1438">
        <v>0.192744</v>
      </c>
      <c r="AX1438">
        <v>0.56122399999999995</v>
      </c>
      <c r="AY1438">
        <v>7.9932000000000003E-2</v>
      </c>
      <c r="AZ1438">
        <v>34465</v>
      </c>
    </row>
    <row r="1439" spans="1:52">
      <c r="A1439">
        <v>1999</v>
      </c>
      <c r="B1439">
        <v>151324</v>
      </c>
      <c r="C1439" t="s">
        <v>541</v>
      </c>
      <c r="D1439" t="s">
        <v>444</v>
      </c>
      <c r="E1439">
        <f t="shared" si="22"/>
        <v>0</v>
      </c>
      <c r="F1439">
        <f>IF(ISNA(VLOOKUP(B1439,criteria!$U$2:$U$174,1,0)),0,1)</f>
        <v>1</v>
      </c>
      <c r="G1439" t="s">
        <v>636</v>
      </c>
      <c r="H1439" t="s">
        <v>636</v>
      </c>
      <c r="N1439">
        <v>47809</v>
      </c>
      <c r="O1439" t="s">
        <v>282</v>
      </c>
      <c r="V1439">
        <v>35830040</v>
      </c>
      <c r="Z1439">
        <v>7528120</v>
      </c>
      <c r="AA1439">
        <v>87362064</v>
      </c>
      <c r="AB1439">
        <v>5752539</v>
      </c>
      <c r="AC1439">
        <v>8898027</v>
      </c>
      <c r="AF1439">
        <v>180281312</v>
      </c>
      <c r="AG1439">
        <v>55634860</v>
      </c>
      <c r="AH1439">
        <v>10701712</v>
      </c>
      <c r="AI1439">
        <v>839256</v>
      </c>
      <c r="AJ1439">
        <v>11540968</v>
      </c>
      <c r="AK1439">
        <v>15259449</v>
      </c>
      <c r="AL1439">
        <v>6923349</v>
      </c>
      <c r="AM1439">
        <v>177206832</v>
      </c>
      <c r="AN1439">
        <v>62715680</v>
      </c>
      <c r="AO1439">
        <v>23434832</v>
      </c>
      <c r="AP1439">
        <v>1059430</v>
      </c>
      <c r="AQ1439">
        <v>1065430</v>
      </c>
      <c r="AT1439">
        <v>725</v>
      </c>
      <c r="AU1439">
        <v>0.36799999999999999</v>
      </c>
      <c r="AW1439">
        <v>0.191138</v>
      </c>
      <c r="AX1439">
        <v>0.55689599999999995</v>
      </c>
      <c r="AY1439">
        <v>8.1803899999999999E-2</v>
      </c>
      <c r="AZ1439">
        <v>36765.5</v>
      </c>
    </row>
    <row r="1440" spans="1:52">
      <c r="A1440">
        <v>2000</v>
      </c>
      <c r="B1440">
        <v>151324</v>
      </c>
      <c r="C1440" t="s">
        <v>541</v>
      </c>
      <c r="D1440" t="s">
        <v>444</v>
      </c>
      <c r="E1440">
        <f t="shared" si="22"/>
        <v>0</v>
      </c>
      <c r="F1440">
        <f>IF(ISNA(VLOOKUP(B1440,criteria!$U$2:$U$174,1,0)),0,1)</f>
        <v>1</v>
      </c>
      <c r="G1440" t="s">
        <v>636</v>
      </c>
      <c r="H1440" t="s">
        <v>636</v>
      </c>
      <c r="N1440">
        <v>47809</v>
      </c>
      <c r="O1440" t="s">
        <v>282</v>
      </c>
      <c r="V1440">
        <v>37233464</v>
      </c>
      <c r="Z1440">
        <v>8180090</v>
      </c>
      <c r="AA1440">
        <v>90403936</v>
      </c>
      <c r="AB1440">
        <v>3646252</v>
      </c>
      <c r="AC1440">
        <v>7976915</v>
      </c>
      <c r="AF1440">
        <v>184213952</v>
      </c>
      <c r="AG1440">
        <v>57584284</v>
      </c>
      <c r="AH1440">
        <v>9682822</v>
      </c>
      <c r="AI1440">
        <v>807745</v>
      </c>
      <c r="AJ1440">
        <v>10490567</v>
      </c>
      <c r="AK1440">
        <v>15457475</v>
      </c>
      <c r="AL1440">
        <v>7161639</v>
      </c>
      <c r="AM1440">
        <v>182148240</v>
      </c>
      <c r="AN1440">
        <v>64652740</v>
      </c>
      <c r="AO1440">
        <v>23742100</v>
      </c>
      <c r="AP1440">
        <v>1065430</v>
      </c>
      <c r="AQ1440">
        <v>903117</v>
      </c>
      <c r="AT1440">
        <v>783</v>
      </c>
      <c r="AU1440">
        <v>0.39500000000000002</v>
      </c>
      <c r="AW1440">
        <v>0.189196</v>
      </c>
      <c r="AX1440">
        <v>0.55527599999999999</v>
      </c>
      <c r="AY1440">
        <v>7.5125600000000001E-2</v>
      </c>
      <c r="AZ1440">
        <v>39066.5</v>
      </c>
    </row>
    <row r="1441" spans="1:52">
      <c r="A1441">
        <v>2001</v>
      </c>
      <c r="B1441">
        <v>151324</v>
      </c>
      <c r="C1441" t="s">
        <v>541</v>
      </c>
      <c r="D1441" t="s">
        <v>444</v>
      </c>
      <c r="E1441">
        <f t="shared" si="22"/>
        <v>1</v>
      </c>
      <c r="F1441">
        <f>IF(ISNA(VLOOKUP(B1441,criteria!$U$2:$U$174,1,0)),0,1)</f>
        <v>1</v>
      </c>
      <c r="G1441">
        <v>0.86233579269389959</v>
      </c>
      <c r="H1441">
        <v>0.4613939899833055</v>
      </c>
      <c r="I1441">
        <v>5557</v>
      </c>
      <c r="J1441">
        <v>4792</v>
      </c>
      <c r="K1441">
        <v>2164</v>
      </c>
      <c r="L1441">
        <v>47</v>
      </c>
      <c r="M1441">
        <v>2211</v>
      </c>
      <c r="N1441">
        <v>47809</v>
      </c>
      <c r="O1441" t="s">
        <v>282</v>
      </c>
      <c r="V1441">
        <v>41937032</v>
      </c>
      <c r="W1441">
        <v>30674374</v>
      </c>
      <c r="Y1441">
        <v>3145540</v>
      </c>
      <c r="Z1441">
        <v>10187445</v>
      </c>
      <c r="AA1441">
        <v>96881264</v>
      </c>
      <c r="AB1441">
        <v>444235</v>
      </c>
      <c r="AC1441">
        <v>7653530</v>
      </c>
      <c r="AD1441">
        <v>79524480</v>
      </c>
      <c r="AE1441">
        <v>92714288</v>
      </c>
      <c r="AF1441">
        <v>176167168</v>
      </c>
      <c r="AG1441">
        <v>73906760</v>
      </c>
      <c r="AH1441">
        <v>11765270</v>
      </c>
      <c r="AI1441">
        <v>997775.19</v>
      </c>
      <c r="AJ1441">
        <v>12763045</v>
      </c>
      <c r="AK1441">
        <v>16296613</v>
      </c>
      <c r="AL1441">
        <v>8958392</v>
      </c>
      <c r="AM1441">
        <v>173382496</v>
      </c>
      <c r="AN1441">
        <v>72743984</v>
      </c>
      <c r="AO1441">
        <v>22229150</v>
      </c>
      <c r="AR1441">
        <v>176167168</v>
      </c>
      <c r="AS1441">
        <v>173382496</v>
      </c>
      <c r="AT1441">
        <v>749</v>
      </c>
      <c r="AU1441">
        <v>0.39200000000000002</v>
      </c>
      <c r="AW1441">
        <v>0.18448700000000001</v>
      </c>
      <c r="AX1441">
        <v>0.55542000000000002</v>
      </c>
      <c r="AY1441">
        <v>7.5605599999999995E-2</v>
      </c>
      <c r="AZ1441">
        <v>40433</v>
      </c>
    </row>
    <row r="1442" spans="1:52">
      <c r="A1442">
        <v>2002</v>
      </c>
      <c r="B1442">
        <v>151324</v>
      </c>
      <c r="C1442" t="s">
        <v>541</v>
      </c>
      <c r="D1442" t="s">
        <v>444</v>
      </c>
      <c r="E1442">
        <f t="shared" si="22"/>
        <v>1</v>
      </c>
      <c r="F1442">
        <f>IF(ISNA(VLOOKUP(B1442,criteria!$U$2:$U$174,1,0)),0,1)</f>
        <v>1</v>
      </c>
      <c r="G1442">
        <v>0.79333333333333333</v>
      </c>
      <c r="H1442">
        <v>0.48603225073813311</v>
      </c>
      <c r="I1442">
        <v>5550</v>
      </c>
      <c r="J1442">
        <v>4403</v>
      </c>
      <c r="K1442">
        <v>2088</v>
      </c>
      <c r="L1442">
        <v>52</v>
      </c>
      <c r="M1442">
        <v>2140</v>
      </c>
      <c r="N1442">
        <v>47809</v>
      </c>
      <c r="O1442" t="s">
        <v>282</v>
      </c>
      <c r="V1442">
        <v>47523328</v>
      </c>
      <c r="W1442">
        <v>31335092</v>
      </c>
      <c r="Y1442">
        <v>5298736</v>
      </c>
      <c r="Z1442">
        <v>12030334</v>
      </c>
      <c r="AA1442">
        <v>100534176</v>
      </c>
      <c r="AB1442">
        <v>491686</v>
      </c>
      <c r="AC1442">
        <v>3980370</v>
      </c>
      <c r="AD1442">
        <v>87081960</v>
      </c>
      <c r="AE1442">
        <v>90492256</v>
      </c>
      <c r="AF1442">
        <v>182188848</v>
      </c>
      <c r="AG1442">
        <v>76884000</v>
      </c>
      <c r="AH1442">
        <v>13564758</v>
      </c>
      <c r="AI1442">
        <v>1198501.8799999999</v>
      </c>
      <c r="AJ1442">
        <v>14763260</v>
      </c>
      <c r="AK1442">
        <v>17079530</v>
      </c>
      <c r="AL1442">
        <v>9705431</v>
      </c>
      <c r="AM1442">
        <v>176292512</v>
      </c>
      <c r="AN1442">
        <v>74391720</v>
      </c>
      <c r="AO1442">
        <v>24287934</v>
      </c>
      <c r="AP1442">
        <v>30943820</v>
      </c>
      <c r="AQ1442">
        <v>34578936</v>
      </c>
      <c r="AR1442">
        <v>182188848</v>
      </c>
      <c r="AS1442">
        <v>176292512</v>
      </c>
      <c r="AT1442">
        <v>768</v>
      </c>
      <c r="AU1442">
        <v>0.40899999999999997</v>
      </c>
      <c r="AW1442">
        <v>0.183669</v>
      </c>
      <c r="AX1442">
        <v>0.55242599999999997</v>
      </c>
      <c r="AY1442">
        <v>8.0236699999999994E-2</v>
      </c>
      <c r="AZ1442">
        <v>41509</v>
      </c>
    </row>
    <row r="1443" spans="1:52">
      <c r="A1443">
        <v>2003</v>
      </c>
      <c r="B1443">
        <v>151324</v>
      </c>
      <c r="C1443" t="s">
        <v>541</v>
      </c>
      <c r="D1443" t="s">
        <v>444</v>
      </c>
      <c r="E1443">
        <f t="shared" si="22"/>
        <v>1</v>
      </c>
      <c r="F1443">
        <f>IF(ISNA(VLOOKUP(B1443,criteria!$U$2:$U$174,1,0)),0,1)</f>
        <v>1</v>
      </c>
      <c r="G1443">
        <v>0.87284482758620685</v>
      </c>
      <c r="H1443">
        <v>0.4148148148148148</v>
      </c>
      <c r="I1443">
        <v>5568</v>
      </c>
      <c r="J1443">
        <v>4860</v>
      </c>
      <c r="K1443">
        <v>1978</v>
      </c>
      <c r="L1443">
        <v>38</v>
      </c>
      <c r="M1443">
        <v>2016</v>
      </c>
      <c r="N1443">
        <v>47809</v>
      </c>
      <c r="O1443" t="s">
        <v>282</v>
      </c>
      <c r="V1443">
        <v>53975380</v>
      </c>
      <c r="W1443">
        <v>35081352</v>
      </c>
      <c r="Y1443">
        <v>5875734</v>
      </c>
      <c r="Z1443">
        <v>12410742</v>
      </c>
      <c r="AA1443">
        <v>101581368</v>
      </c>
      <c r="AB1443">
        <v>625302</v>
      </c>
      <c r="AC1443">
        <v>6343042</v>
      </c>
      <c r="AD1443">
        <v>93611840</v>
      </c>
      <c r="AE1443">
        <v>87944128</v>
      </c>
      <c r="AF1443">
        <v>183597472</v>
      </c>
      <c r="AG1443">
        <v>80651128</v>
      </c>
      <c r="AH1443">
        <v>14002002</v>
      </c>
      <c r="AI1443">
        <v>1688488.88</v>
      </c>
      <c r="AJ1443">
        <v>15690491</v>
      </c>
      <c r="AK1443">
        <v>17423278</v>
      </c>
      <c r="AL1443">
        <v>11296792</v>
      </c>
      <c r="AM1443">
        <v>181297248</v>
      </c>
      <c r="AN1443">
        <v>76532112</v>
      </c>
      <c r="AO1443">
        <v>25578552</v>
      </c>
      <c r="AP1443">
        <v>34578936</v>
      </c>
      <c r="AQ1443">
        <v>41422460</v>
      </c>
      <c r="AR1443">
        <v>183597472</v>
      </c>
      <c r="AS1443">
        <v>181297248</v>
      </c>
      <c r="AT1443">
        <v>845</v>
      </c>
      <c r="AU1443">
        <v>0.42399999999999999</v>
      </c>
      <c r="AW1443">
        <v>0.18340200000000001</v>
      </c>
      <c r="AX1443">
        <v>0.54101100000000002</v>
      </c>
      <c r="AY1443">
        <v>7.1134799999999998E-2</v>
      </c>
      <c r="AZ1443">
        <v>42646</v>
      </c>
    </row>
    <row r="1444" spans="1:52">
      <c r="A1444">
        <v>2004</v>
      </c>
      <c r="B1444">
        <v>151324</v>
      </c>
      <c r="C1444" t="s">
        <v>541</v>
      </c>
      <c r="D1444" t="s">
        <v>444</v>
      </c>
      <c r="E1444">
        <f t="shared" si="22"/>
        <v>1</v>
      </c>
      <c r="F1444">
        <f>IF(ISNA(VLOOKUP(B1444,criteria!$U$2:$U$174,1,0)),0,1)</f>
        <v>1</v>
      </c>
      <c r="G1444">
        <v>0.83330246341915171</v>
      </c>
      <c r="H1444">
        <v>0.4114247610580129</v>
      </c>
      <c r="I1444">
        <v>5399</v>
      </c>
      <c r="J1444">
        <v>4499</v>
      </c>
      <c r="K1444">
        <v>1815</v>
      </c>
      <c r="L1444">
        <v>36</v>
      </c>
      <c r="M1444">
        <v>1851</v>
      </c>
      <c r="N1444">
        <v>47809</v>
      </c>
      <c r="O1444" t="s">
        <v>282</v>
      </c>
      <c r="P1444" t="s">
        <v>50</v>
      </c>
      <c r="V1444">
        <v>56336296</v>
      </c>
      <c r="W1444">
        <v>35672360</v>
      </c>
      <c r="Y1444">
        <v>4432530</v>
      </c>
      <c r="Z1444">
        <v>12897043</v>
      </c>
      <c r="AA1444">
        <v>101888416</v>
      </c>
      <c r="AB1444">
        <v>549555</v>
      </c>
      <c r="AC1444">
        <v>6800698</v>
      </c>
      <c r="AD1444">
        <v>95412552</v>
      </c>
      <c r="AE1444">
        <v>90689200</v>
      </c>
      <c r="AF1444">
        <v>188352576</v>
      </c>
      <c r="AG1444">
        <v>79791056</v>
      </c>
      <c r="AH1444">
        <v>13707816</v>
      </c>
      <c r="AI1444">
        <v>1546042</v>
      </c>
      <c r="AJ1444">
        <v>15253858</v>
      </c>
      <c r="AK1444">
        <v>16463281</v>
      </c>
      <c r="AL1444">
        <v>11188507</v>
      </c>
      <c r="AM1444">
        <v>179643440</v>
      </c>
      <c r="AN1444">
        <v>80831072</v>
      </c>
      <c r="AO1444">
        <v>27229548</v>
      </c>
      <c r="AP1444">
        <v>41422460</v>
      </c>
      <c r="AQ1444">
        <v>42652640</v>
      </c>
      <c r="AR1444">
        <v>188352576</v>
      </c>
      <c r="AS1444">
        <v>179643440</v>
      </c>
      <c r="AT1444">
        <v>837</v>
      </c>
      <c r="AU1444">
        <v>0.41599999999999998</v>
      </c>
      <c r="AW1444">
        <v>0.19813500000000001</v>
      </c>
      <c r="AX1444">
        <v>0.52886299999999997</v>
      </c>
      <c r="AY1444">
        <v>7.0582300000000001E-2</v>
      </c>
      <c r="AZ1444">
        <v>41493</v>
      </c>
    </row>
    <row r="1445" spans="1:52">
      <c r="A1445">
        <v>2005</v>
      </c>
      <c r="B1445">
        <v>151324</v>
      </c>
      <c r="C1445" t="s">
        <v>451</v>
      </c>
      <c r="D1445" t="s">
        <v>444</v>
      </c>
      <c r="E1445">
        <f t="shared" si="22"/>
        <v>1</v>
      </c>
      <c r="F1445">
        <f>IF(ISNA(VLOOKUP(B1445,criteria!$U$2:$U$174,1,0)),0,1)</f>
        <v>1</v>
      </c>
      <c r="G1445">
        <v>0.79966361427770505</v>
      </c>
      <c r="H1445">
        <v>0.38373451741060993</v>
      </c>
      <c r="I1445">
        <v>5351</v>
      </c>
      <c r="J1445">
        <v>4279</v>
      </c>
      <c r="K1445">
        <v>1624</v>
      </c>
      <c r="L1445">
        <v>18</v>
      </c>
      <c r="M1445">
        <v>1642</v>
      </c>
      <c r="N1445">
        <v>47809</v>
      </c>
      <c r="O1445" t="s">
        <v>282</v>
      </c>
      <c r="P1445" t="s">
        <v>50</v>
      </c>
      <c r="Q1445" t="s">
        <v>51</v>
      </c>
      <c r="V1445">
        <v>59296456</v>
      </c>
      <c r="W1445">
        <v>38283384</v>
      </c>
      <c r="Y1445">
        <v>4810925</v>
      </c>
      <c r="Z1445">
        <v>12540698</v>
      </c>
      <c r="AA1445">
        <v>100169200</v>
      </c>
      <c r="AB1445">
        <v>685229</v>
      </c>
      <c r="AC1445">
        <v>7955273</v>
      </c>
      <c r="AD1445">
        <v>98462400</v>
      </c>
      <c r="AE1445">
        <v>88995880</v>
      </c>
      <c r="AF1445">
        <v>190656176</v>
      </c>
      <c r="AG1445">
        <v>76960344</v>
      </c>
      <c r="AH1445">
        <v>14564779</v>
      </c>
      <c r="AI1445">
        <v>1834807.38</v>
      </c>
      <c r="AJ1445">
        <v>16399586</v>
      </c>
      <c r="AK1445">
        <v>16745442</v>
      </c>
      <c r="AL1445">
        <v>11225056</v>
      </c>
      <c r="AM1445">
        <v>174675840</v>
      </c>
      <c r="AN1445">
        <v>78917640</v>
      </c>
      <c r="AO1445">
        <v>25911038</v>
      </c>
      <c r="AP1445">
        <v>42652640</v>
      </c>
      <c r="AQ1445">
        <v>45894208</v>
      </c>
      <c r="AR1445">
        <v>190656176</v>
      </c>
      <c r="AS1445">
        <v>174675840</v>
      </c>
      <c r="AT1445">
        <v>889</v>
      </c>
      <c r="AU1445">
        <v>0.41899999999999998</v>
      </c>
      <c r="AW1445">
        <v>0.22082299999999999</v>
      </c>
      <c r="AX1445">
        <v>0.54497799999999996</v>
      </c>
      <c r="AY1445">
        <v>8.3136600000000005E-2</v>
      </c>
      <c r="AZ1445">
        <v>41119</v>
      </c>
    </row>
    <row r="1446" spans="1:52">
      <c r="A1446">
        <v>2006</v>
      </c>
      <c r="B1446">
        <v>151324</v>
      </c>
      <c r="C1446" t="s">
        <v>451</v>
      </c>
      <c r="D1446" t="s">
        <v>444</v>
      </c>
      <c r="E1446">
        <f t="shared" si="22"/>
        <v>1</v>
      </c>
      <c r="F1446">
        <f>IF(ISNA(VLOOKUP(B1446,criteria!$U$2:$U$174,1,0)),0,1)</f>
        <v>1</v>
      </c>
      <c r="G1446">
        <v>0.8002294016440451</v>
      </c>
      <c r="H1446">
        <v>0.40683229813664595</v>
      </c>
      <c r="I1446">
        <v>5231</v>
      </c>
      <c r="J1446">
        <v>4186</v>
      </c>
      <c r="K1446">
        <v>1660</v>
      </c>
      <c r="L1446">
        <v>43</v>
      </c>
      <c r="M1446">
        <v>1703</v>
      </c>
      <c r="N1446">
        <v>47809</v>
      </c>
      <c r="O1446" t="s">
        <v>282</v>
      </c>
      <c r="P1446" t="s">
        <v>50</v>
      </c>
      <c r="Q1446" t="s">
        <v>51</v>
      </c>
      <c r="V1446">
        <v>64361564</v>
      </c>
      <c r="W1446">
        <v>41366520</v>
      </c>
      <c r="Y1446">
        <v>3916420</v>
      </c>
      <c r="Z1446">
        <v>13656170</v>
      </c>
      <c r="AA1446">
        <v>97335272</v>
      </c>
      <c r="AB1446">
        <v>691846</v>
      </c>
      <c r="AC1446">
        <v>6295222</v>
      </c>
      <c r="AD1446">
        <v>101486720</v>
      </c>
      <c r="AE1446">
        <v>89521696</v>
      </c>
      <c r="AF1446">
        <v>194325568</v>
      </c>
      <c r="AG1446">
        <v>76624072</v>
      </c>
      <c r="AH1446">
        <v>13458339</v>
      </c>
      <c r="AI1446">
        <v>1773832.38</v>
      </c>
      <c r="AJ1446">
        <v>15232171</v>
      </c>
      <c r="AK1446">
        <v>17889402</v>
      </c>
      <c r="AL1446">
        <v>11089558</v>
      </c>
      <c r="AM1446">
        <v>176842912</v>
      </c>
      <c r="AN1446">
        <v>77399256</v>
      </c>
      <c r="AO1446">
        <v>24192936</v>
      </c>
      <c r="AP1446">
        <v>45894208</v>
      </c>
      <c r="AQ1446">
        <v>55329400</v>
      </c>
      <c r="AR1446">
        <v>194325568</v>
      </c>
      <c r="AS1446">
        <v>176842912</v>
      </c>
      <c r="AT1446">
        <v>909</v>
      </c>
      <c r="AU1446">
        <v>0.42199999999999999</v>
      </c>
      <c r="AW1446">
        <v>0.23033300000000001</v>
      </c>
      <c r="AX1446">
        <v>0.55961099999999997</v>
      </c>
      <c r="AY1446">
        <v>8.5969199999999996E-2</v>
      </c>
      <c r="AZ1446">
        <v>40569</v>
      </c>
    </row>
    <row r="1447" spans="1:52">
      <c r="A1447">
        <v>2007</v>
      </c>
      <c r="B1447">
        <v>151324</v>
      </c>
      <c r="C1447" t="s">
        <v>451</v>
      </c>
      <c r="D1447" t="s">
        <v>444</v>
      </c>
      <c r="E1447">
        <f t="shared" si="22"/>
        <v>1</v>
      </c>
      <c r="F1447">
        <f>IF(ISNA(VLOOKUP(B1447,criteria!$U$2:$U$174,1,0)),0,1)</f>
        <v>1</v>
      </c>
      <c r="G1447">
        <v>0.70317361543248291</v>
      </c>
      <c r="H1447">
        <v>0.4097345132743363</v>
      </c>
      <c r="I1447">
        <v>6428</v>
      </c>
      <c r="J1447">
        <v>4520</v>
      </c>
      <c r="K1447">
        <v>1824</v>
      </c>
      <c r="L1447">
        <v>28</v>
      </c>
      <c r="M1447">
        <v>1852</v>
      </c>
      <c r="N1447">
        <v>47809</v>
      </c>
      <c r="O1447" t="s">
        <v>282</v>
      </c>
      <c r="P1447" t="s">
        <v>50</v>
      </c>
      <c r="Q1447" t="s">
        <v>51</v>
      </c>
      <c r="V1447">
        <v>68086840</v>
      </c>
      <c r="W1447">
        <v>42847864</v>
      </c>
      <c r="Y1447">
        <v>3381124</v>
      </c>
      <c r="Z1447">
        <v>14589587</v>
      </c>
      <c r="AA1447">
        <v>100572288</v>
      </c>
      <c r="AB1447">
        <v>1570902</v>
      </c>
      <c r="AC1447">
        <v>10069957</v>
      </c>
      <c r="AD1447">
        <v>86766832</v>
      </c>
      <c r="AE1447">
        <v>117010112</v>
      </c>
      <c r="AF1447">
        <v>206296448</v>
      </c>
      <c r="AG1447">
        <v>76530376</v>
      </c>
      <c r="AH1447">
        <v>13560372</v>
      </c>
      <c r="AI1447">
        <v>2025002.38</v>
      </c>
      <c r="AJ1447">
        <v>15585374</v>
      </c>
      <c r="AK1447">
        <v>20480012</v>
      </c>
      <c r="AL1447">
        <v>12980161</v>
      </c>
      <c r="AM1447">
        <v>186221040</v>
      </c>
      <c r="AN1447">
        <v>77644448</v>
      </c>
      <c r="AO1447">
        <v>25866106</v>
      </c>
      <c r="AP1447">
        <v>55329400</v>
      </c>
      <c r="AQ1447">
        <v>49989236</v>
      </c>
      <c r="AR1447">
        <v>206296448</v>
      </c>
      <c r="AS1447">
        <v>186221040</v>
      </c>
      <c r="AT1447">
        <v>916</v>
      </c>
      <c r="AU1447">
        <v>0.44</v>
      </c>
      <c r="AW1447">
        <v>0.23663899999999999</v>
      </c>
      <c r="AX1447">
        <v>0.56449099999999997</v>
      </c>
      <c r="AY1447">
        <v>9.2497399999999994E-2</v>
      </c>
      <c r="AZ1447">
        <v>41237</v>
      </c>
    </row>
    <row r="1448" spans="1:52">
      <c r="A1448">
        <v>2008</v>
      </c>
      <c r="B1448">
        <v>151324</v>
      </c>
      <c r="C1448" t="s">
        <v>451</v>
      </c>
      <c r="D1448" t="s">
        <v>444</v>
      </c>
      <c r="E1448">
        <f t="shared" si="22"/>
        <v>1</v>
      </c>
      <c r="F1448">
        <f>IF(ISNA(VLOOKUP(B1448,criteria!$U$2:$U$174,1,0)),0,1)</f>
        <v>1</v>
      </c>
      <c r="G1448">
        <v>0.66323432343234323</v>
      </c>
      <c r="H1448">
        <v>0.38614649681528662</v>
      </c>
      <c r="I1448">
        <v>7575</v>
      </c>
      <c r="J1448">
        <v>5024</v>
      </c>
      <c r="K1448">
        <v>1912</v>
      </c>
      <c r="L1448">
        <v>28</v>
      </c>
      <c r="M1448">
        <v>1940</v>
      </c>
      <c r="N1448">
        <v>47809</v>
      </c>
      <c r="O1448" t="s">
        <v>282</v>
      </c>
      <c r="P1448" t="s">
        <v>50</v>
      </c>
      <c r="Q1448" t="s">
        <v>51</v>
      </c>
      <c r="V1448">
        <v>71333672</v>
      </c>
      <c r="W1448">
        <v>44196580</v>
      </c>
      <c r="Y1448">
        <v>3411937</v>
      </c>
      <c r="Z1448">
        <v>16123338</v>
      </c>
      <c r="AA1448">
        <v>102587728</v>
      </c>
      <c r="AB1448">
        <v>834049</v>
      </c>
      <c r="AC1448">
        <v>9218227</v>
      </c>
      <c r="AD1448">
        <v>88655144</v>
      </c>
      <c r="AE1448">
        <v>117238832</v>
      </c>
      <c r="AF1448">
        <v>207460640</v>
      </c>
      <c r="AG1448">
        <v>79196024</v>
      </c>
      <c r="AH1448">
        <v>14836682</v>
      </c>
      <c r="AI1448">
        <v>2083228.38</v>
      </c>
      <c r="AJ1448">
        <v>16919910</v>
      </c>
      <c r="AK1448">
        <v>22556876</v>
      </c>
      <c r="AL1448">
        <v>13972594</v>
      </c>
      <c r="AM1448">
        <v>195691568</v>
      </c>
      <c r="AN1448">
        <v>83741168</v>
      </c>
      <c r="AO1448">
        <v>28135018</v>
      </c>
      <c r="AP1448">
        <v>49989236</v>
      </c>
      <c r="AQ1448">
        <v>38072460</v>
      </c>
      <c r="AR1448">
        <v>207460640</v>
      </c>
      <c r="AS1448">
        <v>195691568</v>
      </c>
      <c r="AT1448">
        <v>806</v>
      </c>
      <c r="AU1448">
        <v>0.40799999999999997</v>
      </c>
      <c r="AW1448">
        <v>0.22512199999999999</v>
      </c>
      <c r="AX1448">
        <v>0.56268300000000004</v>
      </c>
      <c r="AY1448">
        <v>8.95122E-2</v>
      </c>
      <c r="AZ1448">
        <v>43264</v>
      </c>
    </row>
    <row r="1449" spans="1:52">
      <c r="A1449">
        <v>2009</v>
      </c>
      <c r="B1449">
        <v>151324</v>
      </c>
      <c r="C1449" t="s">
        <v>451</v>
      </c>
      <c r="D1449" t="s">
        <v>444</v>
      </c>
      <c r="E1449">
        <f t="shared" si="22"/>
        <v>1</v>
      </c>
      <c r="F1449">
        <f>IF(ISNA(VLOOKUP(B1449,criteria!$U$2:$U$174,1,0)),0,1)</f>
        <v>1</v>
      </c>
      <c r="G1449">
        <v>0.68457198920775075</v>
      </c>
      <c r="H1449">
        <v>0.36456467216051597</v>
      </c>
      <c r="I1449">
        <v>8154</v>
      </c>
      <c r="J1449">
        <v>5582</v>
      </c>
      <c r="K1449">
        <v>1973</v>
      </c>
      <c r="L1449">
        <v>62</v>
      </c>
      <c r="M1449">
        <v>2035</v>
      </c>
      <c r="N1449">
        <v>47809</v>
      </c>
      <c r="O1449" t="s">
        <v>282</v>
      </c>
      <c r="P1449" t="s">
        <v>50</v>
      </c>
      <c r="Q1449" t="s">
        <v>51</v>
      </c>
      <c r="R1449">
        <v>-87.4071</v>
      </c>
      <c r="S1449">
        <v>39.468699999999998</v>
      </c>
      <c r="V1449">
        <v>74362928</v>
      </c>
      <c r="W1449">
        <v>44433944</v>
      </c>
      <c r="Y1449">
        <v>3147094</v>
      </c>
      <c r="Z1449">
        <v>19147580</v>
      </c>
      <c r="AA1449">
        <v>96372720</v>
      </c>
      <c r="AB1449">
        <v>948367</v>
      </c>
      <c r="AC1449">
        <v>6452093</v>
      </c>
      <c r="AD1449">
        <v>86695032</v>
      </c>
      <c r="AE1449">
        <v>117372968</v>
      </c>
      <c r="AF1449">
        <v>216867088</v>
      </c>
      <c r="AG1449">
        <v>77238704</v>
      </c>
      <c r="AH1449">
        <v>10254039</v>
      </c>
      <c r="AI1449">
        <v>1790108</v>
      </c>
      <c r="AJ1449">
        <v>12044147</v>
      </c>
      <c r="AK1449">
        <v>25373014</v>
      </c>
      <c r="AL1449">
        <v>13157998</v>
      </c>
      <c r="AM1449">
        <v>198716336</v>
      </c>
      <c r="AN1449">
        <v>91390192</v>
      </c>
      <c r="AO1449">
        <v>26371528</v>
      </c>
      <c r="AP1449">
        <v>38072460</v>
      </c>
      <c r="AQ1449">
        <v>35623988</v>
      </c>
      <c r="AR1449">
        <v>216867088</v>
      </c>
      <c r="AS1449">
        <v>198716336</v>
      </c>
      <c r="AT1449">
        <v>806</v>
      </c>
      <c r="AU1449">
        <v>0.44500000000000001</v>
      </c>
      <c r="AW1449">
        <v>0.22379099999999999</v>
      </c>
      <c r="AX1449">
        <v>0.55913000000000002</v>
      </c>
      <c r="AY1449">
        <v>8.28512E-2</v>
      </c>
      <c r="AZ1449">
        <v>41633</v>
      </c>
    </row>
    <row r="1450" spans="1:52">
      <c r="A1450">
        <v>2010</v>
      </c>
      <c r="B1450">
        <v>151324</v>
      </c>
      <c r="C1450" t="s">
        <v>451</v>
      </c>
      <c r="D1450" t="s">
        <v>444</v>
      </c>
      <c r="E1450">
        <f t="shared" si="22"/>
        <v>1</v>
      </c>
      <c r="F1450">
        <f>IF(ISNA(VLOOKUP(B1450,criteria!$U$2:$U$174,1,0)),0,1)</f>
        <v>1</v>
      </c>
      <c r="G1450">
        <v>0.6976935073463022</v>
      </c>
      <c r="H1450">
        <v>0.31847058823529412</v>
      </c>
      <c r="I1450">
        <v>12183</v>
      </c>
      <c r="J1450">
        <v>8500</v>
      </c>
      <c r="K1450">
        <v>2692</v>
      </c>
      <c r="L1450">
        <v>15</v>
      </c>
      <c r="M1450">
        <v>2707</v>
      </c>
      <c r="N1450">
        <v>47809</v>
      </c>
      <c r="O1450" t="s">
        <v>282</v>
      </c>
      <c r="P1450" t="s">
        <v>50</v>
      </c>
      <c r="Q1450" t="s">
        <v>51</v>
      </c>
      <c r="R1450">
        <v>-87.4071</v>
      </c>
      <c r="S1450">
        <v>39.468699999999998</v>
      </c>
      <c r="V1450">
        <v>86096584</v>
      </c>
      <c r="W1450">
        <v>52077128</v>
      </c>
      <c r="Y1450">
        <v>3243906</v>
      </c>
      <c r="Z1450">
        <v>23702232</v>
      </c>
      <c r="AA1450">
        <v>97323336</v>
      </c>
      <c r="AB1450">
        <v>505968</v>
      </c>
      <c r="AC1450">
        <v>10115010</v>
      </c>
      <c r="AD1450">
        <v>100148480</v>
      </c>
      <c r="AE1450">
        <v>122834480</v>
      </c>
      <c r="AF1450">
        <v>229098304</v>
      </c>
      <c r="AG1450">
        <v>74991384</v>
      </c>
      <c r="AH1450">
        <v>10912140</v>
      </c>
      <c r="AI1450">
        <v>1613959</v>
      </c>
      <c r="AJ1450">
        <v>12526099</v>
      </c>
      <c r="AK1450">
        <v>23263628</v>
      </c>
      <c r="AL1450">
        <v>11598437</v>
      </c>
      <c r="AM1450">
        <v>198061232</v>
      </c>
      <c r="AN1450">
        <v>82337304</v>
      </c>
      <c r="AO1450">
        <v>25208266</v>
      </c>
      <c r="AP1450">
        <v>35623988</v>
      </c>
      <c r="AQ1450">
        <v>42560040</v>
      </c>
      <c r="AR1450">
        <v>229098304</v>
      </c>
      <c r="AS1450">
        <v>198061232</v>
      </c>
      <c r="AT1450">
        <v>698</v>
      </c>
      <c r="AU1450">
        <v>0.43</v>
      </c>
      <c r="AW1450">
        <v>0.214612</v>
      </c>
      <c r="AX1450">
        <v>0.54528200000000004</v>
      </c>
      <c r="AY1450">
        <v>8.0669699999999997E-2</v>
      </c>
      <c r="AZ1450">
        <v>40389.5</v>
      </c>
    </row>
    <row r="1451" spans="1:52">
      <c r="A1451">
        <v>2011</v>
      </c>
      <c r="B1451">
        <v>151324</v>
      </c>
      <c r="C1451" t="s">
        <v>451</v>
      </c>
      <c r="D1451" t="s">
        <v>444</v>
      </c>
      <c r="E1451">
        <f t="shared" si="22"/>
        <v>1</v>
      </c>
      <c r="F1451">
        <f>IF(ISNA(VLOOKUP(B1451,criteria!$U$2:$U$174,1,0)),0,1)</f>
        <v>1</v>
      </c>
      <c r="G1451">
        <v>0.85192678227360308</v>
      </c>
      <c r="H1451">
        <v>0.28508424742734367</v>
      </c>
      <c r="I1451">
        <v>10380</v>
      </c>
      <c r="J1451">
        <v>8843</v>
      </c>
      <c r="K1451">
        <v>2512</v>
      </c>
      <c r="L1451">
        <v>9</v>
      </c>
      <c r="M1451">
        <v>2521</v>
      </c>
      <c r="N1451">
        <v>47809</v>
      </c>
      <c r="O1451" t="s">
        <v>282</v>
      </c>
      <c r="P1451" t="s">
        <v>50</v>
      </c>
      <c r="Q1451" t="s">
        <v>51</v>
      </c>
      <c r="R1451">
        <v>-87.4071</v>
      </c>
      <c r="S1451">
        <v>39.468699999999998</v>
      </c>
      <c r="T1451">
        <v>0.10199999999999999</v>
      </c>
      <c r="U1451">
        <v>2215</v>
      </c>
      <c r="V1451">
        <v>91033296</v>
      </c>
      <c r="W1451">
        <v>58243768</v>
      </c>
      <c r="Y1451">
        <v>2866180</v>
      </c>
      <c r="Z1451">
        <v>23042812</v>
      </c>
      <c r="AA1451">
        <v>93365368</v>
      </c>
      <c r="AB1451">
        <v>497098</v>
      </c>
      <c r="AC1451">
        <v>8164936</v>
      </c>
      <c r="AD1451">
        <v>109399456</v>
      </c>
      <c r="AE1451">
        <v>121710584</v>
      </c>
      <c r="AF1451">
        <v>233409904</v>
      </c>
      <c r="AG1451">
        <v>78451776</v>
      </c>
      <c r="AH1451">
        <v>10004355</v>
      </c>
      <c r="AI1451">
        <v>2082343</v>
      </c>
      <c r="AJ1451">
        <v>12086698</v>
      </c>
      <c r="AK1451">
        <v>22562656</v>
      </c>
      <c r="AL1451">
        <v>12108008</v>
      </c>
      <c r="AM1451">
        <v>205056896</v>
      </c>
      <c r="AN1451">
        <v>84210624</v>
      </c>
      <c r="AO1451">
        <v>22504484</v>
      </c>
      <c r="AP1451">
        <v>42560040</v>
      </c>
      <c r="AQ1451">
        <v>47585400</v>
      </c>
      <c r="AR1451">
        <v>233409904</v>
      </c>
      <c r="AS1451">
        <v>205056896</v>
      </c>
      <c r="AT1451">
        <v>722</v>
      </c>
      <c r="AU1451">
        <v>0.436</v>
      </c>
      <c r="AW1451">
        <v>0.19699</v>
      </c>
      <c r="AX1451">
        <v>0.54414700000000005</v>
      </c>
      <c r="AY1451">
        <v>7.37458E-2</v>
      </c>
      <c r="AZ1451">
        <v>40024.5</v>
      </c>
    </row>
    <row r="1452" spans="1:52">
      <c r="A1452">
        <v>2012</v>
      </c>
      <c r="B1452">
        <v>151324</v>
      </c>
      <c r="C1452" t="s">
        <v>451</v>
      </c>
      <c r="D1452" t="s">
        <v>444</v>
      </c>
      <c r="E1452">
        <f t="shared" si="22"/>
        <v>1</v>
      </c>
      <c r="F1452">
        <f>IF(ISNA(VLOOKUP(B1452,criteria!$U$2:$U$174,1,0)),0,1)</f>
        <v>1</v>
      </c>
      <c r="G1452">
        <v>0.86329255766177981</v>
      </c>
      <c r="H1452">
        <v>0.28815575987020009</v>
      </c>
      <c r="I1452">
        <v>10709</v>
      </c>
      <c r="J1452">
        <v>9245</v>
      </c>
      <c r="K1452">
        <v>2658</v>
      </c>
      <c r="L1452">
        <v>6</v>
      </c>
      <c r="M1452">
        <v>2664</v>
      </c>
      <c r="N1452">
        <v>47809</v>
      </c>
      <c r="O1452" t="s">
        <v>282</v>
      </c>
      <c r="P1452" t="s">
        <v>50</v>
      </c>
      <c r="Q1452" t="s">
        <v>51</v>
      </c>
      <c r="R1452">
        <v>-87.4071</v>
      </c>
      <c r="S1452">
        <v>39.468699999999998</v>
      </c>
      <c r="T1452">
        <v>0.111</v>
      </c>
      <c r="U1452">
        <v>2307</v>
      </c>
      <c r="V1452">
        <v>95669840</v>
      </c>
      <c r="W1452">
        <v>61099544</v>
      </c>
      <c r="Y1452">
        <v>2757908</v>
      </c>
      <c r="Z1452">
        <v>23891616</v>
      </c>
      <c r="AA1452">
        <v>94808208</v>
      </c>
      <c r="AB1452">
        <v>258578</v>
      </c>
      <c r="AC1452">
        <v>7891630</v>
      </c>
      <c r="AD1452">
        <v>113313392</v>
      </c>
      <c r="AE1452">
        <v>117307472</v>
      </c>
      <c r="AF1452">
        <v>231027776</v>
      </c>
      <c r="AG1452">
        <v>81600880</v>
      </c>
      <c r="AH1452">
        <v>9958420</v>
      </c>
      <c r="AI1452">
        <v>2058370</v>
      </c>
      <c r="AJ1452">
        <v>12016790</v>
      </c>
      <c r="AK1452">
        <v>21077912</v>
      </c>
      <c r="AL1452">
        <v>12602337</v>
      </c>
      <c r="AM1452">
        <v>218380016</v>
      </c>
      <c r="AN1452">
        <v>88868616</v>
      </c>
      <c r="AO1452">
        <v>26661754</v>
      </c>
      <c r="AP1452">
        <v>47585400</v>
      </c>
      <c r="AQ1452">
        <v>38899908</v>
      </c>
      <c r="AR1452">
        <v>231027776</v>
      </c>
      <c r="AS1452">
        <v>218380016</v>
      </c>
      <c r="AT1452">
        <v>757</v>
      </c>
      <c r="AU1452">
        <v>0.41599999999999998</v>
      </c>
      <c r="AW1452">
        <v>0.18764500000000001</v>
      </c>
      <c r="AX1452">
        <v>0.56476300000000001</v>
      </c>
      <c r="AY1452">
        <v>6.6755200000000001E-2</v>
      </c>
      <c r="AZ1452">
        <v>38317</v>
      </c>
    </row>
    <row r="1453" spans="1:52">
      <c r="A1453">
        <v>2013</v>
      </c>
      <c r="B1453">
        <v>151324</v>
      </c>
      <c r="C1453" t="s">
        <v>451</v>
      </c>
      <c r="D1453" t="s">
        <v>444</v>
      </c>
      <c r="E1453">
        <f t="shared" si="22"/>
        <v>1</v>
      </c>
      <c r="F1453">
        <f>IF(ISNA(VLOOKUP(B1453,criteria!$U$2:$U$174,1,0)),0,1)</f>
        <v>1</v>
      </c>
      <c r="G1453">
        <v>0.83056538705871674</v>
      </c>
      <c r="H1453">
        <v>0.29075611888111891</v>
      </c>
      <c r="I1453">
        <v>11019</v>
      </c>
      <c r="J1453">
        <v>9152</v>
      </c>
      <c r="K1453">
        <v>2654</v>
      </c>
      <c r="L1453">
        <v>7</v>
      </c>
      <c r="M1453">
        <v>2661</v>
      </c>
      <c r="N1453">
        <v>47809</v>
      </c>
      <c r="O1453" t="s">
        <v>282</v>
      </c>
      <c r="P1453" t="s">
        <v>50</v>
      </c>
      <c r="Q1453" t="s">
        <v>51</v>
      </c>
      <c r="R1453">
        <v>-87.4071</v>
      </c>
      <c r="S1453">
        <v>39.468699999999998</v>
      </c>
      <c r="T1453">
        <v>0.107</v>
      </c>
      <c r="U1453">
        <v>2440</v>
      </c>
      <c r="V1453">
        <v>103544336</v>
      </c>
      <c r="W1453">
        <v>65843500</v>
      </c>
      <c r="Y1453">
        <v>2138708</v>
      </c>
      <c r="Z1453">
        <v>26676668</v>
      </c>
      <c r="AA1453">
        <v>96359840</v>
      </c>
      <c r="AB1453">
        <v>357520</v>
      </c>
      <c r="AC1453">
        <v>7372364</v>
      </c>
      <c r="AD1453">
        <v>120742656</v>
      </c>
      <c r="AE1453">
        <v>125978320</v>
      </c>
      <c r="AF1453">
        <v>250998368</v>
      </c>
      <c r="AG1453">
        <v>83825600</v>
      </c>
      <c r="AH1453">
        <v>11075525</v>
      </c>
      <c r="AI1453">
        <v>3096881</v>
      </c>
      <c r="AJ1453">
        <v>14172406</v>
      </c>
      <c r="AK1453">
        <v>23846794</v>
      </c>
      <c r="AL1453">
        <v>14985784</v>
      </c>
      <c r="AM1453">
        <v>232744112</v>
      </c>
      <c r="AN1453">
        <v>92867360</v>
      </c>
      <c r="AO1453">
        <v>31173242</v>
      </c>
      <c r="AP1453">
        <v>38899908</v>
      </c>
      <c r="AQ1453">
        <v>40310560</v>
      </c>
      <c r="AR1453">
        <v>250998368</v>
      </c>
      <c r="AS1453">
        <v>232744112</v>
      </c>
      <c r="AT1453">
        <v>761</v>
      </c>
      <c r="AU1453">
        <v>0.39900000000000002</v>
      </c>
      <c r="AW1453">
        <v>0.17595</v>
      </c>
      <c r="AX1453">
        <v>0.58469899999999997</v>
      </c>
      <c r="AY1453">
        <v>6.4383999999999997E-2</v>
      </c>
      <c r="AZ1453">
        <v>37419</v>
      </c>
    </row>
    <row r="1454" spans="1:52">
      <c r="A1454">
        <v>2014</v>
      </c>
      <c r="B1454">
        <v>151324</v>
      </c>
      <c r="C1454" t="s">
        <v>451</v>
      </c>
      <c r="D1454" t="s">
        <v>444</v>
      </c>
      <c r="E1454">
        <f t="shared" si="22"/>
        <v>1</v>
      </c>
      <c r="F1454">
        <f>IF(ISNA(VLOOKUP(B1454,criteria!$U$2:$U$174,1,0)),0,1)</f>
        <v>1</v>
      </c>
      <c r="G1454">
        <v>0.825368626754308</v>
      </c>
      <c r="H1454">
        <v>0.29476969436074041</v>
      </c>
      <c r="I1454">
        <v>11258</v>
      </c>
      <c r="J1454">
        <v>9292</v>
      </c>
      <c r="K1454">
        <v>2735</v>
      </c>
      <c r="L1454">
        <v>4</v>
      </c>
      <c r="M1454">
        <v>2739</v>
      </c>
      <c r="N1454">
        <v>47809</v>
      </c>
      <c r="O1454" t="s">
        <v>282</v>
      </c>
      <c r="P1454" t="s">
        <v>50</v>
      </c>
      <c r="Q1454" t="s">
        <v>51</v>
      </c>
      <c r="R1454">
        <v>-87.4071</v>
      </c>
      <c r="S1454">
        <v>39.468699999999998</v>
      </c>
      <c r="T1454">
        <v>9.6000000000000002E-2</v>
      </c>
      <c r="U1454">
        <v>2782</v>
      </c>
      <c r="V1454">
        <v>110659848</v>
      </c>
      <c r="W1454">
        <v>70510024</v>
      </c>
      <c r="Y1454">
        <v>2834830</v>
      </c>
      <c r="Z1454">
        <v>27452252</v>
      </c>
      <c r="AA1454">
        <v>100123216</v>
      </c>
      <c r="AB1454">
        <v>258561</v>
      </c>
      <c r="AC1454">
        <v>7444302</v>
      </c>
      <c r="AD1454">
        <v>128677360</v>
      </c>
      <c r="AE1454">
        <v>124060800</v>
      </c>
      <c r="AF1454">
        <v>264774896</v>
      </c>
      <c r="AG1454">
        <v>87851032</v>
      </c>
      <c r="AH1454">
        <v>10739857</v>
      </c>
      <c r="AI1454">
        <v>3955111</v>
      </c>
      <c r="AJ1454">
        <v>14694968</v>
      </c>
      <c r="AK1454">
        <v>25856992</v>
      </c>
      <c r="AL1454">
        <v>15420180</v>
      </c>
      <c r="AM1454">
        <v>237752880</v>
      </c>
      <c r="AN1454">
        <v>96171472</v>
      </c>
      <c r="AO1454">
        <v>27865124</v>
      </c>
      <c r="AP1454">
        <v>40310560</v>
      </c>
      <c r="AQ1454">
        <v>42074344</v>
      </c>
      <c r="AR1454">
        <v>264774896</v>
      </c>
      <c r="AS1454">
        <v>237752880</v>
      </c>
      <c r="AT1454">
        <v>815</v>
      </c>
      <c r="AU1454">
        <v>0.41399999999999998</v>
      </c>
      <c r="AW1454">
        <v>0.17243600000000001</v>
      </c>
      <c r="AX1454">
        <v>0.58265900000000004</v>
      </c>
      <c r="AY1454">
        <v>6.4865699999999998E-2</v>
      </c>
      <c r="AZ1454">
        <v>38778.5</v>
      </c>
    </row>
    <row r="1455" spans="1:52">
      <c r="A1455">
        <v>2015</v>
      </c>
      <c r="B1455">
        <v>151324</v>
      </c>
      <c r="C1455" t="s">
        <v>451</v>
      </c>
      <c r="D1455" t="s">
        <v>444</v>
      </c>
      <c r="E1455">
        <f t="shared" si="22"/>
        <v>1</v>
      </c>
      <c r="F1455">
        <f>IF(ISNA(VLOOKUP(B1455,criteria!$U$2:$U$174,1,0)),0,1)</f>
        <v>1</v>
      </c>
      <c r="G1455">
        <v>0.85489466113884427</v>
      </c>
      <c r="H1455">
        <v>0.27553444180522563</v>
      </c>
      <c r="I1455">
        <v>11819</v>
      </c>
      <c r="J1455">
        <v>10104</v>
      </c>
      <c r="K1455">
        <v>2772</v>
      </c>
      <c r="L1455">
        <v>12</v>
      </c>
      <c r="M1455">
        <v>2784</v>
      </c>
      <c r="N1455">
        <v>47809</v>
      </c>
      <c r="O1455" t="s">
        <v>282</v>
      </c>
      <c r="P1455" t="s">
        <v>50</v>
      </c>
      <c r="Q1455" t="s">
        <v>51</v>
      </c>
      <c r="R1455">
        <v>-87.4071</v>
      </c>
      <c r="S1455">
        <v>39.468699999999998</v>
      </c>
      <c r="T1455">
        <v>9.6000000000000002E-2</v>
      </c>
      <c r="U1455">
        <v>2953</v>
      </c>
      <c r="V1455">
        <v>114095000</v>
      </c>
      <c r="W1455">
        <v>71394000</v>
      </c>
      <c r="Y1455">
        <v>3350000</v>
      </c>
      <c r="Z1455">
        <v>28127000</v>
      </c>
      <c r="AA1455">
        <v>100560000</v>
      </c>
      <c r="AB1455">
        <v>400000</v>
      </c>
      <c r="AC1455">
        <v>7933000</v>
      </c>
      <c r="AD1455">
        <v>134059000</v>
      </c>
      <c r="AE1455">
        <v>129412000</v>
      </c>
      <c r="AF1455">
        <v>269560992</v>
      </c>
      <c r="AG1455">
        <v>91000000</v>
      </c>
      <c r="AH1455">
        <v>11263000</v>
      </c>
      <c r="AI1455">
        <v>4086000</v>
      </c>
      <c r="AJ1455">
        <v>15349000</v>
      </c>
      <c r="AK1455">
        <v>26036000</v>
      </c>
      <c r="AL1455">
        <v>17845000</v>
      </c>
      <c r="AM1455">
        <v>261754000</v>
      </c>
      <c r="AN1455">
        <v>106189000</v>
      </c>
      <c r="AO1455">
        <v>30396000</v>
      </c>
      <c r="AP1455">
        <v>42074344</v>
      </c>
      <c r="AQ1455">
        <v>42208856</v>
      </c>
      <c r="AR1455">
        <v>269560992</v>
      </c>
      <c r="AS1455">
        <v>261754000</v>
      </c>
      <c r="AT1455">
        <v>988</v>
      </c>
      <c r="AU1455">
        <v>0.36799999999999999</v>
      </c>
      <c r="AW1455">
        <v>0.18113599999999999</v>
      </c>
      <c r="AX1455">
        <v>0.57038</v>
      </c>
      <c r="AY1455">
        <v>6.8624299999999999E-2</v>
      </c>
      <c r="AZ1455">
        <v>39748.5</v>
      </c>
    </row>
    <row r="1456" spans="1:52">
      <c r="A1456">
        <v>2016</v>
      </c>
      <c r="B1456">
        <v>151324</v>
      </c>
      <c r="C1456" t="s">
        <v>451</v>
      </c>
      <c r="D1456" t="s">
        <v>444</v>
      </c>
      <c r="E1456">
        <f t="shared" si="22"/>
        <v>1</v>
      </c>
      <c r="F1456">
        <f>IF(ISNA(VLOOKUP(B1456,criteria!$U$2:$U$174,1,0)),0,1)</f>
        <v>1</v>
      </c>
      <c r="G1456">
        <v>0.85884154580668404</v>
      </c>
      <c r="H1456">
        <v>0.25676526117054749</v>
      </c>
      <c r="I1456">
        <v>11101</v>
      </c>
      <c r="J1456">
        <v>9534</v>
      </c>
      <c r="K1456">
        <v>2436</v>
      </c>
      <c r="L1456">
        <v>12</v>
      </c>
      <c r="M1456">
        <v>2448</v>
      </c>
      <c r="N1456">
        <v>47809</v>
      </c>
      <c r="O1456" t="s">
        <v>282</v>
      </c>
      <c r="P1456" t="s">
        <v>50</v>
      </c>
      <c r="Q1456" t="s">
        <v>51</v>
      </c>
      <c r="R1456">
        <v>-87.4071</v>
      </c>
      <c r="S1456">
        <v>39.468699999999998</v>
      </c>
      <c r="T1456">
        <v>0.122</v>
      </c>
      <c r="U1456">
        <v>3060</v>
      </c>
      <c r="V1456">
        <v>112622000</v>
      </c>
      <c r="W1456">
        <v>70490000</v>
      </c>
      <c r="Y1456">
        <v>3092000</v>
      </c>
      <c r="Z1456">
        <v>26040000</v>
      </c>
      <c r="AA1456">
        <v>102210000</v>
      </c>
      <c r="AB1456">
        <v>322000</v>
      </c>
      <c r="AC1456">
        <v>7146000</v>
      </c>
      <c r="AD1456">
        <v>133038000</v>
      </c>
      <c r="AE1456">
        <v>123850000</v>
      </c>
      <c r="AF1456">
        <v>258527008</v>
      </c>
      <c r="AG1456">
        <v>90331000</v>
      </c>
      <c r="AH1456">
        <v>9584000</v>
      </c>
      <c r="AI1456">
        <v>4628000</v>
      </c>
      <c r="AJ1456">
        <v>14212000</v>
      </c>
      <c r="AK1456">
        <v>27687000</v>
      </c>
      <c r="AL1456">
        <v>19130000</v>
      </c>
      <c r="AM1456">
        <v>253886000</v>
      </c>
      <c r="AN1456">
        <v>106888000</v>
      </c>
      <c r="AO1456">
        <v>28709000</v>
      </c>
      <c r="AP1456">
        <v>42208856</v>
      </c>
      <c r="AQ1456">
        <v>47376128</v>
      </c>
      <c r="AR1456">
        <v>258527008</v>
      </c>
      <c r="AS1456">
        <v>253886000</v>
      </c>
      <c r="AT1456">
        <v>971</v>
      </c>
      <c r="AU1456">
        <v>0.38700000000000001</v>
      </c>
      <c r="AW1456">
        <v>0.20658499999999999</v>
      </c>
      <c r="AX1456">
        <v>0.58565900000000004</v>
      </c>
      <c r="AY1456">
        <v>8.0895900000000007E-2</v>
      </c>
      <c r="AZ1456">
        <v>39723</v>
      </c>
    </row>
    <row r="1457" spans="1:52">
      <c r="A1457">
        <v>2017</v>
      </c>
      <c r="B1457">
        <v>151324</v>
      </c>
      <c r="C1457" t="s">
        <v>451</v>
      </c>
      <c r="D1457" t="s">
        <v>444</v>
      </c>
      <c r="E1457">
        <f t="shared" si="22"/>
        <v>1</v>
      </c>
      <c r="F1457">
        <f>IF(ISNA(VLOOKUP(B1457,criteria!$U$2:$U$174,1,0)),0,1)</f>
        <v>1</v>
      </c>
      <c r="G1457">
        <v>0.84505119453924915</v>
      </c>
      <c r="H1457">
        <v>0.27140549273021003</v>
      </c>
      <c r="I1457">
        <v>11720</v>
      </c>
      <c r="J1457">
        <v>9904</v>
      </c>
      <c r="K1457">
        <v>2681</v>
      </c>
      <c r="L1457">
        <v>7</v>
      </c>
      <c r="M1457">
        <v>2688</v>
      </c>
      <c r="N1457">
        <v>47809</v>
      </c>
      <c r="O1457" t="s">
        <v>282</v>
      </c>
      <c r="P1457" t="s">
        <v>50</v>
      </c>
      <c r="Q1457" t="s">
        <v>51</v>
      </c>
      <c r="R1457">
        <v>-87.407799999999995</v>
      </c>
      <c r="S1457">
        <v>39.469099999999997</v>
      </c>
      <c r="T1457">
        <v>0.11899999999999999</v>
      </c>
      <c r="U1457">
        <v>3463</v>
      </c>
      <c r="V1457">
        <v>113741000</v>
      </c>
      <c r="W1457">
        <v>67742000</v>
      </c>
      <c r="Y1457">
        <v>3296000</v>
      </c>
      <c r="Z1457">
        <v>28740000</v>
      </c>
      <c r="AA1457">
        <v>105627000</v>
      </c>
      <c r="AB1457">
        <v>341000</v>
      </c>
      <c r="AC1457">
        <v>5867000</v>
      </c>
      <c r="AD1457">
        <v>132515000</v>
      </c>
      <c r="AE1457">
        <v>128818000</v>
      </c>
      <c r="AF1457">
        <v>269168992</v>
      </c>
      <c r="AG1457">
        <v>90323000</v>
      </c>
      <c r="AH1457">
        <v>10275000</v>
      </c>
      <c r="AI1457">
        <v>4387000</v>
      </c>
      <c r="AJ1457">
        <v>14662000</v>
      </c>
      <c r="AK1457">
        <v>27214000</v>
      </c>
      <c r="AL1457">
        <v>18149000</v>
      </c>
      <c r="AM1457">
        <v>254160992</v>
      </c>
      <c r="AN1457">
        <v>107105000</v>
      </c>
      <c r="AO1457">
        <v>25550000</v>
      </c>
      <c r="AP1457">
        <v>47376128</v>
      </c>
      <c r="AQ1457">
        <v>47979232</v>
      </c>
      <c r="AR1457">
        <v>269168992</v>
      </c>
      <c r="AS1457">
        <v>254160992</v>
      </c>
    </row>
    <row r="1458" spans="1:52">
      <c r="A1458">
        <v>1990</v>
      </c>
      <c r="B1458">
        <v>151351</v>
      </c>
      <c r="C1458" t="s">
        <v>596</v>
      </c>
      <c r="D1458" t="s">
        <v>444</v>
      </c>
      <c r="E1458">
        <f t="shared" si="22"/>
        <v>0</v>
      </c>
      <c r="F1458">
        <f>IF(ISNA(VLOOKUP(B1458,criteria!$U$2:$U$174,1,0)),0,1)</f>
        <v>1</v>
      </c>
      <c r="G1458" t="s">
        <v>636</v>
      </c>
      <c r="H1458" t="s">
        <v>636</v>
      </c>
      <c r="N1458">
        <v>47405</v>
      </c>
      <c r="O1458" t="s">
        <v>282</v>
      </c>
      <c r="V1458">
        <v>129675488</v>
      </c>
      <c r="Z1458">
        <v>50557824</v>
      </c>
      <c r="AA1458">
        <v>174272288</v>
      </c>
      <c r="AB1458">
        <v>16929872</v>
      </c>
      <c r="AC1458">
        <v>22031876</v>
      </c>
      <c r="AF1458">
        <v>536893888</v>
      </c>
      <c r="AG1458">
        <v>163757760</v>
      </c>
      <c r="AH1458">
        <v>37154712</v>
      </c>
      <c r="AI1458">
        <v>16426405</v>
      </c>
      <c r="AJ1458">
        <v>53581116</v>
      </c>
      <c r="AK1458">
        <v>46501856</v>
      </c>
      <c r="AL1458">
        <v>15836849</v>
      </c>
      <c r="AM1458">
        <v>532776544</v>
      </c>
      <c r="AN1458">
        <v>196401280</v>
      </c>
      <c r="AO1458">
        <v>49100320</v>
      </c>
    </row>
    <row r="1459" spans="1:52">
      <c r="A1459">
        <v>1991</v>
      </c>
      <c r="B1459">
        <v>151351</v>
      </c>
      <c r="C1459" t="s">
        <v>596</v>
      </c>
      <c r="D1459" t="s">
        <v>444</v>
      </c>
      <c r="E1459">
        <f t="shared" si="22"/>
        <v>0</v>
      </c>
      <c r="F1459">
        <f>IF(ISNA(VLOOKUP(B1459,criteria!$U$2:$U$174,1,0)),0,1)</f>
        <v>1</v>
      </c>
      <c r="G1459" t="s">
        <v>636</v>
      </c>
      <c r="H1459" t="s">
        <v>636</v>
      </c>
      <c r="N1459">
        <v>47405</v>
      </c>
      <c r="O1459" t="s">
        <v>282</v>
      </c>
      <c r="V1459">
        <v>147355008</v>
      </c>
      <c r="Z1459">
        <v>56203804</v>
      </c>
      <c r="AA1459">
        <v>173396544</v>
      </c>
      <c r="AB1459">
        <v>23968492</v>
      </c>
      <c r="AC1459">
        <v>15131179</v>
      </c>
      <c r="AF1459">
        <v>616224960</v>
      </c>
      <c r="AG1459">
        <v>173076672</v>
      </c>
      <c r="AH1459">
        <v>42836664</v>
      </c>
      <c r="AI1459">
        <v>18340428</v>
      </c>
      <c r="AJ1459">
        <v>61177092</v>
      </c>
      <c r="AK1459">
        <v>46841136</v>
      </c>
      <c r="AL1459">
        <v>16640718</v>
      </c>
      <c r="AM1459">
        <v>588767360</v>
      </c>
      <c r="AN1459">
        <v>201427216</v>
      </c>
      <c r="AO1459">
        <v>51461776</v>
      </c>
    </row>
    <row r="1460" spans="1:52">
      <c r="A1460">
        <v>1992</v>
      </c>
      <c r="B1460">
        <v>151351</v>
      </c>
      <c r="C1460" t="s">
        <v>596</v>
      </c>
      <c r="D1460" t="s">
        <v>444</v>
      </c>
      <c r="E1460">
        <f t="shared" si="22"/>
        <v>0</v>
      </c>
      <c r="F1460">
        <f>IF(ISNA(VLOOKUP(B1460,criteria!$U$2:$U$174,1,0)),0,1)</f>
        <v>1</v>
      </c>
      <c r="G1460" t="s">
        <v>636</v>
      </c>
      <c r="H1460" t="s">
        <v>636</v>
      </c>
      <c r="N1460">
        <v>47405</v>
      </c>
      <c r="O1460" t="s">
        <v>282</v>
      </c>
      <c r="V1460">
        <v>160925296</v>
      </c>
      <c r="Z1460">
        <v>60098412</v>
      </c>
      <c r="AA1460">
        <v>171220496</v>
      </c>
      <c r="AB1460">
        <v>24191348</v>
      </c>
      <c r="AC1460">
        <v>21435404</v>
      </c>
      <c r="AF1460">
        <v>648645568</v>
      </c>
      <c r="AG1460">
        <v>183179312</v>
      </c>
      <c r="AH1460">
        <v>44057944</v>
      </c>
      <c r="AI1460">
        <v>19076516</v>
      </c>
      <c r="AJ1460">
        <v>63134460</v>
      </c>
      <c r="AK1460">
        <v>51307280</v>
      </c>
      <c r="AL1460">
        <v>17460408</v>
      </c>
      <c r="AM1460">
        <v>580064128</v>
      </c>
      <c r="AN1460">
        <v>210919728</v>
      </c>
      <c r="AO1460">
        <v>57897636</v>
      </c>
    </row>
    <row r="1461" spans="1:52">
      <c r="A1461">
        <v>1993</v>
      </c>
      <c r="B1461">
        <v>151351</v>
      </c>
      <c r="C1461" t="s">
        <v>542</v>
      </c>
      <c r="D1461" t="s">
        <v>444</v>
      </c>
      <c r="E1461">
        <f t="shared" si="22"/>
        <v>0</v>
      </c>
      <c r="F1461">
        <f>IF(ISNA(VLOOKUP(B1461,criteria!$U$2:$U$174,1,0)),0,1)</f>
        <v>1</v>
      </c>
      <c r="G1461" t="s">
        <v>636</v>
      </c>
      <c r="H1461" t="s">
        <v>636</v>
      </c>
      <c r="N1461">
        <v>47405</v>
      </c>
      <c r="O1461" t="s">
        <v>282</v>
      </c>
      <c r="V1461">
        <v>171712736</v>
      </c>
      <c r="Z1461">
        <v>60679336</v>
      </c>
      <c r="AA1461">
        <v>173111056</v>
      </c>
      <c r="AB1461">
        <v>25060416</v>
      </c>
      <c r="AC1461">
        <v>28721612</v>
      </c>
      <c r="AF1461">
        <v>658172992</v>
      </c>
      <c r="AG1461">
        <v>189189280</v>
      </c>
      <c r="AH1461">
        <v>44494604</v>
      </c>
      <c r="AI1461">
        <v>27877792</v>
      </c>
      <c r="AJ1461">
        <v>72372400</v>
      </c>
      <c r="AK1461">
        <v>50389912</v>
      </c>
      <c r="AL1461">
        <v>17602220</v>
      </c>
      <c r="AM1461">
        <v>656735936</v>
      </c>
      <c r="AN1461">
        <v>221902384</v>
      </c>
      <c r="AO1461">
        <v>60909448</v>
      </c>
    </row>
    <row r="1462" spans="1:52">
      <c r="A1462">
        <v>1994</v>
      </c>
      <c r="B1462">
        <v>151351</v>
      </c>
      <c r="C1462" t="s">
        <v>542</v>
      </c>
      <c r="D1462" t="s">
        <v>444</v>
      </c>
      <c r="E1462">
        <f t="shared" si="22"/>
        <v>0</v>
      </c>
      <c r="F1462">
        <f>IF(ISNA(VLOOKUP(B1462,criteria!$U$2:$U$174,1,0)),0,1)</f>
        <v>1</v>
      </c>
      <c r="G1462" t="s">
        <v>636</v>
      </c>
      <c r="H1462" t="s">
        <v>636</v>
      </c>
      <c r="N1462">
        <v>47405</v>
      </c>
      <c r="O1462" t="s">
        <v>282</v>
      </c>
      <c r="V1462">
        <v>186387904</v>
      </c>
      <c r="Z1462">
        <v>64305220</v>
      </c>
      <c r="AA1462">
        <v>173335200</v>
      </c>
      <c r="AB1462">
        <v>25752320</v>
      </c>
      <c r="AC1462">
        <v>29243388</v>
      </c>
      <c r="AF1462">
        <v>686069184</v>
      </c>
      <c r="AG1462">
        <v>194086096</v>
      </c>
      <c r="AH1462">
        <v>48702968</v>
      </c>
      <c r="AI1462">
        <v>29801568</v>
      </c>
      <c r="AJ1462">
        <v>78504536</v>
      </c>
      <c r="AK1462">
        <v>51134208</v>
      </c>
      <c r="AL1462">
        <v>18586146</v>
      </c>
      <c r="AM1462">
        <v>682151616</v>
      </c>
      <c r="AN1462">
        <v>228546656</v>
      </c>
      <c r="AO1462">
        <v>31323262</v>
      </c>
    </row>
    <row r="1463" spans="1:52">
      <c r="A1463">
        <v>1995</v>
      </c>
      <c r="B1463">
        <v>151351</v>
      </c>
      <c r="C1463" t="s">
        <v>542</v>
      </c>
      <c r="D1463" t="s">
        <v>444</v>
      </c>
      <c r="E1463">
        <f t="shared" si="22"/>
        <v>0</v>
      </c>
      <c r="F1463">
        <f>IF(ISNA(VLOOKUP(B1463,criteria!$U$2:$U$174,1,0)),0,1)</f>
        <v>1</v>
      </c>
      <c r="G1463" t="s">
        <v>636</v>
      </c>
      <c r="H1463" t="s">
        <v>636</v>
      </c>
      <c r="N1463">
        <v>47405</v>
      </c>
      <c r="O1463" t="s">
        <v>282</v>
      </c>
      <c r="V1463">
        <v>198521488</v>
      </c>
      <c r="Z1463">
        <v>60502504</v>
      </c>
      <c r="AA1463">
        <v>180047104</v>
      </c>
      <c r="AB1463">
        <v>22309634</v>
      </c>
      <c r="AC1463">
        <v>43520212</v>
      </c>
      <c r="AF1463">
        <v>707145216</v>
      </c>
      <c r="AG1463">
        <v>204398560</v>
      </c>
      <c r="AH1463">
        <v>50655528</v>
      </c>
      <c r="AI1463">
        <v>29933072</v>
      </c>
      <c r="AJ1463">
        <v>80588600</v>
      </c>
      <c r="AK1463">
        <v>52491900</v>
      </c>
      <c r="AL1463">
        <v>22874822</v>
      </c>
      <c r="AM1463">
        <v>853012864</v>
      </c>
      <c r="AN1463">
        <v>238680272</v>
      </c>
      <c r="AO1463">
        <v>69363360</v>
      </c>
    </row>
    <row r="1464" spans="1:52">
      <c r="A1464">
        <v>1996</v>
      </c>
      <c r="B1464">
        <v>151351</v>
      </c>
      <c r="C1464" t="s">
        <v>542</v>
      </c>
      <c r="D1464" t="s">
        <v>444</v>
      </c>
      <c r="E1464">
        <f t="shared" si="22"/>
        <v>0</v>
      </c>
      <c r="F1464">
        <f>IF(ISNA(VLOOKUP(B1464,criteria!$U$2:$U$174,1,0)),0,1)</f>
        <v>1</v>
      </c>
      <c r="G1464" t="s">
        <v>636</v>
      </c>
      <c r="H1464" t="s">
        <v>636</v>
      </c>
      <c r="N1464">
        <v>47405</v>
      </c>
      <c r="O1464" t="s">
        <v>282</v>
      </c>
      <c r="V1464">
        <v>208171632</v>
      </c>
      <c r="Z1464">
        <v>59601772</v>
      </c>
      <c r="AA1464">
        <v>191460752</v>
      </c>
      <c r="AB1464">
        <v>27910528</v>
      </c>
      <c r="AC1464">
        <v>21666086</v>
      </c>
      <c r="AF1464">
        <v>737760448</v>
      </c>
      <c r="AG1464">
        <v>216847904</v>
      </c>
      <c r="AH1464">
        <v>55133964</v>
      </c>
      <c r="AI1464">
        <v>32489260</v>
      </c>
      <c r="AJ1464">
        <v>87623224</v>
      </c>
      <c r="AK1464">
        <v>48423280</v>
      </c>
      <c r="AL1464">
        <v>22994970</v>
      </c>
      <c r="AM1464">
        <v>789880192</v>
      </c>
      <c r="AN1464">
        <v>247243232</v>
      </c>
      <c r="AO1464">
        <v>70890160</v>
      </c>
      <c r="AP1464">
        <v>77609344</v>
      </c>
      <c r="AQ1464">
        <v>91373408</v>
      </c>
      <c r="AT1464">
        <v>3494</v>
      </c>
      <c r="AU1464">
        <v>0.67100000000000004</v>
      </c>
    </row>
    <row r="1465" spans="1:52">
      <c r="A1465">
        <v>1997</v>
      </c>
      <c r="B1465">
        <v>151351</v>
      </c>
      <c r="C1465" t="s">
        <v>542</v>
      </c>
      <c r="D1465" t="s">
        <v>444</v>
      </c>
      <c r="E1465">
        <f t="shared" si="22"/>
        <v>0</v>
      </c>
      <c r="F1465">
        <f>IF(ISNA(VLOOKUP(B1465,criteria!$U$2:$U$174,1,0)),0,1)</f>
        <v>1</v>
      </c>
      <c r="G1465" t="s">
        <v>636</v>
      </c>
      <c r="H1465" t="s">
        <v>636</v>
      </c>
      <c r="N1465">
        <v>47405</v>
      </c>
      <c r="O1465" t="s">
        <v>282</v>
      </c>
      <c r="V1465">
        <v>219051424</v>
      </c>
      <c r="Z1465">
        <v>59031816</v>
      </c>
      <c r="AA1465">
        <v>196528768</v>
      </c>
      <c r="AB1465">
        <v>29975588</v>
      </c>
      <c r="AC1465">
        <v>25286732</v>
      </c>
      <c r="AF1465">
        <v>937840128</v>
      </c>
      <c r="AG1465">
        <v>220844672</v>
      </c>
      <c r="AH1465">
        <v>55332732</v>
      </c>
      <c r="AI1465">
        <v>25373656</v>
      </c>
      <c r="AJ1465">
        <v>80706384</v>
      </c>
      <c r="AK1465">
        <v>49461424</v>
      </c>
      <c r="AL1465">
        <v>23871148</v>
      </c>
      <c r="AM1465">
        <v>943814336</v>
      </c>
      <c r="AN1465">
        <v>258075136</v>
      </c>
      <c r="AO1465">
        <v>71894800</v>
      </c>
      <c r="AP1465">
        <v>91373408</v>
      </c>
      <c r="AQ1465">
        <v>103538912</v>
      </c>
      <c r="AT1465">
        <v>3686</v>
      </c>
      <c r="AU1465">
        <v>0.66700000000000004</v>
      </c>
      <c r="AW1465">
        <v>0.115492</v>
      </c>
      <c r="AX1465">
        <v>0.56772800000000001</v>
      </c>
      <c r="AY1465">
        <v>2.9820599999999999E-2</v>
      </c>
      <c r="AZ1465">
        <v>47497</v>
      </c>
    </row>
    <row r="1466" spans="1:52">
      <c r="A1466">
        <v>1998</v>
      </c>
      <c r="B1466">
        <v>151351</v>
      </c>
      <c r="C1466" t="s">
        <v>542</v>
      </c>
      <c r="D1466" t="s">
        <v>444</v>
      </c>
      <c r="E1466">
        <f t="shared" si="22"/>
        <v>0</v>
      </c>
      <c r="F1466">
        <f>IF(ISNA(VLOOKUP(B1466,criteria!$U$2:$U$174,1,0)),0,1)</f>
        <v>1</v>
      </c>
      <c r="G1466" t="s">
        <v>636</v>
      </c>
      <c r="H1466" t="s">
        <v>636</v>
      </c>
      <c r="N1466">
        <v>47405</v>
      </c>
      <c r="O1466" t="s">
        <v>282</v>
      </c>
      <c r="V1466">
        <v>234884640</v>
      </c>
      <c r="Z1466">
        <v>62488300</v>
      </c>
      <c r="AA1466">
        <v>215310064</v>
      </c>
      <c r="AB1466">
        <v>32845420</v>
      </c>
      <c r="AC1466">
        <v>28322284</v>
      </c>
      <c r="AF1466">
        <v>949899072</v>
      </c>
      <c r="AG1466">
        <v>228893504</v>
      </c>
      <c r="AH1466">
        <v>55811924</v>
      </c>
      <c r="AI1466">
        <v>32814896</v>
      </c>
      <c r="AJ1466">
        <v>88626816</v>
      </c>
      <c r="AK1466">
        <v>46881260</v>
      </c>
      <c r="AL1466">
        <v>24323302</v>
      </c>
      <c r="AM1466">
        <v>944402752</v>
      </c>
      <c r="AN1466">
        <v>266282496</v>
      </c>
      <c r="AO1466">
        <v>73222776</v>
      </c>
      <c r="AP1466">
        <v>103538912</v>
      </c>
      <c r="AQ1466">
        <v>118368008</v>
      </c>
      <c r="AT1466">
        <v>4007</v>
      </c>
      <c r="AU1466">
        <v>0.68700000000000006</v>
      </c>
      <c r="AW1466">
        <v>0.111014</v>
      </c>
      <c r="AX1466">
        <v>0.56727300000000003</v>
      </c>
      <c r="AY1466">
        <v>2.6691400000000001E-2</v>
      </c>
      <c r="AZ1466">
        <v>48505</v>
      </c>
    </row>
    <row r="1467" spans="1:52">
      <c r="A1467">
        <v>1999</v>
      </c>
      <c r="B1467">
        <v>151351</v>
      </c>
      <c r="C1467" t="s">
        <v>542</v>
      </c>
      <c r="D1467" t="s">
        <v>444</v>
      </c>
      <c r="E1467">
        <f t="shared" si="22"/>
        <v>0</v>
      </c>
      <c r="F1467">
        <f>IF(ISNA(VLOOKUP(B1467,criteria!$U$2:$U$174,1,0)),0,1)</f>
        <v>1</v>
      </c>
      <c r="G1467" t="s">
        <v>636</v>
      </c>
      <c r="H1467" t="s">
        <v>636</v>
      </c>
      <c r="N1467">
        <v>47405</v>
      </c>
      <c r="O1467" t="s">
        <v>282</v>
      </c>
      <c r="V1467">
        <v>256148000</v>
      </c>
      <c r="Z1467">
        <v>64379132</v>
      </c>
      <c r="AA1467">
        <v>228848272</v>
      </c>
      <c r="AB1467">
        <v>26391380</v>
      </c>
      <c r="AC1467">
        <v>36827708</v>
      </c>
      <c r="AF1467">
        <v>1031838784</v>
      </c>
      <c r="AG1467">
        <v>233362448</v>
      </c>
      <c r="AH1467">
        <v>61228500</v>
      </c>
      <c r="AI1467">
        <v>52520112</v>
      </c>
      <c r="AJ1467">
        <v>113748608</v>
      </c>
      <c r="AK1467">
        <v>52795120</v>
      </c>
      <c r="AL1467">
        <v>25665018</v>
      </c>
      <c r="AM1467">
        <v>1028212032</v>
      </c>
      <c r="AN1467">
        <v>285912640</v>
      </c>
      <c r="AO1467">
        <v>79445152</v>
      </c>
      <c r="AP1467">
        <v>118368008</v>
      </c>
      <c r="AQ1467">
        <v>117484424</v>
      </c>
      <c r="AT1467">
        <v>3939</v>
      </c>
      <c r="AU1467">
        <v>0.65400000000000003</v>
      </c>
      <c r="AW1467">
        <v>0.104035</v>
      </c>
      <c r="AX1467">
        <v>0.56521299999999997</v>
      </c>
      <c r="AY1467">
        <v>2.4658699999999999E-2</v>
      </c>
      <c r="AZ1467">
        <v>50761.5</v>
      </c>
    </row>
    <row r="1468" spans="1:52">
      <c r="A1468">
        <v>2000</v>
      </c>
      <c r="B1468">
        <v>151351</v>
      </c>
      <c r="C1468" t="s">
        <v>542</v>
      </c>
      <c r="D1468" t="s">
        <v>444</v>
      </c>
      <c r="E1468">
        <f t="shared" si="22"/>
        <v>0</v>
      </c>
      <c r="F1468">
        <f>IF(ISNA(VLOOKUP(B1468,criteria!$U$2:$U$174,1,0)),0,1)</f>
        <v>1</v>
      </c>
      <c r="G1468" t="s">
        <v>636</v>
      </c>
      <c r="H1468" t="s">
        <v>636</v>
      </c>
      <c r="N1468">
        <v>474057000</v>
      </c>
      <c r="O1468" t="s">
        <v>282</v>
      </c>
      <c r="V1468">
        <v>275898112</v>
      </c>
      <c r="Z1468">
        <v>68427376</v>
      </c>
      <c r="AA1468">
        <v>230139664</v>
      </c>
      <c r="AB1468">
        <v>39074568</v>
      </c>
      <c r="AC1468">
        <v>32623716</v>
      </c>
      <c r="AF1468">
        <v>1086020992</v>
      </c>
      <c r="AG1468">
        <v>246562848</v>
      </c>
      <c r="AH1468">
        <v>63825508</v>
      </c>
      <c r="AI1468">
        <v>63618372</v>
      </c>
      <c r="AJ1468">
        <v>127443880</v>
      </c>
      <c r="AK1468">
        <v>51162232</v>
      </c>
      <c r="AL1468">
        <v>26681168</v>
      </c>
      <c r="AM1468">
        <v>1079887232</v>
      </c>
      <c r="AN1468">
        <v>299196192</v>
      </c>
      <c r="AO1468">
        <v>84210216</v>
      </c>
      <c r="AP1468">
        <v>117484424</v>
      </c>
      <c r="AQ1468">
        <v>116384600</v>
      </c>
      <c r="AT1468">
        <v>3894</v>
      </c>
      <c r="AU1468">
        <v>0.68300000000000005</v>
      </c>
      <c r="AW1468">
        <v>0.122124</v>
      </c>
      <c r="AX1468">
        <v>0.54407099999999997</v>
      </c>
      <c r="AY1468">
        <v>3.32743E-2</v>
      </c>
      <c r="AZ1468">
        <v>58242</v>
      </c>
    </row>
    <row r="1469" spans="1:52">
      <c r="A1469">
        <v>2001</v>
      </c>
      <c r="B1469">
        <v>151351</v>
      </c>
      <c r="C1469" t="s">
        <v>542</v>
      </c>
      <c r="D1469" t="s">
        <v>444</v>
      </c>
      <c r="E1469">
        <f t="shared" si="22"/>
        <v>1</v>
      </c>
      <c r="F1469">
        <f>IF(ISNA(VLOOKUP(B1469,criteria!$U$2:$U$174,1,0)),0,1)</f>
        <v>1</v>
      </c>
      <c r="G1469">
        <v>0.82939489816096501</v>
      </c>
      <c r="H1469">
        <v>0.40621088394826249</v>
      </c>
      <c r="I1469">
        <v>20228</v>
      </c>
      <c r="J1469">
        <v>16777</v>
      </c>
      <c r="K1469">
        <v>6745</v>
      </c>
      <c r="L1469">
        <v>70</v>
      </c>
      <c r="M1469">
        <v>6815</v>
      </c>
      <c r="N1469">
        <v>474057000</v>
      </c>
      <c r="O1469" t="s">
        <v>282</v>
      </c>
      <c r="V1469">
        <v>308476320</v>
      </c>
      <c r="W1469">
        <v>267892944</v>
      </c>
      <c r="Y1469">
        <v>35838448</v>
      </c>
      <c r="Z1469">
        <v>76434968</v>
      </c>
      <c r="AA1469">
        <v>262327536</v>
      </c>
      <c r="AB1469">
        <v>20100460</v>
      </c>
      <c r="AC1469">
        <v>54819672</v>
      </c>
      <c r="AD1469">
        <v>603829120</v>
      </c>
      <c r="AE1469">
        <v>252025168</v>
      </c>
      <c r="AF1469">
        <v>886666048</v>
      </c>
      <c r="AG1469">
        <v>276840640</v>
      </c>
      <c r="AH1469">
        <v>59935900</v>
      </c>
      <c r="AI1469">
        <v>52300524</v>
      </c>
      <c r="AJ1469">
        <v>112236424</v>
      </c>
      <c r="AK1469">
        <v>56675292</v>
      </c>
      <c r="AL1469">
        <v>28600354</v>
      </c>
      <c r="AM1469">
        <v>836118784</v>
      </c>
      <c r="AN1469">
        <v>405431776</v>
      </c>
      <c r="AO1469">
        <v>165318400</v>
      </c>
      <c r="AR1469">
        <v>886666048</v>
      </c>
      <c r="AS1469">
        <v>836118784</v>
      </c>
      <c r="AT1469">
        <v>3980</v>
      </c>
      <c r="AU1469">
        <v>0.69</v>
      </c>
      <c r="AW1469">
        <v>0.11687</v>
      </c>
      <c r="AX1469">
        <v>0.53559999999999997</v>
      </c>
      <c r="AY1469">
        <v>3.1363500000000002E-2</v>
      </c>
      <c r="AZ1469">
        <v>59147</v>
      </c>
    </row>
    <row r="1470" spans="1:52">
      <c r="A1470">
        <v>2002</v>
      </c>
      <c r="B1470">
        <v>151351</v>
      </c>
      <c r="C1470" t="s">
        <v>542</v>
      </c>
      <c r="D1470" t="s">
        <v>444</v>
      </c>
      <c r="E1470">
        <f t="shared" si="22"/>
        <v>1</v>
      </c>
      <c r="F1470">
        <f>IF(ISNA(VLOOKUP(B1470,criteria!$U$2:$U$174,1,0)),0,1)</f>
        <v>1</v>
      </c>
      <c r="G1470">
        <v>0.81202972159518438</v>
      </c>
      <c r="H1470">
        <v>0.41003069438813922</v>
      </c>
      <c r="I1470">
        <v>21264</v>
      </c>
      <c r="J1470">
        <v>17267</v>
      </c>
      <c r="K1470">
        <v>7019</v>
      </c>
      <c r="L1470">
        <v>61</v>
      </c>
      <c r="M1470">
        <v>7080</v>
      </c>
      <c r="N1470" t="s">
        <v>453</v>
      </c>
      <c r="O1470" t="s">
        <v>282</v>
      </c>
      <c r="V1470">
        <v>350520256</v>
      </c>
      <c r="W1470">
        <v>305055488</v>
      </c>
      <c r="Y1470">
        <v>40265240</v>
      </c>
      <c r="Z1470">
        <v>79119776</v>
      </c>
      <c r="AA1470">
        <v>278408704</v>
      </c>
      <c r="AB1470">
        <v>23363680</v>
      </c>
      <c r="AC1470">
        <v>23119836</v>
      </c>
      <c r="AD1470">
        <v>622455616</v>
      </c>
      <c r="AE1470">
        <v>278944512</v>
      </c>
      <c r="AF1470">
        <v>933190144</v>
      </c>
      <c r="AG1470">
        <v>317172320</v>
      </c>
      <c r="AH1470">
        <v>78815920</v>
      </c>
      <c r="AI1470">
        <v>64074996</v>
      </c>
      <c r="AJ1470">
        <v>142890912</v>
      </c>
      <c r="AK1470">
        <v>56940488</v>
      </c>
      <c r="AL1470">
        <v>37878932</v>
      </c>
      <c r="AM1470">
        <v>851698496</v>
      </c>
      <c r="AN1470">
        <v>399700544</v>
      </c>
      <c r="AO1470">
        <v>123050544</v>
      </c>
      <c r="AP1470">
        <v>104121192</v>
      </c>
      <c r="AQ1470">
        <v>103675584</v>
      </c>
      <c r="AR1470">
        <v>933190144</v>
      </c>
      <c r="AS1470">
        <v>851698496</v>
      </c>
      <c r="AT1470">
        <v>4320</v>
      </c>
      <c r="AU1470">
        <v>0.71599999999999997</v>
      </c>
      <c r="AW1470">
        <v>9.6128699999999997E-2</v>
      </c>
      <c r="AX1470">
        <v>0.54097499999999998</v>
      </c>
      <c r="AY1470">
        <v>2.4434399999999998E-2</v>
      </c>
      <c r="AZ1470">
        <v>58893</v>
      </c>
    </row>
    <row r="1471" spans="1:52">
      <c r="A1471">
        <v>2003</v>
      </c>
      <c r="B1471">
        <v>151351</v>
      </c>
      <c r="C1471" t="s">
        <v>542</v>
      </c>
      <c r="D1471" t="s">
        <v>444</v>
      </c>
      <c r="E1471">
        <f t="shared" si="22"/>
        <v>1</v>
      </c>
      <c r="F1471">
        <f>IF(ISNA(VLOOKUP(B1471,criteria!$U$2:$U$174,1,0)),0,1)</f>
        <v>1</v>
      </c>
      <c r="G1471">
        <v>0.81125439624853457</v>
      </c>
      <c r="H1471">
        <v>0.37705646954201866</v>
      </c>
      <c r="I1471">
        <v>22178</v>
      </c>
      <c r="J1471">
        <v>17992</v>
      </c>
      <c r="K1471">
        <v>6747</v>
      </c>
      <c r="L1471">
        <v>37</v>
      </c>
      <c r="M1471">
        <v>6784</v>
      </c>
      <c r="N1471" t="s">
        <v>453</v>
      </c>
      <c r="O1471" t="s">
        <v>282</v>
      </c>
      <c r="V1471">
        <v>391132128</v>
      </c>
      <c r="W1471">
        <v>342027168</v>
      </c>
      <c r="Y1471">
        <v>38940932</v>
      </c>
      <c r="Z1471">
        <v>88816976</v>
      </c>
      <c r="AA1471">
        <v>270233248</v>
      </c>
      <c r="AB1471">
        <v>29146884</v>
      </c>
      <c r="AC1471">
        <v>69449040</v>
      </c>
      <c r="AD1471">
        <v>699439744</v>
      </c>
      <c r="AE1471">
        <v>296895424</v>
      </c>
      <c r="AF1471">
        <v>1002240320</v>
      </c>
      <c r="AG1471">
        <v>301559744</v>
      </c>
      <c r="AH1471">
        <v>82511264</v>
      </c>
      <c r="AI1471">
        <v>58461012</v>
      </c>
      <c r="AJ1471">
        <v>140972272</v>
      </c>
      <c r="AK1471">
        <v>59709036</v>
      </c>
      <c r="AL1471">
        <v>38668228</v>
      </c>
      <c r="AM1471">
        <v>881854848</v>
      </c>
      <c r="AN1471">
        <v>441683520</v>
      </c>
      <c r="AO1471">
        <v>135780016</v>
      </c>
      <c r="AP1471">
        <v>103675584</v>
      </c>
      <c r="AQ1471">
        <v>113578600</v>
      </c>
      <c r="AR1471">
        <v>1002240320</v>
      </c>
      <c r="AS1471">
        <v>881854848</v>
      </c>
      <c r="AT1471">
        <v>4789</v>
      </c>
      <c r="AU1471">
        <v>0.71099999999999997</v>
      </c>
      <c r="AW1471">
        <v>0.115811</v>
      </c>
      <c r="AX1471">
        <v>0.54273099999999996</v>
      </c>
      <c r="AY1471">
        <v>2.3508999999999999E-2</v>
      </c>
      <c r="AZ1471">
        <v>59536</v>
      </c>
    </row>
    <row r="1472" spans="1:52">
      <c r="A1472">
        <v>2004</v>
      </c>
      <c r="B1472">
        <v>151351</v>
      </c>
      <c r="C1472" t="s">
        <v>542</v>
      </c>
      <c r="D1472" t="s">
        <v>444</v>
      </c>
      <c r="E1472">
        <f t="shared" si="22"/>
        <v>1</v>
      </c>
      <c r="F1472">
        <f>IF(ISNA(VLOOKUP(B1472,criteria!$U$2:$U$174,1,0)),0,1)</f>
        <v>1</v>
      </c>
      <c r="G1472">
        <v>0.82996410353296812</v>
      </c>
      <c r="H1472">
        <v>0.36148417937628047</v>
      </c>
      <c r="I1472">
        <v>21172</v>
      </c>
      <c r="J1472">
        <v>17572</v>
      </c>
      <c r="K1472">
        <v>6309</v>
      </c>
      <c r="L1472">
        <v>43</v>
      </c>
      <c r="M1472">
        <v>6352</v>
      </c>
      <c r="N1472" t="s">
        <v>453</v>
      </c>
      <c r="O1472" t="s">
        <v>282</v>
      </c>
      <c r="P1472" t="s">
        <v>50</v>
      </c>
      <c r="V1472">
        <v>386682272</v>
      </c>
      <c r="W1472">
        <v>337701568</v>
      </c>
      <c r="Y1472">
        <v>40943328</v>
      </c>
      <c r="Z1472">
        <v>91209744</v>
      </c>
      <c r="AA1472">
        <v>279620160</v>
      </c>
      <c r="AB1472">
        <v>31949676</v>
      </c>
      <c r="AC1472">
        <v>73558368</v>
      </c>
      <c r="AD1472">
        <v>686759104</v>
      </c>
      <c r="AE1472">
        <v>320758816</v>
      </c>
      <c r="AF1472">
        <v>1013925312</v>
      </c>
      <c r="AG1472">
        <v>361426336</v>
      </c>
      <c r="AH1472">
        <v>99997832</v>
      </c>
      <c r="AI1472">
        <v>64422172</v>
      </c>
      <c r="AJ1472">
        <v>164420000</v>
      </c>
      <c r="AK1472">
        <v>67809528</v>
      </c>
      <c r="AL1472">
        <v>45443348</v>
      </c>
      <c r="AM1472">
        <v>941797760</v>
      </c>
      <c r="AN1472">
        <v>452687904</v>
      </c>
      <c r="AO1472">
        <v>144920544</v>
      </c>
      <c r="AP1472">
        <v>113578600</v>
      </c>
      <c r="AQ1472">
        <v>132649744</v>
      </c>
      <c r="AR1472">
        <v>1013925312</v>
      </c>
      <c r="AS1472">
        <v>941797760</v>
      </c>
      <c r="AT1472">
        <v>4642</v>
      </c>
      <c r="AU1472">
        <v>0.71399999999999997</v>
      </c>
      <c r="AW1472">
        <v>0.12338499999999999</v>
      </c>
      <c r="AX1472">
        <v>0.54269900000000004</v>
      </c>
      <c r="AY1472">
        <v>2.2151000000000001E-2</v>
      </c>
      <c r="AZ1472">
        <v>60000</v>
      </c>
    </row>
    <row r="1473" spans="1:52">
      <c r="A1473">
        <v>2005</v>
      </c>
      <c r="B1473">
        <v>151351</v>
      </c>
      <c r="C1473" t="s">
        <v>452</v>
      </c>
      <c r="D1473" t="s">
        <v>444</v>
      </c>
      <c r="E1473">
        <f t="shared" si="22"/>
        <v>1</v>
      </c>
      <c r="F1473">
        <f>IF(ISNA(VLOOKUP(B1473,criteria!$U$2:$U$174,1,0)),0,1)</f>
        <v>1</v>
      </c>
      <c r="G1473">
        <v>0.84654591790297629</v>
      </c>
      <c r="H1473">
        <v>0.37356198258251799</v>
      </c>
      <c r="I1473">
        <v>21974</v>
      </c>
      <c r="J1473">
        <v>18602</v>
      </c>
      <c r="K1473">
        <v>6912</v>
      </c>
      <c r="L1473">
        <v>37</v>
      </c>
      <c r="M1473">
        <v>6949</v>
      </c>
      <c r="N1473" t="s">
        <v>453</v>
      </c>
      <c r="O1473" t="s">
        <v>282</v>
      </c>
      <c r="P1473" t="s">
        <v>50</v>
      </c>
      <c r="Q1473" t="s">
        <v>54</v>
      </c>
      <c r="V1473">
        <v>416957600</v>
      </c>
      <c r="W1473">
        <v>364242336</v>
      </c>
      <c r="Y1473">
        <v>34479708</v>
      </c>
      <c r="Z1473">
        <v>111506448</v>
      </c>
      <c r="AA1473">
        <v>265678000</v>
      </c>
      <c r="AB1473">
        <v>32827952</v>
      </c>
      <c r="AC1473">
        <v>80296384</v>
      </c>
      <c r="AD1473">
        <v>721728640</v>
      </c>
      <c r="AE1473">
        <v>326352928</v>
      </c>
      <c r="AF1473">
        <v>1059025600</v>
      </c>
      <c r="AG1473">
        <v>370437056</v>
      </c>
      <c r="AH1473">
        <v>111718736</v>
      </c>
      <c r="AI1473">
        <v>68692480</v>
      </c>
      <c r="AJ1473">
        <v>180411216</v>
      </c>
      <c r="AK1473">
        <v>66890024</v>
      </c>
      <c r="AL1473">
        <v>46665104</v>
      </c>
      <c r="AM1473">
        <v>979719872</v>
      </c>
      <c r="AN1473">
        <v>468191904</v>
      </c>
      <c r="AO1473">
        <v>158566048</v>
      </c>
      <c r="AP1473">
        <v>132649744</v>
      </c>
      <c r="AQ1473">
        <v>144505952</v>
      </c>
      <c r="AR1473">
        <v>1059025600</v>
      </c>
      <c r="AS1473">
        <v>979719872</v>
      </c>
      <c r="AT1473">
        <v>4890</v>
      </c>
      <c r="AU1473">
        <v>0.71299999999999997</v>
      </c>
      <c r="AW1473">
        <v>0.109934</v>
      </c>
      <c r="AX1473">
        <v>0.54316500000000001</v>
      </c>
      <c r="AY1473">
        <v>2.0630099999999998E-2</v>
      </c>
      <c r="AZ1473">
        <v>63414</v>
      </c>
    </row>
    <row r="1474" spans="1:52">
      <c r="A1474">
        <v>2006</v>
      </c>
      <c r="B1474">
        <v>151351</v>
      </c>
      <c r="C1474" t="s">
        <v>452</v>
      </c>
      <c r="D1474" t="s">
        <v>444</v>
      </c>
      <c r="E1474">
        <f t="shared" ref="E1474:E1537" si="23">IF(M1474&gt;999,1,0)</f>
        <v>1</v>
      </c>
      <c r="F1474">
        <f>IF(ISNA(VLOOKUP(B1474,criteria!$U$2:$U$174,1,0)),0,1)</f>
        <v>1</v>
      </c>
      <c r="G1474">
        <v>0.78337399136798647</v>
      </c>
      <c r="H1474">
        <v>0.39203756048483684</v>
      </c>
      <c r="I1474">
        <v>26645</v>
      </c>
      <c r="J1474">
        <v>20873</v>
      </c>
      <c r="K1474">
        <v>8099</v>
      </c>
      <c r="L1474">
        <v>84</v>
      </c>
      <c r="M1474">
        <v>8183</v>
      </c>
      <c r="N1474" t="s">
        <v>453</v>
      </c>
      <c r="O1474" t="s">
        <v>282</v>
      </c>
      <c r="P1474" t="s">
        <v>50</v>
      </c>
      <c r="Q1474" t="s">
        <v>54</v>
      </c>
      <c r="V1474">
        <v>486583232</v>
      </c>
      <c r="W1474">
        <v>426240576</v>
      </c>
      <c r="Y1474">
        <v>49580640</v>
      </c>
      <c r="Z1474">
        <v>117989832</v>
      </c>
      <c r="AA1474">
        <v>280846336</v>
      </c>
      <c r="AB1474">
        <v>35202100</v>
      </c>
      <c r="AC1474">
        <v>84485160</v>
      </c>
      <c r="AD1474">
        <v>835078976</v>
      </c>
      <c r="AE1474">
        <v>351904736</v>
      </c>
      <c r="AF1474">
        <v>1199875456</v>
      </c>
      <c r="AG1474">
        <v>416116512</v>
      </c>
      <c r="AH1474">
        <v>86372464</v>
      </c>
      <c r="AI1474">
        <v>70692312</v>
      </c>
      <c r="AJ1474">
        <v>157064768</v>
      </c>
      <c r="AK1474">
        <v>63532696</v>
      </c>
      <c r="AL1474">
        <v>45888612</v>
      </c>
      <c r="AM1474">
        <v>1089979008</v>
      </c>
      <c r="AN1474">
        <v>504743776</v>
      </c>
      <c r="AO1474">
        <v>166069712</v>
      </c>
      <c r="AP1474">
        <v>681483008</v>
      </c>
      <c r="AQ1474">
        <v>810416640</v>
      </c>
      <c r="AR1474">
        <v>1199875456</v>
      </c>
      <c r="AS1474">
        <v>1089979008</v>
      </c>
      <c r="AT1474">
        <v>4814</v>
      </c>
      <c r="AU1474">
        <v>0.71599999999999997</v>
      </c>
      <c r="AW1474">
        <v>9.9864499999999995E-2</v>
      </c>
      <c r="AX1474">
        <v>0.53396600000000005</v>
      </c>
      <c r="AY1474">
        <v>1.9837400000000002E-2</v>
      </c>
      <c r="AZ1474">
        <v>65802.5</v>
      </c>
    </row>
    <row r="1475" spans="1:52">
      <c r="A1475">
        <v>2007</v>
      </c>
      <c r="B1475">
        <v>151351</v>
      </c>
      <c r="C1475" t="s">
        <v>452</v>
      </c>
      <c r="D1475" t="s">
        <v>444</v>
      </c>
      <c r="E1475">
        <f t="shared" si="23"/>
        <v>1</v>
      </c>
      <c r="F1475">
        <f>IF(ISNA(VLOOKUP(B1475,criteria!$U$2:$U$174,1,0)),0,1)</f>
        <v>1</v>
      </c>
      <c r="G1475">
        <v>0.69795932413365913</v>
      </c>
      <c r="H1475">
        <v>0.35484666206488513</v>
      </c>
      <c r="I1475">
        <v>29059</v>
      </c>
      <c r="J1475">
        <v>20282</v>
      </c>
      <c r="K1475">
        <v>7181</v>
      </c>
      <c r="L1475">
        <v>16</v>
      </c>
      <c r="M1475">
        <v>7197</v>
      </c>
      <c r="N1475" t="s">
        <v>453</v>
      </c>
      <c r="O1475" t="s">
        <v>282</v>
      </c>
      <c r="P1475" t="s">
        <v>50</v>
      </c>
      <c r="Q1475" t="s">
        <v>54</v>
      </c>
      <c r="V1475">
        <v>545299136</v>
      </c>
      <c r="W1475">
        <v>474420096</v>
      </c>
      <c r="Y1475">
        <v>32817212</v>
      </c>
      <c r="Z1475">
        <v>79614224</v>
      </c>
      <c r="AA1475">
        <v>272975840</v>
      </c>
      <c r="AB1475">
        <v>39459216</v>
      </c>
      <c r="AC1475">
        <v>93659600</v>
      </c>
      <c r="AD1475">
        <v>801670144</v>
      </c>
      <c r="AE1475">
        <v>355812000</v>
      </c>
      <c r="AF1475">
        <v>1167273344</v>
      </c>
      <c r="AG1475">
        <v>453138624</v>
      </c>
      <c r="AH1475">
        <v>91436480</v>
      </c>
      <c r="AI1475">
        <v>69917800</v>
      </c>
      <c r="AJ1475">
        <v>161354272</v>
      </c>
      <c r="AK1475">
        <v>65340844</v>
      </c>
      <c r="AL1475">
        <v>40938356</v>
      </c>
      <c r="AM1475">
        <v>1136766208</v>
      </c>
      <c r="AN1475">
        <v>529994144</v>
      </c>
      <c r="AO1475">
        <v>182813696</v>
      </c>
      <c r="AP1475">
        <v>810416640</v>
      </c>
      <c r="AQ1475">
        <v>828584960</v>
      </c>
      <c r="AR1475">
        <v>1167273344</v>
      </c>
      <c r="AS1475">
        <v>1136766208</v>
      </c>
      <c r="AT1475">
        <v>5072</v>
      </c>
      <c r="AU1475">
        <v>0.72599999999999998</v>
      </c>
      <c r="AW1475">
        <v>7.5802599999999998E-2</v>
      </c>
      <c r="AX1475">
        <v>0.52138700000000004</v>
      </c>
      <c r="AY1475">
        <v>1.56939E-2</v>
      </c>
      <c r="AZ1475">
        <v>71045</v>
      </c>
    </row>
    <row r="1476" spans="1:52">
      <c r="A1476">
        <v>2008</v>
      </c>
      <c r="B1476">
        <v>151351</v>
      </c>
      <c r="C1476" t="s">
        <v>452</v>
      </c>
      <c r="D1476" t="s">
        <v>444</v>
      </c>
      <c r="E1476">
        <f t="shared" si="23"/>
        <v>1</v>
      </c>
      <c r="F1476">
        <f>IF(ISNA(VLOOKUP(B1476,criteria!$U$2:$U$174,1,0)),0,1)</f>
        <v>1</v>
      </c>
      <c r="G1476">
        <v>0.70689931680405427</v>
      </c>
      <c r="H1476">
        <v>0.34320976450837154</v>
      </c>
      <c r="I1476">
        <v>31177</v>
      </c>
      <c r="J1476">
        <v>22039</v>
      </c>
      <c r="K1476">
        <v>7553</v>
      </c>
      <c r="L1476">
        <v>11</v>
      </c>
      <c r="M1476">
        <v>7564</v>
      </c>
      <c r="N1476" t="s">
        <v>453</v>
      </c>
      <c r="O1476" t="s">
        <v>282</v>
      </c>
      <c r="P1476" t="s">
        <v>50</v>
      </c>
      <c r="Q1476" t="s">
        <v>54</v>
      </c>
      <c r="V1476">
        <v>614637568</v>
      </c>
      <c r="W1476">
        <v>531686912</v>
      </c>
      <c r="Y1476">
        <v>41272136</v>
      </c>
      <c r="Z1476">
        <v>123259080</v>
      </c>
      <c r="AA1476">
        <v>289589344</v>
      </c>
      <c r="AB1476">
        <v>38778328</v>
      </c>
      <c r="AC1476">
        <v>85005480</v>
      </c>
      <c r="AD1476">
        <v>917262720</v>
      </c>
      <c r="AE1476">
        <v>314957920</v>
      </c>
      <c r="AF1476">
        <v>1252013568</v>
      </c>
      <c r="AG1476">
        <v>499876096</v>
      </c>
      <c r="AH1476">
        <v>93168296</v>
      </c>
      <c r="AI1476">
        <v>69886216</v>
      </c>
      <c r="AJ1476">
        <v>163054512</v>
      </c>
      <c r="AK1476">
        <v>88184832</v>
      </c>
      <c r="AL1476">
        <v>56832104</v>
      </c>
      <c r="AM1476">
        <v>1197587712</v>
      </c>
      <c r="AN1476">
        <v>561317120</v>
      </c>
      <c r="AO1476">
        <v>189430272</v>
      </c>
      <c r="AP1476">
        <v>828584960</v>
      </c>
      <c r="AQ1476">
        <v>643520064</v>
      </c>
      <c r="AR1476">
        <v>1252013568</v>
      </c>
      <c r="AS1476">
        <v>1197587712</v>
      </c>
      <c r="AT1476">
        <v>4953</v>
      </c>
      <c r="AU1476">
        <v>0.73499999999999999</v>
      </c>
      <c r="AW1476">
        <v>5.7150899999999998E-2</v>
      </c>
      <c r="AX1476">
        <v>0.52302000000000004</v>
      </c>
      <c r="AY1476">
        <v>1.22399E-2</v>
      </c>
      <c r="AZ1476">
        <v>76400</v>
      </c>
    </row>
    <row r="1477" spans="1:52">
      <c r="A1477">
        <v>2009</v>
      </c>
      <c r="B1477">
        <v>151351</v>
      </c>
      <c r="C1477" t="s">
        <v>452</v>
      </c>
      <c r="D1477" t="s">
        <v>444</v>
      </c>
      <c r="E1477">
        <f t="shared" si="23"/>
        <v>1</v>
      </c>
      <c r="F1477">
        <f>IF(ISNA(VLOOKUP(B1477,criteria!$U$2:$U$174,1,0)),0,1)</f>
        <v>1</v>
      </c>
      <c r="G1477">
        <v>0.72627306049498652</v>
      </c>
      <c r="H1477">
        <v>0.30561001042752867</v>
      </c>
      <c r="I1477">
        <v>33011</v>
      </c>
      <c r="J1477">
        <v>23975</v>
      </c>
      <c r="K1477">
        <v>7306</v>
      </c>
      <c r="L1477">
        <v>21</v>
      </c>
      <c r="M1477">
        <v>7327</v>
      </c>
      <c r="N1477" t="s">
        <v>453</v>
      </c>
      <c r="O1477" t="s">
        <v>282</v>
      </c>
      <c r="P1477" t="s">
        <v>50</v>
      </c>
      <c r="Q1477" t="s">
        <v>54</v>
      </c>
      <c r="R1477">
        <v>-86.526899999999998</v>
      </c>
      <c r="S1477">
        <v>39.166499999999999</v>
      </c>
      <c r="V1477">
        <v>682242176</v>
      </c>
      <c r="W1477">
        <v>575621376</v>
      </c>
      <c r="Y1477">
        <v>37846344</v>
      </c>
      <c r="Z1477">
        <v>137934784</v>
      </c>
      <c r="AA1477">
        <v>275908224</v>
      </c>
      <c r="AB1477">
        <v>42060928</v>
      </c>
      <c r="AC1477">
        <v>34858168</v>
      </c>
      <c r="AD1477">
        <v>961957312</v>
      </c>
      <c r="AE1477">
        <v>396009760</v>
      </c>
      <c r="AF1477">
        <v>1371960448</v>
      </c>
      <c r="AG1477">
        <v>480500352</v>
      </c>
      <c r="AH1477">
        <v>105573264</v>
      </c>
      <c r="AI1477">
        <v>52558304</v>
      </c>
      <c r="AJ1477">
        <v>158131568</v>
      </c>
      <c r="AK1477">
        <v>103625568</v>
      </c>
      <c r="AL1477">
        <v>62114952</v>
      </c>
      <c r="AM1477">
        <v>1233437056</v>
      </c>
      <c r="AN1477">
        <v>585323200</v>
      </c>
      <c r="AO1477">
        <v>204183408</v>
      </c>
      <c r="AP1477">
        <v>643520064</v>
      </c>
      <c r="AQ1477">
        <v>722778048</v>
      </c>
      <c r="AR1477">
        <v>1371960448</v>
      </c>
      <c r="AS1477">
        <v>1233437056</v>
      </c>
      <c r="AT1477">
        <v>4489</v>
      </c>
      <c r="AU1477">
        <v>0.71299999999999997</v>
      </c>
      <c r="AW1477">
        <v>5.55912E-2</v>
      </c>
      <c r="AX1477">
        <v>0.51536599999999999</v>
      </c>
      <c r="AY1477">
        <v>1.2659399999999999E-2</v>
      </c>
      <c r="AZ1477">
        <v>75826</v>
      </c>
    </row>
    <row r="1478" spans="1:52">
      <c r="A1478">
        <v>2010</v>
      </c>
      <c r="B1478">
        <v>151351</v>
      </c>
      <c r="C1478" t="s">
        <v>452</v>
      </c>
      <c r="D1478" t="s">
        <v>444</v>
      </c>
      <c r="E1478">
        <f t="shared" si="23"/>
        <v>1</v>
      </c>
      <c r="F1478">
        <f>IF(ISNA(VLOOKUP(B1478,criteria!$U$2:$U$174,1,0)),0,1)</f>
        <v>1</v>
      </c>
      <c r="G1478">
        <v>0.69149486641793079</v>
      </c>
      <c r="H1478">
        <v>0.27647591666338467</v>
      </c>
      <c r="I1478">
        <v>36719</v>
      </c>
      <c r="J1478">
        <v>25391</v>
      </c>
      <c r="K1478">
        <v>6985</v>
      </c>
      <c r="L1478">
        <v>35</v>
      </c>
      <c r="M1478">
        <v>7020</v>
      </c>
      <c r="N1478" t="s">
        <v>453</v>
      </c>
      <c r="O1478" t="s">
        <v>282</v>
      </c>
      <c r="P1478" t="s">
        <v>50</v>
      </c>
      <c r="Q1478" t="s">
        <v>54</v>
      </c>
      <c r="R1478">
        <v>-86.526799999999994</v>
      </c>
      <c r="S1478">
        <v>39.166400000000003</v>
      </c>
      <c r="V1478">
        <v>715038144</v>
      </c>
      <c r="W1478">
        <v>603143040</v>
      </c>
      <c r="Y1478">
        <v>37955980</v>
      </c>
      <c r="Z1478">
        <v>153950592</v>
      </c>
      <c r="AA1478">
        <v>286155168</v>
      </c>
      <c r="AB1478">
        <v>54755508</v>
      </c>
      <c r="AC1478">
        <v>34580800</v>
      </c>
      <c r="AD1478">
        <v>1012114176</v>
      </c>
      <c r="AE1478">
        <v>406143776</v>
      </c>
      <c r="AF1478">
        <v>1438451968</v>
      </c>
      <c r="AG1478">
        <v>502809408</v>
      </c>
      <c r="AH1478">
        <v>115281872</v>
      </c>
      <c r="AI1478">
        <v>51012000</v>
      </c>
      <c r="AJ1478">
        <v>166293872</v>
      </c>
      <c r="AK1478">
        <v>100803824</v>
      </c>
      <c r="AL1478">
        <v>50480392</v>
      </c>
      <c r="AM1478">
        <v>1272259328</v>
      </c>
      <c r="AN1478">
        <v>605949952</v>
      </c>
      <c r="AO1478">
        <v>195042656</v>
      </c>
      <c r="AP1478">
        <v>722778048</v>
      </c>
      <c r="AQ1478">
        <v>807627328</v>
      </c>
      <c r="AR1478">
        <v>1438451968</v>
      </c>
      <c r="AS1478">
        <v>1272259328</v>
      </c>
      <c r="AT1478">
        <v>4973</v>
      </c>
      <c r="AU1478">
        <v>0.72</v>
      </c>
      <c r="AW1478">
        <v>6.3180799999999995E-2</v>
      </c>
      <c r="AX1478">
        <v>0.50961400000000001</v>
      </c>
      <c r="AY1478">
        <v>1.5629400000000002E-2</v>
      </c>
      <c r="AZ1478">
        <v>72081</v>
      </c>
    </row>
    <row r="1479" spans="1:52">
      <c r="A1479">
        <v>2011</v>
      </c>
      <c r="B1479">
        <v>151351</v>
      </c>
      <c r="C1479" t="s">
        <v>452</v>
      </c>
      <c r="D1479" t="s">
        <v>444</v>
      </c>
      <c r="E1479">
        <f t="shared" si="23"/>
        <v>1</v>
      </c>
      <c r="F1479">
        <f>IF(ISNA(VLOOKUP(B1479,criteria!$U$2:$U$174,1,0)),0,1)</f>
        <v>1</v>
      </c>
      <c r="G1479">
        <v>0.72278380373672557</v>
      </c>
      <c r="H1479">
        <v>0.29165193478687879</v>
      </c>
      <c r="I1479">
        <v>35218</v>
      </c>
      <c r="J1479">
        <v>25455</v>
      </c>
      <c r="K1479">
        <v>7383</v>
      </c>
      <c r="L1479">
        <v>41</v>
      </c>
      <c r="M1479">
        <v>7424</v>
      </c>
      <c r="N1479" t="s">
        <v>453</v>
      </c>
      <c r="O1479" t="s">
        <v>282</v>
      </c>
      <c r="P1479" t="s">
        <v>50</v>
      </c>
      <c r="Q1479" t="s">
        <v>54</v>
      </c>
      <c r="R1479">
        <v>-86.526899999999998</v>
      </c>
      <c r="S1479">
        <v>39.166400000000003</v>
      </c>
      <c r="T1479">
        <v>3.4000000000000002E-2</v>
      </c>
      <c r="U1479">
        <v>5582</v>
      </c>
      <c r="V1479">
        <v>760535296</v>
      </c>
      <c r="W1479">
        <v>638672256</v>
      </c>
      <c r="Y1479">
        <v>34263896</v>
      </c>
      <c r="Z1479">
        <v>147290464</v>
      </c>
      <c r="AA1479">
        <v>251959088</v>
      </c>
      <c r="AB1479">
        <v>51080700</v>
      </c>
      <c r="AC1479">
        <v>54219096</v>
      </c>
      <c r="AD1479">
        <v>1063581120</v>
      </c>
      <c r="AE1479">
        <v>366481696</v>
      </c>
      <c r="AF1479">
        <v>1451211520</v>
      </c>
      <c r="AG1479">
        <v>529700352</v>
      </c>
      <c r="AH1479">
        <v>112966328</v>
      </c>
      <c r="AI1479">
        <v>52364872</v>
      </c>
      <c r="AJ1479">
        <v>165331200</v>
      </c>
      <c r="AK1479">
        <v>93940584</v>
      </c>
      <c r="AL1479">
        <v>51881504</v>
      </c>
      <c r="AM1479">
        <v>1303653760</v>
      </c>
      <c r="AN1479">
        <v>607377984</v>
      </c>
      <c r="AO1479">
        <v>186874432</v>
      </c>
      <c r="AP1479">
        <v>807627328</v>
      </c>
      <c r="AQ1479">
        <v>772185088</v>
      </c>
      <c r="AR1479">
        <v>1451211520</v>
      </c>
      <c r="AS1479">
        <v>1303653760</v>
      </c>
      <c r="AT1479">
        <v>5430</v>
      </c>
      <c r="AU1479">
        <v>0.753</v>
      </c>
      <c r="AW1479">
        <v>6.1512600000000001E-2</v>
      </c>
      <c r="AX1479">
        <v>0.519451</v>
      </c>
      <c r="AY1479">
        <v>1.41193E-2</v>
      </c>
      <c r="AZ1479">
        <v>70027</v>
      </c>
    </row>
    <row r="1480" spans="1:52">
      <c r="A1480">
        <v>2012</v>
      </c>
      <c r="B1480">
        <v>151351</v>
      </c>
      <c r="C1480" t="s">
        <v>452</v>
      </c>
      <c r="D1480" t="s">
        <v>444</v>
      </c>
      <c r="E1480">
        <f t="shared" si="23"/>
        <v>1</v>
      </c>
      <c r="F1480">
        <f>IF(ISNA(VLOOKUP(B1480,criteria!$U$2:$U$174,1,0)),0,1)</f>
        <v>1</v>
      </c>
      <c r="G1480">
        <v>0.74412006695605304</v>
      </c>
      <c r="H1480">
        <v>0.29026231508311728</v>
      </c>
      <c r="I1480">
        <v>35247</v>
      </c>
      <c r="J1480">
        <v>26228</v>
      </c>
      <c r="K1480">
        <v>7579</v>
      </c>
      <c r="L1480">
        <v>34</v>
      </c>
      <c r="M1480">
        <v>7613</v>
      </c>
      <c r="N1480" t="s">
        <v>453</v>
      </c>
      <c r="O1480" t="s">
        <v>282</v>
      </c>
      <c r="P1480" t="s">
        <v>50</v>
      </c>
      <c r="Q1480" t="s">
        <v>54</v>
      </c>
      <c r="R1480">
        <v>-86.526899999999998</v>
      </c>
      <c r="S1480">
        <v>39.166400000000003</v>
      </c>
      <c r="T1480">
        <v>6.4000000000000001E-2</v>
      </c>
      <c r="U1480">
        <v>5971</v>
      </c>
      <c r="V1480">
        <v>788763648</v>
      </c>
      <c r="W1480">
        <v>654939264</v>
      </c>
      <c r="Y1480">
        <v>61736756</v>
      </c>
      <c r="Z1480">
        <v>149474144</v>
      </c>
      <c r="AA1480">
        <v>271140064</v>
      </c>
      <c r="AB1480">
        <v>54291160</v>
      </c>
      <c r="AC1480">
        <v>40397044</v>
      </c>
      <c r="AD1480">
        <v>1141714560</v>
      </c>
      <c r="AE1480">
        <v>319466496</v>
      </c>
      <c r="AF1480">
        <v>1478126720</v>
      </c>
      <c r="AG1480">
        <v>543761088</v>
      </c>
      <c r="AH1480">
        <v>111346216</v>
      </c>
      <c r="AI1480">
        <v>54603928</v>
      </c>
      <c r="AJ1480">
        <v>165950144</v>
      </c>
      <c r="AK1480">
        <v>123672464</v>
      </c>
      <c r="AL1480">
        <v>54307972</v>
      </c>
      <c r="AM1480">
        <v>1352296064</v>
      </c>
      <c r="AN1480">
        <v>609885888</v>
      </c>
      <c r="AO1480">
        <v>201314400</v>
      </c>
      <c r="AP1480">
        <v>772185088</v>
      </c>
      <c r="AQ1480">
        <v>835123328</v>
      </c>
      <c r="AR1480">
        <v>1478126720</v>
      </c>
      <c r="AS1480">
        <v>1352296064</v>
      </c>
      <c r="AT1480">
        <v>5522</v>
      </c>
      <c r="AU1480">
        <v>0.77</v>
      </c>
      <c r="AW1480">
        <v>5.5771000000000001E-2</v>
      </c>
      <c r="AX1480">
        <v>0.52599700000000005</v>
      </c>
      <c r="AY1480">
        <v>1.0935500000000001E-2</v>
      </c>
      <c r="AZ1480">
        <v>70874</v>
      </c>
    </row>
    <row r="1481" spans="1:52">
      <c r="A1481">
        <v>2013</v>
      </c>
      <c r="B1481">
        <v>151351</v>
      </c>
      <c r="C1481" t="s">
        <v>452</v>
      </c>
      <c r="D1481" t="s">
        <v>444</v>
      </c>
      <c r="E1481">
        <f t="shared" si="23"/>
        <v>1</v>
      </c>
      <c r="F1481">
        <f>IF(ISNA(VLOOKUP(B1481,criteria!$U$2:$U$174,1,0)),0,1)</f>
        <v>1</v>
      </c>
      <c r="G1481">
        <v>0.72172579707079787</v>
      </c>
      <c r="H1481">
        <v>0.27853479853479851</v>
      </c>
      <c r="I1481">
        <v>37826</v>
      </c>
      <c r="J1481">
        <v>27300</v>
      </c>
      <c r="K1481">
        <v>7583</v>
      </c>
      <c r="L1481">
        <v>21</v>
      </c>
      <c r="M1481">
        <v>7604</v>
      </c>
      <c r="N1481" t="s">
        <v>453</v>
      </c>
      <c r="O1481" t="s">
        <v>282</v>
      </c>
      <c r="P1481" t="s">
        <v>50</v>
      </c>
      <c r="Q1481" t="s">
        <v>54</v>
      </c>
      <c r="R1481">
        <v>-86.526899999999998</v>
      </c>
      <c r="S1481">
        <v>39.166400000000003</v>
      </c>
      <c r="T1481">
        <v>5.8999999999999997E-2</v>
      </c>
      <c r="U1481">
        <v>6671</v>
      </c>
      <c r="V1481">
        <v>820491776</v>
      </c>
      <c r="W1481">
        <v>680313024</v>
      </c>
      <c r="Y1481">
        <v>43538496</v>
      </c>
      <c r="Z1481">
        <v>149530480</v>
      </c>
      <c r="AA1481">
        <v>253495552</v>
      </c>
      <c r="AB1481">
        <v>60964576</v>
      </c>
      <c r="AC1481">
        <v>34891280</v>
      </c>
      <c r="AD1481">
        <v>1165680768</v>
      </c>
      <c r="AE1481">
        <v>357390400</v>
      </c>
      <c r="AF1481">
        <v>1530585088</v>
      </c>
      <c r="AG1481">
        <v>567846464</v>
      </c>
      <c r="AH1481">
        <v>103546168</v>
      </c>
      <c r="AI1481">
        <v>44332484</v>
      </c>
      <c r="AJ1481">
        <v>147878656</v>
      </c>
      <c r="AK1481">
        <v>166778000</v>
      </c>
      <c r="AL1481">
        <v>53478656</v>
      </c>
      <c r="AM1481">
        <v>1460882176</v>
      </c>
      <c r="AN1481">
        <v>647583744</v>
      </c>
      <c r="AO1481">
        <v>225843504</v>
      </c>
      <c r="AP1481">
        <v>835123328</v>
      </c>
      <c r="AQ1481">
        <v>961053888</v>
      </c>
      <c r="AR1481">
        <v>1530585088</v>
      </c>
      <c r="AS1481">
        <v>1460882176</v>
      </c>
      <c r="AT1481">
        <v>5862</v>
      </c>
      <c r="AU1481">
        <v>0.77600000000000002</v>
      </c>
      <c r="AW1481">
        <v>5.0879800000000003E-2</v>
      </c>
      <c r="AX1481">
        <v>0.52066400000000002</v>
      </c>
      <c r="AY1481">
        <v>1.0357E-2</v>
      </c>
      <c r="AZ1481">
        <v>74590</v>
      </c>
    </row>
    <row r="1482" spans="1:52">
      <c r="A1482">
        <v>2014</v>
      </c>
      <c r="B1482">
        <v>151351</v>
      </c>
      <c r="C1482" t="s">
        <v>452</v>
      </c>
      <c r="D1482" t="s">
        <v>444</v>
      </c>
      <c r="E1482">
        <f t="shared" si="23"/>
        <v>1</v>
      </c>
      <c r="F1482">
        <f>IF(ISNA(VLOOKUP(B1482,criteria!$U$2:$U$174,1,0)),0,1)</f>
        <v>1</v>
      </c>
      <c r="G1482">
        <v>0.76090424069083107</v>
      </c>
      <c r="H1482">
        <v>0.27887812635535636</v>
      </c>
      <c r="I1482">
        <v>36362</v>
      </c>
      <c r="J1482">
        <v>27668</v>
      </c>
      <c r="K1482">
        <v>7697</v>
      </c>
      <c r="L1482">
        <v>19</v>
      </c>
      <c r="M1482">
        <v>7716</v>
      </c>
      <c r="N1482" t="s">
        <v>453</v>
      </c>
      <c r="O1482" t="s">
        <v>282</v>
      </c>
      <c r="P1482" t="s">
        <v>50</v>
      </c>
      <c r="Q1482" t="s">
        <v>54</v>
      </c>
      <c r="R1482">
        <v>-86.526899999999998</v>
      </c>
      <c r="S1482">
        <v>39.166400000000003</v>
      </c>
      <c r="T1482">
        <v>3.9E-2</v>
      </c>
      <c r="U1482">
        <v>7158</v>
      </c>
      <c r="V1482">
        <v>855242048</v>
      </c>
      <c r="W1482">
        <v>705286272</v>
      </c>
      <c r="Y1482">
        <v>30728964</v>
      </c>
      <c r="Z1482">
        <v>145936336</v>
      </c>
      <c r="AA1482">
        <v>246025440</v>
      </c>
      <c r="AB1482">
        <v>65384684</v>
      </c>
      <c r="AC1482">
        <v>42323380</v>
      </c>
      <c r="AD1482">
        <v>1162563584</v>
      </c>
      <c r="AE1482">
        <v>323437728</v>
      </c>
      <c r="AF1482">
        <v>1511178368</v>
      </c>
      <c r="AG1482">
        <v>576248192</v>
      </c>
      <c r="AH1482">
        <v>98607560</v>
      </c>
      <c r="AI1482">
        <v>40687824</v>
      </c>
      <c r="AJ1482">
        <v>139295392</v>
      </c>
      <c r="AK1482">
        <v>180947136</v>
      </c>
      <c r="AL1482">
        <v>59266380</v>
      </c>
      <c r="AM1482">
        <v>1492193024</v>
      </c>
      <c r="AN1482">
        <v>666056960</v>
      </c>
      <c r="AO1482">
        <v>239273216</v>
      </c>
      <c r="AP1482">
        <v>961053888</v>
      </c>
      <c r="AQ1482">
        <v>960625472</v>
      </c>
      <c r="AR1482">
        <v>1511178368</v>
      </c>
      <c r="AS1482">
        <v>1492193024</v>
      </c>
      <c r="AT1482">
        <v>5626</v>
      </c>
      <c r="AU1482">
        <v>0.77100000000000002</v>
      </c>
      <c r="AW1482">
        <v>4.7287599999999999E-2</v>
      </c>
      <c r="AX1482">
        <v>0.51719599999999999</v>
      </c>
      <c r="AY1482">
        <v>9.8259999999999997E-3</v>
      </c>
      <c r="AZ1482">
        <v>77347.5</v>
      </c>
    </row>
    <row r="1483" spans="1:52">
      <c r="A1483">
        <v>2015</v>
      </c>
      <c r="B1483">
        <v>151351</v>
      </c>
      <c r="C1483" t="s">
        <v>452</v>
      </c>
      <c r="D1483" t="s">
        <v>444</v>
      </c>
      <c r="E1483">
        <f t="shared" si="23"/>
        <v>1</v>
      </c>
      <c r="F1483">
        <f>IF(ISNA(VLOOKUP(B1483,criteria!$U$2:$U$174,1,0)),0,1)</f>
        <v>1</v>
      </c>
      <c r="G1483">
        <v>0.7798625409622133</v>
      </c>
      <c r="H1483">
        <v>0.29283801874163318</v>
      </c>
      <c r="I1483">
        <v>34483</v>
      </c>
      <c r="J1483">
        <v>26892</v>
      </c>
      <c r="K1483">
        <v>7846</v>
      </c>
      <c r="L1483">
        <v>29</v>
      </c>
      <c r="M1483">
        <v>7875</v>
      </c>
      <c r="N1483" t="s">
        <v>453</v>
      </c>
      <c r="O1483" t="s">
        <v>282</v>
      </c>
      <c r="P1483" t="s">
        <v>50</v>
      </c>
      <c r="Q1483" t="s">
        <v>54</v>
      </c>
      <c r="R1483">
        <v>-86.526899999999998</v>
      </c>
      <c r="S1483">
        <v>39.166400000000003</v>
      </c>
      <c r="T1483">
        <v>0.03</v>
      </c>
      <c r="U1483">
        <v>7267</v>
      </c>
      <c r="V1483">
        <v>887928896</v>
      </c>
      <c r="W1483">
        <v>731629824</v>
      </c>
      <c r="Y1483">
        <v>31919124</v>
      </c>
      <c r="Z1483">
        <v>141325248</v>
      </c>
      <c r="AA1483">
        <v>251057424</v>
      </c>
      <c r="AB1483">
        <v>62006212</v>
      </c>
      <c r="AC1483">
        <v>36771572</v>
      </c>
      <c r="AD1483">
        <v>1195703680</v>
      </c>
      <c r="AE1483">
        <v>329543808</v>
      </c>
      <c r="AF1483">
        <v>1544686976</v>
      </c>
      <c r="AG1483">
        <v>610380032</v>
      </c>
      <c r="AH1483">
        <v>97037496</v>
      </c>
      <c r="AI1483">
        <v>41464984</v>
      </c>
      <c r="AJ1483">
        <v>138502480</v>
      </c>
      <c r="AK1483">
        <v>191483424</v>
      </c>
      <c r="AL1483">
        <v>63446508</v>
      </c>
      <c r="AM1483">
        <v>1537007104</v>
      </c>
      <c r="AN1483">
        <v>730405376</v>
      </c>
      <c r="AO1483">
        <v>270832672</v>
      </c>
      <c r="AP1483">
        <v>960625472</v>
      </c>
      <c r="AQ1483">
        <v>991133952</v>
      </c>
      <c r="AR1483">
        <v>1544686976</v>
      </c>
      <c r="AS1483">
        <v>1537007104</v>
      </c>
      <c r="AT1483">
        <v>5330</v>
      </c>
      <c r="AU1483">
        <v>0.76400000000000001</v>
      </c>
      <c r="AW1483">
        <v>4.3432800000000001E-2</v>
      </c>
      <c r="AX1483">
        <v>0.52998400000000001</v>
      </c>
      <c r="AY1483">
        <v>1.0256400000000001E-2</v>
      </c>
      <c r="AZ1483">
        <v>76133</v>
      </c>
    </row>
    <row r="1484" spans="1:52">
      <c r="A1484">
        <v>2016</v>
      </c>
      <c r="B1484">
        <v>151351</v>
      </c>
      <c r="C1484" t="s">
        <v>452</v>
      </c>
      <c r="D1484" t="s">
        <v>444</v>
      </c>
      <c r="E1484">
        <f t="shared" si="23"/>
        <v>1</v>
      </c>
      <c r="F1484">
        <f>IF(ISNA(VLOOKUP(B1484,criteria!$U$2:$U$174,1,0)),0,1)</f>
        <v>1</v>
      </c>
      <c r="G1484">
        <v>0.78716157709403678</v>
      </c>
      <c r="H1484">
        <v>0.28135083602229394</v>
      </c>
      <c r="I1484">
        <v>34646</v>
      </c>
      <c r="J1484">
        <v>27272</v>
      </c>
      <c r="K1484">
        <v>7654</v>
      </c>
      <c r="L1484">
        <v>19</v>
      </c>
      <c r="M1484">
        <v>7673</v>
      </c>
      <c r="N1484" t="s">
        <v>453</v>
      </c>
      <c r="O1484" t="s">
        <v>282</v>
      </c>
      <c r="P1484" t="s">
        <v>50</v>
      </c>
      <c r="Q1484" t="s">
        <v>54</v>
      </c>
      <c r="R1484">
        <v>-86.526899999999998</v>
      </c>
      <c r="S1484">
        <v>39.166400000000003</v>
      </c>
      <c r="T1484">
        <v>3.5999999999999997E-2</v>
      </c>
      <c r="U1484">
        <v>6720</v>
      </c>
      <c r="V1484">
        <v>915562048</v>
      </c>
      <c r="W1484">
        <v>742668992</v>
      </c>
      <c r="Y1484">
        <v>22124054</v>
      </c>
      <c r="Z1484">
        <v>149350560</v>
      </c>
      <c r="AA1484">
        <v>247198480</v>
      </c>
      <c r="AB1484">
        <v>83352608</v>
      </c>
      <c r="AC1484">
        <v>37434104</v>
      </c>
      <c r="AD1484">
        <v>1208051584</v>
      </c>
      <c r="AE1484">
        <v>387525952</v>
      </c>
      <c r="AF1484">
        <v>1627310080</v>
      </c>
      <c r="AG1484">
        <v>628105088</v>
      </c>
      <c r="AH1484">
        <v>99983544</v>
      </c>
      <c r="AI1484">
        <v>44140068</v>
      </c>
      <c r="AJ1484">
        <v>144123616</v>
      </c>
      <c r="AK1484">
        <v>201405456</v>
      </c>
      <c r="AL1484">
        <v>66608696</v>
      </c>
      <c r="AM1484">
        <v>1582458496</v>
      </c>
      <c r="AN1484">
        <v>767330240</v>
      </c>
      <c r="AO1484">
        <v>268003344</v>
      </c>
      <c r="AP1484">
        <v>991133952</v>
      </c>
      <c r="AQ1484">
        <v>1081730432</v>
      </c>
      <c r="AR1484">
        <v>1627310080</v>
      </c>
      <c r="AS1484">
        <v>1582458496</v>
      </c>
      <c r="AT1484">
        <v>5703</v>
      </c>
      <c r="AU1484">
        <v>0.77300000000000002</v>
      </c>
      <c r="AW1484">
        <v>4.20571E-2</v>
      </c>
      <c r="AX1484">
        <v>0.53157100000000002</v>
      </c>
      <c r="AY1484">
        <v>9.4823700000000004E-3</v>
      </c>
      <c r="AZ1484">
        <v>75001</v>
      </c>
    </row>
    <row r="1485" spans="1:52">
      <c r="A1485">
        <v>2017</v>
      </c>
      <c r="B1485">
        <v>151351</v>
      </c>
      <c r="C1485" t="s">
        <v>452</v>
      </c>
      <c r="D1485" t="s">
        <v>444</v>
      </c>
      <c r="E1485">
        <f t="shared" si="23"/>
        <v>1</v>
      </c>
      <c r="F1485">
        <f>IF(ISNA(VLOOKUP(B1485,criteria!$U$2:$U$174,1,0)),0,1)</f>
        <v>1</v>
      </c>
      <c r="G1485">
        <v>0.76010396051408002</v>
      </c>
      <c r="H1485">
        <v>0.25098814229249011</v>
      </c>
      <c r="I1485">
        <v>41939</v>
      </c>
      <c r="J1485">
        <v>31878</v>
      </c>
      <c r="K1485">
        <v>7975</v>
      </c>
      <c r="L1485">
        <v>26</v>
      </c>
      <c r="M1485">
        <v>8001</v>
      </c>
      <c r="N1485" t="s">
        <v>453</v>
      </c>
      <c r="O1485" t="s">
        <v>282</v>
      </c>
      <c r="P1485" t="s">
        <v>50</v>
      </c>
      <c r="Q1485" t="s">
        <v>54</v>
      </c>
      <c r="R1485">
        <v>-86.526600000000002</v>
      </c>
      <c r="S1485">
        <v>39.1661</v>
      </c>
      <c r="T1485">
        <v>3.9E-2</v>
      </c>
      <c r="U1485">
        <v>6525</v>
      </c>
      <c r="V1485">
        <v>940245504</v>
      </c>
      <c r="W1485">
        <v>759973952</v>
      </c>
      <c r="Y1485">
        <v>24808030</v>
      </c>
      <c r="Z1485">
        <v>146647888</v>
      </c>
      <c r="AA1485">
        <v>258287936</v>
      </c>
      <c r="AB1485">
        <v>82421040</v>
      </c>
      <c r="AC1485">
        <v>44769712</v>
      </c>
      <c r="AD1485">
        <v>1229757568</v>
      </c>
      <c r="AE1485">
        <v>372185632</v>
      </c>
      <c r="AF1485">
        <v>1627433984</v>
      </c>
      <c r="AG1485">
        <v>640013888</v>
      </c>
      <c r="AH1485">
        <v>101495816</v>
      </c>
      <c r="AI1485">
        <v>41281672</v>
      </c>
      <c r="AJ1485">
        <v>142777488</v>
      </c>
      <c r="AK1485">
        <v>202838656</v>
      </c>
      <c r="AL1485">
        <v>66127676</v>
      </c>
      <c r="AM1485">
        <v>1596088576</v>
      </c>
      <c r="AN1485">
        <v>784081280</v>
      </c>
      <c r="AO1485">
        <v>267556032</v>
      </c>
      <c r="AP1485">
        <v>1081730432</v>
      </c>
      <c r="AQ1485">
        <v>1154032000</v>
      </c>
      <c r="AR1485">
        <v>1627433984</v>
      </c>
      <c r="AS1485">
        <v>1596088576</v>
      </c>
    </row>
    <row r="1486" spans="1:52">
      <c r="A1486">
        <v>1990</v>
      </c>
      <c r="B1486">
        <v>152080</v>
      </c>
      <c r="C1486" t="s">
        <v>543</v>
      </c>
      <c r="D1486" t="s">
        <v>444</v>
      </c>
      <c r="E1486">
        <f t="shared" si="23"/>
        <v>0</v>
      </c>
      <c r="F1486">
        <f>IF(ISNA(VLOOKUP(B1486,criteria!$U$2:$U$174,1,0)),0,1)</f>
        <v>1</v>
      </c>
      <c r="G1486" t="s">
        <v>636</v>
      </c>
      <c r="H1486" t="s">
        <v>636</v>
      </c>
      <c r="N1486">
        <v>46556</v>
      </c>
      <c r="O1486" t="s">
        <v>282</v>
      </c>
      <c r="V1486">
        <v>117798656</v>
      </c>
      <c r="Z1486">
        <v>24780632</v>
      </c>
      <c r="AA1486">
        <v>1806232</v>
      </c>
      <c r="AB1486">
        <v>32201964</v>
      </c>
      <c r="AC1486">
        <v>9246567</v>
      </c>
      <c r="AF1486">
        <v>285236832</v>
      </c>
      <c r="AG1486">
        <v>74542352</v>
      </c>
      <c r="AH1486">
        <v>21375836</v>
      </c>
      <c r="AI1486">
        <v>5002451</v>
      </c>
      <c r="AJ1486">
        <v>26378288</v>
      </c>
      <c r="AK1486">
        <v>15508770</v>
      </c>
      <c r="AL1486">
        <v>9012446</v>
      </c>
      <c r="AM1486">
        <v>278179136</v>
      </c>
      <c r="AN1486">
        <v>95882944</v>
      </c>
      <c r="AO1486">
        <v>15205443</v>
      </c>
    </row>
    <row r="1487" spans="1:52">
      <c r="A1487">
        <v>1991</v>
      </c>
      <c r="B1487">
        <v>152080</v>
      </c>
      <c r="C1487" t="s">
        <v>543</v>
      </c>
      <c r="D1487" t="s">
        <v>444</v>
      </c>
      <c r="E1487">
        <f t="shared" si="23"/>
        <v>0</v>
      </c>
      <c r="F1487">
        <f>IF(ISNA(VLOOKUP(B1487,criteria!$U$2:$U$174,1,0)),0,1)</f>
        <v>1</v>
      </c>
      <c r="G1487" t="s">
        <v>636</v>
      </c>
      <c r="H1487" t="s">
        <v>636</v>
      </c>
      <c r="N1487">
        <v>46556</v>
      </c>
      <c r="O1487" t="s">
        <v>282</v>
      </c>
      <c r="V1487">
        <v>128832808</v>
      </c>
      <c r="Z1487">
        <v>27400130</v>
      </c>
      <c r="AA1487">
        <v>2129282</v>
      </c>
      <c r="AB1487">
        <v>33851912</v>
      </c>
      <c r="AC1487">
        <v>8100076</v>
      </c>
      <c r="AF1487">
        <v>306187136</v>
      </c>
      <c r="AG1487">
        <v>79024448</v>
      </c>
      <c r="AH1487">
        <v>22866060</v>
      </c>
      <c r="AI1487">
        <v>4895625</v>
      </c>
      <c r="AJ1487">
        <v>27761684</v>
      </c>
      <c r="AK1487">
        <v>16460059</v>
      </c>
      <c r="AL1487">
        <v>9141068</v>
      </c>
      <c r="AM1487">
        <v>305508576</v>
      </c>
      <c r="AN1487">
        <v>103097480</v>
      </c>
      <c r="AO1487">
        <v>17340624</v>
      </c>
    </row>
    <row r="1488" spans="1:52">
      <c r="A1488">
        <v>1992</v>
      </c>
      <c r="B1488">
        <v>152080</v>
      </c>
      <c r="C1488" t="s">
        <v>543</v>
      </c>
      <c r="D1488" t="s">
        <v>444</v>
      </c>
      <c r="E1488">
        <f t="shared" si="23"/>
        <v>0</v>
      </c>
      <c r="F1488">
        <f>IF(ISNA(VLOOKUP(B1488,criteria!$U$2:$U$174,1,0)),0,1)</f>
        <v>1</v>
      </c>
      <c r="G1488" t="s">
        <v>636</v>
      </c>
      <c r="H1488" t="s">
        <v>636</v>
      </c>
      <c r="N1488">
        <v>46556</v>
      </c>
      <c r="O1488" t="s">
        <v>282</v>
      </c>
      <c r="V1488">
        <v>139045888</v>
      </c>
      <c r="Z1488">
        <v>29226592</v>
      </c>
      <c r="AA1488">
        <v>2321299</v>
      </c>
      <c r="AB1488">
        <v>34185576</v>
      </c>
      <c r="AC1488">
        <v>9025718</v>
      </c>
      <c r="AF1488">
        <v>324967680</v>
      </c>
      <c r="AG1488">
        <v>83947304</v>
      </c>
      <c r="AH1488">
        <v>23657252</v>
      </c>
      <c r="AI1488">
        <v>5352689</v>
      </c>
      <c r="AJ1488">
        <v>29009940</v>
      </c>
      <c r="AK1488">
        <v>18112196</v>
      </c>
      <c r="AL1488">
        <v>9824880</v>
      </c>
      <c r="AM1488">
        <v>319124384</v>
      </c>
      <c r="AN1488">
        <v>108755632</v>
      </c>
      <c r="AO1488">
        <v>18592764</v>
      </c>
      <c r="AV1488">
        <v>3900</v>
      </c>
    </row>
    <row r="1489" spans="1:52">
      <c r="A1489">
        <v>1993</v>
      </c>
      <c r="B1489">
        <v>152080</v>
      </c>
      <c r="C1489" t="s">
        <v>543</v>
      </c>
      <c r="D1489" t="s">
        <v>444</v>
      </c>
      <c r="E1489">
        <f t="shared" si="23"/>
        <v>0</v>
      </c>
      <c r="F1489">
        <f>IF(ISNA(VLOOKUP(B1489,criteria!$U$2:$U$174,1,0)),0,1)</f>
        <v>1</v>
      </c>
      <c r="G1489" t="s">
        <v>636</v>
      </c>
      <c r="H1489" t="s">
        <v>636</v>
      </c>
      <c r="N1489">
        <v>46556</v>
      </c>
      <c r="O1489" t="s">
        <v>282</v>
      </c>
      <c r="V1489">
        <v>151019904</v>
      </c>
      <c r="Z1489">
        <v>29954472</v>
      </c>
      <c r="AA1489">
        <v>2129358</v>
      </c>
      <c r="AB1489">
        <v>37149640</v>
      </c>
      <c r="AC1489">
        <v>9718968</v>
      </c>
      <c r="AF1489">
        <v>347124736</v>
      </c>
      <c r="AG1489">
        <v>88499344</v>
      </c>
      <c r="AH1489">
        <v>24007276</v>
      </c>
      <c r="AI1489">
        <v>5437567</v>
      </c>
      <c r="AJ1489">
        <v>29444844</v>
      </c>
      <c r="AK1489">
        <v>19885334</v>
      </c>
      <c r="AL1489">
        <v>10345637</v>
      </c>
      <c r="AM1489">
        <v>341496160</v>
      </c>
      <c r="AN1489">
        <v>114009368</v>
      </c>
      <c r="AO1489">
        <v>19009072</v>
      </c>
      <c r="AV1489">
        <v>4060</v>
      </c>
    </row>
    <row r="1490" spans="1:52">
      <c r="A1490">
        <v>1994</v>
      </c>
      <c r="B1490">
        <v>152080</v>
      </c>
      <c r="C1490" t="s">
        <v>543</v>
      </c>
      <c r="D1490" t="s">
        <v>444</v>
      </c>
      <c r="E1490">
        <f t="shared" si="23"/>
        <v>0</v>
      </c>
      <c r="F1490">
        <f>IF(ISNA(VLOOKUP(B1490,criteria!$U$2:$U$174,1,0)),0,1)</f>
        <v>1</v>
      </c>
      <c r="G1490" t="s">
        <v>636</v>
      </c>
      <c r="H1490" t="s">
        <v>636</v>
      </c>
      <c r="N1490">
        <v>46556</v>
      </c>
      <c r="O1490" t="s">
        <v>282</v>
      </c>
      <c r="V1490">
        <v>163431104</v>
      </c>
      <c r="Z1490">
        <v>32751450</v>
      </c>
      <c r="AA1490">
        <v>1433591</v>
      </c>
      <c r="AB1490">
        <v>37977776</v>
      </c>
      <c r="AC1490">
        <v>12349453</v>
      </c>
      <c r="AF1490">
        <v>376949856</v>
      </c>
      <c r="AG1490">
        <v>95242480</v>
      </c>
      <c r="AH1490">
        <v>24648404</v>
      </c>
      <c r="AI1490">
        <v>5222470</v>
      </c>
      <c r="AJ1490">
        <v>29870874</v>
      </c>
      <c r="AK1490">
        <v>20803012</v>
      </c>
      <c r="AL1490">
        <v>11091134</v>
      </c>
      <c r="AM1490">
        <v>376652096</v>
      </c>
      <c r="AN1490">
        <v>120572752</v>
      </c>
      <c r="AO1490">
        <v>20013608</v>
      </c>
      <c r="AV1490">
        <v>4300</v>
      </c>
    </row>
    <row r="1491" spans="1:52">
      <c r="A1491">
        <v>1995</v>
      </c>
      <c r="B1491">
        <v>152080</v>
      </c>
      <c r="C1491" t="s">
        <v>543</v>
      </c>
      <c r="D1491" t="s">
        <v>444</v>
      </c>
      <c r="E1491">
        <f t="shared" si="23"/>
        <v>0</v>
      </c>
      <c r="F1491">
        <f>IF(ISNA(VLOOKUP(B1491,criteria!$U$2:$U$174,1,0)),0,1)</f>
        <v>1</v>
      </c>
      <c r="G1491" t="s">
        <v>636</v>
      </c>
      <c r="H1491" t="s">
        <v>636</v>
      </c>
      <c r="N1491">
        <v>46556</v>
      </c>
      <c r="O1491" t="s">
        <v>282</v>
      </c>
      <c r="V1491">
        <v>171426480</v>
      </c>
      <c r="Z1491">
        <v>33884144</v>
      </c>
      <c r="AA1491">
        <v>1183188</v>
      </c>
      <c r="AB1491">
        <v>41052856</v>
      </c>
      <c r="AC1491">
        <v>14462571</v>
      </c>
      <c r="AF1491">
        <v>401906624</v>
      </c>
      <c r="AG1491">
        <v>102830536</v>
      </c>
      <c r="AH1491">
        <v>24966746</v>
      </c>
      <c r="AI1491">
        <v>7558974</v>
      </c>
      <c r="AJ1491">
        <v>32525720</v>
      </c>
      <c r="AK1491">
        <v>23695884</v>
      </c>
      <c r="AL1491">
        <v>11954266</v>
      </c>
      <c r="AM1491">
        <v>393524352</v>
      </c>
      <c r="AN1491">
        <v>129289064</v>
      </c>
      <c r="AO1491">
        <v>21490524</v>
      </c>
      <c r="AV1491">
        <v>4550</v>
      </c>
    </row>
    <row r="1492" spans="1:52">
      <c r="A1492">
        <v>1996</v>
      </c>
      <c r="B1492">
        <v>152080</v>
      </c>
      <c r="C1492" t="s">
        <v>543</v>
      </c>
      <c r="D1492" t="s">
        <v>444</v>
      </c>
      <c r="E1492">
        <f t="shared" si="23"/>
        <v>0</v>
      </c>
      <c r="F1492">
        <f>IF(ISNA(VLOOKUP(B1492,criteria!$U$2:$U$174,1,0)),0,1)</f>
        <v>1</v>
      </c>
      <c r="G1492" t="s">
        <v>636</v>
      </c>
      <c r="H1492" t="s">
        <v>636</v>
      </c>
      <c r="N1492">
        <v>46556</v>
      </c>
      <c r="O1492" t="s">
        <v>282</v>
      </c>
      <c r="V1492">
        <v>181067008</v>
      </c>
      <c r="W1492">
        <v>181067008</v>
      </c>
      <c r="Z1492">
        <v>21595000</v>
      </c>
      <c r="AA1492">
        <v>595000</v>
      </c>
      <c r="AB1492">
        <v>84233000</v>
      </c>
      <c r="AF1492">
        <v>753923968</v>
      </c>
      <c r="AG1492">
        <v>125240000</v>
      </c>
      <c r="AH1492">
        <v>20469000</v>
      </c>
      <c r="AI1492">
        <v>15264000</v>
      </c>
      <c r="AJ1492">
        <v>35733000</v>
      </c>
      <c r="AK1492">
        <v>30744000</v>
      </c>
      <c r="AL1492">
        <v>15791000</v>
      </c>
      <c r="AM1492">
        <v>395608992</v>
      </c>
      <c r="AR1492">
        <v>753923968</v>
      </c>
      <c r="AS1492">
        <v>395608992</v>
      </c>
      <c r="AT1492">
        <v>1757</v>
      </c>
      <c r="AU1492">
        <v>0.93500000000000005</v>
      </c>
      <c r="AV1492">
        <v>4800</v>
      </c>
    </row>
    <row r="1493" spans="1:52">
      <c r="A1493">
        <v>1997</v>
      </c>
      <c r="B1493">
        <v>152080</v>
      </c>
      <c r="C1493" t="s">
        <v>543</v>
      </c>
      <c r="D1493" t="s">
        <v>444</v>
      </c>
      <c r="E1493">
        <f t="shared" si="23"/>
        <v>0</v>
      </c>
      <c r="F1493">
        <f>IF(ISNA(VLOOKUP(B1493,criteria!$U$2:$U$174,1,0)),0,1)</f>
        <v>1</v>
      </c>
      <c r="G1493" t="s">
        <v>636</v>
      </c>
      <c r="H1493" t="s">
        <v>636</v>
      </c>
      <c r="N1493">
        <v>46556</v>
      </c>
      <c r="O1493" t="s">
        <v>282</v>
      </c>
      <c r="V1493">
        <v>145251008</v>
      </c>
      <c r="W1493">
        <v>145251008</v>
      </c>
      <c r="Z1493">
        <v>25822000</v>
      </c>
      <c r="AA1493">
        <v>550000</v>
      </c>
      <c r="AB1493">
        <v>117155000</v>
      </c>
      <c r="AC1493">
        <v>17174000</v>
      </c>
      <c r="AF1493">
        <v>729214016</v>
      </c>
      <c r="AG1493">
        <v>133763000</v>
      </c>
      <c r="AH1493">
        <v>23449000</v>
      </c>
      <c r="AI1493">
        <v>17814000</v>
      </c>
      <c r="AJ1493">
        <v>41263000</v>
      </c>
      <c r="AK1493">
        <v>33433000</v>
      </c>
      <c r="AL1493">
        <v>17970000</v>
      </c>
      <c r="AM1493">
        <v>372812992</v>
      </c>
      <c r="AN1493">
        <v>174170096</v>
      </c>
      <c r="AO1493">
        <v>30888810</v>
      </c>
      <c r="AR1493">
        <v>729214016</v>
      </c>
      <c r="AS1493">
        <v>372812992</v>
      </c>
      <c r="AT1493">
        <v>1765</v>
      </c>
      <c r="AU1493">
        <v>0.93899999999999995</v>
      </c>
      <c r="AV1493">
        <v>5060</v>
      </c>
      <c r="AW1493">
        <v>2.2408999999999998E-2</v>
      </c>
      <c r="AX1493">
        <v>0.46218500000000001</v>
      </c>
      <c r="AY1493" t="s">
        <v>82</v>
      </c>
      <c r="AZ1493">
        <v>70870.5</v>
      </c>
    </row>
    <row r="1494" spans="1:52">
      <c r="A1494">
        <v>1998</v>
      </c>
      <c r="B1494">
        <v>152080</v>
      </c>
      <c r="C1494" t="s">
        <v>543</v>
      </c>
      <c r="D1494" t="s">
        <v>444</v>
      </c>
      <c r="E1494">
        <f t="shared" si="23"/>
        <v>0</v>
      </c>
      <c r="F1494">
        <f>IF(ISNA(VLOOKUP(B1494,criteria!$U$2:$U$174,1,0)),0,1)</f>
        <v>1</v>
      </c>
      <c r="G1494" t="s">
        <v>636</v>
      </c>
      <c r="H1494" t="s">
        <v>636</v>
      </c>
      <c r="N1494">
        <v>46556</v>
      </c>
      <c r="O1494" t="s">
        <v>282</v>
      </c>
      <c r="V1494">
        <v>152048992</v>
      </c>
      <c r="W1494">
        <v>152048992</v>
      </c>
      <c r="Z1494">
        <v>26586000</v>
      </c>
      <c r="AA1494">
        <v>727000</v>
      </c>
      <c r="AB1494">
        <v>97278000</v>
      </c>
      <c r="AC1494">
        <v>17800000</v>
      </c>
      <c r="AF1494">
        <v>653620992</v>
      </c>
      <c r="AG1494">
        <v>144088992</v>
      </c>
      <c r="AH1494">
        <v>27682000</v>
      </c>
      <c r="AI1494">
        <v>17822000</v>
      </c>
      <c r="AJ1494">
        <v>45504000</v>
      </c>
      <c r="AK1494">
        <v>36501000</v>
      </c>
      <c r="AL1494">
        <v>18492000</v>
      </c>
      <c r="AM1494">
        <v>395408000</v>
      </c>
      <c r="AN1494">
        <v>189454560</v>
      </c>
      <c r="AO1494">
        <v>34767036</v>
      </c>
      <c r="AR1494">
        <v>653620992</v>
      </c>
      <c r="AS1494">
        <v>395408000</v>
      </c>
      <c r="AT1494">
        <v>1796</v>
      </c>
      <c r="AU1494">
        <v>0.94499999999999995</v>
      </c>
      <c r="AV1494">
        <v>5366</v>
      </c>
      <c r="AW1494">
        <v>2.1897799999999999E-2</v>
      </c>
      <c r="AX1494">
        <v>0.45255499999999999</v>
      </c>
      <c r="AY1494">
        <v>5.0182500000000001E-3</v>
      </c>
      <c r="AZ1494">
        <v>73039.5</v>
      </c>
    </row>
    <row r="1495" spans="1:52">
      <c r="A1495">
        <v>1999</v>
      </c>
      <c r="B1495">
        <v>152080</v>
      </c>
      <c r="C1495" t="s">
        <v>543</v>
      </c>
      <c r="D1495" t="s">
        <v>444</v>
      </c>
      <c r="E1495">
        <f t="shared" si="23"/>
        <v>0</v>
      </c>
      <c r="F1495">
        <f>IF(ISNA(VLOOKUP(B1495,criteria!$U$2:$U$174,1,0)),0,1)</f>
        <v>1</v>
      </c>
      <c r="G1495" t="s">
        <v>636</v>
      </c>
      <c r="H1495" t="s">
        <v>636</v>
      </c>
      <c r="N1495">
        <v>46556</v>
      </c>
      <c r="O1495" t="s">
        <v>282</v>
      </c>
      <c r="V1495">
        <v>217919008</v>
      </c>
      <c r="W1495">
        <v>159908000</v>
      </c>
      <c r="Z1495">
        <v>27874000</v>
      </c>
      <c r="AA1495">
        <v>562000</v>
      </c>
      <c r="AB1495">
        <v>152335008</v>
      </c>
      <c r="AC1495">
        <v>21650000</v>
      </c>
      <c r="AF1495">
        <v>1759048960</v>
      </c>
      <c r="AG1495">
        <v>154404000</v>
      </c>
      <c r="AH1495">
        <v>30302000</v>
      </c>
      <c r="AI1495">
        <v>20767000</v>
      </c>
      <c r="AJ1495">
        <v>51069000</v>
      </c>
      <c r="AK1495">
        <v>31266000</v>
      </c>
      <c r="AL1495">
        <v>20675000</v>
      </c>
      <c r="AM1495">
        <v>444144992</v>
      </c>
      <c r="AN1495">
        <v>204477872</v>
      </c>
      <c r="AO1495">
        <v>37005464</v>
      </c>
      <c r="AR1495">
        <v>1759048960</v>
      </c>
      <c r="AS1495">
        <v>444144992</v>
      </c>
      <c r="AT1495">
        <v>1760</v>
      </c>
      <c r="AU1495">
        <v>0.93700000000000006</v>
      </c>
      <c r="AV1495">
        <v>5600</v>
      </c>
      <c r="AW1495">
        <v>2.4390200000000001E-2</v>
      </c>
      <c r="AX1495">
        <v>0.45365899999999998</v>
      </c>
      <c r="AY1495">
        <v>5.3215099999999998E-3</v>
      </c>
      <c r="AZ1495">
        <v>77306</v>
      </c>
    </row>
    <row r="1496" spans="1:52">
      <c r="A1496">
        <v>2000</v>
      </c>
      <c r="B1496">
        <v>152080</v>
      </c>
      <c r="C1496" t="s">
        <v>543</v>
      </c>
      <c r="D1496" t="s">
        <v>444</v>
      </c>
      <c r="E1496">
        <f t="shared" si="23"/>
        <v>0</v>
      </c>
      <c r="F1496">
        <f>IF(ISNA(VLOOKUP(B1496,criteria!$U$2:$U$174,1,0)),0,1)</f>
        <v>1</v>
      </c>
      <c r="G1496" t="s">
        <v>636</v>
      </c>
      <c r="H1496" t="s">
        <v>636</v>
      </c>
      <c r="N1496">
        <v>46556</v>
      </c>
      <c r="O1496" t="s">
        <v>282</v>
      </c>
      <c r="V1496">
        <v>232610000</v>
      </c>
      <c r="W1496">
        <v>166264000</v>
      </c>
      <c r="Z1496">
        <v>31140000</v>
      </c>
      <c r="AA1496">
        <v>3645000</v>
      </c>
      <c r="AB1496">
        <v>117255000</v>
      </c>
      <c r="AC1496">
        <v>20454000</v>
      </c>
      <c r="AF1496">
        <v>187660000</v>
      </c>
      <c r="AG1496">
        <v>169480000</v>
      </c>
      <c r="AH1496">
        <v>35916000</v>
      </c>
      <c r="AI1496">
        <v>20824000</v>
      </c>
      <c r="AJ1496">
        <v>56740000</v>
      </c>
      <c r="AK1496">
        <v>34330000</v>
      </c>
      <c r="AL1496">
        <v>22029000</v>
      </c>
      <c r="AM1496">
        <v>486280992</v>
      </c>
      <c r="AN1496">
        <v>222904560</v>
      </c>
      <c r="AO1496">
        <v>41459592</v>
      </c>
      <c r="AR1496">
        <v>187660000</v>
      </c>
      <c r="AS1496">
        <v>486280992</v>
      </c>
      <c r="AT1496">
        <v>1794</v>
      </c>
      <c r="AU1496">
        <v>0.94299999999999995</v>
      </c>
      <c r="AV1496">
        <v>5920</v>
      </c>
      <c r="AW1496">
        <v>3.3577299999999997E-2</v>
      </c>
      <c r="AX1496">
        <v>0.45802799999999999</v>
      </c>
      <c r="AY1496">
        <v>4.7352599999999998E-3</v>
      </c>
      <c r="AZ1496">
        <v>80702</v>
      </c>
    </row>
    <row r="1497" spans="1:52">
      <c r="A1497">
        <v>2001</v>
      </c>
      <c r="B1497">
        <v>152080</v>
      </c>
      <c r="C1497" t="s">
        <v>543</v>
      </c>
      <c r="D1497" t="s">
        <v>444</v>
      </c>
      <c r="E1497">
        <f t="shared" si="23"/>
        <v>1</v>
      </c>
      <c r="F1497">
        <f>IF(ISNA(VLOOKUP(B1497,criteria!$U$2:$U$174,1,0)),0,1)</f>
        <v>1</v>
      </c>
      <c r="G1497">
        <v>0.35567394778902506</v>
      </c>
      <c r="H1497">
        <v>0.60994607549430802</v>
      </c>
      <c r="I1497">
        <v>9385</v>
      </c>
      <c r="J1497">
        <v>3338</v>
      </c>
      <c r="K1497">
        <v>2036</v>
      </c>
      <c r="L1497">
        <v>0</v>
      </c>
      <c r="M1497">
        <v>2036</v>
      </c>
      <c r="N1497">
        <v>46556</v>
      </c>
      <c r="O1497" t="s">
        <v>282</v>
      </c>
      <c r="V1497">
        <v>250264992</v>
      </c>
      <c r="W1497">
        <v>170556992</v>
      </c>
      <c r="Z1497">
        <v>35670000</v>
      </c>
      <c r="AA1497">
        <v>4035000</v>
      </c>
      <c r="AB1497">
        <v>112450000</v>
      </c>
      <c r="AC1497">
        <v>24402000</v>
      </c>
      <c r="AF1497">
        <v>166484000</v>
      </c>
      <c r="AG1497">
        <v>194310000</v>
      </c>
      <c r="AH1497">
        <v>42553000</v>
      </c>
      <c r="AI1497">
        <v>21283000</v>
      </c>
      <c r="AJ1497">
        <v>63836000</v>
      </c>
      <c r="AK1497">
        <v>36930000</v>
      </c>
      <c r="AL1497">
        <v>25009000</v>
      </c>
      <c r="AM1497">
        <v>535951008</v>
      </c>
      <c r="AN1497">
        <v>246107520</v>
      </c>
      <c r="AO1497">
        <v>45453496</v>
      </c>
      <c r="AR1497">
        <v>166484000</v>
      </c>
      <c r="AS1497">
        <v>535951008</v>
      </c>
      <c r="AT1497">
        <v>1822</v>
      </c>
      <c r="AU1497">
        <v>0.94899999999999995</v>
      </c>
      <c r="AV1497">
        <v>6210</v>
      </c>
      <c r="AW1497">
        <v>6.7070699999999997E-2</v>
      </c>
      <c r="AX1497">
        <v>0.47191899999999998</v>
      </c>
      <c r="AY1497">
        <v>8.4848500000000004E-3</v>
      </c>
      <c r="AZ1497">
        <v>80862</v>
      </c>
    </row>
    <row r="1498" spans="1:52">
      <c r="A1498">
        <v>2002</v>
      </c>
      <c r="B1498">
        <v>152080</v>
      </c>
      <c r="C1498" t="s">
        <v>543</v>
      </c>
      <c r="D1498" t="s">
        <v>444</v>
      </c>
      <c r="E1498">
        <f t="shared" si="23"/>
        <v>1</v>
      </c>
      <c r="F1498">
        <f>IF(ISNA(VLOOKUP(B1498,criteria!$U$2:$U$174,1,0)),0,1)</f>
        <v>1</v>
      </c>
      <c r="G1498">
        <v>0.34236453201970446</v>
      </c>
      <c r="H1498">
        <v>0.58333333333333337</v>
      </c>
      <c r="I1498">
        <v>9744</v>
      </c>
      <c r="J1498">
        <v>3336</v>
      </c>
      <c r="K1498">
        <v>1946</v>
      </c>
      <c r="L1498">
        <v>0</v>
      </c>
      <c r="M1498">
        <v>1946</v>
      </c>
      <c r="N1498">
        <v>46556</v>
      </c>
      <c r="O1498" t="s">
        <v>282</v>
      </c>
      <c r="V1498">
        <v>277191008</v>
      </c>
      <c r="W1498">
        <v>186514000</v>
      </c>
      <c r="Z1498">
        <v>48035000</v>
      </c>
      <c r="AA1498">
        <v>2915000</v>
      </c>
      <c r="AB1498">
        <v>98827000</v>
      </c>
      <c r="AC1498">
        <v>20247000</v>
      </c>
      <c r="AF1498">
        <v>549195008</v>
      </c>
      <c r="AG1498">
        <v>205360000</v>
      </c>
      <c r="AH1498">
        <v>51438000</v>
      </c>
      <c r="AI1498">
        <v>18323000</v>
      </c>
      <c r="AJ1498">
        <v>69761000</v>
      </c>
      <c r="AK1498">
        <v>38520000</v>
      </c>
      <c r="AL1498">
        <v>24159000</v>
      </c>
      <c r="AM1498">
        <v>552462976</v>
      </c>
      <c r="AN1498">
        <v>243124432</v>
      </c>
      <c r="AO1498">
        <v>46182176</v>
      </c>
      <c r="AP1498">
        <v>2605521920</v>
      </c>
      <c r="AQ1498">
        <v>2609005056</v>
      </c>
      <c r="AR1498">
        <v>549195008</v>
      </c>
      <c r="AS1498">
        <v>552462976</v>
      </c>
      <c r="AT1498">
        <v>1801</v>
      </c>
      <c r="AU1498">
        <v>0.94599999999999995</v>
      </c>
      <c r="AV1498">
        <v>6510</v>
      </c>
      <c r="AW1498">
        <v>8.1136600000000003E-2</v>
      </c>
      <c r="AX1498">
        <v>0.47791899999999998</v>
      </c>
      <c r="AY1498">
        <v>1.30092E-2</v>
      </c>
      <c r="AZ1498">
        <v>81490</v>
      </c>
    </row>
    <row r="1499" spans="1:52">
      <c r="A1499">
        <v>2003</v>
      </c>
      <c r="B1499">
        <v>152080</v>
      </c>
      <c r="C1499" t="s">
        <v>543</v>
      </c>
      <c r="D1499" t="s">
        <v>444</v>
      </c>
      <c r="E1499">
        <f t="shared" si="23"/>
        <v>1</v>
      </c>
      <c r="F1499">
        <f>IF(ISNA(VLOOKUP(B1499,criteria!$U$2:$U$174,1,0)),0,1)</f>
        <v>1</v>
      </c>
      <c r="G1499">
        <v>0.29136006614303434</v>
      </c>
      <c r="H1499">
        <v>0.56640181611804763</v>
      </c>
      <c r="I1499">
        <v>12095</v>
      </c>
      <c r="J1499">
        <v>3524</v>
      </c>
      <c r="K1499">
        <v>1995</v>
      </c>
      <c r="L1499">
        <v>1</v>
      </c>
      <c r="M1499">
        <v>1996</v>
      </c>
      <c r="N1499">
        <v>46556</v>
      </c>
      <c r="O1499" t="s">
        <v>282</v>
      </c>
      <c r="V1499">
        <v>295400992</v>
      </c>
      <c r="W1499">
        <v>195071008</v>
      </c>
      <c r="Z1499">
        <v>51215000</v>
      </c>
      <c r="AA1499">
        <v>2714000</v>
      </c>
      <c r="AB1499">
        <v>163820000</v>
      </c>
      <c r="AC1499">
        <v>20698000</v>
      </c>
      <c r="AF1499">
        <v>1167624960</v>
      </c>
      <c r="AG1499">
        <v>216487008</v>
      </c>
      <c r="AH1499">
        <v>54891000</v>
      </c>
      <c r="AI1499">
        <v>18329000</v>
      </c>
      <c r="AJ1499">
        <v>73220000</v>
      </c>
      <c r="AK1499">
        <v>37718000</v>
      </c>
      <c r="AL1499">
        <v>27178000</v>
      </c>
      <c r="AM1499">
        <v>584763008</v>
      </c>
      <c r="AN1499">
        <v>250737568</v>
      </c>
      <c r="AO1499">
        <v>49841588</v>
      </c>
      <c r="AP1499">
        <v>2609005056</v>
      </c>
      <c r="AQ1499">
        <v>3123454976</v>
      </c>
      <c r="AR1499">
        <v>1167624960</v>
      </c>
      <c r="AS1499">
        <v>584763008</v>
      </c>
      <c r="AT1499">
        <v>1853</v>
      </c>
      <c r="AU1499">
        <v>0.95699999999999996</v>
      </c>
      <c r="AV1499">
        <v>6930</v>
      </c>
      <c r="AW1499">
        <v>6.1600000000000002E-2</v>
      </c>
      <c r="AX1499">
        <v>0.47599999999999998</v>
      </c>
      <c r="AY1499">
        <v>1.0800000000000001E-2</v>
      </c>
      <c r="AZ1499">
        <v>85531</v>
      </c>
    </row>
    <row r="1500" spans="1:52">
      <c r="A1500">
        <v>2004</v>
      </c>
      <c r="B1500">
        <v>152080</v>
      </c>
      <c r="C1500" t="s">
        <v>543</v>
      </c>
      <c r="D1500" t="s">
        <v>444</v>
      </c>
      <c r="E1500">
        <f t="shared" si="23"/>
        <v>1</v>
      </c>
      <c r="F1500">
        <f>IF(ISNA(VLOOKUP(B1500,criteria!$U$2:$U$174,1,0)),0,1)</f>
        <v>1</v>
      </c>
      <c r="G1500">
        <v>0.30356832027850306</v>
      </c>
      <c r="H1500">
        <v>0.56909403669724767</v>
      </c>
      <c r="I1500">
        <v>11490</v>
      </c>
      <c r="J1500">
        <v>3488</v>
      </c>
      <c r="K1500">
        <v>1985</v>
      </c>
      <c r="L1500">
        <v>0</v>
      </c>
      <c r="M1500">
        <v>1985</v>
      </c>
      <c r="N1500">
        <v>46556</v>
      </c>
      <c r="O1500" t="s">
        <v>282</v>
      </c>
      <c r="P1500" t="s">
        <v>50</v>
      </c>
      <c r="V1500">
        <v>314672992</v>
      </c>
      <c r="W1500">
        <v>206020992</v>
      </c>
      <c r="Z1500">
        <v>53468000</v>
      </c>
      <c r="AA1500">
        <v>2923000</v>
      </c>
      <c r="AB1500">
        <v>130156000</v>
      </c>
      <c r="AC1500">
        <v>22513000</v>
      </c>
      <c r="AF1500">
        <v>1227865984</v>
      </c>
      <c r="AG1500">
        <v>219480000</v>
      </c>
      <c r="AH1500">
        <v>59000000</v>
      </c>
      <c r="AI1500">
        <v>16374000</v>
      </c>
      <c r="AJ1500">
        <v>75374000</v>
      </c>
      <c r="AK1500">
        <v>40291000</v>
      </c>
      <c r="AL1500">
        <v>25377000</v>
      </c>
      <c r="AM1500">
        <v>615838016</v>
      </c>
      <c r="AN1500">
        <v>270892288</v>
      </c>
      <c r="AO1500">
        <v>69103776</v>
      </c>
      <c r="AP1500">
        <v>3123454976</v>
      </c>
      <c r="AQ1500">
        <v>3690693888</v>
      </c>
      <c r="AR1500">
        <v>1227865984</v>
      </c>
      <c r="AS1500">
        <v>615838016</v>
      </c>
      <c r="AT1500">
        <v>1872</v>
      </c>
      <c r="AU1500">
        <v>0.95199999999999996</v>
      </c>
      <c r="AV1500">
        <v>7418</v>
      </c>
      <c r="AW1500">
        <v>0.129774</v>
      </c>
      <c r="AX1500">
        <v>0.46180599999999999</v>
      </c>
      <c r="AY1500">
        <v>2.1267399999999999E-2</v>
      </c>
      <c r="AZ1500">
        <v>80978.5</v>
      </c>
    </row>
    <row r="1501" spans="1:52">
      <c r="A1501">
        <v>2005</v>
      </c>
      <c r="B1501">
        <v>152080</v>
      </c>
      <c r="C1501" t="s">
        <v>454</v>
      </c>
      <c r="D1501" t="s">
        <v>444</v>
      </c>
      <c r="E1501">
        <f t="shared" si="23"/>
        <v>1</v>
      </c>
      <c r="F1501">
        <f>IF(ISNA(VLOOKUP(B1501,criteria!$U$2:$U$174,1,0)),0,1)</f>
        <v>1</v>
      </c>
      <c r="G1501">
        <v>0.31645457758925416</v>
      </c>
      <c r="H1501">
        <v>0.54872940519407987</v>
      </c>
      <c r="I1501">
        <v>11316</v>
      </c>
      <c r="J1501">
        <v>3581</v>
      </c>
      <c r="K1501">
        <v>1965</v>
      </c>
      <c r="M1501">
        <v>1965</v>
      </c>
      <c r="N1501">
        <v>46556</v>
      </c>
      <c r="O1501" t="s">
        <v>282</v>
      </c>
      <c r="P1501" t="s">
        <v>50</v>
      </c>
      <c r="Q1501" t="s">
        <v>51</v>
      </c>
      <c r="V1501">
        <v>331848992</v>
      </c>
      <c r="W1501">
        <v>215831008</v>
      </c>
      <c r="Z1501">
        <v>62678000</v>
      </c>
      <c r="AA1501">
        <v>3210000</v>
      </c>
      <c r="AB1501">
        <v>216395008</v>
      </c>
      <c r="AC1501">
        <v>28898000</v>
      </c>
      <c r="AF1501">
        <v>1567528960</v>
      </c>
      <c r="AG1501">
        <v>228208000</v>
      </c>
      <c r="AH1501">
        <v>63584000</v>
      </c>
      <c r="AI1501">
        <v>15154000</v>
      </c>
      <c r="AJ1501">
        <v>78738000</v>
      </c>
      <c r="AK1501">
        <v>42966000</v>
      </c>
      <c r="AL1501">
        <v>26054000</v>
      </c>
      <c r="AM1501">
        <v>643884992</v>
      </c>
      <c r="AN1501">
        <v>278268064</v>
      </c>
      <c r="AO1501">
        <v>71879968</v>
      </c>
      <c r="AP1501">
        <v>3690693888</v>
      </c>
      <c r="AQ1501">
        <v>4487838208</v>
      </c>
      <c r="AR1501">
        <v>1567528960</v>
      </c>
      <c r="AS1501">
        <v>643884992</v>
      </c>
      <c r="AT1501">
        <v>1869</v>
      </c>
      <c r="AU1501">
        <v>0.95599999999999996</v>
      </c>
      <c r="AV1501">
        <v>8010</v>
      </c>
      <c r="AW1501">
        <v>0.107821</v>
      </c>
      <c r="AX1501">
        <v>0.45823799999999998</v>
      </c>
      <c r="AY1501">
        <v>1.7463900000000001E-2</v>
      </c>
      <c r="AZ1501">
        <v>83992</v>
      </c>
    </row>
    <row r="1502" spans="1:52">
      <c r="A1502">
        <v>2006</v>
      </c>
      <c r="B1502">
        <v>152080</v>
      </c>
      <c r="C1502" t="s">
        <v>454</v>
      </c>
      <c r="D1502" t="s">
        <v>444</v>
      </c>
      <c r="E1502">
        <f t="shared" si="23"/>
        <v>1</v>
      </c>
      <c r="F1502">
        <f>IF(ISNA(VLOOKUP(B1502,criteria!$U$2:$U$174,1,0)),0,1)</f>
        <v>1</v>
      </c>
      <c r="G1502">
        <v>0.27289778055642389</v>
      </c>
      <c r="H1502">
        <v>0.58390607101947312</v>
      </c>
      <c r="I1502">
        <v>12796</v>
      </c>
      <c r="J1502">
        <v>3492</v>
      </c>
      <c r="K1502">
        <v>2037</v>
      </c>
      <c r="L1502">
        <v>2</v>
      </c>
      <c r="M1502">
        <v>2039</v>
      </c>
      <c r="N1502">
        <v>46556</v>
      </c>
      <c r="O1502" t="s">
        <v>282</v>
      </c>
      <c r="P1502" t="s">
        <v>50</v>
      </c>
      <c r="Q1502" t="s">
        <v>51</v>
      </c>
      <c r="V1502">
        <v>358116992</v>
      </c>
      <c r="W1502">
        <v>235314000</v>
      </c>
      <c r="Z1502">
        <v>60140000</v>
      </c>
      <c r="AA1502">
        <v>2176000</v>
      </c>
      <c r="AB1502">
        <v>249686000</v>
      </c>
      <c r="AC1502">
        <v>41319000</v>
      </c>
      <c r="AF1502">
        <v>2081830016</v>
      </c>
      <c r="AG1502">
        <v>251143008</v>
      </c>
      <c r="AH1502">
        <v>65494000</v>
      </c>
      <c r="AI1502">
        <v>14329000</v>
      </c>
      <c r="AJ1502">
        <v>79823000</v>
      </c>
      <c r="AK1502">
        <v>45416000</v>
      </c>
      <c r="AL1502">
        <v>27508000</v>
      </c>
      <c r="AM1502">
        <v>680040000</v>
      </c>
      <c r="AN1502">
        <v>294762368</v>
      </c>
      <c r="AO1502">
        <v>76161776</v>
      </c>
      <c r="AP1502">
        <v>4487838208</v>
      </c>
      <c r="AQ1502">
        <v>6066310144</v>
      </c>
      <c r="AR1502">
        <v>2081830016</v>
      </c>
      <c r="AS1502">
        <v>680040000</v>
      </c>
      <c r="AT1502">
        <v>1944</v>
      </c>
      <c r="AU1502">
        <v>0.95499999999999996</v>
      </c>
      <c r="AV1502">
        <v>8730</v>
      </c>
      <c r="AW1502">
        <v>1.4020599999999999E-2</v>
      </c>
      <c r="AX1502">
        <v>0.46556700000000001</v>
      </c>
      <c r="AY1502" t="s">
        <v>82</v>
      </c>
      <c r="AZ1502">
        <v>93866</v>
      </c>
    </row>
    <row r="1503" spans="1:52">
      <c r="A1503">
        <v>2007</v>
      </c>
      <c r="B1503">
        <v>152080</v>
      </c>
      <c r="C1503" t="s">
        <v>454</v>
      </c>
      <c r="D1503" t="s">
        <v>444</v>
      </c>
      <c r="E1503">
        <f t="shared" si="23"/>
        <v>1</v>
      </c>
      <c r="F1503">
        <f>IF(ISNA(VLOOKUP(B1503,criteria!$U$2:$U$174,1,0)),0,1)</f>
        <v>1</v>
      </c>
      <c r="G1503">
        <v>0.24470799145004482</v>
      </c>
      <c r="H1503">
        <v>0.56100309946463789</v>
      </c>
      <c r="I1503">
        <v>14503</v>
      </c>
      <c r="J1503">
        <v>3549</v>
      </c>
      <c r="K1503">
        <v>1989</v>
      </c>
      <c r="L1503">
        <v>2</v>
      </c>
      <c r="M1503">
        <v>1991</v>
      </c>
      <c r="N1503">
        <v>46556</v>
      </c>
      <c r="O1503" t="s">
        <v>282</v>
      </c>
      <c r="P1503" t="s">
        <v>50</v>
      </c>
      <c r="Q1503" t="s">
        <v>51</v>
      </c>
      <c r="V1503">
        <v>382132000</v>
      </c>
      <c r="W1503">
        <v>250476000</v>
      </c>
      <c r="Z1503">
        <v>61783000</v>
      </c>
      <c r="AA1503">
        <v>956000</v>
      </c>
      <c r="AB1503">
        <v>285968992</v>
      </c>
      <c r="AC1503">
        <v>42502000</v>
      </c>
      <c r="AF1503">
        <v>1190386944</v>
      </c>
      <c r="AG1503">
        <v>276132000</v>
      </c>
      <c r="AH1503">
        <v>69673000</v>
      </c>
      <c r="AI1503">
        <v>16175000</v>
      </c>
      <c r="AJ1503">
        <v>85848000</v>
      </c>
      <c r="AK1503">
        <v>44816000</v>
      </c>
      <c r="AL1503">
        <v>28934000</v>
      </c>
      <c r="AM1503">
        <v>730195008</v>
      </c>
      <c r="AN1503">
        <v>307660928</v>
      </c>
      <c r="AO1503">
        <v>92448744</v>
      </c>
      <c r="AP1503">
        <v>6066310144</v>
      </c>
      <c r="AQ1503">
        <v>6351855104</v>
      </c>
      <c r="AR1503">
        <v>1190386944</v>
      </c>
      <c r="AS1503">
        <v>730195008</v>
      </c>
      <c r="AT1503">
        <v>1863</v>
      </c>
      <c r="AU1503">
        <v>0.95799999999999996</v>
      </c>
      <c r="AV1503">
        <v>9290</v>
      </c>
      <c r="AW1503">
        <v>1.5734999999999999E-2</v>
      </c>
      <c r="AX1503">
        <v>0.46294000000000002</v>
      </c>
      <c r="AY1503" t="s">
        <v>82</v>
      </c>
      <c r="AZ1503">
        <v>98770</v>
      </c>
    </row>
    <row r="1504" spans="1:52">
      <c r="A1504">
        <v>2008</v>
      </c>
      <c r="B1504">
        <v>152080</v>
      </c>
      <c r="C1504" t="s">
        <v>454</v>
      </c>
      <c r="D1504" t="s">
        <v>444</v>
      </c>
      <c r="E1504">
        <f t="shared" si="23"/>
        <v>1</v>
      </c>
      <c r="F1504">
        <f>IF(ISNA(VLOOKUP(B1504,criteria!$U$2:$U$174,1,0)),0,1)</f>
        <v>1</v>
      </c>
      <c r="G1504">
        <v>0.26726425242022228</v>
      </c>
      <c r="H1504">
        <v>0.53662463107056613</v>
      </c>
      <c r="I1504">
        <v>13945</v>
      </c>
      <c r="J1504">
        <v>3727</v>
      </c>
      <c r="K1504">
        <v>2000</v>
      </c>
      <c r="L1504">
        <v>0</v>
      </c>
      <c r="M1504">
        <v>2000</v>
      </c>
      <c r="N1504">
        <v>46556</v>
      </c>
      <c r="O1504" t="s">
        <v>282</v>
      </c>
      <c r="P1504" t="s">
        <v>50</v>
      </c>
      <c r="Q1504" t="s">
        <v>51</v>
      </c>
      <c r="V1504">
        <v>399280000</v>
      </c>
      <c r="W1504">
        <v>257796992</v>
      </c>
      <c r="Z1504">
        <v>62148000</v>
      </c>
      <c r="AA1504">
        <v>330000</v>
      </c>
      <c r="AB1504">
        <v>167824992</v>
      </c>
      <c r="AC1504">
        <v>40258000</v>
      </c>
      <c r="AF1504">
        <v>-757244032</v>
      </c>
      <c r="AG1504">
        <v>289695008</v>
      </c>
      <c r="AH1504">
        <v>74820000</v>
      </c>
      <c r="AI1504">
        <v>23307000</v>
      </c>
      <c r="AJ1504">
        <v>98127000</v>
      </c>
      <c r="AK1504">
        <v>44197000</v>
      </c>
      <c r="AL1504">
        <v>32160000</v>
      </c>
      <c r="AM1504">
        <v>773206016</v>
      </c>
      <c r="AN1504">
        <v>327870464</v>
      </c>
      <c r="AO1504">
        <v>94981096</v>
      </c>
      <c r="AP1504">
        <v>6351855104</v>
      </c>
      <c r="AQ1504">
        <v>4920741888</v>
      </c>
      <c r="AR1504">
        <v>-757244032</v>
      </c>
      <c r="AS1504">
        <v>773206016</v>
      </c>
      <c r="AT1504">
        <v>1916</v>
      </c>
      <c r="AU1504">
        <v>0.96</v>
      </c>
      <c r="AV1504">
        <v>9828</v>
      </c>
      <c r="AW1504">
        <v>1.38481E-2</v>
      </c>
      <c r="AX1504">
        <v>0.46244200000000002</v>
      </c>
      <c r="AY1504" t="s">
        <v>82</v>
      </c>
      <c r="AZ1504">
        <v>105352</v>
      </c>
    </row>
    <row r="1505" spans="1:52">
      <c r="A1505">
        <v>2009</v>
      </c>
      <c r="B1505">
        <v>152080</v>
      </c>
      <c r="C1505" t="s">
        <v>454</v>
      </c>
      <c r="D1505" t="s">
        <v>444</v>
      </c>
      <c r="E1505">
        <f t="shared" si="23"/>
        <v>1</v>
      </c>
      <c r="F1505">
        <f>IF(ISNA(VLOOKUP(B1505,criteria!$U$2:$U$174,1,0)),0,1)</f>
        <v>1</v>
      </c>
      <c r="G1505">
        <v>0.28648046249216408</v>
      </c>
      <c r="H1505">
        <v>0.5018234865061999</v>
      </c>
      <c r="I1505">
        <v>14357</v>
      </c>
      <c r="J1505">
        <v>4113</v>
      </c>
      <c r="K1505">
        <v>2062</v>
      </c>
      <c r="L1505">
        <v>2</v>
      </c>
      <c r="M1505">
        <v>2064</v>
      </c>
      <c r="N1505">
        <v>46556</v>
      </c>
      <c r="O1505" t="s">
        <v>282</v>
      </c>
      <c r="P1505" t="s">
        <v>50</v>
      </c>
      <c r="Q1505" t="s">
        <v>51</v>
      </c>
      <c r="R1505">
        <v>-86.238900000000001</v>
      </c>
      <c r="S1505">
        <v>41.701799999999999</v>
      </c>
      <c r="V1505">
        <v>419271008</v>
      </c>
      <c r="W1505">
        <v>260996992</v>
      </c>
      <c r="Y1505">
        <v>328000</v>
      </c>
      <c r="Z1505">
        <v>68790000</v>
      </c>
      <c r="AA1505">
        <v>496000</v>
      </c>
      <c r="AB1505">
        <v>194448992</v>
      </c>
      <c r="AC1505">
        <v>32644000</v>
      </c>
      <c r="AF1505">
        <v>1343014016</v>
      </c>
      <c r="AG1505">
        <v>303876000</v>
      </c>
      <c r="AH1505">
        <v>83194000</v>
      </c>
      <c r="AI1505">
        <v>20513000</v>
      </c>
      <c r="AJ1505">
        <v>103707000</v>
      </c>
      <c r="AK1505">
        <v>44152000</v>
      </c>
      <c r="AL1505">
        <v>32881000</v>
      </c>
      <c r="AM1505">
        <v>829224000</v>
      </c>
      <c r="AN1505">
        <v>362901856</v>
      </c>
      <c r="AO1505">
        <v>112046024</v>
      </c>
      <c r="AP1505">
        <v>4920741888</v>
      </c>
      <c r="AQ1505">
        <v>5340684800</v>
      </c>
      <c r="AR1505">
        <v>1343014016</v>
      </c>
      <c r="AS1505">
        <v>829224000</v>
      </c>
      <c r="AT1505">
        <v>1907</v>
      </c>
      <c r="AU1505">
        <v>0.96</v>
      </c>
      <c r="AV1505">
        <v>10368</v>
      </c>
      <c r="AW1505">
        <v>1.29328E-2</v>
      </c>
      <c r="AX1505">
        <v>0.45765499999999998</v>
      </c>
      <c r="AY1505" t="s">
        <v>82</v>
      </c>
      <c r="AZ1505">
        <v>106809</v>
      </c>
    </row>
    <row r="1506" spans="1:52">
      <c r="A1506">
        <v>2010</v>
      </c>
      <c r="B1506">
        <v>152080</v>
      </c>
      <c r="C1506" t="s">
        <v>454</v>
      </c>
      <c r="D1506" t="s">
        <v>444</v>
      </c>
      <c r="E1506">
        <f t="shared" si="23"/>
        <v>1</v>
      </c>
      <c r="F1506">
        <f>IF(ISNA(VLOOKUP(B1506,criteria!$U$2:$U$174,1,0)),0,1)</f>
        <v>1</v>
      </c>
      <c r="G1506">
        <v>0.28765236553956341</v>
      </c>
      <c r="H1506">
        <v>0.49485276514244675</v>
      </c>
      <c r="I1506">
        <v>14521</v>
      </c>
      <c r="J1506">
        <v>4177</v>
      </c>
      <c r="K1506">
        <v>2066</v>
      </c>
      <c r="L1506">
        <v>1</v>
      </c>
      <c r="M1506">
        <v>2067</v>
      </c>
      <c r="N1506">
        <v>46556</v>
      </c>
      <c r="O1506" t="s">
        <v>282</v>
      </c>
      <c r="P1506" t="s">
        <v>50</v>
      </c>
      <c r="Q1506" t="s">
        <v>51</v>
      </c>
      <c r="R1506">
        <v>-86.238900000000001</v>
      </c>
      <c r="S1506">
        <v>41.701799999999999</v>
      </c>
      <c r="V1506">
        <v>439073984</v>
      </c>
      <c r="W1506">
        <v>264996000</v>
      </c>
      <c r="Y1506">
        <v>279000</v>
      </c>
      <c r="Z1506">
        <v>84910000</v>
      </c>
      <c r="AA1506">
        <v>911000</v>
      </c>
      <c r="AB1506">
        <v>232760992</v>
      </c>
      <c r="AC1506">
        <v>34887000</v>
      </c>
      <c r="AF1506">
        <v>2074188032</v>
      </c>
      <c r="AG1506">
        <v>325566016</v>
      </c>
      <c r="AH1506">
        <v>105885000</v>
      </c>
      <c r="AI1506">
        <v>20650000</v>
      </c>
      <c r="AJ1506">
        <v>126535000</v>
      </c>
      <c r="AK1506">
        <v>46949000</v>
      </c>
      <c r="AL1506">
        <v>33918000</v>
      </c>
      <c r="AM1506">
        <v>885641024</v>
      </c>
      <c r="AN1506">
        <v>369582624</v>
      </c>
      <c r="AO1506">
        <v>124222936</v>
      </c>
      <c r="AP1506">
        <v>5340684800</v>
      </c>
      <c r="AQ1506">
        <v>6383344128</v>
      </c>
      <c r="AR1506">
        <v>2074188032</v>
      </c>
      <c r="AS1506">
        <v>885641024</v>
      </c>
      <c r="AT1506">
        <v>1908</v>
      </c>
      <c r="AU1506">
        <v>0.95899999999999996</v>
      </c>
      <c r="AV1506">
        <v>10866</v>
      </c>
      <c r="AW1506">
        <v>1.1700800000000001E-2</v>
      </c>
      <c r="AX1506">
        <v>0.46218100000000001</v>
      </c>
      <c r="AY1506" t="s">
        <v>82</v>
      </c>
      <c r="AZ1506">
        <v>107055</v>
      </c>
    </row>
    <row r="1507" spans="1:52">
      <c r="A1507">
        <v>2011</v>
      </c>
      <c r="B1507">
        <v>152080</v>
      </c>
      <c r="C1507" t="s">
        <v>454</v>
      </c>
      <c r="D1507" t="s">
        <v>444</v>
      </c>
      <c r="E1507">
        <f t="shared" si="23"/>
        <v>1</v>
      </c>
      <c r="F1507">
        <f>IF(ISNA(VLOOKUP(B1507,criteria!$U$2:$U$174,1,0)),0,1)</f>
        <v>1</v>
      </c>
      <c r="G1507">
        <v>0.24286922890983806</v>
      </c>
      <c r="H1507">
        <v>0.50261259019656634</v>
      </c>
      <c r="I1507">
        <v>16548</v>
      </c>
      <c r="J1507">
        <v>4019</v>
      </c>
      <c r="K1507">
        <v>2019</v>
      </c>
      <c r="L1507">
        <v>1</v>
      </c>
      <c r="M1507">
        <v>2020</v>
      </c>
      <c r="N1507">
        <v>46556</v>
      </c>
      <c r="O1507" t="s">
        <v>282</v>
      </c>
      <c r="P1507" t="s">
        <v>50</v>
      </c>
      <c r="Q1507" t="s">
        <v>51</v>
      </c>
      <c r="R1507">
        <v>-86.2898</v>
      </c>
      <c r="S1507">
        <v>41.616700000000002</v>
      </c>
      <c r="T1507">
        <v>0.01</v>
      </c>
      <c r="U1507">
        <v>1458</v>
      </c>
      <c r="V1507">
        <v>479720992</v>
      </c>
      <c r="W1507">
        <v>269700992</v>
      </c>
      <c r="Y1507">
        <v>759061</v>
      </c>
      <c r="Z1507">
        <v>87203000</v>
      </c>
      <c r="AA1507">
        <v>1078000</v>
      </c>
      <c r="AB1507">
        <v>171770000</v>
      </c>
      <c r="AC1507">
        <v>37676000</v>
      </c>
      <c r="AF1507">
        <v>970497984</v>
      </c>
      <c r="AG1507">
        <v>332299008</v>
      </c>
      <c r="AH1507">
        <v>115840000</v>
      </c>
      <c r="AI1507">
        <v>32229000</v>
      </c>
      <c r="AJ1507">
        <v>148068992</v>
      </c>
      <c r="AK1507">
        <v>57619000</v>
      </c>
      <c r="AL1507">
        <v>38151000</v>
      </c>
      <c r="AM1507">
        <v>942990976</v>
      </c>
      <c r="AN1507">
        <v>398756288</v>
      </c>
      <c r="AO1507">
        <v>120915592</v>
      </c>
      <c r="AP1507">
        <v>6383344128</v>
      </c>
      <c r="AQ1507">
        <v>6444598784</v>
      </c>
      <c r="AR1507">
        <v>970497984</v>
      </c>
      <c r="AS1507">
        <v>942990976</v>
      </c>
      <c r="AT1507">
        <v>1919</v>
      </c>
      <c r="AU1507">
        <v>0.94599999999999995</v>
      </c>
      <c r="AV1507">
        <v>11388</v>
      </c>
      <c r="AW1507">
        <v>6.93241E-3</v>
      </c>
      <c r="AX1507">
        <v>0.46273799999999998</v>
      </c>
      <c r="AY1507" t="s">
        <v>82</v>
      </c>
      <c r="AZ1507">
        <v>109309</v>
      </c>
    </row>
    <row r="1508" spans="1:52">
      <c r="A1508">
        <v>2012</v>
      </c>
      <c r="B1508">
        <v>152080</v>
      </c>
      <c r="C1508" t="s">
        <v>454</v>
      </c>
      <c r="D1508" t="s">
        <v>444</v>
      </c>
      <c r="E1508">
        <f t="shared" si="23"/>
        <v>1</v>
      </c>
      <c r="F1508">
        <f>IF(ISNA(VLOOKUP(B1508,criteria!$U$2:$U$174,1,0)),0,1)</f>
        <v>1</v>
      </c>
      <c r="G1508">
        <v>0.23276522969864952</v>
      </c>
      <c r="H1508">
        <v>0.5102609576893844</v>
      </c>
      <c r="I1508">
        <v>16957</v>
      </c>
      <c r="J1508">
        <v>3947</v>
      </c>
      <c r="K1508">
        <v>2014</v>
      </c>
      <c r="L1508">
        <v>0</v>
      </c>
      <c r="M1508">
        <v>2014</v>
      </c>
      <c r="N1508">
        <v>46556</v>
      </c>
      <c r="O1508" t="s">
        <v>282</v>
      </c>
      <c r="P1508" t="s">
        <v>50</v>
      </c>
      <c r="Q1508" t="s">
        <v>51</v>
      </c>
      <c r="R1508">
        <v>-86.2898</v>
      </c>
      <c r="S1508">
        <v>41.616700000000002</v>
      </c>
      <c r="T1508">
        <v>8.0000000000000002E-3</v>
      </c>
      <c r="U1508">
        <v>1568</v>
      </c>
      <c r="V1508">
        <v>504324992</v>
      </c>
      <c r="W1508">
        <v>277468000</v>
      </c>
      <c r="Y1508">
        <v>136000</v>
      </c>
      <c r="Z1508">
        <v>84488000</v>
      </c>
      <c r="AA1508">
        <v>383000</v>
      </c>
      <c r="AB1508">
        <v>242994000</v>
      </c>
      <c r="AC1508">
        <v>43931000</v>
      </c>
      <c r="AF1508">
        <v>1678914944</v>
      </c>
      <c r="AG1508">
        <v>341958016</v>
      </c>
      <c r="AH1508">
        <v>117369000</v>
      </c>
      <c r="AI1508">
        <v>22180000</v>
      </c>
      <c r="AJ1508">
        <v>139548992</v>
      </c>
      <c r="AK1508">
        <v>56826000</v>
      </c>
      <c r="AL1508">
        <v>39442000</v>
      </c>
      <c r="AM1508">
        <v>959267008</v>
      </c>
      <c r="AN1508">
        <v>414259904</v>
      </c>
      <c r="AO1508">
        <v>127072864</v>
      </c>
      <c r="AP1508">
        <v>6444598784</v>
      </c>
      <c r="AQ1508">
        <v>6959050752</v>
      </c>
      <c r="AR1508">
        <v>1678914944</v>
      </c>
      <c r="AS1508">
        <v>959267008</v>
      </c>
      <c r="AT1508">
        <v>1882</v>
      </c>
      <c r="AU1508">
        <v>0.94899999999999995</v>
      </c>
      <c r="AV1508">
        <v>11934</v>
      </c>
      <c r="AW1508">
        <v>7.26612E-3</v>
      </c>
      <c r="AX1508">
        <v>0.47275200000000001</v>
      </c>
      <c r="AY1508" t="s">
        <v>82</v>
      </c>
      <c r="AZ1508">
        <v>110980</v>
      </c>
    </row>
    <row r="1509" spans="1:52">
      <c r="A1509">
        <v>2013</v>
      </c>
      <c r="B1509">
        <v>152080</v>
      </c>
      <c r="C1509" t="s">
        <v>454</v>
      </c>
      <c r="D1509" t="s">
        <v>444</v>
      </c>
      <c r="E1509">
        <f t="shared" si="23"/>
        <v>1</v>
      </c>
      <c r="F1509">
        <f>IF(ISNA(VLOOKUP(B1509,criteria!$U$2:$U$174,1,0)),0,1)</f>
        <v>1</v>
      </c>
      <c r="G1509">
        <v>0.2230407434691449</v>
      </c>
      <c r="H1509">
        <v>0.52591463414634143</v>
      </c>
      <c r="I1509">
        <v>17647</v>
      </c>
      <c r="J1509">
        <v>3936</v>
      </c>
      <c r="K1509">
        <v>2070</v>
      </c>
      <c r="L1509">
        <v>0</v>
      </c>
      <c r="M1509">
        <v>2070</v>
      </c>
      <c r="N1509">
        <v>46556</v>
      </c>
      <c r="O1509" t="s">
        <v>282</v>
      </c>
      <c r="P1509" t="s">
        <v>50</v>
      </c>
      <c r="Q1509" t="s">
        <v>51</v>
      </c>
      <c r="R1509">
        <v>-86.239000000000004</v>
      </c>
      <c r="S1509">
        <v>41.703099999999999</v>
      </c>
      <c r="T1509">
        <v>8.0000000000000002E-3</v>
      </c>
      <c r="U1509">
        <v>1665</v>
      </c>
      <c r="V1509">
        <v>521396000</v>
      </c>
      <c r="W1509">
        <v>288316000</v>
      </c>
      <c r="Y1509">
        <v>53000</v>
      </c>
      <c r="Z1509">
        <v>85499000</v>
      </c>
      <c r="AA1509">
        <v>357000</v>
      </c>
      <c r="AB1509">
        <v>431193984</v>
      </c>
      <c r="AC1509">
        <v>44902000</v>
      </c>
      <c r="AF1509">
        <v>2567438080</v>
      </c>
      <c r="AG1509">
        <v>339323008</v>
      </c>
      <c r="AH1509">
        <v>107325000</v>
      </c>
      <c r="AI1509">
        <v>27446000</v>
      </c>
      <c r="AJ1509">
        <v>134771008</v>
      </c>
      <c r="AK1509">
        <v>94204000</v>
      </c>
      <c r="AL1509">
        <v>46111000</v>
      </c>
      <c r="AM1509">
        <v>1007718016</v>
      </c>
      <c r="AN1509">
        <v>434725184</v>
      </c>
      <c r="AO1509">
        <v>135000800</v>
      </c>
      <c r="AP1509">
        <v>6959050752</v>
      </c>
      <c r="AQ1509">
        <v>8189095936</v>
      </c>
      <c r="AR1509">
        <v>2567438080</v>
      </c>
      <c r="AS1509">
        <v>1007718016</v>
      </c>
      <c r="AT1509">
        <v>1906</v>
      </c>
      <c r="AU1509">
        <v>0.95699999999999996</v>
      </c>
      <c r="AV1509">
        <v>12512</v>
      </c>
      <c r="AW1509">
        <v>1.17702E-2</v>
      </c>
      <c r="AX1509">
        <v>0.48540499999999998</v>
      </c>
      <c r="AY1509" t="s">
        <v>82</v>
      </c>
      <c r="AZ1509">
        <v>111823</v>
      </c>
    </row>
    <row r="1510" spans="1:52">
      <c r="A1510">
        <v>2014</v>
      </c>
      <c r="B1510">
        <v>152080</v>
      </c>
      <c r="C1510" t="s">
        <v>454</v>
      </c>
      <c r="D1510" t="s">
        <v>444</v>
      </c>
      <c r="E1510">
        <f t="shared" si="23"/>
        <v>1</v>
      </c>
      <c r="F1510">
        <f>IF(ISNA(VLOOKUP(B1510,criteria!$U$2:$U$174,1,0)),0,1)</f>
        <v>1</v>
      </c>
      <c r="G1510">
        <v>0.21144070163678008</v>
      </c>
      <c r="H1510">
        <v>0.53130779392338179</v>
      </c>
      <c r="I1510">
        <v>17901</v>
      </c>
      <c r="J1510">
        <v>3785</v>
      </c>
      <c r="K1510">
        <v>2011</v>
      </c>
      <c r="M1510">
        <v>2011</v>
      </c>
      <c r="N1510">
        <v>46556</v>
      </c>
      <c r="O1510" t="s">
        <v>282</v>
      </c>
      <c r="P1510" t="s">
        <v>50</v>
      </c>
      <c r="Q1510" t="s">
        <v>51</v>
      </c>
      <c r="R1510">
        <v>-86.239000000000004</v>
      </c>
      <c r="S1510">
        <v>41.703099999999999</v>
      </c>
      <c r="T1510">
        <v>6.0000000000000001E-3</v>
      </c>
      <c r="U1510">
        <v>1874</v>
      </c>
      <c r="V1510">
        <v>543929024</v>
      </c>
      <c r="W1510">
        <v>297919008</v>
      </c>
      <c r="Z1510">
        <v>91285000</v>
      </c>
      <c r="AA1510">
        <v>939000</v>
      </c>
      <c r="AB1510">
        <v>492879008</v>
      </c>
      <c r="AC1510">
        <v>46046000</v>
      </c>
      <c r="AF1510">
        <v>1917816960</v>
      </c>
      <c r="AG1510">
        <v>350526016</v>
      </c>
      <c r="AH1510">
        <v>115347000</v>
      </c>
      <c r="AI1510">
        <v>27425000</v>
      </c>
      <c r="AJ1510">
        <v>142772000</v>
      </c>
      <c r="AK1510">
        <v>96775000</v>
      </c>
      <c r="AL1510">
        <v>49735000</v>
      </c>
      <c r="AM1510">
        <v>1057689984</v>
      </c>
      <c r="AN1510">
        <v>452739424</v>
      </c>
      <c r="AO1510">
        <v>138018384</v>
      </c>
      <c r="AP1510">
        <v>8189095936</v>
      </c>
      <c r="AQ1510">
        <v>8784380928</v>
      </c>
      <c r="AR1510">
        <v>1917816960</v>
      </c>
      <c r="AS1510">
        <v>1057689984</v>
      </c>
      <c r="AT1510">
        <v>1984</v>
      </c>
      <c r="AU1510">
        <v>0.96499999999999997</v>
      </c>
      <c r="AV1510">
        <v>13224</v>
      </c>
      <c r="AW1510">
        <v>1.25439E-2</v>
      </c>
      <c r="AX1510">
        <v>0.47416000000000003</v>
      </c>
      <c r="AY1510" t="s">
        <v>82</v>
      </c>
      <c r="AZ1510">
        <v>115278</v>
      </c>
    </row>
    <row r="1511" spans="1:52">
      <c r="A1511">
        <v>2015</v>
      </c>
      <c r="B1511">
        <v>152080</v>
      </c>
      <c r="C1511" t="s">
        <v>454</v>
      </c>
      <c r="D1511" t="s">
        <v>444</v>
      </c>
      <c r="E1511">
        <f t="shared" si="23"/>
        <v>1</v>
      </c>
      <c r="F1511">
        <f>IF(ISNA(VLOOKUP(B1511,criteria!$U$2:$U$174,1,0)),0,1)</f>
        <v>1</v>
      </c>
      <c r="G1511">
        <v>0.19799526353472491</v>
      </c>
      <c r="H1511">
        <v>0.55827538247566066</v>
      </c>
      <c r="I1511">
        <v>18157</v>
      </c>
      <c r="J1511">
        <v>3595</v>
      </c>
      <c r="K1511">
        <v>2007</v>
      </c>
      <c r="M1511">
        <v>2007</v>
      </c>
      <c r="N1511">
        <v>46556</v>
      </c>
      <c r="O1511" t="s">
        <v>282</v>
      </c>
      <c r="P1511" t="s">
        <v>50</v>
      </c>
      <c r="Q1511" t="s">
        <v>51</v>
      </c>
      <c r="R1511">
        <v>-86.239000000000004</v>
      </c>
      <c r="S1511">
        <v>41.703099999999999</v>
      </c>
      <c r="T1511">
        <v>4.0000000000000001E-3</v>
      </c>
      <c r="U1511">
        <v>1720</v>
      </c>
      <c r="V1511">
        <v>570590976</v>
      </c>
      <c r="W1511">
        <v>306742016</v>
      </c>
      <c r="Z1511">
        <v>94036000</v>
      </c>
      <c r="AA1511">
        <v>942000</v>
      </c>
      <c r="AB1511">
        <v>484888000</v>
      </c>
      <c r="AC1511">
        <v>52740000</v>
      </c>
      <c r="AF1511">
        <v>1135750016</v>
      </c>
      <c r="AG1511">
        <v>359447008</v>
      </c>
      <c r="AH1511">
        <v>123725000</v>
      </c>
      <c r="AI1511">
        <v>29133000</v>
      </c>
      <c r="AJ1511">
        <v>152858000</v>
      </c>
      <c r="AK1511">
        <v>106202000</v>
      </c>
      <c r="AL1511">
        <v>52903000</v>
      </c>
      <c r="AM1511">
        <v>1109511040</v>
      </c>
      <c r="AN1511">
        <v>476714560</v>
      </c>
      <c r="AO1511">
        <v>145865616</v>
      </c>
      <c r="AP1511">
        <v>8784380928</v>
      </c>
      <c r="AQ1511">
        <v>8748266496</v>
      </c>
      <c r="AR1511">
        <v>1135750016</v>
      </c>
      <c r="AS1511">
        <v>1109511040</v>
      </c>
      <c r="AT1511">
        <v>1955</v>
      </c>
      <c r="AU1511">
        <v>0.95099999999999996</v>
      </c>
      <c r="AV1511">
        <v>13846</v>
      </c>
      <c r="AW1511">
        <v>8.9136500000000004E-3</v>
      </c>
      <c r="AX1511">
        <v>0.46462399999999998</v>
      </c>
      <c r="AY1511" t="s">
        <v>82</v>
      </c>
      <c r="AZ1511">
        <v>117091</v>
      </c>
    </row>
    <row r="1512" spans="1:52">
      <c r="A1512">
        <v>2016</v>
      </c>
      <c r="B1512">
        <v>152080</v>
      </c>
      <c r="C1512" t="s">
        <v>454</v>
      </c>
      <c r="D1512" t="s">
        <v>444</v>
      </c>
      <c r="E1512">
        <f t="shared" si="23"/>
        <v>1</v>
      </c>
      <c r="F1512">
        <f>IF(ISNA(VLOOKUP(B1512,criteria!$U$2:$U$174,1,0)),0,1)</f>
        <v>1</v>
      </c>
      <c r="G1512">
        <v>0.18733658036400924</v>
      </c>
      <c r="H1512">
        <v>0.55993431855500819</v>
      </c>
      <c r="I1512">
        <v>19505</v>
      </c>
      <c r="J1512">
        <v>3654</v>
      </c>
      <c r="K1512">
        <v>2046</v>
      </c>
      <c r="M1512">
        <v>2046</v>
      </c>
      <c r="N1512">
        <v>46556</v>
      </c>
      <c r="O1512" t="s">
        <v>282</v>
      </c>
      <c r="P1512" t="s">
        <v>50</v>
      </c>
      <c r="Q1512" t="s">
        <v>51</v>
      </c>
      <c r="R1512">
        <v>-86.239000000000004</v>
      </c>
      <c r="S1512">
        <v>41.703099999999999</v>
      </c>
      <c r="T1512">
        <v>8.9999999999999993E-3</v>
      </c>
      <c r="U1512">
        <v>1753</v>
      </c>
      <c r="V1512">
        <v>607182016</v>
      </c>
      <c r="W1512">
        <v>319760000</v>
      </c>
      <c r="Z1512">
        <v>99380000</v>
      </c>
      <c r="AA1512">
        <v>803000</v>
      </c>
      <c r="AB1512">
        <v>395828000</v>
      </c>
      <c r="AC1512">
        <v>50468000</v>
      </c>
      <c r="AF1512">
        <v>2313862912</v>
      </c>
      <c r="AG1512">
        <v>383963008</v>
      </c>
      <c r="AH1512">
        <v>129668000</v>
      </c>
      <c r="AI1512">
        <v>37293000</v>
      </c>
      <c r="AJ1512">
        <v>166960992</v>
      </c>
      <c r="AK1512">
        <v>115179000</v>
      </c>
      <c r="AL1512">
        <v>53274000</v>
      </c>
      <c r="AM1512">
        <v>1169287040</v>
      </c>
      <c r="AN1512">
        <v>499508000</v>
      </c>
      <c r="AO1512">
        <v>158607728</v>
      </c>
      <c r="AP1512">
        <v>8748266496</v>
      </c>
      <c r="AQ1512">
        <v>9684935680</v>
      </c>
      <c r="AR1512">
        <v>2313862912</v>
      </c>
      <c r="AS1512">
        <v>1169287040</v>
      </c>
      <c r="AT1512">
        <v>1920</v>
      </c>
      <c r="AU1512">
        <v>0.95199999999999996</v>
      </c>
      <c r="AV1512">
        <v>14358</v>
      </c>
      <c r="AW1512">
        <v>1.24926E-2</v>
      </c>
      <c r="AX1512">
        <v>0.46044000000000002</v>
      </c>
      <c r="AY1512" t="s">
        <v>82</v>
      </c>
      <c r="AZ1512">
        <v>112232</v>
      </c>
    </row>
    <row r="1513" spans="1:52">
      <c r="A1513">
        <v>2017</v>
      </c>
      <c r="B1513">
        <v>152080</v>
      </c>
      <c r="C1513" t="s">
        <v>454</v>
      </c>
      <c r="D1513" t="s">
        <v>444</v>
      </c>
      <c r="E1513">
        <f t="shared" si="23"/>
        <v>1</v>
      </c>
      <c r="F1513">
        <f>IF(ISNA(VLOOKUP(B1513,criteria!$U$2:$U$174,1,0)),0,1)</f>
        <v>1</v>
      </c>
      <c r="G1513">
        <v>0.18922510734001227</v>
      </c>
      <c r="H1513">
        <v>0.55402485143165858</v>
      </c>
      <c r="I1513">
        <v>19564</v>
      </c>
      <c r="J1513">
        <v>3702</v>
      </c>
      <c r="K1513">
        <v>2051</v>
      </c>
      <c r="M1513">
        <v>2051</v>
      </c>
      <c r="N1513">
        <v>46556</v>
      </c>
      <c r="O1513" t="s">
        <v>282</v>
      </c>
      <c r="P1513" t="s">
        <v>50</v>
      </c>
      <c r="Q1513" t="s">
        <v>51</v>
      </c>
      <c r="R1513">
        <v>-86.239000000000004</v>
      </c>
      <c r="S1513">
        <v>41.703099999999999</v>
      </c>
      <c r="T1513">
        <v>6.0000000000000001E-3</v>
      </c>
      <c r="U1513">
        <v>1659</v>
      </c>
      <c r="V1513">
        <v>629612032</v>
      </c>
      <c r="W1513">
        <v>329119008</v>
      </c>
      <c r="Z1513">
        <v>102210000</v>
      </c>
      <c r="AA1513">
        <v>1699000</v>
      </c>
      <c r="AB1513">
        <v>527708992</v>
      </c>
      <c r="AC1513">
        <v>48992000</v>
      </c>
      <c r="AF1513">
        <v>2560740096</v>
      </c>
      <c r="AG1513">
        <v>411372992</v>
      </c>
      <c r="AH1513">
        <v>138988992</v>
      </c>
      <c r="AI1513">
        <v>42006000</v>
      </c>
      <c r="AJ1513">
        <v>180994992</v>
      </c>
      <c r="AK1513">
        <v>129074000</v>
      </c>
      <c r="AL1513">
        <v>59070000</v>
      </c>
      <c r="AM1513">
        <v>1283115008</v>
      </c>
      <c r="AN1513">
        <v>522483008</v>
      </c>
      <c r="AO1513">
        <v>177024000</v>
      </c>
      <c r="AP1513">
        <v>9684935680</v>
      </c>
      <c r="AQ1513">
        <v>11065058304</v>
      </c>
      <c r="AR1513">
        <v>2560740096</v>
      </c>
      <c r="AS1513">
        <v>1283115008</v>
      </c>
      <c r="AV1513">
        <v>14890</v>
      </c>
    </row>
    <row r="1514" spans="1:52">
      <c r="A1514">
        <v>1990</v>
      </c>
      <c r="B1514">
        <v>243780</v>
      </c>
      <c r="C1514" t="s">
        <v>602</v>
      </c>
      <c r="D1514" t="s">
        <v>444</v>
      </c>
      <c r="E1514">
        <f t="shared" si="23"/>
        <v>0</v>
      </c>
      <c r="F1514">
        <f>IF(ISNA(VLOOKUP(B1514,criteria!$U$2:$U$174,1,0)),0,1)</f>
        <v>1</v>
      </c>
      <c r="G1514" t="s">
        <v>636</v>
      </c>
      <c r="H1514" t="s">
        <v>636</v>
      </c>
      <c r="N1514">
        <v>47907</v>
      </c>
      <c r="O1514" t="s">
        <v>282</v>
      </c>
      <c r="V1514">
        <v>118199456</v>
      </c>
      <c r="X1514">
        <v>785848</v>
      </c>
      <c r="Z1514">
        <v>94934880</v>
      </c>
      <c r="AA1514">
        <v>212400688</v>
      </c>
      <c r="AB1514">
        <v>38108608</v>
      </c>
      <c r="AC1514">
        <v>11121387</v>
      </c>
      <c r="AF1514">
        <v>587680960</v>
      </c>
      <c r="AG1514">
        <v>205390016</v>
      </c>
      <c r="AH1514">
        <v>95860008</v>
      </c>
      <c r="AI1514">
        <v>48049176</v>
      </c>
      <c r="AJ1514">
        <v>143909184</v>
      </c>
      <c r="AK1514">
        <v>26837124</v>
      </c>
      <c r="AL1514">
        <v>10210149</v>
      </c>
      <c r="AM1514">
        <v>567065472</v>
      </c>
      <c r="AN1514">
        <v>265510432</v>
      </c>
      <c r="AO1514">
        <v>74587360</v>
      </c>
    </row>
    <row r="1515" spans="1:52">
      <c r="A1515">
        <v>1991</v>
      </c>
      <c r="B1515">
        <v>243780</v>
      </c>
      <c r="C1515" t="s">
        <v>602</v>
      </c>
      <c r="D1515" t="s">
        <v>444</v>
      </c>
      <c r="E1515">
        <f t="shared" si="23"/>
        <v>0</v>
      </c>
      <c r="F1515">
        <f>IF(ISNA(VLOOKUP(B1515,criteria!$U$2:$U$174,1,0)),0,1)</f>
        <v>1</v>
      </c>
      <c r="G1515" t="s">
        <v>636</v>
      </c>
      <c r="H1515" t="s">
        <v>636</v>
      </c>
      <c r="N1515">
        <v>479071074</v>
      </c>
      <c r="O1515" t="s">
        <v>282</v>
      </c>
      <c r="V1515">
        <v>130981184</v>
      </c>
      <c r="X1515">
        <v>1219714</v>
      </c>
      <c r="Z1515">
        <v>100657360</v>
      </c>
      <c r="AA1515">
        <v>220722800</v>
      </c>
      <c r="AB1515">
        <v>44820016</v>
      </c>
      <c r="AC1515">
        <v>13057453</v>
      </c>
      <c r="AF1515">
        <v>636775936</v>
      </c>
      <c r="AG1515">
        <v>211073408</v>
      </c>
      <c r="AH1515">
        <v>100848736</v>
      </c>
      <c r="AI1515">
        <v>53210456</v>
      </c>
      <c r="AJ1515">
        <v>154059200</v>
      </c>
      <c r="AK1515">
        <v>28831016</v>
      </c>
      <c r="AL1515">
        <v>10264827</v>
      </c>
      <c r="AM1515">
        <v>603053440</v>
      </c>
      <c r="AN1515">
        <v>274793056</v>
      </c>
      <c r="AO1515">
        <v>78818520</v>
      </c>
    </row>
    <row r="1516" spans="1:52">
      <c r="A1516">
        <v>1992</v>
      </c>
      <c r="B1516">
        <v>243780</v>
      </c>
      <c r="C1516" t="s">
        <v>602</v>
      </c>
      <c r="D1516" t="s">
        <v>444</v>
      </c>
      <c r="E1516">
        <f t="shared" si="23"/>
        <v>0</v>
      </c>
      <c r="F1516">
        <f>IF(ISNA(VLOOKUP(B1516,criteria!$U$2:$U$174,1,0)),0,1)</f>
        <v>1</v>
      </c>
      <c r="G1516" t="s">
        <v>636</v>
      </c>
      <c r="H1516" t="s">
        <v>636</v>
      </c>
      <c r="N1516">
        <v>479071076</v>
      </c>
      <c r="O1516" t="s">
        <v>282</v>
      </c>
      <c r="V1516">
        <v>140133600</v>
      </c>
      <c r="X1516">
        <v>1814804</v>
      </c>
      <c r="Z1516">
        <v>104405040</v>
      </c>
      <c r="AA1516">
        <v>217350480</v>
      </c>
      <c r="AB1516">
        <v>47543956</v>
      </c>
      <c r="AC1516">
        <v>14226112</v>
      </c>
      <c r="AF1516">
        <v>651306624</v>
      </c>
      <c r="AG1516">
        <v>217428032</v>
      </c>
      <c r="AH1516">
        <v>104642176</v>
      </c>
      <c r="AI1516">
        <v>55479948</v>
      </c>
      <c r="AJ1516">
        <v>160122128</v>
      </c>
      <c r="AK1516">
        <v>28016992</v>
      </c>
      <c r="AL1516">
        <v>10793862</v>
      </c>
      <c r="AM1516">
        <v>627264000</v>
      </c>
      <c r="AN1516">
        <v>288697984</v>
      </c>
      <c r="AO1516">
        <v>84396792</v>
      </c>
    </row>
    <row r="1517" spans="1:52">
      <c r="A1517">
        <v>1993</v>
      </c>
      <c r="B1517">
        <v>243780</v>
      </c>
      <c r="C1517" t="s">
        <v>587</v>
      </c>
      <c r="D1517" t="s">
        <v>444</v>
      </c>
      <c r="E1517">
        <f t="shared" si="23"/>
        <v>0</v>
      </c>
      <c r="F1517">
        <f>IF(ISNA(VLOOKUP(B1517,criteria!$U$2:$U$174,1,0)),0,1)</f>
        <v>1</v>
      </c>
      <c r="G1517" t="s">
        <v>636</v>
      </c>
      <c r="H1517" t="s">
        <v>636</v>
      </c>
      <c r="N1517">
        <v>479071076</v>
      </c>
      <c r="O1517" t="s">
        <v>282</v>
      </c>
      <c r="V1517">
        <v>148726272</v>
      </c>
      <c r="X1517">
        <v>2211707</v>
      </c>
      <c r="Z1517">
        <v>108878320</v>
      </c>
      <c r="AA1517">
        <v>216411872</v>
      </c>
      <c r="AB1517">
        <v>47804272</v>
      </c>
      <c r="AC1517">
        <v>13344318</v>
      </c>
      <c r="AF1517">
        <v>679252352</v>
      </c>
      <c r="AG1517">
        <v>218627168</v>
      </c>
      <c r="AH1517">
        <v>107958488</v>
      </c>
      <c r="AI1517">
        <v>56304408</v>
      </c>
      <c r="AJ1517">
        <v>164262896</v>
      </c>
      <c r="AK1517">
        <v>33109332</v>
      </c>
      <c r="AL1517">
        <v>12062936</v>
      </c>
      <c r="AM1517">
        <v>646687744</v>
      </c>
      <c r="AN1517">
        <v>293782272</v>
      </c>
      <c r="AO1517">
        <v>87775784</v>
      </c>
    </row>
    <row r="1518" spans="1:52">
      <c r="A1518">
        <v>1994</v>
      </c>
      <c r="B1518">
        <v>243780</v>
      </c>
      <c r="C1518" t="s">
        <v>587</v>
      </c>
      <c r="D1518" t="s">
        <v>444</v>
      </c>
      <c r="E1518">
        <f t="shared" si="23"/>
        <v>0</v>
      </c>
      <c r="F1518">
        <f>IF(ISNA(VLOOKUP(B1518,criteria!$U$2:$U$174,1,0)),0,1)</f>
        <v>1</v>
      </c>
      <c r="G1518" t="s">
        <v>636</v>
      </c>
      <c r="H1518" t="s">
        <v>636</v>
      </c>
      <c r="N1518">
        <v>479071076</v>
      </c>
      <c r="O1518" t="s">
        <v>282</v>
      </c>
      <c r="V1518">
        <v>157519792</v>
      </c>
      <c r="X1518">
        <v>2248942</v>
      </c>
      <c r="Z1518">
        <v>113010944</v>
      </c>
      <c r="AA1518">
        <v>218040704</v>
      </c>
      <c r="AB1518">
        <v>53194428</v>
      </c>
      <c r="AC1518">
        <v>13911704</v>
      </c>
      <c r="AF1518">
        <v>698680704</v>
      </c>
      <c r="AG1518">
        <v>232753520</v>
      </c>
      <c r="AH1518">
        <v>111045952</v>
      </c>
      <c r="AI1518">
        <v>60289464</v>
      </c>
      <c r="AJ1518">
        <v>171335424</v>
      </c>
      <c r="AK1518">
        <v>31383172</v>
      </c>
      <c r="AL1518">
        <v>12310553</v>
      </c>
      <c r="AM1518">
        <v>670004928</v>
      </c>
      <c r="AN1518">
        <v>300550368</v>
      </c>
      <c r="AO1518">
        <v>84712120</v>
      </c>
    </row>
    <row r="1519" spans="1:52">
      <c r="A1519">
        <v>1995</v>
      </c>
      <c r="B1519">
        <v>243780</v>
      </c>
      <c r="C1519" t="s">
        <v>587</v>
      </c>
      <c r="D1519" t="s">
        <v>444</v>
      </c>
      <c r="E1519">
        <f t="shared" si="23"/>
        <v>0</v>
      </c>
      <c r="F1519">
        <f>IF(ISNA(VLOOKUP(B1519,criteria!$U$2:$U$174,1,0)),0,1)</f>
        <v>1</v>
      </c>
      <c r="G1519" t="s">
        <v>636</v>
      </c>
      <c r="H1519" t="s">
        <v>636</v>
      </c>
      <c r="N1519">
        <v>479071076</v>
      </c>
      <c r="O1519" t="s">
        <v>282</v>
      </c>
      <c r="V1519">
        <v>167447680</v>
      </c>
      <c r="X1519">
        <v>2707034</v>
      </c>
      <c r="Z1519">
        <v>109538392</v>
      </c>
      <c r="AA1519">
        <v>229769008</v>
      </c>
      <c r="AB1519">
        <v>53749748</v>
      </c>
      <c r="AC1519">
        <v>13581713</v>
      </c>
      <c r="AF1519">
        <v>718251072</v>
      </c>
      <c r="AG1519">
        <v>232053824</v>
      </c>
      <c r="AH1519">
        <v>109679816</v>
      </c>
      <c r="AI1519">
        <v>63236880</v>
      </c>
      <c r="AJ1519">
        <v>172916704</v>
      </c>
      <c r="AK1519">
        <v>38817512</v>
      </c>
      <c r="AL1519">
        <v>12338098</v>
      </c>
      <c r="AM1519">
        <v>697184768</v>
      </c>
      <c r="AN1519">
        <v>313572288</v>
      </c>
      <c r="AO1519">
        <v>93164568</v>
      </c>
    </row>
    <row r="1520" spans="1:52">
      <c r="A1520">
        <v>1996</v>
      </c>
      <c r="B1520">
        <v>243780</v>
      </c>
      <c r="C1520" t="s">
        <v>587</v>
      </c>
      <c r="D1520" t="s">
        <v>444</v>
      </c>
      <c r="E1520">
        <f t="shared" si="23"/>
        <v>0</v>
      </c>
      <c r="F1520">
        <f>IF(ISNA(VLOOKUP(B1520,criteria!$U$2:$U$174,1,0)),0,1)</f>
        <v>1</v>
      </c>
      <c r="G1520" t="s">
        <v>636</v>
      </c>
      <c r="H1520" t="s">
        <v>636</v>
      </c>
      <c r="N1520">
        <v>479071076</v>
      </c>
      <c r="O1520" t="s">
        <v>282</v>
      </c>
      <c r="V1520">
        <v>178917888</v>
      </c>
      <c r="X1520">
        <v>3287654</v>
      </c>
      <c r="Z1520">
        <v>110652632</v>
      </c>
      <c r="AA1520">
        <v>242778112</v>
      </c>
      <c r="AB1520">
        <v>57871352</v>
      </c>
      <c r="AC1520">
        <v>14705490</v>
      </c>
      <c r="AF1520">
        <v>761753152</v>
      </c>
      <c r="AG1520">
        <v>246251680</v>
      </c>
      <c r="AH1520">
        <v>114455576</v>
      </c>
      <c r="AI1520">
        <v>67034576</v>
      </c>
      <c r="AJ1520">
        <v>181490144</v>
      </c>
      <c r="AK1520">
        <v>38795824</v>
      </c>
      <c r="AL1520">
        <v>12568118</v>
      </c>
      <c r="AM1520">
        <v>756600832</v>
      </c>
      <c r="AN1520">
        <v>334254944</v>
      </c>
      <c r="AO1520">
        <v>94543328</v>
      </c>
      <c r="AP1520">
        <v>345639392</v>
      </c>
      <c r="AQ1520">
        <v>431781984</v>
      </c>
      <c r="AT1520">
        <v>3717</v>
      </c>
      <c r="AU1520">
        <v>0.64600000000000002</v>
      </c>
    </row>
    <row r="1521" spans="1:52">
      <c r="A1521">
        <v>1997</v>
      </c>
      <c r="B1521">
        <v>243780</v>
      </c>
      <c r="C1521" t="s">
        <v>587</v>
      </c>
      <c r="D1521" t="s">
        <v>444</v>
      </c>
      <c r="E1521">
        <f t="shared" si="23"/>
        <v>0</v>
      </c>
      <c r="F1521">
        <f>IF(ISNA(VLOOKUP(B1521,criteria!$U$2:$U$174,1,0)),0,1)</f>
        <v>1</v>
      </c>
      <c r="G1521" t="s">
        <v>636</v>
      </c>
      <c r="H1521" t="s">
        <v>636</v>
      </c>
      <c r="N1521">
        <v>479071076</v>
      </c>
      <c r="O1521" t="s">
        <v>282</v>
      </c>
      <c r="V1521">
        <v>193563536</v>
      </c>
      <c r="X1521">
        <v>3938223</v>
      </c>
      <c r="Z1521">
        <v>111101272</v>
      </c>
      <c r="AA1521">
        <v>254299856</v>
      </c>
      <c r="AB1521">
        <v>59126204</v>
      </c>
      <c r="AC1521">
        <v>16093375</v>
      </c>
      <c r="AF1521">
        <v>803028480</v>
      </c>
      <c r="AG1521">
        <v>256541072</v>
      </c>
      <c r="AH1521">
        <v>113105696</v>
      </c>
      <c r="AI1521">
        <v>66657664</v>
      </c>
      <c r="AJ1521">
        <v>179763360</v>
      </c>
      <c r="AK1521">
        <v>45747816</v>
      </c>
      <c r="AL1521">
        <v>13725458</v>
      </c>
      <c r="AM1521">
        <v>770628096</v>
      </c>
      <c r="AN1521">
        <v>344924704</v>
      </c>
      <c r="AO1521">
        <v>98454736</v>
      </c>
      <c r="AP1521">
        <v>431781984</v>
      </c>
      <c r="AQ1521">
        <v>571289664</v>
      </c>
      <c r="AT1521">
        <v>3647</v>
      </c>
      <c r="AU1521">
        <v>0.65300000000000002</v>
      </c>
      <c r="AW1521">
        <v>0.125085</v>
      </c>
      <c r="AX1521">
        <v>0.46901199999999998</v>
      </c>
      <c r="AY1521">
        <v>4.65958E-2</v>
      </c>
      <c r="AZ1521">
        <v>46422</v>
      </c>
    </row>
    <row r="1522" spans="1:52">
      <c r="A1522">
        <v>1998</v>
      </c>
      <c r="B1522">
        <v>243780</v>
      </c>
      <c r="C1522" t="s">
        <v>587</v>
      </c>
      <c r="D1522" t="s">
        <v>444</v>
      </c>
      <c r="E1522">
        <f t="shared" si="23"/>
        <v>0</v>
      </c>
      <c r="F1522">
        <f>IF(ISNA(VLOOKUP(B1522,criteria!$U$2:$U$174,1,0)),0,1)</f>
        <v>1</v>
      </c>
      <c r="G1522" t="s">
        <v>636</v>
      </c>
      <c r="H1522" t="s">
        <v>636</v>
      </c>
      <c r="N1522">
        <v>479071076</v>
      </c>
      <c r="O1522" t="s">
        <v>282</v>
      </c>
      <c r="V1522">
        <v>214491488</v>
      </c>
      <c r="X1522">
        <v>5187021</v>
      </c>
      <c r="Z1522">
        <v>111359824</v>
      </c>
      <c r="AA1522">
        <v>267168064</v>
      </c>
      <c r="AB1522">
        <v>71239264</v>
      </c>
      <c r="AC1522">
        <v>17792620</v>
      </c>
      <c r="AF1522">
        <v>863787584</v>
      </c>
      <c r="AG1522">
        <v>281000640</v>
      </c>
      <c r="AH1522">
        <v>118761672</v>
      </c>
      <c r="AI1522">
        <v>77579232</v>
      </c>
      <c r="AJ1522">
        <v>196340896</v>
      </c>
      <c r="AK1522">
        <v>46478760</v>
      </c>
      <c r="AL1522">
        <v>14856018</v>
      </c>
      <c r="AM1522">
        <v>836154624</v>
      </c>
      <c r="AN1522">
        <v>365593792</v>
      </c>
      <c r="AO1522">
        <v>108950920</v>
      </c>
      <c r="AP1522">
        <v>532223104</v>
      </c>
      <c r="AQ1522">
        <v>619591488</v>
      </c>
      <c r="AT1522">
        <v>3724</v>
      </c>
      <c r="AU1522">
        <v>0.65</v>
      </c>
      <c r="AW1522">
        <v>0.111219</v>
      </c>
      <c r="AX1522">
        <v>0.47397299999999998</v>
      </c>
      <c r="AY1522">
        <v>4.1276E-2</v>
      </c>
      <c r="AZ1522">
        <v>48978</v>
      </c>
    </row>
    <row r="1523" spans="1:52">
      <c r="A1523">
        <v>1999</v>
      </c>
      <c r="B1523">
        <v>243780</v>
      </c>
      <c r="C1523" t="s">
        <v>587</v>
      </c>
      <c r="D1523" t="s">
        <v>444</v>
      </c>
      <c r="E1523">
        <f t="shared" si="23"/>
        <v>0</v>
      </c>
      <c r="F1523">
        <f>IF(ISNA(VLOOKUP(B1523,criteria!$U$2:$U$174,1,0)),0,1)</f>
        <v>1</v>
      </c>
      <c r="G1523" t="s">
        <v>636</v>
      </c>
      <c r="H1523" t="s">
        <v>636</v>
      </c>
      <c r="N1523">
        <v>479071076</v>
      </c>
      <c r="O1523" t="s">
        <v>282</v>
      </c>
      <c r="V1523">
        <v>240712224</v>
      </c>
      <c r="X1523">
        <v>6306096</v>
      </c>
      <c r="Z1523">
        <v>112314960</v>
      </c>
      <c r="AA1523">
        <v>289221056</v>
      </c>
      <c r="AB1523">
        <v>69865456</v>
      </c>
      <c r="AC1523">
        <v>20036392</v>
      </c>
      <c r="AF1523">
        <v>920096320</v>
      </c>
      <c r="AG1523">
        <v>297780160</v>
      </c>
      <c r="AH1523">
        <v>127343168</v>
      </c>
      <c r="AI1523">
        <v>77709680</v>
      </c>
      <c r="AJ1523">
        <v>205052848</v>
      </c>
      <c r="AK1523">
        <v>50441064</v>
      </c>
      <c r="AL1523">
        <v>17042916</v>
      </c>
      <c r="AM1523">
        <v>882379648</v>
      </c>
      <c r="AN1523">
        <v>388497824</v>
      </c>
      <c r="AO1523">
        <v>115303808</v>
      </c>
      <c r="AP1523">
        <v>619591488</v>
      </c>
      <c r="AQ1523">
        <v>646660608</v>
      </c>
      <c r="AT1523">
        <v>3662</v>
      </c>
      <c r="AU1523">
        <v>0.65400000000000003</v>
      </c>
      <c r="AW1523">
        <v>0.100689</v>
      </c>
      <c r="AX1523">
        <v>0.46452399999999999</v>
      </c>
      <c r="AY1523">
        <v>3.7249600000000001E-2</v>
      </c>
      <c r="AZ1523">
        <v>52082</v>
      </c>
    </row>
    <row r="1524" spans="1:52">
      <c r="A1524">
        <v>2000</v>
      </c>
      <c r="B1524">
        <v>243780</v>
      </c>
      <c r="C1524" t="s">
        <v>587</v>
      </c>
      <c r="D1524" t="s">
        <v>444</v>
      </c>
      <c r="E1524">
        <f t="shared" si="23"/>
        <v>0</v>
      </c>
      <c r="F1524">
        <f>IF(ISNA(VLOOKUP(B1524,criteria!$U$2:$U$174,1,0)),0,1)</f>
        <v>1</v>
      </c>
      <c r="G1524" t="s">
        <v>636</v>
      </c>
      <c r="H1524" t="s">
        <v>636</v>
      </c>
      <c r="N1524">
        <v>479071076</v>
      </c>
      <c r="O1524" t="s">
        <v>282</v>
      </c>
      <c r="V1524">
        <v>253060336</v>
      </c>
      <c r="X1524">
        <v>6033462</v>
      </c>
      <c r="Z1524">
        <v>126467152</v>
      </c>
      <c r="AA1524">
        <v>301944864</v>
      </c>
      <c r="AB1524">
        <v>113694992</v>
      </c>
      <c r="AC1524">
        <v>23467404</v>
      </c>
      <c r="AF1524">
        <v>1021422912</v>
      </c>
      <c r="AG1524">
        <v>309314560</v>
      </c>
      <c r="AH1524">
        <v>143297760</v>
      </c>
      <c r="AI1524">
        <v>78920336</v>
      </c>
      <c r="AJ1524">
        <v>222218096</v>
      </c>
      <c r="AK1524">
        <v>53117656</v>
      </c>
      <c r="AL1524">
        <v>19556270</v>
      </c>
      <c r="AM1524">
        <v>936519104</v>
      </c>
      <c r="AN1524">
        <v>409382176</v>
      </c>
      <c r="AO1524">
        <v>116860880</v>
      </c>
      <c r="AP1524">
        <v>646660608</v>
      </c>
      <c r="AQ1524">
        <v>605854720</v>
      </c>
      <c r="AT1524">
        <v>3895</v>
      </c>
      <c r="AU1524">
        <v>0.64200000000000002</v>
      </c>
      <c r="AW1524">
        <v>9.82489E-2</v>
      </c>
      <c r="AX1524">
        <v>0.45360200000000001</v>
      </c>
      <c r="AY1524">
        <v>3.6804000000000003E-2</v>
      </c>
      <c r="AZ1524">
        <v>54567</v>
      </c>
    </row>
    <row r="1525" spans="1:52">
      <c r="A1525">
        <v>2001</v>
      </c>
      <c r="B1525">
        <v>243780</v>
      </c>
      <c r="C1525" t="s">
        <v>587</v>
      </c>
      <c r="D1525" t="s">
        <v>444</v>
      </c>
      <c r="E1525">
        <f t="shared" si="23"/>
        <v>1</v>
      </c>
      <c r="F1525">
        <f>IF(ISNA(VLOOKUP(B1525,criteria!$U$2:$U$174,1,0)),0,1)</f>
        <v>1</v>
      </c>
      <c r="G1525">
        <v>0.76870404411764703</v>
      </c>
      <c r="H1525">
        <v>0.37986488910145272</v>
      </c>
      <c r="I1525">
        <v>21760</v>
      </c>
      <c r="J1525">
        <v>16727</v>
      </c>
      <c r="K1525">
        <v>6338</v>
      </c>
      <c r="L1525">
        <v>16</v>
      </c>
      <c r="M1525">
        <v>6354</v>
      </c>
      <c r="N1525">
        <v>479071076</v>
      </c>
      <c r="O1525" t="s">
        <v>282</v>
      </c>
      <c r="V1525">
        <v>270868320</v>
      </c>
      <c r="W1525">
        <v>240810144</v>
      </c>
      <c r="X1525">
        <v>6255926</v>
      </c>
      <c r="Y1525">
        <v>30580714</v>
      </c>
      <c r="Z1525">
        <v>125202440</v>
      </c>
      <c r="AA1525">
        <v>343341984</v>
      </c>
      <c r="AB1525">
        <v>95310296</v>
      </c>
      <c r="AC1525">
        <v>43559104</v>
      </c>
      <c r="AD1525">
        <v>607245184</v>
      </c>
      <c r="AE1525">
        <v>385863968</v>
      </c>
      <c r="AF1525">
        <v>1049645056</v>
      </c>
      <c r="AG1525">
        <v>382377920</v>
      </c>
      <c r="AH1525">
        <v>175488336</v>
      </c>
      <c r="AI1525">
        <v>90587000</v>
      </c>
      <c r="AJ1525">
        <v>266075328</v>
      </c>
      <c r="AK1525">
        <v>57623172</v>
      </c>
      <c r="AL1525">
        <v>23817486</v>
      </c>
      <c r="AM1525">
        <v>968153088</v>
      </c>
      <c r="AN1525">
        <v>480019904</v>
      </c>
      <c r="AO1525">
        <v>150112080</v>
      </c>
      <c r="AR1525">
        <v>1049645056</v>
      </c>
      <c r="AS1525">
        <v>968153088</v>
      </c>
      <c r="AT1525">
        <v>4149</v>
      </c>
      <c r="AU1525">
        <v>0.65500000000000003</v>
      </c>
      <c r="AW1525">
        <v>9.8306099999999993E-2</v>
      </c>
      <c r="AX1525">
        <v>0.43437599999999998</v>
      </c>
      <c r="AY1525">
        <v>3.6475100000000003E-2</v>
      </c>
      <c r="AZ1525">
        <v>57883</v>
      </c>
    </row>
    <row r="1526" spans="1:52">
      <c r="A1526">
        <v>2002</v>
      </c>
      <c r="B1526">
        <v>243780</v>
      </c>
      <c r="C1526" t="s">
        <v>587</v>
      </c>
      <c r="D1526" t="s">
        <v>444</v>
      </c>
      <c r="E1526">
        <f t="shared" si="23"/>
        <v>1</v>
      </c>
      <c r="F1526">
        <f>IF(ISNA(VLOOKUP(B1526,criteria!$U$2:$U$174,1,0)),0,1)</f>
        <v>1</v>
      </c>
      <c r="G1526">
        <v>0.75603357817418682</v>
      </c>
      <c r="H1526">
        <v>0.35900994679620635</v>
      </c>
      <c r="I1526">
        <v>22872</v>
      </c>
      <c r="J1526">
        <v>17292</v>
      </c>
      <c r="K1526">
        <v>6184</v>
      </c>
      <c r="L1526">
        <v>24</v>
      </c>
      <c r="M1526">
        <v>6208</v>
      </c>
      <c r="N1526" t="s">
        <v>588</v>
      </c>
      <c r="O1526" t="s">
        <v>282</v>
      </c>
      <c r="V1526">
        <v>317176608</v>
      </c>
      <c r="W1526">
        <v>280753568</v>
      </c>
      <c r="X1526">
        <v>6430346</v>
      </c>
      <c r="Y1526">
        <v>25556568</v>
      </c>
      <c r="Z1526">
        <v>162235088</v>
      </c>
      <c r="AA1526">
        <v>324294432</v>
      </c>
      <c r="AB1526">
        <v>63395312</v>
      </c>
      <c r="AC1526">
        <v>50336564</v>
      </c>
      <c r="AD1526">
        <v>665977792</v>
      </c>
      <c r="AE1526">
        <v>409692704</v>
      </c>
      <c r="AF1526">
        <v>1110017536</v>
      </c>
      <c r="AG1526">
        <v>382354720</v>
      </c>
      <c r="AH1526">
        <v>187575440</v>
      </c>
      <c r="AI1526">
        <v>91081272</v>
      </c>
      <c r="AJ1526">
        <v>278656704</v>
      </c>
      <c r="AK1526">
        <v>44282204</v>
      </c>
      <c r="AL1526">
        <v>22044790</v>
      </c>
      <c r="AM1526">
        <v>1012294656</v>
      </c>
      <c r="AN1526">
        <v>531091680</v>
      </c>
      <c r="AO1526">
        <v>149620320</v>
      </c>
      <c r="AP1526">
        <v>527139424</v>
      </c>
      <c r="AQ1526">
        <v>502117856</v>
      </c>
      <c r="AR1526">
        <v>1110017536</v>
      </c>
      <c r="AS1526">
        <v>1012294656</v>
      </c>
      <c r="AT1526">
        <v>4278</v>
      </c>
      <c r="AU1526">
        <v>0.67200000000000004</v>
      </c>
      <c r="AW1526">
        <v>8.6970000000000006E-2</v>
      </c>
      <c r="AX1526">
        <v>0.42500300000000002</v>
      </c>
      <c r="AY1526">
        <v>3.1615999999999998E-2</v>
      </c>
      <c r="AZ1526">
        <v>60000</v>
      </c>
    </row>
    <row r="1527" spans="1:52">
      <c r="A1527">
        <v>2003</v>
      </c>
      <c r="B1527">
        <v>243780</v>
      </c>
      <c r="C1527" t="s">
        <v>587</v>
      </c>
      <c r="D1527" t="s">
        <v>444</v>
      </c>
      <c r="E1527">
        <f t="shared" si="23"/>
        <v>1</v>
      </c>
      <c r="F1527">
        <f>IF(ISNA(VLOOKUP(B1527,criteria!$U$2:$U$174,1,0)),0,1)</f>
        <v>1</v>
      </c>
      <c r="G1527">
        <v>0.78669974322148239</v>
      </c>
      <c r="H1527">
        <v>0.35986944014162425</v>
      </c>
      <c r="I1527">
        <v>22977</v>
      </c>
      <c r="J1527">
        <v>18076</v>
      </c>
      <c r="K1527">
        <v>6444</v>
      </c>
      <c r="L1527">
        <v>61</v>
      </c>
      <c r="M1527">
        <v>6505</v>
      </c>
      <c r="N1527" t="s">
        <v>588</v>
      </c>
      <c r="O1527" t="s">
        <v>282</v>
      </c>
      <c r="V1527">
        <v>353132576</v>
      </c>
      <c r="W1527">
        <v>312761760</v>
      </c>
      <c r="X1527">
        <v>6412422</v>
      </c>
      <c r="Y1527">
        <v>34875744</v>
      </c>
      <c r="Z1527">
        <v>183241088</v>
      </c>
      <c r="AA1527">
        <v>336089376</v>
      </c>
      <c r="AB1527">
        <v>79845944</v>
      </c>
      <c r="AC1527">
        <v>45431196</v>
      </c>
      <c r="AD1527">
        <v>753329344</v>
      </c>
      <c r="AE1527">
        <v>486039872</v>
      </c>
      <c r="AF1527">
        <v>1300800384</v>
      </c>
      <c r="AG1527">
        <v>418914880</v>
      </c>
      <c r="AH1527">
        <v>204410336</v>
      </c>
      <c r="AI1527">
        <v>97118552</v>
      </c>
      <c r="AJ1527">
        <v>301528896</v>
      </c>
      <c r="AK1527">
        <v>44737084</v>
      </c>
      <c r="AL1527">
        <v>25375608</v>
      </c>
      <c r="AM1527">
        <v>1093749632</v>
      </c>
      <c r="AN1527">
        <v>557853632</v>
      </c>
      <c r="AO1527">
        <v>171726736</v>
      </c>
      <c r="AP1527">
        <v>502117856</v>
      </c>
      <c r="AQ1527">
        <v>1184549888</v>
      </c>
      <c r="AR1527">
        <v>1300800384</v>
      </c>
      <c r="AS1527">
        <v>1093749632</v>
      </c>
      <c r="AT1527">
        <v>4330</v>
      </c>
      <c r="AU1527">
        <v>0.65400000000000003</v>
      </c>
      <c r="AW1527">
        <v>9.4259800000000005E-2</v>
      </c>
      <c r="AX1527">
        <v>0.43268600000000002</v>
      </c>
      <c r="AY1527">
        <v>3.2211400000000001E-2</v>
      </c>
      <c r="AZ1527">
        <v>59445</v>
      </c>
    </row>
    <row r="1528" spans="1:52">
      <c r="A1528">
        <v>2004</v>
      </c>
      <c r="B1528">
        <v>243780</v>
      </c>
      <c r="C1528" t="s">
        <v>587</v>
      </c>
      <c r="D1528" t="s">
        <v>444</v>
      </c>
      <c r="E1528">
        <f t="shared" si="23"/>
        <v>1</v>
      </c>
      <c r="F1528">
        <f>IF(ISNA(VLOOKUP(B1528,criteria!$U$2:$U$174,1,0)),0,1)</f>
        <v>1</v>
      </c>
      <c r="G1528">
        <v>0.80235803857851107</v>
      </c>
      <c r="H1528">
        <v>0.35645672153278984</v>
      </c>
      <c r="I1528">
        <v>24003</v>
      </c>
      <c r="J1528">
        <v>19259</v>
      </c>
      <c r="K1528">
        <v>6801</v>
      </c>
      <c r="L1528">
        <v>64</v>
      </c>
      <c r="M1528">
        <v>6865</v>
      </c>
      <c r="N1528" t="s">
        <v>588</v>
      </c>
      <c r="O1528" t="s">
        <v>282</v>
      </c>
      <c r="P1528" t="s">
        <v>50</v>
      </c>
      <c r="V1528">
        <v>382718400</v>
      </c>
      <c r="W1528">
        <v>339782976</v>
      </c>
      <c r="X1528">
        <v>6878625</v>
      </c>
      <c r="Y1528">
        <v>37735528</v>
      </c>
      <c r="Z1528">
        <v>189671312</v>
      </c>
      <c r="AA1528">
        <v>351147136</v>
      </c>
      <c r="AB1528">
        <v>76374392</v>
      </c>
      <c r="AC1528">
        <v>46839452</v>
      </c>
      <c r="AD1528">
        <v>805234112</v>
      </c>
      <c r="AE1528">
        <v>493234080</v>
      </c>
      <c r="AF1528">
        <v>1355074048</v>
      </c>
      <c r="AG1528">
        <v>449587936</v>
      </c>
      <c r="AH1528">
        <v>220784016</v>
      </c>
      <c r="AI1528">
        <v>100989376</v>
      </c>
      <c r="AJ1528">
        <v>321773376</v>
      </c>
      <c r="AK1528">
        <v>49087848</v>
      </c>
      <c r="AL1528">
        <v>28353852</v>
      </c>
      <c r="AM1528">
        <v>1217891584</v>
      </c>
      <c r="AN1528">
        <v>520828192</v>
      </c>
      <c r="AO1528">
        <v>176125248</v>
      </c>
      <c r="AP1528">
        <v>1184549888</v>
      </c>
      <c r="AQ1528">
        <v>1312193152</v>
      </c>
      <c r="AR1528">
        <v>1355074048</v>
      </c>
      <c r="AS1528">
        <v>1217891584</v>
      </c>
      <c r="AT1528">
        <v>4659</v>
      </c>
      <c r="AU1528">
        <v>0.67600000000000005</v>
      </c>
      <c r="AW1528">
        <v>0.102283</v>
      </c>
      <c r="AX1528">
        <v>0.43611</v>
      </c>
      <c r="AY1528">
        <v>3.4687200000000001E-2</v>
      </c>
      <c r="AZ1528">
        <v>58330</v>
      </c>
    </row>
    <row r="1529" spans="1:52">
      <c r="A1529">
        <v>2005</v>
      </c>
      <c r="B1529">
        <v>243780</v>
      </c>
      <c r="C1529" t="s">
        <v>505</v>
      </c>
      <c r="D1529" t="s">
        <v>444</v>
      </c>
      <c r="E1529">
        <f t="shared" si="23"/>
        <v>1</v>
      </c>
      <c r="F1529">
        <f>IF(ISNA(VLOOKUP(B1529,criteria!$U$2:$U$174,1,0)),0,1)</f>
        <v>1</v>
      </c>
      <c r="G1529">
        <v>0.84949276567437215</v>
      </c>
      <c r="H1529">
        <v>0.3549334377447142</v>
      </c>
      <c r="I1529">
        <v>24052</v>
      </c>
      <c r="J1529">
        <v>20432</v>
      </c>
      <c r="K1529">
        <v>7205</v>
      </c>
      <c r="L1529">
        <v>47</v>
      </c>
      <c r="M1529">
        <v>7252</v>
      </c>
      <c r="N1529" t="s">
        <v>506</v>
      </c>
      <c r="O1529" t="s">
        <v>282</v>
      </c>
      <c r="P1529" t="s">
        <v>50</v>
      </c>
      <c r="Q1529" t="s">
        <v>54</v>
      </c>
      <c r="V1529">
        <v>413307424</v>
      </c>
      <c r="W1529">
        <v>364042144</v>
      </c>
      <c r="X1529">
        <v>7174401</v>
      </c>
      <c r="Y1529">
        <v>44314304</v>
      </c>
      <c r="Z1529">
        <v>195009696</v>
      </c>
      <c r="AA1529">
        <v>353081024</v>
      </c>
      <c r="AB1529">
        <v>52704476</v>
      </c>
      <c r="AC1529">
        <v>72756464</v>
      </c>
      <c r="AD1529">
        <v>835555584</v>
      </c>
      <c r="AE1529">
        <v>456076640</v>
      </c>
      <c r="AF1529">
        <v>1376847872</v>
      </c>
      <c r="AG1529">
        <v>478708448</v>
      </c>
      <c r="AH1529">
        <v>233216720</v>
      </c>
      <c r="AI1529">
        <v>108004904</v>
      </c>
      <c r="AJ1529">
        <v>341221632</v>
      </c>
      <c r="AK1529">
        <v>55583972</v>
      </c>
      <c r="AL1529">
        <v>31647390</v>
      </c>
      <c r="AM1529">
        <v>1210225152</v>
      </c>
      <c r="AN1529">
        <v>540842304</v>
      </c>
      <c r="AO1529">
        <v>187007776</v>
      </c>
      <c r="AP1529">
        <v>1312193152</v>
      </c>
      <c r="AQ1529">
        <v>1460064768</v>
      </c>
      <c r="AR1529">
        <v>1376847872</v>
      </c>
      <c r="AS1529">
        <v>1210225152</v>
      </c>
      <c r="AT1529">
        <v>4563</v>
      </c>
      <c r="AU1529">
        <v>0.71299999999999997</v>
      </c>
      <c r="AW1529">
        <v>8.9541300000000004E-2</v>
      </c>
      <c r="AX1529">
        <v>0.43477100000000002</v>
      </c>
      <c r="AY1529">
        <v>3.0091699999999999E-2</v>
      </c>
      <c r="AZ1529">
        <v>61658</v>
      </c>
    </row>
    <row r="1530" spans="1:52">
      <c r="A1530">
        <v>2006</v>
      </c>
      <c r="B1530">
        <v>243780</v>
      </c>
      <c r="C1530" t="s">
        <v>505</v>
      </c>
      <c r="D1530" t="s">
        <v>444</v>
      </c>
      <c r="E1530">
        <f t="shared" si="23"/>
        <v>1</v>
      </c>
      <c r="F1530">
        <f>IF(ISNA(VLOOKUP(B1530,criteria!$U$2:$U$174,1,0)),0,1)</f>
        <v>1</v>
      </c>
      <c r="G1530">
        <v>0.84563758389261745</v>
      </c>
      <c r="H1530">
        <v>0.35818838513449291</v>
      </c>
      <c r="I1530">
        <v>24883</v>
      </c>
      <c r="J1530">
        <v>21042</v>
      </c>
      <c r="K1530">
        <v>7476</v>
      </c>
      <c r="L1530">
        <v>61</v>
      </c>
      <c r="M1530">
        <v>7537</v>
      </c>
      <c r="N1530" t="s">
        <v>506</v>
      </c>
      <c r="O1530" t="s">
        <v>282</v>
      </c>
      <c r="P1530" t="s">
        <v>50</v>
      </c>
      <c r="Q1530" t="s">
        <v>54</v>
      </c>
      <c r="V1530">
        <v>451426400</v>
      </c>
      <c r="W1530">
        <v>396849920</v>
      </c>
      <c r="X1530">
        <v>7309643</v>
      </c>
      <c r="Y1530">
        <v>61795604</v>
      </c>
      <c r="Z1530">
        <v>195703696</v>
      </c>
      <c r="AA1530">
        <v>372721248</v>
      </c>
      <c r="AB1530">
        <v>72502576</v>
      </c>
      <c r="AC1530">
        <v>43062372</v>
      </c>
      <c r="AD1530">
        <v>870775552</v>
      </c>
      <c r="AE1530">
        <v>595723392</v>
      </c>
      <c r="AF1530">
        <v>1543346944</v>
      </c>
      <c r="AG1530">
        <v>526164736</v>
      </c>
      <c r="AH1530">
        <v>232297920</v>
      </c>
      <c r="AI1530">
        <v>94825544</v>
      </c>
      <c r="AJ1530">
        <v>327123456</v>
      </c>
      <c r="AK1530">
        <v>49937704</v>
      </c>
      <c r="AL1530">
        <v>31582464</v>
      </c>
      <c r="AM1530">
        <v>1264493952</v>
      </c>
      <c r="AN1530">
        <v>560931776</v>
      </c>
      <c r="AO1530">
        <v>204790288</v>
      </c>
      <c r="AP1530">
        <v>1460064768</v>
      </c>
      <c r="AQ1530">
        <v>1745156352</v>
      </c>
      <c r="AR1530">
        <v>1543346944</v>
      </c>
      <c r="AS1530">
        <v>1264493952</v>
      </c>
      <c r="AT1530">
        <v>4602</v>
      </c>
      <c r="AU1530">
        <v>0.70099999999999996</v>
      </c>
      <c r="AW1530">
        <v>9.1820299999999994E-2</v>
      </c>
      <c r="AX1530">
        <v>0.43338100000000002</v>
      </c>
      <c r="AY1530">
        <v>3.2151300000000001E-2</v>
      </c>
      <c r="AZ1530">
        <v>62388</v>
      </c>
    </row>
    <row r="1531" spans="1:52">
      <c r="A1531">
        <v>2007</v>
      </c>
      <c r="B1531">
        <v>243780</v>
      </c>
      <c r="C1531" t="s">
        <v>505</v>
      </c>
      <c r="D1531" t="s">
        <v>444</v>
      </c>
      <c r="E1531">
        <f t="shared" si="23"/>
        <v>1</v>
      </c>
      <c r="F1531">
        <f>IF(ISNA(VLOOKUP(B1531,criteria!$U$2:$U$174,1,0)),0,1)</f>
        <v>1</v>
      </c>
      <c r="G1531">
        <v>0.78788229395657372</v>
      </c>
      <c r="H1531">
        <v>0.33844045229820352</v>
      </c>
      <c r="I1531">
        <v>25929</v>
      </c>
      <c r="J1531">
        <v>20429</v>
      </c>
      <c r="K1531">
        <v>6864</v>
      </c>
      <c r="L1531">
        <v>50</v>
      </c>
      <c r="M1531">
        <v>6914</v>
      </c>
      <c r="N1531" t="s">
        <v>506</v>
      </c>
      <c r="O1531" t="s">
        <v>282</v>
      </c>
      <c r="P1531" t="s">
        <v>50</v>
      </c>
      <c r="Q1531" t="s">
        <v>54</v>
      </c>
      <c r="V1531">
        <v>478913536</v>
      </c>
      <c r="W1531">
        <v>422728608</v>
      </c>
      <c r="X1531">
        <v>7680309</v>
      </c>
      <c r="Y1531">
        <v>58812848</v>
      </c>
      <c r="Z1531">
        <v>221865056</v>
      </c>
      <c r="AA1531">
        <v>382514112</v>
      </c>
      <c r="AB1531">
        <v>86394816</v>
      </c>
      <c r="AC1531">
        <v>68051600</v>
      </c>
      <c r="AD1531">
        <v>942198016</v>
      </c>
      <c r="AE1531">
        <v>467046240</v>
      </c>
      <c r="AF1531">
        <v>1486823808</v>
      </c>
      <c r="AG1531">
        <v>590934080</v>
      </c>
      <c r="AH1531">
        <v>235458528</v>
      </c>
      <c r="AI1531">
        <v>114945704</v>
      </c>
      <c r="AJ1531">
        <v>350404224</v>
      </c>
      <c r="AK1531">
        <v>53112132</v>
      </c>
      <c r="AL1531">
        <v>31546692</v>
      </c>
      <c r="AM1531">
        <v>1367653120</v>
      </c>
      <c r="AN1531">
        <v>611702080</v>
      </c>
      <c r="AO1531">
        <v>217414272</v>
      </c>
      <c r="AP1531">
        <v>1745156352</v>
      </c>
      <c r="AQ1531">
        <v>1693693312</v>
      </c>
      <c r="AR1531">
        <v>1486823808</v>
      </c>
      <c r="AS1531">
        <v>1367653120</v>
      </c>
      <c r="AT1531">
        <v>4517</v>
      </c>
      <c r="AU1531">
        <v>0.71799999999999997</v>
      </c>
      <c r="AW1531">
        <v>9.9823300000000004E-2</v>
      </c>
      <c r="AX1531">
        <v>0.44061600000000001</v>
      </c>
      <c r="AY1531">
        <v>3.6808E-2</v>
      </c>
      <c r="AZ1531">
        <v>64339.5</v>
      </c>
    </row>
    <row r="1532" spans="1:52">
      <c r="A1532">
        <v>2008</v>
      </c>
      <c r="B1532">
        <v>243780</v>
      </c>
      <c r="C1532" t="s">
        <v>505</v>
      </c>
      <c r="D1532" t="s">
        <v>444</v>
      </c>
      <c r="E1532">
        <f t="shared" si="23"/>
        <v>1</v>
      </c>
      <c r="F1532">
        <f>IF(ISNA(VLOOKUP(B1532,criteria!$U$2:$U$174,1,0)),0,1)</f>
        <v>1</v>
      </c>
      <c r="G1532">
        <v>0.71524439102564108</v>
      </c>
      <c r="H1532">
        <v>0.32791859216729685</v>
      </c>
      <c r="I1532">
        <v>29952</v>
      </c>
      <c r="J1532">
        <v>21423</v>
      </c>
      <c r="K1532">
        <v>6940</v>
      </c>
      <c r="L1532">
        <v>85</v>
      </c>
      <c r="M1532">
        <v>7025</v>
      </c>
      <c r="N1532" t="s">
        <v>506</v>
      </c>
      <c r="O1532" t="s">
        <v>282</v>
      </c>
      <c r="P1532" t="s">
        <v>50</v>
      </c>
      <c r="Q1532" t="s">
        <v>54</v>
      </c>
      <c r="V1532">
        <v>513273664</v>
      </c>
      <c r="W1532">
        <v>462298816</v>
      </c>
      <c r="X1532">
        <v>9302549</v>
      </c>
      <c r="Y1532">
        <v>60913504</v>
      </c>
      <c r="Z1532">
        <v>224429728</v>
      </c>
      <c r="AA1532">
        <v>399742208</v>
      </c>
      <c r="AB1532">
        <v>95173832</v>
      </c>
      <c r="AC1532">
        <v>5037998</v>
      </c>
      <c r="AD1532">
        <v>987171968</v>
      </c>
      <c r="AE1532">
        <v>273927040</v>
      </c>
      <c r="AF1532">
        <v>1288139904</v>
      </c>
      <c r="AG1532">
        <v>627936512</v>
      </c>
      <c r="AH1532">
        <v>223052464</v>
      </c>
      <c r="AI1532">
        <v>114095280</v>
      </c>
      <c r="AJ1532">
        <v>337147744</v>
      </c>
      <c r="AK1532">
        <v>48813384</v>
      </c>
      <c r="AL1532">
        <v>32267184</v>
      </c>
      <c r="AM1532">
        <v>1443567872</v>
      </c>
      <c r="AN1532">
        <v>635452992</v>
      </c>
      <c r="AO1532">
        <v>245241392</v>
      </c>
      <c r="AP1532">
        <v>1693693312</v>
      </c>
      <c r="AQ1532">
        <v>1423009408</v>
      </c>
      <c r="AR1532">
        <v>1288139904</v>
      </c>
      <c r="AS1532">
        <v>1443567872</v>
      </c>
      <c r="AT1532">
        <v>4488</v>
      </c>
      <c r="AU1532">
        <v>0.69499999999999995</v>
      </c>
      <c r="AW1532">
        <v>8.6029300000000003E-2</v>
      </c>
      <c r="AX1532">
        <v>0.45002700000000001</v>
      </c>
      <c r="AY1532">
        <v>3.0905499999999999E-2</v>
      </c>
      <c r="AZ1532">
        <v>70397</v>
      </c>
    </row>
    <row r="1533" spans="1:52">
      <c r="A1533">
        <v>2009</v>
      </c>
      <c r="B1533">
        <v>243780</v>
      </c>
      <c r="C1533" t="s">
        <v>505</v>
      </c>
      <c r="D1533" t="s">
        <v>444</v>
      </c>
      <c r="E1533">
        <f t="shared" si="23"/>
        <v>1</v>
      </c>
      <c r="F1533">
        <f>IF(ISNA(VLOOKUP(B1533,criteria!$U$2:$U$174,1,0)),0,1)</f>
        <v>1</v>
      </c>
      <c r="G1533">
        <v>0.73145187961635982</v>
      </c>
      <c r="H1533">
        <v>0.31273549359457425</v>
      </c>
      <c r="I1533">
        <v>27213</v>
      </c>
      <c r="J1533">
        <v>19905</v>
      </c>
      <c r="K1533">
        <v>6050</v>
      </c>
      <c r="L1533">
        <v>175</v>
      </c>
      <c r="M1533">
        <v>6225</v>
      </c>
      <c r="N1533" t="s">
        <v>506</v>
      </c>
      <c r="O1533" t="s">
        <v>282</v>
      </c>
      <c r="P1533" t="s">
        <v>50</v>
      </c>
      <c r="Q1533" t="s">
        <v>54</v>
      </c>
      <c r="R1533">
        <v>-86.917100000000005</v>
      </c>
      <c r="S1533">
        <v>40.424199999999999</v>
      </c>
      <c r="V1533">
        <v>554796800</v>
      </c>
      <c r="W1533">
        <v>494607808</v>
      </c>
      <c r="X1533">
        <v>6768238</v>
      </c>
      <c r="Y1533">
        <v>61959204</v>
      </c>
      <c r="Z1533">
        <v>260976736</v>
      </c>
      <c r="AA1533">
        <v>394006368</v>
      </c>
      <c r="AB1533">
        <v>65436612</v>
      </c>
      <c r="AC1533">
        <v>26039046</v>
      </c>
      <c r="AD1533">
        <v>1062740672</v>
      </c>
      <c r="AE1533">
        <v>643672448</v>
      </c>
      <c r="AF1533">
        <v>1745212416</v>
      </c>
      <c r="AG1533">
        <v>617479232</v>
      </c>
      <c r="AH1533">
        <v>234912176</v>
      </c>
      <c r="AI1533">
        <v>146761552</v>
      </c>
      <c r="AJ1533">
        <v>381673728</v>
      </c>
      <c r="AK1533">
        <v>50345768</v>
      </c>
      <c r="AL1533">
        <v>32632156</v>
      </c>
      <c r="AM1533">
        <v>1505591168</v>
      </c>
      <c r="AN1533">
        <v>648910208</v>
      </c>
      <c r="AO1533">
        <v>270669056</v>
      </c>
      <c r="AP1533">
        <v>1423009408</v>
      </c>
      <c r="AQ1533">
        <v>1587000064</v>
      </c>
      <c r="AR1533">
        <v>1745212416</v>
      </c>
      <c r="AS1533">
        <v>1505591168</v>
      </c>
      <c r="AT1533">
        <v>4623</v>
      </c>
      <c r="AU1533">
        <v>0.68300000000000005</v>
      </c>
      <c r="AW1533">
        <v>9.0210799999999994E-2</v>
      </c>
      <c r="AX1533">
        <v>0.44622800000000001</v>
      </c>
      <c r="AY1533">
        <v>3.2893400000000003E-2</v>
      </c>
      <c r="AZ1533">
        <v>70039</v>
      </c>
    </row>
    <row r="1534" spans="1:52">
      <c r="A1534">
        <v>2010</v>
      </c>
      <c r="B1534">
        <v>243780</v>
      </c>
      <c r="C1534" t="s">
        <v>505</v>
      </c>
      <c r="D1534" t="s">
        <v>444</v>
      </c>
      <c r="E1534">
        <f t="shared" si="23"/>
        <v>1</v>
      </c>
      <c r="F1534">
        <f>IF(ISNA(VLOOKUP(B1534,criteria!$U$2:$U$174,1,0)),0,1)</f>
        <v>1</v>
      </c>
      <c r="G1534">
        <v>0.65108932816621612</v>
      </c>
      <c r="H1534">
        <v>0.32576401740609212</v>
      </c>
      <c r="I1534">
        <v>30707</v>
      </c>
      <c r="J1534">
        <v>19993</v>
      </c>
      <c r="K1534">
        <v>6459</v>
      </c>
      <c r="L1534">
        <v>54</v>
      </c>
      <c r="M1534">
        <v>6513</v>
      </c>
      <c r="N1534" t="s">
        <v>506</v>
      </c>
      <c r="O1534" t="s">
        <v>282</v>
      </c>
      <c r="P1534" t="s">
        <v>50</v>
      </c>
      <c r="Q1534" t="s">
        <v>54</v>
      </c>
      <c r="R1534">
        <v>-86.918300000000002</v>
      </c>
      <c r="S1534">
        <v>40.4345</v>
      </c>
      <c r="V1534">
        <v>602237504</v>
      </c>
      <c r="W1534">
        <v>533306656</v>
      </c>
      <c r="X1534">
        <v>7779348</v>
      </c>
      <c r="Y1534">
        <v>66002336</v>
      </c>
      <c r="Z1534">
        <v>281664256</v>
      </c>
      <c r="AA1534">
        <v>392164256</v>
      </c>
      <c r="AB1534">
        <v>63912692</v>
      </c>
      <c r="AC1534">
        <v>45013212</v>
      </c>
      <c r="AD1534">
        <v>1126119168</v>
      </c>
      <c r="AE1534">
        <v>723694464</v>
      </c>
      <c r="AF1534">
        <v>1878477824</v>
      </c>
      <c r="AG1534">
        <v>610132736</v>
      </c>
      <c r="AH1534">
        <v>265554640</v>
      </c>
      <c r="AI1534">
        <v>149647456</v>
      </c>
      <c r="AJ1534">
        <v>415202112</v>
      </c>
      <c r="AK1534">
        <v>49435892</v>
      </c>
      <c r="AL1534">
        <v>29335986</v>
      </c>
      <c r="AM1534">
        <v>1528832384</v>
      </c>
      <c r="AN1534">
        <v>671993856</v>
      </c>
      <c r="AO1534">
        <v>278526624</v>
      </c>
      <c r="AP1534">
        <v>1587000064</v>
      </c>
      <c r="AQ1534">
        <v>1944304640</v>
      </c>
      <c r="AR1534">
        <v>1878477824</v>
      </c>
      <c r="AS1534">
        <v>1528832384</v>
      </c>
      <c r="AT1534">
        <v>4870</v>
      </c>
      <c r="AU1534">
        <v>0.68</v>
      </c>
      <c r="AW1534">
        <v>9.1955200000000001E-2</v>
      </c>
      <c r="AX1534">
        <v>0.43556099999999998</v>
      </c>
      <c r="AY1534">
        <v>3.4820900000000002E-2</v>
      </c>
      <c r="AZ1534">
        <v>69277.5</v>
      </c>
    </row>
    <row r="1535" spans="1:52">
      <c r="A1535">
        <v>2011</v>
      </c>
      <c r="B1535">
        <v>243780</v>
      </c>
      <c r="C1535" t="s">
        <v>505</v>
      </c>
      <c r="D1535" t="s">
        <v>444</v>
      </c>
      <c r="E1535">
        <f t="shared" si="23"/>
        <v>1</v>
      </c>
      <c r="F1535">
        <f>IF(ISNA(VLOOKUP(B1535,criteria!$U$2:$U$174,1,0)),0,1)</f>
        <v>1</v>
      </c>
      <c r="G1535">
        <v>0.68362437333871673</v>
      </c>
      <c r="H1535">
        <v>0.33571217639531448</v>
      </c>
      <c r="I1535">
        <v>29721</v>
      </c>
      <c r="J1535">
        <v>20318</v>
      </c>
      <c r="K1535">
        <v>6773</v>
      </c>
      <c r="L1535">
        <v>48</v>
      </c>
      <c r="M1535">
        <v>6821</v>
      </c>
      <c r="N1535" t="s">
        <v>506</v>
      </c>
      <c r="O1535" t="s">
        <v>282</v>
      </c>
      <c r="P1535" t="s">
        <v>50</v>
      </c>
      <c r="Q1535" t="s">
        <v>54</v>
      </c>
      <c r="R1535">
        <v>-86.914400000000001</v>
      </c>
      <c r="S1535">
        <v>40.428199999999997</v>
      </c>
      <c r="T1535">
        <v>2.8000000000000001E-2</v>
      </c>
      <c r="U1535">
        <v>5071</v>
      </c>
      <c r="V1535">
        <v>652278080</v>
      </c>
      <c r="W1535">
        <v>581452544</v>
      </c>
      <c r="X1535">
        <v>8775138</v>
      </c>
      <c r="Y1535">
        <v>68992072</v>
      </c>
      <c r="Z1535">
        <v>288262848</v>
      </c>
      <c r="AA1535">
        <v>395169408</v>
      </c>
      <c r="AB1535">
        <v>67559416</v>
      </c>
      <c r="AC1535">
        <v>41781536</v>
      </c>
      <c r="AD1535">
        <v>1210213376</v>
      </c>
      <c r="AE1535">
        <v>465647424</v>
      </c>
      <c r="AF1535">
        <v>1696652288</v>
      </c>
      <c r="AG1535">
        <v>587200000</v>
      </c>
      <c r="AH1535">
        <v>274562080</v>
      </c>
      <c r="AI1535">
        <v>145997200</v>
      </c>
      <c r="AJ1535">
        <v>420559296</v>
      </c>
      <c r="AK1535">
        <v>144487232</v>
      </c>
      <c r="AL1535">
        <v>36428652</v>
      </c>
      <c r="AM1535">
        <v>1569161856</v>
      </c>
      <c r="AN1535">
        <v>681351744</v>
      </c>
      <c r="AO1535">
        <v>280451712</v>
      </c>
      <c r="AP1535">
        <v>1944304640</v>
      </c>
      <c r="AQ1535">
        <v>1861079296</v>
      </c>
      <c r="AR1535">
        <v>1696652288</v>
      </c>
      <c r="AS1535">
        <v>1569161856</v>
      </c>
      <c r="AT1535">
        <v>5160</v>
      </c>
      <c r="AU1535">
        <v>0.69399999999999995</v>
      </c>
      <c r="AW1535">
        <v>8.8341900000000001E-2</v>
      </c>
      <c r="AX1535">
        <v>0.44555499999999998</v>
      </c>
      <c r="AY1535">
        <v>3.2963399999999997E-2</v>
      </c>
      <c r="AZ1535">
        <v>69089</v>
      </c>
    </row>
    <row r="1536" spans="1:52">
      <c r="A1536">
        <v>2012</v>
      </c>
      <c r="B1536">
        <v>243780</v>
      </c>
      <c r="C1536" t="s">
        <v>505</v>
      </c>
      <c r="D1536" t="s">
        <v>444</v>
      </c>
      <c r="E1536">
        <f t="shared" si="23"/>
        <v>1</v>
      </c>
      <c r="F1536">
        <f>IF(ISNA(VLOOKUP(B1536,criteria!$U$2:$U$174,1,0)),0,1)</f>
        <v>1</v>
      </c>
      <c r="G1536">
        <v>0.61454183266932272</v>
      </c>
      <c r="H1536">
        <v>0.33857897213363308</v>
      </c>
      <c r="I1536">
        <v>31124</v>
      </c>
      <c r="J1536">
        <v>19127</v>
      </c>
      <c r="K1536">
        <v>6445</v>
      </c>
      <c r="L1536">
        <v>31</v>
      </c>
      <c r="M1536">
        <v>6476</v>
      </c>
      <c r="N1536" t="s">
        <v>506</v>
      </c>
      <c r="O1536" t="s">
        <v>282</v>
      </c>
      <c r="P1536" t="s">
        <v>50</v>
      </c>
      <c r="Q1536" t="s">
        <v>54</v>
      </c>
      <c r="R1536">
        <v>-86.914400000000001</v>
      </c>
      <c r="S1536">
        <v>40.428199999999997</v>
      </c>
      <c r="T1536">
        <v>5.2999999999999999E-2</v>
      </c>
      <c r="U1536">
        <v>5104</v>
      </c>
      <c r="V1536">
        <v>684972672</v>
      </c>
      <c r="W1536">
        <v>606587968</v>
      </c>
      <c r="X1536">
        <v>8046868</v>
      </c>
      <c r="Y1536">
        <v>72388232</v>
      </c>
      <c r="Z1536">
        <v>277485888</v>
      </c>
      <c r="AA1536">
        <v>376128672</v>
      </c>
      <c r="AB1536">
        <v>57166892</v>
      </c>
      <c r="AC1536">
        <v>48030816</v>
      </c>
      <c r="AD1536">
        <v>1225821824</v>
      </c>
      <c r="AE1536">
        <v>576754944</v>
      </c>
      <c r="AF1536">
        <v>1837678720</v>
      </c>
      <c r="AG1536">
        <v>615354688</v>
      </c>
      <c r="AH1536">
        <v>274405088</v>
      </c>
      <c r="AI1536">
        <v>147637664</v>
      </c>
      <c r="AJ1536">
        <v>422042752</v>
      </c>
      <c r="AK1536">
        <v>145896144</v>
      </c>
      <c r="AL1536">
        <v>37023064</v>
      </c>
      <c r="AM1536">
        <v>1618365312</v>
      </c>
      <c r="AN1536">
        <v>709923520</v>
      </c>
      <c r="AO1536">
        <v>280657376</v>
      </c>
      <c r="AP1536">
        <v>1861079296</v>
      </c>
      <c r="AQ1536">
        <v>2189202432</v>
      </c>
      <c r="AR1536">
        <v>1837678720</v>
      </c>
      <c r="AS1536">
        <v>1618365312</v>
      </c>
      <c r="AT1536">
        <v>4777</v>
      </c>
      <c r="AU1536">
        <v>0.69899999999999995</v>
      </c>
      <c r="AW1536">
        <v>8.6616200000000004E-2</v>
      </c>
      <c r="AX1536">
        <v>0.46686699999999998</v>
      </c>
      <c r="AY1536">
        <v>3.0133099999999999E-2</v>
      </c>
      <c r="AZ1536">
        <v>69140.5</v>
      </c>
    </row>
    <row r="1537" spans="1:52">
      <c r="A1537">
        <v>2013</v>
      </c>
      <c r="B1537">
        <v>243780</v>
      </c>
      <c r="C1537" t="s">
        <v>505</v>
      </c>
      <c r="D1537" t="s">
        <v>444</v>
      </c>
      <c r="E1537">
        <f t="shared" si="23"/>
        <v>1</v>
      </c>
      <c r="F1537">
        <f>IF(ISNA(VLOOKUP(B1537,criteria!$U$2:$U$174,1,0)),0,1)</f>
        <v>1</v>
      </c>
      <c r="G1537">
        <v>0.60415661293954892</v>
      </c>
      <c r="H1537">
        <v>0.34197774109377493</v>
      </c>
      <c r="I1537">
        <v>31083</v>
      </c>
      <c r="J1537">
        <v>18779</v>
      </c>
      <c r="K1537">
        <v>6388</v>
      </c>
      <c r="L1537">
        <v>34</v>
      </c>
      <c r="M1537">
        <v>6422</v>
      </c>
      <c r="N1537" t="s">
        <v>506</v>
      </c>
      <c r="O1537" t="s">
        <v>282</v>
      </c>
      <c r="P1537" t="s">
        <v>50</v>
      </c>
      <c r="Q1537" t="s">
        <v>54</v>
      </c>
      <c r="R1537">
        <v>-86.914400000000001</v>
      </c>
      <c r="S1537">
        <v>40.428199999999997</v>
      </c>
      <c r="T1537">
        <v>5.0999999999999997E-2</v>
      </c>
      <c r="U1537">
        <v>5632</v>
      </c>
      <c r="V1537">
        <v>690766208</v>
      </c>
      <c r="W1537">
        <v>604261056</v>
      </c>
      <c r="X1537">
        <v>7569613</v>
      </c>
      <c r="Y1537">
        <v>84928552</v>
      </c>
      <c r="Z1537">
        <v>266069328</v>
      </c>
      <c r="AA1537">
        <v>403429824</v>
      </c>
      <c r="AB1537">
        <v>82379032</v>
      </c>
      <c r="AC1537">
        <v>32046404</v>
      </c>
      <c r="AD1537">
        <v>1233044096</v>
      </c>
      <c r="AE1537">
        <v>731849344</v>
      </c>
      <c r="AF1537">
        <v>2014341760</v>
      </c>
      <c r="AG1537">
        <v>650240640</v>
      </c>
      <c r="AH1537">
        <v>276394432</v>
      </c>
      <c r="AI1537">
        <v>158321376</v>
      </c>
      <c r="AJ1537">
        <v>434715808</v>
      </c>
      <c r="AK1537">
        <v>143705328</v>
      </c>
      <c r="AL1537">
        <v>35641184</v>
      </c>
      <c r="AM1537">
        <v>1656273408</v>
      </c>
      <c r="AN1537">
        <v>715783552</v>
      </c>
      <c r="AO1537">
        <v>234294448</v>
      </c>
      <c r="AP1537">
        <v>2189202432</v>
      </c>
      <c r="AQ1537">
        <v>2445541888</v>
      </c>
      <c r="AR1537">
        <v>2014341760</v>
      </c>
      <c r="AS1537">
        <v>1656273408</v>
      </c>
      <c r="AT1537">
        <v>5149</v>
      </c>
      <c r="AU1537">
        <v>0.73</v>
      </c>
      <c r="AW1537">
        <v>7.0583800000000002E-2</v>
      </c>
      <c r="AX1537">
        <v>0.46942600000000001</v>
      </c>
      <c r="AY1537">
        <v>2.4534500000000001E-2</v>
      </c>
      <c r="AZ1537">
        <v>72877.5</v>
      </c>
    </row>
    <row r="1538" spans="1:52">
      <c r="A1538">
        <v>2014</v>
      </c>
      <c r="B1538">
        <v>243780</v>
      </c>
      <c r="C1538" t="s">
        <v>505</v>
      </c>
      <c r="D1538" t="s">
        <v>444</v>
      </c>
      <c r="E1538">
        <f t="shared" ref="E1538:E1601" si="24">IF(M1538&gt;999,1,0)</f>
        <v>1</v>
      </c>
      <c r="F1538">
        <f>IF(ISNA(VLOOKUP(B1538,criteria!$U$2:$U$174,1,0)),0,1)</f>
        <v>1</v>
      </c>
      <c r="G1538">
        <v>0.59289151794666128</v>
      </c>
      <c r="H1538">
        <v>0.27479496068318254</v>
      </c>
      <c r="I1538">
        <v>39896</v>
      </c>
      <c r="J1538">
        <v>23654</v>
      </c>
      <c r="K1538">
        <v>6482</v>
      </c>
      <c r="L1538">
        <v>18</v>
      </c>
      <c r="M1538">
        <v>6500</v>
      </c>
      <c r="N1538" t="s">
        <v>506</v>
      </c>
      <c r="O1538" t="s">
        <v>282</v>
      </c>
      <c r="P1538" t="s">
        <v>50</v>
      </c>
      <c r="Q1538" t="s">
        <v>54</v>
      </c>
      <c r="R1538">
        <v>-86.914400000000001</v>
      </c>
      <c r="S1538">
        <v>40.428199999999997</v>
      </c>
      <c r="T1538">
        <v>3.4000000000000002E-2</v>
      </c>
      <c r="U1538">
        <v>5798</v>
      </c>
      <c r="V1538">
        <v>712295424</v>
      </c>
      <c r="W1538">
        <v>624529024</v>
      </c>
      <c r="X1538">
        <v>8084529</v>
      </c>
      <c r="Y1538">
        <v>124634592</v>
      </c>
      <c r="Z1538">
        <v>263345888</v>
      </c>
      <c r="AA1538">
        <v>444059104</v>
      </c>
      <c r="AB1538">
        <v>79865568</v>
      </c>
      <c r="AC1538">
        <v>21412968</v>
      </c>
      <c r="AD1538">
        <v>1275286784</v>
      </c>
      <c r="AE1538">
        <v>488335712</v>
      </c>
      <c r="AF1538">
        <v>1814728320</v>
      </c>
      <c r="AG1538">
        <v>619362432</v>
      </c>
      <c r="AH1538">
        <v>262003072</v>
      </c>
      <c r="AI1538">
        <v>134931088</v>
      </c>
      <c r="AJ1538">
        <v>396934144</v>
      </c>
      <c r="AK1538">
        <v>150431024</v>
      </c>
      <c r="AL1538">
        <v>37295976</v>
      </c>
      <c r="AM1538">
        <v>1633695232</v>
      </c>
      <c r="AN1538">
        <v>738061504</v>
      </c>
      <c r="AO1538">
        <v>234885520</v>
      </c>
      <c r="AP1538">
        <v>2445541888</v>
      </c>
      <c r="AQ1538">
        <v>2392724992</v>
      </c>
      <c r="AR1538">
        <v>1814728320</v>
      </c>
      <c r="AS1538">
        <v>1633695232</v>
      </c>
      <c r="AT1538">
        <v>4707</v>
      </c>
      <c r="AU1538">
        <v>0.746</v>
      </c>
      <c r="AW1538">
        <v>6.6701200000000002E-2</v>
      </c>
      <c r="AX1538">
        <v>0.46224599999999999</v>
      </c>
      <c r="AY1538">
        <v>2.3183499999999999E-2</v>
      </c>
      <c r="AZ1538">
        <v>74191</v>
      </c>
    </row>
    <row r="1539" spans="1:52">
      <c r="A1539">
        <v>2015</v>
      </c>
      <c r="B1539">
        <v>243780</v>
      </c>
      <c r="C1539" t="s">
        <v>505</v>
      </c>
      <c r="D1539" t="s">
        <v>444</v>
      </c>
      <c r="E1539">
        <f t="shared" si="24"/>
        <v>1</v>
      </c>
      <c r="F1539">
        <f>IF(ISNA(VLOOKUP(B1539,criteria!$U$2:$U$174,1,0)),0,1)</f>
        <v>1</v>
      </c>
      <c r="G1539">
        <v>0.58969600565570868</v>
      </c>
      <c r="H1539">
        <v>0.26007792597032819</v>
      </c>
      <c r="I1539">
        <v>45264</v>
      </c>
      <c r="J1539">
        <v>26692</v>
      </c>
      <c r="K1539">
        <v>6923</v>
      </c>
      <c r="L1539">
        <v>19</v>
      </c>
      <c r="M1539">
        <v>6942</v>
      </c>
      <c r="N1539" t="s">
        <v>506</v>
      </c>
      <c r="O1539" t="s">
        <v>282</v>
      </c>
      <c r="P1539" t="s">
        <v>50</v>
      </c>
      <c r="Q1539" t="s">
        <v>54</v>
      </c>
      <c r="R1539">
        <v>-86.914400000000001</v>
      </c>
      <c r="S1539">
        <v>40.428199999999997</v>
      </c>
      <c r="T1539">
        <v>2.7E-2</v>
      </c>
      <c r="U1539">
        <v>5775</v>
      </c>
      <c r="V1539">
        <v>733049664</v>
      </c>
      <c r="W1539">
        <v>645690944</v>
      </c>
      <c r="X1539">
        <v>8293661</v>
      </c>
      <c r="Y1539">
        <v>93073936</v>
      </c>
      <c r="Z1539">
        <v>263857744</v>
      </c>
      <c r="AA1539">
        <v>425770048</v>
      </c>
      <c r="AB1539">
        <v>85410248</v>
      </c>
      <c r="AC1539">
        <v>11359874</v>
      </c>
      <c r="AD1539">
        <v>1295945600</v>
      </c>
      <c r="AE1539">
        <v>418684608</v>
      </c>
      <c r="AF1539">
        <v>1781110144</v>
      </c>
      <c r="AG1539">
        <v>715398144</v>
      </c>
      <c r="AH1539">
        <v>279160704</v>
      </c>
      <c r="AI1539">
        <v>137918208</v>
      </c>
      <c r="AJ1539">
        <v>417078912</v>
      </c>
      <c r="AK1539">
        <v>144147616</v>
      </c>
      <c r="AL1539">
        <v>32238034</v>
      </c>
      <c r="AM1539">
        <v>1705369600</v>
      </c>
      <c r="AN1539">
        <v>792814464</v>
      </c>
      <c r="AO1539">
        <v>245101872</v>
      </c>
      <c r="AP1539">
        <v>2392724992</v>
      </c>
      <c r="AQ1539">
        <v>2244743168</v>
      </c>
      <c r="AR1539">
        <v>1781110144</v>
      </c>
      <c r="AS1539">
        <v>1705369600</v>
      </c>
      <c r="AT1539">
        <v>4926</v>
      </c>
      <c r="AU1539">
        <v>0.76300000000000001</v>
      </c>
      <c r="AW1539">
        <v>5.5734699999999998E-2</v>
      </c>
      <c r="AX1539">
        <v>0.45865</v>
      </c>
      <c r="AY1539">
        <v>1.7288100000000001E-2</v>
      </c>
      <c r="AZ1539">
        <v>76015</v>
      </c>
    </row>
    <row r="1540" spans="1:52">
      <c r="A1540">
        <v>2016</v>
      </c>
      <c r="B1540">
        <v>243780</v>
      </c>
      <c r="C1540" t="s">
        <v>505</v>
      </c>
      <c r="D1540" t="s">
        <v>444</v>
      </c>
      <c r="E1540">
        <f t="shared" si="24"/>
        <v>1</v>
      </c>
      <c r="F1540">
        <f>IF(ISNA(VLOOKUP(B1540,criteria!$U$2:$U$174,1,0)),0,1)</f>
        <v>1</v>
      </c>
      <c r="G1540">
        <v>0.55965474319995101</v>
      </c>
      <c r="H1540">
        <v>0.2697706639442885</v>
      </c>
      <c r="I1540">
        <v>49007</v>
      </c>
      <c r="J1540">
        <v>27427</v>
      </c>
      <c r="K1540">
        <v>7378</v>
      </c>
      <c r="L1540">
        <v>21</v>
      </c>
      <c r="M1540">
        <v>7399</v>
      </c>
      <c r="N1540" t="s">
        <v>506</v>
      </c>
      <c r="O1540" t="s">
        <v>282</v>
      </c>
      <c r="P1540" t="s">
        <v>50</v>
      </c>
      <c r="Q1540" t="s">
        <v>54</v>
      </c>
      <c r="R1540">
        <v>-86.914400000000001</v>
      </c>
      <c r="S1540">
        <v>40.428199999999997</v>
      </c>
      <c r="T1540">
        <v>2.5000000000000001E-2</v>
      </c>
      <c r="U1540">
        <v>5386</v>
      </c>
      <c r="V1540">
        <v>759483520</v>
      </c>
      <c r="W1540">
        <v>669143168</v>
      </c>
      <c r="X1540">
        <v>4303560</v>
      </c>
      <c r="Y1540">
        <v>92160936</v>
      </c>
      <c r="Z1540">
        <v>290107104</v>
      </c>
      <c r="AA1540">
        <v>414408576</v>
      </c>
      <c r="AB1540">
        <v>79086488</v>
      </c>
      <c r="AC1540">
        <v>12071725</v>
      </c>
      <c r="AD1540">
        <v>1347204480</v>
      </c>
      <c r="AE1540">
        <v>596965056</v>
      </c>
      <c r="AF1540">
        <v>1999883008</v>
      </c>
      <c r="AG1540">
        <v>777047424</v>
      </c>
      <c r="AH1540">
        <v>291866400</v>
      </c>
      <c r="AI1540">
        <v>154188048</v>
      </c>
      <c r="AJ1540">
        <v>446054464</v>
      </c>
      <c r="AK1540">
        <v>142536656</v>
      </c>
      <c r="AL1540">
        <v>30826390</v>
      </c>
      <c r="AM1540">
        <v>1832433024</v>
      </c>
      <c r="AN1540">
        <v>849366656</v>
      </c>
      <c r="AO1540">
        <v>280085792</v>
      </c>
      <c r="AP1540">
        <v>2244743168</v>
      </c>
      <c r="AQ1540">
        <v>2347514880</v>
      </c>
      <c r="AR1540">
        <v>1999883008</v>
      </c>
      <c r="AS1540">
        <v>1832433024</v>
      </c>
      <c r="AT1540">
        <v>5306</v>
      </c>
      <c r="AU1540">
        <v>0.78400000000000003</v>
      </c>
      <c r="AW1540">
        <v>4.3866599999999999E-2</v>
      </c>
      <c r="AX1540">
        <v>0.47320699999999999</v>
      </c>
      <c r="AY1540">
        <v>1.2214300000000001E-2</v>
      </c>
      <c r="AZ1540">
        <v>81833.5</v>
      </c>
    </row>
    <row r="1541" spans="1:52">
      <c r="A1541">
        <v>2017</v>
      </c>
      <c r="B1541">
        <v>243780</v>
      </c>
      <c r="C1541" t="s">
        <v>505</v>
      </c>
      <c r="D1541" t="s">
        <v>444</v>
      </c>
      <c r="E1541">
        <f t="shared" si="24"/>
        <v>1</v>
      </c>
      <c r="F1541">
        <f>IF(ISNA(VLOOKUP(B1541,criteria!$U$2:$U$174,1,0)),0,1)</f>
        <v>1</v>
      </c>
      <c r="G1541">
        <v>0.57468492928638004</v>
      </c>
      <c r="H1541">
        <v>0.27246765151782254</v>
      </c>
      <c r="I1541">
        <v>49354</v>
      </c>
      <c r="J1541">
        <v>28363</v>
      </c>
      <c r="K1541">
        <v>7697</v>
      </c>
      <c r="L1541">
        <v>31</v>
      </c>
      <c r="M1541">
        <v>7728</v>
      </c>
      <c r="N1541" t="s">
        <v>506</v>
      </c>
      <c r="O1541" t="s">
        <v>282</v>
      </c>
      <c r="P1541" t="s">
        <v>50</v>
      </c>
      <c r="Q1541" t="s">
        <v>54</v>
      </c>
      <c r="R1541">
        <v>-86.914400000000001</v>
      </c>
      <c r="S1541">
        <v>40.428199999999997</v>
      </c>
      <c r="T1541">
        <v>2.5999999999999999E-2</v>
      </c>
      <c r="U1541">
        <v>5377</v>
      </c>
      <c r="V1541">
        <v>781751040</v>
      </c>
      <c r="W1541">
        <v>686830848</v>
      </c>
      <c r="X1541">
        <v>8587041</v>
      </c>
      <c r="Y1541">
        <v>93649096</v>
      </c>
      <c r="Z1541">
        <v>293927552</v>
      </c>
      <c r="AA1541">
        <v>428823232</v>
      </c>
      <c r="AB1541">
        <v>85574024</v>
      </c>
      <c r="AC1541">
        <v>11481578</v>
      </c>
      <c r="AD1541">
        <v>1414242816</v>
      </c>
      <c r="AE1541">
        <v>564949696</v>
      </c>
      <c r="AF1541">
        <v>2036439552</v>
      </c>
      <c r="AG1541">
        <v>808473216</v>
      </c>
      <c r="AH1541">
        <v>303915328</v>
      </c>
      <c r="AI1541">
        <v>143228384</v>
      </c>
      <c r="AJ1541">
        <v>447143712</v>
      </c>
      <c r="AK1541">
        <v>140383824</v>
      </c>
      <c r="AL1541">
        <v>35508896</v>
      </c>
      <c r="AM1541">
        <v>1877685248</v>
      </c>
      <c r="AN1541">
        <v>899252416</v>
      </c>
      <c r="AO1541">
        <v>277968128</v>
      </c>
      <c r="AP1541">
        <v>2347514880</v>
      </c>
      <c r="AQ1541">
        <v>2336955136</v>
      </c>
      <c r="AR1541">
        <v>2036439552</v>
      </c>
      <c r="AS1541">
        <v>1877685248</v>
      </c>
    </row>
    <row r="1542" spans="1:52">
      <c r="A1542">
        <v>1990</v>
      </c>
      <c r="B1542">
        <v>169248</v>
      </c>
      <c r="C1542" t="s">
        <v>326</v>
      </c>
      <c r="D1542" t="s">
        <v>281</v>
      </c>
      <c r="E1542">
        <f t="shared" si="24"/>
        <v>0</v>
      </c>
      <c r="F1542">
        <f>IF(ISNA(VLOOKUP(B1542,criteria!$U$2:$U$174,1,0)),0,1)</f>
        <v>1</v>
      </c>
      <c r="G1542" t="s">
        <v>636</v>
      </c>
      <c r="H1542" t="s">
        <v>636</v>
      </c>
      <c r="N1542">
        <v>48859</v>
      </c>
      <c r="O1542" t="s">
        <v>282</v>
      </c>
      <c r="V1542">
        <v>49008000</v>
      </c>
      <c r="Z1542">
        <v>8270446</v>
      </c>
      <c r="AA1542">
        <v>54140296</v>
      </c>
      <c r="AB1542">
        <v>2502568</v>
      </c>
      <c r="AC1542">
        <v>1117264</v>
      </c>
      <c r="AF1542">
        <v>152349936</v>
      </c>
      <c r="AG1542">
        <v>61049144</v>
      </c>
      <c r="AH1542">
        <v>1974789</v>
      </c>
      <c r="AI1542">
        <v>5823528</v>
      </c>
      <c r="AJ1542">
        <v>7798317</v>
      </c>
      <c r="AK1542">
        <v>9371416</v>
      </c>
      <c r="AL1542">
        <v>13103815</v>
      </c>
      <c r="AM1542">
        <v>156912416</v>
      </c>
      <c r="AN1542">
        <v>63959912</v>
      </c>
      <c r="AO1542">
        <v>20491148</v>
      </c>
    </row>
    <row r="1543" spans="1:52">
      <c r="A1543">
        <v>1991</v>
      </c>
      <c r="B1543">
        <v>169248</v>
      </c>
      <c r="C1543" t="s">
        <v>326</v>
      </c>
      <c r="D1543" t="s">
        <v>281</v>
      </c>
      <c r="E1543">
        <f t="shared" si="24"/>
        <v>0</v>
      </c>
      <c r="F1543">
        <f>IF(ISNA(VLOOKUP(B1543,criteria!$U$2:$U$174,1,0)),0,1)</f>
        <v>1</v>
      </c>
      <c r="G1543" t="s">
        <v>636</v>
      </c>
      <c r="H1543" t="s">
        <v>636</v>
      </c>
      <c r="N1543">
        <v>48859</v>
      </c>
      <c r="O1543" t="s">
        <v>282</v>
      </c>
      <c r="V1543">
        <v>55568844</v>
      </c>
      <c r="Z1543">
        <v>9121742</v>
      </c>
      <c r="AA1543">
        <v>67418120</v>
      </c>
      <c r="AB1543">
        <v>3336550</v>
      </c>
      <c r="AC1543">
        <v>889402</v>
      </c>
      <c r="AF1543">
        <v>175758224</v>
      </c>
      <c r="AG1543">
        <v>66113176</v>
      </c>
      <c r="AH1543">
        <v>1586700</v>
      </c>
      <c r="AI1543">
        <v>4642077</v>
      </c>
      <c r="AJ1543">
        <v>6228777</v>
      </c>
      <c r="AK1543">
        <v>9237451</v>
      </c>
      <c r="AL1543">
        <v>13173046</v>
      </c>
      <c r="AM1543">
        <v>167137968</v>
      </c>
      <c r="AN1543">
        <v>67735144</v>
      </c>
      <c r="AO1543">
        <v>23245678</v>
      </c>
    </row>
    <row r="1544" spans="1:52">
      <c r="A1544">
        <v>1992</v>
      </c>
      <c r="B1544">
        <v>169248</v>
      </c>
      <c r="C1544" t="s">
        <v>326</v>
      </c>
      <c r="D1544" t="s">
        <v>281</v>
      </c>
      <c r="E1544">
        <f t="shared" si="24"/>
        <v>0</v>
      </c>
      <c r="F1544">
        <f>IF(ISNA(VLOOKUP(B1544,criteria!$U$2:$U$174,1,0)),0,1)</f>
        <v>1</v>
      </c>
      <c r="G1544" t="s">
        <v>636</v>
      </c>
      <c r="H1544" t="s">
        <v>636</v>
      </c>
      <c r="N1544">
        <v>48859</v>
      </c>
      <c r="O1544" t="s">
        <v>282</v>
      </c>
      <c r="V1544">
        <v>58463904</v>
      </c>
      <c r="Z1544">
        <v>9544659</v>
      </c>
      <c r="AA1544">
        <v>62439864</v>
      </c>
      <c r="AB1544">
        <v>1710762</v>
      </c>
      <c r="AC1544">
        <v>1136816</v>
      </c>
      <c r="AF1544">
        <v>173670448</v>
      </c>
      <c r="AG1544">
        <v>67584648</v>
      </c>
      <c r="AH1544">
        <v>1901054</v>
      </c>
      <c r="AI1544">
        <v>4812529</v>
      </c>
      <c r="AJ1544">
        <v>6713583</v>
      </c>
      <c r="AK1544">
        <v>11128909</v>
      </c>
      <c r="AL1544">
        <v>13315161</v>
      </c>
      <c r="AM1544">
        <v>170813616</v>
      </c>
      <c r="AN1544">
        <v>68165416</v>
      </c>
      <c r="AO1544">
        <v>22439782</v>
      </c>
    </row>
    <row r="1545" spans="1:52">
      <c r="A1545">
        <v>1993</v>
      </c>
      <c r="B1545">
        <v>169248</v>
      </c>
      <c r="C1545" t="s">
        <v>326</v>
      </c>
      <c r="D1545" t="s">
        <v>281</v>
      </c>
      <c r="E1545">
        <f t="shared" si="24"/>
        <v>0</v>
      </c>
      <c r="F1545">
        <f>IF(ISNA(VLOOKUP(B1545,criteria!$U$2:$U$174,1,0)),0,1)</f>
        <v>1</v>
      </c>
      <c r="G1545" t="s">
        <v>636</v>
      </c>
      <c r="H1545" t="s">
        <v>636</v>
      </c>
      <c r="N1545">
        <v>48859</v>
      </c>
      <c r="O1545" t="s">
        <v>282</v>
      </c>
      <c r="V1545">
        <v>60877400</v>
      </c>
      <c r="Z1545">
        <v>8512170</v>
      </c>
      <c r="AA1545">
        <v>61833416</v>
      </c>
      <c r="AB1545">
        <v>4193797</v>
      </c>
      <c r="AC1545">
        <v>1303700</v>
      </c>
      <c r="AF1545">
        <v>176007936</v>
      </c>
      <c r="AG1545">
        <v>68624664</v>
      </c>
      <c r="AH1545">
        <v>2011731</v>
      </c>
      <c r="AI1545">
        <v>5593957</v>
      </c>
      <c r="AJ1545">
        <v>7605688</v>
      </c>
      <c r="AK1545">
        <v>11498096</v>
      </c>
      <c r="AL1545">
        <v>13823182</v>
      </c>
      <c r="AM1545">
        <v>173560128</v>
      </c>
      <c r="AN1545">
        <v>67916592</v>
      </c>
      <c r="AO1545">
        <v>23923632</v>
      </c>
    </row>
    <row r="1546" spans="1:52">
      <c r="A1546">
        <v>1994</v>
      </c>
      <c r="B1546">
        <v>169248</v>
      </c>
      <c r="C1546" t="s">
        <v>326</v>
      </c>
      <c r="D1546" t="s">
        <v>281</v>
      </c>
      <c r="E1546">
        <f t="shared" si="24"/>
        <v>0</v>
      </c>
      <c r="F1546">
        <f>IF(ISNA(VLOOKUP(B1546,criteria!$U$2:$U$174,1,0)),0,1)</f>
        <v>1</v>
      </c>
      <c r="G1546" t="s">
        <v>636</v>
      </c>
      <c r="H1546" t="s">
        <v>636</v>
      </c>
      <c r="N1546">
        <v>48859</v>
      </c>
      <c r="O1546" t="s">
        <v>282</v>
      </c>
      <c r="V1546">
        <v>64365308</v>
      </c>
      <c r="Z1546">
        <v>7507755</v>
      </c>
      <c r="AA1546">
        <v>65441860</v>
      </c>
      <c r="AB1546">
        <v>3856780</v>
      </c>
      <c r="AC1546">
        <v>1592552</v>
      </c>
      <c r="AF1546">
        <v>184736608</v>
      </c>
      <c r="AG1546">
        <v>69425992</v>
      </c>
      <c r="AH1546">
        <v>1796693</v>
      </c>
      <c r="AI1546">
        <v>6451507</v>
      </c>
      <c r="AJ1546">
        <v>8248200</v>
      </c>
      <c r="AK1546">
        <v>12180841</v>
      </c>
      <c r="AL1546">
        <v>14395635</v>
      </c>
      <c r="AM1546">
        <v>179111136</v>
      </c>
      <c r="AN1546">
        <v>69287336</v>
      </c>
      <c r="AO1546">
        <v>23364970</v>
      </c>
    </row>
    <row r="1547" spans="1:52">
      <c r="A1547">
        <v>1995</v>
      </c>
      <c r="B1547">
        <v>169248</v>
      </c>
      <c r="C1547" t="s">
        <v>326</v>
      </c>
      <c r="D1547" t="s">
        <v>281</v>
      </c>
      <c r="E1547">
        <f t="shared" si="24"/>
        <v>0</v>
      </c>
      <c r="F1547">
        <f>IF(ISNA(VLOOKUP(B1547,criteria!$U$2:$U$174,1,0)),0,1)</f>
        <v>1</v>
      </c>
      <c r="G1547" t="s">
        <v>636</v>
      </c>
      <c r="H1547" t="s">
        <v>636</v>
      </c>
      <c r="N1547">
        <v>48859</v>
      </c>
      <c r="O1547" t="s">
        <v>282</v>
      </c>
      <c r="V1547">
        <v>68634032</v>
      </c>
      <c r="Z1547">
        <v>52881792</v>
      </c>
      <c r="AA1547">
        <v>68855152</v>
      </c>
      <c r="AB1547">
        <v>886810</v>
      </c>
      <c r="AC1547">
        <v>1761408</v>
      </c>
      <c r="AF1547">
        <v>236603808</v>
      </c>
      <c r="AG1547">
        <v>70936976</v>
      </c>
      <c r="AH1547">
        <v>1406425</v>
      </c>
      <c r="AI1547">
        <v>7031628</v>
      </c>
      <c r="AJ1547">
        <v>8438053</v>
      </c>
      <c r="AK1547">
        <v>11551852</v>
      </c>
      <c r="AL1547">
        <v>12337045</v>
      </c>
      <c r="AM1547">
        <v>231054256</v>
      </c>
      <c r="AN1547">
        <v>70258496</v>
      </c>
      <c r="AO1547">
        <v>23419498</v>
      </c>
    </row>
    <row r="1548" spans="1:52">
      <c r="A1548">
        <v>1996</v>
      </c>
      <c r="B1548">
        <v>169248</v>
      </c>
      <c r="C1548" t="s">
        <v>326</v>
      </c>
      <c r="D1548" t="s">
        <v>281</v>
      </c>
      <c r="E1548">
        <f t="shared" si="24"/>
        <v>0</v>
      </c>
      <c r="F1548">
        <f>IF(ISNA(VLOOKUP(B1548,criteria!$U$2:$U$174,1,0)),0,1)</f>
        <v>1</v>
      </c>
      <c r="G1548" t="s">
        <v>636</v>
      </c>
      <c r="H1548" t="s">
        <v>636</v>
      </c>
      <c r="N1548">
        <v>48859</v>
      </c>
      <c r="O1548" t="s">
        <v>282</v>
      </c>
      <c r="V1548">
        <v>76321392</v>
      </c>
      <c r="Z1548">
        <v>59134168</v>
      </c>
      <c r="AA1548">
        <v>71173008</v>
      </c>
      <c r="AB1548">
        <v>4350260</v>
      </c>
      <c r="AC1548">
        <v>2262543</v>
      </c>
      <c r="AF1548">
        <v>259889552</v>
      </c>
      <c r="AG1548">
        <v>78183744</v>
      </c>
      <c r="AH1548">
        <v>1810929</v>
      </c>
      <c r="AI1548">
        <v>7563743</v>
      </c>
      <c r="AJ1548">
        <v>9374672</v>
      </c>
      <c r="AK1548">
        <v>12530589</v>
      </c>
      <c r="AL1548">
        <v>13380468</v>
      </c>
      <c r="AM1548">
        <v>263804896</v>
      </c>
      <c r="AN1548">
        <v>78002864</v>
      </c>
      <c r="AO1548">
        <v>26033420</v>
      </c>
      <c r="AP1548">
        <v>14320417</v>
      </c>
      <c r="AQ1548">
        <v>23665936</v>
      </c>
      <c r="AT1548">
        <v>1345</v>
      </c>
      <c r="AU1548">
        <v>0.53600000000000003</v>
      </c>
    </row>
    <row r="1549" spans="1:52">
      <c r="A1549">
        <v>1997</v>
      </c>
      <c r="B1549">
        <v>169248</v>
      </c>
      <c r="C1549" t="s">
        <v>326</v>
      </c>
      <c r="D1549" t="s">
        <v>281</v>
      </c>
      <c r="E1549">
        <f t="shared" si="24"/>
        <v>0</v>
      </c>
      <c r="F1549">
        <f>IF(ISNA(VLOOKUP(B1549,criteria!$U$2:$U$174,1,0)),0,1)</f>
        <v>1</v>
      </c>
      <c r="G1549" t="s">
        <v>636</v>
      </c>
      <c r="H1549" t="s">
        <v>636</v>
      </c>
      <c r="N1549">
        <v>48859</v>
      </c>
      <c r="O1549" t="s">
        <v>282</v>
      </c>
      <c r="V1549">
        <v>81715576</v>
      </c>
      <c r="Z1549">
        <v>64650064</v>
      </c>
      <c r="AA1549">
        <v>72552224</v>
      </c>
      <c r="AB1549">
        <v>5957792</v>
      </c>
      <c r="AC1549">
        <v>3378768</v>
      </c>
      <c r="AF1549">
        <v>280041184</v>
      </c>
      <c r="AG1549">
        <v>82264176</v>
      </c>
      <c r="AH1549">
        <v>1677725</v>
      </c>
      <c r="AI1549">
        <v>7910689</v>
      </c>
      <c r="AJ1549">
        <v>9588414</v>
      </c>
      <c r="AK1549">
        <v>13069297</v>
      </c>
      <c r="AL1549">
        <v>16249625</v>
      </c>
      <c r="AM1549">
        <v>275724800</v>
      </c>
      <c r="AN1549">
        <v>84809168</v>
      </c>
      <c r="AO1549">
        <v>26333412</v>
      </c>
      <c r="AP1549">
        <v>23665936</v>
      </c>
      <c r="AQ1549">
        <v>33259752</v>
      </c>
      <c r="AT1549">
        <v>1177</v>
      </c>
      <c r="AU1549">
        <v>0.46700000000000003</v>
      </c>
      <c r="AW1549">
        <v>0.15918199999999999</v>
      </c>
      <c r="AX1549">
        <v>0.62467200000000001</v>
      </c>
      <c r="AY1549">
        <v>5.5914699999999998E-2</v>
      </c>
      <c r="AZ1549">
        <v>43662</v>
      </c>
    </row>
    <row r="1550" spans="1:52">
      <c r="A1550">
        <v>1998</v>
      </c>
      <c r="B1550">
        <v>169248</v>
      </c>
      <c r="C1550" t="s">
        <v>326</v>
      </c>
      <c r="D1550" t="s">
        <v>281</v>
      </c>
      <c r="E1550">
        <f t="shared" si="24"/>
        <v>0</v>
      </c>
      <c r="F1550">
        <f>IF(ISNA(VLOOKUP(B1550,criteria!$U$2:$U$174,1,0)),0,1)</f>
        <v>1</v>
      </c>
      <c r="G1550" t="s">
        <v>636</v>
      </c>
      <c r="H1550" t="s">
        <v>636</v>
      </c>
      <c r="V1550">
        <v>86278096</v>
      </c>
      <c r="Z1550">
        <v>72805440</v>
      </c>
      <c r="AA1550">
        <v>77157304</v>
      </c>
      <c r="AB1550">
        <v>4235175</v>
      </c>
      <c r="AC1550">
        <v>1498011</v>
      </c>
      <c r="AF1550">
        <v>298396576</v>
      </c>
      <c r="AG1550">
        <v>83250304</v>
      </c>
      <c r="AH1550">
        <v>1400245</v>
      </c>
      <c r="AI1550">
        <v>9237864</v>
      </c>
      <c r="AJ1550">
        <v>10638109</v>
      </c>
      <c r="AK1550">
        <v>13321284</v>
      </c>
      <c r="AL1550">
        <v>18805904</v>
      </c>
      <c r="AM1550">
        <v>295463936</v>
      </c>
      <c r="AN1550">
        <v>87934888</v>
      </c>
      <c r="AO1550">
        <v>25749948</v>
      </c>
      <c r="AP1550">
        <v>33259752</v>
      </c>
      <c r="AQ1550">
        <v>36083716</v>
      </c>
      <c r="AT1550">
        <v>1390</v>
      </c>
      <c r="AU1550">
        <v>0.52200000000000002</v>
      </c>
      <c r="AV1550">
        <v>4480</v>
      </c>
      <c r="AW1550">
        <v>0.157025</v>
      </c>
      <c r="AX1550">
        <v>0.62666900000000003</v>
      </c>
      <c r="AY1550">
        <v>5.4831499999999998E-2</v>
      </c>
      <c r="AZ1550">
        <v>44862</v>
      </c>
    </row>
    <row r="1551" spans="1:52">
      <c r="A1551">
        <v>1999</v>
      </c>
      <c r="B1551">
        <v>169248</v>
      </c>
      <c r="C1551" t="s">
        <v>326</v>
      </c>
      <c r="D1551" t="s">
        <v>281</v>
      </c>
      <c r="E1551">
        <f t="shared" si="24"/>
        <v>0</v>
      </c>
      <c r="F1551">
        <f>IF(ISNA(VLOOKUP(B1551,criteria!$U$2:$U$174,1,0)),0,1)</f>
        <v>1</v>
      </c>
      <c r="G1551" t="s">
        <v>636</v>
      </c>
      <c r="H1551" t="s">
        <v>636</v>
      </c>
      <c r="N1551">
        <v>48859</v>
      </c>
      <c r="O1551" t="s">
        <v>282</v>
      </c>
      <c r="V1551">
        <v>91562904</v>
      </c>
      <c r="Z1551">
        <v>10195029</v>
      </c>
      <c r="AA1551">
        <v>83830816</v>
      </c>
      <c r="AB1551">
        <v>4365048</v>
      </c>
      <c r="AC1551">
        <v>4546885</v>
      </c>
      <c r="AF1551">
        <v>252247824</v>
      </c>
      <c r="AG1551">
        <v>92562208</v>
      </c>
      <c r="AH1551">
        <v>1454246</v>
      </c>
      <c r="AI1551">
        <v>13024552</v>
      </c>
      <c r="AJ1551">
        <v>14478798</v>
      </c>
      <c r="AK1551">
        <v>16265415</v>
      </c>
      <c r="AL1551">
        <v>12855443</v>
      </c>
      <c r="AM1551">
        <v>254327136</v>
      </c>
      <c r="AN1551">
        <v>96517320</v>
      </c>
      <c r="AO1551">
        <v>25027854</v>
      </c>
      <c r="AP1551">
        <v>36083716</v>
      </c>
      <c r="AQ1551">
        <v>42355828</v>
      </c>
      <c r="AT1551">
        <v>1376</v>
      </c>
      <c r="AU1551">
        <v>0.503</v>
      </c>
      <c r="AV1551">
        <v>4620</v>
      </c>
      <c r="AW1551">
        <v>0.14685699999999999</v>
      </c>
      <c r="AX1551">
        <v>0.61706899999999998</v>
      </c>
      <c r="AY1551">
        <v>4.90021E-2</v>
      </c>
      <c r="AZ1551">
        <v>47016.5</v>
      </c>
    </row>
    <row r="1552" spans="1:52">
      <c r="A1552">
        <v>2000</v>
      </c>
      <c r="B1552">
        <v>169248</v>
      </c>
      <c r="C1552" t="s">
        <v>326</v>
      </c>
      <c r="D1552" t="s">
        <v>281</v>
      </c>
      <c r="E1552">
        <f t="shared" si="24"/>
        <v>0</v>
      </c>
      <c r="F1552">
        <f>IF(ISNA(VLOOKUP(B1552,criteria!$U$2:$U$174,1,0)),0,1)</f>
        <v>1</v>
      </c>
      <c r="G1552" t="s">
        <v>636</v>
      </c>
      <c r="H1552" t="s">
        <v>636</v>
      </c>
      <c r="V1552">
        <v>100348944</v>
      </c>
      <c r="Z1552">
        <v>13460101</v>
      </c>
      <c r="AA1552">
        <v>93035264</v>
      </c>
      <c r="AB1552">
        <v>5150140</v>
      </c>
      <c r="AC1552">
        <v>2428093</v>
      </c>
      <c r="AF1552">
        <v>270786720</v>
      </c>
      <c r="AG1552">
        <v>97081512</v>
      </c>
      <c r="AH1552">
        <v>1744930</v>
      </c>
      <c r="AI1552">
        <v>15045317</v>
      </c>
      <c r="AJ1552">
        <v>16790248</v>
      </c>
      <c r="AK1552">
        <v>16977120</v>
      </c>
      <c r="AL1552">
        <v>13405803</v>
      </c>
      <c r="AM1552">
        <v>262870592</v>
      </c>
      <c r="AN1552">
        <v>104711392</v>
      </c>
      <c r="AO1552">
        <v>28222232</v>
      </c>
      <c r="AP1552">
        <v>42355828</v>
      </c>
      <c r="AQ1552">
        <v>41236016</v>
      </c>
      <c r="AT1552">
        <v>1417</v>
      </c>
      <c r="AU1552">
        <v>0.51400000000000001</v>
      </c>
      <c r="AV1552">
        <v>4828</v>
      </c>
      <c r="AW1552">
        <v>0.148706</v>
      </c>
      <c r="AX1552">
        <v>0.60663999999999996</v>
      </c>
      <c r="AY1552">
        <v>4.9381000000000001E-2</v>
      </c>
      <c r="AZ1552">
        <v>48460</v>
      </c>
    </row>
    <row r="1553" spans="1:52">
      <c r="A1553">
        <v>2001</v>
      </c>
      <c r="B1553">
        <v>169248</v>
      </c>
      <c r="C1553" t="s">
        <v>326</v>
      </c>
      <c r="D1553" t="s">
        <v>281</v>
      </c>
      <c r="E1553">
        <f t="shared" si="24"/>
        <v>1</v>
      </c>
      <c r="F1553">
        <f>IF(ISNA(VLOOKUP(B1553,criteria!$U$2:$U$174,1,0)),0,1)</f>
        <v>1</v>
      </c>
      <c r="G1553">
        <v>0.82478280749885691</v>
      </c>
      <c r="H1553">
        <v>0.39682891673134496</v>
      </c>
      <c r="I1553">
        <v>10935</v>
      </c>
      <c r="J1553">
        <v>9019</v>
      </c>
      <c r="K1553">
        <v>3530</v>
      </c>
      <c r="L1553">
        <v>49</v>
      </c>
      <c r="M1553">
        <v>3579</v>
      </c>
      <c r="N1553">
        <v>48859</v>
      </c>
      <c r="O1553" t="s">
        <v>282</v>
      </c>
      <c r="V1553">
        <v>113805256</v>
      </c>
      <c r="W1553">
        <v>102790960</v>
      </c>
      <c r="Y1553">
        <v>2603426</v>
      </c>
      <c r="Z1553">
        <v>13655140</v>
      </c>
      <c r="AA1553">
        <v>97012608</v>
      </c>
      <c r="AB1553">
        <v>3693951</v>
      </c>
      <c r="AC1553">
        <v>11075327</v>
      </c>
      <c r="AD1553">
        <v>167285296</v>
      </c>
      <c r="AE1553">
        <v>103525888</v>
      </c>
      <c r="AF1553">
        <v>285951008</v>
      </c>
      <c r="AG1553">
        <v>114356024</v>
      </c>
      <c r="AH1553">
        <v>2814557</v>
      </c>
      <c r="AI1553">
        <v>18605610</v>
      </c>
      <c r="AJ1553">
        <v>21420168</v>
      </c>
      <c r="AK1553">
        <v>22113418</v>
      </c>
      <c r="AL1553">
        <v>17685102</v>
      </c>
      <c r="AM1553">
        <v>262381248</v>
      </c>
      <c r="AN1553">
        <v>117156720</v>
      </c>
      <c r="AO1553">
        <v>32127098</v>
      </c>
      <c r="AR1553">
        <v>285951008</v>
      </c>
      <c r="AS1553">
        <v>262381248</v>
      </c>
      <c r="AT1553">
        <v>1296</v>
      </c>
      <c r="AU1553">
        <v>0.47399999999999998</v>
      </c>
      <c r="AV1553">
        <v>5220</v>
      </c>
      <c r="AW1553">
        <v>0.148315</v>
      </c>
      <c r="AX1553">
        <v>0.60891499999999998</v>
      </c>
      <c r="AY1553">
        <v>5.1207200000000001E-2</v>
      </c>
      <c r="AZ1553">
        <v>50210.5</v>
      </c>
    </row>
    <row r="1554" spans="1:52">
      <c r="A1554">
        <v>2002</v>
      </c>
      <c r="B1554">
        <v>169248</v>
      </c>
      <c r="C1554" t="s">
        <v>326</v>
      </c>
      <c r="D1554" t="s">
        <v>281</v>
      </c>
      <c r="E1554">
        <f t="shared" si="24"/>
        <v>1</v>
      </c>
      <c r="F1554">
        <f>IF(ISNA(VLOOKUP(B1554,criteria!$U$2:$U$174,1,0)),0,1)</f>
        <v>1</v>
      </c>
      <c r="G1554">
        <v>0.71369033577101515</v>
      </c>
      <c r="H1554">
        <v>0.39951520493609521</v>
      </c>
      <c r="I1554">
        <v>12717</v>
      </c>
      <c r="J1554">
        <v>9076</v>
      </c>
      <c r="K1554">
        <v>3551</v>
      </c>
      <c r="L1554">
        <v>75</v>
      </c>
      <c r="M1554">
        <v>3626</v>
      </c>
      <c r="N1554">
        <v>48859</v>
      </c>
      <c r="O1554" t="s">
        <v>282</v>
      </c>
      <c r="V1554">
        <v>125337992</v>
      </c>
      <c r="W1554">
        <v>112013952</v>
      </c>
      <c r="Y1554">
        <v>2640644</v>
      </c>
      <c r="Z1554">
        <v>16667454</v>
      </c>
      <c r="AA1554">
        <v>91788408</v>
      </c>
      <c r="AB1554">
        <v>6102030</v>
      </c>
      <c r="AC1554">
        <v>12346897</v>
      </c>
      <c r="AD1554">
        <v>183147392</v>
      </c>
      <c r="AE1554">
        <v>106254312</v>
      </c>
      <c r="AF1554">
        <v>320689664</v>
      </c>
      <c r="AG1554">
        <v>127344384</v>
      </c>
      <c r="AH1554">
        <v>3695775.75</v>
      </c>
      <c r="AI1554">
        <v>18931170</v>
      </c>
      <c r="AJ1554">
        <v>22626946</v>
      </c>
      <c r="AK1554">
        <v>24075760</v>
      </c>
      <c r="AL1554">
        <v>18776994</v>
      </c>
      <c r="AM1554">
        <v>288233248</v>
      </c>
      <c r="AN1554">
        <v>125455624</v>
      </c>
      <c r="AO1554">
        <v>36046600</v>
      </c>
      <c r="AP1554">
        <v>40523544</v>
      </c>
      <c r="AQ1554">
        <v>42719400</v>
      </c>
      <c r="AR1554">
        <v>320689664</v>
      </c>
      <c r="AS1554">
        <v>288233248</v>
      </c>
      <c r="AT1554">
        <v>1524</v>
      </c>
      <c r="AU1554">
        <v>0.52300000000000002</v>
      </c>
      <c r="AV1554">
        <v>5524</v>
      </c>
      <c r="AW1554">
        <v>0.15443299999999999</v>
      </c>
      <c r="AX1554">
        <v>0.61320799999999998</v>
      </c>
      <c r="AY1554">
        <v>5.5182200000000001E-2</v>
      </c>
      <c r="AZ1554">
        <v>51951.5</v>
      </c>
    </row>
    <row r="1555" spans="1:52">
      <c r="A1555">
        <v>2003</v>
      </c>
      <c r="B1555">
        <v>169248</v>
      </c>
      <c r="C1555" t="s">
        <v>326</v>
      </c>
      <c r="D1555" t="s">
        <v>281</v>
      </c>
      <c r="E1555">
        <f t="shared" si="24"/>
        <v>1</v>
      </c>
      <c r="F1555">
        <f>IF(ISNA(VLOOKUP(B1555,criteria!$U$2:$U$174,1,0)),0,1)</f>
        <v>1</v>
      </c>
      <c r="G1555">
        <v>0.70353621469345395</v>
      </c>
      <c r="H1555">
        <v>0.38777660695468913</v>
      </c>
      <c r="I1555">
        <v>13489</v>
      </c>
      <c r="J1555">
        <v>9490</v>
      </c>
      <c r="K1555">
        <v>3619</v>
      </c>
      <c r="L1555">
        <v>61</v>
      </c>
      <c r="M1555">
        <v>3680</v>
      </c>
      <c r="N1555">
        <v>48859</v>
      </c>
      <c r="O1555" t="s">
        <v>282</v>
      </c>
      <c r="V1555">
        <v>135519680</v>
      </c>
      <c r="W1555">
        <v>120886192</v>
      </c>
      <c r="Y1555">
        <v>2571107</v>
      </c>
      <c r="Z1555">
        <v>19095960</v>
      </c>
      <c r="AA1555">
        <v>83893368</v>
      </c>
      <c r="AB1555">
        <v>4924005</v>
      </c>
      <c r="AC1555">
        <v>12058411</v>
      </c>
      <c r="AD1555">
        <v>195911424</v>
      </c>
      <c r="AE1555">
        <v>108921440</v>
      </c>
      <c r="AF1555">
        <v>320382976</v>
      </c>
      <c r="AG1555">
        <v>130973336</v>
      </c>
      <c r="AH1555">
        <v>7045374.5</v>
      </c>
      <c r="AI1555">
        <v>17530754</v>
      </c>
      <c r="AJ1555">
        <v>24576128</v>
      </c>
      <c r="AK1555">
        <v>24099048</v>
      </c>
      <c r="AL1555">
        <v>16613737</v>
      </c>
      <c r="AM1555">
        <v>293417952</v>
      </c>
      <c r="AN1555">
        <v>126477824</v>
      </c>
      <c r="AO1555">
        <v>38923884</v>
      </c>
      <c r="AP1555">
        <v>42719400</v>
      </c>
      <c r="AQ1555">
        <v>52466632</v>
      </c>
      <c r="AR1555">
        <v>320382976</v>
      </c>
      <c r="AS1555">
        <v>293417952</v>
      </c>
      <c r="AT1555">
        <v>1809</v>
      </c>
      <c r="AU1555">
        <v>0.55400000000000005</v>
      </c>
      <c r="AV1555">
        <v>5924</v>
      </c>
      <c r="AW1555">
        <v>0.15739</v>
      </c>
      <c r="AX1555">
        <v>0.60575800000000002</v>
      </c>
      <c r="AY1555">
        <v>5.4510599999999999E-2</v>
      </c>
      <c r="AZ1555">
        <v>52886</v>
      </c>
    </row>
    <row r="1556" spans="1:52">
      <c r="A1556">
        <v>2004</v>
      </c>
      <c r="B1556">
        <v>169248</v>
      </c>
      <c r="C1556" t="s">
        <v>326</v>
      </c>
      <c r="D1556" t="s">
        <v>281</v>
      </c>
      <c r="E1556">
        <f t="shared" si="24"/>
        <v>1</v>
      </c>
      <c r="F1556">
        <f>IF(ISNA(VLOOKUP(B1556,criteria!$U$2:$U$174,1,0)),0,1)</f>
        <v>1</v>
      </c>
      <c r="G1556">
        <v>0.7434709041418377</v>
      </c>
      <c r="H1556">
        <v>0.37156144864436969</v>
      </c>
      <c r="I1556">
        <v>13593</v>
      </c>
      <c r="J1556">
        <v>10106</v>
      </c>
      <c r="K1556">
        <v>3725</v>
      </c>
      <c r="L1556">
        <v>30</v>
      </c>
      <c r="M1556">
        <v>3755</v>
      </c>
      <c r="N1556">
        <v>48859</v>
      </c>
      <c r="O1556" t="s">
        <v>282</v>
      </c>
      <c r="P1556" t="s">
        <v>50</v>
      </c>
      <c r="V1556">
        <v>139401184</v>
      </c>
      <c r="W1556">
        <v>126484792</v>
      </c>
      <c r="Y1556">
        <v>3000560</v>
      </c>
      <c r="Z1556">
        <v>19606260</v>
      </c>
      <c r="AA1556">
        <v>86950832</v>
      </c>
      <c r="AB1556">
        <v>5183616</v>
      </c>
      <c r="AC1556">
        <v>13153636</v>
      </c>
      <c r="AD1556">
        <v>207613232</v>
      </c>
      <c r="AE1556">
        <v>112241840</v>
      </c>
      <c r="AF1556">
        <v>326232192</v>
      </c>
      <c r="AG1556">
        <v>132182416</v>
      </c>
      <c r="AH1556">
        <v>7179614</v>
      </c>
      <c r="AI1556">
        <v>16801776</v>
      </c>
      <c r="AJ1556">
        <v>23981390</v>
      </c>
      <c r="AK1556">
        <v>25631092</v>
      </c>
      <c r="AL1556">
        <v>16903996</v>
      </c>
      <c r="AM1556">
        <v>299038496</v>
      </c>
      <c r="AN1556">
        <v>127286704</v>
      </c>
      <c r="AO1556">
        <v>39873940</v>
      </c>
      <c r="AP1556">
        <v>52466632</v>
      </c>
      <c r="AQ1556">
        <v>58894056</v>
      </c>
      <c r="AR1556">
        <v>326232192</v>
      </c>
      <c r="AS1556">
        <v>299038496</v>
      </c>
      <c r="AT1556">
        <v>1866</v>
      </c>
      <c r="AU1556">
        <v>0.55400000000000005</v>
      </c>
      <c r="AV1556">
        <v>6160</v>
      </c>
      <c r="AW1556">
        <v>0.14893400000000001</v>
      </c>
      <c r="AX1556">
        <v>0.59071499999999999</v>
      </c>
      <c r="AY1556">
        <v>5.0062700000000002E-2</v>
      </c>
      <c r="AZ1556">
        <v>54046.5</v>
      </c>
    </row>
    <row r="1557" spans="1:52">
      <c r="A1557">
        <v>2005</v>
      </c>
      <c r="B1557">
        <v>169248</v>
      </c>
      <c r="C1557" t="s">
        <v>283</v>
      </c>
      <c r="D1557" t="s">
        <v>281</v>
      </c>
      <c r="E1557">
        <f t="shared" si="24"/>
        <v>1</v>
      </c>
      <c r="F1557">
        <f>IF(ISNA(VLOOKUP(B1557,criteria!$U$2:$U$174,1,0)),0,1)</f>
        <v>1</v>
      </c>
      <c r="G1557">
        <v>0.75261992619926199</v>
      </c>
      <c r="H1557">
        <v>0.36654245930574625</v>
      </c>
      <c r="I1557">
        <v>13550</v>
      </c>
      <c r="J1557">
        <v>10198</v>
      </c>
      <c r="K1557">
        <v>3714</v>
      </c>
      <c r="L1557">
        <v>24</v>
      </c>
      <c r="M1557">
        <v>3738</v>
      </c>
      <c r="N1557">
        <v>48859</v>
      </c>
      <c r="O1557" t="s">
        <v>282</v>
      </c>
      <c r="P1557" t="s">
        <v>50</v>
      </c>
      <c r="Q1557" t="s">
        <v>54</v>
      </c>
      <c r="V1557">
        <v>156349440</v>
      </c>
      <c r="W1557">
        <v>141471984</v>
      </c>
      <c r="Y1557">
        <v>3382700</v>
      </c>
      <c r="Z1557">
        <v>16410297</v>
      </c>
      <c r="AA1557">
        <v>86579872</v>
      </c>
      <c r="AB1557">
        <v>3893903</v>
      </c>
      <c r="AC1557">
        <v>13238984</v>
      </c>
      <c r="AD1557">
        <v>225135616</v>
      </c>
      <c r="AE1557">
        <v>111415736</v>
      </c>
      <c r="AF1557">
        <v>343721824</v>
      </c>
      <c r="AG1557">
        <v>138594608</v>
      </c>
      <c r="AH1557">
        <v>5599842.5</v>
      </c>
      <c r="AI1557">
        <v>18256504</v>
      </c>
      <c r="AJ1557">
        <v>23856346</v>
      </c>
      <c r="AK1557">
        <v>27467590</v>
      </c>
      <c r="AL1557">
        <v>18182450</v>
      </c>
      <c r="AM1557">
        <v>315305568</v>
      </c>
      <c r="AN1557">
        <v>132421496</v>
      </c>
      <c r="AO1557">
        <v>45062320</v>
      </c>
      <c r="AP1557">
        <v>58894056</v>
      </c>
      <c r="AQ1557">
        <v>68042728</v>
      </c>
      <c r="AR1557">
        <v>343721824</v>
      </c>
      <c r="AS1557">
        <v>315305568</v>
      </c>
      <c r="AT1557">
        <v>2020</v>
      </c>
      <c r="AU1557">
        <v>0.57299999999999995</v>
      </c>
      <c r="AV1557">
        <v>6376</v>
      </c>
      <c r="AW1557">
        <v>0.14282300000000001</v>
      </c>
      <c r="AX1557">
        <v>0.57678099999999999</v>
      </c>
      <c r="AY1557">
        <v>4.9755399999999998E-2</v>
      </c>
      <c r="AZ1557">
        <v>56000</v>
      </c>
    </row>
    <row r="1558" spans="1:52">
      <c r="A1558">
        <v>2006</v>
      </c>
      <c r="B1558">
        <v>169248</v>
      </c>
      <c r="C1558" t="s">
        <v>283</v>
      </c>
      <c r="D1558" t="s">
        <v>281</v>
      </c>
      <c r="E1558">
        <f t="shared" si="24"/>
        <v>1</v>
      </c>
      <c r="F1558">
        <f>IF(ISNA(VLOOKUP(B1558,criteria!$U$2:$U$174,1,0)),0,1)</f>
        <v>1</v>
      </c>
      <c r="G1558">
        <v>0.75261992619926199</v>
      </c>
      <c r="H1558">
        <v>0.36654245930574625</v>
      </c>
      <c r="I1558">
        <v>13550</v>
      </c>
      <c r="J1558">
        <v>10198</v>
      </c>
      <c r="K1558">
        <v>3714</v>
      </c>
      <c r="L1558">
        <v>24</v>
      </c>
      <c r="M1558">
        <v>3738</v>
      </c>
      <c r="N1558">
        <v>48859</v>
      </c>
      <c r="O1558" t="s">
        <v>282</v>
      </c>
      <c r="P1558" t="s">
        <v>50</v>
      </c>
      <c r="Q1558" t="s">
        <v>54</v>
      </c>
      <c r="V1558">
        <v>171868496</v>
      </c>
      <c r="W1558">
        <v>156940096</v>
      </c>
      <c r="Y1558">
        <v>3012342</v>
      </c>
      <c r="Z1558">
        <v>16062168</v>
      </c>
      <c r="AA1558">
        <v>77763488</v>
      </c>
      <c r="AB1558">
        <v>5177717</v>
      </c>
      <c r="AC1558">
        <v>15615382</v>
      </c>
      <c r="AD1558">
        <v>245532928</v>
      </c>
      <c r="AE1558">
        <v>118388552</v>
      </c>
      <c r="AF1558">
        <v>373517632</v>
      </c>
      <c r="AG1558">
        <v>148408800</v>
      </c>
      <c r="AH1558">
        <v>5524020.5</v>
      </c>
      <c r="AI1558">
        <v>18374256</v>
      </c>
      <c r="AJ1558">
        <v>23898276</v>
      </c>
      <c r="AK1558">
        <v>29153072</v>
      </c>
      <c r="AL1558">
        <v>19390318</v>
      </c>
      <c r="AM1558">
        <v>334876480</v>
      </c>
      <c r="AN1558">
        <v>139278448</v>
      </c>
      <c r="AO1558">
        <v>50555284</v>
      </c>
      <c r="AP1558">
        <v>68042728</v>
      </c>
      <c r="AQ1558">
        <v>82303752</v>
      </c>
      <c r="AR1558">
        <v>373517632</v>
      </c>
      <c r="AS1558">
        <v>334876480</v>
      </c>
      <c r="AT1558">
        <v>2056</v>
      </c>
      <c r="AU1558">
        <v>0.57199999999999995</v>
      </c>
      <c r="AV1558">
        <v>6824</v>
      </c>
      <c r="AW1558">
        <v>0.14563000000000001</v>
      </c>
      <c r="AX1558">
        <v>0.56853500000000001</v>
      </c>
      <c r="AY1558">
        <v>5.03918E-2</v>
      </c>
      <c r="AZ1558">
        <v>57240</v>
      </c>
    </row>
    <row r="1559" spans="1:52">
      <c r="A1559">
        <v>2007</v>
      </c>
      <c r="B1559">
        <v>169248</v>
      </c>
      <c r="C1559" t="s">
        <v>283</v>
      </c>
      <c r="D1559" t="s">
        <v>281</v>
      </c>
      <c r="E1559">
        <f t="shared" si="24"/>
        <v>1</v>
      </c>
      <c r="F1559">
        <f>IF(ISNA(VLOOKUP(B1559,criteria!$U$2:$U$174,1,0)),0,1)</f>
        <v>1</v>
      </c>
      <c r="G1559">
        <v>0.73291721419185285</v>
      </c>
      <c r="H1559">
        <v>0.34235768713581355</v>
      </c>
      <c r="I1559">
        <v>15220</v>
      </c>
      <c r="J1559">
        <v>11155</v>
      </c>
      <c r="K1559">
        <v>3787</v>
      </c>
      <c r="L1559">
        <v>32</v>
      </c>
      <c r="M1559">
        <v>3819</v>
      </c>
      <c r="N1559">
        <v>48859</v>
      </c>
      <c r="O1559" t="s">
        <v>282</v>
      </c>
      <c r="P1559" t="s">
        <v>50</v>
      </c>
      <c r="Q1559" t="s">
        <v>54</v>
      </c>
      <c r="V1559">
        <v>186831616</v>
      </c>
      <c r="W1559">
        <v>168801776</v>
      </c>
      <c r="Y1559">
        <v>2715181</v>
      </c>
      <c r="Z1559">
        <v>17572012</v>
      </c>
      <c r="AA1559">
        <v>93901080</v>
      </c>
      <c r="AB1559">
        <v>7282875</v>
      </c>
      <c r="AC1559">
        <v>-286990</v>
      </c>
      <c r="AD1559">
        <v>259487456</v>
      </c>
      <c r="AE1559">
        <v>108205552</v>
      </c>
      <c r="AF1559">
        <v>374256352</v>
      </c>
      <c r="AG1559">
        <v>151852544</v>
      </c>
      <c r="AH1559">
        <v>5234147</v>
      </c>
      <c r="AI1559">
        <v>19311864</v>
      </c>
      <c r="AJ1559">
        <v>24546012</v>
      </c>
      <c r="AK1559">
        <v>29425696</v>
      </c>
      <c r="AL1559">
        <v>19547954</v>
      </c>
      <c r="AM1559">
        <v>356330304</v>
      </c>
      <c r="AN1559">
        <v>145904496</v>
      </c>
      <c r="AO1559">
        <v>54622300</v>
      </c>
      <c r="AP1559">
        <v>82303752</v>
      </c>
      <c r="AQ1559">
        <v>77009176</v>
      </c>
      <c r="AR1559">
        <v>374256352</v>
      </c>
      <c r="AS1559">
        <v>356330304</v>
      </c>
      <c r="AT1559">
        <v>2041</v>
      </c>
      <c r="AU1559">
        <v>0.57499999999999996</v>
      </c>
      <c r="AV1559">
        <v>7236</v>
      </c>
      <c r="AW1559">
        <v>0.154721</v>
      </c>
      <c r="AX1559">
        <v>0.56910400000000005</v>
      </c>
      <c r="AY1559">
        <v>5.5522299999999997E-2</v>
      </c>
      <c r="AZ1559">
        <v>59762</v>
      </c>
    </row>
    <row r="1560" spans="1:52">
      <c r="A1560">
        <v>2008</v>
      </c>
      <c r="B1560">
        <v>169248</v>
      </c>
      <c r="C1560" t="s">
        <v>283</v>
      </c>
      <c r="D1560" t="s">
        <v>281</v>
      </c>
      <c r="E1560">
        <f t="shared" si="24"/>
        <v>1</v>
      </c>
      <c r="F1560">
        <f>IF(ISNA(VLOOKUP(B1560,criteria!$U$2:$U$174,1,0)),0,1)</f>
        <v>1</v>
      </c>
      <c r="G1560">
        <v>0.69693072201110784</v>
      </c>
      <c r="H1560">
        <v>0.32706987668819731</v>
      </c>
      <c r="I1560">
        <v>17105</v>
      </c>
      <c r="J1560">
        <v>11921</v>
      </c>
      <c r="K1560">
        <v>3862</v>
      </c>
      <c r="L1560">
        <v>37</v>
      </c>
      <c r="M1560">
        <v>3899</v>
      </c>
      <c r="N1560">
        <v>48859</v>
      </c>
      <c r="O1560" t="s">
        <v>282</v>
      </c>
      <c r="P1560" t="s">
        <v>50</v>
      </c>
      <c r="Q1560" t="s">
        <v>54</v>
      </c>
      <c r="V1560">
        <v>203269392</v>
      </c>
      <c r="W1560">
        <v>180202576</v>
      </c>
      <c r="Y1560">
        <v>2940363</v>
      </c>
      <c r="Z1560">
        <v>20464572</v>
      </c>
      <c r="AA1560">
        <v>87970912</v>
      </c>
      <c r="AB1560">
        <v>4914376</v>
      </c>
      <c r="AC1560">
        <v>552204</v>
      </c>
      <c r="AD1560">
        <v>276934528</v>
      </c>
      <c r="AE1560">
        <v>84772184</v>
      </c>
      <c r="AF1560">
        <v>395710656</v>
      </c>
      <c r="AG1560">
        <v>161074160</v>
      </c>
      <c r="AH1560">
        <v>6169278</v>
      </c>
      <c r="AI1560">
        <v>18163452</v>
      </c>
      <c r="AJ1560">
        <v>24332730</v>
      </c>
      <c r="AK1560">
        <v>31436580</v>
      </c>
      <c r="AL1560">
        <v>20071636</v>
      </c>
      <c r="AM1560">
        <v>362041088</v>
      </c>
      <c r="AN1560">
        <v>155222256</v>
      </c>
      <c r="AO1560">
        <v>55250712</v>
      </c>
      <c r="AP1560">
        <v>77009176</v>
      </c>
      <c r="AQ1560">
        <v>58136652</v>
      </c>
      <c r="AR1560">
        <v>395710656</v>
      </c>
      <c r="AS1560">
        <v>362041088</v>
      </c>
      <c r="AT1560">
        <v>2066</v>
      </c>
      <c r="AU1560">
        <v>0.57199999999999995</v>
      </c>
      <c r="AV1560">
        <v>7668</v>
      </c>
      <c r="AW1560">
        <v>0.15296699999999999</v>
      </c>
      <c r="AX1560">
        <v>0.56219799999999998</v>
      </c>
      <c r="AY1560">
        <v>5.8241800000000003E-2</v>
      </c>
      <c r="AZ1560">
        <v>62314</v>
      </c>
    </row>
    <row r="1561" spans="1:52">
      <c r="A1561">
        <v>2009</v>
      </c>
      <c r="B1561">
        <v>169248</v>
      </c>
      <c r="C1561" t="s">
        <v>283</v>
      </c>
      <c r="D1561" t="s">
        <v>281</v>
      </c>
      <c r="E1561">
        <f t="shared" si="24"/>
        <v>1</v>
      </c>
      <c r="F1561">
        <f>IF(ISNA(VLOOKUP(B1561,criteria!$U$2:$U$174,1,0)),0,1)</f>
        <v>1</v>
      </c>
      <c r="G1561">
        <v>0.7203158567032456</v>
      </c>
      <c r="H1561">
        <v>0.30017733354828308</v>
      </c>
      <c r="I1561">
        <v>17223</v>
      </c>
      <c r="J1561">
        <v>12406</v>
      </c>
      <c r="K1561">
        <v>3689</v>
      </c>
      <c r="L1561">
        <v>35</v>
      </c>
      <c r="M1561">
        <v>3724</v>
      </c>
      <c r="N1561">
        <v>48859</v>
      </c>
      <c r="O1561" t="s">
        <v>282</v>
      </c>
      <c r="P1561" t="s">
        <v>50</v>
      </c>
      <c r="Q1561" t="s">
        <v>54</v>
      </c>
      <c r="R1561">
        <v>-84.769900000000007</v>
      </c>
      <c r="S1561">
        <v>43.585799999999999</v>
      </c>
      <c r="V1561">
        <v>221864304</v>
      </c>
      <c r="W1561">
        <v>191733296</v>
      </c>
      <c r="Y1561">
        <v>3201639</v>
      </c>
      <c r="Z1561">
        <v>31510408</v>
      </c>
      <c r="AA1561">
        <v>86936112</v>
      </c>
      <c r="AB1561">
        <v>5336715</v>
      </c>
      <c r="AC1561">
        <v>3767</v>
      </c>
      <c r="AD1561">
        <v>293669504</v>
      </c>
      <c r="AE1561">
        <v>130432304</v>
      </c>
      <c r="AF1561">
        <v>434311552</v>
      </c>
      <c r="AG1561">
        <v>168624416</v>
      </c>
      <c r="AH1561">
        <v>8736204</v>
      </c>
      <c r="AI1561">
        <v>20179452</v>
      </c>
      <c r="AJ1561">
        <v>28915656</v>
      </c>
      <c r="AK1561">
        <v>30267384</v>
      </c>
      <c r="AL1561">
        <v>20105254</v>
      </c>
      <c r="AM1561">
        <v>380169472</v>
      </c>
      <c r="AN1561">
        <v>160850352</v>
      </c>
      <c r="AO1561">
        <v>57257404</v>
      </c>
      <c r="AP1561">
        <v>58136652</v>
      </c>
      <c r="AQ1561">
        <v>66786248</v>
      </c>
      <c r="AR1561">
        <v>434311552</v>
      </c>
      <c r="AS1561">
        <v>380169472</v>
      </c>
      <c r="AT1561">
        <v>2026</v>
      </c>
      <c r="AU1561">
        <v>0.54300000000000004</v>
      </c>
      <c r="AW1561">
        <v>0.15618000000000001</v>
      </c>
      <c r="AX1561">
        <v>0.56276000000000004</v>
      </c>
      <c r="AY1561">
        <v>5.67444E-2</v>
      </c>
      <c r="AZ1561">
        <v>61270</v>
      </c>
    </row>
    <row r="1562" spans="1:52">
      <c r="A1562">
        <v>2010</v>
      </c>
      <c r="B1562">
        <v>169248</v>
      </c>
      <c r="C1562" t="s">
        <v>283</v>
      </c>
      <c r="D1562" t="s">
        <v>281</v>
      </c>
      <c r="E1562">
        <f t="shared" si="24"/>
        <v>1</v>
      </c>
      <c r="F1562">
        <f>IF(ISNA(VLOOKUP(B1562,criteria!$U$2:$U$174,1,0)),0,1)</f>
        <v>1</v>
      </c>
      <c r="G1562">
        <v>0.92115270350564471</v>
      </c>
      <c r="H1562">
        <v>0.26917370831451976</v>
      </c>
      <c r="I1562">
        <v>16830</v>
      </c>
      <c r="J1562">
        <v>15503</v>
      </c>
      <c r="K1562">
        <v>4156</v>
      </c>
      <c r="L1562">
        <v>17</v>
      </c>
      <c r="M1562">
        <v>4173</v>
      </c>
      <c r="N1562">
        <v>48859</v>
      </c>
      <c r="O1562" t="s">
        <v>282</v>
      </c>
      <c r="P1562" t="s">
        <v>50</v>
      </c>
      <c r="Q1562" t="s">
        <v>54</v>
      </c>
      <c r="R1562">
        <v>-84.769900000000007</v>
      </c>
      <c r="S1562">
        <v>43.585799999999999</v>
      </c>
      <c r="V1562">
        <v>244324288</v>
      </c>
      <c r="W1562">
        <v>207957568</v>
      </c>
      <c r="Y1562">
        <v>4173514</v>
      </c>
      <c r="Z1562">
        <v>36769136</v>
      </c>
      <c r="AA1562">
        <v>88171792</v>
      </c>
      <c r="AB1562">
        <v>5063173</v>
      </c>
      <c r="AC1562">
        <v>218930</v>
      </c>
      <c r="AD1562">
        <v>316133152</v>
      </c>
      <c r="AE1562">
        <v>151806048</v>
      </c>
      <c r="AF1562">
        <v>477369248</v>
      </c>
      <c r="AG1562">
        <v>171820976</v>
      </c>
      <c r="AH1562">
        <v>8673039</v>
      </c>
      <c r="AI1562">
        <v>20257100</v>
      </c>
      <c r="AJ1562">
        <v>28930140</v>
      </c>
      <c r="AK1562">
        <v>31527096</v>
      </c>
      <c r="AL1562">
        <v>20234880</v>
      </c>
      <c r="AM1562">
        <v>388099200</v>
      </c>
      <c r="AN1562">
        <v>164152704</v>
      </c>
      <c r="AO1562">
        <v>58269580</v>
      </c>
      <c r="AP1562">
        <v>66786248</v>
      </c>
      <c r="AQ1562">
        <v>85467944</v>
      </c>
      <c r="AR1562">
        <v>477369248</v>
      </c>
      <c r="AS1562">
        <v>388099200</v>
      </c>
      <c r="AT1562">
        <v>2018</v>
      </c>
      <c r="AU1562">
        <v>0.54200000000000004</v>
      </c>
      <c r="AW1562">
        <v>0.16408900000000001</v>
      </c>
      <c r="AX1562">
        <v>0.56425000000000003</v>
      </c>
      <c r="AY1562">
        <v>5.49995E-2</v>
      </c>
      <c r="AZ1562">
        <v>59015</v>
      </c>
    </row>
    <row r="1563" spans="1:52">
      <c r="A1563">
        <v>2011</v>
      </c>
      <c r="B1563">
        <v>169248</v>
      </c>
      <c r="C1563" t="s">
        <v>283</v>
      </c>
      <c r="D1563" t="s">
        <v>281</v>
      </c>
      <c r="E1563">
        <f t="shared" si="24"/>
        <v>1</v>
      </c>
      <c r="F1563">
        <f>IF(ISNA(VLOOKUP(B1563,criteria!$U$2:$U$174,1,0)),0,1)</f>
        <v>1</v>
      </c>
      <c r="G1563">
        <v>0.68453184937057643</v>
      </c>
      <c r="H1563">
        <v>0.30292028413575373</v>
      </c>
      <c r="I1563">
        <v>18509</v>
      </c>
      <c r="J1563">
        <v>12670</v>
      </c>
      <c r="K1563">
        <v>3815</v>
      </c>
      <c r="L1563">
        <v>23</v>
      </c>
      <c r="M1563">
        <v>3838</v>
      </c>
      <c r="N1563">
        <v>48859</v>
      </c>
      <c r="O1563" t="s">
        <v>282</v>
      </c>
      <c r="P1563" t="s">
        <v>50</v>
      </c>
      <c r="Q1563" t="s">
        <v>54</v>
      </c>
      <c r="R1563">
        <v>-84.776700000000005</v>
      </c>
      <c r="S1563">
        <v>43.610900000000001</v>
      </c>
      <c r="T1563">
        <v>4.3999999999999997E-2</v>
      </c>
      <c r="U1563">
        <v>5002</v>
      </c>
      <c r="V1563">
        <v>255422976</v>
      </c>
      <c r="W1563">
        <v>215146960</v>
      </c>
      <c r="Y1563">
        <v>2993525</v>
      </c>
      <c r="Z1563">
        <v>36516240</v>
      </c>
      <c r="AA1563">
        <v>74155840</v>
      </c>
      <c r="AB1563">
        <v>6535989</v>
      </c>
      <c r="AC1563">
        <v>1161701</v>
      </c>
      <c r="AD1563">
        <v>321521760</v>
      </c>
      <c r="AE1563">
        <v>107226016</v>
      </c>
      <c r="AF1563">
        <v>433529760</v>
      </c>
      <c r="AG1563">
        <v>186448544</v>
      </c>
      <c r="AH1563">
        <v>11895134</v>
      </c>
      <c r="AI1563">
        <v>23121112</v>
      </c>
      <c r="AJ1563">
        <v>35016248</v>
      </c>
      <c r="AK1563">
        <v>36535440</v>
      </c>
      <c r="AL1563">
        <v>20065550</v>
      </c>
      <c r="AM1563">
        <v>427713952</v>
      </c>
      <c r="AN1563">
        <v>173501280</v>
      </c>
      <c r="AO1563">
        <v>60227080</v>
      </c>
      <c r="AP1563">
        <v>85467944</v>
      </c>
      <c r="AQ1563">
        <v>81215888</v>
      </c>
      <c r="AR1563">
        <v>433529760</v>
      </c>
      <c r="AS1563">
        <v>427713952</v>
      </c>
      <c r="AT1563">
        <v>2177</v>
      </c>
      <c r="AU1563">
        <v>0.57199999999999995</v>
      </c>
      <c r="AW1563">
        <v>0.16761999999999999</v>
      </c>
      <c r="AX1563">
        <v>0.57350000000000001</v>
      </c>
      <c r="AY1563">
        <v>5.8405699999999998E-2</v>
      </c>
      <c r="AZ1563">
        <v>58000</v>
      </c>
    </row>
    <row r="1564" spans="1:52">
      <c r="A1564">
        <v>2012</v>
      </c>
      <c r="B1564">
        <v>169248</v>
      </c>
      <c r="C1564" t="s">
        <v>283</v>
      </c>
      <c r="D1564" t="s">
        <v>281</v>
      </c>
      <c r="E1564">
        <f t="shared" si="24"/>
        <v>1</v>
      </c>
      <c r="F1564">
        <f>IF(ISNA(VLOOKUP(B1564,criteria!$U$2:$U$174,1,0)),0,1)</f>
        <v>1</v>
      </c>
      <c r="G1564">
        <v>0.68934524458001956</v>
      </c>
      <c r="H1564">
        <v>0.2643224022125642</v>
      </c>
      <c r="I1564">
        <v>18358</v>
      </c>
      <c r="J1564">
        <v>12655</v>
      </c>
      <c r="K1564">
        <v>3332</v>
      </c>
      <c r="L1564">
        <v>13</v>
      </c>
      <c r="M1564">
        <v>3345</v>
      </c>
      <c r="N1564">
        <v>48859</v>
      </c>
      <c r="O1564" t="s">
        <v>282</v>
      </c>
      <c r="P1564" t="s">
        <v>50</v>
      </c>
      <c r="Q1564" t="s">
        <v>54</v>
      </c>
      <c r="R1564">
        <v>-84.776700000000005</v>
      </c>
      <c r="S1564">
        <v>43.610900000000001</v>
      </c>
      <c r="T1564">
        <v>5.8999999999999997E-2</v>
      </c>
      <c r="U1564">
        <v>5559</v>
      </c>
      <c r="V1564">
        <v>254073392</v>
      </c>
      <c r="W1564">
        <v>214482384</v>
      </c>
      <c r="Y1564">
        <v>3301260</v>
      </c>
      <c r="Z1564">
        <v>35182656</v>
      </c>
      <c r="AA1564">
        <v>77339136</v>
      </c>
      <c r="AB1564">
        <v>7726681</v>
      </c>
      <c r="AC1564">
        <v>51910</v>
      </c>
      <c r="AD1564">
        <v>319501280</v>
      </c>
      <c r="AE1564">
        <v>131657352</v>
      </c>
      <c r="AF1564">
        <v>455454752</v>
      </c>
      <c r="AG1564">
        <v>189661360</v>
      </c>
      <c r="AH1564">
        <v>13054141</v>
      </c>
      <c r="AI1564">
        <v>19538376</v>
      </c>
      <c r="AJ1564">
        <v>32592516</v>
      </c>
      <c r="AK1564">
        <v>31783396</v>
      </c>
      <c r="AL1564">
        <v>20831988</v>
      </c>
      <c r="AM1564">
        <v>423245536</v>
      </c>
      <c r="AN1564">
        <v>179974400</v>
      </c>
      <c r="AO1564">
        <v>65033596</v>
      </c>
      <c r="AP1564">
        <v>81215888</v>
      </c>
      <c r="AQ1564">
        <v>92408912</v>
      </c>
      <c r="AR1564">
        <v>455454752</v>
      </c>
      <c r="AS1564">
        <v>423245536</v>
      </c>
      <c r="AT1564">
        <v>2234</v>
      </c>
      <c r="AU1564">
        <v>0.59299999999999997</v>
      </c>
      <c r="AW1564">
        <v>0.17806900000000001</v>
      </c>
      <c r="AX1564">
        <v>0.58559799999999995</v>
      </c>
      <c r="AY1564">
        <v>6.3445100000000004E-2</v>
      </c>
      <c r="AZ1564">
        <v>56967</v>
      </c>
    </row>
    <row r="1565" spans="1:52">
      <c r="A1565">
        <v>2013</v>
      </c>
      <c r="B1565">
        <v>169248</v>
      </c>
      <c r="C1565" t="s">
        <v>283</v>
      </c>
      <c r="D1565" t="s">
        <v>281</v>
      </c>
      <c r="E1565">
        <f t="shared" si="24"/>
        <v>1</v>
      </c>
      <c r="F1565">
        <f>IF(ISNA(VLOOKUP(B1565,criteria!$U$2:$U$174,1,0)),0,1)</f>
        <v>1</v>
      </c>
      <c r="G1565">
        <v>0.63041221057003427</v>
      </c>
      <c r="H1565">
        <v>0.24400889401301162</v>
      </c>
      <c r="I1565">
        <v>19262</v>
      </c>
      <c r="J1565">
        <v>12143</v>
      </c>
      <c r="K1565">
        <v>2949</v>
      </c>
      <c r="L1565">
        <v>14</v>
      </c>
      <c r="M1565">
        <v>2963</v>
      </c>
      <c r="N1565">
        <v>48859</v>
      </c>
      <c r="O1565" t="s">
        <v>282</v>
      </c>
      <c r="P1565" t="s">
        <v>50</v>
      </c>
      <c r="Q1565" t="s">
        <v>54</v>
      </c>
      <c r="R1565">
        <v>-84.775300000000001</v>
      </c>
      <c r="S1565">
        <v>43.591099999999997</v>
      </c>
      <c r="T1565">
        <v>6.2E-2</v>
      </c>
      <c r="U1565">
        <v>5919</v>
      </c>
      <c r="V1565">
        <v>251956208</v>
      </c>
      <c r="W1565">
        <v>211062000</v>
      </c>
      <c r="Y1565">
        <v>3780386</v>
      </c>
      <c r="Z1565">
        <v>35598504</v>
      </c>
      <c r="AA1565">
        <v>80310864</v>
      </c>
      <c r="AB1565">
        <v>4775529</v>
      </c>
      <c r="AC1565">
        <v>150304</v>
      </c>
      <c r="AD1565">
        <v>316018816</v>
      </c>
      <c r="AE1565">
        <v>144639872</v>
      </c>
      <c r="AF1565">
        <v>465446400</v>
      </c>
      <c r="AG1565">
        <v>186430096</v>
      </c>
      <c r="AH1565">
        <v>15738768</v>
      </c>
      <c r="AI1565">
        <v>19562652</v>
      </c>
      <c r="AJ1565">
        <v>35301420</v>
      </c>
      <c r="AK1565">
        <v>45725288</v>
      </c>
      <c r="AL1565">
        <v>21735330</v>
      </c>
      <c r="AM1565">
        <v>444945280</v>
      </c>
      <c r="AN1565">
        <v>187752832</v>
      </c>
      <c r="AO1565">
        <v>71603792</v>
      </c>
      <c r="AP1565">
        <v>92408912</v>
      </c>
      <c r="AQ1565">
        <v>108042440</v>
      </c>
      <c r="AR1565">
        <v>465446400</v>
      </c>
      <c r="AS1565">
        <v>444945280</v>
      </c>
      <c r="AT1565">
        <v>2145</v>
      </c>
      <c r="AU1565">
        <v>0.55500000000000005</v>
      </c>
      <c r="AW1565">
        <v>0.18981700000000001</v>
      </c>
      <c r="AX1565">
        <v>0.578484</v>
      </c>
      <c r="AY1565">
        <v>6.4758300000000005E-2</v>
      </c>
      <c r="AZ1565">
        <v>55283</v>
      </c>
    </row>
    <row r="1566" spans="1:52">
      <c r="A1566">
        <v>2014</v>
      </c>
      <c r="B1566">
        <v>169248</v>
      </c>
      <c r="C1566" t="s">
        <v>283</v>
      </c>
      <c r="D1566" t="s">
        <v>281</v>
      </c>
      <c r="E1566">
        <f t="shared" si="24"/>
        <v>1</v>
      </c>
      <c r="F1566">
        <f>IF(ISNA(VLOOKUP(B1566,criteria!$U$2:$U$174,1,0)),0,1)</f>
        <v>1</v>
      </c>
      <c r="G1566">
        <v>0.69274017467248905</v>
      </c>
      <c r="H1566">
        <v>0.30029154518950435</v>
      </c>
      <c r="I1566">
        <v>18320</v>
      </c>
      <c r="J1566">
        <v>12691</v>
      </c>
      <c r="K1566">
        <v>3766</v>
      </c>
      <c r="L1566">
        <v>45</v>
      </c>
      <c r="M1566">
        <v>3811</v>
      </c>
      <c r="N1566">
        <v>48859</v>
      </c>
      <c r="O1566" t="s">
        <v>282</v>
      </c>
      <c r="P1566" t="s">
        <v>50</v>
      </c>
      <c r="Q1566" t="s">
        <v>54</v>
      </c>
      <c r="R1566">
        <v>-84.775300000000001</v>
      </c>
      <c r="S1566">
        <v>43.591099999999997</v>
      </c>
      <c r="T1566">
        <v>5.5E-2</v>
      </c>
      <c r="U1566">
        <v>6739</v>
      </c>
      <c r="V1566">
        <v>269976800</v>
      </c>
      <c r="W1566">
        <v>223630000</v>
      </c>
      <c r="Y1566">
        <v>3581401</v>
      </c>
      <c r="Z1566">
        <v>35182648</v>
      </c>
      <c r="AA1566">
        <v>86422064</v>
      </c>
      <c r="AB1566">
        <v>4381677</v>
      </c>
      <c r="AC1566">
        <v>25316</v>
      </c>
      <c r="AD1566">
        <v>336123616</v>
      </c>
      <c r="AE1566">
        <v>116146840</v>
      </c>
      <c r="AF1566">
        <v>458726720</v>
      </c>
      <c r="AG1566">
        <v>187638080</v>
      </c>
      <c r="AH1566">
        <v>13501698</v>
      </c>
      <c r="AI1566">
        <v>20657148</v>
      </c>
      <c r="AJ1566">
        <v>34158848</v>
      </c>
      <c r="AK1566">
        <v>44487616</v>
      </c>
      <c r="AL1566">
        <v>23916232</v>
      </c>
      <c r="AM1566">
        <v>457166976</v>
      </c>
      <c r="AN1566">
        <v>192665120</v>
      </c>
      <c r="AO1566">
        <v>73316888</v>
      </c>
      <c r="AR1566">
        <v>458726720</v>
      </c>
      <c r="AS1566">
        <v>457166976</v>
      </c>
      <c r="AT1566">
        <v>2175</v>
      </c>
      <c r="AU1566">
        <v>0.59</v>
      </c>
      <c r="AW1566">
        <v>0.17907999999999999</v>
      </c>
      <c r="AX1566">
        <v>0.57558200000000004</v>
      </c>
      <c r="AY1566">
        <v>6.1739799999999997E-2</v>
      </c>
      <c r="AZ1566">
        <v>57636</v>
      </c>
    </row>
    <row r="1567" spans="1:52">
      <c r="A1567">
        <v>2015</v>
      </c>
      <c r="B1567">
        <v>169248</v>
      </c>
      <c r="C1567" t="s">
        <v>283</v>
      </c>
      <c r="D1567" t="s">
        <v>281</v>
      </c>
      <c r="E1567">
        <f t="shared" si="24"/>
        <v>1</v>
      </c>
      <c r="F1567">
        <f>IF(ISNA(VLOOKUP(B1567,criteria!$U$2:$U$174,1,0)),0,1)</f>
        <v>1</v>
      </c>
      <c r="G1567">
        <v>0.68748317631224765</v>
      </c>
      <c r="H1567">
        <v>0.2729835552075176</v>
      </c>
      <c r="I1567">
        <v>18575</v>
      </c>
      <c r="J1567">
        <v>12770</v>
      </c>
      <c r="K1567">
        <v>3448</v>
      </c>
      <c r="L1567">
        <v>38</v>
      </c>
      <c r="M1567">
        <v>3486</v>
      </c>
      <c r="N1567">
        <v>48859</v>
      </c>
      <c r="O1567" t="s">
        <v>282</v>
      </c>
      <c r="P1567" t="s">
        <v>50</v>
      </c>
      <c r="Q1567" t="s">
        <v>54</v>
      </c>
      <c r="R1567">
        <v>-84.775300000000001</v>
      </c>
      <c r="S1567">
        <v>43.591099999999997</v>
      </c>
      <c r="T1567">
        <v>4.3999999999999997E-2</v>
      </c>
      <c r="U1567">
        <v>6814</v>
      </c>
      <c r="V1567">
        <v>273373824</v>
      </c>
      <c r="W1567">
        <v>221474400</v>
      </c>
      <c r="Y1567">
        <v>3421641</v>
      </c>
      <c r="Z1567">
        <v>33745396</v>
      </c>
      <c r="AA1567">
        <v>86309168</v>
      </c>
      <c r="AB1567">
        <v>9557409</v>
      </c>
      <c r="AC1567">
        <v>35312</v>
      </c>
      <c r="AD1567">
        <v>334025632</v>
      </c>
      <c r="AE1567">
        <v>110035688</v>
      </c>
      <c r="AF1567">
        <v>457497952</v>
      </c>
      <c r="AG1567">
        <v>190903504</v>
      </c>
      <c r="AH1567">
        <v>14889698</v>
      </c>
      <c r="AI1567">
        <v>20308896</v>
      </c>
      <c r="AJ1567">
        <v>35198592</v>
      </c>
      <c r="AK1567">
        <v>48751756</v>
      </c>
      <c r="AL1567">
        <v>25823752</v>
      </c>
      <c r="AM1567">
        <v>449002688</v>
      </c>
      <c r="AN1567">
        <v>196884544</v>
      </c>
      <c r="AO1567">
        <v>73409992</v>
      </c>
      <c r="AP1567">
        <v>109980824</v>
      </c>
      <c r="AQ1567">
        <v>130694952</v>
      </c>
      <c r="AR1567">
        <v>457497952</v>
      </c>
      <c r="AS1567">
        <v>449002688</v>
      </c>
      <c r="AT1567">
        <v>2396</v>
      </c>
      <c r="AU1567">
        <v>0.57499999999999996</v>
      </c>
      <c r="AW1567">
        <v>0.16505500000000001</v>
      </c>
      <c r="AX1567">
        <v>0.58205600000000002</v>
      </c>
      <c r="AY1567">
        <v>5.5883000000000002E-2</v>
      </c>
      <c r="AZ1567">
        <v>60446</v>
      </c>
    </row>
    <row r="1568" spans="1:52">
      <c r="A1568">
        <v>2016</v>
      </c>
      <c r="B1568">
        <v>169248</v>
      </c>
      <c r="C1568" t="s">
        <v>283</v>
      </c>
      <c r="D1568" t="s">
        <v>281</v>
      </c>
      <c r="E1568">
        <f t="shared" si="24"/>
        <v>1</v>
      </c>
      <c r="F1568">
        <f>IF(ISNA(VLOOKUP(B1568,criteria!$U$2:$U$174,1,0)),0,1)</f>
        <v>1</v>
      </c>
      <c r="G1568">
        <v>0.71560542797494786</v>
      </c>
      <c r="H1568">
        <v>0.25665524031799286</v>
      </c>
      <c r="I1568">
        <v>19160</v>
      </c>
      <c r="J1568">
        <v>13711</v>
      </c>
      <c r="K1568">
        <v>3475</v>
      </c>
      <c r="L1568">
        <v>44</v>
      </c>
      <c r="M1568">
        <v>3519</v>
      </c>
      <c r="N1568">
        <v>48859</v>
      </c>
      <c r="O1568" t="s">
        <v>282</v>
      </c>
      <c r="P1568" t="s">
        <v>50</v>
      </c>
      <c r="Q1568" t="s">
        <v>54</v>
      </c>
      <c r="R1568">
        <v>-84.775300000000001</v>
      </c>
      <c r="S1568">
        <v>43.591200000000001</v>
      </c>
      <c r="T1568">
        <v>4.9000000000000002E-2</v>
      </c>
      <c r="U1568">
        <v>6734</v>
      </c>
      <c r="V1568">
        <v>273578272</v>
      </c>
      <c r="W1568">
        <v>218862592</v>
      </c>
      <c r="Y1568">
        <v>3657170</v>
      </c>
      <c r="Z1568">
        <v>32992998</v>
      </c>
      <c r="AA1568">
        <v>90570320</v>
      </c>
      <c r="AB1568">
        <v>7078577</v>
      </c>
      <c r="AC1568">
        <v>14192308</v>
      </c>
      <c r="AD1568">
        <v>333476896</v>
      </c>
      <c r="AE1568">
        <v>172024592</v>
      </c>
      <c r="AF1568">
        <v>532467168</v>
      </c>
      <c r="AG1568">
        <v>179512544</v>
      </c>
      <c r="AH1568">
        <v>15736994</v>
      </c>
      <c r="AI1568">
        <v>20241042</v>
      </c>
      <c r="AJ1568">
        <v>35978036</v>
      </c>
      <c r="AK1568">
        <v>59296664</v>
      </c>
      <c r="AL1568">
        <v>32080704</v>
      </c>
      <c r="AM1568">
        <v>476746784</v>
      </c>
      <c r="AN1568">
        <v>202920800</v>
      </c>
      <c r="AO1568">
        <v>77399944</v>
      </c>
      <c r="AP1568">
        <v>130694952</v>
      </c>
      <c r="AQ1568">
        <v>156422720</v>
      </c>
      <c r="AR1568">
        <v>532467168</v>
      </c>
      <c r="AS1568">
        <v>476746784</v>
      </c>
      <c r="AT1568">
        <v>2234</v>
      </c>
      <c r="AU1568">
        <v>0.58399999999999996</v>
      </c>
      <c r="AW1568">
        <v>0.149202</v>
      </c>
      <c r="AX1568">
        <v>0.59228700000000001</v>
      </c>
      <c r="AY1568">
        <v>4.5744699999999999E-2</v>
      </c>
      <c r="AZ1568">
        <v>57838</v>
      </c>
    </row>
    <row r="1569" spans="1:52">
      <c r="A1569">
        <v>2017</v>
      </c>
      <c r="B1569">
        <v>169248</v>
      </c>
      <c r="C1569" t="s">
        <v>283</v>
      </c>
      <c r="D1569" t="s">
        <v>281</v>
      </c>
      <c r="E1569">
        <f t="shared" si="24"/>
        <v>1</v>
      </c>
      <c r="F1569">
        <f>IF(ISNA(VLOOKUP(B1569,criteria!$U$2:$U$174,1,0)),0,1)</f>
        <v>1</v>
      </c>
      <c r="G1569">
        <v>0.67751432627096364</v>
      </c>
      <c r="H1569">
        <v>0.23869015286723055</v>
      </c>
      <c r="I1569">
        <v>19021</v>
      </c>
      <c r="J1569">
        <v>12887</v>
      </c>
      <c r="K1569">
        <v>3045</v>
      </c>
      <c r="L1569">
        <v>31</v>
      </c>
      <c r="M1569">
        <v>3076</v>
      </c>
      <c r="N1569">
        <v>48859</v>
      </c>
      <c r="O1569" t="s">
        <v>282</v>
      </c>
      <c r="P1569" t="s">
        <v>50</v>
      </c>
      <c r="Q1569" t="s">
        <v>54</v>
      </c>
      <c r="R1569">
        <v>-84.775300000000001</v>
      </c>
      <c r="S1569">
        <v>43.591200000000001</v>
      </c>
      <c r="T1569">
        <v>5.0999999999999997E-2</v>
      </c>
      <c r="U1569">
        <v>6546</v>
      </c>
      <c r="V1569">
        <v>273890208</v>
      </c>
      <c r="W1569">
        <v>215802400</v>
      </c>
      <c r="Y1569">
        <v>3688634</v>
      </c>
      <c r="Z1569">
        <v>35007740</v>
      </c>
      <c r="AA1569">
        <v>91954968</v>
      </c>
      <c r="AB1569">
        <v>7881672</v>
      </c>
      <c r="AC1569">
        <v>723175</v>
      </c>
      <c r="AD1569">
        <v>328110848</v>
      </c>
      <c r="AE1569">
        <v>151515504</v>
      </c>
      <c r="AF1569">
        <v>488597632</v>
      </c>
      <c r="AG1569">
        <v>171992176</v>
      </c>
      <c r="AH1569">
        <v>16563787</v>
      </c>
      <c r="AI1569">
        <v>20189704</v>
      </c>
      <c r="AJ1569">
        <v>36753492</v>
      </c>
      <c r="AK1569">
        <v>57604440</v>
      </c>
      <c r="AL1569">
        <v>29791972</v>
      </c>
      <c r="AM1569">
        <v>466571936</v>
      </c>
      <c r="AN1569">
        <v>197808032</v>
      </c>
      <c r="AO1569">
        <v>78547536</v>
      </c>
      <c r="AP1569">
        <v>156422720</v>
      </c>
      <c r="AQ1569">
        <v>181973088</v>
      </c>
      <c r="AR1569">
        <v>488597632</v>
      </c>
      <c r="AS1569">
        <v>466571936</v>
      </c>
    </row>
    <row r="1570" spans="1:52">
      <c r="A1570">
        <v>1990</v>
      </c>
      <c r="B1570">
        <v>169798</v>
      </c>
      <c r="C1570" t="s">
        <v>327</v>
      </c>
      <c r="D1570" t="s">
        <v>281</v>
      </c>
      <c r="E1570">
        <f t="shared" si="24"/>
        <v>0</v>
      </c>
      <c r="F1570">
        <f>IF(ISNA(VLOOKUP(B1570,criteria!$U$2:$U$174,1,0)),0,1)</f>
        <v>1</v>
      </c>
      <c r="G1570" t="s">
        <v>636</v>
      </c>
      <c r="H1570" t="s">
        <v>636</v>
      </c>
      <c r="N1570">
        <v>48197</v>
      </c>
      <c r="O1570" t="s">
        <v>282</v>
      </c>
      <c r="V1570">
        <v>48488112</v>
      </c>
      <c r="Z1570">
        <v>8377965</v>
      </c>
      <c r="AA1570">
        <v>64174256</v>
      </c>
      <c r="AB1570">
        <v>6265998</v>
      </c>
      <c r="AC1570">
        <v>2364138</v>
      </c>
      <c r="AF1570">
        <v>156449664</v>
      </c>
      <c r="AG1570">
        <v>54144368</v>
      </c>
      <c r="AH1570">
        <v>1813152</v>
      </c>
      <c r="AI1570">
        <v>6493304</v>
      </c>
      <c r="AJ1570">
        <v>8306456</v>
      </c>
      <c r="AK1570">
        <v>11848903</v>
      </c>
      <c r="AL1570">
        <v>12791660</v>
      </c>
      <c r="AM1570">
        <v>155855488</v>
      </c>
      <c r="AN1570">
        <v>68180064</v>
      </c>
      <c r="AO1570">
        <v>17892896</v>
      </c>
    </row>
    <row r="1571" spans="1:52">
      <c r="A1571">
        <v>1991</v>
      </c>
      <c r="B1571">
        <v>169798</v>
      </c>
      <c r="C1571" t="s">
        <v>327</v>
      </c>
      <c r="D1571" t="s">
        <v>281</v>
      </c>
      <c r="E1571">
        <f t="shared" si="24"/>
        <v>0</v>
      </c>
      <c r="F1571">
        <f>IF(ISNA(VLOOKUP(B1571,criteria!$U$2:$U$174,1,0)),0,1)</f>
        <v>1</v>
      </c>
      <c r="G1571" t="s">
        <v>636</v>
      </c>
      <c r="H1571" t="s">
        <v>636</v>
      </c>
      <c r="N1571">
        <v>48197</v>
      </c>
      <c r="O1571" t="s">
        <v>282</v>
      </c>
      <c r="V1571">
        <v>52399248</v>
      </c>
      <c r="Z1571">
        <v>9724679</v>
      </c>
      <c r="AA1571">
        <v>65221624</v>
      </c>
      <c r="AB1571">
        <v>4656332</v>
      </c>
      <c r="AC1571">
        <v>2204325</v>
      </c>
      <c r="AF1571">
        <v>160182736</v>
      </c>
      <c r="AG1571">
        <v>57145164</v>
      </c>
      <c r="AH1571">
        <v>1932937</v>
      </c>
      <c r="AI1571">
        <v>5186351</v>
      </c>
      <c r="AJ1571">
        <v>7119288</v>
      </c>
      <c r="AK1571">
        <v>11765413</v>
      </c>
      <c r="AL1571">
        <v>13631096</v>
      </c>
      <c r="AM1571">
        <v>151003824</v>
      </c>
      <c r="AN1571">
        <v>71855504</v>
      </c>
      <c r="AO1571">
        <v>18654924</v>
      </c>
    </row>
    <row r="1572" spans="1:52">
      <c r="A1572">
        <v>1992</v>
      </c>
      <c r="B1572">
        <v>169798</v>
      </c>
      <c r="C1572" t="s">
        <v>327</v>
      </c>
      <c r="D1572" t="s">
        <v>281</v>
      </c>
      <c r="E1572">
        <f t="shared" si="24"/>
        <v>0</v>
      </c>
      <c r="F1572">
        <f>IF(ISNA(VLOOKUP(B1572,criteria!$U$2:$U$174,1,0)),0,1)</f>
        <v>1</v>
      </c>
      <c r="G1572" t="s">
        <v>636</v>
      </c>
      <c r="H1572" t="s">
        <v>636</v>
      </c>
      <c r="N1572">
        <v>48197</v>
      </c>
      <c r="O1572" t="s">
        <v>282</v>
      </c>
      <c r="V1572">
        <v>57933952</v>
      </c>
      <c r="Z1572">
        <v>10699428</v>
      </c>
      <c r="AA1572">
        <v>66491212</v>
      </c>
      <c r="AB1572">
        <v>4307311</v>
      </c>
      <c r="AC1572">
        <v>2588846</v>
      </c>
      <c r="AF1572">
        <v>168219408</v>
      </c>
      <c r="AG1572">
        <v>60728420</v>
      </c>
      <c r="AH1572">
        <v>2161749</v>
      </c>
      <c r="AI1572">
        <v>6159570</v>
      </c>
      <c r="AJ1572">
        <v>8321319</v>
      </c>
      <c r="AK1572">
        <v>12324222</v>
      </c>
      <c r="AL1572">
        <v>14024380</v>
      </c>
      <c r="AM1572">
        <v>170264000</v>
      </c>
      <c r="AN1572">
        <v>74929968</v>
      </c>
      <c r="AO1572">
        <v>19750612</v>
      </c>
    </row>
    <row r="1573" spans="1:52">
      <c r="A1573">
        <v>1993</v>
      </c>
      <c r="B1573">
        <v>169798</v>
      </c>
      <c r="C1573" t="s">
        <v>327</v>
      </c>
      <c r="D1573" t="s">
        <v>281</v>
      </c>
      <c r="E1573">
        <f t="shared" si="24"/>
        <v>0</v>
      </c>
      <c r="F1573">
        <f>IF(ISNA(VLOOKUP(B1573,criteria!$U$2:$U$174,1,0)),0,1)</f>
        <v>1</v>
      </c>
      <c r="G1573" t="s">
        <v>636</v>
      </c>
      <c r="H1573" t="s">
        <v>636</v>
      </c>
      <c r="N1573">
        <v>48197</v>
      </c>
      <c r="O1573" t="s">
        <v>282</v>
      </c>
      <c r="V1573">
        <v>63496616</v>
      </c>
      <c r="Z1573">
        <v>9283778</v>
      </c>
      <c r="AA1573">
        <v>66437992</v>
      </c>
      <c r="AB1573">
        <v>4389233</v>
      </c>
      <c r="AC1573">
        <v>2473428</v>
      </c>
      <c r="AF1573">
        <v>174914624</v>
      </c>
      <c r="AG1573">
        <v>61200680</v>
      </c>
      <c r="AH1573">
        <v>2412013</v>
      </c>
      <c r="AI1573">
        <v>5953780</v>
      </c>
      <c r="AJ1573">
        <v>8365793</v>
      </c>
      <c r="AK1573">
        <v>13415497</v>
      </c>
      <c r="AL1573">
        <v>14889042</v>
      </c>
      <c r="AM1573">
        <v>173882112</v>
      </c>
      <c r="AN1573">
        <v>77208464</v>
      </c>
      <c r="AO1573">
        <v>22300564</v>
      </c>
      <c r="AV1573">
        <v>4031</v>
      </c>
    </row>
    <row r="1574" spans="1:52">
      <c r="A1574">
        <v>1994</v>
      </c>
      <c r="B1574">
        <v>169798</v>
      </c>
      <c r="C1574" t="s">
        <v>327</v>
      </c>
      <c r="D1574" t="s">
        <v>281</v>
      </c>
      <c r="E1574">
        <f t="shared" si="24"/>
        <v>0</v>
      </c>
      <c r="F1574">
        <f>IF(ISNA(VLOOKUP(B1574,criteria!$U$2:$U$174,1,0)),0,1)</f>
        <v>1</v>
      </c>
      <c r="G1574" t="s">
        <v>636</v>
      </c>
      <c r="H1574" t="s">
        <v>636</v>
      </c>
      <c r="N1574">
        <v>48197</v>
      </c>
      <c r="O1574" t="s">
        <v>282</v>
      </c>
      <c r="V1574">
        <v>66973636</v>
      </c>
      <c r="Z1574">
        <v>8945230</v>
      </c>
      <c r="AA1574">
        <v>70077920</v>
      </c>
      <c r="AB1574">
        <v>6042274</v>
      </c>
      <c r="AC1574">
        <v>2544434</v>
      </c>
      <c r="AF1574">
        <v>183656816</v>
      </c>
      <c r="AG1574">
        <v>61498052</v>
      </c>
      <c r="AH1574">
        <v>2411071</v>
      </c>
      <c r="AI1574">
        <v>8004973</v>
      </c>
      <c r="AJ1574">
        <v>10416044</v>
      </c>
      <c r="AK1574">
        <v>14932284</v>
      </c>
      <c r="AL1574">
        <v>14948812</v>
      </c>
      <c r="AM1574">
        <v>180382000</v>
      </c>
      <c r="AN1574">
        <v>79633776</v>
      </c>
      <c r="AO1574">
        <v>21641310</v>
      </c>
      <c r="AV1574">
        <v>4148</v>
      </c>
    </row>
    <row r="1575" spans="1:52">
      <c r="A1575">
        <v>1995</v>
      </c>
      <c r="B1575">
        <v>169798</v>
      </c>
      <c r="C1575" t="s">
        <v>327</v>
      </c>
      <c r="D1575" t="s">
        <v>281</v>
      </c>
      <c r="E1575">
        <f t="shared" si="24"/>
        <v>0</v>
      </c>
      <c r="F1575">
        <f>IF(ISNA(VLOOKUP(B1575,criteria!$U$2:$U$174,1,0)),0,1)</f>
        <v>1</v>
      </c>
      <c r="G1575" t="s">
        <v>636</v>
      </c>
      <c r="H1575" t="s">
        <v>636</v>
      </c>
      <c r="V1575">
        <v>70652048</v>
      </c>
      <c r="Z1575">
        <v>8976528</v>
      </c>
      <c r="AA1575">
        <v>73188496</v>
      </c>
      <c r="AB1575">
        <v>6017684</v>
      </c>
      <c r="AC1575">
        <v>2549607</v>
      </c>
      <c r="AF1575">
        <v>191929168</v>
      </c>
      <c r="AG1575">
        <v>63932672</v>
      </c>
      <c r="AH1575">
        <v>3554376</v>
      </c>
      <c r="AI1575">
        <v>7819973</v>
      </c>
      <c r="AJ1575">
        <v>11374349</v>
      </c>
      <c r="AK1575">
        <v>16160138</v>
      </c>
      <c r="AL1575">
        <v>16575808</v>
      </c>
      <c r="AM1575">
        <v>187526784</v>
      </c>
      <c r="AN1575">
        <v>83154488</v>
      </c>
      <c r="AO1575">
        <v>22840832</v>
      </c>
    </row>
    <row r="1576" spans="1:52">
      <c r="A1576">
        <v>1996</v>
      </c>
      <c r="B1576">
        <v>169798</v>
      </c>
      <c r="C1576" t="s">
        <v>327</v>
      </c>
      <c r="D1576" t="s">
        <v>281</v>
      </c>
      <c r="E1576">
        <f t="shared" si="24"/>
        <v>0</v>
      </c>
      <c r="F1576">
        <f>IF(ISNA(VLOOKUP(B1576,criteria!$U$2:$U$174,1,0)),0,1)</f>
        <v>1</v>
      </c>
      <c r="G1576" t="s">
        <v>636</v>
      </c>
      <c r="H1576" t="s">
        <v>636</v>
      </c>
      <c r="N1576">
        <v>48197</v>
      </c>
      <c r="O1576" t="s">
        <v>282</v>
      </c>
      <c r="V1576">
        <v>72588856</v>
      </c>
      <c r="Z1576">
        <v>9630624</v>
      </c>
      <c r="AA1576">
        <v>74775704</v>
      </c>
      <c r="AB1576">
        <v>7794775</v>
      </c>
      <c r="AC1576">
        <v>2817262</v>
      </c>
      <c r="AF1576">
        <v>198996352</v>
      </c>
      <c r="AG1576">
        <v>66021840</v>
      </c>
      <c r="AH1576">
        <v>3299392</v>
      </c>
      <c r="AI1576">
        <v>9624796</v>
      </c>
      <c r="AJ1576">
        <v>12924188</v>
      </c>
      <c r="AK1576">
        <v>15905690</v>
      </c>
      <c r="AL1576">
        <v>17094928</v>
      </c>
      <c r="AM1576">
        <v>194925536</v>
      </c>
      <c r="AN1576">
        <v>85135400</v>
      </c>
      <c r="AO1576">
        <v>23475232</v>
      </c>
      <c r="AP1576">
        <v>20634926</v>
      </c>
      <c r="AQ1576">
        <v>25848580</v>
      </c>
      <c r="AT1576">
        <v>822</v>
      </c>
      <c r="AU1576">
        <v>0.36799999999999999</v>
      </c>
    </row>
    <row r="1577" spans="1:52">
      <c r="A1577">
        <v>1997</v>
      </c>
      <c r="B1577">
        <v>169798</v>
      </c>
      <c r="C1577" t="s">
        <v>327</v>
      </c>
      <c r="D1577" t="s">
        <v>281</v>
      </c>
      <c r="E1577">
        <f t="shared" si="24"/>
        <v>0</v>
      </c>
      <c r="F1577">
        <f>IF(ISNA(VLOOKUP(B1577,criteria!$U$2:$U$174,1,0)),0,1)</f>
        <v>1</v>
      </c>
      <c r="G1577" t="s">
        <v>636</v>
      </c>
      <c r="H1577" t="s">
        <v>636</v>
      </c>
      <c r="N1577">
        <v>48197</v>
      </c>
      <c r="O1577" t="s">
        <v>282</v>
      </c>
      <c r="V1577">
        <v>75311344</v>
      </c>
      <c r="Z1577">
        <v>9948594</v>
      </c>
      <c r="AA1577">
        <v>79872096</v>
      </c>
      <c r="AB1577">
        <v>8383149</v>
      </c>
      <c r="AC1577">
        <v>3309715</v>
      </c>
      <c r="AF1577">
        <v>209178672</v>
      </c>
      <c r="AG1577">
        <v>67823832</v>
      </c>
      <c r="AH1577">
        <v>3251238</v>
      </c>
      <c r="AI1577">
        <v>11508274</v>
      </c>
      <c r="AJ1577">
        <v>14759512</v>
      </c>
      <c r="AK1577">
        <v>17679048</v>
      </c>
      <c r="AL1577">
        <v>17840468</v>
      </c>
      <c r="AM1577">
        <v>206595312</v>
      </c>
      <c r="AN1577">
        <v>88403416</v>
      </c>
      <c r="AO1577">
        <v>24583480</v>
      </c>
      <c r="AP1577">
        <v>25848580</v>
      </c>
      <c r="AQ1577">
        <v>31081000</v>
      </c>
      <c r="AT1577">
        <v>748</v>
      </c>
      <c r="AU1577">
        <v>0.34799999999999998</v>
      </c>
      <c r="AW1577">
        <v>0.327463</v>
      </c>
      <c r="AX1577">
        <v>0.63309499999999996</v>
      </c>
      <c r="AY1577">
        <v>9.5211900000000002E-2</v>
      </c>
      <c r="AZ1577">
        <v>31454</v>
      </c>
    </row>
    <row r="1578" spans="1:52">
      <c r="A1578">
        <v>1998</v>
      </c>
      <c r="B1578">
        <v>169798</v>
      </c>
      <c r="C1578" t="s">
        <v>327</v>
      </c>
      <c r="D1578" t="s">
        <v>281</v>
      </c>
      <c r="E1578">
        <f t="shared" si="24"/>
        <v>0</v>
      </c>
      <c r="F1578">
        <f>IF(ISNA(VLOOKUP(B1578,criteria!$U$2:$U$174,1,0)),0,1)</f>
        <v>1</v>
      </c>
      <c r="G1578" t="s">
        <v>636</v>
      </c>
      <c r="H1578" t="s">
        <v>636</v>
      </c>
      <c r="V1578">
        <v>76927600</v>
      </c>
      <c r="Z1578">
        <v>12614674</v>
      </c>
      <c r="AA1578">
        <v>81322152</v>
      </c>
      <c r="AB1578">
        <v>8025816</v>
      </c>
      <c r="AC1578">
        <v>2849124</v>
      </c>
      <c r="AF1578">
        <v>215205504</v>
      </c>
      <c r="AG1578">
        <v>69646632</v>
      </c>
      <c r="AH1578">
        <v>3203584</v>
      </c>
      <c r="AI1578">
        <v>12134528</v>
      </c>
      <c r="AJ1578">
        <v>15338112</v>
      </c>
      <c r="AK1578">
        <v>18483912</v>
      </c>
      <c r="AL1578">
        <v>18840576</v>
      </c>
      <c r="AM1578">
        <v>215173664</v>
      </c>
      <c r="AN1578">
        <v>91339904</v>
      </c>
      <c r="AO1578">
        <v>24763552</v>
      </c>
      <c r="AP1578">
        <v>31081000</v>
      </c>
      <c r="AQ1578">
        <v>32173752</v>
      </c>
      <c r="AT1578">
        <v>740</v>
      </c>
      <c r="AU1578">
        <v>0.33</v>
      </c>
      <c r="AW1578">
        <v>0.31798199999999999</v>
      </c>
      <c r="AX1578">
        <v>0.64385300000000001</v>
      </c>
      <c r="AY1578">
        <v>9.3211000000000002E-2</v>
      </c>
      <c r="AZ1578">
        <v>32608.5</v>
      </c>
    </row>
    <row r="1579" spans="1:52">
      <c r="A1579">
        <v>1999</v>
      </c>
      <c r="B1579">
        <v>169798</v>
      </c>
      <c r="C1579" t="s">
        <v>327</v>
      </c>
      <c r="D1579" t="s">
        <v>281</v>
      </c>
      <c r="E1579">
        <f t="shared" si="24"/>
        <v>0</v>
      </c>
      <c r="F1579">
        <f>IF(ISNA(VLOOKUP(B1579,criteria!$U$2:$U$174,1,0)),0,1)</f>
        <v>1</v>
      </c>
      <c r="G1579" t="s">
        <v>636</v>
      </c>
      <c r="H1579" t="s">
        <v>636</v>
      </c>
      <c r="N1579">
        <v>48197</v>
      </c>
      <c r="O1579" t="s">
        <v>282</v>
      </c>
      <c r="V1579">
        <v>82143848</v>
      </c>
      <c r="Z1579">
        <v>12223207</v>
      </c>
      <c r="AA1579">
        <v>84812232</v>
      </c>
      <c r="AB1579">
        <v>10279457</v>
      </c>
      <c r="AC1579">
        <v>2746658</v>
      </c>
      <c r="AF1579">
        <v>227699728</v>
      </c>
      <c r="AG1579">
        <v>75629016</v>
      </c>
      <c r="AH1579">
        <v>3373820</v>
      </c>
      <c r="AI1579">
        <v>12780795</v>
      </c>
      <c r="AJ1579">
        <v>16154615</v>
      </c>
      <c r="AK1579">
        <v>19118652</v>
      </c>
      <c r="AL1579">
        <v>20025258</v>
      </c>
      <c r="AM1579">
        <v>227720480</v>
      </c>
      <c r="AN1579">
        <v>95596768</v>
      </c>
      <c r="AO1579">
        <v>28775078</v>
      </c>
      <c r="AP1579">
        <v>32173752</v>
      </c>
      <c r="AQ1579">
        <v>39968524</v>
      </c>
      <c r="AT1579">
        <v>717</v>
      </c>
      <c r="AU1579">
        <v>0.33800000000000002</v>
      </c>
      <c r="AW1579">
        <v>0.29399799999999998</v>
      </c>
      <c r="AX1579">
        <v>0.63339599999999996</v>
      </c>
      <c r="AY1579">
        <v>8.60398E-2</v>
      </c>
      <c r="AZ1579">
        <v>34377</v>
      </c>
    </row>
    <row r="1580" spans="1:52">
      <c r="A1580">
        <v>2000</v>
      </c>
      <c r="B1580">
        <v>169798</v>
      </c>
      <c r="C1580" t="s">
        <v>327</v>
      </c>
      <c r="D1580" t="s">
        <v>281</v>
      </c>
      <c r="E1580">
        <f t="shared" si="24"/>
        <v>0</v>
      </c>
      <c r="F1580">
        <f>IF(ISNA(VLOOKUP(B1580,criteria!$U$2:$U$174,1,0)),0,1)</f>
        <v>1</v>
      </c>
      <c r="G1580" t="s">
        <v>636</v>
      </c>
      <c r="H1580" t="s">
        <v>636</v>
      </c>
      <c r="V1580">
        <v>87563392</v>
      </c>
      <c r="Z1580">
        <v>13401620</v>
      </c>
      <c r="AA1580">
        <v>92618160</v>
      </c>
      <c r="AB1580">
        <v>9145564</v>
      </c>
      <c r="AC1580">
        <v>3967553</v>
      </c>
      <c r="AF1580">
        <v>243549968</v>
      </c>
      <c r="AG1580">
        <v>76516736</v>
      </c>
      <c r="AH1580">
        <v>3730569</v>
      </c>
      <c r="AI1580">
        <v>13414269</v>
      </c>
      <c r="AJ1580">
        <v>17144838</v>
      </c>
      <c r="AK1580">
        <v>19880664</v>
      </c>
      <c r="AL1580">
        <v>20926356</v>
      </c>
      <c r="AM1580">
        <v>241904688</v>
      </c>
      <c r="AN1580">
        <v>101473344</v>
      </c>
      <c r="AO1580">
        <v>29727430</v>
      </c>
      <c r="AP1580">
        <v>39968524</v>
      </c>
      <c r="AQ1580">
        <v>33663780</v>
      </c>
      <c r="AT1580">
        <v>746</v>
      </c>
      <c r="AU1580">
        <v>0.34300000000000003</v>
      </c>
      <c r="AW1580">
        <v>0.28005799999999997</v>
      </c>
      <c r="AX1580">
        <v>0.621834</v>
      </c>
      <c r="AY1580">
        <v>7.9031699999999996E-2</v>
      </c>
      <c r="AZ1580">
        <v>36935</v>
      </c>
    </row>
    <row r="1581" spans="1:52">
      <c r="A1581">
        <v>2001</v>
      </c>
      <c r="B1581">
        <v>169798</v>
      </c>
      <c r="C1581" t="s">
        <v>327</v>
      </c>
      <c r="D1581" t="s">
        <v>281</v>
      </c>
      <c r="E1581">
        <f t="shared" si="24"/>
        <v>1</v>
      </c>
      <c r="F1581">
        <f>IF(ISNA(VLOOKUP(B1581,criteria!$U$2:$U$174,1,0)),0,1)</f>
        <v>1</v>
      </c>
      <c r="G1581">
        <v>0.72337925878457754</v>
      </c>
      <c r="H1581">
        <v>0.41296323637974308</v>
      </c>
      <c r="I1581">
        <v>9363</v>
      </c>
      <c r="J1581">
        <v>6773</v>
      </c>
      <c r="K1581">
        <v>2657</v>
      </c>
      <c r="L1581">
        <v>140</v>
      </c>
      <c r="M1581">
        <v>2797</v>
      </c>
      <c r="N1581">
        <v>48197</v>
      </c>
      <c r="O1581" t="s">
        <v>282</v>
      </c>
      <c r="V1581">
        <v>109042048</v>
      </c>
      <c r="W1581">
        <v>94671360</v>
      </c>
      <c r="Y1581">
        <v>7334694</v>
      </c>
      <c r="Z1581">
        <v>5359914</v>
      </c>
      <c r="AA1581">
        <v>96373656</v>
      </c>
      <c r="AB1581">
        <v>2321905</v>
      </c>
      <c r="AC1581">
        <v>20979948</v>
      </c>
      <c r="AD1581">
        <v>163550464</v>
      </c>
      <c r="AE1581">
        <v>93315352</v>
      </c>
      <c r="AF1581">
        <v>257957328</v>
      </c>
      <c r="AG1581">
        <v>93003128</v>
      </c>
      <c r="AH1581">
        <v>5469239.5</v>
      </c>
      <c r="AI1581">
        <v>15764672</v>
      </c>
      <c r="AJ1581">
        <v>21233912</v>
      </c>
      <c r="AK1581">
        <v>23922304</v>
      </c>
      <c r="AL1581">
        <v>26300814</v>
      </c>
      <c r="AM1581">
        <v>248377200</v>
      </c>
      <c r="AN1581">
        <v>111737104</v>
      </c>
      <c r="AO1581">
        <v>32040800</v>
      </c>
      <c r="AR1581">
        <v>257957328</v>
      </c>
      <c r="AS1581">
        <v>248377200</v>
      </c>
      <c r="AT1581">
        <v>879</v>
      </c>
      <c r="AU1581">
        <v>0.38300000000000001</v>
      </c>
      <c r="AW1581">
        <v>0.30848799999999998</v>
      </c>
      <c r="AX1581">
        <v>0.61971399999999999</v>
      </c>
      <c r="AY1581">
        <v>9.3550300000000003E-2</v>
      </c>
      <c r="AZ1581">
        <v>36621.5</v>
      </c>
    </row>
    <row r="1582" spans="1:52">
      <c r="A1582">
        <v>2002</v>
      </c>
      <c r="B1582">
        <v>169798</v>
      </c>
      <c r="C1582" t="s">
        <v>327</v>
      </c>
      <c r="D1582" t="s">
        <v>281</v>
      </c>
      <c r="E1582">
        <f t="shared" si="24"/>
        <v>1</v>
      </c>
      <c r="F1582">
        <f>IF(ISNA(VLOOKUP(B1582,criteria!$U$2:$U$174,1,0)),0,1)</f>
        <v>1</v>
      </c>
      <c r="G1582">
        <v>0.73725320026036012</v>
      </c>
      <c r="H1582">
        <v>0.43010594467333724</v>
      </c>
      <c r="I1582">
        <v>9218</v>
      </c>
      <c r="J1582">
        <v>6796</v>
      </c>
      <c r="K1582">
        <v>2776</v>
      </c>
      <c r="L1582">
        <v>147</v>
      </c>
      <c r="M1582">
        <v>2923</v>
      </c>
      <c r="V1582">
        <v>122070552</v>
      </c>
      <c r="W1582">
        <v>105709840</v>
      </c>
      <c r="Y1582">
        <v>6972469</v>
      </c>
      <c r="Z1582">
        <v>5036448</v>
      </c>
      <c r="AA1582">
        <v>92501704</v>
      </c>
      <c r="AB1582">
        <v>2440046</v>
      </c>
      <c r="AC1582">
        <v>25521280</v>
      </c>
      <c r="AD1582">
        <v>179357552</v>
      </c>
      <c r="AE1582">
        <v>90687232</v>
      </c>
      <c r="AF1582">
        <v>272324864</v>
      </c>
      <c r="AG1582">
        <v>104260728</v>
      </c>
      <c r="AH1582">
        <v>6005157</v>
      </c>
      <c r="AI1582">
        <v>14238031</v>
      </c>
      <c r="AJ1582">
        <v>20243188</v>
      </c>
      <c r="AK1582">
        <v>26244252</v>
      </c>
      <c r="AL1582">
        <v>28800566</v>
      </c>
      <c r="AM1582">
        <v>270421888</v>
      </c>
      <c r="AN1582">
        <v>119665272</v>
      </c>
      <c r="AO1582">
        <v>35903632</v>
      </c>
      <c r="AP1582">
        <v>36840000</v>
      </c>
      <c r="AQ1582">
        <v>36860000</v>
      </c>
      <c r="AR1582">
        <v>272324864</v>
      </c>
      <c r="AS1582">
        <v>270421888</v>
      </c>
      <c r="AT1582">
        <v>872</v>
      </c>
      <c r="AU1582">
        <v>0.377</v>
      </c>
      <c r="AW1582">
        <v>0.322604</v>
      </c>
      <c r="AX1582">
        <v>0.61868999999999996</v>
      </c>
      <c r="AY1582">
        <v>0.100964</v>
      </c>
      <c r="AZ1582">
        <v>36643</v>
      </c>
    </row>
    <row r="1583" spans="1:52">
      <c r="A1583">
        <v>2003</v>
      </c>
      <c r="B1583">
        <v>169798</v>
      </c>
      <c r="C1583" t="s">
        <v>327</v>
      </c>
      <c r="D1583" t="s">
        <v>281</v>
      </c>
      <c r="E1583">
        <f t="shared" si="24"/>
        <v>1</v>
      </c>
      <c r="F1583">
        <f>IF(ISNA(VLOOKUP(B1583,criteria!$U$2:$U$174,1,0)),0,1)</f>
        <v>1</v>
      </c>
      <c r="G1583">
        <v>0.74217702279839071</v>
      </c>
      <c r="H1583">
        <v>0.40039150730311701</v>
      </c>
      <c r="I1583">
        <v>8948</v>
      </c>
      <c r="J1583">
        <v>6641</v>
      </c>
      <c r="K1583">
        <v>2601</v>
      </c>
      <c r="L1583">
        <v>58</v>
      </c>
      <c r="M1583">
        <v>2659</v>
      </c>
      <c r="N1583">
        <v>48197</v>
      </c>
      <c r="O1583" t="s">
        <v>282</v>
      </c>
      <c r="V1583">
        <v>134718688</v>
      </c>
      <c r="W1583">
        <v>117848224</v>
      </c>
      <c r="Y1583">
        <v>5215990</v>
      </c>
      <c r="Z1583">
        <v>6852174</v>
      </c>
      <c r="AA1583">
        <v>80977664</v>
      </c>
      <c r="AB1583">
        <v>2988334</v>
      </c>
      <c r="AC1583">
        <v>23564716</v>
      </c>
      <c r="AD1583">
        <v>188970528</v>
      </c>
      <c r="AE1583">
        <v>79786336</v>
      </c>
      <c r="AF1583">
        <v>269566560</v>
      </c>
      <c r="AG1583">
        <v>106097104</v>
      </c>
      <c r="AH1583">
        <v>5740994.5</v>
      </c>
      <c r="AI1583">
        <v>13473423</v>
      </c>
      <c r="AJ1583">
        <v>19214418</v>
      </c>
      <c r="AK1583">
        <v>25739466</v>
      </c>
      <c r="AL1583">
        <v>29062356</v>
      </c>
      <c r="AM1583">
        <v>269060992</v>
      </c>
      <c r="AN1583">
        <v>119814584</v>
      </c>
      <c r="AO1583">
        <v>37828192</v>
      </c>
      <c r="AP1583">
        <v>36506000</v>
      </c>
      <c r="AQ1583">
        <v>42402000</v>
      </c>
      <c r="AR1583">
        <v>269566560</v>
      </c>
      <c r="AS1583">
        <v>269060992</v>
      </c>
      <c r="AT1583">
        <v>962</v>
      </c>
      <c r="AU1583">
        <v>0.41</v>
      </c>
      <c r="AW1583">
        <v>0.32057000000000002</v>
      </c>
      <c r="AX1583">
        <v>0.60962099999999997</v>
      </c>
      <c r="AY1583">
        <v>9.8562300000000005E-2</v>
      </c>
      <c r="AZ1583">
        <v>38763.5</v>
      </c>
    </row>
    <row r="1584" spans="1:52">
      <c r="A1584">
        <v>2004</v>
      </c>
      <c r="B1584">
        <v>169798</v>
      </c>
      <c r="C1584" t="s">
        <v>327</v>
      </c>
      <c r="D1584" t="s">
        <v>281</v>
      </c>
      <c r="E1584">
        <f t="shared" si="24"/>
        <v>1</v>
      </c>
      <c r="F1584">
        <f>IF(ISNA(VLOOKUP(B1584,criteria!$U$2:$U$174,1,0)),0,1)</f>
        <v>1</v>
      </c>
      <c r="G1584">
        <v>0.80568347747950131</v>
      </c>
      <c r="H1584">
        <v>0.35549979088247596</v>
      </c>
      <c r="I1584">
        <v>8903</v>
      </c>
      <c r="J1584">
        <v>7173</v>
      </c>
      <c r="K1584">
        <v>2479</v>
      </c>
      <c r="L1584">
        <v>71</v>
      </c>
      <c r="M1584">
        <v>2550</v>
      </c>
      <c r="N1584">
        <v>48197</v>
      </c>
      <c r="O1584" t="s">
        <v>282</v>
      </c>
      <c r="P1584" t="s">
        <v>50</v>
      </c>
      <c r="V1584">
        <v>137651824</v>
      </c>
      <c r="W1584">
        <v>122712552</v>
      </c>
      <c r="Y1584">
        <v>4140111</v>
      </c>
      <c r="Z1584">
        <v>7216351</v>
      </c>
      <c r="AA1584">
        <v>83830376</v>
      </c>
      <c r="AB1584">
        <v>2855057</v>
      </c>
      <c r="AC1584">
        <v>23521660</v>
      </c>
      <c r="AD1584">
        <v>191923392</v>
      </c>
      <c r="AE1584">
        <v>84847800</v>
      </c>
      <c r="AF1584">
        <v>276828192</v>
      </c>
      <c r="AG1584">
        <v>110924888</v>
      </c>
      <c r="AH1584">
        <v>5897405.5</v>
      </c>
      <c r="AI1584">
        <v>12902636</v>
      </c>
      <c r="AJ1584">
        <v>18800042</v>
      </c>
      <c r="AK1584">
        <v>23371296</v>
      </c>
      <c r="AL1584">
        <v>29471976</v>
      </c>
      <c r="AM1584">
        <v>276087328</v>
      </c>
      <c r="AN1584">
        <v>120782232</v>
      </c>
      <c r="AO1584">
        <v>39753876</v>
      </c>
      <c r="AP1584">
        <v>42402120</v>
      </c>
      <c r="AQ1584">
        <v>45537016</v>
      </c>
      <c r="AR1584">
        <v>276828192</v>
      </c>
      <c r="AS1584">
        <v>276087328</v>
      </c>
      <c r="AT1584">
        <v>1049</v>
      </c>
      <c r="AU1584">
        <v>0.379</v>
      </c>
      <c r="AW1584">
        <v>0.31536199999999998</v>
      </c>
      <c r="AX1584">
        <v>0.59537899999999999</v>
      </c>
      <c r="AY1584">
        <v>9.5860299999999996E-2</v>
      </c>
      <c r="AZ1584">
        <v>40859</v>
      </c>
    </row>
    <row r="1585" spans="1:52">
      <c r="A1585">
        <v>2005</v>
      </c>
      <c r="B1585">
        <v>169798</v>
      </c>
      <c r="C1585" t="s">
        <v>284</v>
      </c>
      <c r="D1585" t="s">
        <v>281</v>
      </c>
      <c r="E1585">
        <f t="shared" si="24"/>
        <v>1</v>
      </c>
      <c r="F1585">
        <f>IF(ISNA(VLOOKUP(B1585,criteria!$U$2:$U$174,1,0)),0,1)</f>
        <v>1</v>
      </c>
      <c r="G1585">
        <v>0.72834413671184439</v>
      </c>
      <c r="H1585">
        <v>0.37912621359223303</v>
      </c>
      <c r="I1585">
        <v>8485</v>
      </c>
      <c r="J1585">
        <v>6180</v>
      </c>
      <c r="K1585">
        <v>2283</v>
      </c>
      <c r="L1585">
        <v>60</v>
      </c>
      <c r="M1585">
        <v>2343</v>
      </c>
      <c r="N1585">
        <v>48197</v>
      </c>
      <c r="O1585" t="s">
        <v>282</v>
      </c>
      <c r="P1585" t="s">
        <v>50</v>
      </c>
      <c r="Q1585" t="s">
        <v>54</v>
      </c>
      <c r="V1585">
        <v>154539232</v>
      </c>
      <c r="W1585">
        <v>138191168</v>
      </c>
      <c r="Y1585">
        <v>5187691</v>
      </c>
      <c r="Z1585">
        <v>6259063</v>
      </c>
      <c r="AA1585">
        <v>82401384</v>
      </c>
      <c r="AB1585">
        <v>3447515</v>
      </c>
      <c r="AC1585">
        <v>25349664</v>
      </c>
      <c r="AD1585">
        <v>205016544</v>
      </c>
      <c r="AE1585">
        <v>84273776</v>
      </c>
      <c r="AF1585">
        <v>289519392</v>
      </c>
      <c r="AG1585">
        <v>118603744</v>
      </c>
      <c r="AH1585">
        <v>6256153.5</v>
      </c>
      <c r="AI1585">
        <v>13074527</v>
      </c>
      <c r="AJ1585">
        <v>19330680</v>
      </c>
      <c r="AK1585">
        <v>24948362</v>
      </c>
      <c r="AL1585">
        <v>28347148</v>
      </c>
      <c r="AM1585">
        <v>284534912</v>
      </c>
      <c r="AN1585">
        <v>126879384</v>
      </c>
      <c r="AO1585">
        <v>40541720</v>
      </c>
      <c r="AP1585">
        <v>45537016</v>
      </c>
      <c r="AQ1585">
        <v>50664916</v>
      </c>
      <c r="AR1585">
        <v>289519392</v>
      </c>
      <c r="AS1585">
        <v>284534912</v>
      </c>
      <c r="AT1585">
        <v>1063</v>
      </c>
      <c r="AU1585">
        <v>0.39900000000000002</v>
      </c>
      <c r="AW1585">
        <v>0.30296899999999999</v>
      </c>
      <c r="AX1585">
        <v>0.59707100000000002</v>
      </c>
      <c r="AY1585">
        <v>9.0957899999999994E-2</v>
      </c>
      <c r="AZ1585">
        <v>41384</v>
      </c>
    </row>
    <row r="1586" spans="1:52">
      <c r="A1586">
        <v>2006</v>
      </c>
      <c r="B1586">
        <v>169798</v>
      </c>
      <c r="C1586" t="s">
        <v>284</v>
      </c>
      <c r="D1586" t="s">
        <v>281</v>
      </c>
      <c r="E1586">
        <f t="shared" si="24"/>
        <v>1</v>
      </c>
      <c r="F1586">
        <f>IF(ISNA(VLOOKUP(B1586,criteria!$U$2:$U$174,1,0)),0,1)</f>
        <v>1</v>
      </c>
      <c r="G1586">
        <v>0.79226149453578809</v>
      </c>
      <c r="H1586">
        <v>0.29327699763887161</v>
      </c>
      <c r="I1586">
        <v>10157</v>
      </c>
      <c r="J1586">
        <v>8047</v>
      </c>
      <c r="K1586">
        <v>2299</v>
      </c>
      <c r="L1586">
        <v>61</v>
      </c>
      <c r="M1586">
        <v>2360</v>
      </c>
      <c r="N1586">
        <v>48197</v>
      </c>
      <c r="O1586" t="s">
        <v>282</v>
      </c>
      <c r="P1586" t="s">
        <v>50</v>
      </c>
      <c r="Q1586" t="s">
        <v>54</v>
      </c>
      <c r="V1586">
        <v>161104928</v>
      </c>
      <c r="W1586">
        <v>142490224</v>
      </c>
      <c r="Y1586">
        <v>3308899</v>
      </c>
      <c r="Z1586">
        <v>7057388</v>
      </c>
      <c r="AA1586">
        <v>72871016</v>
      </c>
      <c r="AB1586">
        <v>3152930</v>
      </c>
      <c r="AC1586">
        <v>25215748</v>
      </c>
      <c r="AD1586">
        <v>207156880</v>
      </c>
      <c r="AE1586">
        <v>77584952</v>
      </c>
      <c r="AF1586">
        <v>284856096</v>
      </c>
      <c r="AG1586">
        <v>126536304</v>
      </c>
      <c r="AH1586">
        <v>6659168.5</v>
      </c>
      <c r="AI1586">
        <v>13043934</v>
      </c>
      <c r="AJ1586">
        <v>19703102</v>
      </c>
      <c r="AK1586">
        <v>24745116</v>
      </c>
      <c r="AL1586">
        <v>32232102</v>
      </c>
      <c r="AM1586">
        <v>297107872</v>
      </c>
      <c r="AN1586">
        <v>129672960</v>
      </c>
      <c r="AO1586">
        <v>46619796</v>
      </c>
      <c r="AP1586">
        <v>50664916</v>
      </c>
      <c r="AQ1586">
        <v>56792920</v>
      </c>
      <c r="AR1586">
        <v>284856096</v>
      </c>
      <c r="AS1586">
        <v>297107872</v>
      </c>
      <c r="AT1586">
        <v>1050</v>
      </c>
      <c r="AU1586">
        <v>0.38800000000000001</v>
      </c>
      <c r="AW1586">
        <v>0.31556299999999998</v>
      </c>
      <c r="AX1586">
        <v>0.59701899999999997</v>
      </c>
      <c r="AY1586">
        <v>9.6414700000000006E-2</v>
      </c>
      <c r="AZ1586">
        <v>40196</v>
      </c>
    </row>
    <row r="1587" spans="1:52">
      <c r="A1587">
        <v>2007</v>
      </c>
      <c r="B1587">
        <v>169798</v>
      </c>
      <c r="C1587" t="s">
        <v>284</v>
      </c>
      <c r="D1587" t="s">
        <v>281</v>
      </c>
      <c r="E1587">
        <f t="shared" si="24"/>
        <v>1</v>
      </c>
      <c r="F1587">
        <f>IF(ISNA(VLOOKUP(B1587,criteria!$U$2:$U$174,1,0)),0,1)</f>
        <v>1</v>
      </c>
      <c r="G1587">
        <v>0.79205324727712789</v>
      </c>
      <c r="H1587">
        <v>0.29793735676088617</v>
      </c>
      <c r="I1587">
        <v>9916</v>
      </c>
      <c r="J1587">
        <v>7854</v>
      </c>
      <c r="K1587">
        <v>2272</v>
      </c>
      <c r="L1587">
        <v>68</v>
      </c>
      <c r="M1587">
        <v>2340</v>
      </c>
      <c r="N1587">
        <v>48197</v>
      </c>
      <c r="O1587" t="s">
        <v>282</v>
      </c>
      <c r="P1587" t="s">
        <v>50</v>
      </c>
      <c r="Q1587" t="s">
        <v>54</v>
      </c>
      <c r="V1587">
        <v>169831424</v>
      </c>
      <c r="W1587">
        <v>147192016</v>
      </c>
      <c r="Y1587">
        <v>2744732</v>
      </c>
      <c r="Z1587">
        <v>21934440</v>
      </c>
      <c r="AA1587">
        <v>88087336</v>
      </c>
      <c r="AB1587">
        <v>3286049</v>
      </c>
      <c r="AC1587">
        <v>14460834</v>
      </c>
      <c r="AD1587">
        <v>201374768</v>
      </c>
      <c r="AE1587">
        <v>107481008</v>
      </c>
      <c r="AF1587">
        <v>308951104</v>
      </c>
      <c r="AG1587">
        <v>122878640</v>
      </c>
      <c r="AH1587">
        <v>5952491</v>
      </c>
      <c r="AI1587">
        <v>12626265</v>
      </c>
      <c r="AJ1587">
        <v>18578756</v>
      </c>
      <c r="AK1587">
        <v>24657792</v>
      </c>
      <c r="AL1587">
        <v>31561892</v>
      </c>
      <c r="AM1587">
        <v>305924224</v>
      </c>
      <c r="AN1587">
        <v>135315504</v>
      </c>
      <c r="AO1587">
        <v>43886320</v>
      </c>
      <c r="AP1587">
        <v>56792920</v>
      </c>
      <c r="AQ1587">
        <v>55349252</v>
      </c>
      <c r="AR1587">
        <v>308951104</v>
      </c>
      <c r="AS1587">
        <v>305924224</v>
      </c>
      <c r="AT1587">
        <v>928</v>
      </c>
      <c r="AU1587">
        <v>0.35699999999999998</v>
      </c>
      <c r="AW1587">
        <v>0.32860600000000001</v>
      </c>
      <c r="AX1587">
        <v>0.58618000000000003</v>
      </c>
      <c r="AY1587">
        <v>0.100812</v>
      </c>
      <c r="AZ1587">
        <v>39753</v>
      </c>
    </row>
    <row r="1588" spans="1:52">
      <c r="A1588">
        <v>2008</v>
      </c>
      <c r="B1588">
        <v>169798</v>
      </c>
      <c r="C1588" t="s">
        <v>284</v>
      </c>
      <c r="D1588" t="s">
        <v>281</v>
      </c>
      <c r="E1588">
        <f t="shared" si="24"/>
        <v>1</v>
      </c>
      <c r="F1588">
        <f>IF(ISNA(VLOOKUP(B1588,criteria!$U$2:$U$174,1,0)),0,1)</f>
        <v>1</v>
      </c>
      <c r="G1588">
        <v>0.74876746096959734</v>
      </c>
      <c r="H1588">
        <v>0.33127572016460904</v>
      </c>
      <c r="I1588">
        <v>9736</v>
      </c>
      <c r="J1588">
        <v>7290</v>
      </c>
      <c r="K1588">
        <v>2366</v>
      </c>
      <c r="L1588">
        <v>49</v>
      </c>
      <c r="M1588">
        <v>2415</v>
      </c>
      <c r="N1588">
        <v>48197</v>
      </c>
      <c r="O1588" t="s">
        <v>282</v>
      </c>
      <c r="P1588" t="s">
        <v>50</v>
      </c>
      <c r="Q1588" t="s">
        <v>54</v>
      </c>
      <c r="V1588">
        <v>179450944</v>
      </c>
      <c r="W1588">
        <v>154674336</v>
      </c>
      <c r="Y1588">
        <v>1435464</v>
      </c>
      <c r="Z1588">
        <v>25258688</v>
      </c>
      <c r="AA1588">
        <v>80578624</v>
      </c>
      <c r="AB1588">
        <v>3934141</v>
      </c>
      <c r="AC1588">
        <v>15687256</v>
      </c>
      <c r="AD1588">
        <v>211953008</v>
      </c>
      <c r="AE1588">
        <v>105551616</v>
      </c>
      <c r="AF1588">
        <v>318898208</v>
      </c>
      <c r="AG1588">
        <v>130802048</v>
      </c>
      <c r="AH1588">
        <v>6273200</v>
      </c>
      <c r="AI1588">
        <v>13645739</v>
      </c>
      <c r="AJ1588">
        <v>19918940</v>
      </c>
      <c r="AK1588">
        <v>25802212</v>
      </c>
      <c r="AL1588">
        <v>34861940</v>
      </c>
      <c r="AM1588">
        <v>313605536</v>
      </c>
      <c r="AN1588">
        <v>133247400</v>
      </c>
      <c r="AO1588">
        <v>41902388</v>
      </c>
      <c r="AP1588">
        <v>55349252</v>
      </c>
      <c r="AQ1588">
        <v>43143912</v>
      </c>
      <c r="AR1588">
        <v>318898208</v>
      </c>
      <c r="AS1588">
        <v>313605536</v>
      </c>
      <c r="AT1588">
        <v>985</v>
      </c>
      <c r="AU1588">
        <v>0.39700000000000002</v>
      </c>
      <c r="AW1588">
        <v>0.32746599999999998</v>
      </c>
      <c r="AX1588">
        <v>0.582256</v>
      </c>
      <c r="AY1588">
        <v>9.7341999999999998E-2</v>
      </c>
      <c r="AZ1588">
        <v>38348.5</v>
      </c>
    </row>
    <row r="1589" spans="1:52">
      <c r="A1589">
        <v>2009</v>
      </c>
      <c r="B1589">
        <v>169798</v>
      </c>
      <c r="C1589" t="s">
        <v>284</v>
      </c>
      <c r="D1589" t="s">
        <v>281</v>
      </c>
      <c r="E1589">
        <f t="shared" si="24"/>
        <v>1</v>
      </c>
      <c r="F1589">
        <f>IF(ISNA(VLOOKUP(B1589,criteria!$U$2:$U$174,1,0)),0,1)</f>
        <v>1</v>
      </c>
      <c r="G1589">
        <v>0.72638703722695108</v>
      </c>
      <c r="H1589">
        <v>0.3127205986164055</v>
      </c>
      <c r="I1589">
        <v>9751</v>
      </c>
      <c r="J1589">
        <v>7083</v>
      </c>
      <c r="K1589">
        <v>2167</v>
      </c>
      <c r="L1589">
        <v>48</v>
      </c>
      <c r="M1589">
        <v>2215</v>
      </c>
      <c r="N1589">
        <v>48197</v>
      </c>
      <c r="O1589" t="s">
        <v>282</v>
      </c>
      <c r="P1589" t="s">
        <v>50</v>
      </c>
      <c r="Q1589" t="s">
        <v>54</v>
      </c>
      <c r="R1589">
        <v>-83.625</v>
      </c>
      <c r="S1589">
        <v>42.248800000000003</v>
      </c>
      <c r="V1589">
        <v>193390480</v>
      </c>
      <c r="W1589">
        <v>160027344</v>
      </c>
      <c r="Y1589">
        <v>1377605</v>
      </c>
      <c r="Z1589">
        <v>40416360</v>
      </c>
      <c r="AA1589">
        <v>78195744</v>
      </c>
      <c r="AB1589">
        <v>4491024</v>
      </c>
      <c r="AC1589">
        <v>16024979</v>
      </c>
      <c r="AD1589">
        <v>217798704</v>
      </c>
      <c r="AE1589">
        <v>119310320</v>
      </c>
      <c r="AF1589">
        <v>337164160</v>
      </c>
      <c r="AG1589">
        <v>150053472</v>
      </c>
      <c r="AH1589">
        <v>6778374</v>
      </c>
      <c r="AI1589">
        <v>17078236</v>
      </c>
      <c r="AJ1589">
        <v>23856610</v>
      </c>
      <c r="AK1589">
        <v>26377964</v>
      </c>
      <c r="AL1589">
        <v>36677744</v>
      </c>
      <c r="AM1589">
        <v>338567264</v>
      </c>
      <c r="AN1589">
        <v>147557888</v>
      </c>
      <c r="AO1589">
        <v>47347392</v>
      </c>
      <c r="AP1589">
        <v>43143912</v>
      </c>
      <c r="AQ1589">
        <v>45298768</v>
      </c>
      <c r="AR1589">
        <v>337164160</v>
      </c>
      <c r="AS1589">
        <v>338567264</v>
      </c>
      <c r="AT1589">
        <v>860</v>
      </c>
      <c r="AU1589">
        <v>0.377</v>
      </c>
      <c r="AW1589">
        <v>0.351881</v>
      </c>
      <c r="AX1589">
        <v>0.57940999999999998</v>
      </c>
      <c r="AY1589">
        <v>0.10588</v>
      </c>
      <c r="AZ1589">
        <v>35836</v>
      </c>
    </row>
    <row r="1590" spans="1:52">
      <c r="A1590">
        <v>2010</v>
      </c>
      <c r="B1590">
        <v>169798</v>
      </c>
      <c r="C1590" t="s">
        <v>284</v>
      </c>
      <c r="D1590" t="s">
        <v>281</v>
      </c>
      <c r="E1590">
        <f t="shared" si="24"/>
        <v>1</v>
      </c>
      <c r="F1590">
        <f>IF(ISNA(VLOOKUP(B1590,criteria!$U$2:$U$174,1,0)),0,1)</f>
        <v>1</v>
      </c>
      <c r="G1590">
        <v>0.52828546562228029</v>
      </c>
      <c r="H1590">
        <v>0.41131246567819879</v>
      </c>
      <c r="I1590">
        <v>10341</v>
      </c>
      <c r="J1590">
        <v>5463</v>
      </c>
      <c r="K1590">
        <v>2196</v>
      </c>
      <c r="L1590">
        <v>51</v>
      </c>
      <c r="M1590">
        <v>2247</v>
      </c>
      <c r="N1590">
        <v>48197</v>
      </c>
      <c r="O1590" t="s">
        <v>282</v>
      </c>
      <c r="P1590" t="s">
        <v>50</v>
      </c>
      <c r="Q1590" t="s">
        <v>54</v>
      </c>
      <c r="R1590">
        <v>-83.625</v>
      </c>
      <c r="S1590">
        <v>42.248800000000003</v>
      </c>
      <c r="V1590">
        <v>199208624</v>
      </c>
      <c r="W1590">
        <v>162748032</v>
      </c>
      <c r="Y1590">
        <v>3230617</v>
      </c>
      <c r="Z1590">
        <v>44895816</v>
      </c>
      <c r="AA1590">
        <v>79709264</v>
      </c>
      <c r="AB1590">
        <v>4285059</v>
      </c>
      <c r="AC1590">
        <v>14457163</v>
      </c>
      <c r="AD1590">
        <v>221382064</v>
      </c>
      <c r="AE1590">
        <v>124862864</v>
      </c>
      <c r="AF1590">
        <v>367606240</v>
      </c>
      <c r="AG1590">
        <v>155372416</v>
      </c>
      <c r="AH1590">
        <v>7261457</v>
      </c>
      <c r="AI1590">
        <v>14957290</v>
      </c>
      <c r="AJ1590">
        <v>22218748</v>
      </c>
      <c r="AK1590">
        <v>29442172</v>
      </c>
      <c r="AL1590">
        <v>37559016</v>
      </c>
      <c r="AM1590">
        <v>342912480</v>
      </c>
      <c r="AN1590">
        <v>152265168</v>
      </c>
      <c r="AO1590">
        <v>51189324</v>
      </c>
      <c r="AP1590">
        <v>45298768</v>
      </c>
      <c r="AQ1590">
        <v>54360620</v>
      </c>
      <c r="AR1590">
        <v>367606240</v>
      </c>
      <c r="AS1590">
        <v>342912480</v>
      </c>
      <c r="AT1590">
        <v>910</v>
      </c>
      <c r="AU1590">
        <v>0.39500000000000002</v>
      </c>
      <c r="AW1590">
        <v>0.37490499999999999</v>
      </c>
      <c r="AX1590">
        <v>0.57901599999999998</v>
      </c>
      <c r="AY1590">
        <v>0.114873</v>
      </c>
      <c r="AZ1590">
        <v>33361</v>
      </c>
    </row>
    <row r="1591" spans="1:52">
      <c r="A1591">
        <v>2011</v>
      </c>
      <c r="B1591">
        <v>169798</v>
      </c>
      <c r="C1591" t="s">
        <v>284</v>
      </c>
      <c r="D1591" t="s">
        <v>281</v>
      </c>
      <c r="E1591">
        <f t="shared" si="24"/>
        <v>1</v>
      </c>
      <c r="F1591">
        <f>IF(ISNA(VLOOKUP(B1591,criteria!$U$2:$U$174,1,0)),0,1)</f>
        <v>1</v>
      </c>
      <c r="G1591">
        <v>0.66337496369445248</v>
      </c>
      <c r="H1591">
        <v>0.29363689433741974</v>
      </c>
      <c r="I1591">
        <v>10329</v>
      </c>
      <c r="J1591">
        <v>6852</v>
      </c>
      <c r="K1591">
        <v>1955</v>
      </c>
      <c r="L1591">
        <v>57</v>
      </c>
      <c r="M1591">
        <v>2012</v>
      </c>
      <c r="N1591">
        <v>48197</v>
      </c>
      <c r="O1591" t="s">
        <v>282</v>
      </c>
      <c r="P1591" t="s">
        <v>50</v>
      </c>
      <c r="Q1591" t="s">
        <v>54</v>
      </c>
      <c r="R1591">
        <v>-83.627099999999999</v>
      </c>
      <c r="S1591">
        <v>42.247900000000001</v>
      </c>
      <c r="T1591">
        <v>8.5000000000000006E-2</v>
      </c>
      <c r="U1591">
        <v>4710</v>
      </c>
      <c r="V1591">
        <v>205261232</v>
      </c>
      <c r="W1591">
        <v>167354048</v>
      </c>
      <c r="Y1591">
        <v>2500058</v>
      </c>
      <c r="Z1591">
        <v>41872736</v>
      </c>
      <c r="AA1591">
        <v>67412072</v>
      </c>
      <c r="AB1591">
        <v>3895174</v>
      </c>
      <c r="AC1591">
        <v>14432340</v>
      </c>
      <c r="AD1591">
        <v>225116784</v>
      </c>
      <c r="AE1591">
        <v>108281040</v>
      </c>
      <c r="AF1591">
        <v>344858144</v>
      </c>
      <c r="AG1591">
        <v>175860000</v>
      </c>
      <c r="AH1591">
        <v>6570347</v>
      </c>
      <c r="AI1591">
        <v>15344877</v>
      </c>
      <c r="AJ1591">
        <v>21915224</v>
      </c>
      <c r="AK1591">
        <v>35178152</v>
      </c>
      <c r="AL1591">
        <v>40059208</v>
      </c>
      <c r="AM1591">
        <v>375963456</v>
      </c>
      <c r="AN1591">
        <v>151455072</v>
      </c>
      <c r="AO1591">
        <v>53882188</v>
      </c>
      <c r="AP1591">
        <v>48205920</v>
      </c>
      <c r="AQ1591">
        <v>51413004</v>
      </c>
      <c r="AR1591">
        <v>344858144</v>
      </c>
      <c r="AS1591">
        <v>375963456</v>
      </c>
      <c r="AT1591">
        <v>845</v>
      </c>
      <c r="AU1591">
        <v>0.372</v>
      </c>
      <c r="AW1591">
        <v>0.36407899999999999</v>
      </c>
      <c r="AX1591">
        <v>0.58996499999999996</v>
      </c>
      <c r="AY1591">
        <v>0.105861</v>
      </c>
      <c r="AZ1591">
        <v>32201.5</v>
      </c>
    </row>
    <row r="1592" spans="1:52">
      <c r="A1592">
        <v>2012</v>
      </c>
      <c r="B1592">
        <v>169798</v>
      </c>
      <c r="C1592" t="s">
        <v>284</v>
      </c>
      <c r="D1592" t="s">
        <v>281</v>
      </c>
      <c r="E1592">
        <f t="shared" si="24"/>
        <v>1</v>
      </c>
      <c r="F1592">
        <f>IF(ISNA(VLOOKUP(B1592,criteria!$U$2:$U$174,1,0)),0,1)</f>
        <v>1</v>
      </c>
      <c r="G1592">
        <v>0.59774700774466083</v>
      </c>
      <c r="H1592">
        <v>0.28320900405706062</v>
      </c>
      <c r="I1592">
        <v>12783</v>
      </c>
      <c r="J1592">
        <v>7641</v>
      </c>
      <c r="K1592">
        <v>2119</v>
      </c>
      <c r="L1592">
        <v>45</v>
      </c>
      <c r="M1592">
        <v>2164</v>
      </c>
      <c r="N1592">
        <v>48197</v>
      </c>
      <c r="O1592" t="s">
        <v>282</v>
      </c>
      <c r="P1592" t="s">
        <v>50</v>
      </c>
      <c r="Q1592" t="s">
        <v>54</v>
      </c>
      <c r="R1592">
        <v>-83.627099999999999</v>
      </c>
      <c r="S1592">
        <v>42.247900000000001</v>
      </c>
      <c r="T1592">
        <v>0.121</v>
      </c>
      <c r="U1592">
        <v>4986</v>
      </c>
      <c r="V1592">
        <v>210753024</v>
      </c>
      <c r="W1592">
        <v>168464144</v>
      </c>
      <c r="Y1592">
        <v>1984099</v>
      </c>
      <c r="Z1592">
        <v>41191640</v>
      </c>
      <c r="AA1592">
        <v>69135824</v>
      </c>
      <c r="AB1592">
        <v>4538943</v>
      </c>
      <c r="AC1592">
        <v>15042827</v>
      </c>
      <c r="AD1592">
        <v>227232624</v>
      </c>
      <c r="AE1592">
        <v>111561328</v>
      </c>
      <c r="AF1592">
        <v>338907040</v>
      </c>
      <c r="AG1592">
        <v>152810672</v>
      </c>
      <c r="AH1592">
        <v>5043580</v>
      </c>
      <c r="AI1592">
        <v>13983575</v>
      </c>
      <c r="AJ1592">
        <v>19027156</v>
      </c>
      <c r="AK1592">
        <v>37309888</v>
      </c>
      <c r="AL1592">
        <v>35522476</v>
      </c>
      <c r="AM1592">
        <v>342309728</v>
      </c>
      <c r="AN1592">
        <v>151357840</v>
      </c>
      <c r="AO1592">
        <v>51082780</v>
      </c>
      <c r="AP1592">
        <v>51413004</v>
      </c>
      <c r="AQ1592">
        <v>58044420</v>
      </c>
      <c r="AR1592">
        <v>338907040</v>
      </c>
      <c r="AS1592">
        <v>342309728</v>
      </c>
      <c r="AT1592">
        <v>909</v>
      </c>
      <c r="AU1592">
        <v>0.38400000000000001</v>
      </c>
      <c r="AW1592">
        <v>0.33125599999999999</v>
      </c>
      <c r="AX1592">
        <v>0.59385200000000005</v>
      </c>
      <c r="AY1592">
        <v>8.9046200000000006E-2</v>
      </c>
      <c r="AZ1592">
        <v>32388</v>
      </c>
    </row>
    <row r="1593" spans="1:52">
      <c r="A1593">
        <v>2013</v>
      </c>
      <c r="B1593">
        <v>169798</v>
      </c>
      <c r="C1593" t="s">
        <v>284</v>
      </c>
      <c r="D1593" t="s">
        <v>281</v>
      </c>
      <c r="E1593">
        <f t="shared" si="24"/>
        <v>1</v>
      </c>
      <c r="F1593">
        <f>IF(ISNA(VLOOKUP(B1593,criteria!$U$2:$U$174,1,0)),0,1)</f>
        <v>1</v>
      </c>
      <c r="G1593">
        <v>0.63978539693184677</v>
      </c>
      <c r="H1593">
        <v>0.34538784067085954</v>
      </c>
      <c r="I1593">
        <v>11929</v>
      </c>
      <c r="J1593">
        <v>7632</v>
      </c>
      <c r="K1593">
        <v>2612</v>
      </c>
      <c r="L1593">
        <v>24</v>
      </c>
      <c r="M1593">
        <v>2636</v>
      </c>
      <c r="N1593">
        <v>48197</v>
      </c>
      <c r="O1593" t="s">
        <v>282</v>
      </c>
      <c r="P1593" t="s">
        <v>50</v>
      </c>
      <c r="Q1593" t="s">
        <v>54</v>
      </c>
      <c r="R1593">
        <v>-83.624499999999998</v>
      </c>
      <c r="S1593">
        <v>42.245800000000003</v>
      </c>
      <c r="T1593">
        <v>0.124</v>
      </c>
      <c r="U1593">
        <v>5626</v>
      </c>
      <c r="V1593">
        <v>215269424</v>
      </c>
      <c r="W1593">
        <v>170090896</v>
      </c>
      <c r="Y1593">
        <v>2278973</v>
      </c>
      <c r="Z1593">
        <v>39272616</v>
      </c>
      <c r="AA1593">
        <v>70821680</v>
      </c>
      <c r="AB1593">
        <v>4335387</v>
      </c>
      <c r="AC1593">
        <v>15009551</v>
      </c>
      <c r="AD1593">
        <v>229539168</v>
      </c>
      <c r="AE1593">
        <v>113657248</v>
      </c>
      <c r="AF1593">
        <v>344121760</v>
      </c>
      <c r="AG1593">
        <v>152854336</v>
      </c>
      <c r="AH1593">
        <v>5054558</v>
      </c>
      <c r="AI1593">
        <v>14450148</v>
      </c>
      <c r="AJ1593">
        <v>19504706</v>
      </c>
      <c r="AK1593">
        <v>37180972</v>
      </c>
      <c r="AL1593">
        <v>34421148</v>
      </c>
      <c r="AM1593">
        <v>348671168</v>
      </c>
      <c r="AN1593">
        <v>153472640</v>
      </c>
      <c r="AO1593">
        <v>51402720</v>
      </c>
      <c r="AP1593">
        <v>58044420</v>
      </c>
      <c r="AQ1593">
        <v>67190128</v>
      </c>
      <c r="AR1593">
        <v>344121760</v>
      </c>
      <c r="AS1593">
        <v>348671168</v>
      </c>
      <c r="AT1593">
        <v>792</v>
      </c>
      <c r="AU1593">
        <v>0.36499999999999999</v>
      </c>
      <c r="AW1593">
        <v>0.299788</v>
      </c>
      <c r="AX1593">
        <v>0.58644099999999999</v>
      </c>
      <c r="AY1593">
        <v>7.9660999999999996E-2</v>
      </c>
      <c r="AZ1593">
        <v>34857.5</v>
      </c>
    </row>
    <row r="1594" spans="1:52">
      <c r="A1594">
        <v>2014</v>
      </c>
      <c r="B1594">
        <v>169798</v>
      </c>
      <c r="C1594" t="s">
        <v>284</v>
      </c>
      <c r="D1594" t="s">
        <v>281</v>
      </c>
      <c r="E1594">
        <f t="shared" si="24"/>
        <v>1</v>
      </c>
      <c r="F1594">
        <f>IF(ISNA(VLOOKUP(B1594,criteria!$U$2:$U$174,1,0)),0,1)</f>
        <v>1</v>
      </c>
      <c r="G1594">
        <v>0.68867313915857609</v>
      </c>
      <c r="H1594">
        <v>0.3086231203007519</v>
      </c>
      <c r="I1594">
        <v>12360</v>
      </c>
      <c r="J1594">
        <v>8512</v>
      </c>
      <c r="K1594">
        <v>2588</v>
      </c>
      <c r="L1594">
        <v>39</v>
      </c>
      <c r="M1594">
        <v>2627</v>
      </c>
      <c r="N1594">
        <v>48197</v>
      </c>
      <c r="O1594" t="s">
        <v>282</v>
      </c>
      <c r="P1594" t="s">
        <v>50</v>
      </c>
      <c r="Q1594" t="s">
        <v>54</v>
      </c>
      <c r="R1594">
        <v>-83.624499999999998</v>
      </c>
      <c r="S1594">
        <v>42.245800000000003</v>
      </c>
      <c r="T1594">
        <v>0.10199999999999999</v>
      </c>
      <c r="U1594">
        <v>6392</v>
      </c>
      <c r="V1594">
        <v>216158128</v>
      </c>
      <c r="W1594">
        <v>168983808</v>
      </c>
      <c r="Y1594">
        <v>1113078</v>
      </c>
      <c r="Z1594">
        <v>39574464</v>
      </c>
      <c r="AA1594">
        <v>74963344</v>
      </c>
      <c r="AB1594">
        <v>4536034</v>
      </c>
      <c r="AC1594">
        <v>16221425</v>
      </c>
      <c r="AD1594">
        <v>230655024</v>
      </c>
      <c r="AE1594">
        <v>113753928</v>
      </c>
      <c r="AF1594">
        <v>344973728</v>
      </c>
      <c r="AG1594">
        <v>153905008</v>
      </c>
      <c r="AH1594">
        <v>4138849</v>
      </c>
      <c r="AI1594">
        <v>14027067</v>
      </c>
      <c r="AJ1594">
        <v>18165916</v>
      </c>
      <c r="AK1594">
        <v>39046680</v>
      </c>
      <c r="AL1594">
        <v>36269576</v>
      </c>
      <c r="AM1594">
        <v>353617888</v>
      </c>
      <c r="AN1594">
        <v>154448848</v>
      </c>
      <c r="AO1594">
        <v>54450376</v>
      </c>
      <c r="AP1594">
        <v>67190128</v>
      </c>
      <c r="AQ1594">
        <v>65695104</v>
      </c>
      <c r="AR1594">
        <v>344973728</v>
      </c>
      <c r="AS1594">
        <v>353617888</v>
      </c>
      <c r="AT1594">
        <v>880</v>
      </c>
      <c r="AU1594">
        <v>0.40100000000000002</v>
      </c>
      <c r="AW1594">
        <v>0.28470600000000001</v>
      </c>
      <c r="AX1594">
        <v>0.59330899999999998</v>
      </c>
      <c r="AY1594">
        <v>7.4760999999999994E-2</v>
      </c>
      <c r="AZ1594">
        <v>37660</v>
      </c>
    </row>
    <row r="1595" spans="1:52">
      <c r="A1595">
        <v>2015</v>
      </c>
      <c r="B1595">
        <v>169798</v>
      </c>
      <c r="C1595" t="s">
        <v>284</v>
      </c>
      <c r="D1595" t="s">
        <v>281</v>
      </c>
      <c r="E1595">
        <f t="shared" si="24"/>
        <v>1</v>
      </c>
      <c r="F1595">
        <f>IF(ISNA(VLOOKUP(B1595,criteria!$U$2:$U$174,1,0)),0,1)</f>
        <v>1</v>
      </c>
      <c r="G1595">
        <v>0.7477521775779713</v>
      </c>
      <c r="H1595">
        <v>0.26979802724283702</v>
      </c>
      <c r="I1595">
        <v>14236</v>
      </c>
      <c r="J1595">
        <v>10645</v>
      </c>
      <c r="K1595">
        <v>2838</v>
      </c>
      <c r="L1595">
        <v>34</v>
      </c>
      <c r="M1595">
        <v>2872</v>
      </c>
      <c r="N1595">
        <v>48197</v>
      </c>
      <c r="O1595" t="s">
        <v>282</v>
      </c>
      <c r="P1595" t="s">
        <v>50</v>
      </c>
      <c r="Q1595" t="s">
        <v>54</v>
      </c>
      <c r="R1595">
        <v>-83.624499999999998</v>
      </c>
      <c r="S1595">
        <v>42.245800000000003</v>
      </c>
      <c r="T1595">
        <v>8.5999999999999993E-2</v>
      </c>
      <c r="U1595">
        <v>6456</v>
      </c>
      <c r="V1595">
        <v>229278112</v>
      </c>
      <c r="W1595">
        <v>179226592</v>
      </c>
      <c r="Y1595">
        <v>907429</v>
      </c>
      <c r="Z1595">
        <v>38871488</v>
      </c>
      <c r="AA1595">
        <v>74528440</v>
      </c>
      <c r="AB1595">
        <v>4632508</v>
      </c>
      <c r="AC1595">
        <v>8729443</v>
      </c>
      <c r="AD1595">
        <v>242294320</v>
      </c>
      <c r="AE1595">
        <v>89372240</v>
      </c>
      <c r="AF1595">
        <v>331743360</v>
      </c>
      <c r="AG1595">
        <v>152915264</v>
      </c>
      <c r="AH1595">
        <v>4847557</v>
      </c>
      <c r="AI1595">
        <v>15420177</v>
      </c>
      <c r="AJ1595">
        <v>20267734</v>
      </c>
      <c r="AK1595">
        <v>39798300</v>
      </c>
      <c r="AL1595">
        <v>21374516</v>
      </c>
      <c r="AM1595">
        <v>361947296</v>
      </c>
      <c r="AN1595">
        <v>171075744</v>
      </c>
      <c r="AO1595">
        <v>61159776</v>
      </c>
      <c r="AP1595">
        <v>65695104</v>
      </c>
      <c r="AQ1595">
        <v>66890396</v>
      </c>
      <c r="AR1595">
        <v>331743360</v>
      </c>
      <c r="AS1595">
        <v>361947296</v>
      </c>
      <c r="AT1595">
        <v>796</v>
      </c>
      <c r="AU1595">
        <v>0.40699999999999997</v>
      </c>
      <c r="AW1595">
        <v>0.27000099999999999</v>
      </c>
      <c r="AX1595">
        <v>0.60791200000000001</v>
      </c>
      <c r="AY1595">
        <v>6.4130000000000006E-2</v>
      </c>
      <c r="AZ1595">
        <v>37559</v>
      </c>
    </row>
    <row r="1596" spans="1:52">
      <c r="A1596">
        <v>2016</v>
      </c>
      <c r="B1596">
        <v>169798</v>
      </c>
      <c r="C1596" t="s">
        <v>284</v>
      </c>
      <c r="D1596" t="s">
        <v>281</v>
      </c>
      <c r="E1596">
        <f t="shared" si="24"/>
        <v>1</v>
      </c>
      <c r="F1596">
        <f>IF(ISNA(VLOOKUP(B1596,criteria!$U$2:$U$174,1,0)),0,1)</f>
        <v>1</v>
      </c>
      <c r="G1596">
        <v>0.72884563395512303</v>
      </c>
      <c r="H1596">
        <v>0.259736646884273</v>
      </c>
      <c r="I1596">
        <v>14796</v>
      </c>
      <c r="J1596">
        <v>10784</v>
      </c>
      <c r="K1596">
        <v>2784</v>
      </c>
      <c r="L1596">
        <v>17</v>
      </c>
      <c r="M1596">
        <v>2801</v>
      </c>
      <c r="N1596">
        <v>48197</v>
      </c>
      <c r="O1596" t="s">
        <v>282</v>
      </c>
      <c r="P1596" t="s">
        <v>50</v>
      </c>
      <c r="Q1596" t="s">
        <v>54</v>
      </c>
      <c r="R1596">
        <v>-83.624399999999994</v>
      </c>
      <c r="S1596">
        <v>42.246000000000002</v>
      </c>
      <c r="T1596">
        <v>9.9000000000000005E-2</v>
      </c>
      <c r="U1596">
        <v>6450</v>
      </c>
      <c r="V1596">
        <v>228216368</v>
      </c>
      <c r="W1596">
        <v>173288528</v>
      </c>
      <c r="Y1596">
        <v>849314</v>
      </c>
      <c r="Z1596">
        <v>36401576</v>
      </c>
      <c r="AA1596">
        <v>75929104</v>
      </c>
      <c r="AB1596">
        <v>6159207</v>
      </c>
      <c r="AC1596">
        <v>16733069</v>
      </c>
      <c r="AD1596">
        <v>244304784</v>
      </c>
      <c r="AE1596">
        <v>127713960</v>
      </c>
      <c r="AF1596">
        <v>373563072</v>
      </c>
      <c r="AG1596">
        <v>121355080</v>
      </c>
      <c r="AH1596">
        <v>5085290</v>
      </c>
      <c r="AI1596">
        <v>12829686</v>
      </c>
      <c r="AJ1596">
        <v>17914976</v>
      </c>
      <c r="AK1596">
        <v>33639648</v>
      </c>
      <c r="AL1596">
        <v>18645078</v>
      </c>
      <c r="AM1596">
        <v>363864352</v>
      </c>
      <c r="AN1596">
        <v>169028480</v>
      </c>
      <c r="AO1596">
        <v>64309764</v>
      </c>
      <c r="AP1596">
        <v>66890396</v>
      </c>
      <c r="AQ1596">
        <v>72596536</v>
      </c>
      <c r="AR1596">
        <v>373563072</v>
      </c>
      <c r="AS1596">
        <v>363864352</v>
      </c>
      <c r="AT1596">
        <v>856</v>
      </c>
      <c r="AU1596">
        <v>0.40400000000000003</v>
      </c>
      <c r="AV1596">
        <v>9300</v>
      </c>
      <c r="AW1596">
        <v>0.25909799999999999</v>
      </c>
      <c r="AX1596">
        <v>0.61053800000000003</v>
      </c>
      <c r="AY1596">
        <v>6.1379700000000002E-2</v>
      </c>
      <c r="AZ1596">
        <v>36983</v>
      </c>
    </row>
    <row r="1597" spans="1:52">
      <c r="A1597">
        <v>2017</v>
      </c>
      <c r="B1597">
        <v>169798</v>
      </c>
      <c r="C1597" t="s">
        <v>284</v>
      </c>
      <c r="D1597" t="s">
        <v>281</v>
      </c>
      <c r="E1597">
        <f t="shared" si="24"/>
        <v>1</v>
      </c>
      <c r="F1597">
        <f>IF(ISNA(VLOOKUP(B1597,criteria!$U$2:$U$174,1,0)),0,1)</f>
        <v>1</v>
      </c>
      <c r="G1597">
        <v>0.44735210219521271</v>
      </c>
      <c r="H1597">
        <v>0.38965899639589685</v>
      </c>
      <c r="I1597">
        <v>16126</v>
      </c>
      <c r="J1597">
        <v>7214</v>
      </c>
      <c r="K1597">
        <v>2781</v>
      </c>
      <c r="L1597">
        <v>30</v>
      </c>
      <c r="M1597">
        <v>2811</v>
      </c>
      <c r="N1597">
        <v>48197</v>
      </c>
      <c r="O1597" t="s">
        <v>282</v>
      </c>
      <c r="P1597" t="s">
        <v>50</v>
      </c>
      <c r="Q1597" t="s">
        <v>54</v>
      </c>
      <c r="R1597">
        <v>-83.622500000000002</v>
      </c>
      <c r="S1597">
        <v>42.246899999999997</v>
      </c>
      <c r="T1597">
        <v>9.5000000000000001E-2</v>
      </c>
      <c r="U1597">
        <v>6342</v>
      </c>
      <c r="V1597">
        <v>228818960</v>
      </c>
      <c r="W1597">
        <v>171643072</v>
      </c>
      <c r="Y1597">
        <v>1277280</v>
      </c>
      <c r="Z1597">
        <v>37214872</v>
      </c>
      <c r="AA1597">
        <v>77670848</v>
      </c>
      <c r="AB1597">
        <v>5353865</v>
      </c>
      <c r="AC1597">
        <v>11576911</v>
      </c>
      <c r="AD1597">
        <v>240658640</v>
      </c>
      <c r="AE1597">
        <v>117444840</v>
      </c>
      <c r="AF1597">
        <v>360679552</v>
      </c>
      <c r="AG1597">
        <v>120335472</v>
      </c>
      <c r="AH1597">
        <v>4609080</v>
      </c>
      <c r="AI1597">
        <v>11285159</v>
      </c>
      <c r="AJ1597">
        <v>15894239</v>
      </c>
      <c r="AK1597">
        <v>33267858</v>
      </c>
      <c r="AL1597">
        <v>17300976</v>
      </c>
      <c r="AM1597">
        <v>353671040</v>
      </c>
      <c r="AN1597">
        <v>150592528</v>
      </c>
      <c r="AO1597">
        <v>56202668</v>
      </c>
      <c r="AP1597">
        <v>72596536</v>
      </c>
      <c r="AQ1597">
        <v>76284216</v>
      </c>
      <c r="AR1597">
        <v>360679552</v>
      </c>
      <c r="AS1597">
        <v>353671040</v>
      </c>
    </row>
    <row r="1598" spans="1:52">
      <c r="A1598">
        <v>1990</v>
      </c>
      <c r="B1598">
        <v>169910</v>
      </c>
      <c r="C1598" t="s">
        <v>328</v>
      </c>
      <c r="D1598" t="s">
        <v>281</v>
      </c>
      <c r="E1598">
        <f t="shared" si="24"/>
        <v>0</v>
      </c>
      <c r="F1598">
        <f>IF(ISNA(VLOOKUP(B1598,criteria!$U$2:$U$174,1,0)),0,1)</f>
        <v>1</v>
      </c>
      <c r="G1598" t="s">
        <v>636</v>
      </c>
      <c r="H1598" t="s">
        <v>636</v>
      </c>
      <c r="N1598">
        <v>49307</v>
      </c>
      <c r="O1598" t="s">
        <v>282</v>
      </c>
      <c r="V1598">
        <v>29787044</v>
      </c>
      <c r="Z1598">
        <v>7166086</v>
      </c>
      <c r="AA1598">
        <v>39494748</v>
      </c>
      <c r="AB1598">
        <v>1114243</v>
      </c>
      <c r="AC1598">
        <v>1790215</v>
      </c>
      <c r="AF1598">
        <v>110505376</v>
      </c>
      <c r="AG1598">
        <v>40084824</v>
      </c>
      <c r="AH1598">
        <v>310366</v>
      </c>
      <c r="AI1598">
        <v>844243</v>
      </c>
      <c r="AJ1598">
        <v>1154609</v>
      </c>
      <c r="AK1598">
        <v>8264996</v>
      </c>
      <c r="AL1598">
        <v>6209252</v>
      </c>
      <c r="AM1598">
        <v>112872208</v>
      </c>
      <c r="AN1598">
        <v>45831404</v>
      </c>
      <c r="AO1598">
        <v>12826405</v>
      </c>
    </row>
    <row r="1599" spans="1:52">
      <c r="A1599">
        <v>1991</v>
      </c>
      <c r="B1599">
        <v>169910</v>
      </c>
      <c r="C1599" t="s">
        <v>328</v>
      </c>
      <c r="D1599" t="s">
        <v>281</v>
      </c>
      <c r="E1599">
        <f t="shared" si="24"/>
        <v>0</v>
      </c>
      <c r="F1599">
        <f>IF(ISNA(VLOOKUP(B1599,criteria!$U$2:$U$174,1,0)),0,1)</f>
        <v>1</v>
      </c>
      <c r="G1599" t="s">
        <v>636</v>
      </c>
      <c r="H1599" t="s">
        <v>636</v>
      </c>
      <c r="N1599">
        <v>49307</v>
      </c>
      <c r="O1599" t="s">
        <v>282</v>
      </c>
      <c r="V1599">
        <v>33036566</v>
      </c>
      <c r="Z1599">
        <v>10024176</v>
      </c>
      <c r="AA1599">
        <v>51194124</v>
      </c>
      <c r="AB1599">
        <v>2561084</v>
      </c>
      <c r="AC1599">
        <v>1763106</v>
      </c>
      <c r="AF1599">
        <v>130913384</v>
      </c>
      <c r="AG1599">
        <v>44495096</v>
      </c>
      <c r="AH1599">
        <v>445763</v>
      </c>
      <c r="AI1599">
        <v>962151</v>
      </c>
      <c r="AJ1599">
        <v>1407914</v>
      </c>
      <c r="AK1599">
        <v>9088876</v>
      </c>
      <c r="AL1599">
        <v>6949235</v>
      </c>
      <c r="AM1599">
        <v>120641192</v>
      </c>
      <c r="AN1599">
        <v>50147268</v>
      </c>
      <c r="AO1599">
        <v>14957411</v>
      </c>
    </row>
    <row r="1600" spans="1:52">
      <c r="A1600">
        <v>1992</v>
      </c>
      <c r="B1600">
        <v>169910</v>
      </c>
      <c r="C1600" t="s">
        <v>328</v>
      </c>
      <c r="D1600" t="s">
        <v>281</v>
      </c>
      <c r="E1600">
        <f t="shared" si="24"/>
        <v>0</v>
      </c>
      <c r="F1600">
        <f>IF(ISNA(VLOOKUP(B1600,criteria!$U$2:$U$174,1,0)),0,1)</f>
        <v>1</v>
      </c>
      <c r="G1600" t="s">
        <v>636</v>
      </c>
      <c r="H1600" t="s">
        <v>636</v>
      </c>
      <c r="N1600">
        <v>49307</v>
      </c>
      <c r="O1600" t="s">
        <v>282</v>
      </c>
      <c r="V1600">
        <v>36927048</v>
      </c>
      <c r="Z1600">
        <v>9869557</v>
      </c>
      <c r="AA1600">
        <v>42791112</v>
      </c>
      <c r="AB1600">
        <v>2237464</v>
      </c>
      <c r="AC1600">
        <v>1437571</v>
      </c>
      <c r="AF1600">
        <v>126983288</v>
      </c>
      <c r="AG1600">
        <v>44676496</v>
      </c>
      <c r="AH1600">
        <v>423668</v>
      </c>
      <c r="AI1600">
        <v>867858</v>
      </c>
      <c r="AJ1600">
        <v>1291526</v>
      </c>
      <c r="AK1600">
        <v>9448684</v>
      </c>
      <c r="AL1600">
        <v>7560910</v>
      </c>
      <c r="AM1600">
        <v>123114016</v>
      </c>
      <c r="AN1600">
        <v>49503296</v>
      </c>
      <c r="AO1600">
        <v>16032539</v>
      </c>
    </row>
    <row r="1601" spans="1:52">
      <c r="A1601">
        <v>1993</v>
      </c>
      <c r="B1601">
        <v>169910</v>
      </c>
      <c r="C1601" t="s">
        <v>328</v>
      </c>
      <c r="D1601" t="s">
        <v>281</v>
      </c>
      <c r="E1601">
        <f t="shared" si="24"/>
        <v>0</v>
      </c>
      <c r="F1601">
        <f>IF(ISNA(VLOOKUP(B1601,criteria!$U$2:$U$174,1,0)),0,1)</f>
        <v>1</v>
      </c>
      <c r="G1601" t="s">
        <v>636</v>
      </c>
      <c r="H1601" t="s">
        <v>636</v>
      </c>
      <c r="N1601">
        <v>49307</v>
      </c>
      <c r="O1601" t="s">
        <v>282</v>
      </c>
      <c r="V1601">
        <v>37734176</v>
      </c>
      <c r="Z1601">
        <v>8120508</v>
      </c>
      <c r="AA1601">
        <v>42710072</v>
      </c>
      <c r="AB1601">
        <v>2735883</v>
      </c>
      <c r="AC1601">
        <v>1828228</v>
      </c>
      <c r="AF1601">
        <v>126837888</v>
      </c>
      <c r="AG1601">
        <v>50205324</v>
      </c>
      <c r="AH1601">
        <v>415599</v>
      </c>
      <c r="AI1601">
        <v>881170</v>
      </c>
      <c r="AJ1601">
        <v>1296769</v>
      </c>
      <c r="AK1601">
        <v>9561526</v>
      </c>
      <c r="AL1601">
        <v>8272125</v>
      </c>
      <c r="AM1601">
        <v>129300776</v>
      </c>
      <c r="AN1601">
        <v>53080408</v>
      </c>
      <c r="AO1601">
        <v>19110820</v>
      </c>
    </row>
    <row r="1602" spans="1:52">
      <c r="A1602">
        <v>1994</v>
      </c>
      <c r="B1602">
        <v>169910</v>
      </c>
      <c r="C1602" t="s">
        <v>328</v>
      </c>
      <c r="D1602" t="s">
        <v>281</v>
      </c>
      <c r="E1602">
        <f t="shared" ref="E1602:E1665" si="25">IF(M1602&gt;999,1,0)</f>
        <v>0</v>
      </c>
      <c r="F1602">
        <f>IF(ISNA(VLOOKUP(B1602,criteria!$U$2:$U$174,1,0)),0,1)</f>
        <v>1</v>
      </c>
      <c r="G1602" t="s">
        <v>636</v>
      </c>
      <c r="H1602" t="s">
        <v>636</v>
      </c>
      <c r="N1602">
        <v>49307</v>
      </c>
      <c r="O1602" t="s">
        <v>282</v>
      </c>
      <c r="V1602">
        <v>36785020</v>
      </c>
      <c r="Z1602">
        <v>7942320</v>
      </c>
      <c r="AA1602">
        <v>44027056</v>
      </c>
      <c r="AB1602">
        <v>3684746</v>
      </c>
      <c r="AC1602">
        <v>1879596</v>
      </c>
      <c r="AF1602">
        <v>125958432</v>
      </c>
      <c r="AG1602">
        <v>48674880</v>
      </c>
      <c r="AH1602">
        <v>288023</v>
      </c>
      <c r="AI1602">
        <v>1199374</v>
      </c>
      <c r="AJ1602">
        <v>1487397</v>
      </c>
      <c r="AK1602">
        <v>8470740</v>
      </c>
      <c r="AL1602">
        <v>7497880</v>
      </c>
      <c r="AM1602">
        <v>122206352</v>
      </c>
      <c r="AN1602">
        <v>49655104</v>
      </c>
      <c r="AO1602">
        <v>15886593</v>
      </c>
    </row>
    <row r="1603" spans="1:52">
      <c r="A1603">
        <v>1995</v>
      </c>
      <c r="B1603">
        <v>169910</v>
      </c>
      <c r="C1603" t="s">
        <v>328</v>
      </c>
      <c r="D1603" t="s">
        <v>281</v>
      </c>
      <c r="E1603">
        <f t="shared" si="25"/>
        <v>0</v>
      </c>
      <c r="F1603">
        <f>IF(ISNA(VLOOKUP(B1603,criteria!$U$2:$U$174,1,0)),0,1)</f>
        <v>1</v>
      </c>
      <c r="G1603" t="s">
        <v>636</v>
      </c>
      <c r="H1603" t="s">
        <v>636</v>
      </c>
      <c r="V1603">
        <v>35732380</v>
      </c>
      <c r="Z1603">
        <v>7354627</v>
      </c>
      <c r="AA1603">
        <v>45766640</v>
      </c>
      <c r="AB1603">
        <v>2555762</v>
      </c>
      <c r="AC1603">
        <v>2067339</v>
      </c>
      <c r="AF1603">
        <v>124569048</v>
      </c>
      <c r="AG1603">
        <v>47563408</v>
      </c>
      <c r="AH1603">
        <v>330937</v>
      </c>
      <c r="AI1603">
        <v>1003536</v>
      </c>
      <c r="AJ1603">
        <v>1334473</v>
      </c>
      <c r="AK1603">
        <v>9206753</v>
      </c>
      <c r="AL1603">
        <v>8025095</v>
      </c>
      <c r="AM1603">
        <v>124787120</v>
      </c>
      <c r="AN1603">
        <v>49440568</v>
      </c>
      <c r="AO1603">
        <v>16353616</v>
      </c>
    </row>
    <row r="1604" spans="1:52">
      <c r="A1604">
        <v>1996</v>
      </c>
      <c r="B1604">
        <v>169910</v>
      </c>
      <c r="C1604" t="s">
        <v>328</v>
      </c>
      <c r="D1604" t="s">
        <v>281</v>
      </c>
      <c r="E1604">
        <f t="shared" si="25"/>
        <v>0</v>
      </c>
      <c r="F1604">
        <f>IF(ISNA(VLOOKUP(B1604,criteria!$U$2:$U$174,1,0)),0,1)</f>
        <v>1</v>
      </c>
      <c r="G1604" t="s">
        <v>636</v>
      </c>
      <c r="H1604" t="s">
        <v>636</v>
      </c>
      <c r="N1604">
        <v>49307</v>
      </c>
      <c r="O1604" t="s">
        <v>282</v>
      </c>
      <c r="V1604">
        <v>35764548</v>
      </c>
      <c r="Z1604">
        <v>7059219</v>
      </c>
      <c r="AA1604">
        <v>47348912</v>
      </c>
      <c r="AB1604">
        <v>3590464</v>
      </c>
      <c r="AC1604">
        <v>2652979</v>
      </c>
      <c r="AF1604">
        <v>128562624</v>
      </c>
      <c r="AG1604">
        <v>46872160</v>
      </c>
      <c r="AH1604">
        <v>274169</v>
      </c>
      <c r="AI1604">
        <v>590580</v>
      </c>
      <c r="AJ1604">
        <v>864749</v>
      </c>
      <c r="AK1604">
        <v>10461452</v>
      </c>
      <c r="AL1604">
        <v>7972668</v>
      </c>
      <c r="AM1604">
        <v>129050424</v>
      </c>
      <c r="AN1604">
        <v>50983664</v>
      </c>
      <c r="AO1604">
        <v>15770092</v>
      </c>
      <c r="AP1604">
        <v>9529822</v>
      </c>
      <c r="AQ1604">
        <v>11132355</v>
      </c>
      <c r="AT1604">
        <v>734</v>
      </c>
      <c r="AU1604">
        <v>0.309</v>
      </c>
    </row>
    <row r="1605" spans="1:52">
      <c r="A1605">
        <v>1997</v>
      </c>
      <c r="B1605">
        <v>169910</v>
      </c>
      <c r="C1605" t="s">
        <v>328</v>
      </c>
      <c r="D1605" t="s">
        <v>281</v>
      </c>
      <c r="E1605">
        <f t="shared" si="25"/>
        <v>0</v>
      </c>
      <c r="F1605">
        <f>IF(ISNA(VLOOKUP(B1605,criteria!$U$2:$U$174,1,0)),0,1)</f>
        <v>1</v>
      </c>
      <c r="G1605" t="s">
        <v>636</v>
      </c>
      <c r="H1605" t="s">
        <v>636</v>
      </c>
      <c r="N1605">
        <v>49307</v>
      </c>
      <c r="O1605" t="s">
        <v>282</v>
      </c>
      <c r="V1605">
        <v>38442768</v>
      </c>
      <c r="Z1605">
        <v>7151159</v>
      </c>
      <c r="AA1605">
        <v>49687708</v>
      </c>
      <c r="AB1605">
        <v>3277608</v>
      </c>
      <c r="AC1605">
        <v>3111357</v>
      </c>
      <c r="AF1605">
        <v>136021904</v>
      </c>
      <c r="AG1605">
        <v>45915520</v>
      </c>
      <c r="AH1605">
        <v>138986</v>
      </c>
      <c r="AI1605">
        <v>775319</v>
      </c>
      <c r="AJ1605">
        <v>914305</v>
      </c>
      <c r="AK1605">
        <v>12822584</v>
      </c>
      <c r="AL1605">
        <v>9029351</v>
      </c>
      <c r="AM1605">
        <v>137228608</v>
      </c>
      <c r="AN1605">
        <v>51468856</v>
      </c>
      <c r="AO1605">
        <v>17215832</v>
      </c>
      <c r="AP1605">
        <v>11132355</v>
      </c>
      <c r="AQ1605">
        <v>13867308</v>
      </c>
      <c r="AT1605">
        <v>614</v>
      </c>
      <c r="AU1605">
        <v>0.29899999999999999</v>
      </c>
      <c r="AW1605">
        <v>0.25670500000000002</v>
      </c>
      <c r="AX1605">
        <v>0.48829299999999998</v>
      </c>
      <c r="AY1605">
        <v>9.0038300000000002E-2</v>
      </c>
      <c r="AZ1605">
        <v>29844.5</v>
      </c>
    </row>
    <row r="1606" spans="1:52">
      <c r="A1606">
        <v>1998</v>
      </c>
      <c r="B1606">
        <v>169910</v>
      </c>
      <c r="C1606" t="s">
        <v>328</v>
      </c>
      <c r="D1606" t="s">
        <v>281</v>
      </c>
      <c r="E1606">
        <f t="shared" si="25"/>
        <v>0</v>
      </c>
      <c r="F1606">
        <f>IF(ISNA(VLOOKUP(B1606,criteria!$U$2:$U$174,1,0)),0,1)</f>
        <v>1</v>
      </c>
      <c r="G1606" t="s">
        <v>636</v>
      </c>
      <c r="H1606" t="s">
        <v>636</v>
      </c>
      <c r="V1606">
        <v>40498236</v>
      </c>
      <c r="Z1606">
        <v>8524239</v>
      </c>
      <c r="AA1606">
        <v>52262008</v>
      </c>
      <c r="AB1606">
        <v>5477257</v>
      </c>
      <c r="AC1606">
        <v>2476684</v>
      </c>
      <c r="AF1606">
        <v>145736384</v>
      </c>
      <c r="AG1606">
        <v>46960948</v>
      </c>
      <c r="AH1606">
        <v>210240</v>
      </c>
      <c r="AI1606">
        <v>738453</v>
      </c>
      <c r="AJ1606">
        <v>948693</v>
      </c>
      <c r="AK1606">
        <v>13780781</v>
      </c>
      <c r="AL1606">
        <v>7970413</v>
      </c>
      <c r="AM1606">
        <v>141585312</v>
      </c>
      <c r="AN1606">
        <v>53255912</v>
      </c>
      <c r="AO1606">
        <v>17601304</v>
      </c>
      <c r="AP1606">
        <v>13867308</v>
      </c>
      <c r="AQ1606">
        <v>15390738</v>
      </c>
      <c r="AT1606">
        <v>589</v>
      </c>
      <c r="AU1606">
        <v>0.27900000000000003</v>
      </c>
      <c r="AW1606">
        <v>0.23258300000000001</v>
      </c>
      <c r="AX1606">
        <v>0.493726</v>
      </c>
      <c r="AY1606">
        <v>7.9186500000000007E-2</v>
      </c>
      <c r="AZ1606">
        <v>30878</v>
      </c>
    </row>
    <row r="1607" spans="1:52">
      <c r="A1607">
        <v>1999</v>
      </c>
      <c r="B1607">
        <v>169910</v>
      </c>
      <c r="C1607" t="s">
        <v>328</v>
      </c>
      <c r="D1607" t="s">
        <v>281</v>
      </c>
      <c r="E1607">
        <f t="shared" si="25"/>
        <v>0</v>
      </c>
      <c r="F1607">
        <f>IF(ISNA(VLOOKUP(B1607,criteria!$U$2:$U$174,1,0)),0,1)</f>
        <v>1</v>
      </c>
      <c r="G1607" t="s">
        <v>636</v>
      </c>
      <c r="H1607" t="s">
        <v>636</v>
      </c>
      <c r="N1607">
        <v>49307</v>
      </c>
      <c r="O1607" t="s">
        <v>282</v>
      </c>
      <c r="V1607">
        <v>42063228</v>
      </c>
      <c r="Z1607">
        <v>8903876</v>
      </c>
      <c r="AA1607">
        <v>55754352</v>
      </c>
      <c r="AB1607">
        <v>12830469</v>
      </c>
      <c r="AC1607">
        <v>2277821</v>
      </c>
      <c r="AF1607">
        <v>160771584</v>
      </c>
      <c r="AG1607">
        <v>49444296</v>
      </c>
      <c r="AH1607">
        <v>269969</v>
      </c>
      <c r="AI1607">
        <v>453661</v>
      </c>
      <c r="AJ1607">
        <v>723630</v>
      </c>
      <c r="AK1607">
        <v>15761086</v>
      </c>
      <c r="AL1607">
        <v>8685794</v>
      </c>
      <c r="AM1607">
        <v>160903328</v>
      </c>
      <c r="AN1607">
        <v>66649796</v>
      </c>
      <c r="AO1607">
        <v>22059724</v>
      </c>
      <c r="AP1607">
        <v>15390738</v>
      </c>
      <c r="AQ1607">
        <v>18840242</v>
      </c>
      <c r="AT1607">
        <v>454</v>
      </c>
      <c r="AU1607">
        <v>0.26400000000000001</v>
      </c>
      <c r="AW1607">
        <v>0.229793</v>
      </c>
      <c r="AX1607">
        <v>0.49132500000000001</v>
      </c>
      <c r="AY1607">
        <v>8.0829499999999999E-2</v>
      </c>
      <c r="AZ1607">
        <v>32433</v>
      </c>
    </row>
    <row r="1608" spans="1:52">
      <c r="A1608">
        <v>2000</v>
      </c>
      <c r="B1608">
        <v>169910</v>
      </c>
      <c r="C1608" t="s">
        <v>328</v>
      </c>
      <c r="D1608" t="s">
        <v>281</v>
      </c>
      <c r="E1608">
        <f t="shared" si="25"/>
        <v>0</v>
      </c>
      <c r="F1608">
        <f>IF(ISNA(VLOOKUP(B1608,criteria!$U$2:$U$174,1,0)),0,1)</f>
        <v>1</v>
      </c>
      <c r="G1608" t="s">
        <v>636</v>
      </c>
      <c r="H1608" t="s">
        <v>636</v>
      </c>
      <c r="V1608">
        <v>53430228</v>
      </c>
      <c r="Z1608">
        <v>10336181</v>
      </c>
      <c r="AA1608">
        <v>57474996</v>
      </c>
      <c r="AB1608">
        <v>8710164</v>
      </c>
      <c r="AC1608">
        <v>9737470</v>
      </c>
      <c r="AF1608">
        <v>171378368</v>
      </c>
      <c r="AG1608">
        <v>54344384</v>
      </c>
      <c r="AH1608">
        <v>403087</v>
      </c>
      <c r="AI1608">
        <v>279870</v>
      </c>
      <c r="AJ1608">
        <v>682957</v>
      </c>
      <c r="AK1608">
        <v>18104624</v>
      </c>
      <c r="AL1608">
        <v>9735334</v>
      </c>
      <c r="AM1608">
        <v>172260592</v>
      </c>
      <c r="AN1608">
        <v>72255616</v>
      </c>
      <c r="AO1608">
        <v>24494160</v>
      </c>
      <c r="AP1608">
        <v>18840242</v>
      </c>
      <c r="AQ1608">
        <v>20322028</v>
      </c>
      <c r="AT1608">
        <v>498</v>
      </c>
      <c r="AU1608">
        <v>0.26300000000000001</v>
      </c>
      <c r="AW1608">
        <v>0.224519</v>
      </c>
      <c r="AX1608">
        <v>0.46537099999999998</v>
      </c>
      <c r="AY1608">
        <v>8.1868899999999994E-2</v>
      </c>
      <c r="AZ1608">
        <v>36963</v>
      </c>
    </row>
    <row r="1609" spans="1:52">
      <c r="A1609">
        <v>2001</v>
      </c>
      <c r="B1609">
        <v>169910</v>
      </c>
      <c r="C1609" t="s">
        <v>328</v>
      </c>
      <c r="D1609" t="s">
        <v>281</v>
      </c>
      <c r="E1609">
        <f t="shared" si="25"/>
        <v>1</v>
      </c>
      <c r="F1609">
        <f>IF(ISNA(VLOOKUP(B1609,criteria!$U$2:$U$174,1,0)),0,1)</f>
        <v>1</v>
      </c>
      <c r="G1609">
        <v>0.50912778904665312</v>
      </c>
      <c r="H1609">
        <v>0.67545203800183884</v>
      </c>
      <c r="I1609">
        <v>6409</v>
      </c>
      <c r="J1609">
        <v>3263</v>
      </c>
      <c r="K1609">
        <v>2138</v>
      </c>
      <c r="L1609">
        <v>66</v>
      </c>
      <c r="M1609">
        <v>2204</v>
      </c>
      <c r="N1609">
        <v>493072251</v>
      </c>
      <c r="O1609" t="s">
        <v>282</v>
      </c>
      <c r="V1609">
        <v>61864316</v>
      </c>
      <c r="W1609">
        <v>51922072</v>
      </c>
      <c r="Y1609">
        <v>167867</v>
      </c>
      <c r="Z1609">
        <v>11970585</v>
      </c>
      <c r="AA1609">
        <v>56717016</v>
      </c>
      <c r="AB1609">
        <v>13334827</v>
      </c>
      <c r="AC1609">
        <v>9581626</v>
      </c>
      <c r="AD1609">
        <v>101225104</v>
      </c>
      <c r="AE1609">
        <v>68693744</v>
      </c>
      <c r="AF1609">
        <v>179163504</v>
      </c>
      <c r="AG1609">
        <v>70262728</v>
      </c>
      <c r="AH1609">
        <v>422596.44</v>
      </c>
      <c r="AI1609">
        <v>641077.81000000006</v>
      </c>
      <c r="AJ1609">
        <v>1063674.25</v>
      </c>
      <c r="AK1609">
        <v>22181574</v>
      </c>
      <c r="AL1609">
        <v>12155868</v>
      </c>
      <c r="AM1609">
        <v>165191552</v>
      </c>
      <c r="AN1609">
        <v>62206136</v>
      </c>
      <c r="AO1609">
        <v>31828722</v>
      </c>
      <c r="AR1609">
        <v>179163504</v>
      </c>
      <c r="AS1609">
        <v>165191552</v>
      </c>
      <c r="AT1609">
        <v>538</v>
      </c>
      <c r="AU1609">
        <v>0.29399999999999998</v>
      </c>
      <c r="AW1609">
        <v>0.22822000000000001</v>
      </c>
      <c r="AX1609">
        <v>0.47505599999999998</v>
      </c>
      <c r="AY1609">
        <v>8.1347699999999995E-2</v>
      </c>
      <c r="AZ1609">
        <v>41273</v>
      </c>
    </row>
    <row r="1610" spans="1:52">
      <c r="A1610">
        <v>2002</v>
      </c>
      <c r="B1610">
        <v>169910</v>
      </c>
      <c r="C1610" t="s">
        <v>328</v>
      </c>
      <c r="D1610" t="s">
        <v>281</v>
      </c>
      <c r="E1610">
        <f t="shared" si="25"/>
        <v>1</v>
      </c>
      <c r="F1610">
        <f>IF(ISNA(VLOOKUP(B1610,criteria!$U$2:$U$174,1,0)),0,1)</f>
        <v>1</v>
      </c>
      <c r="G1610">
        <v>0.45844612885760694</v>
      </c>
      <c r="H1610">
        <v>0.6489518748154709</v>
      </c>
      <c r="I1610">
        <v>7388</v>
      </c>
      <c r="J1610">
        <v>3387</v>
      </c>
      <c r="K1610">
        <v>2063</v>
      </c>
      <c r="L1610">
        <v>135</v>
      </c>
      <c r="M1610">
        <v>2198</v>
      </c>
      <c r="V1610">
        <v>66615232</v>
      </c>
      <c r="W1610">
        <v>56720120</v>
      </c>
      <c r="Y1610">
        <v>397041</v>
      </c>
      <c r="Z1610">
        <v>12999396</v>
      </c>
      <c r="AA1610">
        <v>54759800</v>
      </c>
      <c r="AB1610">
        <v>6344886</v>
      </c>
      <c r="AC1610">
        <v>8823030</v>
      </c>
      <c r="AD1610">
        <v>106517256</v>
      </c>
      <c r="AE1610">
        <v>63005532</v>
      </c>
      <c r="AF1610">
        <v>179189872</v>
      </c>
      <c r="AG1610">
        <v>75366184</v>
      </c>
      <c r="AH1610">
        <v>419670.75</v>
      </c>
      <c r="AI1610">
        <v>692054.19</v>
      </c>
      <c r="AJ1610">
        <v>1111725</v>
      </c>
      <c r="AK1610">
        <v>23242428</v>
      </c>
      <c r="AL1610">
        <v>12979051</v>
      </c>
      <c r="AM1610">
        <v>175681952</v>
      </c>
      <c r="AN1610">
        <v>74813168</v>
      </c>
      <c r="AO1610">
        <v>26090084</v>
      </c>
      <c r="AP1610">
        <v>18692800</v>
      </c>
      <c r="AQ1610">
        <v>18477156</v>
      </c>
      <c r="AR1610">
        <v>179189872</v>
      </c>
      <c r="AS1610">
        <v>175681952</v>
      </c>
      <c r="AT1610">
        <v>635</v>
      </c>
      <c r="AU1610">
        <v>0.33300000000000002</v>
      </c>
      <c r="AW1610">
        <v>0.23737900000000001</v>
      </c>
      <c r="AX1610">
        <v>0.49498700000000001</v>
      </c>
      <c r="AY1610">
        <v>8.4497000000000003E-2</v>
      </c>
      <c r="AZ1610">
        <v>41604</v>
      </c>
    </row>
    <row r="1611" spans="1:52">
      <c r="A1611">
        <v>2003</v>
      </c>
      <c r="B1611">
        <v>169910</v>
      </c>
      <c r="C1611" t="s">
        <v>328</v>
      </c>
      <c r="D1611" t="s">
        <v>281</v>
      </c>
      <c r="E1611">
        <f t="shared" si="25"/>
        <v>1</v>
      </c>
      <c r="F1611">
        <f>IF(ISNA(VLOOKUP(B1611,criteria!$U$2:$U$174,1,0)),0,1)</f>
        <v>1</v>
      </c>
      <c r="G1611">
        <v>0.7346520026263953</v>
      </c>
      <c r="H1611">
        <v>0.26432800804379397</v>
      </c>
      <c r="I1611">
        <v>12184</v>
      </c>
      <c r="J1611">
        <v>8951</v>
      </c>
      <c r="K1611">
        <v>2199</v>
      </c>
      <c r="L1611">
        <v>167</v>
      </c>
      <c r="M1611">
        <v>2366</v>
      </c>
      <c r="N1611" t="s">
        <v>286</v>
      </c>
      <c r="O1611" t="s">
        <v>282</v>
      </c>
      <c r="V1611">
        <v>77572616</v>
      </c>
      <c r="W1611">
        <v>67053104</v>
      </c>
      <c r="Y1611">
        <v>284578</v>
      </c>
      <c r="Z1611">
        <v>13040448</v>
      </c>
      <c r="AA1611">
        <v>48724200</v>
      </c>
      <c r="AB1611">
        <v>6923735</v>
      </c>
      <c r="AC1611">
        <v>9250475</v>
      </c>
      <c r="AD1611">
        <v>119721976</v>
      </c>
      <c r="AE1611">
        <v>62063120</v>
      </c>
      <c r="AF1611">
        <v>186635904</v>
      </c>
      <c r="AG1611">
        <v>76042568</v>
      </c>
      <c r="AH1611">
        <v>469290.94</v>
      </c>
      <c r="AI1611">
        <v>404589.5</v>
      </c>
      <c r="AJ1611">
        <v>873880.44</v>
      </c>
      <c r="AK1611">
        <v>22555790</v>
      </c>
      <c r="AL1611">
        <v>12901120</v>
      </c>
      <c r="AM1611">
        <v>172679648</v>
      </c>
      <c r="AN1611">
        <v>73743376</v>
      </c>
      <c r="AO1611">
        <v>26041854</v>
      </c>
      <c r="AP1611">
        <v>18477156</v>
      </c>
      <c r="AQ1611">
        <v>23490084</v>
      </c>
      <c r="AR1611">
        <v>186635904</v>
      </c>
      <c r="AS1611">
        <v>172679648</v>
      </c>
      <c r="AT1611">
        <v>639</v>
      </c>
      <c r="AU1611">
        <v>0.32800000000000001</v>
      </c>
      <c r="AW1611">
        <v>0.22997600000000001</v>
      </c>
      <c r="AX1611">
        <v>0.49213499999999999</v>
      </c>
      <c r="AY1611">
        <v>8.5156399999999993E-2</v>
      </c>
      <c r="AZ1611">
        <v>43550</v>
      </c>
    </row>
    <row r="1612" spans="1:52">
      <c r="A1612">
        <v>2004</v>
      </c>
      <c r="B1612">
        <v>169910</v>
      </c>
      <c r="C1612" t="s">
        <v>328</v>
      </c>
      <c r="D1612" t="s">
        <v>281</v>
      </c>
      <c r="E1612">
        <f t="shared" si="25"/>
        <v>1</v>
      </c>
      <c r="F1612">
        <f>IF(ISNA(VLOOKUP(B1612,criteria!$U$2:$U$174,1,0)),0,1)</f>
        <v>1</v>
      </c>
      <c r="G1612">
        <v>0.49399964176965788</v>
      </c>
      <c r="H1612">
        <v>0.35496736765772297</v>
      </c>
      <c r="I1612">
        <v>11166</v>
      </c>
      <c r="J1612">
        <v>5516</v>
      </c>
      <c r="K1612">
        <v>1922</v>
      </c>
      <c r="L1612">
        <v>36</v>
      </c>
      <c r="M1612">
        <v>1958</v>
      </c>
      <c r="N1612" t="s">
        <v>286</v>
      </c>
      <c r="O1612" t="s">
        <v>282</v>
      </c>
      <c r="P1612" t="s">
        <v>50</v>
      </c>
      <c r="V1612">
        <v>81901424</v>
      </c>
      <c r="W1612">
        <v>71067952</v>
      </c>
      <c r="Y1612">
        <v>215148</v>
      </c>
      <c r="Z1612">
        <v>12070156</v>
      </c>
      <c r="AA1612">
        <v>54376588</v>
      </c>
      <c r="AB1612">
        <v>3273396</v>
      </c>
      <c r="AC1612">
        <v>9126607</v>
      </c>
      <c r="AD1612">
        <v>125677392</v>
      </c>
      <c r="AE1612">
        <v>60112280</v>
      </c>
      <c r="AF1612">
        <v>186691472</v>
      </c>
      <c r="AG1612">
        <v>77429584</v>
      </c>
      <c r="AH1612">
        <v>463812.28</v>
      </c>
      <c r="AI1612">
        <v>1774610.75</v>
      </c>
      <c r="AJ1612">
        <v>2238423</v>
      </c>
      <c r="AK1612">
        <v>22805800</v>
      </c>
      <c r="AL1612">
        <v>13589359</v>
      </c>
      <c r="AM1612">
        <v>178076496</v>
      </c>
      <c r="AN1612">
        <v>77423304</v>
      </c>
      <c r="AO1612">
        <v>27924496</v>
      </c>
      <c r="AP1612">
        <v>23500266</v>
      </c>
      <c r="AQ1612">
        <v>26176370</v>
      </c>
      <c r="AR1612">
        <v>186691472</v>
      </c>
      <c r="AS1612">
        <v>178076496</v>
      </c>
      <c r="AT1612">
        <v>599</v>
      </c>
      <c r="AU1612">
        <v>0.313</v>
      </c>
      <c r="AW1612">
        <v>0.23264399999999999</v>
      </c>
      <c r="AX1612">
        <v>0.48896000000000001</v>
      </c>
      <c r="AY1612">
        <v>8.7793700000000002E-2</v>
      </c>
      <c r="AZ1612">
        <v>45473</v>
      </c>
    </row>
    <row r="1613" spans="1:52">
      <c r="A1613">
        <v>2005</v>
      </c>
      <c r="B1613">
        <v>169910</v>
      </c>
      <c r="C1613" t="s">
        <v>285</v>
      </c>
      <c r="D1613" t="s">
        <v>281</v>
      </c>
      <c r="E1613">
        <f t="shared" si="25"/>
        <v>1</v>
      </c>
      <c r="F1613">
        <f>IF(ISNA(VLOOKUP(B1613,criteria!$U$2:$U$174,1,0)),0,1)</f>
        <v>1</v>
      </c>
      <c r="G1613">
        <v>0.65766350855745725</v>
      </c>
      <c r="H1613">
        <v>0.13029334882370025</v>
      </c>
      <c r="I1613">
        <v>26176</v>
      </c>
      <c r="J1613">
        <v>17215</v>
      </c>
      <c r="K1613">
        <v>2194</v>
      </c>
      <c r="L1613">
        <v>49</v>
      </c>
      <c r="M1613">
        <v>2243</v>
      </c>
      <c r="N1613" t="s">
        <v>286</v>
      </c>
      <c r="O1613" t="s">
        <v>282</v>
      </c>
      <c r="P1613" t="s">
        <v>50</v>
      </c>
      <c r="Q1613" t="s">
        <v>51</v>
      </c>
      <c r="V1613">
        <v>92092016</v>
      </c>
      <c r="W1613">
        <v>80594704</v>
      </c>
      <c r="Y1613">
        <v>203285</v>
      </c>
      <c r="Z1613">
        <v>12886687</v>
      </c>
      <c r="AA1613">
        <v>50391632</v>
      </c>
      <c r="AB1613">
        <v>4937211</v>
      </c>
      <c r="AC1613">
        <v>10332658</v>
      </c>
      <c r="AD1613">
        <v>136179024</v>
      </c>
      <c r="AE1613">
        <v>60685448</v>
      </c>
      <c r="AF1613">
        <v>197521376</v>
      </c>
      <c r="AG1613">
        <v>78473200</v>
      </c>
      <c r="AH1613">
        <v>463202.94</v>
      </c>
      <c r="AI1613">
        <v>3995936.25</v>
      </c>
      <c r="AJ1613">
        <v>4459139</v>
      </c>
      <c r="AK1613">
        <v>24456106</v>
      </c>
      <c r="AL1613">
        <v>13130995</v>
      </c>
      <c r="AM1613">
        <v>186931008</v>
      </c>
      <c r="AN1613">
        <v>83807360</v>
      </c>
      <c r="AO1613">
        <v>26331562</v>
      </c>
      <c r="AP1613">
        <v>26176370</v>
      </c>
      <c r="AQ1613">
        <v>29661014</v>
      </c>
      <c r="AR1613">
        <v>197521376</v>
      </c>
      <c r="AS1613">
        <v>186931008</v>
      </c>
      <c r="AT1613">
        <v>720</v>
      </c>
      <c r="AU1613">
        <v>0.33500000000000002</v>
      </c>
      <c r="AW1613">
        <v>0.23614499999999999</v>
      </c>
      <c r="AX1613">
        <v>0.49301099999999998</v>
      </c>
      <c r="AY1613">
        <v>8.3210000000000006E-2</v>
      </c>
      <c r="AZ1613">
        <v>47051</v>
      </c>
    </row>
    <row r="1614" spans="1:52">
      <c r="A1614">
        <v>2006</v>
      </c>
      <c r="B1614">
        <v>169910</v>
      </c>
      <c r="C1614" t="s">
        <v>285</v>
      </c>
      <c r="D1614" t="s">
        <v>281</v>
      </c>
      <c r="E1614">
        <f t="shared" si="25"/>
        <v>1</v>
      </c>
      <c r="F1614">
        <f>IF(ISNA(VLOOKUP(B1614,criteria!$U$2:$U$174,1,0)),0,1)</f>
        <v>1</v>
      </c>
      <c r="G1614">
        <v>0.75890061463527769</v>
      </c>
      <c r="H1614">
        <v>0.33542176039119803</v>
      </c>
      <c r="I1614">
        <v>8623</v>
      </c>
      <c r="J1614">
        <v>6544</v>
      </c>
      <c r="K1614">
        <v>1895</v>
      </c>
      <c r="L1614">
        <v>300</v>
      </c>
      <c r="M1614">
        <v>2195</v>
      </c>
      <c r="N1614" t="s">
        <v>286</v>
      </c>
      <c r="O1614" t="s">
        <v>282</v>
      </c>
      <c r="P1614" t="s">
        <v>50</v>
      </c>
      <c r="Q1614" t="s">
        <v>51</v>
      </c>
      <c r="V1614">
        <v>97289032</v>
      </c>
      <c r="W1614">
        <v>84931920</v>
      </c>
      <c r="Y1614">
        <v>175493</v>
      </c>
      <c r="Z1614">
        <v>13017552</v>
      </c>
      <c r="AA1614">
        <v>44123428</v>
      </c>
      <c r="AB1614">
        <v>4000986</v>
      </c>
      <c r="AC1614">
        <v>9778453</v>
      </c>
      <c r="AD1614">
        <v>139151200</v>
      </c>
      <c r="AE1614">
        <v>60508824</v>
      </c>
      <c r="AF1614">
        <v>204724496</v>
      </c>
      <c r="AG1614">
        <v>80273240</v>
      </c>
      <c r="AH1614">
        <v>385071.31</v>
      </c>
      <c r="AI1614">
        <v>4551778</v>
      </c>
      <c r="AJ1614">
        <v>4936849.5</v>
      </c>
      <c r="AK1614">
        <v>22834668</v>
      </c>
      <c r="AL1614">
        <v>13585116</v>
      </c>
      <c r="AM1614">
        <v>190928208</v>
      </c>
      <c r="AN1614">
        <v>83756416</v>
      </c>
      <c r="AO1614">
        <v>31529178</v>
      </c>
      <c r="AP1614">
        <v>29661014</v>
      </c>
      <c r="AQ1614">
        <v>36999904</v>
      </c>
      <c r="AR1614">
        <v>204724496</v>
      </c>
      <c r="AS1614">
        <v>190928208</v>
      </c>
      <c r="AT1614">
        <v>827</v>
      </c>
      <c r="AU1614">
        <v>0.38900000000000001</v>
      </c>
      <c r="AW1614">
        <v>0.24358299999999999</v>
      </c>
      <c r="AX1614">
        <v>0.48850900000000003</v>
      </c>
      <c r="AY1614">
        <v>8.6059399999999994E-2</v>
      </c>
      <c r="AZ1614">
        <v>48231</v>
      </c>
    </row>
    <row r="1615" spans="1:52">
      <c r="A1615">
        <v>2007</v>
      </c>
      <c r="B1615">
        <v>169910</v>
      </c>
      <c r="C1615" t="s">
        <v>285</v>
      </c>
      <c r="D1615" t="s">
        <v>281</v>
      </c>
      <c r="E1615">
        <f t="shared" si="25"/>
        <v>1</v>
      </c>
      <c r="F1615">
        <f>IF(ISNA(VLOOKUP(B1615,criteria!$U$2:$U$174,1,0)),0,1)</f>
        <v>1</v>
      </c>
      <c r="G1615">
        <v>0.56042984424947284</v>
      </c>
      <c r="H1615">
        <v>0.46674757281553397</v>
      </c>
      <c r="I1615">
        <v>14703</v>
      </c>
      <c r="J1615">
        <v>8240</v>
      </c>
      <c r="K1615">
        <v>2990</v>
      </c>
      <c r="L1615">
        <v>856</v>
      </c>
      <c r="M1615">
        <v>3846</v>
      </c>
      <c r="N1615" t="s">
        <v>286</v>
      </c>
      <c r="O1615" t="s">
        <v>282</v>
      </c>
      <c r="P1615" t="s">
        <v>50</v>
      </c>
      <c r="Q1615" t="s">
        <v>51</v>
      </c>
      <c r="V1615">
        <v>108178136</v>
      </c>
      <c r="W1615">
        <v>94825528</v>
      </c>
      <c r="Y1615">
        <v>515259</v>
      </c>
      <c r="Z1615">
        <v>13881273</v>
      </c>
      <c r="AA1615">
        <v>55335928</v>
      </c>
      <c r="AB1615">
        <v>3322073</v>
      </c>
      <c r="AC1615">
        <v>10610007</v>
      </c>
      <c r="AD1615">
        <v>142431072</v>
      </c>
      <c r="AE1615">
        <v>67612024</v>
      </c>
      <c r="AF1615">
        <v>212748064</v>
      </c>
      <c r="AG1615">
        <v>84849168</v>
      </c>
      <c r="AH1615">
        <v>175264.34</v>
      </c>
      <c r="AI1615">
        <v>2860674.5</v>
      </c>
      <c r="AJ1615">
        <v>3035938.75</v>
      </c>
      <c r="AK1615">
        <v>23545924</v>
      </c>
      <c r="AL1615">
        <v>15103209</v>
      </c>
      <c r="AM1615">
        <v>204278416</v>
      </c>
      <c r="AN1615">
        <v>92716192</v>
      </c>
      <c r="AO1615">
        <v>30662130</v>
      </c>
      <c r="AP1615">
        <v>36999904</v>
      </c>
      <c r="AQ1615">
        <v>34619692</v>
      </c>
      <c r="AR1615">
        <v>212748064</v>
      </c>
      <c r="AS1615">
        <v>204278416</v>
      </c>
      <c r="AT1615">
        <v>809</v>
      </c>
      <c r="AU1615">
        <v>0.39800000000000002</v>
      </c>
      <c r="AW1615">
        <v>0.26148700000000002</v>
      </c>
      <c r="AX1615">
        <v>0.48504599999999998</v>
      </c>
      <c r="AY1615">
        <v>9.7075999999999996E-2</v>
      </c>
      <c r="AZ1615">
        <v>47980</v>
      </c>
    </row>
    <row r="1616" spans="1:52">
      <c r="A1616">
        <v>2008</v>
      </c>
      <c r="B1616">
        <v>169910</v>
      </c>
      <c r="C1616" t="s">
        <v>285</v>
      </c>
      <c r="D1616" t="s">
        <v>281</v>
      </c>
      <c r="E1616">
        <f t="shared" si="25"/>
        <v>1</v>
      </c>
      <c r="F1616">
        <f>IF(ISNA(VLOOKUP(B1616,criteria!$U$2:$U$174,1,0)),0,1)</f>
        <v>1</v>
      </c>
      <c r="G1616">
        <v>0.55443188578227243</v>
      </c>
      <c r="H1616">
        <v>0.32786633966891476</v>
      </c>
      <c r="I1616">
        <v>11767</v>
      </c>
      <c r="J1616">
        <v>6524</v>
      </c>
      <c r="K1616">
        <v>2101</v>
      </c>
      <c r="L1616">
        <v>38</v>
      </c>
      <c r="M1616">
        <v>2139</v>
      </c>
      <c r="N1616" t="s">
        <v>286</v>
      </c>
      <c r="O1616" t="s">
        <v>282</v>
      </c>
      <c r="P1616" t="s">
        <v>50</v>
      </c>
      <c r="Q1616" t="s">
        <v>51</v>
      </c>
      <c r="V1616">
        <v>116935656</v>
      </c>
      <c r="W1616">
        <v>101527328</v>
      </c>
      <c r="Y1616">
        <v>170960</v>
      </c>
      <c r="Z1616">
        <v>15891882</v>
      </c>
      <c r="AA1616">
        <v>50956744</v>
      </c>
      <c r="AB1616">
        <v>3122647</v>
      </c>
      <c r="AC1616">
        <v>10068552</v>
      </c>
      <c r="AD1616">
        <v>148704032</v>
      </c>
      <c r="AE1616">
        <v>55140840</v>
      </c>
      <c r="AF1616">
        <v>204381776</v>
      </c>
      <c r="AG1616">
        <v>88522960</v>
      </c>
      <c r="AH1616">
        <v>110054.14</v>
      </c>
      <c r="AI1616">
        <v>2081275.88</v>
      </c>
      <c r="AJ1616">
        <v>2191330</v>
      </c>
      <c r="AK1616">
        <v>27201948</v>
      </c>
      <c r="AL1616">
        <v>14679220</v>
      </c>
      <c r="AM1616">
        <v>212423232</v>
      </c>
      <c r="AN1616">
        <v>100407384</v>
      </c>
      <c r="AO1616">
        <v>31222774</v>
      </c>
      <c r="AP1616">
        <v>34619692</v>
      </c>
      <c r="AQ1616">
        <v>25974466</v>
      </c>
      <c r="AR1616">
        <v>204381776</v>
      </c>
      <c r="AS1616">
        <v>212423232</v>
      </c>
      <c r="AT1616">
        <v>976</v>
      </c>
      <c r="AU1616">
        <v>0.443</v>
      </c>
      <c r="AW1616">
        <v>0.26662799999999998</v>
      </c>
      <c r="AX1616">
        <v>0.497724</v>
      </c>
      <c r="AY1616">
        <v>0.1016</v>
      </c>
      <c r="AZ1616">
        <v>47610</v>
      </c>
    </row>
    <row r="1617" spans="1:52">
      <c r="A1617">
        <v>2009</v>
      </c>
      <c r="B1617">
        <v>169910</v>
      </c>
      <c r="C1617" t="s">
        <v>285</v>
      </c>
      <c r="D1617" t="s">
        <v>281</v>
      </c>
      <c r="E1617">
        <f t="shared" si="25"/>
        <v>1</v>
      </c>
      <c r="F1617">
        <f>IF(ISNA(VLOOKUP(B1617,criteria!$U$2:$U$174,1,0)),0,1)</f>
        <v>1</v>
      </c>
      <c r="G1617">
        <v>0.54779654619231855</v>
      </c>
      <c r="H1617">
        <v>0.34556416881998275</v>
      </c>
      <c r="I1617">
        <v>10597</v>
      </c>
      <c r="J1617">
        <v>5805</v>
      </c>
      <c r="K1617">
        <v>1954</v>
      </c>
      <c r="L1617">
        <v>52</v>
      </c>
      <c r="M1617">
        <v>2006</v>
      </c>
      <c r="N1617" t="s">
        <v>286</v>
      </c>
      <c r="O1617" t="s">
        <v>282</v>
      </c>
      <c r="P1617" t="s">
        <v>50</v>
      </c>
      <c r="Q1617" t="s">
        <v>51</v>
      </c>
      <c r="R1617">
        <v>-85.483500000000006</v>
      </c>
      <c r="S1617">
        <v>43.6873</v>
      </c>
      <c r="V1617">
        <v>124708440</v>
      </c>
      <c r="W1617">
        <v>101889304</v>
      </c>
      <c r="Y1617">
        <v>184335</v>
      </c>
      <c r="Z1617">
        <v>25047068</v>
      </c>
      <c r="AA1617">
        <v>49030756</v>
      </c>
      <c r="AB1617">
        <v>3374670</v>
      </c>
      <c r="AC1617">
        <v>10860532</v>
      </c>
      <c r="AD1617">
        <v>147443904</v>
      </c>
      <c r="AE1617">
        <v>87286048</v>
      </c>
      <c r="AF1617">
        <v>239141376</v>
      </c>
      <c r="AG1617">
        <v>91200440</v>
      </c>
      <c r="AH1617">
        <v>185487</v>
      </c>
      <c r="AI1617">
        <v>2298750</v>
      </c>
      <c r="AJ1617">
        <v>2484237</v>
      </c>
      <c r="AK1617">
        <v>27905900</v>
      </c>
      <c r="AL1617">
        <v>16064344</v>
      </c>
      <c r="AM1617">
        <v>225753056</v>
      </c>
      <c r="AN1617">
        <v>104566800</v>
      </c>
      <c r="AO1617">
        <v>34039488</v>
      </c>
      <c r="AP1617">
        <v>25974466</v>
      </c>
      <c r="AQ1617">
        <v>29818320</v>
      </c>
      <c r="AR1617">
        <v>239141376</v>
      </c>
      <c r="AS1617">
        <v>225753056</v>
      </c>
      <c r="AT1617">
        <v>877</v>
      </c>
      <c r="AU1617">
        <v>0.45600000000000002</v>
      </c>
      <c r="AV1617">
        <v>8940</v>
      </c>
      <c r="AW1617">
        <v>0.29145100000000002</v>
      </c>
      <c r="AX1617">
        <v>0.51895899999999995</v>
      </c>
      <c r="AY1617">
        <v>0.112915</v>
      </c>
      <c r="AZ1617">
        <v>45006</v>
      </c>
    </row>
    <row r="1618" spans="1:52">
      <c r="A1618">
        <v>2010</v>
      </c>
      <c r="B1618">
        <v>169910</v>
      </c>
      <c r="C1618" t="s">
        <v>285</v>
      </c>
      <c r="D1618" t="s">
        <v>281</v>
      </c>
      <c r="E1618">
        <f t="shared" si="25"/>
        <v>1</v>
      </c>
      <c r="F1618">
        <f>IF(ISNA(VLOOKUP(B1618,criteria!$U$2:$U$174,1,0)),0,1)</f>
        <v>1</v>
      </c>
      <c r="G1618">
        <v>0.53929491164195009</v>
      </c>
      <c r="H1618">
        <v>0.33212580273341019</v>
      </c>
      <c r="I1618">
        <v>11261</v>
      </c>
      <c r="J1618">
        <v>6073</v>
      </c>
      <c r="K1618">
        <v>1956</v>
      </c>
      <c r="L1618">
        <v>61</v>
      </c>
      <c r="M1618">
        <v>2017</v>
      </c>
      <c r="N1618" t="s">
        <v>286</v>
      </c>
      <c r="O1618" t="s">
        <v>282</v>
      </c>
      <c r="P1618" t="s">
        <v>50</v>
      </c>
      <c r="Q1618" t="s">
        <v>51</v>
      </c>
      <c r="R1618">
        <v>-85.483500000000006</v>
      </c>
      <c r="S1618">
        <v>43.6873</v>
      </c>
      <c r="V1618">
        <v>134657408</v>
      </c>
      <c r="W1618">
        <v>107155848</v>
      </c>
      <c r="Y1618">
        <v>128173</v>
      </c>
      <c r="Z1618">
        <v>30005852</v>
      </c>
      <c r="AA1618">
        <v>48957140</v>
      </c>
      <c r="AB1618">
        <v>4733583</v>
      </c>
      <c r="AC1618">
        <v>11165588</v>
      </c>
      <c r="AD1618">
        <v>153095168</v>
      </c>
      <c r="AE1618">
        <v>95413216</v>
      </c>
      <c r="AF1618">
        <v>266848992</v>
      </c>
      <c r="AG1618">
        <v>98932328</v>
      </c>
      <c r="AH1618">
        <v>208359</v>
      </c>
      <c r="AI1618">
        <v>2417252</v>
      </c>
      <c r="AJ1618">
        <v>2625611</v>
      </c>
      <c r="AK1618">
        <v>27238420</v>
      </c>
      <c r="AL1618">
        <v>16074333</v>
      </c>
      <c r="AM1618">
        <v>222025344</v>
      </c>
      <c r="AN1618">
        <v>98419056</v>
      </c>
      <c r="AO1618">
        <v>39985124</v>
      </c>
      <c r="AP1618">
        <v>29818320</v>
      </c>
      <c r="AQ1618">
        <v>35915100</v>
      </c>
      <c r="AR1618">
        <v>266848992</v>
      </c>
      <c r="AS1618">
        <v>222025344</v>
      </c>
      <c r="AT1618">
        <v>921</v>
      </c>
      <c r="AU1618">
        <v>0.42099999999999999</v>
      </c>
      <c r="AV1618">
        <v>9180</v>
      </c>
      <c r="AW1618">
        <v>0.31590499999999999</v>
      </c>
      <c r="AX1618">
        <v>0.52874399999999999</v>
      </c>
      <c r="AY1618">
        <v>0.115658</v>
      </c>
      <c r="AZ1618">
        <v>40745.5</v>
      </c>
    </row>
    <row r="1619" spans="1:52">
      <c r="A1619">
        <v>2011</v>
      </c>
      <c r="B1619">
        <v>169910</v>
      </c>
      <c r="C1619" t="s">
        <v>285</v>
      </c>
      <c r="D1619" t="s">
        <v>281</v>
      </c>
      <c r="E1619">
        <f t="shared" si="25"/>
        <v>1</v>
      </c>
      <c r="F1619">
        <f>IF(ISNA(VLOOKUP(B1619,criteria!$U$2:$U$174,1,0)),0,1)</f>
        <v>1</v>
      </c>
      <c r="G1619">
        <v>0.77447861435136089</v>
      </c>
      <c r="H1619">
        <v>0.32116233074699529</v>
      </c>
      <c r="I1619">
        <v>8487</v>
      </c>
      <c r="J1619">
        <v>6573</v>
      </c>
      <c r="K1619">
        <v>2059</v>
      </c>
      <c r="L1619">
        <v>52</v>
      </c>
      <c r="M1619">
        <v>2111</v>
      </c>
      <c r="N1619" t="s">
        <v>286</v>
      </c>
      <c r="O1619" t="s">
        <v>282</v>
      </c>
      <c r="P1619" t="s">
        <v>50</v>
      </c>
      <c r="Q1619" t="s">
        <v>51</v>
      </c>
      <c r="R1619">
        <v>-85.483500000000006</v>
      </c>
      <c r="S1619">
        <v>43.6875</v>
      </c>
      <c r="T1619">
        <v>6.0999999999999999E-2</v>
      </c>
      <c r="U1619">
        <v>3130</v>
      </c>
      <c r="V1619">
        <v>140279440</v>
      </c>
      <c r="W1619">
        <v>111951544</v>
      </c>
      <c r="Y1619">
        <v>159405</v>
      </c>
      <c r="Z1619">
        <v>26909160</v>
      </c>
      <c r="AA1619">
        <v>41705932</v>
      </c>
      <c r="AB1619">
        <v>3228780</v>
      </c>
      <c r="AC1619">
        <v>1151073</v>
      </c>
      <c r="AD1619">
        <v>158382912</v>
      </c>
      <c r="AE1619">
        <v>70347016</v>
      </c>
      <c r="AF1619">
        <v>233053424</v>
      </c>
      <c r="AG1619">
        <v>101352568</v>
      </c>
      <c r="AH1619">
        <v>322496</v>
      </c>
      <c r="AI1619">
        <v>2638328</v>
      </c>
      <c r="AJ1619">
        <v>2960824</v>
      </c>
      <c r="AK1619">
        <v>29140692</v>
      </c>
      <c r="AL1619">
        <v>19811416</v>
      </c>
      <c r="AM1619">
        <v>222694464</v>
      </c>
      <c r="AN1619">
        <v>102895360</v>
      </c>
      <c r="AO1619">
        <v>40296588</v>
      </c>
      <c r="AP1619">
        <v>35915100</v>
      </c>
      <c r="AQ1619">
        <v>35318644</v>
      </c>
      <c r="AR1619">
        <v>233053424</v>
      </c>
      <c r="AS1619">
        <v>222694464</v>
      </c>
      <c r="AT1619">
        <v>842</v>
      </c>
      <c r="AU1619">
        <v>0.44400000000000001</v>
      </c>
      <c r="AV1619">
        <v>9344</v>
      </c>
      <c r="AW1619">
        <v>0.316548</v>
      </c>
      <c r="AX1619">
        <v>0.52578400000000003</v>
      </c>
      <c r="AY1619">
        <v>0.114717</v>
      </c>
      <c r="AZ1619">
        <v>38685</v>
      </c>
    </row>
    <row r="1620" spans="1:52">
      <c r="A1620">
        <v>2012</v>
      </c>
      <c r="B1620">
        <v>169910</v>
      </c>
      <c r="C1620" t="s">
        <v>285</v>
      </c>
      <c r="D1620" t="s">
        <v>281</v>
      </c>
      <c r="E1620">
        <f t="shared" si="25"/>
        <v>1</v>
      </c>
      <c r="F1620">
        <f>IF(ISNA(VLOOKUP(B1620,criteria!$U$2:$U$174,1,0)),0,1)</f>
        <v>1</v>
      </c>
      <c r="G1620">
        <v>0.70942159247118541</v>
      </c>
      <c r="H1620">
        <v>0.31822924429870325</v>
      </c>
      <c r="I1620">
        <v>9457</v>
      </c>
      <c r="J1620">
        <v>6709</v>
      </c>
      <c r="K1620">
        <v>2084</v>
      </c>
      <c r="L1620">
        <v>51</v>
      </c>
      <c r="M1620">
        <v>2135</v>
      </c>
      <c r="N1620" t="s">
        <v>286</v>
      </c>
      <c r="O1620" t="s">
        <v>282</v>
      </c>
      <c r="P1620" t="s">
        <v>50</v>
      </c>
      <c r="Q1620" t="s">
        <v>51</v>
      </c>
      <c r="R1620">
        <v>-85.483500000000006</v>
      </c>
      <c r="S1620">
        <v>43.6875</v>
      </c>
      <c r="T1620">
        <v>0.10100000000000001</v>
      </c>
      <c r="U1620">
        <v>3467</v>
      </c>
      <c r="V1620">
        <v>144354192</v>
      </c>
      <c r="W1620">
        <v>114449200</v>
      </c>
      <c r="Y1620">
        <v>287175</v>
      </c>
      <c r="Z1620">
        <v>26363836</v>
      </c>
      <c r="AA1620">
        <v>44815016</v>
      </c>
      <c r="AB1620">
        <v>6455423</v>
      </c>
      <c r="AC1620">
        <v>4656744</v>
      </c>
      <c r="AD1620">
        <v>164144016</v>
      </c>
      <c r="AE1620">
        <v>78960560</v>
      </c>
      <c r="AF1620">
        <v>246032576</v>
      </c>
      <c r="AG1620">
        <v>103950944</v>
      </c>
      <c r="AH1620">
        <v>566282</v>
      </c>
      <c r="AI1620">
        <v>4789458</v>
      </c>
      <c r="AJ1620">
        <v>5355740</v>
      </c>
      <c r="AK1620">
        <v>32449198</v>
      </c>
      <c r="AL1620">
        <v>21354022</v>
      </c>
      <c r="AM1620">
        <v>230842320</v>
      </c>
      <c r="AN1620">
        <v>108487760</v>
      </c>
      <c r="AO1620">
        <v>40327316</v>
      </c>
      <c r="AP1620">
        <v>35318644</v>
      </c>
      <c r="AQ1620">
        <v>40216416</v>
      </c>
      <c r="AR1620">
        <v>246032576</v>
      </c>
      <c r="AS1620">
        <v>230842320</v>
      </c>
      <c r="AT1620">
        <v>879</v>
      </c>
      <c r="AU1620">
        <v>0.432</v>
      </c>
      <c r="AV1620">
        <v>9344</v>
      </c>
      <c r="AW1620">
        <v>0.31241000000000002</v>
      </c>
      <c r="AX1620">
        <v>0.52941199999999999</v>
      </c>
      <c r="AY1620">
        <v>0.110541</v>
      </c>
      <c r="AZ1620">
        <v>39799</v>
      </c>
    </row>
    <row r="1621" spans="1:52">
      <c r="A1621">
        <v>2013</v>
      </c>
      <c r="B1621">
        <v>169910</v>
      </c>
      <c r="C1621" t="s">
        <v>285</v>
      </c>
      <c r="D1621" t="s">
        <v>281</v>
      </c>
      <c r="E1621">
        <f t="shared" si="25"/>
        <v>1</v>
      </c>
      <c r="F1621">
        <f>IF(ISNA(VLOOKUP(B1621,criteria!$U$2:$U$174,1,0)),0,1)</f>
        <v>1</v>
      </c>
      <c r="G1621">
        <v>0.75900354543758164</v>
      </c>
      <c r="H1621">
        <v>0.24658881376767056</v>
      </c>
      <c r="I1621">
        <v>10718</v>
      </c>
      <c r="J1621">
        <v>8135</v>
      </c>
      <c r="K1621">
        <v>1954</v>
      </c>
      <c r="L1621">
        <v>52</v>
      </c>
      <c r="M1621">
        <v>2006</v>
      </c>
      <c r="T1621">
        <v>9.5000000000000001E-2</v>
      </c>
      <c r="U1621">
        <v>3871</v>
      </c>
      <c r="V1621">
        <v>147830512</v>
      </c>
      <c r="W1621">
        <v>116440448</v>
      </c>
      <c r="Y1621">
        <v>395099</v>
      </c>
      <c r="Z1621">
        <v>26089096</v>
      </c>
      <c r="AA1621">
        <v>46789712</v>
      </c>
      <c r="AB1621">
        <v>8083456</v>
      </c>
      <c r="AC1621">
        <v>1107420</v>
      </c>
      <c r="AD1621">
        <v>162223120</v>
      </c>
      <c r="AE1621">
        <v>93341888</v>
      </c>
      <c r="AF1621">
        <v>256383696</v>
      </c>
      <c r="AG1621">
        <v>105297592</v>
      </c>
      <c r="AH1621">
        <v>759782</v>
      </c>
      <c r="AI1621">
        <v>4681724</v>
      </c>
      <c r="AJ1621">
        <v>5441506</v>
      </c>
      <c r="AK1621">
        <v>34155388</v>
      </c>
      <c r="AL1621">
        <v>22349708</v>
      </c>
      <c r="AM1621">
        <v>235987040</v>
      </c>
      <c r="AN1621">
        <v>110466672</v>
      </c>
      <c r="AO1621">
        <v>40504532</v>
      </c>
      <c r="AP1621">
        <v>40216416</v>
      </c>
      <c r="AQ1621">
        <v>46322160</v>
      </c>
      <c r="AR1621">
        <v>256383696</v>
      </c>
      <c r="AS1621">
        <v>235987040</v>
      </c>
      <c r="AT1621">
        <v>905</v>
      </c>
      <c r="AU1621">
        <v>0.43</v>
      </c>
      <c r="AV1621">
        <v>9522</v>
      </c>
      <c r="AW1621">
        <v>0.30671999999999999</v>
      </c>
      <c r="AX1621">
        <v>0.53078000000000003</v>
      </c>
      <c r="AY1621">
        <v>0.102285</v>
      </c>
      <c r="AZ1621">
        <v>39824</v>
      </c>
    </row>
    <row r="1622" spans="1:52">
      <c r="A1622">
        <v>2014</v>
      </c>
      <c r="B1622">
        <v>169910</v>
      </c>
      <c r="C1622" t="s">
        <v>285</v>
      </c>
      <c r="D1622" t="s">
        <v>281</v>
      </c>
      <c r="E1622">
        <f t="shared" si="25"/>
        <v>1</v>
      </c>
      <c r="F1622">
        <f>IF(ISNA(VLOOKUP(B1622,criteria!$U$2:$U$174,1,0)),0,1)</f>
        <v>1</v>
      </c>
      <c r="G1622">
        <v>0.78419336274697871</v>
      </c>
      <c r="H1622">
        <v>0.24290606653620353</v>
      </c>
      <c r="I1622">
        <v>10426</v>
      </c>
      <c r="J1622">
        <v>8176</v>
      </c>
      <c r="K1622">
        <v>1871</v>
      </c>
      <c r="L1622">
        <v>115</v>
      </c>
      <c r="M1622">
        <v>1986</v>
      </c>
      <c r="N1622" t="s">
        <v>286</v>
      </c>
      <c r="O1622" t="s">
        <v>282</v>
      </c>
      <c r="P1622" t="s">
        <v>50</v>
      </c>
      <c r="Q1622" t="s">
        <v>51</v>
      </c>
      <c r="R1622">
        <v>-85.483500000000006</v>
      </c>
      <c r="S1622">
        <v>43.6875</v>
      </c>
      <c r="T1622">
        <v>7.5999999999999998E-2</v>
      </c>
      <c r="U1622">
        <v>4106</v>
      </c>
      <c r="V1622">
        <v>154216640</v>
      </c>
      <c r="W1622">
        <v>120715408</v>
      </c>
      <c r="Y1622">
        <v>439423</v>
      </c>
      <c r="Z1622">
        <v>26176036</v>
      </c>
      <c r="AA1622">
        <v>51579416</v>
      </c>
      <c r="AB1622">
        <v>8891643</v>
      </c>
      <c r="AC1622">
        <v>1026583</v>
      </c>
      <c r="AD1622">
        <v>165621952</v>
      </c>
      <c r="AE1622">
        <v>84270064</v>
      </c>
      <c r="AF1622">
        <v>252506784</v>
      </c>
      <c r="AG1622">
        <v>115303024</v>
      </c>
      <c r="AH1622">
        <v>495588</v>
      </c>
      <c r="AI1622">
        <v>5322986</v>
      </c>
      <c r="AJ1622">
        <v>5818574</v>
      </c>
      <c r="AK1622">
        <v>35124376</v>
      </c>
      <c r="AL1622">
        <v>24818848</v>
      </c>
      <c r="AM1622">
        <v>252619376</v>
      </c>
      <c r="AN1622">
        <v>116418472</v>
      </c>
      <c r="AO1622">
        <v>40562456</v>
      </c>
      <c r="AP1622">
        <v>46322160</v>
      </c>
      <c r="AQ1622">
        <v>48523548</v>
      </c>
      <c r="AR1622">
        <v>252506784</v>
      </c>
      <c r="AS1622">
        <v>252619376</v>
      </c>
      <c r="AT1622">
        <v>795</v>
      </c>
      <c r="AU1622">
        <v>0.40600000000000003</v>
      </c>
      <c r="AV1622">
        <v>8600</v>
      </c>
      <c r="AW1622">
        <v>0.303004</v>
      </c>
      <c r="AX1622">
        <v>0.52854900000000005</v>
      </c>
      <c r="AY1622">
        <v>0.101239</v>
      </c>
      <c r="AZ1622">
        <v>39895</v>
      </c>
    </row>
    <row r="1623" spans="1:52">
      <c r="A1623">
        <v>2015</v>
      </c>
      <c r="B1623">
        <v>169910</v>
      </c>
      <c r="C1623" t="s">
        <v>285</v>
      </c>
      <c r="D1623" t="s">
        <v>281</v>
      </c>
      <c r="E1623">
        <f t="shared" si="25"/>
        <v>1</v>
      </c>
      <c r="F1623">
        <f>IF(ISNA(VLOOKUP(B1623,criteria!$U$2:$U$174,1,0)),0,1)</f>
        <v>1</v>
      </c>
      <c r="G1623">
        <v>0.78178110129163836</v>
      </c>
      <c r="H1623">
        <v>0.24434782608695652</v>
      </c>
      <c r="I1623">
        <v>10297</v>
      </c>
      <c r="J1623">
        <v>8050</v>
      </c>
      <c r="K1623">
        <v>1917</v>
      </c>
      <c r="L1623">
        <v>50</v>
      </c>
      <c r="M1623">
        <v>1967</v>
      </c>
      <c r="N1623" t="s">
        <v>286</v>
      </c>
      <c r="O1623" t="s">
        <v>282</v>
      </c>
      <c r="P1623" t="s">
        <v>50</v>
      </c>
      <c r="Q1623" t="s">
        <v>51</v>
      </c>
      <c r="R1623">
        <v>-85.483500000000006</v>
      </c>
      <c r="S1623">
        <v>43.6875</v>
      </c>
      <c r="T1623">
        <v>6.3E-2</v>
      </c>
      <c r="U1623">
        <v>4192</v>
      </c>
      <c r="V1623">
        <v>157582752</v>
      </c>
      <c r="W1623">
        <v>125540144</v>
      </c>
      <c r="Y1623">
        <v>528857</v>
      </c>
      <c r="Z1623">
        <v>25257436</v>
      </c>
      <c r="AA1623">
        <v>51744492</v>
      </c>
      <c r="AB1623">
        <v>4646080</v>
      </c>
      <c r="AC1623">
        <v>1161539</v>
      </c>
      <c r="AD1623">
        <v>171319824</v>
      </c>
      <c r="AE1623">
        <v>79150608</v>
      </c>
      <c r="AF1623">
        <v>251371824</v>
      </c>
      <c r="AG1623">
        <v>103571992</v>
      </c>
      <c r="AH1623">
        <v>607746</v>
      </c>
      <c r="AI1623">
        <v>5013185</v>
      </c>
      <c r="AJ1623">
        <v>5620931</v>
      </c>
      <c r="AK1623">
        <v>29820984</v>
      </c>
      <c r="AL1623">
        <v>20051176</v>
      </c>
      <c r="AM1623">
        <v>268673760</v>
      </c>
      <c r="AN1623">
        <v>124036304</v>
      </c>
      <c r="AO1623">
        <v>51442892</v>
      </c>
      <c r="AP1623">
        <v>48523548</v>
      </c>
      <c r="AQ1623">
        <v>65226</v>
      </c>
      <c r="AR1623">
        <v>251371824</v>
      </c>
      <c r="AS1623">
        <v>268673760</v>
      </c>
      <c r="AT1623">
        <v>838</v>
      </c>
      <c r="AU1623">
        <v>0.42799999999999999</v>
      </c>
      <c r="AV1623">
        <v>9434</v>
      </c>
      <c r="AW1623">
        <v>0.28938799999999998</v>
      </c>
      <c r="AX1623">
        <v>0.54012800000000005</v>
      </c>
      <c r="AY1623">
        <v>9.72417E-2</v>
      </c>
      <c r="AZ1623">
        <v>40646</v>
      </c>
    </row>
    <row r="1624" spans="1:52">
      <c r="A1624">
        <v>2016</v>
      </c>
      <c r="B1624">
        <v>169910</v>
      </c>
      <c r="C1624" t="s">
        <v>285</v>
      </c>
      <c r="D1624" t="s">
        <v>281</v>
      </c>
      <c r="E1624">
        <f t="shared" si="25"/>
        <v>1</v>
      </c>
      <c r="F1624">
        <f>IF(ISNA(VLOOKUP(B1624,criteria!$U$2:$U$174,1,0)),0,1)</f>
        <v>1</v>
      </c>
      <c r="G1624">
        <v>0.7768997519066434</v>
      </c>
      <c r="H1624">
        <v>0.21643997634535778</v>
      </c>
      <c r="I1624">
        <v>10883</v>
      </c>
      <c r="J1624">
        <v>8455</v>
      </c>
      <c r="K1624">
        <v>1789</v>
      </c>
      <c r="L1624">
        <v>41</v>
      </c>
      <c r="M1624">
        <v>1830</v>
      </c>
      <c r="N1624" t="s">
        <v>286</v>
      </c>
      <c r="O1624" t="s">
        <v>282</v>
      </c>
      <c r="P1624" t="s">
        <v>50</v>
      </c>
      <c r="Q1624" t="s">
        <v>51</v>
      </c>
      <c r="R1624">
        <v>-85.483500000000006</v>
      </c>
      <c r="S1624">
        <v>43.6875</v>
      </c>
      <c r="T1624">
        <v>7.2999999999999995E-2</v>
      </c>
      <c r="U1624">
        <v>4243</v>
      </c>
      <c r="V1624">
        <v>154071504</v>
      </c>
      <c r="W1624">
        <v>122091696</v>
      </c>
      <c r="Y1624">
        <v>808246</v>
      </c>
      <c r="Z1624">
        <v>23331200</v>
      </c>
      <c r="AA1624">
        <v>54350776</v>
      </c>
      <c r="AB1624">
        <v>5495636</v>
      </c>
      <c r="AC1624">
        <v>600881</v>
      </c>
      <c r="AD1624">
        <v>166322928</v>
      </c>
      <c r="AE1624">
        <v>91904816</v>
      </c>
      <c r="AF1624">
        <v>262255712</v>
      </c>
      <c r="AG1624">
        <v>97951168</v>
      </c>
      <c r="AH1624">
        <v>727570</v>
      </c>
      <c r="AI1624">
        <v>5050060</v>
      </c>
      <c r="AJ1624">
        <v>5777630</v>
      </c>
      <c r="AK1624">
        <v>27493118</v>
      </c>
      <c r="AL1624">
        <v>18525624</v>
      </c>
      <c r="AM1624">
        <v>247903136</v>
      </c>
      <c r="AN1624">
        <v>130092880</v>
      </c>
      <c r="AO1624">
        <v>46277292</v>
      </c>
      <c r="AP1624">
        <v>65226</v>
      </c>
      <c r="AQ1624">
        <v>73824880</v>
      </c>
      <c r="AR1624">
        <v>262255712</v>
      </c>
      <c r="AS1624">
        <v>247903136</v>
      </c>
      <c r="AT1624">
        <v>930</v>
      </c>
      <c r="AU1624">
        <v>0.44900000000000001</v>
      </c>
      <c r="AW1624">
        <v>0.27758500000000003</v>
      </c>
      <c r="AX1624">
        <v>0.55118</v>
      </c>
      <c r="AY1624">
        <v>8.7439299999999998E-2</v>
      </c>
      <c r="AZ1624">
        <v>41668.5</v>
      </c>
    </row>
    <row r="1625" spans="1:52">
      <c r="A1625">
        <v>2017</v>
      </c>
      <c r="B1625">
        <v>169910</v>
      </c>
      <c r="C1625" t="s">
        <v>285</v>
      </c>
      <c r="D1625" t="s">
        <v>281</v>
      </c>
      <c r="E1625">
        <f t="shared" si="25"/>
        <v>1</v>
      </c>
      <c r="F1625">
        <f>IF(ISNA(VLOOKUP(B1625,criteria!$U$2:$U$174,1,0)),0,1)</f>
        <v>1</v>
      </c>
      <c r="G1625">
        <v>0.74158774934515415</v>
      </c>
      <c r="H1625">
        <v>0.24752071729384595</v>
      </c>
      <c r="I1625">
        <v>9926</v>
      </c>
      <c r="J1625">
        <v>7361</v>
      </c>
      <c r="K1625">
        <v>1775</v>
      </c>
      <c r="L1625">
        <v>47</v>
      </c>
      <c r="M1625">
        <v>1822</v>
      </c>
      <c r="N1625" t="s">
        <v>286</v>
      </c>
      <c r="O1625" t="s">
        <v>282</v>
      </c>
      <c r="P1625" t="s">
        <v>50</v>
      </c>
      <c r="Q1625" t="s">
        <v>51</v>
      </c>
      <c r="R1625">
        <v>-85.481899999999996</v>
      </c>
      <c r="S1625">
        <v>43.6877</v>
      </c>
      <c r="T1625">
        <v>7.2999999999999995E-2</v>
      </c>
      <c r="U1625">
        <v>4198</v>
      </c>
      <c r="V1625">
        <v>153104272</v>
      </c>
      <c r="W1625">
        <v>119303792</v>
      </c>
      <c r="Y1625">
        <v>825686</v>
      </c>
      <c r="Z1625">
        <v>24867976</v>
      </c>
      <c r="AA1625">
        <v>56094096</v>
      </c>
      <c r="AB1625">
        <v>7818914</v>
      </c>
      <c r="AC1625">
        <v>137935</v>
      </c>
      <c r="AD1625">
        <v>163822784</v>
      </c>
      <c r="AE1625">
        <v>93478224</v>
      </c>
      <c r="AF1625">
        <v>275659872</v>
      </c>
      <c r="AG1625">
        <v>100439912</v>
      </c>
      <c r="AH1625">
        <v>597447</v>
      </c>
      <c r="AI1625">
        <v>4981880</v>
      </c>
      <c r="AJ1625">
        <v>5579327</v>
      </c>
      <c r="AK1625">
        <v>30158410</v>
      </c>
      <c r="AL1625">
        <v>18817470</v>
      </c>
      <c r="AM1625">
        <v>260834176</v>
      </c>
      <c r="AN1625">
        <v>125544768</v>
      </c>
      <c r="AO1625">
        <v>49306708</v>
      </c>
      <c r="AP1625">
        <v>73824880</v>
      </c>
      <c r="AQ1625">
        <v>78749336</v>
      </c>
      <c r="AR1625">
        <v>275659872</v>
      </c>
      <c r="AS1625">
        <v>260834176</v>
      </c>
    </row>
    <row r="1626" spans="1:52">
      <c r="A1626">
        <v>1990</v>
      </c>
      <c r="B1626">
        <v>170082</v>
      </c>
      <c r="C1626" t="s">
        <v>329</v>
      </c>
      <c r="D1626" t="s">
        <v>281</v>
      </c>
      <c r="E1626">
        <f t="shared" si="25"/>
        <v>0</v>
      </c>
      <c r="F1626">
        <f>IF(ISNA(VLOOKUP(B1626,criteria!$U$2:$U$174,1,0)),0,1)</f>
        <v>1</v>
      </c>
      <c r="G1626" t="s">
        <v>636</v>
      </c>
      <c r="H1626" t="s">
        <v>636</v>
      </c>
      <c r="N1626">
        <v>494019403</v>
      </c>
      <c r="O1626" t="s">
        <v>282</v>
      </c>
      <c r="V1626">
        <v>21600688</v>
      </c>
      <c r="Y1626">
        <v>44334</v>
      </c>
      <c r="Z1626">
        <v>6648297</v>
      </c>
      <c r="AA1626">
        <v>27973126</v>
      </c>
      <c r="AB1626">
        <v>4404020</v>
      </c>
      <c r="AC1626">
        <v>4092025</v>
      </c>
      <c r="AF1626">
        <v>75046488</v>
      </c>
      <c r="AG1626">
        <v>24797120</v>
      </c>
      <c r="AH1626">
        <v>1136411</v>
      </c>
      <c r="AI1626">
        <v>5728197</v>
      </c>
      <c r="AJ1626">
        <v>6864608</v>
      </c>
      <c r="AK1626">
        <v>6271064</v>
      </c>
      <c r="AL1626">
        <v>5670720</v>
      </c>
      <c r="AM1626">
        <v>74760096</v>
      </c>
      <c r="AN1626">
        <v>29811052</v>
      </c>
      <c r="AO1626">
        <v>7359835</v>
      </c>
    </row>
    <row r="1627" spans="1:52">
      <c r="A1627">
        <v>1991</v>
      </c>
      <c r="B1627">
        <v>170082</v>
      </c>
      <c r="C1627" t="s">
        <v>329</v>
      </c>
      <c r="D1627" t="s">
        <v>281</v>
      </c>
      <c r="E1627">
        <f t="shared" si="25"/>
        <v>0</v>
      </c>
      <c r="F1627">
        <f>IF(ISNA(VLOOKUP(B1627,criteria!$U$2:$U$174,1,0)),0,1)</f>
        <v>1</v>
      </c>
      <c r="G1627" t="s">
        <v>636</v>
      </c>
      <c r="H1627" t="s">
        <v>636</v>
      </c>
      <c r="N1627">
        <v>494019403</v>
      </c>
      <c r="O1627" t="s">
        <v>282</v>
      </c>
      <c r="V1627">
        <v>26065846</v>
      </c>
      <c r="Y1627">
        <v>3000</v>
      </c>
      <c r="Z1627">
        <v>7862791</v>
      </c>
      <c r="AA1627">
        <v>29031340</v>
      </c>
      <c r="AB1627">
        <v>3549581</v>
      </c>
      <c r="AC1627">
        <v>4689740</v>
      </c>
      <c r="AF1627">
        <v>82303696</v>
      </c>
      <c r="AG1627">
        <v>27104228</v>
      </c>
      <c r="AH1627">
        <v>1095471</v>
      </c>
      <c r="AI1627">
        <v>5058727</v>
      </c>
      <c r="AJ1627">
        <v>6154198</v>
      </c>
      <c r="AK1627">
        <v>7827756</v>
      </c>
      <c r="AL1627">
        <v>5814839</v>
      </c>
      <c r="AM1627">
        <v>80635808</v>
      </c>
      <c r="AN1627">
        <v>32238500</v>
      </c>
      <c r="AO1627">
        <v>7959131</v>
      </c>
    </row>
    <row r="1628" spans="1:52">
      <c r="A1628">
        <v>1992</v>
      </c>
      <c r="B1628">
        <v>170082</v>
      </c>
      <c r="C1628" t="s">
        <v>329</v>
      </c>
      <c r="D1628" t="s">
        <v>281</v>
      </c>
      <c r="E1628">
        <f t="shared" si="25"/>
        <v>0</v>
      </c>
      <c r="F1628">
        <f>IF(ISNA(VLOOKUP(B1628,criteria!$U$2:$U$174,1,0)),0,1)</f>
        <v>1</v>
      </c>
      <c r="G1628" t="s">
        <v>636</v>
      </c>
      <c r="H1628" t="s">
        <v>636</v>
      </c>
      <c r="N1628">
        <v>494019403</v>
      </c>
      <c r="O1628" t="s">
        <v>282</v>
      </c>
      <c r="V1628">
        <v>31047672</v>
      </c>
      <c r="Y1628">
        <v>28000</v>
      </c>
      <c r="Z1628">
        <v>7946244</v>
      </c>
      <c r="AA1628">
        <v>29879734</v>
      </c>
      <c r="AB1628">
        <v>4939731</v>
      </c>
      <c r="AC1628">
        <v>2209265</v>
      </c>
      <c r="AF1628">
        <v>88113728</v>
      </c>
      <c r="AG1628">
        <v>30200604</v>
      </c>
      <c r="AH1628">
        <v>1094038</v>
      </c>
      <c r="AI1628">
        <v>5103141</v>
      </c>
      <c r="AJ1628">
        <v>6197179</v>
      </c>
      <c r="AK1628">
        <v>8099430</v>
      </c>
      <c r="AL1628">
        <v>6117512</v>
      </c>
      <c r="AM1628">
        <v>86989592</v>
      </c>
      <c r="AN1628">
        <v>36616208</v>
      </c>
      <c r="AO1628">
        <v>7538819</v>
      </c>
    </row>
    <row r="1629" spans="1:52">
      <c r="A1629">
        <v>1993</v>
      </c>
      <c r="B1629">
        <v>170082</v>
      </c>
      <c r="C1629" t="s">
        <v>329</v>
      </c>
      <c r="D1629" t="s">
        <v>281</v>
      </c>
      <c r="E1629">
        <f t="shared" si="25"/>
        <v>0</v>
      </c>
      <c r="F1629">
        <f>IF(ISNA(VLOOKUP(B1629,criteria!$U$2:$U$174,1,0)),0,1)</f>
        <v>1</v>
      </c>
      <c r="G1629" t="s">
        <v>636</v>
      </c>
      <c r="H1629" t="s">
        <v>636</v>
      </c>
      <c r="N1629">
        <v>494019403</v>
      </c>
      <c r="O1629" t="s">
        <v>282</v>
      </c>
      <c r="V1629">
        <v>34845512</v>
      </c>
      <c r="Y1629">
        <v>78500</v>
      </c>
      <c r="Z1629">
        <v>6679586</v>
      </c>
      <c r="AA1629">
        <v>30073004</v>
      </c>
      <c r="AB1629">
        <v>5349101</v>
      </c>
      <c r="AC1629">
        <v>3987603</v>
      </c>
      <c r="AF1629">
        <v>93488104</v>
      </c>
      <c r="AG1629">
        <v>32478368</v>
      </c>
      <c r="AH1629">
        <v>1148422</v>
      </c>
      <c r="AI1629">
        <v>5762619</v>
      </c>
      <c r="AJ1629">
        <v>6911041</v>
      </c>
      <c r="AK1629">
        <v>8003626</v>
      </c>
      <c r="AL1629">
        <v>7303144</v>
      </c>
      <c r="AM1629">
        <v>93223120</v>
      </c>
      <c r="AN1629">
        <v>37229716</v>
      </c>
      <c r="AO1629">
        <v>9867330</v>
      </c>
    </row>
    <row r="1630" spans="1:52">
      <c r="A1630">
        <v>1994</v>
      </c>
      <c r="B1630">
        <v>170082</v>
      </c>
      <c r="C1630" t="s">
        <v>329</v>
      </c>
      <c r="D1630" t="s">
        <v>281</v>
      </c>
      <c r="E1630">
        <f t="shared" si="25"/>
        <v>0</v>
      </c>
      <c r="F1630">
        <f>IF(ISNA(VLOOKUP(B1630,criteria!$U$2:$U$174,1,0)),0,1)</f>
        <v>1</v>
      </c>
      <c r="G1630" t="s">
        <v>636</v>
      </c>
      <c r="H1630" t="s">
        <v>636</v>
      </c>
      <c r="N1630">
        <v>494019403</v>
      </c>
      <c r="O1630" t="s">
        <v>282</v>
      </c>
      <c r="V1630">
        <v>36971472</v>
      </c>
      <c r="Y1630">
        <v>95848</v>
      </c>
      <c r="Z1630">
        <v>7778410</v>
      </c>
      <c r="AA1630">
        <v>36722704</v>
      </c>
      <c r="AB1630">
        <v>5178103</v>
      </c>
      <c r="AC1630">
        <v>4798786</v>
      </c>
      <c r="AF1630">
        <v>105583008</v>
      </c>
      <c r="AG1630">
        <v>34947168</v>
      </c>
      <c r="AH1630">
        <v>960212</v>
      </c>
      <c r="AI1630">
        <v>6061414</v>
      </c>
      <c r="AJ1630">
        <v>7021626</v>
      </c>
      <c r="AK1630">
        <v>9158915</v>
      </c>
      <c r="AL1630">
        <v>7422682</v>
      </c>
      <c r="AM1630">
        <v>105253416</v>
      </c>
      <c r="AN1630">
        <v>40278240</v>
      </c>
      <c r="AO1630">
        <v>10628771</v>
      </c>
      <c r="AV1630">
        <v>4060</v>
      </c>
    </row>
    <row r="1631" spans="1:52">
      <c r="A1631">
        <v>1995</v>
      </c>
      <c r="B1631">
        <v>170082</v>
      </c>
      <c r="C1631" t="s">
        <v>329</v>
      </c>
      <c r="D1631" t="s">
        <v>281</v>
      </c>
      <c r="E1631">
        <f t="shared" si="25"/>
        <v>0</v>
      </c>
      <c r="F1631">
        <f>IF(ISNA(VLOOKUP(B1631,criteria!$U$2:$U$174,1,0)),0,1)</f>
        <v>1</v>
      </c>
      <c r="G1631" t="s">
        <v>636</v>
      </c>
      <c r="H1631" t="s">
        <v>636</v>
      </c>
      <c r="V1631">
        <v>39915404</v>
      </c>
      <c r="Y1631">
        <v>32935</v>
      </c>
      <c r="Z1631">
        <v>8621341</v>
      </c>
      <c r="AA1631">
        <v>38818520</v>
      </c>
      <c r="AB1631">
        <v>5075643</v>
      </c>
      <c r="AC1631">
        <v>5448084</v>
      </c>
      <c r="AF1631">
        <v>113663840</v>
      </c>
      <c r="AG1631">
        <v>38727444</v>
      </c>
      <c r="AH1631">
        <v>1921212</v>
      </c>
      <c r="AI1631">
        <v>7394552</v>
      </c>
      <c r="AJ1631">
        <v>9315764</v>
      </c>
      <c r="AK1631">
        <v>9719901</v>
      </c>
      <c r="AL1631">
        <v>8566503</v>
      </c>
      <c r="AM1631">
        <v>110803840</v>
      </c>
      <c r="AN1631">
        <v>44618708</v>
      </c>
      <c r="AO1631">
        <v>10839352</v>
      </c>
      <c r="AV1631">
        <v>4180</v>
      </c>
    </row>
    <row r="1632" spans="1:52">
      <c r="A1632">
        <v>1996</v>
      </c>
      <c r="B1632">
        <v>170082</v>
      </c>
      <c r="C1632" t="s">
        <v>329</v>
      </c>
      <c r="D1632" t="s">
        <v>281</v>
      </c>
      <c r="E1632">
        <f t="shared" si="25"/>
        <v>0</v>
      </c>
      <c r="F1632">
        <f>IF(ISNA(VLOOKUP(B1632,criteria!$U$2:$U$174,1,0)),0,1)</f>
        <v>1</v>
      </c>
      <c r="G1632" t="s">
        <v>636</v>
      </c>
      <c r="H1632" t="s">
        <v>636</v>
      </c>
      <c r="N1632">
        <v>494019403</v>
      </c>
      <c r="O1632" t="s">
        <v>282</v>
      </c>
      <c r="V1632">
        <v>43896596</v>
      </c>
      <c r="Y1632">
        <v>42000</v>
      </c>
      <c r="Z1632">
        <v>8211266</v>
      </c>
      <c r="AA1632">
        <v>44207740</v>
      </c>
      <c r="AB1632">
        <v>3647412</v>
      </c>
      <c r="AC1632">
        <v>5672129</v>
      </c>
      <c r="AF1632">
        <v>122982056</v>
      </c>
      <c r="AG1632">
        <v>44740652</v>
      </c>
      <c r="AH1632">
        <v>1546050</v>
      </c>
      <c r="AI1632">
        <v>6740827</v>
      </c>
      <c r="AJ1632">
        <v>8286877</v>
      </c>
      <c r="AK1632">
        <v>9641527</v>
      </c>
      <c r="AL1632">
        <v>9154265</v>
      </c>
      <c r="AM1632">
        <v>122925528</v>
      </c>
      <c r="AN1632">
        <v>48691720</v>
      </c>
      <c r="AO1632">
        <v>12368036</v>
      </c>
      <c r="AP1632">
        <v>26050412</v>
      </c>
      <c r="AQ1632">
        <v>26730408</v>
      </c>
      <c r="AT1632">
        <v>662</v>
      </c>
      <c r="AU1632">
        <v>0.42799999999999999</v>
      </c>
      <c r="AV1632">
        <v>4380</v>
      </c>
    </row>
    <row r="1633" spans="1:52">
      <c r="A1633">
        <v>1997</v>
      </c>
      <c r="B1633">
        <v>170082</v>
      </c>
      <c r="C1633" t="s">
        <v>329</v>
      </c>
      <c r="D1633" t="s">
        <v>281</v>
      </c>
      <c r="E1633">
        <f t="shared" si="25"/>
        <v>0</v>
      </c>
      <c r="F1633">
        <f>IF(ISNA(VLOOKUP(B1633,criteria!$U$2:$U$174,1,0)),0,1)</f>
        <v>1</v>
      </c>
      <c r="G1633" t="s">
        <v>636</v>
      </c>
      <c r="H1633" t="s">
        <v>636</v>
      </c>
      <c r="N1633">
        <v>494019403</v>
      </c>
      <c r="O1633" t="s">
        <v>282</v>
      </c>
      <c r="V1633">
        <v>49602288</v>
      </c>
      <c r="Y1633">
        <v>10661</v>
      </c>
      <c r="Z1633">
        <v>8812692</v>
      </c>
      <c r="AA1633">
        <v>47665000</v>
      </c>
      <c r="AB1633">
        <v>3782264</v>
      </c>
      <c r="AC1633">
        <v>7154056</v>
      </c>
      <c r="AF1633">
        <v>136977424</v>
      </c>
      <c r="AG1633">
        <v>48375072</v>
      </c>
      <c r="AH1633">
        <v>1500215</v>
      </c>
      <c r="AI1633">
        <v>6636766</v>
      </c>
      <c r="AJ1633">
        <v>8136981</v>
      </c>
      <c r="AK1633">
        <v>12393452</v>
      </c>
      <c r="AL1633">
        <v>9956604</v>
      </c>
      <c r="AM1633">
        <v>132894112</v>
      </c>
      <c r="AN1633">
        <v>52876772</v>
      </c>
      <c r="AO1633">
        <v>13874737</v>
      </c>
      <c r="AP1633">
        <v>26734378</v>
      </c>
      <c r="AQ1633">
        <v>31761076</v>
      </c>
      <c r="AT1633">
        <v>753</v>
      </c>
      <c r="AU1633">
        <v>0.48399999999999999</v>
      </c>
      <c r="AV1633">
        <v>4640</v>
      </c>
      <c r="AW1633">
        <v>0.21782799999999999</v>
      </c>
      <c r="AX1633">
        <v>0.63090900000000005</v>
      </c>
      <c r="AY1633">
        <v>7.75613E-2</v>
      </c>
      <c r="AZ1633">
        <v>42338</v>
      </c>
    </row>
    <row r="1634" spans="1:52">
      <c r="A1634">
        <v>1998</v>
      </c>
      <c r="B1634">
        <v>170082</v>
      </c>
      <c r="C1634" t="s">
        <v>329</v>
      </c>
      <c r="D1634" t="s">
        <v>281</v>
      </c>
      <c r="E1634">
        <f t="shared" si="25"/>
        <v>0</v>
      </c>
      <c r="F1634">
        <f>IF(ISNA(VLOOKUP(B1634,criteria!$U$2:$U$174,1,0)),0,1)</f>
        <v>1</v>
      </c>
      <c r="G1634" t="s">
        <v>636</v>
      </c>
      <c r="H1634" t="s">
        <v>636</v>
      </c>
      <c r="V1634">
        <v>58370152</v>
      </c>
      <c r="Y1634">
        <v>48000</v>
      </c>
      <c r="Z1634">
        <v>10148229</v>
      </c>
      <c r="AA1634">
        <v>52128212</v>
      </c>
      <c r="AB1634">
        <v>3391995</v>
      </c>
      <c r="AC1634">
        <v>7083386</v>
      </c>
      <c r="AF1634">
        <v>153417920</v>
      </c>
      <c r="AG1634">
        <v>56938328</v>
      </c>
      <c r="AH1634">
        <v>1623905</v>
      </c>
      <c r="AI1634">
        <v>7680959</v>
      </c>
      <c r="AJ1634">
        <v>9304864</v>
      </c>
      <c r="AK1634">
        <v>12992736</v>
      </c>
      <c r="AL1634">
        <v>11736433</v>
      </c>
      <c r="AM1634">
        <v>151957904</v>
      </c>
      <c r="AN1634">
        <v>56282348</v>
      </c>
      <c r="AO1634">
        <v>15458674</v>
      </c>
      <c r="AP1634">
        <v>31761076</v>
      </c>
      <c r="AQ1634">
        <v>35865524</v>
      </c>
      <c r="AT1634">
        <v>694</v>
      </c>
      <c r="AU1634">
        <v>0.45900000000000002</v>
      </c>
      <c r="AV1634">
        <v>4840</v>
      </c>
      <c r="AW1634">
        <v>0.20622799999999999</v>
      </c>
      <c r="AX1634">
        <v>0.64083000000000001</v>
      </c>
      <c r="AY1634">
        <v>8.4775100000000006E-2</v>
      </c>
      <c r="AZ1634">
        <v>45314</v>
      </c>
    </row>
    <row r="1635" spans="1:52">
      <c r="A1635">
        <v>1999</v>
      </c>
      <c r="B1635">
        <v>170082</v>
      </c>
      <c r="C1635" t="s">
        <v>329</v>
      </c>
      <c r="D1635" t="s">
        <v>281</v>
      </c>
      <c r="E1635">
        <f t="shared" si="25"/>
        <v>0</v>
      </c>
      <c r="F1635">
        <f>IF(ISNA(VLOOKUP(B1635,criteria!$U$2:$U$174,1,0)),0,1)</f>
        <v>1</v>
      </c>
      <c r="G1635" t="s">
        <v>636</v>
      </c>
      <c r="H1635" t="s">
        <v>636</v>
      </c>
      <c r="N1635">
        <v>494019403</v>
      </c>
      <c r="O1635" t="s">
        <v>282</v>
      </c>
      <c r="V1635">
        <v>68615616</v>
      </c>
      <c r="Y1635">
        <v>30620</v>
      </c>
      <c r="Z1635">
        <v>11754014</v>
      </c>
      <c r="AA1635">
        <v>55814800</v>
      </c>
      <c r="AB1635">
        <v>20895174</v>
      </c>
      <c r="AC1635">
        <v>8484167</v>
      </c>
      <c r="AF1635">
        <v>189885792</v>
      </c>
      <c r="AG1635">
        <v>61364924</v>
      </c>
      <c r="AH1635">
        <v>1640515</v>
      </c>
      <c r="AI1635">
        <v>8283107</v>
      </c>
      <c r="AJ1635">
        <v>9923622</v>
      </c>
      <c r="AK1635">
        <v>14730395</v>
      </c>
      <c r="AL1635">
        <v>13174200</v>
      </c>
      <c r="AM1635">
        <v>190395920</v>
      </c>
      <c r="AN1635">
        <v>65133236</v>
      </c>
      <c r="AO1635">
        <v>17310600</v>
      </c>
      <c r="AP1635">
        <v>35865524</v>
      </c>
      <c r="AQ1635">
        <v>40069724</v>
      </c>
      <c r="AT1635">
        <v>773</v>
      </c>
      <c r="AU1635">
        <v>0.47199999999999998</v>
      </c>
      <c r="AW1635">
        <v>0.219532</v>
      </c>
      <c r="AX1635">
        <v>0.62674700000000005</v>
      </c>
      <c r="AY1635">
        <v>9.7985100000000006E-2</v>
      </c>
      <c r="AZ1635">
        <v>46543</v>
      </c>
    </row>
    <row r="1636" spans="1:52">
      <c r="A1636">
        <v>2000</v>
      </c>
      <c r="B1636">
        <v>170082</v>
      </c>
      <c r="C1636" t="s">
        <v>329</v>
      </c>
      <c r="D1636" t="s">
        <v>281</v>
      </c>
      <c r="E1636">
        <f t="shared" si="25"/>
        <v>0</v>
      </c>
      <c r="F1636">
        <f>IF(ISNA(VLOOKUP(B1636,criteria!$U$2:$U$174,1,0)),0,1)</f>
        <v>1</v>
      </c>
      <c r="G1636" t="s">
        <v>636</v>
      </c>
      <c r="H1636" t="s">
        <v>636</v>
      </c>
      <c r="V1636">
        <v>77602184</v>
      </c>
      <c r="Y1636">
        <v>2500</v>
      </c>
      <c r="Z1636">
        <v>12829387</v>
      </c>
      <c r="AA1636">
        <v>61978652</v>
      </c>
      <c r="AB1636">
        <v>19789080</v>
      </c>
      <c r="AC1636">
        <v>9447581</v>
      </c>
      <c r="AF1636">
        <v>211401552</v>
      </c>
      <c r="AG1636">
        <v>71048200</v>
      </c>
      <c r="AH1636">
        <v>1825119</v>
      </c>
      <c r="AI1636">
        <v>10389626</v>
      </c>
      <c r="AJ1636">
        <v>12214745</v>
      </c>
      <c r="AK1636">
        <v>17709146</v>
      </c>
      <c r="AL1636">
        <v>14390022</v>
      </c>
      <c r="AM1636">
        <v>204117488</v>
      </c>
      <c r="AN1636">
        <v>73560096</v>
      </c>
      <c r="AO1636">
        <v>19596484</v>
      </c>
      <c r="AP1636">
        <v>40069724</v>
      </c>
      <c r="AQ1636">
        <v>39444948</v>
      </c>
      <c r="AT1636">
        <v>818</v>
      </c>
      <c r="AU1636">
        <v>0.46100000000000002</v>
      </c>
      <c r="AW1636">
        <v>0.21518000000000001</v>
      </c>
      <c r="AX1636">
        <v>0.61702100000000004</v>
      </c>
      <c r="AY1636">
        <v>9.14441E-2</v>
      </c>
      <c r="AZ1636">
        <v>48183</v>
      </c>
    </row>
    <row r="1637" spans="1:52">
      <c r="A1637">
        <v>2001</v>
      </c>
      <c r="B1637">
        <v>170082</v>
      </c>
      <c r="C1637" t="s">
        <v>329</v>
      </c>
      <c r="D1637" t="s">
        <v>281</v>
      </c>
      <c r="E1637">
        <f t="shared" si="25"/>
        <v>1</v>
      </c>
      <c r="F1637">
        <f>IF(ISNA(VLOOKUP(B1637,criteria!$U$2:$U$174,1,0)),0,1)</f>
        <v>1</v>
      </c>
      <c r="G1637">
        <v>0.83147727272727268</v>
      </c>
      <c r="H1637">
        <v>0.38977723110564438</v>
      </c>
      <c r="I1637">
        <v>8800</v>
      </c>
      <c r="J1637">
        <v>7317</v>
      </c>
      <c r="K1637">
        <v>2819</v>
      </c>
      <c r="L1637">
        <v>33</v>
      </c>
      <c r="M1637">
        <v>2852</v>
      </c>
      <c r="N1637">
        <v>494019403</v>
      </c>
      <c r="O1637" t="s">
        <v>282</v>
      </c>
      <c r="V1637">
        <v>91156496</v>
      </c>
      <c r="W1637">
        <v>80586840</v>
      </c>
      <c r="Y1637">
        <v>853823</v>
      </c>
      <c r="Z1637">
        <v>16475710</v>
      </c>
      <c r="AA1637">
        <v>63644940</v>
      </c>
      <c r="AB1637">
        <v>4203757</v>
      </c>
      <c r="AC1637">
        <v>9076464</v>
      </c>
      <c r="AD1637">
        <v>127961968</v>
      </c>
      <c r="AE1637">
        <v>71989120</v>
      </c>
      <c r="AF1637">
        <v>209776448</v>
      </c>
      <c r="AG1637">
        <v>91103512</v>
      </c>
      <c r="AH1637">
        <v>3131525.75</v>
      </c>
      <c r="AI1637">
        <v>12187239</v>
      </c>
      <c r="AJ1637">
        <v>15318765</v>
      </c>
      <c r="AK1637">
        <v>22425092</v>
      </c>
      <c r="AL1637">
        <v>18212712</v>
      </c>
      <c r="AM1637">
        <v>190679600</v>
      </c>
      <c r="AN1637">
        <v>84680376</v>
      </c>
      <c r="AO1637">
        <v>21537266</v>
      </c>
      <c r="AR1637">
        <v>209776448</v>
      </c>
      <c r="AS1637">
        <v>190679600</v>
      </c>
      <c r="AT1637">
        <v>984</v>
      </c>
      <c r="AU1637">
        <v>0.48299999999999998</v>
      </c>
      <c r="AW1637">
        <v>0.202041</v>
      </c>
      <c r="AX1637">
        <v>0.62038599999999999</v>
      </c>
      <c r="AY1637">
        <v>8.3193500000000004E-2</v>
      </c>
      <c r="AZ1637">
        <v>49903.5</v>
      </c>
    </row>
    <row r="1638" spans="1:52">
      <c r="A1638">
        <v>2002</v>
      </c>
      <c r="B1638">
        <v>170082</v>
      </c>
      <c r="C1638" t="s">
        <v>329</v>
      </c>
      <c r="D1638" t="s">
        <v>281</v>
      </c>
      <c r="E1638">
        <f t="shared" si="25"/>
        <v>1</v>
      </c>
      <c r="F1638">
        <f>IF(ISNA(VLOOKUP(B1638,criteria!$U$2:$U$174,1,0)),0,1)</f>
        <v>1</v>
      </c>
      <c r="G1638">
        <v>0.52180840470025891</v>
      </c>
      <c r="H1638">
        <v>0.55572519083969463</v>
      </c>
      <c r="I1638">
        <v>10042</v>
      </c>
      <c r="J1638">
        <v>5240</v>
      </c>
      <c r="K1638">
        <v>2894</v>
      </c>
      <c r="L1638">
        <v>18</v>
      </c>
      <c r="M1638">
        <v>2912</v>
      </c>
      <c r="V1638">
        <v>103459856</v>
      </c>
      <c r="W1638">
        <v>90780280</v>
      </c>
      <c r="Y1638">
        <v>991722</v>
      </c>
      <c r="Z1638">
        <v>20728716</v>
      </c>
      <c r="AA1638">
        <v>60686352</v>
      </c>
      <c r="AB1638">
        <v>3714498</v>
      </c>
      <c r="AC1638">
        <v>9575057</v>
      </c>
      <c r="AD1638">
        <v>143672960</v>
      </c>
      <c r="AE1638">
        <v>74415936</v>
      </c>
      <c r="AF1638">
        <v>249233552</v>
      </c>
      <c r="AG1638">
        <v>102879480</v>
      </c>
      <c r="AH1638">
        <v>3129425.5</v>
      </c>
      <c r="AI1638">
        <v>13835088</v>
      </c>
      <c r="AJ1638">
        <v>16964514</v>
      </c>
      <c r="AK1638">
        <v>24688480</v>
      </c>
      <c r="AL1638">
        <v>20237982</v>
      </c>
      <c r="AM1638">
        <v>213252624</v>
      </c>
      <c r="AN1638">
        <v>91104776</v>
      </c>
      <c r="AO1638">
        <v>24177182</v>
      </c>
      <c r="AP1638">
        <v>36008708</v>
      </c>
      <c r="AQ1638">
        <v>36394056</v>
      </c>
      <c r="AR1638">
        <v>249233552</v>
      </c>
      <c r="AS1638">
        <v>213252624</v>
      </c>
      <c r="AT1638">
        <v>1180</v>
      </c>
      <c r="AU1638">
        <v>0.49</v>
      </c>
      <c r="AW1638">
        <v>0.201182</v>
      </c>
      <c r="AX1638">
        <v>0.62127299999999996</v>
      </c>
      <c r="AY1638">
        <v>7.89686E-2</v>
      </c>
      <c r="AZ1638">
        <v>49763</v>
      </c>
    </row>
    <row r="1639" spans="1:52">
      <c r="A1639">
        <v>2003</v>
      </c>
      <c r="B1639">
        <v>170082</v>
      </c>
      <c r="C1639" t="s">
        <v>329</v>
      </c>
      <c r="D1639" t="s">
        <v>281</v>
      </c>
      <c r="E1639">
        <f t="shared" si="25"/>
        <v>1</v>
      </c>
      <c r="F1639">
        <f>IF(ISNA(VLOOKUP(B1639,criteria!$U$2:$U$174,1,0)),0,1)</f>
        <v>1</v>
      </c>
      <c r="G1639">
        <v>0.72960065870728696</v>
      </c>
      <c r="H1639">
        <v>0.38189820562013316</v>
      </c>
      <c r="I1639">
        <v>12145</v>
      </c>
      <c r="J1639">
        <v>8861</v>
      </c>
      <c r="K1639">
        <v>3278</v>
      </c>
      <c r="L1639">
        <v>106</v>
      </c>
      <c r="M1639">
        <v>3384</v>
      </c>
      <c r="N1639" t="s">
        <v>311</v>
      </c>
      <c r="O1639" t="s">
        <v>282</v>
      </c>
      <c r="V1639">
        <v>118052536</v>
      </c>
      <c r="W1639">
        <v>103198360</v>
      </c>
      <c r="Y1639">
        <v>1507933</v>
      </c>
      <c r="Z1639">
        <v>21366456</v>
      </c>
      <c r="AA1639">
        <v>59463444</v>
      </c>
      <c r="AB1639">
        <v>3432970</v>
      </c>
      <c r="AC1639">
        <v>9864092</v>
      </c>
      <c r="AD1639">
        <v>159635408</v>
      </c>
      <c r="AE1639">
        <v>78200888</v>
      </c>
      <c r="AF1639">
        <v>255829360</v>
      </c>
      <c r="AG1639">
        <v>106106600</v>
      </c>
      <c r="AH1639">
        <v>4825952.5</v>
      </c>
      <c r="AI1639">
        <v>13567066</v>
      </c>
      <c r="AJ1639">
        <v>18393018</v>
      </c>
      <c r="AK1639">
        <v>29561114</v>
      </c>
      <c r="AL1639">
        <v>22359840</v>
      </c>
      <c r="AM1639">
        <v>230568896</v>
      </c>
      <c r="AN1639">
        <v>99696744</v>
      </c>
      <c r="AO1639">
        <v>27650136</v>
      </c>
      <c r="AP1639">
        <v>36394056</v>
      </c>
      <c r="AQ1639">
        <v>44332376</v>
      </c>
      <c r="AR1639">
        <v>255829360</v>
      </c>
      <c r="AS1639">
        <v>230568896</v>
      </c>
      <c r="AT1639">
        <v>1237</v>
      </c>
      <c r="AU1639">
        <v>0.498</v>
      </c>
      <c r="AW1639">
        <v>0.18463299999999999</v>
      </c>
      <c r="AX1639">
        <v>0.62359799999999999</v>
      </c>
      <c r="AY1639">
        <v>6.81702E-2</v>
      </c>
      <c r="AZ1639">
        <v>52475.5</v>
      </c>
    </row>
    <row r="1640" spans="1:52">
      <c r="A1640">
        <v>2004</v>
      </c>
      <c r="B1640">
        <v>170082</v>
      </c>
      <c r="C1640" t="s">
        <v>329</v>
      </c>
      <c r="D1640" t="s">
        <v>281</v>
      </c>
      <c r="E1640">
        <f t="shared" si="25"/>
        <v>1</v>
      </c>
      <c r="F1640">
        <f>IF(ISNA(VLOOKUP(B1640,criteria!$U$2:$U$174,1,0)),0,1)</f>
        <v>1</v>
      </c>
      <c r="G1640">
        <v>0.76537623596447124</v>
      </c>
      <c r="H1640">
        <v>0.36599518283336985</v>
      </c>
      <c r="I1640">
        <v>11934</v>
      </c>
      <c r="J1640">
        <v>9134</v>
      </c>
      <c r="K1640">
        <v>3333</v>
      </c>
      <c r="L1640">
        <v>10</v>
      </c>
      <c r="M1640">
        <v>3343</v>
      </c>
      <c r="N1640" t="s">
        <v>311</v>
      </c>
      <c r="O1640" t="s">
        <v>282</v>
      </c>
      <c r="P1640" t="s">
        <v>50</v>
      </c>
      <c r="V1640">
        <v>129777888</v>
      </c>
      <c r="W1640">
        <v>113387176</v>
      </c>
      <c r="Y1640">
        <v>1928746</v>
      </c>
      <c r="Z1640">
        <v>22683872</v>
      </c>
      <c r="AA1640">
        <v>62919448</v>
      </c>
      <c r="AB1640">
        <v>3836999</v>
      </c>
      <c r="AC1640">
        <v>9773592</v>
      </c>
      <c r="AD1640">
        <v>176997536</v>
      </c>
      <c r="AE1640">
        <v>81732456</v>
      </c>
      <c r="AF1640">
        <v>263825088</v>
      </c>
      <c r="AG1640">
        <v>116242800</v>
      </c>
      <c r="AH1640">
        <v>4910885.5</v>
      </c>
      <c r="AI1640">
        <v>14920729</v>
      </c>
      <c r="AJ1640">
        <v>19831614</v>
      </c>
      <c r="AK1640">
        <v>31012562</v>
      </c>
      <c r="AL1640">
        <v>21485254</v>
      </c>
      <c r="AM1640">
        <v>249252960</v>
      </c>
      <c r="AN1640">
        <v>104998904</v>
      </c>
      <c r="AO1640">
        <v>30792250</v>
      </c>
      <c r="AP1640">
        <v>44332376</v>
      </c>
      <c r="AQ1640">
        <v>46022672</v>
      </c>
      <c r="AR1640">
        <v>263825088</v>
      </c>
      <c r="AS1640">
        <v>249252960</v>
      </c>
      <c r="AT1640">
        <v>1331</v>
      </c>
      <c r="AU1640">
        <v>0.52700000000000002</v>
      </c>
      <c r="AW1640">
        <v>0.16894899999999999</v>
      </c>
      <c r="AX1640">
        <v>0.61662600000000001</v>
      </c>
      <c r="AY1640">
        <v>5.8190699999999998E-2</v>
      </c>
      <c r="AZ1640">
        <v>54884.5</v>
      </c>
    </row>
    <row r="1641" spans="1:52">
      <c r="A1641">
        <v>2005</v>
      </c>
      <c r="B1641">
        <v>170082</v>
      </c>
      <c r="C1641" t="s">
        <v>287</v>
      </c>
      <c r="D1641" t="s">
        <v>281</v>
      </c>
      <c r="E1641">
        <f t="shared" si="25"/>
        <v>1</v>
      </c>
      <c r="F1641">
        <f>IF(ISNA(VLOOKUP(B1641,criteria!$U$2:$U$174,1,0)),0,1)</f>
        <v>1</v>
      </c>
      <c r="G1641">
        <v>0.76470588235294112</v>
      </c>
      <c r="H1641">
        <v>0.35292891390452363</v>
      </c>
      <c r="I1641">
        <v>12546</v>
      </c>
      <c r="J1641">
        <v>9594</v>
      </c>
      <c r="K1641">
        <v>3374</v>
      </c>
      <c r="L1641">
        <v>12</v>
      </c>
      <c r="M1641">
        <v>3386</v>
      </c>
      <c r="N1641" t="s">
        <v>311</v>
      </c>
      <c r="O1641" t="s">
        <v>282</v>
      </c>
      <c r="P1641" t="s">
        <v>50</v>
      </c>
      <c r="Q1641" t="s">
        <v>54</v>
      </c>
      <c r="V1641">
        <v>144268800</v>
      </c>
      <c r="W1641">
        <v>126309872</v>
      </c>
      <c r="Y1641">
        <v>2642700</v>
      </c>
      <c r="Z1641">
        <v>22242962</v>
      </c>
      <c r="AA1641">
        <v>66034420</v>
      </c>
      <c r="AB1641">
        <v>2946897</v>
      </c>
      <c r="AC1641">
        <v>10663524</v>
      </c>
      <c r="AD1641">
        <v>193310576</v>
      </c>
      <c r="AE1641">
        <v>83436488</v>
      </c>
      <c r="AF1641">
        <v>282806272</v>
      </c>
      <c r="AG1641">
        <v>122672336</v>
      </c>
      <c r="AH1641">
        <v>6658953</v>
      </c>
      <c r="AI1641">
        <v>17103086</v>
      </c>
      <c r="AJ1641">
        <v>23762040</v>
      </c>
      <c r="AK1641">
        <v>24782114</v>
      </c>
      <c r="AL1641">
        <v>23288264</v>
      </c>
      <c r="AM1641">
        <v>264229888</v>
      </c>
      <c r="AN1641">
        <v>111276280</v>
      </c>
      <c r="AO1641">
        <v>32390804</v>
      </c>
      <c r="AP1641">
        <v>46022672</v>
      </c>
      <c r="AQ1641">
        <v>51917032</v>
      </c>
      <c r="AR1641">
        <v>282806272</v>
      </c>
      <c r="AS1641">
        <v>264229888</v>
      </c>
      <c r="AT1641">
        <v>1457</v>
      </c>
      <c r="AU1641">
        <v>0.51500000000000001</v>
      </c>
      <c r="AW1641">
        <v>0.158772</v>
      </c>
      <c r="AX1641">
        <v>0.62010600000000005</v>
      </c>
      <c r="AY1641">
        <v>5.4978300000000001E-2</v>
      </c>
      <c r="AZ1641">
        <v>58014</v>
      </c>
    </row>
    <row r="1642" spans="1:52">
      <c r="A1642">
        <v>2006</v>
      </c>
      <c r="B1642">
        <v>170082</v>
      </c>
      <c r="C1642" t="s">
        <v>287</v>
      </c>
      <c r="D1642" t="s">
        <v>281</v>
      </c>
      <c r="E1642">
        <f t="shared" si="25"/>
        <v>1</v>
      </c>
      <c r="F1642">
        <f>IF(ISNA(VLOOKUP(B1642,criteria!$U$2:$U$174,1,0)),0,1)</f>
        <v>1</v>
      </c>
      <c r="G1642">
        <v>0.71672300016095281</v>
      </c>
      <c r="H1642">
        <v>0.39995508645856725</v>
      </c>
      <c r="I1642">
        <v>12426</v>
      </c>
      <c r="J1642">
        <v>8906</v>
      </c>
      <c r="K1642">
        <v>3555</v>
      </c>
      <c r="L1642">
        <v>7</v>
      </c>
      <c r="M1642">
        <v>3562</v>
      </c>
      <c r="V1642">
        <v>159897056</v>
      </c>
      <c r="W1642">
        <v>138642448</v>
      </c>
      <c r="Y1642">
        <v>3075029</v>
      </c>
      <c r="Z1642">
        <v>28297912</v>
      </c>
      <c r="AA1642">
        <v>61878640</v>
      </c>
      <c r="AB1642">
        <v>3780252</v>
      </c>
      <c r="AC1642">
        <v>11429401</v>
      </c>
      <c r="AD1642">
        <v>214374816</v>
      </c>
      <c r="AE1642">
        <v>86931560</v>
      </c>
      <c r="AF1642">
        <v>314750240</v>
      </c>
      <c r="AG1642">
        <v>131162576</v>
      </c>
      <c r="AH1642">
        <v>8282391.5</v>
      </c>
      <c r="AI1642">
        <v>21947374</v>
      </c>
      <c r="AJ1642">
        <v>30229766</v>
      </c>
      <c r="AK1642">
        <v>28540334</v>
      </c>
      <c r="AL1642">
        <v>25676854</v>
      </c>
      <c r="AM1642">
        <v>290186528</v>
      </c>
      <c r="AN1642">
        <v>119548888</v>
      </c>
      <c r="AO1642">
        <v>35082120</v>
      </c>
      <c r="AP1642">
        <v>51917032</v>
      </c>
      <c r="AQ1642">
        <v>61744980</v>
      </c>
      <c r="AR1642">
        <v>314750240</v>
      </c>
      <c r="AS1642">
        <v>290186528</v>
      </c>
      <c r="AT1642">
        <v>1559</v>
      </c>
      <c r="AU1642">
        <v>0.52400000000000002</v>
      </c>
      <c r="AW1642">
        <v>0.15217900000000001</v>
      </c>
      <c r="AX1642">
        <v>0.61796899999999999</v>
      </c>
      <c r="AY1642">
        <v>5.3932300000000002E-2</v>
      </c>
      <c r="AZ1642">
        <v>59909</v>
      </c>
    </row>
    <row r="1643" spans="1:52">
      <c r="A1643">
        <v>2007</v>
      </c>
      <c r="B1643">
        <v>170082</v>
      </c>
      <c r="C1643" t="s">
        <v>287</v>
      </c>
      <c r="D1643" t="s">
        <v>281</v>
      </c>
      <c r="E1643">
        <f t="shared" si="25"/>
        <v>1</v>
      </c>
      <c r="F1643">
        <f>IF(ISNA(VLOOKUP(B1643,criteria!$U$2:$U$174,1,0)),0,1)</f>
        <v>1</v>
      </c>
      <c r="G1643">
        <v>0.6948269445478229</v>
      </c>
      <c r="H1643">
        <v>0.37054097482592396</v>
      </c>
      <c r="I1643">
        <v>13435</v>
      </c>
      <c r="J1643">
        <v>9335</v>
      </c>
      <c r="K1643">
        <v>3450</v>
      </c>
      <c r="L1643">
        <v>9</v>
      </c>
      <c r="M1643">
        <v>3459</v>
      </c>
      <c r="N1643" t="s">
        <v>311</v>
      </c>
      <c r="O1643" t="s">
        <v>282</v>
      </c>
      <c r="P1643" t="s">
        <v>50</v>
      </c>
      <c r="Q1643" t="s">
        <v>54</v>
      </c>
      <c r="V1643">
        <v>178360752</v>
      </c>
      <c r="W1643">
        <v>154158464</v>
      </c>
      <c r="Y1643">
        <v>2978234</v>
      </c>
      <c r="Z1643">
        <v>32377352</v>
      </c>
      <c r="AA1643">
        <v>75046080</v>
      </c>
      <c r="AB1643">
        <v>3478810</v>
      </c>
      <c r="AC1643">
        <v>4587633</v>
      </c>
      <c r="AD1643">
        <v>234316720</v>
      </c>
      <c r="AE1643">
        <v>89061016</v>
      </c>
      <c r="AF1643">
        <v>347041088</v>
      </c>
      <c r="AG1643">
        <v>132022144</v>
      </c>
      <c r="AH1643">
        <v>8433927</v>
      </c>
      <c r="AI1643">
        <v>27884696</v>
      </c>
      <c r="AJ1643">
        <v>36318624</v>
      </c>
      <c r="AK1643">
        <v>31063484</v>
      </c>
      <c r="AL1643">
        <v>26470754</v>
      </c>
      <c r="AM1643">
        <v>312885472</v>
      </c>
      <c r="AN1643">
        <v>124691512</v>
      </c>
      <c r="AO1643">
        <v>38494196</v>
      </c>
      <c r="AP1643">
        <v>61744980</v>
      </c>
      <c r="AQ1643">
        <v>62895152</v>
      </c>
      <c r="AR1643">
        <v>347041088</v>
      </c>
      <c r="AS1643">
        <v>312885472</v>
      </c>
      <c r="AT1643">
        <v>1607</v>
      </c>
      <c r="AU1643">
        <v>0.56000000000000005</v>
      </c>
      <c r="AW1643">
        <v>0.159938</v>
      </c>
      <c r="AX1643">
        <v>0.60562400000000005</v>
      </c>
      <c r="AY1643">
        <v>5.3712999999999997E-2</v>
      </c>
      <c r="AZ1643">
        <v>60554</v>
      </c>
    </row>
    <row r="1644" spans="1:52">
      <c r="A1644">
        <v>2008</v>
      </c>
      <c r="B1644">
        <v>170082</v>
      </c>
      <c r="C1644" t="s">
        <v>287</v>
      </c>
      <c r="D1644" t="s">
        <v>281</v>
      </c>
      <c r="E1644">
        <f t="shared" si="25"/>
        <v>1</v>
      </c>
      <c r="F1644">
        <f>IF(ISNA(VLOOKUP(B1644,criteria!$U$2:$U$174,1,0)),0,1)</f>
        <v>1</v>
      </c>
      <c r="G1644">
        <v>0.77825275921032178</v>
      </c>
      <c r="H1644">
        <v>0.38849495655647659</v>
      </c>
      <c r="I1644">
        <v>12866</v>
      </c>
      <c r="J1644">
        <v>10013</v>
      </c>
      <c r="K1644">
        <v>3884</v>
      </c>
      <c r="L1644">
        <v>6</v>
      </c>
      <c r="M1644">
        <v>3890</v>
      </c>
      <c r="N1644" t="s">
        <v>311</v>
      </c>
      <c r="O1644" t="s">
        <v>282</v>
      </c>
      <c r="P1644" t="s">
        <v>50</v>
      </c>
      <c r="Q1644" t="s">
        <v>54</v>
      </c>
      <c r="V1644">
        <v>204572432</v>
      </c>
      <c r="W1644">
        <v>178618160</v>
      </c>
      <c r="Y1644">
        <v>2476277</v>
      </c>
      <c r="Z1644">
        <v>32060944</v>
      </c>
      <c r="AA1644">
        <v>70224704</v>
      </c>
      <c r="AB1644">
        <v>4362305</v>
      </c>
      <c r="AC1644">
        <v>4070462</v>
      </c>
      <c r="AD1644">
        <v>261117472</v>
      </c>
      <c r="AE1644">
        <v>75838168</v>
      </c>
      <c r="AF1644">
        <v>341231456</v>
      </c>
      <c r="AG1644">
        <v>146180080</v>
      </c>
      <c r="AH1644">
        <v>7310557</v>
      </c>
      <c r="AI1644">
        <v>26215030</v>
      </c>
      <c r="AJ1644">
        <v>33525588</v>
      </c>
      <c r="AK1644">
        <v>34343028</v>
      </c>
      <c r="AL1644">
        <v>28062720</v>
      </c>
      <c r="AM1644">
        <v>335506752</v>
      </c>
      <c r="AN1644">
        <v>136773760</v>
      </c>
      <c r="AO1644">
        <v>42823212</v>
      </c>
      <c r="AP1644">
        <v>62895152</v>
      </c>
      <c r="AQ1644">
        <v>53548512</v>
      </c>
      <c r="AR1644">
        <v>341231456</v>
      </c>
      <c r="AS1644">
        <v>335506752</v>
      </c>
      <c r="AT1644">
        <v>1987</v>
      </c>
      <c r="AU1644">
        <v>0.60799999999999998</v>
      </c>
      <c r="AW1644">
        <v>0.151945</v>
      </c>
      <c r="AX1644">
        <v>0.59660100000000005</v>
      </c>
      <c r="AY1644">
        <v>5.3555499999999999E-2</v>
      </c>
      <c r="AZ1644">
        <v>63581</v>
      </c>
    </row>
    <row r="1645" spans="1:52">
      <c r="A1645">
        <v>2009</v>
      </c>
      <c r="B1645">
        <v>170082</v>
      </c>
      <c r="C1645" t="s">
        <v>287</v>
      </c>
      <c r="D1645" t="s">
        <v>281</v>
      </c>
      <c r="E1645">
        <f t="shared" si="25"/>
        <v>1</v>
      </c>
      <c r="F1645">
        <f>IF(ISNA(VLOOKUP(B1645,criteria!$U$2:$U$174,1,0)),0,1)</f>
        <v>1</v>
      </c>
      <c r="G1645">
        <v>0.80589812332439681</v>
      </c>
      <c r="H1645">
        <v>0.35424389316604887</v>
      </c>
      <c r="I1645">
        <v>13055</v>
      </c>
      <c r="J1645">
        <v>10521</v>
      </c>
      <c r="K1645">
        <v>3718</v>
      </c>
      <c r="L1645">
        <v>9</v>
      </c>
      <c r="M1645">
        <v>3727</v>
      </c>
      <c r="V1645">
        <v>220997232</v>
      </c>
      <c r="W1645">
        <v>187246064</v>
      </c>
      <c r="Y1645">
        <v>2690747</v>
      </c>
      <c r="Z1645">
        <v>42308656</v>
      </c>
      <c r="AA1645">
        <v>68558880</v>
      </c>
      <c r="AB1645">
        <v>5188044</v>
      </c>
      <c r="AC1645">
        <v>6093797</v>
      </c>
      <c r="AD1645">
        <v>270806496</v>
      </c>
      <c r="AE1645">
        <v>108801632</v>
      </c>
      <c r="AF1645">
        <v>398046208</v>
      </c>
      <c r="AG1645">
        <v>156391120</v>
      </c>
      <c r="AH1645">
        <v>7627521</v>
      </c>
      <c r="AI1645">
        <v>24190212</v>
      </c>
      <c r="AJ1645">
        <v>31817732</v>
      </c>
      <c r="AK1645">
        <v>35095528</v>
      </c>
      <c r="AL1645">
        <v>29427032</v>
      </c>
      <c r="AM1645">
        <v>353288320</v>
      </c>
      <c r="AN1645">
        <v>145723696</v>
      </c>
      <c r="AO1645">
        <v>49388708</v>
      </c>
      <c r="AP1645">
        <v>53548512</v>
      </c>
      <c r="AQ1645">
        <v>60718008</v>
      </c>
      <c r="AR1645">
        <v>398046208</v>
      </c>
      <c r="AS1645">
        <v>353288320</v>
      </c>
      <c r="AT1645">
        <v>2030</v>
      </c>
      <c r="AU1645">
        <v>0.61099999999999999</v>
      </c>
      <c r="AW1645">
        <v>0.152309</v>
      </c>
      <c r="AX1645">
        <v>0.59065500000000004</v>
      </c>
      <c r="AY1645">
        <v>5.1235200000000002E-2</v>
      </c>
      <c r="AZ1645">
        <v>61992</v>
      </c>
    </row>
    <row r="1646" spans="1:52">
      <c r="A1646">
        <v>2010</v>
      </c>
      <c r="B1646">
        <v>170082</v>
      </c>
      <c r="C1646" t="s">
        <v>287</v>
      </c>
      <c r="D1646" t="s">
        <v>281</v>
      </c>
      <c r="E1646">
        <f t="shared" si="25"/>
        <v>1</v>
      </c>
      <c r="F1646">
        <f>IF(ISNA(VLOOKUP(B1646,criteria!$U$2:$U$174,1,0)),0,1)</f>
        <v>1</v>
      </c>
      <c r="G1646">
        <v>0.80754594769654275</v>
      </c>
      <c r="H1646">
        <v>0.34429516743533184</v>
      </c>
      <c r="I1646">
        <v>12351</v>
      </c>
      <c r="J1646">
        <v>9974</v>
      </c>
      <c r="K1646">
        <v>3417</v>
      </c>
      <c r="L1646">
        <v>17</v>
      </c>
      <c r="M1646">
        <v>3434</v>
      </c>
      <c r="N1646" t="s">
        <v>311</v>
      </c>
      <c r="O1646" t="s">
        <v>282</v>
      </c>
      <c r="P1646" t="s">
        <v>50</v>
      </c>
      <c r="Q1646" t="s">
        <v>54</v>
      </c>
      <c r="R1646">
        <v>-85.888900000000007</v>
      </c>
      <c r="S1646">
        <v>42.961399999999998</v>
      </c>
      <c r="V1646">
        <v>234059216</v>
      </c>
      <c r="W1646">
        <v>195878048</v>
      </c>
      <c r="Y1646">
        <v>1304729</v>
      </c>
      <c r="Z1646">
        <v>48531212</v>
      </c>
      <c r="AA1646">
        <v>67399216</v>
      </c>
      <c r="AB1646">
        <v>5565503</v>
      </c>
      <c r="AC1646">
        <v>4702610</v>
      </c>
      <c r="AD1646">
        <v>280513376</v>
      </c>
      <c r="AE1646">
        <v>120522928</v>
      </c>
      <c r="AF1646">
        <v>417571936</v>
      </c>
      <c r="AG1646">
        <v>156291648</v>
      </c>
      <c r="AH1646">
        <v>8678801</v>
      </c>
      <c r="AI1646">
        <v>26743340</v>
      </c>
      <c r="AJ1646">
        <v>35422140</v>
      </c>
      <c r="AK1646">
        <v>40466068</v>
      </c>
      <c r="AL1646">
        <v>30970412</v>
      </c>
      <c r="AM1646">
        <v>367253248</v>
      </c>
      <c r="AN1646">
        <v>150802992</v>
      </c>
      <c r="AO1646">
        <v>50563016</v>
      </c>
      <c r="AP1646">
        <v>60718008</v>
      </c>
      <c r="AQ1646">
        <v>74105976</v>
      </c>
      <c r="AR1646">
        <v>417571936</v>
      </c>
      <c r="AS1646">
        <v>367253248</v>
      </c>
      <c r="AT1646">
        <v>2157</v>
      </c>
      <c r="AU1646">
        <v>0.63300000000000001</v>
      </c>
      <c r="AW1646">
        <v>0.163993</v>
      </c>
      <c r="AX1646">
        <v>0.59127099999999999</v>
      </c>
      <c r="AY1646">
        <v>5.1063799999999999E-2</v>
      </c>
      <c r="AZ1646">
        <v>58000</v>
      </c>
    </row>
    <row r="1647" spans="1:52">
      <c r="A1647">
        <v>2011</v>
      </c>
      <c r="B1647">
        <v>170082</v>
      </c>
      <c r="C1647" t="s">
        <v>287</v>
      </c>
      <c r="D1647" t="s">
        <v>281</v>
      </c>
      <c r="E1647">
        <f t="shared" si="25"/>
        <v>1</v>
      </c>
      <c r="F1647">
        <f>IF(ISNA(VLOOKUP(B1647,criteria!$U$2:$U$174,1,0)),0,1)</f>
        <v>1</v>
      </c>
      <c r="G1647">
        <v>0.83096820549667683</v>
      </c>
      <c r="H1647">
        <v>0.27936302060815682</v>
      </c>
      <c r="I1647">
        <v>16701</v>
      </c>
      <c r="J1647">
        <v>13878</v>
      </c>
      <c r="K1647">
        <v>3865</v>
      </c>
      <c r="L1647">
        <v>12</v>
      </c>
      <c r="M1647">
        <v>3877</v>
      </c>
      <c r="N1647" t="s">
        <v>311</v>
      </c>
      <c r="O1647" t="s">
        <v>282</v>
      </c>
      <c r="P1647" t="s">
        <v>50</v>
      </c>
      <c r="Q1647" t="s">
        <v>54</v>
      </c>
      <c r="R1647">
        <v>-85.887500000000003</v>
      </c>
      <c r="S1647">
        <v>42.965200000000003</v>
      </c>
      <c r="T1647">
        <v>3.1E-2</v>
      </c>
      <c r="U1647">
        <v>4520</v>
      </c>
      <c r="V1647">
        <v>252599552</v>
      </c>
      <c r="W1647">
        <v>213151264</v>
      </c>
      <c r="Y1647">
        <v>1706345</v>
      </c>
      <c r="Z1647">
        <v>45423092</v>
      </c>
      <c r="AA1647">
        <v>58272424</v>
      </c>
      <c r="AB1647">
        <v>5216707</v>
      </c>
      <c r="AC1647">
        <v>5674327</v>
      </c>
      <c r="AD1647">
        <v>302888064</v>
      </c>
      <c r="AE1647">
        <v>93660384</v>
      </c>
      <c r="AF1647">
        <v>403208512</v>
      </c>
      <c r="AG1647">
        <v>160861536</v>
      </c>
      <c r="AH1647">
        <v>9550096</v>
      </c>
      <c r="AI1647">
        <v>26392034</v>
      </c>
      <c r="AJ1647">
        <v>35942128</v>
      </c>
      <c r="AK1647">
        <v>45755328</v>
      </c>
      <c r="AL1647">
        <v>31268640</v>
      </c>
      <c r="AM1647">
        <v>390672288</v>
      </c>
      <c r="AN1647">
        <v>157311680</v>
      </c>
      <c r="AO1647">
        <v>53293744</v>
      </c>
      <c r="AP1647">
        <v>74105976</v>
      </c>
      <c r="AQ1647">
        <v>73787896</v>
      </c>
      <c r="AR1647">
        <v>403208512</v>
      </c>
      <c r="AS1647">
        <v>390672288</v>
      </c>
      <c r="AT1647">
        <v>2335</v>
      </c>
      <c r="AU1647">
        <v>0.65700000000000003</v>
      </c>
      <c r="AW1647">
        <v>0.16339200000000001</v>
      </c>
      <c r="AX1647">
        <v>0.59769700000000003</v>
      </c>
      <c r="AY1647">
        <v>5.1753300000000002E-2</v>
      </c>
      <c r="AZ1647">
        <v>57424.5</v>
      </c>
    </row>
    <row r="1648" spans="1:52">
      <c r="A1648">
        <v>2012</v>
      </c>
      <c r="B1648">
        <v>170082</v>
      </c>
      <c r="C1648" t="s">
        <v>287</v>
      </c>
      <c r="D1648" t="s">
        <v>281</v>
      </c>
      <c r="E1648">
        <f t="shared" si="25"/>
        <v>1</v>
      </c>
      <c r="F1648">
        <f>IF(ISNA(VLOOKUP(B1648,criteria!$U$2:$U$174,1,0)),0,1)</f>
        <v>1</v>
      </c>
      <c r="G1648">
        <v>0.81619415086954095</v>
      </c>
      <c r="H1648">
        <v>0.27171827898054263</v>
      </c>
      <c r="I1648">
        <v>17883</v>
      </c>
      <c r="J1648">
        <v>14596</v>
      </c>
      <c r="K1648">
        <v>3940</v>
      </c>
      <c r="L1648">
        <v>26</v>
      </c>
      <c r="M1648">
        <v>3966</v>
      </c>
      <c r="T1648">
        <v>4.8000000000000001E-2</v>
      </c>
      <c r="U1648">
        <v>4557</v>
      </c>
      <c r="V1648">
        <v>262202320</v>
      </c>
      <c r="W1648">
        <v>218589456</v>
      </c>
      <c r="Y1648">
        <v>1629611</v>
      </c>
      <c r="Z1648">
        <v>45783156</v>
      </c>
      <c r="AA1648">
        <v>63159264</v>
      </c>
      <c r="AB1648">
        <v>4846937</v>
      </c>
      <c r="AC1648">
        <v>6489151</v>
      </c>
      <c r="AD1648">
        <v>313463872</v>
      </c>
      <c r="AE1648">
        <v>103731872</v>
      </c>
      <c r="AF1648">
        <v>428091264</v>
      </c>
      <c r="AG1648">
        <v>172202416</v>
      </c>
      <c r="AH1648">
        <v>9675140</v>
      </c>
      <c r="AI1648">
        <v>31363368</v>
      </c>
      <c r="AJ1648">
        <v>41038508</v>
      </c>
      <c r="AK1648">
        <v>47869324</v>
      </c>
      <c r="AL1648">
        <v>32375668</v>
      </c>
      <c r="AM1648">
        <v>401527232</v>
      </c>
      <c r="AN1648">
        <v>165044816</v>
      </c>
      <c r="AO1648">
        <v>58686828</v>
      </c>
      <c r="AP1648">
        <v>73787896</v>
      </c>
      <c r="AQ1648">
        <v>87628016</v>
      </c>
      <c r="AR1648">
        <v>428091264</v>
      </c>
      <c r="AS1648">
        <v>401527232</v>
      </c>
      <c r="AT1648">
        <v>2395</v>
      </c>
      <c r="AU1648">
        <v>0.69499999999999995</v>
      </c>
      <c r="AW1648">
        <v>0.15318000000000001</v>
      </c>
      <c r="AX1648">
        <v>0.60034200000000004</v>
      </c>
      <c r="AY1648">
        <v>4.4987899999999997E-2</v>
      </c>
      <c r="AZ1648">
        <v>58003</v>
      </c>
    </row>
    <row r="1649" spans="1:52">
      <c r="A1649">
        <v>2013</v>
      </c>
      <c r="B1649">
        <v>170082</v>
      </c>
      <c r="C1649" t="s">
        <v>287</v>
      </c>
      <c r="D1649" t="s">
        <v>281</v>
      </c>
      <c r="E1649">
        <f t="shared" si="25"/>
        <v>1</v>
      </c>
      <c r="F1649">
        <f>IF(ISNA(VLOOKUP(B1649,criteria!$U$2:$U$174,1,0)),0,1)</f>
        <v>1</v>
      </c>
      <c r="G1649">
        <v>0.82601258139278222</v>
      </c>
      <c r="H1649">
        <v>0.27242968802191198</v>
      </c>
      <c r="I1649">
        <v>18122</v>
      </c>
      <c r="J1649">
        <v>14969</v>
      </c>
      <c r="K1649">
        <v>4063</v>
      </c>
      <c r="L1649">
        <v>15</v>
      </c>
      <c r="M1649">
        <v>4078</v>
      </c>
      <c r="T1649">
        <v>5.0999999999999997E-2</v>
      </c>
      <c r="U1649">
        <v>5057</v>
      </c>
      <c r="V1649">
        <v>272392896</v>
      </c>
      <c r="W1649">
        <v>227189792</v>
      </c>
      <c r="Y1649">
        <v>1700429</v>
      </c>
      <c r="Z1649">
        <v>44337620</v>
      </c>
      <c r="AA1649">
        <v>65368088</v>
      </c>
      <c r="AB1649">
        <v>5760021</v>
      </c>
      <c r="AC1649">
        <v>6888569</v>
      </c>
      <c r="AD1649">
        <v>324593152</v>
      </c>
      <c r="AE1649">
        <v>114721200</v>
      </c>
      <c r="AF1649">
        <v>452500288</v>
      </c>
      <c r="AG1649">
        <v>179425424</v>
      </c>
      <c r="AH1649">
        <v>9688827</v>
      </c>
      <c r="AI1649">
        <v>30727712</v>
      </c>
      <c r="AJ1649">
        <v>40416540</v>
      </c>
      <c r="AK1649">
        <v>50076232</v>
      </c>
      <c r="AL1649">
        <v>34787480</v>
      </c>
      <c r="AM1649">
        <v>413496736</v>
      </c>
      <c r="AN1649">
        <v>170911744</v>
      </c>
      <c r="AO1649">
        <v>59090084</v>
      </c>
      <c r="AP1649">
        <v>87628016</v>
      </c>
      <c r="AQ1649">
        <v>103153392</v>
      </c>
      <c r="AR1649">
        <v>452500288</v>
      </c>
      <c r="AS1649">
        <v>413496736</v>
      </c>
      <c r="AT1649">
        <v>2519</v>
      </c>
      <c r="AU1649">
        <v>0.64900000000000002</v>
      </c>
      <c r="AW1649">
        <v>0.14160500000000001</v>
      </c>
      <c r="AX1649">
        <v>0.59090900000000002</v>
      </c>
      <c r="AY1649">
        <v>3.9205799999999999E-2</v>
      </c>
      <c r="AZ1649">
        <v>60304.5</v>
      </c>
    </row>
    <row r="1650" spans="1:52">
      <c r="A1650">
        <v>2014</v>
      </c>
      <c r="B1650">
        <v>170082</v>
      </c>
      <c r="C1650" t="s">
        <v>287</v>
      </c>
      <c r="D1650" t="s">
        <v>281</v>
      </c>
      <c r="E1650">
        <f t="shared" si="25"/>
        <v>1</v>
      </c>
      <c r="F1650">
        <f>IF(ISNA(VLOOKUP(B1650,criteria!$U$2:$U$174,1,0)),0,1)</f>
        <v>1</v>
      </c>
      <c r="G1650">
        <v>0.80433495203126848</v>
      </c>
      <c r="H1650">
        <v>0.30915918126932707</v>
      </c>
      <c r="I1650">
        <v>16886</v>
      </c>
      <c r="J1650">
        <v>13582</v>
      </c>
      <c r="K1650">
        <v>4178</v>
      </c>
      <c r="L1650">
        <v>21</v>
      </c>
      <c r="M1650">
        <v>4199</v>
      </c>
      <c r="N1650" t="s">
        <v>311</v>
      </c>
      <c r="O1650" t="s">
        <v>282</v>
      </c>
      <c r="P1650" t="s">
        <v>50</v>
      </c>
      <c r="Q1650" t="s">
        <v>54</v>
      </c>
      <c r="R1650">
        <v>-85.887500000000003</v>
      </c>
      <c r="S1650">
        <v>42.965200000000003</v>
      </c>
      <c r="T1650">
        <v>3.9E-2</v>
      </c>
      <c r="U1650">
        <v>5820</v>
      </c>
      <c r="V1650">
        <v>287039744</v>
      </c>
      <c r="W1650">
        <v>238664320</v>
      </c>
      <c r="Y1650">
        <v>2910847</v>
      </c>
      <c r="Z1650">
        <v>43875772</v>
      </c>
      <c r="AA1650">
        <v>73034128</v>
      </c>
      <c r="AB1650">
        <v>5992840</v>
      </c>
      <c r="AC1650">
        <v>7495368</v>
      </c>
      <c r="AD1650">
        <v>342185600</v>
      </c>
      <c r="AE1650">
        <v>102253072</v>
      </c>
      <c r="AF1650">
        <v>466020384</v>
      </c>
      <c r="AG1650">
        <v>188076256</v>
      </c>
      <c r="AH1650">
        <v>8720574</v>
      </c>
      <c r="AI1650">
        <v>33768532</v>
      </c>
      <c r="AJ1650">
        <v>42489104</v>
      </c>
      <c r="AK1650">
        <v>53180496</v>
      </c>
      <c r="AL1650">
        <v>35393224</v>
      </c>
      <c r="AM1650">
        <v>428610560</v>
      </c>
      <c r="AN1650">
        <v>178454256</v>
      </c>
      <c r="AO1650">
        <v>59989264</v>
      </c>
      <c r="AP1650">
        <v>103153392</v>
      </c>
      <c r="AQ1650">
        <v>104413136</v>
      </c>
      <c r="AR1650">
        <v>466020384</v>
      </c>
      <c r="AS1650">
        <v>428610560</v>
      </c>
      <c r="AT1650">
        <v>2475</v>
      </c>
      <c r="AU1650">
        <v>0.66600000000000004</v>
      </c>
      <c r="AW1650">
        <v>0.13306499999999999</v>
      </c>
      <c r="AX1650">
        <v>0.58649200000000001</v>
      </c>
      <c r="AY1650">
        <v>3.6895200000000003E-2</v>
      </c>
      <c r="AZ1650">
        <v>64445</v>
      </c>
    </row>
    <row r="1651" spans="1:52">
      <c r="A1651">
        <v>2015</v>
      </c>
      <c r="B1651">
        <v>170082</v>
      </c>
      <c r="C1651" t="s">
        <v>287</v>
      </c>
      <c r="D1651" t="s">
        <v>281</v>
      </c>
      <c r="E1651">
        <f t="shared" si="25"/>
        <v>1</v>
      </c>
      <c r="F1651">
        <f>IF(ISNA(VLOOKUP(B1651,criteria!$U$2:$U$174,1,0)),0,1)</f>
        <v>1</v>
      </c>
      <c r="G1651">
        <v>0.81140738124668899</v>
      </c>
      <c r="H1651">
        <v>0.29865796155241203</v>
      </c>
      <c r="I1651">
        <v>16989</v>
      </c>
      <c r="J1651">
        <v>13785</v>
      </c>
      <c r="K1651">
        <v>4092</v>
      </c>
      <c r="L1651">
        <v>25</v>
      </c>
      <c r="M1651">
        <v>4117</v>
      </c>
      <c r="N1651" t="s">
        <v>311</v>
      </c>
      <c r="O1651" t="s">
        <v>282</v>
      </c>
      <c r="P1651" t="s">
        <v>50</v>
      </c>
      <c r="Q1651" t="s">
        <v>54</v>
      </c>
      <c r="R1651">
        <v>-85.887500000000003</v>
      </c>
      <c r="S1651">
        <v>42.965200000000003</v>
      </c>
      <c r="T1651">
        <v>3.3000000000000002E-2</v>
      </c>
      <c r="U1651">
        <v>6080</v>
      </c>
      <c r="V1651">
        <v>300496736</v>
      </c>
      <c r="W1651">
        <v>249266768</v>
      </c>
      <c r="Y1651">
        <v>3226838</v>
      </c>
      <c r="Z1651">
        <v>43726296</v>
      </c>
      <c r="AA1651">
        <v>75306088</v>
      </c>
      <c r="AB1651">
        <v>6553430</v>
      </c>
      <c r="AC1651">
        <v>7794859</v>
      </c>
      <c r="AD1651">
        <v>355681600</v>
      </c>
      <c r="AE1651">
        <v>102696656</v>
      </c>
      <c r="AF1651">
        <v>471614976</v>
      </c>
      <c r="AG1651">
        <v>184158560</v>
      </c>
      <c r="AH1651">
        <v>7727665</v>
      </c>
      <c r="AI1651">
        <v>32036496</v>
      </c>
      <c r="AJ1651">
        <v>39764160</v>
      </c>
      <c r="AK1651">
        <v>52032712</v>
      </c>
      <c r="AL1651">
        <v>34792332</v>
      </c>
      <c r="AM1651">
        <v>444883424</v>
      </c>
      <c r="AN1651">
        <v>184989728</v>
      </c>
      <c r="AO1651">
        <v>63950648</v>
      </c>
      <c r="AP1651">
        <v>104413136</v>
      </c>
      <c r="AQ1651">
        <v>102219872</v>
      </c>
      <c r="AR1651">
        <v>471614976</v>
      </c>
      <c r="AS1651">
        <v>444883424</v>
      </c>
      <c r="AT1651">
        <v>2263</v>
      </c>
      <c r="AU1651">
        <v>0.66300000000000003</v>
      </c>
      <c r="AW1651">
        <v>0.12604699999999999</v>
      </c>
      <c r="AX1651">
        <v>0.59984999999999999</v>
      </c>
      <c r="AY1651">
        <v>3.1994799999999997E-2</v>
      </c>
      <c r="AZ1651">
        <v>64415</v>
      </c>
    </row>
    <row r="1652" spans="1:52">
      <c r="A1652">
        <v>2016</v>
      </c>
      <c r="B1652">
        <v>170082</v>
      </c>
      <c r="C1652" t="s">
        <v>287</v>
      </c>
      <c r="D1652" t="s">
        <v>281</v>
      </c>
      <c r="E1652">
        <f t="shared" si="25"/>
        <v>1</v>
      </c>
      <c r="F1652">
        <f>IF(ISNA(VLOOKUP(B1652,criteria!$U$2:$U$174,1,0)),0,1)</f>
        <v>1</v>
      </c>
      <c r="G1652">
        <v>0.81680014029344716</v>
      </c>
      <c r="H1652">
        <v>0.30816574822872683</v>
      </c>
      <c r="I1652">
        <v>17107</v>
      </c>
      <c r="J1652">
        <v>13973</v>
      </c>
      <c r="K1652">
        <v>4285</v>
      </c>
      <c r="L1652">
        <v>21</v>
      </c>
      <c r="M1652">
        <v>4306</v>
      </c>
      <c r="N1652" t="s">
        <v>311</v>
      </c>
      <c r="O1652" t="s">
        <v>282</v>
      </c>
      <c r="P1652" t="s">
        <v>50</v>
      </c>
      <c r="Q1652" t="s">
        <v>54</v>
      </c>
      <c r="R1652">
        <v>-85.887500000000003</v>
      </c>
      <c r="S1652">
        <v>42.965200000000003</v>
      </c>
      <c r="T1652">
        <v>0.04</v>
      </c>
      <c r="U1652">
        <v>6032</v>
      </c>
      <c r="V1652">
        <v>315700256</v>
      </c>
      <c r="W1652">
        <v>262777504</v>
      </c>
      <c r="Y1652">
        <v>2966911</v>
      </c>
      <c r="Z1652">
        <v>41484348</v>
      </c>
      <c r="AA1652">
        <v>77282656</v>
      </c>
      <c r="AB1652">
        <v>7488362</v>
      </c>
      <c r="AC1652">
        <v>8717179</v>
      </c>
      <c r="AD1652">
        <v>370904384</v>
      </c>
      <c r="AE1652">
        <v>121760200</v>
      </c>
      <c r="AF1652">
        <v>510500128</v>
      </c>
      <c r="AG1652">
        <v>189261200</v>
      </c>
      <c r="AH1652">
        <v>7675198</v>
      </c>
      <c r="AI1652">
        <v>30283788</v>
      </c>
      <c r="AJ1652">
        <v>37958984</v>
      </c>
      <c r="AK1652">
        <v>52897352</v>
      </c>
      <c r="AL1652">
        <v>35792936</v>
      </c>
      <c r="AM1652">
        <v>456307744</v>
      </c>
      <c r="AN1652">
        <v>194608016</v>
      </c>
      <c r="AO1652">
        <v>65187344</v>
      </c>
      <c r="AP1652">
        <v>102219872</v>
      </c>
      <c r="AQ1652">
        <v>116994264</v>
      </c>
      <c r="AR1652">
        <v>510500128</v>
      </c>
      <c r="AS1652">
        <v>456307744</v>
      </c>
      <c r="AT1652">
        <v>2514</v>
      </c>
      <c r="AU1652">
        <v>0.65300000000000002</v>
      </c>
      <c r="AW1652">
        <v>0.118682</v>
      </c>
      <c r="AX1652">
        <v>0.61123499999999997</v>
      </c>
      <c r="AY1652">
        <v>2.7559500000000001E-2</v>
      </c>
      <c r="AZ1652">
        <v>63788</v>
      </c>
    </row>
    <row r="1653" spans="1:52">
      <c r="A1653">
        <v>2017</v>
      </c>
      <c r="B1653">
        <v>170082</v>
      </c>
      <c r="C1653" t="s">
        <v>287</v>
      </c>
      <c r="D1653" t="s">
        <v>281</v>
      </c>
      <c r="E1653">
        <f t="shared" si="25"/>
        <v>1</v>
      </c>
      <c r="F1653">
        <f>IF(ISNA(VLOOKUP(B1653,criteria!$U$2:$U$174,1,0)),0,1)</f>
        <v>1</v>
      </c>
      <c r="G1653">
        <v>0.8089887640449438</v>
      </c>
      <c r="H1653">
        <v>0.29025662718556122</v>
      </c>
      <c r="I1653">
        <v>17533</v>
      </c>
      <c r="J1653">
        <v>14184</v>
      </c>
      <c r="K1653">
        <v>4093</v>
      </c>
      <c r="L1653">
        <v>24</v>
      </c>
      <c r="M1653">
        <v>4117</v>
      </c>
      <c r="T1653">
        <v>3.9E-2</v>
      </c>
      <c r="U1653">
        <v>5954</v>
      </c>
      <c r="V1653">
        <v>324113984</v>
      </c>
      <c r="W1653">
        <v>267227344</v>
      </c>
      <c r="Y1653">
        <v>2616439</v>
      </c>
      <c r="Z1653">
        <v>44571860</v>
      </c>
      <c r="AA1653">
        <v>79149440</v>
      </c>
      <c r="AB1653">
        <v>6796529</v>
      </c>
      <c r="AC1653">
        <v>8167707</v>
      </c>
      <c r="AD1653">
        <v>375072192</v>
      </c>
      <c r="AE1653">
        <v>121842808</v>
      </c>
      <c r="AF1653">
        <v>517156544</v>
      </c>
      <c r="AG1653">
        <v>197760000</v>
      </c>
      <c r="AH1653">
        <v>7999165</v>
      </c>
      <c r="AI1653">
        <v>30530384</v>
      </c>
      <c r="AJ1653">
        <v>38529548</v>
      </c>
      <c r="AK1653">
        <v>55183540</v>
      </c>
      <c r="AL1653">
        <v>36672336</v>
      </c>
      <c r="AM1653">
        <v>470884160</v>
      </c>
      <c r="AN1653">
        <v>201902256</v>
      </c>
      <c r="AO1653">
        <v>67765400</v>
      </c>
      <c r="AP1653">
        <v>116994264</v>
      </c>
      <c r="AQ1653">
        <v>127801032</v>
      </c>
      <c r="AR1653">
        <v>517156544</v>
      </c>
      <c r="AS1653">
        <v>470884160</v>
      </c>
    </row>
    <row r="1654" spans="1:52">
      <c r="A1654">
        <v>1990</v>
      </c>
      <c r="B1654">
        <v>170976</v>
      </c>
      <c r="C1654" t="s">
        <v>356</v>
      </c>
      <c r="D1654" t="s">
        <v>281</v>
      </c>
      <c r="E1654">
        <f t="shared" si="25"/>
        <v>0</v>
      </c>
      <c r="F1654">
        <f>IF(ISNA(VLOOKUP(B1654,criteria!$U$2:$U$174,1,0)),0,1)</f>
        <v>1</v>
      </c>
      <c r="G1654" t="s">
        <v>636</v>
      </c>
      <c r="H1654" t="s">
        <v>636</v>
      </c>
      <c r="N1654">
        <v>48109</v>
      </c>
      <c r="O1654" t="s">
        <v>282</v>
      </c>
      <c r="V1654">
        <v>264612944</v>
      </c>
      <c r="Y1654">
        <v>264830</v>
      </c>
      <c r="Z1654">
        <v>239742864</v>
      </c>
      <c r="AA1654">
        <v>243362768</v>
      </c>
      <c r="AB1654">
        <v>101924496</v>
      </c>
      <c r="AC1654">
        <v>20007566</v>
      </c>
      <c r="AF1654">
        <v>1760877184</v>
      </c>
      <c r="AG1654">
        <v>304704096</v>
      </c>
      <c r="AH1654">
        <v>244409520</v>
      </c>
      <c r="AI1654">
        <v>16060757</v>
      </c>
      <c r="AJ1654">
        <v>260470272</v>
      </c>
      <c r="AK1654">
        <v>79543336</v>
      </c>
      <c r="AL1654">
        <v>36876988</v>
      </c>
      <c r="AM1654">
        <v>1759239552</v>
      </c>
      <c r="AN1654">
        <v>442019328</v>
      </c>
      <c r="AO1654">
        <v>127335312</v>
      </c>
    </row>
    <row r="1655" spans="1:52">
      <c r="A1655">
        <v>1991</v>
      </c>
      <c r="B1655">
        <v>170976</v>
      </c>
      <c r="C1655" t="s">
        <v>330</v>
      </c>
      <c r="D1655" t="s">
        <v>281</v>
      </c>
      <c r="E1655">
        <f t="shared" si="25"/>
        <v>0</v>
      </c>
      <c r="F1655">
        <f>IF(ISNA(VLOOKUP(B1655,criteria!$U$2:$U$174,1,0)),0,1)</f>
        <v>1</v>
      </c>
      <c r="G1655" t="s">
        <v>636</v>
      </c>
      <c r="H1655" t="s">
        <v>636</v>
      </c>
      <c r="N1655">
        <v>48109</v>
      </c>
      <c r="O1655" t="s">
        <v>282</v>
      </c>
      <c r="V1655">
        <v>286539584</v>
      </c>
      <c r="Y1655">
        <v>937918</v>
      </c>
      <c r="Z1655">
        <v>267635728</v>
      </c>
      <c r="AA1655">
        <v>265035488</v>
      </c>
      <c r="AB1655">
        <v>100103896</v>
      </c>
      <c r="AC1655">
        <v>27682626</v>
      </c>
      <c r="AF1655">
        <v>1956609792</v>
      </c>
      <c r="AG1655">
        <v>313980352</v>
      </c>
      <c r="AH1655">
        <v>267841984</v>
      </c>
      <c r="AI1655">
        <v>15964067</v>
      </c>
      <c r="AJ1655">
        <v>283806048</v>
      </c>
      <c r="AK1655">
        <v>86278688</v>
      </c>
      <c r="AL1655">
        <v>37819288</v>
      </c>
      <c r="AM1655">
        <v>1868539648</v>
      </c>
      <c r="AN1655">
        <v>470835008</v>
      </c>
      <c r="AO1655">
        <v>133825440</v>
      </c>
    </row>
    <row r="1656" spans="1:52">
      <c r="A1656">
        <v>1992</v>
      </c>
      <c r="B1656">
        <v>170976</v>
      </c>
      <c r="C1656" t="s">
        <v>330</v>
      </c>
      <c r="D1656" t="s">
        <v>281</v>
      </c>
      <c r="E1656">
        <f t="shared" si="25"/>
        <v>0</v>
      </c>
      <c r="F1656">
        <f>IF(ISNA(VLOOKUP(B1656,criteria!$U$2:$U$174,1,0)),0,1)</f>
        <v>1</v>
      </c>
      <c r="G1656" t="s">
        <v>636</v>
      </c>
      <c r="H1656" t="s">
        <v>636</v>
      </c>
      <c r="N1656">
        <v>48109</v>
      </c>
      <c r="O1656" t="s">
        <v>282</v>
      </c>
      <c r="V1656">
        <v>318453984</v>
      </c>
      <c r="Y1656">
        <v>738369</v>
      </c>
      <c r="Z1656">
        <v>294759648</v>
      </c>
      <c r="AA1656">
        <v>265988912</v>
      </c>
      <c r="AB1656">
        <v>104567608</v>
      </c>
      <c r="AC1656">
        <v>27145984</v>
      </c>
      <c r="AF1656">
        <v>2073573248</v>
      </c>
      <c r="AG1656">
        <v>317700160</v>
      </c>
      <c r="AH1656">
        <v>287269248</v>
      </c>
      <c r="AI1656">
        <v>21643174</v>
      </c>
      <c r="AJ1656">
        <v>308912416</v>
      </c>
      <c r="AK1656">
        <v>85064896</v>
      </c>
      <c r="AL1656">
        <v>37690736</v>
      </c>
      <c r="AM1656">
        <v>2031412736</v>
      </c>
      <c r="AN1656">
        <v>487521344</v>
      </c>
      <c r="AO1656">
        <v>144399856</v>
      </c>
    </row>
    <row r="1657" spans="1:52">
      <c r="A1657">
        <v>1993</v>
      </c>
      <c r="B1657">
        <v>170976</v>
      </c>
      <c r="C1657" t="s">
        <v>330</v>
      </c>
      <c r="D1657" t="s">
        <v>281</v>
      </c>
      <c r="E1657">
        <f t="shared" si="25"/>
        <v>0</v>
      </c>
      <c r="F1657">
        <f>IF(ISNA(VLOOKUP(B1657,criteria!$U$2:$U$174,1,0)),0,1)</f>
        <v>1</v>
      </c>
      <c r="G1657" t="s">
        <v>636</v>
      </c>
      <c r="H1657" t="s">
        <v>636</v>
      </c>
      <c r="N1657">
        <v>48109</v>
      </c>
      <c r="O1657" t="s">
        <v>282</v>
      </c>
      <c r="V1657">
        <v>351251872</v>
      </c>
      <c r="Y1657">
        <v>1285923</v>
      </c>
      <c r="Z1657">
        <v>311775680</v>
      </c>
      <c r="AA1657">
        <v>269037440</v>
      </c>
      <c r="AB1657">
        <v>91906176</v>
      </c>
      <c r="AC1657">
        <v>26412726</v>
      </c>
      <c r="AF1657">
        <v>2159618304</v>
      </c>
      <c r="AG1657">
        <v>328008256</v>
      </c>
      <c r="AH1657">
        <v>300385056</v>
      </c>
      <c r="AI1657">
        <v>27180876</v>
      </c>
      <c r="AJ1657">
        <v>327565920</v>
      </c>
      <c r="AK1657">
        <v>94966840</v>
      </c>
      <c r="AL1657">
        <v>40366460</v>
      </c>
      <c r="AM1657">
        <v>2181871360</v>
      </c>
      <c r="AN1657">
        <v>509206208</v>
      </c>
      <c r="AO1657">
        <v>153209120</v>
      </c>
    </row>
    <row r="1658" spans="1:52">
      <c r="A1658">
        <v>1994</v>
      </c>
      <c r="B1658">
        <v>170976</v>
      </c>
      <c r="C1658" t="s">
        <v>330</v>
      </c>
      <c r="D1658" t="s">
        <v>281</v>
      </c>
      <c r="E1658">
        <f t="shared" si="25"/>
        <v>0</v>
      </c>
      <c r="F1658">
        <f>IF(ISNA(VLOOKUP(B1658,criteria!$U$2:$U$174,1,0)),0,1)</f>
        <v>1</v>
      </c>
      <c r="G1658" t="s">
        <v>636</v>
      </c>
      <c r="H1658" t="s">
        <v>636</v>
      </c>
      <c r="N1658">
        <v>48109</v>
      </c>
      <c r="O1658" t="s">
        <v>282</v>
      </c>
      <c r="V1658">
        <v>374882176</v>
      </c>
      <c r="Y1658">
        <v>789858</v>
      </c>
      <c r="Z1658">
        <v>330979648</v>
      </c>
      <c r="AA1658">
        <v>279876928</v>
      </c>
      <c r="AB1658">
        <v>97444808</v>
      </c>
      <c r="AC1658">
        <v>31679524</v>
      </c>
      <c r="AF1658">
        <v>2249867264</v>
      </c>
      <c r="AG1658">
        <v>344236992</v>
      </c>
      <c r="AH1658">
        <v>319522080</v>
      </c>
      <c r="AI1658">
        <v>26064640</v>
      </c>
      <c r="AJ1658">
        <v>345586720</v>
      </c>
      <c r="AK1658">
        <v>99477352</v>
      </c>
      <c r="AL1658">
        <v>42435704</v>
      </c>
      <c r="AM1658">
        <v>2303795200</v>
      </c>
      <c r="AN1658">
        <v>529087744</v>
      </c>
      <c r="AO1658">
        <v>153648720</v>
      </c>
    </row>
    <row r="1659" spans="1:52">
      <c r="A1659">
        <v>1995</v>
      </c>
      <c r="B1659">
        <v>170976</v>
      </c>
      <c r="C1659" t="s">
        <v>330</v>
      </c>
      <c r="D1659" t="s">
        <v>281</v>
      </c>
      <c r="E1659">
        <f t="shared" si="25"/>
        <v>0</v>
      </c>
      <c r="F1659">
        <f>IF(ISNA(VLOOKUP(B1659,criteria!$U$2:$U$174,1,0)),0,1)</f>
        <v>1</v>
      </c>
      <c r="G1659" t="s">
        <v>636</v>
      </c>
      <c r="H1659" t="s">
        <v>636</v>
      </c>
      <c r="V1659">
        <v>406590304</v>
      </c>
      <c r="Y1659">
        <v>1534710</v>
      </c>
      <c r="Z1659">
        <v>325142464</v>
      </c>
      <c r="AA1659">
        <v>306935200</v>
      </c>
      <c r="AB1659">
        <v>132223456</v>
      </c>
      <c r="AC1659">
        <v>22794494</v>
      </c>
      <c r="AF1659">
        <v>2338618368</v>
      </c>
      <c r="AG1659">
        <v>370998400</v>
      </c>
      <c r="AH1659">
        <v>336425088</v>
      </c>
      <c r="AI1659">
        <v>26937764</v>
      </c>
      <c r="AJ1659">
        <v>363362848</v>
      </c>
      <c r="AK1659">
        <v>113715968</v>
      </c>
      <c r="AL1659">
        <v>43569684</v>
      </c>
      <c r="AM1659">
        <v>2339875328</v>
      </c>
      <c r="AN1659">
        <v>564441920</v>
      </c>
      <c r="AO1659">
        <v>167018544</v>
      </c>
    </row>
    <row r="1660" spans="1:52">
      <c r="A1660">
        <v>1996</v>
      </c>
      <c r="B1660">
        <v>170976</v>
      </c>
      <c r="C1660" t="s">
        <v>330</v>
      </c>
      <c r="D1660" t="s">
        <v>281</v>
      </c>
      <c r="E1660">
        <f t="shared" si="25"/>
        <v>0</v>
      </c>
      <c r="F1660">
        <f>IF(ISNA(VLOOKUP(B1660,criteria!$U$2:$U$174,1,0)),0,1)</f>
        <v>1</v>
      </c>
      <c r="G1660" t="s">
        <v>636</v>
      </c>
      <c r="H1660" t="s">
        <v>636</v>
      </c>
      <c r="N1660">
        <v>48109</v>
      </c>
      <c r="O1660" t="s">
        <v>282</v>
      </c>
      <c r="V1660">
        <v>423213440</v>
      </c>
      <c r="Y1660">
        <v>1583099</v>
      </c>
      <c r="Z1660">
        <v>343292128</v>
      </c>
      <c r="AA1660">
        <v>311619712</v>
      </c>
      <c r="AB1660">
        <v>117006864</v>
      </c>
      <c r="AC1660">
        <v>50542028</v>
      </c>
      <c r="AF1660">
        <v>2533013248</v>
      </c>
      <c r="AG1660">
        <v>383678464</v>
      </c>
      <c r="AH1660">
        <v>355961312</v>
      </c>
      <c r="AI1660">
        <v>25919582</v>
      </c>
      <c r="AJ1660">
        <v>381880896</v>
      </c>
      <c r="AK1660">
        <v>122204744</v>
      </c>
      <c r="AL1660">
        <v>48765056</v>
      </c>
      <c r="AM1660">
        <v>2516726528</v>
      </c>
      <c r="AN1660">
        <v>592966272</v>
      </c>
      <c r="AO1660">
        <v>168519648</v>
      </c>
      <c r="AP1660">
        <v>1639284480</v>
      </c>
      <c r="AQ1660">
        <v>2014489728</v>
      </c>
      <c r="AT1660">
        <v>4039</v>
      </c>
      <c r="AU1660">
        <v>0.82299999999999995</v>
      </c>
    </row>
    <row r="1661" spans="1:52">
      <c r="A1661">
        <v>1997</v>
      </c>
      <c r="B1661">
        <v>170976</v>
      </c>
      <c r="C1661" t="s">
        <v>330</v>
      </c>
      <c r="D1661" t="s">
        <v>281</v>
      </c>
      <c r="E1661">
        <f t="shared" si="25"/>
        <v>0</v>
      </c>
      <c r="F1661">
        <f>IF(ISNA(VLOOKUP(B1661,criteria!$U$2:$U$174,1,0)),0,1)</f>
        <v>1</v>
      </c>
      <c r="G1661" t="s">
        <v>636</v>
      </c>
      <c r="H1661" t="s">
        <v>636</v>
      </c>
      <c r="N1661">
        <v>48109</v>
      </c>
      <c r="O1661" t="s">
        <v>282</v>
      </c>
      <c r="V1661">
        <v>441623936</v>
      </c>
      <c r="Y1661">
        <v>855667</v>
      </c>
      <c r="Z1661">
        <v>351782304</v>
      </c>
      <c r="AA1661">
        <v>324463616</v>
      </c>
      <c r="AB1661">
        <v>127536096</v>
      </c>
      <c r="AC1661">
        <v>95153136</v>
      </c>
      <c r="AF1661">
        <v>2763513600</v>
      </c>
      <c r="AG1661">
        <v>392184928</v>
      </c>
      <c r="AH1661">
        <v>385349920</v>
      </c>
      <c r="AI1661">
        <v>23851444</v>
      </c>
      <c r="AJ1661">
        <v>409201376</v>
      </c>
      <c r="AK1661">
        <v>120878840</v>
      </c>
      <c r="AL1661">
        <v>48551392</v>
      </c>
      <c r="AM1661">
        <v>2662642432</v>
      </c>
      <c r="AN1661">
        <v>616712448</v>
      </c>
      <c r="AO1661">
        <v>169401200</v>
      </c>
      <c r="AP1661">
        <v>2014489728</v>
      </c>
      <c r="AQ1661">
        <v>2045237376</v>
      </c>
      <c r="AT1661">
        <v>4128</v>
      </c>
      <c r="AU1661">
        <v>0.82499999999999996</v>
      </c>
      <c r="AW1661">
        <v>0.13586799999999999</v>
      </c>
      <c r="AX1661">
        <v>0.56876000000000004</v>
      </c>
      <c r="AY1661">
        <v>0.04</v>
      </c>
      <c r="AZ1661">
        <v>45000</v>
      </c>
    </row>
    <row r="1662" spans="1:52">
      <c r="A1662">
        <v>1998</v>
      </c>
      <c r="B1662">
        <v>170976</v>
      </c>
      <c r="C1662" t="s">
        <v>330</v>
      </c>
      <c r="D1662" t="s">
        <v>281</v>
      </c>
      <c r="E1662">
        <f t="shared" si="25"/>
        <v>0</v>
      </c>
      <c r="F1662">
        <f>IF(ISNA(VLOOKUP(B1662,criteria!$U$2:$U$174,1,0)),0,1)</f>
        <v>1</v>
      </c>
      <c r="G1662" t="s">
        <v>636</v>
      </c>
      <c r="H1662" t="s">
        <v>636</v>
      </c>
      <c r="V1662">
        <v>458456864</v>
      </c>
      <c r="Y1662">
        <v>866236</v>
      </c>
      <c r="Z1662">
        <v>388934400</v>
      </c>
      <c r="AA1662">
        <v>337237376</v>
      </c>
      <c r="AB1662">
        <v>149807648</v>
      </c>
      <c r="AC1662">
        <v>19048320</v>
      </c>
      <c r="AF1662">
        <v>2765287936</v>
      </c>
      <c r="AG1662">
        <v>408309600</v>
      </c>
      <c r="AH1662">
        <v>388898208</v>
      </c>
      <c r="AI1662">
        <v>41407048</v>
      </c>
      <c r="AJ1662">
        <v>430305248</v>
      </c>
      <c r="AK1662">
        <v>132530200</v>
      </c>
      <c r="AL1662">
        <v>50566232</v>
      </c>
      <c r="AM1662">
        <v>2714324736</v>
      </c>
      <c r="AN1662">
        <v>665036928</v>
      </c>
      <c r="AO1662">
        <v>182013280</v>
      </c>
      <c r="AP1662">
        <v>2264769024</v>
      </c>
      <c r="AQ1662">
        <v>2424571392</v>
      </c>
      <c r="AT1662">
        <v>4088</v>
      </c>
      <c r="AU1662">
        <v>0.81499999999999995</v>
      </c>
      <c r="AW1662">
        <v>0.145538</v>
      </c>
      <c r="AX1662">
        <v>0.56720199999999998</v>
      </c>
      <c r="AY1662">
        <v>3.9128400000000001E-2</v>
      </c>
      <c r="AZ1662">
        <v>46345</v>
      </c>
    </row>
    <row r="1663" spans="1:52">
      <c r="A1663">
        <v>1999</v>
      </c>
      <c r="B1663">
        <v>170976</v>
      </c>
      <c r="C1663" t="s">
        <v>330</v>
      </c>
      <c r="D1663" t="s">
        <v>281</v>
      </c>
      <c r="E1663">
        <f t="shared" si="25"/>
        <v>0</v>
      </c>
      <c r="F1663">
        <f>IF(ISNA(VLOOKUP(B1663,criteria!$U$2:$U$174,1,0)),0,1)</f>
        <v>1</v>
      </c>
      <c r="G1663" t="s">
        <v>636</v>
      </c>
      <c r="H1663" t="s">
        <v>636</v>
      </c>
      <c r="N1663">
        <v>48109</v>
      </c>
      <c r="O1663" t="s">
        <v>282</v>
      </c>
      <c r="V1663">
        <v>486365952</v>
      </c>
      <c r="Y1663">
        <v>355641</v>
      </c>
      <c r="Z1663">
        <v>419316640</v>
      </c>
      <c r="AA1663">
        <v>350874688</v>
      </c>
      <c r="AB1663">
        <v>167514768</v>
      </c>
      <c r="AC1663">
        <v>132613616</v>
      </c>
      <c r="AF1663">
        <v>3265089024</v>
      </c>
      <c r="AG1663">
        <v>480414624</v>
      </c>
      <c r="AH1663">
        <v>390496608</v>
      </c>
      <c r="AI1663">
        <v>50461576</v>
      </c>
      <c r="AJ1663">
        <v>440958176</v>
      </c>
      <c r="AK1663">
        <v>143770176</v>
      </c>
      <c r="AL1663">
        <v>54609080</v>
      </c>
      <c r="AM1663">
        <v>3034133248</v>
      </c>
      <c r="AN1663">
        <v>725846400</v>
      </c>
      <c r="AO1663">
        <v>202047664</v>
      </c>
      <c r="AP1663">
        <v>2424571392</v>
      </c>
      <c r="AQ1663">
        <v>3407425792</v>
      </c>
      <c r="AT1663">
        <v>4091</v>
      </c>
      <c r="AU1663">
        <v>0.81899999999999995</v>
      </c>
      <c r="AW1663">
        <v>0.175842</v>
      </c>
      <c r="AX1663">
        <v>0.55959800000000004</v>
      </c>
      <c r="AY1663">
        <v>4.5955000000000003E-2</v>
      </c>
      <c r="AZ1663">
        <v>45822</v>
      </c>
    </row>
    <row r="1664" spans="1:52">
      <c r="A1664">
        <v>2000</v>
      </c>
      <c r="B1664">
        <v>170976</v>
      </c>
      <c r="C1664" t="s">
        <v>330</v>
      </c>
      <c r="D1664" t="s">
        <v>281</v>
      </c>
      <c r="E1664">
        <f t="shared" si="25"/>
        <v>0</v>
      </c>
      <c r="F1664">
        <f>IF(ISNA(VLOOKUP(B1664,criteria!$U$2:$U$174,1,0)),0,1)</f>
        <v>1</v>
      </c>
      <c r="G1664" t="s">
        <v>636</v>
      </c>
      <c r="H1664" t="s">
        <v>636</v>
      </c>
      <c r="V1664">
        <v>510012704</v>
      </c>
      <c r="Y1664">
        <v>514655</v>
      </c>
      <c r="Z1664">
        <v>443377632</v>
      </c>
      <c r="AA1664">
        <v>373280992</v>
      </c>
      <c r="AB1664">
        <v>202703888</v>
      </c>
      <c r="AC1664">
        <v>40735528</v>
      </c>
      <c r="AF1664">
        <v>3345650432</v>
      </c>
      <c r="AG1664">
        <v>523392000</v>
      </c>
      <c r="AH1664">
        <v>421002528</v>
      </c>
      <c r="AI1664">
        <v>61005788</v>
      </c>
      <c r="AJ1664">
        <v>482008320</v>
      </c>
      <c r="AK1664">
        <v>158652064</v>
      </c>
      <c r="AL1664">
        <v>54475032</v>
      </c>
      <c r="AM1664">
        <v>3743655168</v>
      </c>
      <c r="AN1664">
        <v>769977536</v>
      </c>
      <c r="AO1664">
        <v>218549664</v>
      </c>
      <c r="AP1664">
        <v>3407425792</v>
      </c>
      <c r="AQ1664">
        <v>3558612736</v>
      </c>
      <c r="AT1664">
        <v>4371</v>
      </c>
      <c r="AU1664">
        <v>0.83</v>
      </c>
      <c r="AW1664">
        <v>0.18844</v>
      </c>
      <c r="AX1664">
        <v>0.55466800000000005</v>
      </c>
      <c r="AY1664">
        <v>5.1221799999999998E-2</v>
      </c>
      <c r="AZ1664">
        <v>46361.5</v>
      </c>
    </row>
    <row r="1665" spans="1:52">
      <c r="A1665">
        <v>2001</v>
      </c>
      <c r="B1665">
        <v>170976</v>
      </c>
      <c r="C1665" t="s">
        <v>330</v>
      </c>
      <c r="D1665" t="s">
        <v>281</v>
      </c>
      <c r="E1665">
        <f t="shared" si="25"/>
        <v>1</v>
      </c>
      <c r="F1665">
        <f>IF(ISNA(VLOOKUP(B1665,criteria!$U$2:$U$174,1,0)),0,1)</f>
        <v>1</v>
      </c>
      <c r="G1665">
        <v>0.52168510003728097</v>
      </c>
      <c r="H1665">
        <v>0.43989201206923934</v>
      </c>
      <c r="I1665">
        <v>24141</v>
      </c>
      <c r="J1665">
        <v>12594</v>
      </c>
      <c r="K1665">
        <v>5476</v>
      </c>
      <c r="L1665">
        <v>64</v>
      </c>
      <c r="M1665">
        <v>5540</v>
      </c>
      <c r="N1665">
        <v>48109</v>
      </c>
      <c r="O1665" t="s">
        <v>282</v>
      </c>
      <c r="V1665">
        <v>559545984</v>
      </c>
      <c r="W1665">
        <v>454099968</v>
      </c>
      <c r="Y1665">
        <v>143834448</v>
      </c>
      <c r="Z1665">
        <v>525404512</v>
      </c>
      <c r="AA1665">
        <v>513524128</v>
      </c>
      <c r="AB1665">
        <v>54095516</v>
      </c>
      <c r="AC1665">
        <v>109281736</v>
      </c>
      <c r="AD1665">
        <v>2861243136</v>
      </c>
      <c r="AE1665">
        <v>678165184</v>
      </c>
      <c r="AF1665">
        <v>3638688256</v>
      </c>
      <c r="AG1665">
        <v>633740352</v>
      </c>
      <c r="AH1665">
        <v>508766592</v>
      </c>
      <c r="AI1665">
        <v>110556640</v>
      </c>
      <c r="AJ1665">
        <v>619323264</v>
      </c>
      <c r="AK1665">
        <v>150519104</v>
      </c>
      <c r="AL1665">
        <v>67594960</v>
      </c>
      <c r="AM1665">
        <v>3405581568</v>
      </c>
      <c r="AN1665">
        <v>1355412736</v>
      </c>
      <c r="AO1665">
        <v>381534816</v>
      </c>
      <c r="AR1665">
        <v>3638688256</v>
      </c>
      <c r="AS1665">
        <v>3405581568</v>
      </c>
      <c r="AT1665">
        <v>4488</v>
      </c>
      <c r="AU1665">
        <v>0.84199999999999997</v>
      </c>
      <c r="AW1665">
        <v>0.211062</v>
      </c>
      <c r="AX1665">
        <v>0.55224300000000004</v>
      </c>
      <c r="AY1665">
        <v>4.8899400000000003E-2</v>
      </c>
      <c r="AZ1665">
        <v>46008</v>
      </c>
    </row>
    <row r="1666" spans="1:52">
      <c r="A1666">
        <v>2002</v>
      </c>
      <c r="B1666">
        <v>170976</v>
      </c>
      <c r="C1666" t="s">
        <v>330</v>
      </c>
      <c r="D1666" t="s">
        <v>281</v>
      </c>
      <c r="E1666">
        <f t="shared" ref="E1666:E1729" si="26">IF(M1666&gt;999,1,0)</f>
        <v>1</v>
      </c>
      <c r="F1666">
        <f>IF(ISNA(VLOOKUP(B1666,criteria!$U$2:$U$174,1,0)),0,1)</f>
        <v>1</v>
      </c>
      <c r="G1666">
        <v>0.49048112155488288</v>
      </c>
      <c r="H1666">
        <v>0.42119366626065774</v>
      </c>
      <c r="I1666">
        <v>25108</v>
      </c>
      <c r="J1666">
        <v>12315</v>
      </c>
      <c r="K1666">
        <v>5156</v>
      </c>
      <c r="L1666">
        <v>31</v>
      </c>
      <c r="M1666">
        <v>5187</v>
      </c>
      <c r="V1666">
        <v>611289984</v>
      </c>
      <c r="W1666">
        <v>496561984</v>
      </c>
      <c r="Y1666">
        <v>111552000</v>
      </c>
      <c r="Z1666">
        <v>612046976</v>
      </c>
      <c r="AA1666">
        <v>485834016</v>
      </c>
      <c r="AB1666">
        <v>59522000</v>
      </c>
      <c r="AC1666">
        <v>92728000</v>
      </c>
      <c r="AD1666">
        <v>3065081088</v>
      </c>
      <c r="AE1666">
        <v>641134976</v>
      </c>
      <c r="AF1666">
        <v>3834285056</v>
      </c>
      <c r="AG1666">
        <v>659324800</v>
      </c>
      <c r="AH1666">
        <v>574979584</v>
      </c>
      <c r="AI1666">
        <v>88605904</v>
      </c>
      <c r="AJ1666">
        <v>663585472</v>
      </c>
      <c r="AK1666">
        <v>159444096</v>
      </c>
      <c r="AL1666">
        <v>68859344</v>
      </c>
      <c r="AM1666">
        <v>3585974016</v>
      </c>
      <c r="AN1666">
        <v>1593430656</v>
      </c>
      <c r="AO1666">
        <v>458760640</v>
      </c>
      <c r="AP1666">
        <v>2913371904</v>
      </c>
      <c r="AQ1666">
        <v>2890882048</v>
      </c>
      <c r="AR1666">
        <v>3834285056</v>
      </c>
      <c r="AS1666">
        <v>3585974016</v>
      </c>
      <c r="AT1666">
        <v>4710</v>
      </c>
      <c r="AU1666">
        <v>0.85099999999999998</v>
      </c>
      <c r="AW1666">
        <v>0.230434</v>
      </c>
      <c r="AX1666">
        <v>0.55853200000000003</v>
      </c>
      <c r="AY1666">
        <v>5.1735499999999997E-2</v>
      </c>
      <c r="AZ1666">
        <v>47046</v>
      </c>
    </row>
    <row r="1667" spans="1:52">
      <c r="A1667">
        <v>2003</v>
      </c>
      <c r="B1667">
        <v>170976</v>
      </c>
      <c r="C1667" t="s">
        <v>330</v>
      </c>
      <c r="D1667" t="s">
        <v>281</v>
      </c>
      <c r="E1667">
        <f t="shared" si="26"/>
        <v>1</v>
      </c>
      <c r="F1667">
        <f>IF(ISNA(VLOOKUP(B1667,criteria!$U$2:$U$174,1,0)),0,1)</f>
        <v>1</v>
      </c>
      <c r="G1667">
        <v>0.53247504143699653</v>
      </c>
      <c r="H1667">
        <v>0.4019834950050673</v>
      </c>
      <c r="I1667">
        <v>25943</v>
      </c>
      <c r="J1667">
        <v>13814</v>
      </c>
      <c r="K1667">
        <v>5517</v>
      </c>
      <c r="L1667">
        <v>36</v>
      </c>
      <c r="M1667">
        <v>5553</v>
      </c>
      <c r="N1667">
        <v>48109</v>
      </c>
      <c r="O1667" t="s">
        <v>282</v>
      </c>
      <c r="V1667">
        <v>647844992</v>
      </c>
      <c r="W1667">
        <v>526540992</v>
      </c>
      <c r="Y1667">
        <v>113401000</v>
      </c>
      <c r="Z1667">
        <v>639564032</v>
      </c>
      <c r="AA1667">
        <v>443835968</v>
      </c>
      <c r="AB1667">
        <v>68756000</v>
      </c>
      <c r="AC1667">
        <v>97681000</v>
      </c>
      <c r="AD1667">
        <v>3278681088</v>
      </c>
      <c r="AE1667">
        <v>1091634944</v>
      </c>
      <c r="AF1667">
        <v>4491598848</v>
      </c>
      <c r="AG1667">
        <v>676718336</v>
      </c>
      <c r="AH1667">
        <v>573113792</v>
      </c>
      <c r="AI1667">
        <v>101454832</v>
      </c>
      <c r="AJ1667">
        <v>674568640</v>
      </c>
      <c r="AK1667">
        <v>161075248</v>
      </c>
      <c r="AL1667">
        <v>58423220</v>
      </c>
      <c r="AM1667">
        <v>3747934976</v>
      </c>
      <c r="AN1667">
        <v>1673971456</v>
      </c>
      <c r="AO1667">
        <v>507910304</v>
      </c>
      <c r="AP1667">
        <v>3572595968</v>
      </c>
      <c r="AQ1667">
        <v>4282895104</v>
      </c>
      <c r="AR1667">
        <v>4491598848</v>
      </c>
      <c r="AS1667">
        <v>3747934976</v>
      </c>
      <c r="AT1667">
        <v>4551</v>
      </c>
      <c r="AU1667">
        <v>0.86599999999999999</v>
      </c>
      <c r="AW1667">
        <v>0.214508</v>
      </c>
      <c r="AX1667">
        <v>0.56678799999999996</v>
      </c>
      <c r="AY1667">
        <v>4.8721100000000003E-2</v>
      </c>
      <c r="AZ1667">
        <v>50362</v>
      </c>
    </row>
    <row r="1668" spans="1:52">
      <c r="A1668">
        <v>2004</v>
      </c>
      <c r="B1668">
        <v>170976</v>
      </c>
      <c r="C1668" t="s">
        <v>330</v>
      </c>
      <c r="D1668" t="s">
        <v>281</v>
      </c>
      <c r="E1668">
        <f t="shared" si="26"/>
        <v>1</v>
      </c>
      <c r="F1668">
        <f>IF(ISNA(VLOOKUP(B1668,criteria!$U$2:$U$174,1,0)),0,1)</f>
        <v>1</v>
      </c>
      <c r="G1668">
        <v>0.6248062743624665</v>
      </c>
      <c r="H1668">
        <v>0.4539987973541792</v>
      </c>
      <c r="I1668">
        <v>21293</v>
      </c>
      <c r="J1668">
        <v>13304</v>
      </c>
      <c r="K1668">
        <v>6007</v>
      </c>
      <c r="L1668">
        <v>33</v>
      </c>
      <c r="M1668">
        <v>6040</v>
      </c>
      <c r="N1668">
        <v>48109</v>
      </c>
      <c r="O1668" t="s">
        <v>282</v>
      </c>
      <c r="P1668" t="s">
        <v>50</v>
      </c>
      <c r="V1668">
        <v>680022976</v>
      </c>
      <c r="W1668">
        <v>544100992</v>
      </c>
      <c r="Y1668">
        <v>118113000</v>
      </c>
      <c r="Z1668">
        <v>660668032</v>
      </c>
      <c r="AA1668">
        <v>458852000</v>
      </c>
      <c r="AB1668">
        <v>104298000</v>
      </c>
      <c r="AC1668">
        <v>114973000</v>
      </c>
      <c r="AD1668">
        <v>3457623040</v>
      </c>
      <c r="AE1668">
        <v>1293667968</v>
      </c>
      <c r="AF1668">
        <v>4956890112</v>
      </c>
      <c r="AG1668">
        <v>686867904</v>
      </c>
      <c r="AH1668">
        <v>590832768</v>
      </c>
      <c r="AI1668">
        <v>110659416</v>
      </c>
      <c r="AJ1668">
        <v>701492160</v>
      </c>
      <c r="AK1668">
        <v>172425744</v>
      </c>
      <c r="AL1668">
        <v>60807284</v>
      </c>
      <c r="AM1668">
        <v>3885837056</v>
      </c>
      <c r="AN1668">
        <v>1764023680</v>
      </c>
      <c r="AO1668">
        <v>518200128</v>
      </c>
      <c r="AP1668">
        <v>4097743872</v>
      </c>
      <c r="AQ1668">
        <v>4855332864</v>
      </c>
      <c r="AR1668">
        <v>4956890112</v>
      </c>
      <c r="AS1668">
        <v>3885837056</v>
      </c>
      <c r="AT1668">
        <v>4810</v>
      </c>
      <c r="AU1668">
        <v>0.86499999999999999</v>
      </c>
      <c r="AW1668">
        <v>0.20894399999999999</v>
      </c>
      <c r="AX1668">
        <v>0.55391299999999999</v>
      </c>
      <c r="AY1668">
        <v>4.3229799999999999E-2</v>
      </c>
      <c r="AZ1668">
        <v>52001</v>
      </c>
    </row>
    <row r="1669" spans="1:52">
      <c r="A1669">
        <v>2005</v>
      </c>
      <c r="B1669">
        <v>170976</v>
      </c>
      <c r="C1669" t="s">
        <v>288</v>
      </c>
      <c r="D1669" t="s">
        <v>281</v>
      </c>
      <c r="E1669">
        <f t="shared" si="26"/>
        <v>1</v>
      </c>
      <c r="F1669">
        <f>IF(ISNA(VLOOKUP(B1669,criteria!$U$2:$U$174,1,0)),0,1)</f>
        <v>1</v>
      </c>
      <c r="G1669">
        <v>0.56988526924043215</v>
      </c>
      <c r="H1669">
        <v>0.44930198383541514</v>
      </c>
      <c r="I1669">
        <v>23882</v>
      </c>
      <c r="J1669">
        <v>13610</v>
      </c>
      <c r="K1669">
        <v>6082</v>
      </c>
      <c r="L1669">
        <v>33</v>
      </c>
      <c r="M1669">
        <v>6115</v>
      </c>
      <c r="N1669">
        <v>48109</v>
      </c>
      <c r="O1669" t="s">
        <v>282</v>
      </c>
      <c r="P1669" t="s">
        <v>50</v>
      </c>
      <c r="Q1669" t="s">
        <v>54</v>
      </c>
      <c r="V1669">
        <v>737745984</v>
      </c>
      <c r="W1669">
        <v>590656000</v>
      </c>
      <c r="Y1669">
        <v>115985000</v>
      </c>
      <c r="Z1669">
        <v>677980032</v>
      </c>
      <c r="AA1669">
        <v>443272992</v>
      </c>
      <c r="AB1669">
        <v>87121000</v>
      </c>
      <c r="AC1669">
        <v>103331000</v>
      </c>
      <c r="AD1669">
        <v>3671589888</v>
      </c>
      <c r="AE1669">
        <v>1350803968</v>
      </c>
      <c r="AF1669">
        <v>5182755840</v>
      </c>
      <c r="AG1669">
        <v>704491904</v>
      </c>
      <c r="AH1669">
        <v>590698432</v>
      </c>
      <c r="AI1669">
        <v>114923568</v>
      </c>
      <c r="AJ1669">
        <v>705622016</v>
      </c>
      <c r="AK1669">
        <v>190160480</v>
      </c>
      <c r="AL1669">
        <v>63922352</v>
      </c>
      <c r="AM1669">
        <v>4119405056</v>
      </c>
      <c r="AN1669">
        <v>1870207744</v>
      </c>
      <c r="AO1669">
        <v>550323136</v>
      </c>
      <c r="AP1669">
        <v>4855332864</v>
      </c>
      <c r="AQ1669">
        <v>5566432768</v>
      </c>
      <c r="AR1669">
        <v>5182755840</v>
      </c>
      <c r="AS1669">
        <v>4119405056</v>
      </c>
      <c r="AT1669">
        <v>4695</v>
      </c>
      <c r="AU1669">
        <v>0.86899999999999999</v>
      </c>
      <c r="AW1669">
        <v>0.19508500000000001</v>
      </c>
      <c r="AX1669">
        <v>0.54335900000000004</v>
      </c>
      <c r="AY1669">
        <v>4.2129899999999998E-2</v>
      </c>
      <c r="AZ1669">
        <v>55011</v>
      </c>
    </row>
    <row r="1670" spans="1:52">
      <c r="A1670">
        <v>2006</v>
      </c>
      <c r="B1670">
        <v>170976</v>
      </c>
      <c r="C1670" t="s">
        <v>288</v>
      </c>
      <c r="D1670" t="s">
        <v>281</v>
      </c>
      <c r="E1670">
        <f t="shared" si="26"/>
        <v>1</v>
      </c>
      <c r="F1670">
        <f>IF(ISNA(VLOOKUP(B1670,criteria!$U$2:$U$174,1,0)),0,1)</f>
        <v>1</v>
      </c>
      <c r="G1670">
        <v>0.47454080446407815</v>
      </c>
      <c r="H1670">
        <v>0.43981708312918505</v>
      </c>
      <c r="I1670">
        <v>25806</v>
      </c>
      <c r="J1670">
        <v>12246</v>
      </c>
      <c r="K1670">
        <v>5356</v>
      </c>
      <c r="L1670">
        <v>30</v>
      </c>
      <c r="M1670">
        <v>5386</v>
      </c>
      <c r="V1670">
        <v>785524992</v>
      </c>
      <c r="W1670">
        <v>625051008</v>
      </c>
      <c r="Y1670">
        <v>112090000</v>
      </c>
      <c r="Z1670">
        <v>679556992</v>
      </c>
      <c r="AA1670">
        <v>414161984</v>
      </c>
      <c r="AB1670">
        <v>107589000</v>
      </c>
      <c r="AC1670">
        <v>171098000</v>
      </c>
      <c r="AD1670">
        <v>3709282048</v>
      </c>
      <c r="AE1670">
        <v>1949063040</v>
      </c>
      <c r="AF1670">
        <v>5879699968</v>
      </c>
      <c r="AG1670">
        <v>751963136</v>
      </c>
      <c r="AH1670">
        <v>615417728</v>
      </c>
      <c r="AI1670">
        <v>113592648</v>
      </c>
      <c r="AJ1670">
        <v>729010368</v>
      </c>
      <c r="AK1670">
        <v>178593088</v>
      </c>
      <c r="AL1670">
        <v>68223416</v>
      </c>
      <c r="AM1670">
        <v>4283566080</v>
      </c>
      <c r="AN1670">
        <v>2005448704</v>
      </c>
      <c r="AO1670">
        <v>604640768</v>
      </c>
      <c r="AP1670">
        <v>5566432768</v>
      </c>
      <c r="AQ1670">
        <v>6986768896</v>
      </c>
      <c r="AR1670">
        <v>5879699968</v>
      </c>
      <c r="AS1670">
        <v>4283566080</v>
      </c>
      <c r="AT1670">
        <v>4882</v>
      </c>
      <c r="AU1670">
        <v>0.88300000000000001</v>
      </c>
      <c r="AW1670">
        <v>0.20346</v>
      </c>
      <c r="AX1670">
        <v>0.54580899999999999</v>
      </c>
      <c r="AY1670">
        <v>4.5443499999999998E-2</v>
      </c>
      <c r="AZ1670">
        <v>55985.5</v>
      </c>
    </row>
    <row r="1671" spans="1:52">
      <c r="A1671">
        <v>2007</v>
      </c>
      <c r="B1671">
        <v>170976</v>
      </c>
      <c r="C1671" t="s">
        <v>288</v>
      </c>
      <c r="D1671" t="s">
        <v>281</v>
      </c>
      <c r="E1671">
        <f t="shared" si="26"/>
        <v>1</v>
      </c>
      <c r="F1671">
        <f>IF(ISNA(VLOOKUP(B1671,criteria!$U$2:$U$174,1,0)),0,1)</f>
        <v>1</v>
      </c>
      <c r="G1671">
        <v>0.50323942636674679</v>
      </c>
      <c r="H1671">
        <v>0.43338637349920439</v>
      </c>
      <c r="I1671">
        <v>27474</v>
      </c>
      <c r="J1671">
        <v>13826</v>
      </c>
      <c r="K1671">
        <v>5955</v>
      </c>
      <c r="L1671">
        <v>37</v>
      </c>
      <c r="M1671">
        <v>5992</v>
      </c>
      <c r="N1671">
        <v>48109</v>
      </c>
      <c r="O1671" t="s">
        <v>282</v>
      </c>
      <c r="P1671" t="s">
        <v>50</v>
      </c>
      <c r="Q1671" t="s">
        <v>54</v>
      </c>
      <c r="V1671">
        <v>859411968</v>
      </c>
      <c r="W1671">
        <v>689870016</v>
      </c>
      <c r="Y1671">
        <v>129688000</v>
      </c>
      <c r="Z1671">
        <v>693582016</v>
      </c>
      <c r="AA1671">
        <v>491385984</v>
      </c>
      <c r="AB1671">
        <v>133708000</v>
      </c>
      <c r="AC1671">
        <v>2042000</v>
      </c>
      <c r="AD1671">
        <v>3961373952</v>
      </c>
      <c r="AE1671">
        <v>1106912000</v>
      </c>
      <c r="AF1671">
        <v>5232407040</v>
      </c>
      <c r="AG1671">
        <v>838052992</v>
      </c>
      <c r="AH1671">
        <v>651243008</v>
      </c>
      <c r="AI1671">
        <v>123413000</v>
      </c>
      <c r="AJ1671">
        <v>774656000</v>
      </c>
      <c r="AK1671">
        <v>284823008</v>
      </c>
      <c r="AL1671">
        <v>84158000</v>
      </c>
      <c r="AM1671">
        <v>5988426752</v>
      </c>
      <c r="AN1671">
        <v>2146293888</v>
      </c>
      <c r="AO1671">
        <v>725866880</v>
      </c>
      <c r="AP1671">
        <v>6986768896</v>
      </c>
      <c r="AQ1671">
        <v>7462302208</v>
      </c>
      <c r="AR1671">
        <v>5232407040</v>
      </c>
      <c r="AS1671">
        <v>5988426752</v>
      </c>
      <c r="AT1671">
        <v>4560</v>
      </c>
      <c r="AU1671">
        <v>0.88</v>
      </c>
      <c r="AW1671">
        <v>0.205455</v>
      </c>
      <c r="AX1671">
        <v>0.539273</v>
      </c>
      <c r="AY1671">
        <v>4.2787899999999997E-2</v>
      </c>
      <c r="AZ1671">
        <v>59645</v>
      </c>
    </row>
    <row r="1672" spans="1:52">
      <c r="A1672">
        <v>2008</v>
      </c>
      <c r="B1672">
        <v>170976</v>
      </c>
      <c r="C1672" t="s">
        <v>288</v>
      </c>
      <c r="D1672" t="s">
        <v>281</v>
      </c>
      <c r="E1672">
        <f t="shared" si="26"/>
        <v>1</v>
      </c>
      <c r="F1672">
        <f>IF(ISNA(VLOOKUP(B1672,criteria!$U$2:$U$174,1,0)),0,1)</f>
        <v>1</v>
      </c>
      <c r="G1672">
        <v>0.42151338297444152</v>
      </c>
      <c r="H1672">
        <v>0.46017347019972943</v>
      </c>
      <c r="I1672">
        <v>29814</v>
      </c>
      <c r="J1672">
        <v>12567</v>
      </c>
      <c r="K1672">
        <v>5739</v>
      </c>
      <c r="L1672">
        <v>44</v>
      </c>
      <c r="M1672">
        <v>5783</v>
      </c>
      <c r="N1672">
        <v>48109</v>
      </c>
      <c r="O1672" t="s">
        <v>282</v>
      </c>
      <c r="P1672" t="s">
        <v>50</v>
      </c>
      <c r="Q1672" t="s">
        <v>54</v>
      </c>
      <c r="V1672">
        <v>902145024</v>
      </c>
      <c r="W1672">
        <v>719646976</v>
      </c>
      <c r="Y1672">
        <v>146908000</v>
      </c>
      <c r="Z1672">
        <v>744107008</v>
      </c>
      <c r="AA1672">
        <v>479741984</v>
      </c>
      <c r="AB1672">
        <v>88865000</v>
      </c>
      <c r="AC1672">
        <v>2329000</v>
      </c>
      <c r="AD1672">
        <v>4156581888</v>
      </c>
      <c r="AE1672">
        <v>-1399229056</v>
      </c>
      <c r="AF1672">
        <v>2853935104</v>
      </c>
      <c r="AG1672">
        <v>879920000</v>
      </c>
      <c r="AH1672">
        <v>713203968</v>
      </c>
      <c r="AI1672">
        <v>125502000</v>
      </c>
      <c r="AJ1672">
        <v>838705984</v>
      </c>
      <c r="AK1672">
        <v>315999008</v>
      </c>
      <c r="AL1672">
        <v>90523000</v>
      </c>
      <c r="AM1672">
        <v>4917321216</v>
      </c>
      <c r="AN1672">
        <v>2273476096</v>
      </c>
      <c r="AO1672">
        <v>755934976</v>
      </c>
      <c r="AP1672">
        <v>7462302208</v>
      </c>
      <c r="AQ1672">
        <v>5914285056</v>
      </c>
      <c r="AR1672">
        <v>2853935104</v>
      </c>
      <c r="AS1672">
        <v>4917321216</v>
      </c>
      <c r="AT1672">
        <v>4951</v>
      </c>
      <c r="AU1672">
        <v>0.89400000000000002</v>
      </c>
      <c r="AW1672">
        <v>0.13312599999999999</v>
      </c>
      <c r="AX1672">
        <v>0.53126200000000001</v>
      </c>
      <c r="AY1672">
        <v>2.9707899999999999E-2</v>
      </c>
      <c r="AZ1672">
        <v>68643</v>
      </c>
    </row>
    <row r="1673" spans="1:52">
      <c r="A1673">
        <v>2009</v>
      </c>
      <c r="B1673">
        <v>170976</v>
      </c>
      <c r="C1673" t="s">
        <v>288</v>
      </c>
      <c r="D1673" t="s">
        <v>281</v>
      </c>
      <c r="E1673">
        <f t="shared" si="26"/>
        <v>1</v>
      </c>
      <c r="F1673">
        <f>IF(ISNA(VLOOKUP(B1673,criteria!$U$2:$U$174,1,0)),0,1)</f>
        <v>1</v>
      </c>
      <c r="G1673">
        <v>0.49958284665443015</v>
      </c>
      <c r="H1673">
        <v>0.40607882431529724</v>
      </c>
      <c r="I1673">
        <v>29965</v>
      </c>
      <c r="J1673">
        <v>14970</v>
      </c>
      <c r="K1673">
        <v>6026</v>
      </c>
      <c r="L1673">
        <v>53</v>
      </c>
      <c r="M1673">
        <v>6079</v>
      </c>
      <c r="V1673">
        <v>957414016</v>
      </c>
      <c r="W1673">
        <v>752812032</v>
      </c>
      <c r="Y1673">
        <v>138630000</v>
      </c>
      <c r="Z1673">
        <v>793448000</v>
      </c>
      <c r="AA1673">
        <v>459945024</v>
      </c>
      <c r="AB1673">
        <v>102912000</v>
      </c>
      <c r="AC1673">
        <v>73577000</v>
      </c>
      <c r="AD1673">
        <v>4403036160</v>
      </c>
      <c r="AE1673">
        <v>1294028032</v>
      </c>
      <c r="AF1673">
        <v>5786349056</v>
      </c>
      <c r="AG1673">
        <v>914475008</v>
      </c>
      <c r="AH1673">
        <v>762825984</v>
      </c>
      <c r="AI1673">
        <v>134724000</v>
      </c>
      <c r="AJ1673">
        <v>897549952</v>
      </c>
      <c r="AK1673">
        <v>313908992</v>
      </c>
      <c r="AL1673">
        <v>90129000</v>
      </c>
      <c r="AM1673">
        <v>5098288128</v>
      </c>
      <c r="AN1673">
        <v>2379177984</v>
      </c>
      <c r="AO1673">
        <v>763086976</v>
      </c>
      <c r="AP1673">
        <v>5914285056</v>
      </c>
      <c r="AQ1673">
        <v>6471770112</v>
      </c>
      <c r="AR1673">
        <v>5786349056</v>
      </c>
      <c r="AS1673">
        <v>5098288128</v>
      </c>
      <c r="AT1673">
        <v>5394</v>
      </c>
      <c r="AU1673">
        <v>0.89700000000000002</v>
      </c>
      <c r="AW1673">
        <v>7.5954499999999994E-2</v>
      </c>
      <c r="AX1673">
        <v>0.52002700000000002</v>
      </c>
      <c r="AY1673">
        <v>2.1969200000000001E-2</v>
      </c>
      <c r="AZ1673">
        <v>74614</v>
      </c>
    </row>
    <row r="1674" spans="1:52">
      <c r="A1674">
        <v>2010</v>
      </c>
      <c r="B1674">
        <v>170976</v>
      </c>
      <c r="C1674" t="s">
        <v>288</v>
      </c>
      <c r="D1674" t="s">
        <v>281</v>
      </c>
      <c r="E1674">
        <f t="shared" si="26"/>
        <v>1</v>
      </c>
      <c r="F1674">
        <f>IF(ISNA(VLOOKUP(B1674,criteria!$U$2:$U$174,1,0)),0,1)</f>
        <v>1</v>
      </c>
      <c r="G1674">
        <v>0.50631069496726033</v>
      </c>
      <c r="H1674">
        <v>0.40491065850306135</v>
      </c>
      <c r="I1674">
        <v>31613</v>
      </c>
      <c r="J1674">
        <v>16006</v>
      </c>
      <c r="K1674">
        <v>6450</v>
      </c>
      <c r="L1674">
        <v>31</v>
      </c>
      <c r="M1674">
        <v>6481</v>
      </c>
      <c r="N1674">
        <v>48109</v>
      </c>
      <c r="O1674" t="s">
        <v>282</v>
      </c>
      <c r="P1674" t="s">
        <v>50</v>
      </c>
      <c r="Q1674" t="s">
        <v>54</v>
      </c>
      <c r="R1674">
        <v>-83.738</v>
      </c>
      <c r="S1674">
        <v>42.276600000000002</v>
      </c>
      <c r="V1674">
        <v>1027233984</v>
      </c>
      <c r="W1674">
        <v>796876992</v>
      </c>
      <c r="Y1674">
        <v>135524000</v>
      </c>
      <c r="Z1674">
        <v>823833024</v>
      </c>
      <c r="AA1674">
        <v>455193024</v>
      </c>
      <c r="AB1674">
        <v>126366000</v>
      </c>
      <c r="AC1674">
        <v>124908000</v>
      </c>
      <c r="AD1674">
        <v>4515301888</v>
      </c>
      <c r="AE1674">
        <v>2196507904</v>
      </c>
      <c r="AF1674">
        <v>6793500160</v>
      </c>
      <c r="AG1674">
        <v>911782976</v>
      </c>
      <c r="AH1674">
        <v>826985024</v>
      </c>
      <c r="AI1674">
        <v>130129000</v>
      </c>
      <c r="AJ1674">
        <v>957114048</v>
      </c>
      <c r="AK1674">
        <v>314228000</v>
      </c>
      <c r="AL1674">
        <v>92078000</v>
      </c>
      <c r="AM1674">
        <v>5249817088</v>
      </c>
      <c r="AN1674">
        <v>2471177984</v>
      </c>
      <c r="AO1674">
        <v>772300032</v>
      </c>
      <c r="AP1674">
        <v>6471770112</v>
      </c>
      <c r="AQ1674">
        <v>7725306880</v>
      </c>
      <c r="AR1674">
        <v>6793500160</v>
      </c>
      <c r="AS1674">
        <v>5249817088</v>
      </c>
      <c r="AT1674">
        <v>5442</v>
      </c>
      <c r="AU1674">
        <v>0.89500000000000002</v>
      </c>
      <c r="AW1674">
        <v>7.5003299999999995E-2</v>
      </c>
      <c r="AX1674">
        <v>0.51848899999999998</v>
      </c>
      <c r="AY1674">
        <v>2.2344200000000002E-2</v>
      </c>
      <c r="AZ1674">
        <v>75000</v>
      </c>
    </row>
    <row r="1675" spans="1:52">
      <c r="A1675">
        <v>2011</v>
      </c>
      <c r="B1675">
        <v>170976</v>
      </c>
      <c r="C1675" t="s">
        <v>288</v>
      </c>
      <c r="D1675" t="s">
        <v>281</v>
      </c>
      <c r="E1675">
        <f t="shared" si="26"/>
        <v>1</v>
      </c>
      <c r="F1675">
        <f>IF(ISNA(VLOOKUP(B1675,criteria!$U$2:$U$174,1,0)),0,1)</f>
        <v>1</v>
      </c>
      <c r="G1675">
        <v>0.40604789814066289</v>
      </c>
      <c r="H1675">
        <v>0.38797984197100727</v>
      </c>
      <c r="I1675">
        <v>39584</v>
      </c>
      <c r="J1675">
        <v>16073</v>
      </c>
      <c r="K1675">
        <v>6211</v>
      </c>
      <c r="L1675">
        <v>25</v>
      </c>
      <c r="M1675">
        <v>6236</v>
      </c>
      <c r="N1675">
        <v>48109</v>
      </c>
      <c r="O1675" t="s">
        <v>282</v>
      </c>
      <c r="P1675" t="s">
        <v>50</v>
      </c>
      <c r="Q1675" t="s">
        <v>54</v>
      </c>
      <c r="R1675">
        <v>-83.743099999999998</v>
      </c>
      <c r="S1675">
        <v>42.2761</v>
      </c>
      <c r="T1675">
        <v>1.6E-2</v>
      </c>
      <c r="U1675">
        <v>5065</v>
      </c>
      <c r="V1675">
        <v>1105555968</v>
      </c>
      <c r="W1675">
        <v>866224000</v>
      </c>
      <c r="Y1675">
        <v>137471008</v>
      </c>
      <c r="Z1675">
        <v>854787008</v>
      </c>
      <c r="AA1675">
        <v>410104000</v>
      </c>
      <c r="AB1675">
        <v>129258000</v>
      </c>
      <c r="AC1675">
        <v>72703000</v>
      </c>
      <c r="AD1675">
        <v>4826046976</v>
      </c>
      <c r="AE1675">
        <v>545460992</v>
      </c>
      <c r="AF1675">
        <v>5485099008</v>
      </c>
      <c r="AG1675">
        <v>956238976</v>
      </c>
      <c r="AH1675">
        <v>817396992</v>
      </c>
      <c r="AI1675">
        <v>128184000</v>
      </c>
      <c r="AJ1675">
        <v>945580992</v>
      </c>
      <c r="AK1675">
        <v>334179008</v>
      </c>
      <c r="AL1675">
        <v>95891000</v>
      </c>
      <c r="AM1675">
        <v>5651202048</v>
      </c>
      <c r="AN1675">
        <v>2638669056</v>
      </c>
      <c r="AO1675">
        <v>806014016</v>
      </c>
      <c r="AP1675">
        <v>7725306880</v>
      </c>
      <c r="AQ1675">
        <v>7586547200</v>
      </c>
      <c r="AR1675">
        <v>5485099008</v>
      </c>
      <c r="AS1675">
        <v>5651202048</v>
      </c>
      <c r="AT1675">
        <v>4857</v>
      </c>
      <c r="AU1675">
        <v>0.90700000000000003</v>
      </c>
      <c r="AW1675">
        <v>7.4473700000000004E-2</v>
      </c>
      <c r="AX1675">
        <v>0.52697400000000005</v>
      </c>
      <c r="AY1675">
        <v>2.2105300000000001E-2</v>
      </c>
      <c r="AZ1675">
        <v>72754.5</v>
      </c>
    </row>
    <row r="1676" spans="1:52">
      <c r="A1676">
        <v>2012</v>
      </c>
      <c r="B1676">
        <v>170976</v>
      </c>
      <c r="C1676" t="s">
        <v>288</v>
      </c>
      <c r="D1676" t="s">
        <v>281</v>
      </c>
      <c r="E1676">
        <f t="shared" si="26"/>
        <v>1</v>
      </c>
      <c r="F1676">
        <f>IF(ISNA(VLOOKUP(B1676,criteria!$U$2:$U$174,1,0)),0,1)</f>
        <v>1</v>
      </c>
      <c r="G1676">
        <v>0.36552745393004887</v>
      </c>
      <c r="H1676">
        <v>0.39534435084560476</v>
      </c>
      <c r="I1676">
        <v>42544</v>
      </c>
      <c r="J1676">
        <v>15551</v>
      </c>
      <c r="K1676">
        <v>6124</v>
      </c>
      <c r="L1676">
        <v>24</v>
      </c>
      <c r="M1676">
        <v>6148</v>
      </c>
      <c r="T1676">
        <v>2.9000000000000001E-2</v>
      </c>
      <c r="U1676">
        <v>5406</v>
      </c>
      <c r="V1676">
        <v>1174563968</v>
      </c>
      <c r="W1676">
        <v>924302016</v>
      </c>
      <c r="Y1676">
        <v>150719008</v>
      </c>
      <c r="Z1676">
        <v>896788992</v>
      </c>
      <c r="AA1676">
        <v>432646016</v>
      </c>
      <c r="AB1676">
        <v>167288992</v>
      </c>
      <c r="AC1676">
        <v>39364000</v>
      </c>
      <c r="AD1676">
        <v>5127041024</v>
      </c>
      <c r="AE1676">
        <v>1334440960</v>
      </c>
      <c r="AF1676">
        <v>6672772096</v>
      </c>
      <c r="AG1676">
        <v>981361984</v>
      </c>
      <c r="AH1676">
        <v>850771968</v>
      </c>
      <c r="AI1676">
        <v>147416000</v>
      </c>
      <c r="AJ1676">
        <v>998187968</v>
      </c>
      <c r="AK1676">
        <v>341355008</v>
      </c>
      <c r="AL1676">
        <v>96950000</v>
      </c>
      <c r="AM1676">
        <v>5942419968</v>
      </c>
      <c r="AN1676">
        <v>2746081024</v>
      </c>
      <c r="AO1676">
        <v>843638976</v>
      </c>
      <c r="AP1676">
        <v>7586547200</v>
      </c>
      <c r="AQ1676">
        <v>8272366080</v>
      </c>
      <c r="AR1676">
        <v>6672772096</v>
      </c>
      <c r="AS1676">
        <v>5942419968</v>
      </c>
      <c r="AT1676">
        <v>5358</v>
      </c>
      <c r="AU1676">
        <v>0.9</v>
      </c>
      <c r="AW1676">
        <v>7.2154999999999997E-2</v>
      </c>
      <c r="AX1676">
        <v>0.52075300000000002</v>
      </c>
      <c r="AY1676">
        <v>1.64926E-2</v>
      </c>
      <c r="AZ1676">
        <v>72765.5</v>
      </c>
    </row>
    <row r="1677" spans="1:52">
      <c r="A1677">
        <v>2013</v>
      </c>
      <c r="B1677">
        <v>170976</v>
      </c>
      <c r="C1677" t="s">
        <v>288</v>
      </c>
      <c r="D1677" t="s">
        <v>281</v>
      </c>
      <c r="E1677">
        <f t="shared" si="26"/>
        <v>1</v>
      </c>
      <c r="F1677">
        <f>IF(ISNA(VLOOKUP(B1677,criteria!$U$2:$U$174,1,0)),0,1)</f>
        <v>1</v>
      </c>
      <c r="G1677">
        <v>0.33259991882596712</v>
      </c>
      <c r="H1677">
        <v>0.39820166987797045</v>
      </c>
      <c r="I1677">
        <v>46813</v>
      </c>
      <c r="J1677">
        <v>15570</v>
      </c>
      <c r="K1677">
        <v>6176</v>
      </c>
      <c r="L1677">
        <v>24</v>
      </c>
      <c r="M1677">
        <v>6200</v>
      </c>
      <c r="T1677">
        <v>2.1000000000000001E-2</v>
      </c>
      <c r="U1677">
        <v>5492</v>
      </c>
      <c r="V1677">
        <v>1220476032</v>
      </c>
      <c r="W1677">
        <v>959361984</v>
      </c>
      <c r="Y1677">
        <v>163004992</v>
      </c>
      <c r="Z1677">
        <v>855601024</v>
      </c>
      <c r="AA1677">
        <v>450482976</v>
      </c>
      <c r="AB1677">
        <v>163896992</v>
      </c>
      <c r="AC1677">
        <v>19419000</v>
      </c>
      <c r="AD1677">
        <v>5355104256</v>
      </c>
      <c r="AE1677">
        <v>2114439936</v>
      </c>
      <c r="AF1677">
        <v>7766344192</v>
      </c>
      <c r="AG1677">
        <v>1013233984</v>
      </c>
      <c r="AH1677">
        <v>812780992</v>
      </c>
      <c r="AI1677">
        <v>151228000</v>
      </c>
      <c r="AJ1677">
        <v>964008960</v>
      </c>
      <c r="AK1677">
        <v>348284000</v>
      </c>
      <c r="AL1677">
        <v>101823000</v>
      </c>
      <c r="AM1677">
        <v>6202947072</v>
      </c>
      <c r="AN1677">
        <v>2879217920</v>
      </c>
      <c r="AO1677">
        <v>865041984</v>
      </c>
      <c r="AP1677">
        <v>8272366080</v>
      </c>
      <c r="AQ1677">
        <v>9603918848</v>
      </c>
      <c r="AR1677">
        <v>7766344192</v>
      </c>
      <c r="AS1677">
        <v>6202947072</v>
      </c>
      <c r="AT1677">
        <v>5214</v>
      </c>
      <c r="AU1677">
        <v>0.90900000000000003</v>
      </c>
      <c r="AW1677">
        <v>7.4928800000000004E-2</v>
      </c>
      <c r="AX1677">
        <v>0.51581200000000005</v>
      </c>
      <c r="AY1677">
        <v>1.49573E-2</v>
      </c>
      <c r="AZ1677">
        <v>75828</v>
      </c>
    </row>
    <row r="1678" spans="1:52">
      <c r="A1678">
        <v>2014</v>
      </c>
      <c r="B1678">
        <v>170976</v>
      </c>
      <c r="C1678" t="s">
        <v>288</v>
      </c>
      <c r="D1678" t="s">
        <v>281</v>
      </c>
      <c r="E1678">
        <f t="shared" si="26"/>
        <v>1</v>
      </c>
      <c r="F1678">
        <f>IF(ISNA(VLOOKUP(B1678,criteria!$U$2:$U$174,1,0)),0,1)</f>
        <v>1</v>
      </c>
      <c r="G1678">
        <v>0.32238428158148508</v>
      </c>
      <c r="H1678">
        <v>0.40537172057082321</v>
      </c>
      <c r="I1678">
        <v>49776</v>
      </c>
      <c r="J1678">
        <v>16047</v>
      </c>
      <c r="K1678">
        <v>6475</v>
      </c>
      <c r="L1678">
        <v>30</v>
      </c>
      <c r="M1678">
        <v>6505</v>
      </c>
      <c r="N1678">
        <v>48109</v>
      </c>
      <c r="O1678" t="s">
        <v>282</v>
      </c>
      <c r="P1678" t="s">
        <v>50</v>
      </c>
      <c r="Q1678" t="s">
        <v>54</v>
      </c>
      <c r="R1678">
        <v>-83.743099999999998</v>
      </c>
      <c r="S1678">
        <v>42.276200000000003</v>
      </c>
      <c r="T1678">
        <v>1.6E-2</v>
      </c>
      <c r="U1678">
        <v>5996</v>
      </c>
      <c r="V1678">
        <v>1264227968</v>
      </c>
      <c r="W1678">
        <v>990070976</v>
      </c>
      <c r="Y1678">
        <v>190804000</v>
      </c>
      <c r="Z1678">
        <v>855596992</v>
      </c>
      <c r="AA1678">
        <v>492990016</v>
      </c>
      <c r="AB1678">
        <v>169296992</v>
      </c>
      <c r="AC1678">
        <v>12936000</v>
      </c>
      <c r="AD1678">
        <v>5742411776</v>
      </c>
      <c r="AE1678">
        <v>845491008</v>
      </c>
      <c r="AF1678">
        <v>6713333248</v>
      </c>
      <c r="AG1678">
        <v>1035859968</v>
      </c>
      <c r="AH1678">
        <v>806449024</v>
      </c>
      <c r="AI1678">
        <v>187155008</v>
      </c>
      <c r="AJ1678">
        <v>993604032</v>
      </c>
      <c r="AK1678">
        <v>368179008</v>
      </c>
      <c r="AL1678">
        <v>106422000</v>
      </c>
      <c r="AM1678">
        <v>6497563136</v>
      </c>
      <c r="AN1678">
        <v>3028588032</v>
      </c>
      <c r="AO1678">
        <v>887265024</v>
      </c>
      <c r="AP1678">
        <v>9603918848</v>
      </c>
      <c r="AQ1678">
        <v>9809704960</v>
      </c>
      <c r="AR1678">
        <v>6713333248</v>
      </c>
      <c r="AS1678">
        <v>6497563136</v>
      </c>
      <c r="AT1678">
        <v>5424</v>
      </c>
      <c r="AU1678">
        <v>0.90100000000000002</v>
      </c>
      <c r="AV1678">
        <v>10246</v>
      </c>
      <c r="AW1678">
        <v>7.9705899999999996E-2</v>
      </c>
      <c r="AX1678">
        <v>0.51749999999999996</v>
      </c>
      <c r="AY1678">
        <v>1.9264699999999999E-2</v>
      </c>
      <c r="AZ1678">
        <v>76520</v>
      </c>
    </row>
    <row r="1679" spans="1:52">
      <c r="A1679">
        <v>2015</v>
      </c>
      <c r="B1679">
        <v>170976</v>
      </c>
      <c r="C1679" t="s">
        <v>288</v>
      </c>
      <c r="D1679" t="s">
        <v>281</v>
      </c>
      <c r="E1679">
        <f t="shared" si="26"/>
        <v>1</v>
      </c>
      <c r="F1679">
        <f>IF(ISNA(VLOOKUP(B1679,criteria!$U$2:$U$174,1,0)),0,1)</f>
        <v>1</v>
      </c>
      <c r="G1679">
        <v>0.26277583643840374</v>
      </c>
      <c r="H1679">
        <v>0.44757916391154212</v>
      </c>
      <c r="I1679">
        <v>51797</v>
      </c>
      <c r="J1679">
        <v>13611</v>
      </c>
      <c r="K1679">
        <v>6071</v>
      </c>
      <c r="L1679">
        <v>21</v>
      </c>
      <c r="M1679">
        <v>6092</v>
      </c>
      <c r="T1679">
        <v>1.2E-2</v>
      </c>
      <c r="U1679">
        <v>6101</v>
      </c>
      <c r="V1679">
        <v>1301883008</v>
      </c>
      <c r="W1679">
        <v>1003067008</v>
      </c>
      <c r="Y1679">
        <v>191864000</v>
      </c>
      <c r="Z1679">
        <v>913331008</v>
      </c>
      <c r="AA1679">
        <v>501974016</v>
      </c>
      <c r="AB1679">
        <v>165526000</v>
      </c>
      <c r="AC1679">
        <v>10582000</v>
      </c>
      <c r="AD1679">
        <v>6096807936</v>
      </c>
      <c r="AE1679">
        <v>362368000</v>
      </c>
      <c r="AF1679">
        <v>6635637760</v>
      </c>
      <c r="AG1679">
        <v>1093933952</v>
      </c>
      <c r="AH1679">
        <v>857588992</v>
      </c>
      <c r="AI1679">
        <v>180896000</v>
      </c>
      <c r="AJ1679">
        <v>1038484992</v>
      </c>
      <c r="AK1679">
        <v>396607008</v>
      </c>
      <c r="AL1679">
        <v>113484000</v>
      </c>
      <c r="AM1679">
        <v>6958962176</v>
      </c>
      <c r="AN1679">
        <v>3178635008</v>
      </c>
      <c r="AO1679">
        <v>1009310976</v>
      </c>
      <c r="AP1679">
        <v>9809704960</v>
      </c>
      <c r="AQ1679">
        <v>9600640000</v>
      </c>
      <c r="AR1679">
        <v>6635637760</v>
      </c>
      <c r="AS1679">
        <v>6958962176</v>
      </c>
      <c r="AT1679">
        <v>5874</v>
      </c>
      <c r="AU1679">
        <v>0.91200000000000003</v>
      </c>
      <c r="AV1679">
        <v>10554</v>
      </c>
      <c r="AW1679">
        <v>7.8897599999999998E-2</v>
      </c>
      <c r="AX1679">
        <v>0.51889799999999997</v>
      </c>
      <c r="AY1679">
        <v>1.9685000000000001E-2</v>
      </c>
      <c r="AZ1679">
        <v>75574</v>
      </c>
    </row>
    <row r="1680" spans="1:52">
      <c r="A1680">
        <v>2016</v>
      </c>
      <c r="B1680">
        <v>170976</v>
      </c>
      <c r="C1680" t="s">
        <v>288</v>
      </c>
      <c r="D1680" t="s">
        <v>281</v>
      </c>
      <c r="E1680">
        <f t="shared" si="26"/>
        <v>1</v>
      </c>
      <c r="F1680">
        <f>IF(ISNA(VLOOKUP(B1680,criteria!$U$2:$U$174,1,0)),0,1)</f>
        <v>1</v>
      </c>
      <c r="G1680">
        <v>0.28594335543384258</v>
      </c>
      <c r="H1680">
        <v>0.42146052548673679</v>
      </c>
      <c r="I1680">
        <v>55504</v>
      </c>
      <c r="J1680">
        <v>15871</v>
      </c>
      <c r="K1680">
        <v>6675</v>
      </c>
      <c r="L1680">
        <v>14</v>
      </c>
      <c r="M1680">
        <v>6689</v>
      </c>
      <c r="N1680">
        <v>48109</v>
      </c>
      <c r="O1680" t="s">
        <v>282</v>
      </c>
      <c r="P1680" t="s">
        <v>50</v>
      </c>
      <c r="Q1680" t="s">
        <v>54</v>
      </c>
      <c r="R1680">
        <v>-83.742800000000003</v>
      </c>
      <c r="S1680">
        <v>42.2759</v>
      </c>
      <c r="T1680">
        <v>1.2999999999999999E-2</v>
      </c>
      <c r="U1680">
        <v>6208</v>
      </c>
      <c r="V1680">
        <v>1412413056</v>
      </c>
      <c r="W1680">
        <v>1079955968</v>
      </c>
      <c r="Y1680">
        <v>210400992</v>
      </c>
      <c r="Z1680">
        <v>956425984</v>
      </c>
      <c r="AA1680">
        <v>529264000</v>
      </c>
      <c r="AB1680">
        <v>177791008</v>
      </c>
      <c r="AC1680">
        <v>9944000</v>
      </c>
      <c r="AD1680">
        <v>6882807808</v>
      </c>
      <c r="AE1680">
        <v>1910369024</v>
      </c>
      <c r="AF1680">
        <v>8981661696</v>
      </c>
      <c r="AG1680">
        <v>1173331968</v>
      </c>
      <c r="AH1680">
        <v>914017984</v>
      </c>
      <c r="AI1680">
        <v>185691008</v>
      </c>
      <c r="AJ1680">
        <v>1099708928</v>
      </c>
      <c r="AK1680">
        <v>415280992</v>
      </c>
      <c r="AL1680">
        <v>117053000</v>
      </c>
      <c r="AM1680">
        <v>7724609024</v>
      </c>
      <c r="AN1680">
        <v>3495898880</v>
      </c>
      <c r="AO1680">
        <v>1123975936</v>
      </c>
      <c r="AP1680">
        <v>9600640000</v>
      </c>
      <c r="AQ1680">
        <v>10777563136</v>
      </c>
      <c r="AR1680">
        <v>8981661696</v>
      </c>
      <c r="AS1680">
        <v>7724609024</v>
      </c>
      <c r="AT1680">
        <v>5684</v>
      </c>
      <c r="AU1680">
        <v>0.91600000000000004</v>
      </c>
      <c r="AV1680">
        <v>10872</v>
      </c>
      <c r="AW1680">
        <v>9.4049300000000002E-2</v>
      </c>
      <c r="AX1680">
        <v>0.53493500000000005</v>
      </c>
      <c r="AY1680">
        <v>2.3237600000000001E-2</v>
      </c>
      <c r="AZ1680">
        <v>65045</v>
      </c>
    </row>
    <row r="1681" spans="1:52">
      <c r="A1681">
        <v>2017</v>
      </c>
      <c r="B1681">
        <v>170976</v>
      </c>
      <c r="C1681" t="s">
        <v>288</v>
      </c>
      <c r="D1681" t="s">
        <v>281</v>
      </c>
      <c r="E1681">
        <f t="shared" si="26"/>
        <v>1</v>
      </c>
      <c r="F1681">
        <f>IF(ISNA(VLOOKUP(B1681,criteria!$U$2:$U$174,1,0)),0,1)</f>
        <v>1</v>
      </c>
      <c r="G1681">
        <v>0.26502020505627361</v>
      </c>
      <c r="H1681">
        <v>0.43343204586982548</v>
      </c>
      <c r="I1681">
        <v>59886</v>
      </c>
      <c r="J1681">
        <v>15871</v>
      </c>
      <c r="K1681">
        <v>6847</v>
      </c>
      <c r="L1681">
        <v>32</v>
      </c>
      <c r="M1681">
        <v>6879</v>
      </c>
      <c r="T1681">
        <v>1.4999999999999999E-2</v>
      </c>
      <c r="U1681">
        <v>5862</v>
      </c>
      <c r="V1681">
        <v>1516217984</v>
      </c>
      <c r="W1681">
        <v>1149938944</v>
      </c>
      <c r="Y1681">
        <v>229484992</v>
      </c>
      <c r="Z1681">
        <v>997203008</v>
      </c>
      <c r="AA1681">
        <v>555889984</v>
      </c>
      <c r="AB1681">
        <v>192254000</v>
      </c>
      <c r="AC1681">
        <v>9982000</v>
      </c>
      <c r="AD1681">
        <v>7280400896</v>
      </c>
      <c r="AE1681">
        <v>1782276992</v>
      </c>
      <c r="AF1681">
        <v>9270711296</v>
      </c>
      <c r="AG1681">
        <v>1196894976</v>
      </c>
      <c r="AH1681">
        <v>919686016</v>
      </c>
      <c r="AI1681">
        <v>202066000</v>
      </c>
      <c r="AJ1681">
        <v>1121752064</v>
      </c>
      <c r="AK1681">
        <v>431910016</v>
      </c>
      <c r="AL1681">
        <v>118296000</v>
      </c>
      <c r="AM1681">
        <v>8356835840</v>
      </c>
      <c r="AN1681">
        <v>3929363968</v>
      </c>
      <c r="AO1681">
        <v>1264350976</v>
      </c>
      <c r="AP1681">
        <v>10777563136</v>
      </c>
      <c r="AQ1681">
        <v>11733013504</v>
      </c>
      <c r="AR1681">
        <v>9270711296</v>
      </c>
      <c r="AS1681">
        <v>8356835840</v>
      </c>
      <c r="AV1681">
        <v>11198</v>
      </c>
    </row>
    <row r="1682" spans="1:52">
      <c r="A1682">
        <v>1990</v>
      </c>
      <c r="B1682">
        <v>171100</v>
      </c>
      <c r="C1682" t="s">
        <v>331</v>
      </c>
      <c r="D1682" t="s">
        <v>281</v>
      </c>
      <c r="E1682">
        <f t="shared" si="26"/>
        <v>0</v>
      </c>
      <c r="F1682">
        <f>IF(ISNA(VLOOKUP(B1682,criteria!$U$2:$U$174,1,0)),0,1)</f>
        <v>1</v>
      </c>
      <c r="G1682" t="s">
        <v>636</v>
      </c>
      <c r="H1682" t="s">
        <v>636</v>
      </c>
      <c r="N1682">
        <v>48824</v>
      </c>
      <c r="O1682" t="s">
        <v>282</v>
      </c>
      <c r="V1682">
        <v>153515664</v>
      </c>
      <c r="Y1682">
        <v>2194965</v>
      </c>
      <c r="Z1682">
        <v>100168928</v>
      </c>
      <c r="AA1682">
        <v>279713728</v>
      </c>
      <c r="AB1682">
        <v>45177296</v>
      </c>
      <c r="AC1682">
        <v>7134475</v>
      </c>
      <c r="AF1682">
        <v>777458432</v>
      </c>
      <c r="AG1682">
        <v>249573328</v>
      </c>
      <c r="AH1682">
        <v>122752544</v>
      </c>
      <c r="AI1682">
        <v>73604656</v>
      </c>
      <c r="AJ1682">
        <v>196357200</v>
      </c>
      <c r="AK1682">
        <v>32840730</v>
      </c>
      <c r="AL1682">
        <v>18122206</v>
      </c>
      <c r="AM1682">
        <v>765330752</v>
      </c>
      <c r="AN1682">
        <v>346942336</v>
      </c>
      <c r="AO1682">
        <v>86197128</v>
      </c>
    </row>
    <row r="1683" spans="1:52">
      <c r="A1683">
        <v>1991</v>
      </c>
      <c r="B1683">
        <v>171100</v>
      </c>
      <c r="C1683" t="s">
        <v>331</v>
      </c>
      <c r="D1683" t="s">
        <v>281</v>
      </c>
      <c r="E1683">
        <f t="shared" si="26"/>
        <v>0</v>
      </c>
      <c r="F1683">
        <f>IF(ISNA(VLOOKUP(B1683,criteria!$U$2:$U$174,1,0)),0,1)</f>
        <v>1</v>
      </c>
      <c r="G1683" t="s">
        <v>636</v>
      </c>
      <c r="H1683" t="s">
        <v>636</v>
      </c>
      <c r="N1683">
        <v>48824</v>
      </c>
      <c r="O1683" t="s">
        <v>282</v>
      </c>
      <c r="V1683">
        <v>163253232</v>
      </c>
      <c r="Y1683">
        <v>2543660</v>
      </c>
      <c r="Z1683">
        <v>108553360</v>
      </c>
      <c r="AA1683">
        <v>291212320</v>
      </c>
      <c r="AB1683">
        <v>52082672</v>
      </c>
      <c r="AC1683">
        <v>2245689</v>
      </c>
      <c r="AF1683">
        <v>819771008</v>
      </c>
      <c r="AG1683">
        <v>242732432</v>
      </c>
      <c r="AH1683">
        <v>131575920</v>
      </c>
      <c r="AI1683">
        <v>84603016</v>
      </c>
      <c r="AJ1683">
        <v>216178944</v>
      </c>
      <c r="AK1683">
        <v>47735456</v>
      </c>
      <c r="AL1683">
        <v>19725568</v>
      </c>
      <c r="AM1683">
        <v>820176704</v>
      </c>
      <c r="AN1683">
        <v>365138304</v>
      </c>
      <c r="AO1683">
        <v>91323136</v>
      </c>
    </row>
    <row r="1684" spans="1:52">
      <c r="A1684">
        <v>1992</v>
      </c>
      <c r="B1684">
        <v>171100</v>
      </c>
      <c r="C1684" t="s">
        <v>331</v>
      </c>
      <c r="D1684" t="s">
        <v>281</v>
      </c>
      <c r="E1684">
        <f t="shared" si="26"/>
        <v>0</v>
      </c>
      <c r="F1684">
        <f>IF(ISNA(VLOOKUP(B1684,criteria!$U$2:$U$174,1,0)),0,1)</f>
        <v>1</v>
      </c>
      <c r="G1684" t="s">
        <v>636</v>
      </c>
      <c r="H1684" t="s">
        <v>636</v>
      </c>
      <c r="N1684">
        <v>48824</v>
      </c>
      <c r="O1684" t="s">
        <v>282</v>
      </c>
      <c r="V1684">
        <v>177367472</v>
      </c>
      <c r="Y1684">
        <v>2510983</v>
      </c>
      <c r="Z1684">
        <v>113826096</v>
      </c>
      <c r="AA1684">
        <v>289425760</v>
      </c>
      <c r="AB1684">
        <v>54642436</v>
      </c>
      <c r="AC1684">
        <v>10150643</v>
      </c>
      <c r="AF1684">
        <v>849583360</v>
      </c>
      <c r="AG1684">
        <v>251496672</v>
      </c>
      <c r="AH1684">
        <v>140459856</v>
      </c>
      <c r="AI1684">
        <v>90188544</v>
      </c>
      <c r="AJ1684">
        <v>230648400</v>
      </c>
      <c r="AK1684">
        <v>52161672</v>
      </c>
      <c r="AL1684">
        <v>20498120</v>
      </c>
      <c r="AM1684">
        <v>850246528</v>
      </c>
      <c r="AN1684">
        <v>377808448</v>
      </c>
      <c r="AO1684">
        <v>101587752</v>
      </c>
    </row>
    <row r="1685" spans="1:52">
      <c r="A1685">
        <v>1993</v>
      </c>
      <c r="B1685">
        <v>171100</v>
      </c>
      <c r="C1685" t="s">
        <v>331</v>
      </c>
      <c r="D1685" t="s">
        <v>281</v>
      </c>
      <c r="E1685">
        <f t="shared" si="26"/>
        <v>0</v>
      </c>
      <c r="F1685">
        <f>IF(ISNA(VLOOKUP(B1685,criteria!$U$2:$U$174,1,0)),0,1)</f>
        <v>1</v>
      </c>
      <c r="G1685" t="s">
        <v>636</v>
      </c>
      <c r="H1685" t="s">
        <v>636</v>
      </c>
      <c r="N1685">
        <v>48824</v>
      </c>
      <c r="O1685" t="s">
        <v>282</v>
      </c>
      <c r="V1685">
        <v>187643376</v>
      </c>
      <c r="Y1685">
        <v>2472272</v>
      </c>
      <c r="Z1685">
        <v>115955392</v>
      </c>
      <c r="AA1685">
        <v>292081088</v>
      </c>
      <c r="AB1685">
        <v>52016592</v>
      </c>
      <c r="AC1685">
        <v>11117577</v>
      </c>
      <c r="AF1685">
        <v>869174592</v>
      </c>
      <c r="AG1685">
        <v>253223280</v>
      </c>
      <c r="AH1685">
        <v>142952896</v>
      </c>
      <c r="AI1685">
        <v>96512240</v>
      </c>
      <c r="AJ1685">
        <v>239465136</v>
      </c>
      <c r="AK1685">
        <v>52633056</v>
      </c>
      <c r="AL1685">
        <v>20589982</v>
      </c>
      <c r="AM1685">
        <v>865868288</v>
      </c>
      <c r="AN1685">
        <v>384645376</v>
      </c>
      <c r="AO1685">
        <v>106543960</v>
      </c>
    </row>
    <row r="1686" spans="1:52">
      <c r="A1686">
        <v>1994</v>
      </c>
      <c r="B1686">
        <v>171100</v>
      </c>
      <c r="C1686" t="s">
        <v>331</v>
      </c>
      <c r="D1686" t="s">
        <v>281</v>
      </c>
      <c r="E1686">
        <f t="shared" si="26"/>
        <v>0</v>
      </c>
      <c r="F1686">
        <f>IF(ISNA(VLOOKUP(B1686,criteria!$U$2:$U$174,1,0)),0,1)</f>
        <v>1</v>
      </c>
      <c r="G1686" t="s">
        <v>636</v>
      </c>
      <c r="H1686" t="s">
        <v>636</v>
      </c>
      <c r="N1686">
        <v>48824</v>
      </c>
      <c r="O1686" t="s">
        <v>282</v>
      </c>
      <c r="V1686">
        <v>198371360</v>
      </c>
      <c r="Y1686">
        <v>2708880</v>
      </c>
      <c r="Z1686">
        <v>108147208</v>
      </c>
      <c r="AA1686">
        <v>305212864</v>
      </c>
      <c r="AB1686">
        <v>56432456</v>
      </c>
      <c r="AC1686">
        <v>15436798</v>
      </c>
      <c r="AF1686">
        <v>901739712</v>
      </c>
      <c r="AG1686">
        <v>266264400</v>
      </c>
      <c r="AH1686">
        <v>141475232</v>
      </c>
      <c r="AI1686">
        <v>101283728</v>
      </c>
      <c r="AJ1686">
        <v>242758960</v>
      </c>
      <c r="AK1686">
        <v>55110572</v>
      </c>
      <c r="AL1686">
        <v>19173844</v>
      </c>
      <c r="AM1686">
        <v>896472896</v>
      </c>
      <c r="AN1686">
        <v>397965376</v>
      </c>
      <c r="AO1686">
        <v>110030488</v>
      </c>
    </row>
    <row r="1687" spans="1:52">
      <c r="A1687">
        <v>1995</v>
      </c>
      <c r="B1687">
        <v>171100</v>
      </c>
      <c r="C1687" t="s">
        <v>331</v>
      </c>
      <c r="D1687" t="s">
        <v>281</v>
      </c>
      <c r="E1687">
        <f t="shared" si="26"/>
        <v>0</v>
      </c>
      <c r="F1687">
        <f>IF(ISNA(VLOOKUP(B1687,criteria!$U$2:$U$174,1,0)),0,1)</f>
        <v>1</v>
      </c>
      <c r="G1687" t="s">
        <v>636</v>
      </c>
      <c r="H1687" t="s">
        <v>636</v>
      </c>
      <c r="V1687">
        <v>206060240</v>
      </c>
      <c r="Y1687">
        <v>3259652</v>
      </c>
      <c r="Z1687">
        <v>112462360</v>
      </c>
      <c r="AA1687">
        <v>322398720</v>
      </c>
      <c r="AB1687">
        <v>54929580</v>
      </c>
      <c r="AC1687">
        <v>17721652</v>
      </c>
      <c r="AF1687">
        <v>946049472</v>
      </c>
      <c r="AG1687">
        <v>280493376</v>
      </c>
      <c r="AH1687">
        <v>142419488</v>
      </c>
      <c r="AI1687">
        <v>100427056</v>
      </c>
      <c r="AJ1687">
        <v>242846544</v>
      </c>
      <c r="AK1687">
        <v>61587408</v>
      </c>
      <c r="AL1687">
        <v>19704710</v>
      </c>
      <c r="AM1687">
        <v>925605696</v>
      </c>
      <c r="AN1687">
        <v>409430464</v>
      </c>
      <c r="AO1687">
        <v>113705448</v>
      </c>
    </row>
    <row r="1688" spans="1:52">
      <c r="A1688">
        <v>1996</v>
      </c>
      <c r="B1688">
        <v>171100</v>
      </c>
      <c r="C1688" t="s">
        <v>331</v>
      </c>
      <c r="D1688" t="s">
        <v>281</v>
      </c>
      <c r="E1688">
        <f t="shared" si="26"/>
        <v>0</v>
      </c>
      <c r="F1688">
        <f>IF(ISNA(VLOOKUP(B1688,criteria!$U$2:$U$174,1,0)),0,1)</f>
        <v>1</v>
      </c>
      <c r="G1688" t="s">
        <v>636</v>
      </c>
      <c r="H1688" t="s">
        <v>636</v>
      </c>
      <c r="N1688">
        <v>48824</v>
      </c>
      <c r="O1688" t="s">
        <v>282</v>
      </c>
      <c r="V1688">
        <v>216591184</v>
      </c>
      <c r="Y1688">
        <v>3305325</v>
      </c>
      <c r="Z1688">
        <v>109164760</v>
      </c>
      <c r="AA1688">
        <v>335775680</v>
      </c>
      <c r="AB1688">
        <v>56572816</v>
      </c>
      <c r="AC1688">
        <v>19377504</v>
      </c>
      <c r="AF1688">
        <v>972659968</v>
      </c>
      <c r="AG1688">
        <v>291297088</v>
      </c>
      <c r="AH1688">
        <v>145324336</v>
      </c>
      <c r="AI1688">
        <v>99915088</v>
      </c>
      <c r="AJ1688">
        <v>245239424</v>
      </c>
      <c r="AK1688">
        <v>69891040</v>
      </c>
      <c r="AL1688">
        <v>20653028</v>
      </c>
      <c r="AM1688">
        <v>960732032</v>
      </c>
      <c r="AN1688">
        <v>421988928</v>
      </c>
      <c r="AO1688">
        <v>111445304</v>
      </c>
      <c r="AP1688">
        <v>153058880</v>
      </c>
      <c r="AQ1688">
        <v>182524496</v>
      </c>
      <c r="AT1688">
        <v>4181</v>
      </c>
      <c r="AU1688">
        <v>0.66200000000000003</v>
      </c>
    </row>
    <row r="1689" spans="1:52">
      <c r="A1689">
        <v>1997</v>
      </c>
      <c r="B1689">
        <v>171100</v>
      </c>
      <c r="C1689" t="s">
        <v>331</v>
      </c>
      <c r="D1689" t="s">
        <v>281</v>
      </c>
      <c r="E1689">
        <f t="shared" si="26"/>
        <v>0</v>
      </c>
      <c r="F1689">
        <f>IF(ISNA(VLOOKUP(B1689,criteria!$U$2:$U$174,1,0)),0,1)</f>
        <v>1</v>
      </c>
      <c r="G1689" t="s">
        <v>636</v>
      </c>
      <c r="H1689" t="s">
        <v>636</v>
      </c>
      <c r="N1689">
        <v>48824</v>
      </c>
      <c r="O1689" t="s">
        <v>282</v>
      </c>
      <c r="V1689">
        <v>227617280</v>
      </c>
      <c r="Y1689">
        <v>3802183</v>
      </c>
      <c r="Z1689">
        <v>120698096</v>
      </c>
      <c r="AA1689">
        <v>348805920</v>
      </c>
      <c r="AB1689">
        <v>56806400</v>
      </c>
      <c r="AC1689">
        <v>24636254</v>
      </c>
      <c r="AF1689">
        <v>1033769344</v>
      </c>
      <c r="AG1689">
        <v>306999264</v>
      </c>
      <c r="AH1689">
        <v>150437840</v>
      </c>
      <c r="AI1689">
        <v>112044576</v>
      </c>
      <c r="AJ1689">
        <v>262482416</v>
      </c>
      <c r="AK1689">
        <v>70083680</v>
      </c>
      <c r="AL1689">
        <v>21384804</v>
      </c>
      <c r="AM1689">
        <v>1020842880</v>
      </c>
      <c r="AN1689">
        <v>438005632</v>
      </c>
      <c r="AO1689">
        <v>116901848</v>
      </c>
      <c r="AP1689">
        <v>182524496</v>
      </c>
      <c r="AQ1689">
        <v>236631408</v>
      </c>
      <c r="AT1689">
        <v>4043</v>
      </c>
      <c r="AU1689">
        <v>0.66400000000000003</v>
      </c>
      <c r="AW1689">
        <v>0.124113</v>
      </c>
      <c r="AX1689">
        <v>0.594472</v>
      </c>
      <c r="AY1689">
        <v>3.3824300000000002E-2</v>
      </c>
      <c r="AZ1689">
        <v>48772.5</v>
      </c>
    </row>
    <row r="1690" spans="1:52">
      <c r="A1690">
        <v>1998</v>
      </c>
      <c r="B1690">
        <v>171100</v>
      </c>
      <c r="C1690" t="s">
        <v>331</v>
      </c>
      <c r="D1690" t="s">
        <v>281</v>
      </c>
      <c r="E1690">
        <f t="shared" si="26"/>
        <v>0</v>
      </c>
      <c r="F1690">
        <f>IF(ISNA(VLOOKUP(B1690,criteria!$U$2:$U$174,1,0)),0,1)</f>
        <v>1</v>
      </c>
      <c r="G1690" t="s">
        <v>636</v>
      </c>
      <c r="H1690" t="s">
        <v>636</v>
      </c>
      <c r="V1690">
        <v>237075056</v>
      </c>
      <c r="Y1690">
        <v>4733674</v>
      </c>
      <c r="Z1690">
        <v>140816048</v>
      </c>
      <c r="AA1690">
        <v>365339744</v>
      </c>
      <c r="AB1690">
        <v>56562624</v>
      </c>
      <c r="AC1690">
        <v>17322964</v>
      </c>
      <c r="AF1690">
        <v>1087625984</v>
      </c>
      <c r="AG1690">
        <v>318627904</v>
      </c>
      <c r="AH1690">
        <v>160026672</v>
      </c>
      <c r="AI1690">
        <v>120623008</v>
      </c>
      <c r="AJ1690">
        <v>280649664</v>
      </c>
      <c r="AK1690">
        <v>76698296</v>
      </c>
      <c r="AL1690">
        <v>21674292</v>
      </c>
      <c r="AM1690">
        <v>1066256064</v>
      </c>
      <c r="AN1690">
        <v>464753184</v>
      </c>
      <c r="AO1690">
        <v>121927536</v>
      </c>
      <c r="AP1690">
        <v>236631408</v>
      </c>
      <c r="AQ1690">
        <v>272052224</v>
      </c>
      <c r="AT1690">
        <v>3945</v>
      </c>
      <c r="AU1690">
        <v>0.64</v>
      </c>
      <c r="AW1690">
        <v>0.119009</v>
      </c>
      <c r="AX1690">
        <v>0.58383099999999999</v>
      </c>
      <c r="AY1690">
        <v>3.4454699999999998E-2</v>
      </c>
      <c r="AZ1690">
        <v>50000</v>
      </c>
    </row>
    <row r="1691" spans="1:52">
      <c r="A1691">
        <v>1999</v>
      </c>
      <c r="B1691">
        <v>171100</v>
      </c>
      <c r="C1691" t="s">
        <v>331</v>
      </c>
      <c r="D1691" t="s">
        <v>281</v>
      </c>
      <c r="E1691">
        <f t="shared" si="26"/>
        <v>0</v>
      </c>
      <c r="F1691">
        <f>IF(ISNA(VLOOKUP(B1691,criteria!$U$2:$U$174,1,0)),0,1)</f>
        <v>1</v>
      </c>
      <c r="G1691" t="s">
        <v>636</v>
      </c>
      <c r="H1691" t="s">
        <v>636</v>
      </c>
      <c r="N1691">
        <v>48824</v>
      </c>
      <c r="O1691" t="s">
        <v>282</v>
      </c>
      <c r="V1691">
        <v>242680704</v>
      </c>
      <c r="Y1691">
        <v>5071627</v>
      </c>
      <c r="Z1691">
        <v>134784304</v>
      </c>
      <c r="AA1691">
        <v>390850880</v>
      </c>
      <c r="AB1691">
        <v>70573848</v>
      </c>
      <c r="AC1691">
        <v>19335404</v>
      </c>
      <c r="AF1691">
        <v>1150166400</v>
      </c>
      <c r="AG1691">
        <v>330212640</v>
      </c>
      <c r="AH1691">
        <v>179923504</v>
      </c>
      <c r="AI1691">
        <v>139656768</v>
      </c>
      <c r="AJ1691">
        <v>319580288</v>
      </c>
      <c r="AK1691">
        <v>82913352</v>
      </c>
      <c r="AL1691">
        <v>22548540</v>
      </c>
      <c r="AM1691">
        <v>1129112320</v>
      </c>
      <c r="AN1691">
        <v>491987584</v>
      </c>
      <c r="AO1691">
        <v>130573264</v>
      </c>
      <c r="AP1691">
        <v>272052224</v>
      </c>
      <c r="AQ1691">
        <v>311281312</v>
      </c>
      <c r="AT1691">
        <v>4205</v>
      </c>
      <c r="AU1691">
        <v>0.66</v>
      </c>
      <c r="AW1691">
        <v>0.123317</v>
      </c>
      <c r="AX1691">
        <v>0.57467199999999996</v>
      </c>
      <c r="AY1691">
        <v>3.3297399999999998E-2</v>
      </c>
      <c r="AZ1691">
        <v>52189</v>
      </c>
    </row>
    <row r="1692" spans="1:52">
      <c r="A1692">
        <v>2000</v>
      </c>
      <c r="B1692">
        <v>171100</v>
      </c>
      <c r="C1692" t="s">
        <v>331</v>
      </c>
      <c r="D1692" t="s">
        <v>281</v>
      </c>
      <c r="E1692">
        <f t="shared" si="26"/>
        <v>0</v>
      </c>
      <c r="F1692">
        <f>IF(ISNA(VLOOKUP(B1692,criteria!$U$2:$U$174,1,0)),0,1)</f>
        <v>1</v>
      </c>
      <c r="G1692" t="s">
        <v>636</v>
      </c>
      <c r="H1692" t="s">
        <v>636</v>
      </c>
      <c r="V1692">
        <v>256077696</v>
      </c>
      <c r="Y1692">
        <v>6046962</v>
      </c>
      <c r="Z1692">
        <v>165645664</v>
      </c>
      <c r="AA1692">
        <v>416420256</v>
      </c>
      <c r="AB1692">
        <v>71141088</v>
      </c>
      <c r="AC1692">
        <v>28214196</v>
      </c>
      <c r="AF1692">
        <v>1261303040</v>
      </c>
      <c r="AG1692">
        <v>354241856</v>
      </c>
      <c r="AH1692">
        <v>198212160</v>
      </c>
      <c r="AI1692">
        <v>151491488</v>
      </c>
      <c r="AJ1692">
        <v>349703648</v>
      </c>
      <c r="AK1692">
        <v>86136456</v>
      </c>
      <c r="AL1692">
        <v>22918542</v>
      </c>
      <c r="AM1692">
        <v>1277533568</v>
      </c>
      <c r="AN1692">
        <v>522308160</v>
      </c>
      <c r="AO1692">
        <v>145213504</v>
      </c>
      <c r="AP1692">
        <v>311281312</v>
      </c>
      <c r="AQ1692">
        <v>458326720</v>
      </c>
      <c r="AT1692">
        <v>4381</v>
      </c>
      <c r="AU1692">
        <v>0.68500000000000005</v>
      </c>
      <c r="AW1692">
        <v>0.128916</v>
      </c>
      <c r="AX1692">
        <v>0.56049700000000002</v>
      </c>
      <c r="AY1692">
        <v>3.42096E-2</v>
      </c>
      <c r="AZ1692">
        <v>55402.5</v>
      </c>
    </row>
    <row r="1693" spans="1:52">
      <c r="A1693">
        <v>2001</v>
      </c>
      <c r="B1693">
        <v>171100</v>
      </c>
      <c r="C1693" t="s">
        <v>331</v>
      </c>
      <c r="D1693" t="s">
        <v>281</v>
      </c>
      <c r="E1693">
        <f t="shared" si="26"/>
        <v>1</v>
      </c>
      <c r="F1693">
        <f>IF(ISNA(VLOOKUP(B1693,criteria!$U$2:$U$174,1,0)),0,1)</f>
        <v>1</v>
      </c>
      <c r="G1693">
        <v>0.65093682095855032</v>
      </c>
      <c r="H1693">
        <v>0.43547269635321534</v>
      </c>
      <c r="I1693">
        <v>24391</v>
      </c>
      <c r="J1693">
        <v>15877</v>
      </c>
      <c r="K1693">
        <v>6761</v>
      </c>
      <c r="L1693">
        <v>153</v>
      </c>
      <c r="M1693">
        <v>6914</v>
      </c>
      <c r="N1693">
        <v>488241042</v>
      </c>
      <c r="O1693" t="s">
        <v>282</v>
      </c>
      <c r="V1693">
        <v>289331008</v>
      </c>
      <c r="W1693">
        <v>254088640</v>
      </c>
      <c r="Z1693">
        <v>257326496</v>
      </c>
      <c r="AA1693">
        <v>394613600</v>
      </c>
      <c r="AB1693">
        <v>29854418</v>
      </c>
      <c r="AC1693">
        <v>92958168</v>
      </c>
      <c r="AD1693">
        <v>792238208</v>
      </c>
      <c r="AE1693">
        <v>467180960</v>
      </c>
      <c r="AF1693">
        <v>1301701248</v>
      </c>
      <c r="AG1693">
        <v>452278304</v>
      </c>
      <c r="AH1693">
        <v>229166752</v>
      </c>
      <c r="AI1693">
        <v>177540176</v>
      </c>
      <c r="AJ1693">
        <v>406706944</v>
      </c>
      <c r="AK1693">
        <v>68753624</v>
      </c>
      <c r="AL1693">
        <v>27957252</v>
      </c>
      <c r="AM1693">
        <v>1248130816</v>
      </c>
      <c r="AN1693">
        <v>473754944</v>
      </c>
      <c r="AO1693">
        <v>130603488</v>
      </c>
      <c r="AR1693">
        <v>1301701248</v>
      </c>
      <c r="AS1693">
        <v>1248130816</v>
      </c>
      <c r="AT1693">
        <v>4631</v>
      </c>
      <c r="AU1693">
        <v>0.69</v>
      </c>
      <c r="AW1693">
        <v>0.12118</v>
      </c>
      <c r="AX1693">
        <v>0.55581800000000003</v>
      </c>
      <c r="AY1693">
        <v>3.0908000000000001E-2</v>
      </c>
      <c r="AZ1693">
        <v>56499</v>
      </c>
    </row>
    <row r="1694" spans="1:52">
      <c r="A1694">
        <v>2002</v>
      </c>
      <c r="B1694">
        <v>171100</v>
      </c>
      <c r="C1694" t="s">
        <v>331</v>
      </c>
      <c r="D1694" t="s">
        <v>281</v>
      </c>
      <c r="E1694">
        <f t="shared" si="26"/>
        <v>1</v>
      </c>
      <c r="F1694">
        <f>IF(ISNA(VLOOKUP(B1694,criteria!$U$2:$U$174,1,0)),0,1)</f>
        <v>1</v>
      </c>
      <c r="G1694">
        <v>0.67342324474414916</v>
      </c>
      <c r="H1694">
        <v>0.41232255404370621</v>
      </c>
      <c r="I1694">
        <v>25210</v>
      </c>
      <c r="J1694">
        <v>16977</v>
      </c>
      <c r="K1694">
        <v>6833</v>
      </c>
      <c r="L1694">
        <v>167</v>
      </c>
      <c r="M1694">
        <v>7000</v>
      </c>
      <c r="V1694">
        <v>320194048</v>
      </c>
      <c r="W1694">
        <v>280395360</v>
      </c>
      <c r="Y1694">
        <v>50556488</v>
      </c>
      <c r="Z1694">
        <v>199097600</v>
      </c>
      <c r="AA1694">
        <v>465599072</v>
      </c>
      <c r="AB1694">
        <v>38665664</v>
      </c>
      <c r="AC1694">
        <v>100915320</v>
      </c>
      <c r="AD1694">
        <v>872185408</v>
      </c>
      <c r="AE1694">
        <v>483040320</v>
      </c>
      <c r="AF1694">
        <v>1376250368</v>
      </c>
      <c r="AG1694">
        <v>465676320</v>
      </c>
      <c r="AH1694">
        <v>244837520</v>
      </c>
      <c r="AI1694">
        <v>180909008</v>
      </c>
      <c r="AJ1694">
        <v>425746528</v>
      </c>
      <c r="AK1694">
        <v>66154268</v>
      </c>
      <c r="AL1694">
        <v>28401470</v>
      </c>
      <c r="AM1694">
        <v>1299315456</v>
      </c>
      <c r="AN1694">
        <v>497450304</v>
      </c>
      <c r="AO1694">
        <v>136114160</v>
      </c>
      <c r="AP1694">
        <v>511434752</v>
      </c>
      <c r="AQ1694">
        <v>601866304</v>
      </c>
      <c r="AR1694">
        <v>1376250368</v>
      </c>
      <c r="AS1694">
        <v>1299315456</v>
      </c>
      <c r="AT1694">
        <v>4728</v>
      </c>
      <c r="AU1694">
        <v>0.69499999999999995</v>
      </c>
      <c r="AW1694">
        <v>0.122444</v>
      </c>
      <c r="AX1694">
        <v>0.56750800000000001</v>
      </c>
      <c r="AY1694">
        <v>2.9216499999999999E-2</v>
      </c>
      <c r="AZ1694">
        <v>57024</v>
      </c>
    </row>
    <row r="1695" spans="1:52">
      <c r="A1695">
        <v>2003</v>
      </c>
      <c r="B1695">
        <v>171100</v>
      </c>
      <c r="C1695" t="s">
        <v>331</v>
      </c>
      <c r="D1695" t="s">
        <v>281</v>
      </c>
      <c r="E1695">
        <f t="shared" si="26"/>
        <v>1</v>
      </c>
      <c r="F1695">
        <f>IF(ISNA(VLOOKUP(B1695,criteria!$U$2:$U$174,1,0)),0,1)</f>
        <v>1</v>
      </c>
      <c r="G1695">
        <v>0.70836503423697594</v>
      </c>
      <c r="H1695">
        <v>0.40260033917467497</v>
      </c>
      <c r="I1695">
        <v>24973</v>
      </c>
      <c r="J1695">
        <v>17690</v>
      </c>
      <c r="K1695">
        <v>6943</v>
      </c>
      <c r="L1695">
        <v>179</v>
      </c>
      <c r="M1695">
        <v>7122</v>
      </c>
      <c r="N1695" t="s">
        <v>322</v>
      </c>
      <c r="O1695" t="s">
        <v>282</v>
      </c>
      <c r="V1695">
        <v>354052832</v>
      </c>
      <c r="W1695">
        <v>304249952</v>
      </c>
      <c r="Y1695">
        <v>50566440</v>
      </c>
      <c r="Z1695">
        <v>211727360</v>
      </c>
      <c r="AA1695">
        <v>422883808</v>
      </c>
      <c r="AB1695">
        <v>48562320</v>
      </c>
      <c r="AC1695">
        <v>117248832</v>
      </c>
      <c r="AD1695">
        <v>935921664</v>
      </c>
      <c r="AE1695">
        <v>523704576</v>
      </c>
      <c r="AF1695">
        <v>1478483200</v>
      </c>
      <c r="AG1695">
        <v>469595712</v>
      </c>
      <c r="AH1695">
        <v>245720176</v>
      </c>
      <c r="AI1695">
        <v>181224048</v>
      </c>
      <c r="AJ1695">
        <v>426944224</v>
      </c>
      <c r="AK1695">
        <v>68140016</v>
      </c>
      <c r="AL1695">
        <v>27732514</v>
      </c>
      <c r="AM1695">
        <v>1303075584</v>
      </c>
      <c r="AN1695">
        <v>604305088</v>
      </c>
      <c r="AO1695">
        <v>168477344</v>
      </c>
      <c r="AP1695">
        <v>601866304</v>
      </c>
      <c r="AQ1695">
        <v>745911040</v>
      </c>
      <c r="AR1695">
        <v>1478483200</v>
      </c>
      <c r="AS1695">
        <v>1303075584</v>
      </c>
      <c r="AT1695">
        <v>4787</v>
      </c>
      <c r="AU1695">
        <v>0.71199999999999997</v>
      </c>
      <c r="AW1695">
        <v>0.128194</v>
      </c>
      <c r="AX1695">
        <v>0.56734600000000002</v>
      </c>
      <c r="AY1695">
        <v>3.18704E-2</v>
      </c>
      <c r="AZ1695">
        <v>57477</v>
      </c>
    </row>
    <row r="1696" spans="1:52">
      <c r="A1696">
        <v>2004</v>
      </c>
      <c r="B1696">
        <v>171100</v>
      </c>
      <c r="C1696" t="s">
        <v>331</v>
      </c>
      <c r="D1696" t="s">
        <v>281</v>
      </c>
      <c r="E1696">
        <f t="shared" si="26"/>
        <v>1</v>
      </c>
      <c r="F1696">
        <f>IF(ISNA(VLOOKUP(B1696,criteria!$U$2:$U$174,1,0)),0,1)</f>
        <v>1</v>
      </c>
      <c r="G1696">
        <v>0.79431162407254741</v>
      </c>
      <c r="H1696">
        <v>0.43862076918641529</v>
      </c>
      <c r="I1696">
        <v>21834</v>
      </c>
      <c r="J1696">
        <v>17343</v>
      </c>
      <c r="K1696">
        <v>7427</v>
      </c>
      <c r="L1696">
        <v>180</v>
      </c>
      <c r="M1696">
        <v>7607</v>
      </c>
      <c r="N1696" t="s">
        <v>322</v>
      </c>
      <c r="O1696" t="s">
        <v>282</v>
      </c>
      <c r="P1696" t="s">
        <v>50</v>
      </c>
      <c r="V1696">
        <v>375984576</v>
      </c>
      <c r="W1696">
        <v>329300416</v>
      </c>
      <c r="Y1696">
        <v>49011972</v>
      </c>
      <c r="Z1696">
        <v>231108848</v>
      </c>
      <c r="AA1696">
        <v>444285600</v>
      </c>
      <c r="AB1696">
        <v>36657828</v>
      </c>
      <c r="AC1696">
        <v>128809568</v>
      </c>
      <c r="AD1696">
        <v>1013015488</v>
      </c>
      <c r="AE1696">
        <v>540542848</v>
      </c>
      <c r="AF1696">
        <v>1578638720</v>
      </c>
      <c r="AG1696">
        <v>483826496</v>
      </c>
      <c r="AH1696">
        <v>271567456</v>
      </c>
      <c r="AI1696">
        <v>197722160</v>
      </c>
      <c r="AJ1696">
        <v>469289600</v>
      </c>
      <c r="AK1696">
        <v>76418032</v>
      </c>
      <c r="AL1696">
        <v>28306744</v>
      </c>
      <c r="AM1696">
        <v>1401640448</v>
      </c>
      <c r="AN1696">
        <v>600084992</v>
      </c>
      <c r="AO1696">
        <v>188389648</v>
      </c>
      <c r="AP1696">
        <v>745911040</v>
      </c>
      <c r="AQ1696">
        <v>906778944</v>
      </c>
      <c r="AR1696">
        <v>1578638720</v>
      </c>
      <c r="AS1696">
        <v>1401640448</v>
      </c>
      <c r="AT1696">
        <v>4793</v>
      </c>
      <c r="AU1696">
        <v>0.73699999999999999</v>
      </c>
      <c r="AW1696">
        <v>0.122914</v>
      </c>
      <c r="AX1696">
        <v>0.56061000000000005</v>
      </c>
      <c r="AY1696">
        <v>2.9648500000000001E-2</v>
      </c>
      <c r="AZ1696">
        <v>60000</v>
      </c>
    </row>
    <row r="1697" spans="1:52">
      <c r="A1697">
        <v>2005</v>
      </c>
      <c r="B1697">
        <v>171100</v>
      </c>
      <c r="C1697" t="s">
        <v>289</v>
      </c>
      <c r="D1697" t="s">
        <v>281</v>
      </c>
      <c r="E1697">
        <f t="shared" si="26"/>
        <v>1</v>
      </c>
      <c r="F1697">
        <f>IF(ISNA(VLOOKUP(B1697,criteria!$U$2:$U$174,1,0)),0,1)</f>
        <v>1</v>
      </c>
      <c r="G1697">
        <v>0.7638710858817066</v>
      </c>
      <c r="H1697">
        <v>0.44857964760877383</v>
      </c>
      <c r="I1697">
        <v>21844</v>
      </c>
      <c r="J1697">
        <v>16686</v>
      </c>
      <c r="K1697">
        <v>7306</v>
      </c>
      <c r="L1697">
        <v>179</v>
      </c>
      <c r="M1697">
        <v>7485</v>
      </c>
      <c r="N1697" t="s">
        <v>322</v>
      </c>
      <c r="O1697" t="s">
        <v>282</v>
      </c>
      <c r="P1697" t="s">
        <v>50</v>
      </c>
      <c r="Q1697" t="s">
        <v>54</v>
      </c>
      <c r="V1697">
        <v>427498176</v>
      </c>
      <c r="W1697">
        <v>372726880</v>
      </c>
      <c r="Y1697">
        <v>49307512</v>
      </c>
      <c r="Z1697">
        <v>247074160</v>
      </c>
      <c r="AA1697">
        <v>423620320</v>
      </c>
      <c r="AB1697">
        <v>42827304</v>
      </c>
      <c r="AC1697">
        <v>132493320</v>
      </c>
      <c r="AD1697">
        <v>1073664896</v>
      </c>
      <c r="AE1697">
        <v>544723584</v>
      </c>
      <c r="AF1697">
        <v>1695684480</v>
      </c>
      <c r="AG1697">
        <v>507314688</v>
      </c>
      <c r="AH1697">
        <v>287091328</v>
      </c>
      <c r="AI1697">
        <v>199803568</v>
      </c>
      <c r="AJ1697">
        <v>486894912</v>
      </c>
      <c r="AK1697">
        <v>79180848</v>
      </c>
      <c r="AL1697">
        <v>33272066</v>
      </c>
      <c r="AM1697">
        <v>1498644224</v>
      </c>
      <c r="AN1697">
        <v>628984960</v>
      </c>
      <c r="AO1697">
        <v>194255776</v>
      </c>
      <c r="AP1697">
        <v>906778944</v>
      </c>
      <c r="AQ1697">
        <v>1060977408</v>
      </c>
      <c r="AR1697">
        <v>1695684480</v>
      </c>
      <c r="AS1697">
        <v>1498644224</v>
      </c>
      <c r="AT1697">
        <v>5021</v>
      </c>
      <c r="AU1697">
        <v>0.73899999999999999</v>
      </c>
      <c r="AW1697">
        <v>0.113276</v>
      </c>
      <c r="AX1697">
        <v>0.56629799999999997</v>
      </c>
      <c r="AY1697">
        <v>2.4851700000000001E-2</v>
      </c>
      <c r="AZ1697">
        <v>62316</v>
      </c>
    </row>
    <row r="1698" spans="1:52">
      <c r="A1698">
        <v>2006</v>
      </c>
      <c r="B1698">
        <v>171100</v>
      </c>
      <c r="C1698" t="s">
        <v>289</v>
      </c>
      <c r="D1698" t="s">
        <v>281</v>
      </c>
      <c r="E1698">
        <f t="shared" si="26"/>
        <v>1</v>
      </c>
      <c r="F1698">
        <f>IF(ISNA(VLOOKUP(B1698,criteria!$U$2:$U$174,1,0)),0,1)</f>
        <v>1</v>
      </c>
      <c r="G1698">
        <v>0.73325590398761131</v>
      </c>
      <c r="H1698">
        <v>0.43646603308694121</v>
      </c>
      <c r="I1698">
        <v>23247</v>
      </c>
      <c r="J1698">
        <v>17046</v>
      </c>
      <c r="K1698">
        <v>7308</v>
      </c>
      <c r="L1698">
        <v>132</v>
      </c>
      <c r="M1698">
        <v>7440</v>
      </c>
      <c r="V1698">
        <v>466452704</v>
      </c>
      <c r="W1698">
        <v>406043424</v>
      </c>
      <c r="Y1698">
        <v>55448076</v>
      </c>
      <c r="Z1698">
        <v>259076608</v>
      </c>
      <c r="AA1698">
        <v>393761440</v>
      </c>
      <c r="AB1698">
        <v>54830440</v>
      </c>
      <c r="AC1698">
        <v>140475168</v>
      </c>
      <c r="AD1698">
        <v>1134411008</v>
      </c>
      <c r="AE1698">
        <v>616960576</v>
      </c>
      <c r="AF1698">
        <v>1823846656</v>
      </c>
      <c r="AG1698">
        <v>558514368</v>
      </c>
      <c r="AH1698">
        <v>286154624</v>
      </c>
      <c r="AI1698">
        <v>218004672</v>
      </c>
      <c r="AJ1698">
        <v>504159296</v>
      </c>
      <c r="AK1698">
        <v>84618224</v>
      </c>
      <c r="AL1698">
        <v>33542728</v>
      </c>
      <c r="AM1698">
        <v>1572996096</v>
      </c>
      <c r="AN1698">
        <v>720940480</v>
      </c>
      <c r="AO1698">
        <v>228946496</v>
      </c>
      <c r="AP1698">
        <v>1060977408</v>
      </c>
      <c r="AQ1698">
        <v>1247236224</v>
      </c>
      <c r="AR1698">
        <v>1823846656</v>
      </c>
      <c r="AS1698">
        <v>1572996096</v>
      </c>
      <c r="AT1698">
        <v>5013</v>
      </c>
      <c r="AU1698">
        <v>0.74199999999999999</v>
      </c>
      <c r="AW1698">
        <v>9.4566200000000003E-2</v>
      </c>
      <c r="AX1698">
        <v>0.56974899999999995</v>
      </c>
      <c r="AY1698">
        <v>2.1751900000000001E-2</v>
      </c>
      <c r="AZ1698">
        <v>63651</v>
      </c>
    </row>
    <row r="1699" spans="1:52">
      <c r="A1699">
        <v>2007</v>
      </c>
      <c r="B1699">
        <v>171100</v>
      </c>
      <c r="C1699" t="s">
        <v>289</v>
      </c>
      <c r="D1699" t="s">
        <v>281</v>
      </c>
      <c r="E1699">
        <f t="shared" si="26"/>
        <v>1</v>
      </c>
      <c r="F1699">
        <f>IF(ISNA(VLOOKUP(B1699,criteria!$U$2:$U$174,1,0)),0,1)</f>
        <v>1</v>
      </c>
      <c r="G1699">
        <v>0.73825503355704702</v>
      </c>
      <c r="H1699">
        <v>0.41801552106430157</v>
      </c>
      <c r="I1699">
        <v>24436</v>
      </c>
      <c r="J1699">
        <v>18040</v>
      </c>
      <c r="K1699">
        <v>7408</v>
      </c>
      <c r="L1699">
        <v>133</v>
      </c>
      <c r="M1699">
        <v>7541</v>
      </c>
      <c r="N1699" t="s">
        <v>312</v>
      </c>
      <c r="O1699" t="s">
        <v>282</v>
      </c>
      <c r="P1699" t="s">
        <v>50</v>
      </c>
      <c r="Q1699" t="s">
        <v>54</v>
      </c>
      <c r="V1699">
        <v>527316864</v>
      </c>
      <c r="W1699">
        <v>459982368</v>
      </c>
      <c r="Y1699">
        <v>62087176</v>
      </c>
      <c r="Z1699">
        <v>252351632</v>
      </c>
      <c r="AA1699">
        <v>473791488</v>
      </c>
      <c r="AB1699">
        <v>48151536</v>
      </c>
      <c r="AC1699">
        <v>4161250</v>
      </c>
      <c r="AD1699">
        <v>1197766144</v>
      </c>
      <c r="AE1699">
        <v>522845152</v>
      </c>
      <c r="AF1699">
        <v>1778502656</v>
      </c>
      <c r="AG1699">
        <v>541279744</v>
      </c>
      <c r="AH1699">
        <v>348008800</v>
      </c>
      <c r="AI1699">
        <v>219081152</v>
      </c>
      <c r="AJ1699">
        <v>567089920</v>
      </c>
      <c r="AK1699">
        <v>133430576</v>
      </c>
      <c r="AL1699">
        <v>31343144</v>
      </c>
      <c r="AM1699">
        <v>1714075392</v>
      </c>
      <c r="AN1699">
        <v>808334208</v>
      </c>
      <c r="AO1699">
        <v>263295120</v>
      </c>
      <c r="AP1699">
        <v>1635420032</v>
      </c>
      <c r="AQ1699">
        <v>1657725056</v>
      </c>
      <c r="AR1699">
        <v>1778502656</v>
      </c>
      <c r="AS1699">
        <v>1714075392</v>
      </c>
      <c r="AT1699">
        <v>5135</v>
      </c>
      <c r="AU1699">
        <v>0.752</v>
      </c>
      <c r="AW1699">
        <v>7.2676699999999997E-2</v>
      </c>
      <c r="AX1699">
        <v>0.56150599999999995</v>
      </c>
      <c r="AY1699">
        <v>1.72129E-2</v>
      </c>
      <c r="AZ1699">
        <v>67621</v>
      </c>
    </row>
    <row r="1700" spans="1:52">
      <c r="A1700">
        <v>2008</v>
      </c>
      <c r="B1700">
        <v>171100</v>
      </c>
      <c r="C1700" t="s">
        <v>289</v>
      </c>
      <c r="D1700" t="s">
        <v>281</v>
      </c>
      <c r="E1700">
        <f t="shared" si="26"/>
        <v>1</v>
      </c>
      <c r="F1700">
        <f>IF(ISNA(VLOOKUP(B1700,criteria!$U$2:$U$174,1,0)),0,1)</f>
        <v>1</v>
      </c>
      <c r="G1700">
        <v>0.70026183125561769</v>
      </c>
      <c r="H1700">
        <v>0.42161951001730008</v>
      </c>
      <c r="I1700">
        <v>25589</v>
      </c>
      <c r="J1700">
        <v>17919</v>
      </c>
      <c r="K1700">
        <v>7426</v>
      </c>
      <c r="L1700">
        <v>129</v>
      </c>
      <c r="M1700">
        <v>7555</v>
      </c>
      <c r="N1700" t="s">
        <v>312</v>
      </c>
      <c r="O1700" t="s">
        <v>282</v>
      </c>
      <c r="P1700" t="s">
        <v>50</v>
      </c>
      <c r="Q1700" t="s">
        <v>54</v>
      </c>
      <c r="V1700">
        <v>587707904</v>
      </c>
      <c r="W1700">
        <v>509832032</v>
      </c>
      <c r="Y1700">
        <v>74618184</v>
      </c>
      <c r="Z1700">
        <v>266278336</v>
      </c>
      <c r="AA1700">
        <v>454607296</v>
      </c>
      <c r="AB1700">
        <v>55081460</v>
      </c>
      <c r="AC1700">
        <v>22737768</v>
      </c>
      <c r="AD1700">
        <v>1263049344</v>
      </c>
      <c r="AE1700">
        <v>204396480</v>
      </c>
      <c r="AF1700">
        <v>1498132352</v>
      </c>
      <c r="AG1700">
        <v>589729600</v>
      </c>
      <c r="AH1700">
        <v>313429088</v>
      </c>
      <c r="AI1700">
        <v>229511216</v>
      </c>
      <c r="AJ1700">
        <v>542940288</v>
      </c>
      <c r="AK1700">
        <v>105842944</v>
      </c>
      <c r="AL1700">
        <v>39193492</v>
      </c>
      <c r="AM1700">
        <v>1798712064</v>
      </c>
      <c r="AN1700">
        <v>874879296</v>
      </c>
      <c r="AO1700">
        <v>276044800</v>
      </c>
      <c r="AP1700">
        <v>1657725056</v>
      </c>
      <c r="AQ1700">
        <v>1359659008</v>
      </c>
      <c r="AR1700">
        <v>1498132352</v>
      </c>
      <c r="AS1700">
        <v>1798712064</v>
      </c>
      <c r="AT1700">
        <v>5341</v>
      </c>
      <c r="AU1700">
        <v>0.77</v>
      </c>
      <c r="AW1700">
        <v>6.6319400000000001E-2</v>
      </c>
      <c r="AX1700">
        <v>0.558836</v>
      </c>
      <c r="AY1700">
        <v>1.5876999999999999E-2</v>
      </c>
      <c r="AZ1700">
        <v>71328</v>
      </c>
    </row>
    <row r="1701" spans="1:52">
      <c r="A1701">
        <v>2009</v>
      </c>
      <c r="B1701">
        <v>171100</v>
      </c>
      <c r="C1701" t="s">
        <v>289</v>
      </c>
      <c r="D1701" t="s">
        <v>281</v>
      </c>
      <c r="E1701">
        <f t="shared" si="26"/>
        <v>1</v>
      </c>
      <c r="F1701">
        <f>IF(ISNA(VLOOKUP(B1701,criteria!$U$2:$U$174,1,0)),0,1)</f>
        <v>1</v>
      </c>
      <c r="G1701">
        <v>0.7242370545382949</v>
      </c>
      <c r="H1701">
        <v>0.4032187907785994</v>
      </c>
      <c r="I1701">
        <v>25395</v>
      </c>
      <c r="J1701">
        <v>18392</v>
      </c>
      <c r="K1701">
        <v>7280</v>
      </c>
      <c r="L1701">
        <v>136</v>
      </c>
      <c r="M1701">
        <v>7416</v>
      </c>
      <c r="V1701">
        <v>636309248</v>
      </c>
      <c r="W1701">
        <v>542389376</v>
      </c>
      <c r="Y1701">
        <v>73189592</v>
      </c>
      <c r="Z1701">
        <v>320057216</v>
      </c>
      <c r="AA1701">
        <v>447878880</v>
      </c>
      <c r="AB1701">
        <v>52838880</v>
      </c>
      <c r="AC1701">
        <v>2938080</v>
      </c>
      <c r="AD1701">
        <v>1339279616</v>
      </c>
      <c r="AE1701">
        <v>613900288</v>
      </c>
      <c r="AF1701">
        <v>2006353152</v>
      </c>
      <c r="AG1701">
        <v>593349888</v>
      </c>
      <c r="AH1701">
        <v>326380480</v>
      </c>
      <c r="AI1701">
        <v>244528144</v>
      </c>
      <c r="AJ1701">
        <v>570908608</v>
      </c>
      <c r="AK1701">
        <v>103563016</v>
      </c>
      <c r="AL1701">
        <v>39278784</v>
      </c>
      <c r="AM1701">
        <v>1829539968</v>
      </c>
      <c r="AN1701">
        <v>895096064</v>
      </c>
      <c r="AO1701">
        <v>288465920</v>
      </c>
      <c r="AP1701">
        <v>1359659008</v>
      </c>
      <c r="AQ1701">
        <v>1466775296</v>
      </c>
      <c r="AR1701">
        <v>2006353152</v>
      </c>
      <c r="AS1701">
        <v>1829539968</v>
      </c>
      <c r="AT1701">
        <v>5721</v>
      </c>
      <c r="AU1701">
        <v>0.77</v>
      </c>
      <c r="AW1701">
        <v>6.9931199999999999E-2</v>
      </c>
      <c r="AX1701">
        <v>0.54834700000000003</v>
      </c>
      <c r="AY1701">
        <v>1.6240000000000001E-2</v>
      </c>
      <c r="AZ1701">
        <v>68635</v>
      </c>
    </row>
    <row r="1702" spans="1:52">
      <c r="A1702">
        <v>2010</v>
      </c>
      <c r="B1702">
        <v>171100</v>
      </c>
      <c r="C1702" t="s">
        <v>289</v>
      </c>
      <c r="D1702" t="s">
        <v>281</v>
      </c>
      <c r="E1702">
        <f t="shared" si="26"/>
        <v>1</v>
      </c>
      <c r="F1702">
        <f>IF(ISNA(VLOOKUP(B1702,criteria!$U$2:$U$174,1,0)),0,1)</f>
        <v>1</v>
      </c>
      <c r="G1702">
        <v>0.6997807262050767</v>
      </c>
      <c r="H1702">
        <v>0.39168304211588506</v>
      </c>
      <c r="I1702">
        <v>26907</v>
      </c>
      <c r="J1702">
        <v>18829</v>
      </c>
      <c r="K1702">
        <v>7227</v>
      </c>
      <c r="L1702">
        <v>148</v>
      </c>
      <c r="M1702">
        <v>7375</v>
      </c>
      <c r="N1702" t="s">
        <v>312</v>
      </c>
      <c r="O1702" t="s">
        <v>282</v>
      </c>
      <c r="P1702" t="s">
        <v>50</v>
      </c>
      <c r="Q1702" t="s">
        <v>54</v>
      </c>
      <c r="R1702">
        <v>-84.479900000000001</v>
      </c>
      <c r="S1702">
        <v>42.724600000000002</v>
      </c>
      <c r="V1702">
        <v>665585728</v>
      </c>
      <c r="W1702">
        <v>568444800</v>
      </c>
      <c r="Y1702">
        <v>65815924</v>
      </c>
      <c r="Z1702">
        <v>340298432</v>
      </c>
      <c r="AA1702">
        <v>359857216</v>
      </c>
      <c r="AB1702">
        <v>46195820</v>
      </c>
      <c r="AC1702">
        <v>68407584</v>
      </c>
      <c r="AD1702">
        <v>1389555712</v>
      </c>
      <c r="AE1702">
        <v>729282944</v>
      </c>
      <c r="AF1702">
        <v>2153808896</v>
      </c>
      <c r="AG1702">
        <v>604726016</v>
      </c>
      <c r="AH1702">
        <v>348019488</v>
      </c>
      <c r="AI1702">
        <v>238676400</v>
      </c>
      <c r="AJ1702">
        <v>586695872</v>
      </c>
      <c r="AK1702">
        <v>109094048</v>
      </c>
      <c r="AL1702">
        <v>40570512</v>
      </c>
      <c r="AM1702">
        <v>1897055360</v>
      </c>
      <c r="AN1702">
        <v>901249152</v>
      </c>
      <c r="AO1702">
        <v>321079520</v>
      </c>
      <c r="AP1702">
        <v>1466775296</v>
      </c>
      <c r="AQ1702">
        <v>1758504960</v>
      </c>
      <c r="AR1702">
        <v>2153808896</v>
      </c>
      <c r="AS1702">
        <v>1897055360</v>
      </c>
      <c r="AT1702">
        <v>5630</v>
      </c>
      <c r="AU1702">
        <v>0.77100000000000002</v>
      </c>
      <c r="AW1702">
        <v>6.9945199999999999E-2</v>
      </c>
      <c r="AX1702">
        <v>0.54627000000000003</v>
      </c>
      <c r="AY1702">
        <v>1.42881E-2</v>
      </c>
      <c r="AZ1702">
        <v>65600</v>
      </c>
    </row>
    <row r="1703" spans="1:52">
      <c r="A1703">
        <v>2011</v>
      </c>
      <c r="B1703">
        <v>171100</v>
      </c>
      <c r="C1703" t="s">
        <v>289</v>
      </c>
      <c r="D1703" t="s">
        <v>281</v>
      </c>
      <c r="E1703">
        <f t="shared" si="26"/>
        <v>1</v>
      </c>
      <c r="F1703">
        <f>IF(ISNA(VLOOKUP(B1703,criteria!$U$2:$U$174,1,0)),0,1)</f>
        <v>1</v>
      </c>
      <c r="G1703">
        <v>0.72944819819819817</v>
      </c>
      <c r="H1703">
        <v>0.38517946738710923</v>
      </c>
      <c r="I1703">
        <v>28416</v>
      </c>
      <c r="J1703">
        <v>20728</v>
      </c>
      <c r="K1703">
        <v>7827</v>
      </c>
      <c r="L1703">
        <v>157</v>
      </c>
      <c r="M1703">
        <v>7984</v>
      </c>
      <c r="N1703" t="s">
        <v>312</v>
      </c>
      <c r="O1703" t="s">
        <v>282</v>
      </c>
      <c r="P1703" t="s">
        <v>50</v>
      </c>
      <c r="Q1703" t="s">
        <v>54</v>
      </c>
      <c r="R1703">
        <v>-84.473600000000005</v>
      </c>
      <c r="S1703">
        <v>42.724800000000002</v>
      </c>
      <c r="T1703">
        <v>4.2999999999999997E-2</v>
      </c>
      <c r="U1703">
        <v>6896</v>
      </c>
      <c r="V1703">
        <v>743952320</v>
      </c>
      <c r="W1703">
        <v>640489856</v>
      </c>
      <c r="Y1703">
        <v>64592400</v>
      </c>
      <c r="Z1703">
        <v>368818048</v>
      </c>
      <c r="AA1703">
        <v>315330304</v>
      </c>
      <c r="AB1703">
        <v>52040288</v>
      </c>
      <c r="AC1703">
        <v>59724300</v>
      </c>
      <c r="AD1703">
        <v>1503423360</v>
      </c>
      <c r="AE1703">
        <v>368806848</v>
      </c>
      <c r="AF1703">
        <v>1918265088</v>
      </c>
      <c r="AG1703">
        <v>619689216</v>
      </c>
      <c r="AH1703">
        <v>379851168</v>
      </c>
      <c r="AI1703">
        <v>229618944</v>
      </c>
      <c r="AJ1703">
        <v>609470080</v>
      </c>
      <c r="AK1703">
        <v>115393656</v>
      </c>
      <c r="AL1703">
        <v>41630436</v>
      </c>
      <c r="AM1703">
        <v>1966270464</v>
      </c>
      <c r="AN1703">
        <v>917387584</v>
      </c>
      <c r="AO1703">
        <v>335043968</v>
      </c>
      <c r="AP1703">
        <v>1758504960</v>
      </c>
      <c r="AQ1703">
        <v>1760708096</v>
      </c>
      <c r="AR1703">
        <v>1918265088</v>
      </c>
      <c r="AS1703">
        <v>1966270464</v>
      </c>
      <c r="AT1703">
        <v>5781</v>
      </c>
      <c r="AU1703">
        <v>0.79100000000000004</v>
      </c>
      <c r="AW1703">
        <v>6.25E-2</v>
      </c>
      <c r="AX1703">
        <v>0.54591000000000001</v>
      </c>
      <c r="AY1703">
        <v>1.17444E-2</v>
      </c>
      <c r="AZ1703">
        <v>67790</v>
      </c>
    </row>
    <row r="1704" spans="1:52">
      <c r="A1704">
        <v>2012</v>
      </c>
      <c r="B1704">
        <v>171100</v>
      </c>
      <c r="C1704" t="s">
        <v>289</v>
      </c>
      <c r="D1704" t="s">
        <v>281</v>
      </c>
      <c r="E1704">
        <f t="shared" si="26"/>
        <v>1</v>
      </c>
      <c r="F1704">
        <f>IF(ISNA(VLOOKUP(B1704,criteria!$U$2:$U$174,1,0)),0,1)</f>
        <v>1</v>
      </c>
      <c r="G1704">
        <v>0.7056312863949179</v>
      </c>
      <c r="H1704">
        <v>0.3917100389178037</v>
      </c>
      <c r="I1704">
        <v>30224</v>
      </c>
      <c r="J1704">
        <v>21327</v>
      </c>
      <c r="K1704">
        <v>8218</v>
      </c>
      <c r="L1704">
        <v>136</v>
      </c>
      <c r="M1704">
        <v>8354</v>
      </c>
      <c r="T1704">
        <v>5.8999999999999997E-2</v>
      </c>
      <c r="U1704">
        <v>7341</v>
      </c>
      <c r="V1704">
        <v>803677376</v>
      </c>
      <c r="W1704">
        <v>697335872</v>
      </c>
      <c r="Y1704">
        <v>72977976</v>
      </c>
      <c r="Z1704">
        <v>351989984</v>
      </c>
      <c r="AA1704">
        <v>326853728</v>
      </c>
      <c r="AB1704">
        <v>45574784</v>
      </c>
      <c r="AC1704">
        <v>60822196</v>
      </c>
      <c r="AD1704">
        <v>1578404480</v>
      </c>
      <c r="AE1704">
        <v>575259456</v>
      </c>
      <c r="AF1704">
        <v>2208876544</v>
      </c>
      <c r="AG1704">
        <v>636243264</v>
      </c>
      <c r="AH1704">
        <v>389682464</v>
      </c>
      <c r="AI1704">
        <v>254062016</v>
      </c>
      <c r="AJ1704">
        <v>643744512</v>
      </c>
      <c r="AK1704">
        <v>117629488</v>
      </c>
      <c r="AL1704">
        <v>56272872</v>
      </c>
      <c r="AM1704">
        <v>2060044288</v>
      </c>
      <c r="AN1704">
        <v>969942720</v>
      </c>
      <c r="AO1704">
        <v>347013888</v>
      </c>
      <c r="AP1704">
        <v>1760708096</v>
      </c>
      <c r="AQ1704">
        <v>2007498240</v>
      </c>
      <c r="AR1704">
        <v>2208876544</v>
      </c>
      <c r="AS1704">
        <v>2060044288</v>
      </c>
      <c r="AT1704">
        <v>5723</v>
      </c>
      <c r="AU1704">
        <v>0.77400000000000002</v>
      </c>
      <c r="AW1704">
        <v>5.9051199999999998E-2</v>
      </c>
      <c r="AX1704">
        <v>0.53813200000000005</v>
      </c>
      <c r="AY1704">
        <v>1.1530200000000001E-2</v>
      </c>
      <c r="AZ1704">
        <v>70381.5</v>
      </c>
    </row>
    <row r="1705" spans="1:52">
      <c r="A1705">
        <v>2013</v>
      </c>
      <c r="B1705">
        <v>171100</v>
      </c>
      <c r="C1705" t="s">
        <v>289</v>
      </c>
      <c r="D1705" t="s">
        <v>281</v>
      </c>
      <c r="E1705">
        <f t="shared" si="26"/>
        <v>1</v>
      </c>
      <c r="F1705">
        <f>IF(ISNA(VLOOKUP(B1705,criteria!$U$2:$U$174,1,0)),0,1)</f>
        <v>1</v>
      </c>
      <c r="G1705">
        <v>0.68648940563550298</v>
      </c>
      <c r="H1705">
        <v>0.37302174919018971</v>
      </c>
      <c r="I1705">
        <v>31479</v>
      </c>
      <c r="J1705">
        <v>21610</v>
      </c>
      <c r="K1705">
        <v>7924</v>
      </c>
      <c r="L1705">
        <v>137</v>
      </c>
      <c r="M1705">
        <v>8061</v>
      </c>
      <c r="T1705">
        <v>5.7000000000000002E-2</v>
      </c>
      <c r="U1705">
        <v>7812</v>
      </c>
      <c r="V1705">
        <v>866206656</v>
      </c>
      <c r="W1705">
        <v>753413248</v>
      </c>
      <c r="Y1705">
        <v>71434912</v>
      </c>
      <c r="Z1705">
        <v>346127808</v>
      </c>
      <c r="AA1705">
        <v>329837312</v>
      </c>
      <c r="AB1705">
        <v>55176824</v>
      </c>
      <c r="AC1705">
        <v>63039076</v>
      </c>
      <c r="AD1705">
        <v>1620119040</v>
      </c>
      <c r="AE1705">
        <v>727770944</v>
      </c>
      <c r="AF1705">
        <v>2457490176</v>
      </c>
      <c r="AG1705">
        <v>680937664</v>
      </c>
      <c r="AH1705">
        <v>373821504</v>
      </c>
      <c r="AI1705">
        <v>242588048</v>
      </c>
      <c r="AJ1705">
        <v>616409536</v>
      </c>
      <c r="AK1705">
        <v>133145264</v>
      </c>
      <c r="AL1705">
        <v>59591104</v>
      </c>
      <c r="AM1705">
        <v>2109937920</v>
      </c>
      <c r="AN1705">
        <v>1008015040</v>
      </c>
      <c r="AO1705">
        <v>357098304</v>
      </c>
      <c r="AP1705">
        <v>2007498240</v>
      </c>
      <c r="AQ1705">
        <v>2549136896</v>
      </c>
      <c r="AR1705">
        <v>2457490176</v>
      </c>
      <c r="AS1705">
        <v>2109937920</v>
      </c>
      <c r="AT1705">
        <v>5824</v>
      </c>
      <c r="AU1705">
        <v>0.78900000000000003</v>
      </c>
      <c r="AW1705">
        <v>6.2983399999999995E-2</v>
      </c>
      <c r="AX1705">
        <v>0.53438200000000002</v>
      </c>
      <c r="AY1705">
        <v>1.3259699999999999E-2</v>
      </c>
      <c r="AZ1705">
        <v>71261</v>
      </c>
    </row>
    <row r="1706" spans="1:52">
      <c r="A1706">
        <v>2014</v>
      </c>
      <c r="B1706">
        <v>171100</v>
      </c>
      <c r="C1706" t="s">
        <v>289</v>
      </c>
      <c r="D1706" t="s">
        <v>281</v>
      </c>
      <c r="E1706">
        <f t="shared" si="26"/>
        <v>1</v>
      </c>
      <c r="F1706">
        <f>IF(ISNA(VLOOKUP(B1706,criteria!$U$2:$U$174,1,0)),0,1)</f>
        <v>1</v>
      </c>
      <c r="G1706">
        <v>0.66092559694077269</v>
      </c>
      <c r="H1706">
        <v>0.36697038724373576</v>
      </c>
      <c r="I1706">
        <v>33211</v>
      </c>
      <c r="J1706">
        <v>21950</v>
      </c>
      <c r="K1706">
        <v>7890</v>
      </c>
      <c r="L1706">
        <v>165</v>
      </c>
      <c r="M1706">
        <v>8055</v>
      </c>
      <c r="N1706" t="s">
        <v>312</v>
      </c>
      <c r="O1706" t="s">
        <v>282</v>
      </c>
      <c r="P1706" t="s">
        <v>50</v>
      </c>
      <c r="Q1706" t="s">
        <v>54</v>
      </c>
      <c r="R1706">
        <v>-84.473600000000005</v>
      </c>
      <c r="S1706">
        <v>42.724800000000002</v>
      </c>
      <c r="T1706">
        <v>0.04</v>
      </c>
      <c r="U1706">
        <v>8392</v>
      </c>
      <c r="V1706">
        <v>914411264</v>
      </c>
      <c r="W1706">
        <v>796953664</v>
      </c>
      <c r="Y1706">
        <v>80977128</v>
      </c>
      <c r="Z1706">
        <v>361284800</v>
      </c>
      <c r="AA1706">
        <v>355883040</v>
      </c>
      <c r="AB1706">
        <v>72509328</v>
      </c>
      <c r="AC1706">
        <v>61720496</v>
      </c>
      <c r="AD1706">
        <v>1742433920</v>
      </c>
      <c r="AE1706">
        <v>528529696</v>
      </c>
      <c r="AF1706">
        <v>2409680640</v>
      </c>
      <c r="AG1706">
        <v>715928576</v>
      </c>
      <c r="AH1706">
        <v>389792768</v>
      </c>
      <c r="AI1706">
        <v>246106688</v>
      </c>
      <c r="AJ1706">
        <v>635899456</v>
      </c>
      <c r="AK1706">
        <v>143610576</v>
      </c>
      <c r="AL1706">
        <v>62011660</v>
      </c>
      <c r="AM1706">
        <v>2203615744</v>
      </c>
      <c r="AN1706">
        <v>1044520640</v>
      </c>
      <c r="AO1706">
        <v>366648512</v>
      </c>
      <c r="AP1706">
        <v>2549136896</v>
      </c>
      <c r="AQ1706">
        <v>2671410688</v>
      </c>
      <c r="AR1706">
        <v>2409680640</v>
      </c>
      <c r="AS1706">
        <v>2203615744</v>
      </c>
      <c r="AT1706">
        <v>5594</v>
      </c>
      <c r="AU1706">
        <v>0.77200000000000002</v>
      </c>
      <c r="AW1706">
        <v>6.7680199999999996E-2</v>
      </c>
      <c r="AX1706">
        <v>0.53603000000000001</v>
      </c>
      <c r="AY1706">
        <v>1.4686899999999999E-2</v>
      </c>
      <c r="AZ1706">
        <v>72000</v>
      </c>
    </row>
    <row r="1707" spans="1:52">
      <c r="A1707">
        <v>2015</v>
      </c>
      <c r="B1707">
        <v>171100</v>
      </c>
      <c r="C1707" t="s">
        <v>289</v>
      </c>
      <c r="D1707" t="s">
        <v>281</v>
      </c>
      <c r="E1707">
        <f t="shared" si="26"/>
        <v>1</v>
      </c>
      <c r="F1707">
        <f>IF(ISNA(VLOOKUP(B1707,criteria!$U$2:$U$174,1,0)),0,1)</f>
        <v>1</v>
      </c>
      <c r="G1707">
        <v>0.66280453257790373</v>
      </c>
      <c r="H1707">
        <v>0.34931828866948755</v>
      </c>
      <c r="I1707">
        <v>35300</v>
      </c>
      <c r="J1707">
        <v>23397</v>
      </c>
      <c r="K1707">
        <v>7991</v>
      </c>
      <c r="L1707">
        <v>182</v>
      </c>
      <c r="M1707">
        <v>8173</v>
      </c>
      <c r="T1707">
        <v>3.5999999999999997E-2</v>
      </c>
      <c r="U1707">
        <v>8369</v>
      </c>
      <c r="V1707">
        <v>958164480</v>
      </c>
      <c r="W1707">
        <v>830376128</v>
      </c>
      <c r="Y1707">
        <v>83974632</v>
      </c>
      <c r="Z1707">
        <v>364360736</v>
      </c>
      <c r="AA1707">
        <v>364769888</v>
      </c>
      <c r="AB1707">
        <v>60009296</v>
      </c>
      <c r="AC1707">
        <v>65977208</v>
      </c>
      <c r="AD1707">
        <v>1811134464</v>
      </c>
      <c r="AE1707">
        <v>329997920</v>
      </c>
      <c r="AF1707">
        <v>2406401280</v>
      </c>
      <c r="AG1707">
        <v>706311552</v>
      </c>
      <c r="AH1707">
        <v>349725088</v>
      </c>
      <c r="AI1707">
        <v>244510720</v>
      </c>
      <c r="AJ1707">
        <v>594235776</v>
      </c>
      <c r="AK1707">
        <v>128192448</v>
      </c>
      <c r="AL1707">
        <v>54301496</v>
      </c>
      <c r="AM1707">
        <v>2335390976</v>
      </c>
      <c r="AN1707">
        <v>1102364160</v>
      </c>
      <c r="AO1707">
        <v>393128736</v>
      </c>
      <c r="AP1707">
        <v>2671410688</v>
      </c>
      <c r="AQ1707">
        <v>2590300416</v>
      </c>
      <c r="AR1707">
        <v>2406401280</v>
      </c>
      <c r="AS1707">
        <v>2335390976</v>
      </c>
      <c r="AT1707">
        <v>5651</v>
      </c>
      <c r="AU1707">
        <v>0.78300000000000003</v>
      </c>
      <c r="AW1707">
        <v>6.3020400000000004E-2</v>
      </c>
      <c r="AX1707">
        <v>0.54667399999999999</v>
      </c>
      <c r="AY1707">
        <v>1.4725200000000001E-2</v>
      </c>
      <c r="AZ1707">
        <v>71529</v>
      </c>
    </row>
    <row r="1708" spans="1:52">
      <c r="A1708">
        <v>2016</v>
      </c>
      <c r="B1708">
        <v>171100</v>
      </c>
      <c r="C1708" t="s">
        <v>289</v>
      </c>
      <c r="D1708" t="s">
        <v>281</v>
      </c>
      <c r="E1708">
        <f t="shared" si="26"/>
        <v>1</v>
      </c>
      <c r="F1708">
        <f>IF(ISNA(VLOOKUP(B1708,criteria!$U$2:$U$174,1,0)),0,1)</f>
        <v>1</v>
      </c>
      <c r="G1708">
        <v>0.65744397011739597</v>
      </c>
      <c r="H1708">
        <v>0.33237287447749686</v>
      </c>
      <c r="I1708">
        <v>37480</v>
      </c>
      <c r="J1708">
        <v>24641</v>
      </c>
      <c r="K1708">
        <v>8005</v>
      </c>
      <c r="L1708">
        <v>185</v>
      </c>
      <c r="M1708">
        <v>8190</v>
      </c>
      <c r="N1708" t="s">
        <v>312</v>
      </c>
      <c r="O1708" t="s">
        <v>282</v>
      </c>
      <c r="P1708" t="s">
        <v>50</v>
      </c>
      <c r="Q1708" t="s">
        <v>54</v>
      </c>
      <c r="R1708">
        <v>-84.476100000000002</v>
      </c>
      <c r="S1708">
        <v>42.732100000000003</v>
      </c>
      <c r="T1708">
        <v>3.5000000000000003E-2</v>
      </c>
      <c r="U1708">
        <v>8387</v>
      </c>
      <c r="V1708">
        <v>995498496</v>
      </c>
      <c r="W1708">
        <v>859117504</v>
      </c>
      <c r="Y1708">
        <v>93852576</v>
      </c>
      <c r="Z1708">
        <v>374797632</v>
      </c>
      <c r="AA1708">
        <v>383880416</v>
      </c>
      <c r="AB1708">
        <v>68413056</v>
      </c>
      <c r="AC1708">
        <v>70439464</v>
      </c>
      <c r="AD1708">
        <v>1931553408</v>
      </c>
      <c r="AE1708">
        <v>842639808</v>
      </c>
      <c r="AF1708">
        <v>2954520064</v>
      </c>
      <c r="AG1708">
        <v>762111552</v>
      </c>
      <c r="AH1708">
        <v>380486528</v>
      </c>
      <c r="AI1708">
        <v>286986336</v>
      </c>
      <c r="AJ1708">
        <v>667472896</v>
      </c>
      <c r="AK1708">
        <v>131448360</v>
      </c>
      <c r="AL1708">
        <v>51190272</v>
      </c>
      <c r="AM1708">
        <v>2472572672</v>
      </c>
      <c r="AN1708">
        <v>1156761088</v>
      </c>
      <c r="AO1708">
        <v>421132576</v>
      </c>
      <c r="AP1708">
        <v>2590300416</v>
      </c>
      <c r="AQ1708">
        <v>3084973312</v>
      </c>
      <c r="AR1708">
        <v>2954520064</v>
      </c>
      <c r="AS1708">
        <v>2472572672</v>
      </c>
      <c r="AT1708">
        <v>6207</v>
      </c>
      <c r="AU1708">
        <v>0.79300000000000004</v>
      </c>
      <c r="AW1708">
        <v>5.6066699999999997E-2</v>
      </c>
      <c r="AX1708">
        <v>0.55347900000000005</v>
      </c>
      <c r="AY1708">
        <v>1.2171700000000001E-2</v>
      </c>
      <c r="AZ1708">
        <v>70982</v>
      </c>
    </row>
    <row r="1709" spans="1:52">
      <c r="A1709">
        <v>2017</v>
      </c>
      <c r="B1709">
        <v>171100</v>
      </c>
      <c r="C1709" t="s">
        <v>289</v>
      </c>
      <c r="D1709" t="s">
        <v>281</v>
      </c>
      <c r="E1709">
        <f t="shared" si="26"/>
        <v>1</v>
      </c>
      <c r="F1709">
        <f>IF(ISNA(VLOOKUP(B1709,criteria!$U$2:$U$174,1,0)),0,1)</f>
        <v>1</v>
      </c>
      <c r="G1709">
        <v>0.71549124311761614</v>
      </c>
      <c r="H1709">
        <v>0.32351121423047174</v>
      </c>
      <c r="I1709">
        <v>36143</v>
      </c>
      <c r="J1709">
        <v>25860</v>
      </c>
      <c r="K1709">
        <v>8140</v>
      </c>
      <c r="L1709">
        <v>226</v>
      </c>
      <c r="M1709">
        <v>8366</v>
      </c>
      <c r="T1709">
        <v>2.9000000000000001E-2</v>
      </c>
      <c r="U1709">
        <v>8442</v>
      </c>
      <c r="V1709">
        <v>1016385920</v>
      </c>
      <c r="W1709">
        <v>867902208</v>
      </c>
      <c r="Y1709">
        <v>91221832</v>
      </c>
      <c r="Z1709">
        <v>401603904</v>
      </c>
      <c r="AA1709">
        <v>386723456</v>
      </c>
      <c r="AB1709">
        <v>63967476</v>
      </c>
      <c r="AC1709">
        <v>70637640</v>
      </c>
      <c r="AD1709">
        <v>1986872832</v>
      </c>
      <c r="AE1709">
        <v>779236096</v>
      </c>
      <c r="AF1709">
        <v>2898553344</v>
      </c>
      <c r="AG1709">
        <v>815198784</v>
      </c>
      <c r="AH1709">
        <v>457653664</v>
      </c>
      <c r="AI1709">
        <v>336119520</v>
      </c>
      <c r="AJ1709">
        <v>793773184</v>
      </c>
      <c r="AK1709">
        <v>177698144</v>
      </c>
      <c r="AL1709">
        <v>61612864</v>
      </c>
      <c r="AM1709">
        <v>3144844032</v>
      </c>
      <c r="AN1709">
        <v>1207371008</v>
      </c>
      <c r="AO1709">
        <v>464366592</v>
      </c>
      <c r="AP1709">
        <v>3084973312</v>
      </c>
      <c r="AQ1709">
        <v>3306596864</v>
      </c>
      <c r="AR1709">
        <v>2898553344</v>
      </c>
      <c r="AS1709">
        <v>3144844032</v>
      </c>
    </row>
    <row r="1710" spans="1:52">
      <c r="A1710">
        <v>1990</v>
      </c>
      <c r="B1710">
        <v>171128</v>
      </c>
      <c r="C1710" t="s">
        <v>332</v>
      </c>
      <c r="D1710" t="s">
        <v>281</v>
      </c>
      <c r="E1710">
        <f t="shared" si="26"/>
        <v>0</v>
      </c>
      <c r="F1710">
        <f>IF(ISNA(VLOOKUP(B1710,criteria!$U$2:$U$174,1,0)),0,1)</f>
        <v>1</v>
      </c>
      <c r="G1710" t="s">
        <v>636</v>
      </c>
      <c r="H1710" t="s">
        <v>636</v>
      </c>
      <c r="N1710">
        <v>49931</v>
      </c>
      <c r="O1710" t="s">
        <v>282</v>
      </c>
      <c r="V1710">
        <v>17431000</v>
      </c>
      <c r="Z1710">
        <v>9135000</v>
      </c>
      <c r="AA1710">
        <v>41134000</v>
      </c>
      <c r="AB1710">
        <v>6708000</v>
      </c>
      <c r="AC1710">
        <v>657000</v>
      </c>
      <c r="AF1710">
        <v>93412000</v>
      </c>
      <c r="AG1710">
        <v>30196000</v>
      </c>
      <c r="AH1710">
        <v>15364000</v>
      </c>
      <c r="AI1710">
        <v>1221000</v>
      </c>
      <c r="AJ1710">
        <v>16585000</v>
      </c>
      <c r="AK1710">
        <v>7764000</v>
      </c>
      <c r="AL1710">
        <v>4553000</v>
      </c>
      <c r="AM1710">
        <v>97190000</v>
      </c>
      <c r="AN1710">
        <v>38431192</v>
      </c>
      <c r="AO1710">
        <v>11614000</v>
      </c>
    </row>
    <row r="1711" spans="1:52">
      <c r="A1711">
        <v>1991</v>
      </c>
      <c r="B1711">
        <v>171128</v>
      </c>
      <c r="C1711" t="s">
        <v>332</v>
      </c>
      <c r="D1711" t="s">
        <v>281</v>
      </c>
      <c r="E1711">
        <f t="shared" si="26"/>
        <v>0</v>
      </c>
      <c r="F1711">
        <f>IF(ISNA(VLOOKUP(B1711,criteria!$U$2:$U$174,1,0)),0,1)</f>
        <v>1</v>
      </c>
      <c r="G1711" t="s">
        <v>636</v>
      </c>
      <c r="H1711" t="s">
        <v>636</v>
      </c>
      <c r="N1711">
        <v>49931</v>
      </c>
      <c r="O1711" t="s">
        <v>282</v>
      </c>
      <c r="V1711">
        <v>24553000</v>
      </c>
      <c r="Z1711">
        <v>10278000</v>
      </c>
      <c r="AA1711">
        <v>42399000</v>
      </c>
      <c r="AB1711">
        <v>5257000</v>
      </c>
      <c r="AC1711">
        <v>131000</v>
      </c>
      <c r="AF1711">
        <v>102090000</v>
      </c>
      <c r="AG1711">
        <v>29625000</v>
      </c>
      <c r="AH1711">
        <v>13474000</v>
      </c>
      <c r="AI1711">
        <v>1171000</v>
      </c>
      <c r="AJ1711">
        <v>14645000</v>
      </c>
      <c r="AK1711">
        <v>6226000</v>
      </c>
      <c r="AL1711">
        <v>4627000</v>
      </c>
      <c r="AM1711">
        <v>100569000</v>
      </c>
      <c r="AN1711">
        <v>38872000</v>
      </c>
      <c r="AO1711">
        <v>13054000</v>
      </c>
    </row>
    <row r="1712" spans="1:52">
      <c r="A1712">
        <v>1992</v>
      </c>
      <c r="B1712">
        <v>171128</v>
      </c>
      <c r="C1712" t="s">
        <v>332</v>
      </c>
      <c r="D1712" t="s">
        <v>281</v>
      </c>
      <c r="E1712">
        <f t="shared" si="26"/>
        <v>0</v>
      </c>
      <c r="F1712">
        <f>IF(ISNA(VLOOKUP(B1712,criteria!$U$2:$U$174,1,0)),0,1)</f>
        <v>1</v>
      </c>
      <c r="G1712" t="s">
        <v>636</v>
      </c>
      <c r="H1712" t="s">
        <v>636</v>
      </c>
      <c r="N1712">
        <v>499311295</v>
      </c>
      <c r="O1712" t="s">
        <v>282</v>
      </c>
      <c r="V1712">
        <v>27672000</v>
      </c>
      <c r="Z1712">
        <v>12073000</v>
      </c>
      <c r="AA1712">
        <v>43047000</v>
      </c>
      <c r="AB1712">
        <v>7329000</v>
      </c>
      <c r="AC1712">
        <v>213000</v>
      </c>
      <c r="AF1712">
        <v>110981000</v>
      </c>
      <c r="AG1712">
        <v>31535000</v>
      </c>
      <c r="AH1712">
        <v>16904000</v>
      </c>
      <c r="AI1712">
        <v>1051000</v>
      </c>
      <c r="AJ1712">
        <v>17955000</v>
      </c>
      <c r="AK1712">
        <v>6505000</v>
      </c>
      <c r="AL1712">
        <v>4587000</v>
      </c>
      <c r="AM1712">
        <v>106948000</v>
      </c>
      <c r="AN1712">
        <v>39998000</v>
      </c>
      <c r="AO1712">
        <v>12617000</v>
      </c>
    </row>
    <row r="1713" spans="1:52">
      <c r="A1713">
        <v>1993</v>
      </c>
      <c r="B1713">
        <v>171128</v>
      </c>
      <c r="C1713" t="s">
        <v>332</v>
      </c>
      <c r="D1713" t="s">
        <v>281</v>
      </c>
      <c r="E1713">
        <f t="shared" si="26"/>
        <v>0</v>
      </c>
      <c r="F1713">
        <f>IF(ISNA(VLOOKUP(B1713,criteria!$U$2:$U$174,1,0)),0,1)</f>
        <v>1</v>
      </c>
      <c r="G1713" t="s">
        <v>636</v>
      </c>
      <c r="H1713" t="s">
        <v>636</v>
      </c>
      <c r="N1713">
        <v>499311295</v>
      </c>
      <c r="O1713" t="s">
        <v>282</v>
      </c>
      <c r="V1713">
        <v>27885000</v>
      </c>
      <c r="Z1713">
        <v>12843000</v>
      </c>
      <c r="AA1713">
        <v>44025000</v>
      </c>
      <c r="AB1713">
        <v>6481000</v>
      </c>
      <c r="AC1713">
        <v>647000</v>
      </c>
      <c r="AF1713">
        <v>113303000</v>
      </c>
      <c r="AG1713">
        <v>36306000</v>
      </c>
      <c r="AH1713">
        <v>20202000</v>
      </c>
      <c r="AI1713">
        <v>779000</v>
      </c>
      <c r="AJ1713">
        <v>20981000</v>
      </c>
      <c r="AK1713">
        <v>6211000</v>
      </c>
      <c r="AL1713">
        <v>3522000</v>
      </c>
      <c r="AM1713">
        <v>112915000</v>
      </c>
      <c r="AN1713">
        <v>44295000</v>
      </c>
      <c r="AO1713">
        <v>14433000</v>
      </c>
    </row>
    <row r="1714" spans="1:52">
      <c r="A1714">
        <v>1994</v>
      </c>
      <c r="B1714">
        <v>171128</v>
      </c>
      <c r="C1714" t="s">
        <v>332</v>
      </c>
      <c r="D1714" t="s">
        <v>281</v>
      </c>
      <c r="E1714">
        <f t="shared" si="26"/>
        <v>0</v>
      </c>
      <c r="F1714">
        <f>IF(ISNA(VLOOKUP(B1714,criteria!$U$2:$U$174,1,0)),0,1)</f>
        <v>1</v>
      </c>
      <c r="G1714" t="s">
        <v>636</v>
      </c>
      <c r="H1714" t="s">
        <v>636</v>
      </c>
      <c r="N1714">
        <v>499311295</v>
      </c>
      <c r="O1714" t="s">
        <v>282</v>
      </c>
      <c r="V1714">
        <v>28652000</v>
      </c>
      <c r="Z1714">
        <v>14216000</v>
      </c>
      <c r="AA1714">
        <v>44812000</v>
      </c>
      <c r="AB1714">
        <v>8952000</v>
      </c>
      <c r="AC1714">
        <v>859000</v>
      </c>
      <c r="AF1714">
        <v>119444000</v>
      </c>
      <c r="AG1714">
        <v>39323000</v>
      </c>
      <c r="AH1714">
        <v>21636000</v>
      </c>
      <c r="AI1714">
        <v>770000</v>
      </c>
      <c r="AJ1714">
        <v>22406000</v>
      </c>
      <c r="AK1714">
        <v>6947000</v>
      </c>
      <c r="AL1714">
        <v>3735000</v>
      </c>
      <c r="AM1714">
        <v>120250000</v>
      </c>
      <c r="AN1714">
        <v>47465000</v>
      </c>
      <c r="AO1714">
        <v>15962000</v>
      </c>
    </row>
    <row r="1715" spans="1:52">
      <c r="A1715">
        <v>1995</v>
      </c>
      <c r="B1715">
        <v>171128</v>
      </c>
      <c r="C1715" t="s">
        <v>332</v>
      </c>
      <c r="D1715" t="s">
        <v>281</v>
      </c>
      <c r="E1715">
        <f t="shared" si="26"/>
        <v>0</v>
      </c>
      <c r="F1715">
        <f>IF(ISNA(VLOOKUP(B1715,criteria!$U$2:$U$174,1,0)),0,1)</f>
        <v>1</v>
      </c>
      <c r="G1715" t="s">
        <v>636</v>
      </c>
      <c r="H1715" t="s">
        <v>636</v>
      </c>
      <c r="V1715">
        <v>29957000</v>
      </c>
      <c r="Z1715">
        <v>15177000</v>
      </c>
      <c r="AA1715">
        <v>46180000</v>
      </c>
      <c r="AB1715">
        <v>9157000</v>
      </c>
      <c r="AC1715">
        <v>1820000</v>
      </c>
      <c r="AF1715">
        <v>124801000</v>
      </c>
      <c r="AG1715">
        <v>41479000</v>
      </c>
      <c r="AH1715">
        <v>23894000</v>
      </c>
      <c r="AI1715">
        <v>870000</v>
      </c>
      <c r="AJ1715">
        <v>24764000</v>
      </c>
      <c r="AK1715">
        <v>7412000</v>
      </c>
      <c r="AL1715">
        <v>3987000</v>
      </c>
      <c r="AM1715">
        <v>126234000</v>
      </c>
      <c r="AN1715">
        <v>50298000</v>
      </c>
      <c r="AO1715">
        <v>17012000</v>
      </c>
    </row>
    <row r="1716" spans="1:52">
      <c r="A1716">
        <v>1996</v>
      </c>
      <c r="B1716">
        <v>171128</v>
      </c>
      <c r="C1716" t="s">
        <v>332</v>
      </c>
      <c r="D1716" t="s">
        <v>281</v>
      </c>
      <c r="E1716">
        <f t="shared" si="26"/>
        <v>0</v>
      </c>
      <c r="F1716">
        <f>IF(ISNA(VLOOKUP(B1716,criteria!$U$2:$U$174,1,0)),0,1)</f>
        <v>1</v>
      </c>
      <c r="G1716" t="s">
        <v>636</v>
      </c>
      <c r="H1716" t="s">
        <v>636</v>
      </c>
      <c r="N1716">
        <v>499311295</v>
      </c>
      <c r="O1716" t="s">
        <v>282</v>
      </c>
      <c r="V1716">
        <v>30055000</v>
      </c>
      <c r="Z1716">
        <v>15047000</v>
      </c>
      <c r="AA1716">
        <v>48459000</v>
      </c>
      <c r="AB1716">
        <v>12386000</v>
      </c>
      <c r="AC1716">
        <v>2562000</v>
      </c>
      <c r="AF1716">
        <v>131640000</v>
      </c>
      <c r="AG1716">
        <v>42203000</v>
      </c>
      <c r="AH1716">
        <v>24167000</v>
      </c>
      <c r="AI1716">
        <v>3981000</v>
      </c>
      <c r="AJ1716">
        <v>28148000</v>
      </c>
      <c r="AK1716">
        <v>8687000</v>
      </c>
      <c r="AL1716">
        <v>4092000</v>
      </c>
      <c r="AM1716">
        <v>127719000</v>
      </c>
      <c r="AN1716">
        <v>50488000</v>
      </c>
      <c r="AO1716">
        <v>12773000</v>
      </c>
      <c r="AP1716">
        <v>1732000</v>
      </c>
      <c r="AT1716">
        <v>774</v>
      </c>
      <c r="AU1716">
        <v>0.60299999999999998</v>
      </c>
    </row>
    <row r="1717" spans="1:52">
      <c r="A1717">
        <v>1997</v>
      </c>
      <c r="B1717">
        <v>171128</v>
      </c>
      <c r="C1717" t="s">
        <v>332</v>
      </c>
      <c r="D1717" t="s">
        <v>281</v>
      </c>
      <c r="E1717">
        <f t="shared" si="26"/>
        <v>0</v>
      </c>
      <c r="F1717">
        <f>IF(ISNA(VLOOKUP(B1717,criteria!$U$2:$U$174,1,0)),0,1)</f>
        <v>1</v>
      </c>
      <c r="G1717" t="s">
        <v>636</v>
      </c>
      <c r="H1717" t="s">
        <v>636</v>
      </c>
      <c r="N1717">
        <v>499311295</v>
      </c>
      <c r="O1717" t="s">
        <v>282</v>
      </c>
      <c r="V1717">
        <v>32114000</v>
      </c>
      <c r="Z1717">
        <v>17049000</v>
      </c>
      <c r="AA1717">
        <v>48464000</v>
      </c>
      <c r="AB1717">
        <v>9718000</v>
      </c>
      <c r="AC1717">
        <v>1789000</v>
      </c>
      <c r="AF1717">
        <v>134052000</v>
      </c>
      <c r="AG1717">
        <v>43784000</v>
      </c>
      <c r="AH1717">
        <v>20495000</v>
      </c>
      <c r="AI1717">
        <v>4692000</v>
      </c>
      <c r="AJ1717">
        <v>25187000</v>
      </c>
      <c r="AK1717">
        <v>9475000</v>
      </c>
      <c r="AL1717">
        <v>4097000</v>
      </c>
      <c r="AM1717">
        <v>134594000</v>
      </c>
      <c r="AN1717">
        <v>55245000</v>
      </c>
      <c r="AO1717">
        <v>17563000</v>
      </c>
      <c r="AP1717">
        <v>22556000</v>
      </c>
      <c r="AQ1717">
        <v>24522000</v>
      </c>
      <c r="AT1717">
        <v>780</v>
      </c>
      <c r="AU1717">
        <v>0.61899999999999999</v>
      </c>
      <c r="AW1717">
        <v>0.108461</v>
      </c>
      <c r="AX1717">
        <v>0.28904000000000002</v>
      </c>
      <c r="AY1717">
        <v>4.0318E-2</v>
      </c>
      <c r="AZ1717">
        <v>46812</v>
      </c>
    </row>
    <row r="1718" spans="1:52">
      <c r="A1718">
        <v>1998</v>
      </c>
      <c r="B1718">
        <v>171128</v>
      </c>
      <c r="C1718" t="s">
        <v>332</v>
      </c>
      <c r="D1718" t="s">
        <v>281</v>
      </c>
      <c r="E1718">
        <f t="shared" si="26"/>
        <v>0</v>
      </c>
      <c r="F1718">
        <f>IF(ISNA(VLOOKUP(B1718,criteria!$U$2:$U$174,1,0)),0,1)</f>
        <v>1</v>
      </c>
      <c r="G1718" t="s">
        <v>636</v>
      </c>
      <c r="H1718" t="s">
        <v>636</v>
      </c>
      <c r="V1718">
        <v>34672000</v>
      </c>
      <c r="Z1718">
        <v>19774000</v>
      </c>
      <c r="AA1718">
        <v>49748000</v>
      </c>
      <c r="AB1718">
        <v>8935000</v>
      </c>
      <c r="AC1718">
        <v>1144000</v>
      </c>
      <c r="AF1718">
        <v>139874000</v>
      </c>
      <c r="AG1718">
        <v>44782000</v>
      </c>
      <c r="AH1718">
        <v>21715000</v>
      </c>
      <c r="AI1718">
        <v>3402000</v>
      </c>
      <c r="AJ1718">
        <v>25117000</v>
      </c>
      <c r="AK1718">
        <v>9680000</v>
      </c>
      <c r="AL1718">
        <v>4362000</v>
      </c>
      <c r="AM1718">
        <v>138360000</v>
      </c>
      <c r="AN1718">
        <v>57137000</v>
      </c>
      <c r="AO1718">
        <v>19286000</v>
      </c>
      <c r="AP1718">
        <v>24522000</v>
      </c>
      <c r="AQ1718">
        <v>26306000</v>
      </c>
      <c r="AT1718">
        <v>674</v>
      </c>
      <c r="AU1718">
        <v>0.65700000000000003</v>
      </c>
      <c r="AW1718">
        <v>0.1</v>
      </c>
      <c r="AX1718">
        <v>0.33617000000000002</v>
      </c>
      <c r="AY1718">
        <v>3.29787E-2</v>
      </c>
      <c r="AZ1718">
        <v>49552.5</v>
      </c>
    </row>
    <row r="1719" spans="1:52">
      <c r="A1719">
        <v>1999</v>
      </c>
      <c r="B1719">
        <v>171128</v>
      </c>
      <c r="C1719" t="s">
        <v>332</v>
      </c>
      <c r="D1719" t="s">
        <v>281</v>
      </c>
      <c r="E1719">
        <f t="shared" si="26"/>
        <v>0</v>
      </c>
      <c r="F1719">
        <f>IF(ISNA(VLOOKUP(B1719,criteria!$U$2:$U$174,1,0)),0,1)</f>
        <v>1</v>
      </c>
      <c r="G1719" t="s">
        <v>636</v>
      </c>
      <c r="H1719" t="s">
        <v>636</v>
      </c>
      <c r="N1719">
        <v>499311295</v>
      </c>
      <c r="O1719" t="s">
        <v>282</v>
      </c>
      <c r="V1719">
        <v>39619000</v>
      </c>
      <c r="Z1719">
        <v>20098000</v>
      </c>
      <c r="AA1719">
        <v>52443000</v>
      </c>
      <c r="AB1719">
        <v>10208000</v>
      </c>
      <c r="AC1719">
        <v>1061000</v>
      </c>
      <c r="AF1719">
        <v>150399008</v>
      </c>
      <c r="AG1719">
        <v>49216000</v>
      </c>
      <c r="AH1719">
        <v>21329000</v>
      </c>
      <c r="AI1719">
        <v>2841000</v>
      </c>
      <c r="AJ1719">
        <v>24170000</v>
      </c>
      <c r="AK1719">
        <v>10324000</v>
      </c>
      <c r="AL1719">
        <v>5029000</v>
      </c>
      <c r="AM1719">
        <v>147135008</v>
      </c>
      <c r="AN1719">
        <v>61174000</v>
      </c>
      <c r="AO1719">
        <v>20623000</v>
      </c>
      <c r="AP1719">
        <v>26305836</v>
      </c>
      <c r="AQ1719">
        <v>26740466</v>
      </c>
      <c r="AT1719">
        <v>647</v>
      </c>
      <c r="AU1719">
        <v>0.63300000000000001</v>
      </c>
      <c r="AW1719">
        <v>9.6705600000000003E-2</v>
      </c>
      <c r="AX1719">
        <v>0.30552600000000002</v>
      </c>
      <c r="AY1719">
        <v>3.1349599999999998E-2</v>
      </c>
      <c r="AZ1719">
        <v>49993.5</v>
      </c>
    </row>
    <row r="1720" spans="1:52">
      <c r="A1720">
        <v>2000</v>
      </c>
      <c r="B1720">
        <v>171128</v>
      </c>
      <c r="C1720" t="s">
        <v>332</v>
      </c>
      <c r="D1720" t="s">
        <v>281</v>
      </c>
      <c r="E1720">
        <f t="shared" si="26"/>
        <v>0</v>
      </c>
      <c r="F1720">
        <f>IF(ISNA(VLOOKUP(B1720,criteria!$U$2:$U$174,1,0)),0,1)</f>
        <v>1</v>
      </c>
      <c r="G1720" t="s">
        <v>636</v>
      </c>
      <c r="H1720" t="s">
        <v>636</v>
      </c>
      <c r="V1720">
        <v>33287000</v>
      </c>
      <c r="Z1720">
        <v>15809000</v>
      </c>
      <c r="AA1720">
        <v>57579000</v>
      </c>
      <c r="AB1720">
        <v>8781000</v>
      </c>
      <c r="AC1720">
        <v>6262000</v>
      </c>
      <c r="AF1720">
        <v>145788992</v>
      </c>
      <c r="AG1720">
        <v>52838000</v>
      </c>
      <c r="AH1720">
        <v>22800000</v>
      </c>
      <c r="AI1720">
        <v>3948000</v>
      </c>
      <c r="AJ1720">
        <v>26748000</v>
      </c>
      <c r="AK1720">
        <v>10438000</v>
      </c>
      <c r="AL1720">
        <v>5373000</v>
      </c>
      <c r="AM1720">
        <v>159182000</v>
      </c>
      <c r="AN1720">
        <v>64177000</v>
      </c>
      <c r="AO1720">
        <v>21208000</v>
      </c>
      <c r="AP1720">
        <v>46478000</v>
      </c>
      <c r="AQ1720">
        <v>42515000</v>
      </c>
      <c r="AT1720">
        <v>685</v>
      </c>
      <c r="AU1720">
        <v>0.63900000000000001</v>
      </c>
      <c r="AW1720">
        <v>8.3075300000000005E-2</v>
      </c>
      <c r="AX1720">
        <v>0.26006200000000002</v>
      </c>
      <c r="AY1720">
        <v>2.7863800000000001E-2</v>
      </c>
      <c r="AZ1720">
        <v>51459</v>
      </c>
    </row>
    <row r="1721" spans="1:52">
      <c r="A1721">
        <v>2001</v>
      </c>
      <c r="B1721">
        <v>171128</v>
      </c>
      <c r="C1721" t="s">
        <v>332</v>
      </c>
      <c r="D1721" t="s">
        <v>281</v>
      </c>
      <c r="E1721">
        <f t="shared" si="26"/>
        <v>1</v>
      </c>
      <c r="F1721">
        <f>IF(ISNA(VLOOKUP(B1721,criteria!$U$2:$U$174,1,0)),0,1)</f>
        <v>1</v>
      </c>
      <c r="G1721">
        <v>0.91815181518151812</v>
      </c>
      <c r="H1721">
        <v>0.43206326383896476</v>
      </c>
      <c r="I1721">
        <v>3030</v>
      </c>
      <c r="J1721">
        <v>2782</v>
      </c>
      <c r="K1721">
        <v>1194</v>
      </c>
      <c r="L1721">
        <v>8</v>
      </c>
      <c r="M1721">
        <v>1202</v>
      </c>
      <c r="N1721">
        <v>499311295</v>
      </c>
      <c r="O1721" t="s">
        <v>282</v>
      </c>
      <c r="V1721">
        <v>48440000</v>
      </c>
      <c r="W1721">
        <v>40327000</v>
      </c>
      <c r="Y1721">
        <v>9750000</v>
      </c>
      <c r="Z1721">
        <v>15926000</v>
      </c>
      <c r="AA1721">
        <v>68364000</v>
      </c>
      <c r="AB1721">
        <v>6431000</v>
      </c>
      <c r="AC1721">
        <v>5130000</v>
      </c>
      <c r="AD1721">
        <v>93999000</v>
      </c>
      <c r="AE1721">
        <v>62404000</v>
      </c>
      <c r="AF1721">
        <v>158844000</v>
      </c>
      <c r="AG1721">
        <v>63023772</v>
      </c>
      <c r="AH1721">
        <v>23651352</v>
      </c>
      <c r="AI1721">
        <v>5627980.5</v>
      </c>
      <c r="AJ1721">
        <v>29279332</v>
      </c>
      <c r="AK1721">
        <v>11898355</v>
      </c>
      <c r="AL1721">
        <v>6207073</v>
      </c>
      <c r="AM1721">
        <v>156146000</v>
      </c>
      <c r="AN1721">
        <v>67676928</v>
      </c>
      <c r="AO1721">
        <v>23855958</v>
      </c>
      <c r="AR1721">
        <v>158844000</v>
      </c>
      <c r="AS1721">
        <v>156146000</v>
      </c>
      <c r="AT1721">
        <v>694</v>
      </c>
      <c r="AU1721">
        <v>0.65</v>
      </c>
      <c r="AW1721">
        <v>7.9504400000000003E-2</v>
      </c>
      <c r="AX1721">
        <v>0.25709900000000002</v>
      </c>
      <c r="AY1721">
        <v>3.04595E-2</v>
      </c>
      <c r="AZ1721">
        <v>53576</v>
      </c>
    </row>
    <row r="1722" spans="1:52">
      <c r="A1722">
        <v>2002</v>
      </c>
      <c r="B1722">
        <v>171128</v>
      </c>
      <c r="C1722" t="s">
        <v>332</v>
      </c>
      <c r="D1722" t="s">
        <v>281</v>
      </c>
      <c r="E1722">
        <f t="shared" si="26"/>
        <v>1</v>
      </c>
      <c r="F1722">
        <f>IF(ISNA(VLOOKUP(B1722,criteria!$U$2:$U$174,1,0)),0,1)</f>
        <v>1</v>
      </c>
      <c r="G1722">
        <v>0.91823277283217941</v>
      </c>
      <c r="H1722">
        <v>0.43087971274685816</v>
      </c>
      <c r="I1722">
        <v>3033</v>
      </c>
      <c r="J1722">
        <v>2785</v>
      </c>
      <c r="K1722">
        <v>1190</v>
      </c>
      <c r="L1722">
        <v>10</v>
      </c>
      <c r="M1722">
        <v>1200</v>
      </c>
      <c r="V1722">
        <v>51452000</v>
      </c>
      <c r="W1722">
        <v>41055000</v>
      </c>
      <c r="Y1722">
        <v>10476000</v>
      </c>
      <c r="Z1722">
        <v>15881000</v>
      </c>
      <c r="AA1722">
        <v>66072000</v>
      </c>
      <c r="AB1722">
        <v>6459000</v>
      </c>
      <c r="AC1722">
        <v>5113000</v>
      </c>
      <c r="AD1722">
        <v>94462000</v>
      </c>
      <c r="AE1722">
        <v>60247000</v>
      </c>
      <c r="AF1722">
        <v>158443008</v>
      </c>
      <c r="AG1722">
        <v>61269476</v>
      </c>
      <c r="AH1722">
        <v>24899504</v>
      </c>
      <c r="AI1722">
        <v>5844492.5</v>
      </c>
      <c r="AJ1722">
        <v>30743996</v>
      </c>
      <c r="AK1722">
        <v>11997686</v>
      </c>
      <c r="AL1722">
        <v>6901242</v>
      </c>
      <c r="AM1722">
        <v>159870000</v>
      </c>
      <c r="AN1722">
        <v>69049480</v>
      </c>
      <c r="AO1722">
        <v>24813462</v>
      </c>
      <c r="AP1722">
        <v>40200000</v>
      </c>
      <c r="AQ1722">
        <v>41400000</v>
      </c>
      <c r="AR1722">
        <v>158443008</v>
      </c>
      <c r="AS1722">
        <v>159870000</v>
      </c>
      <c r="AT1722">
        <v>749</v>
      </c>
      <c r="AU1722">
        <v>0.59899999999999998</v>
      </c>
      <c r="AW1722">
        <v>7.8616400000000003E-2</v>
      </c>
      <c r="AX1722">
        <v>0.24790400000000001</v>
      </c>
      <c r="AY1722">
        <v>3.1970600000000002E-2</v>
      </c>
      <c r="AZ1722">
        <v>56169.5</v>
      </c>
    </row>
    <row r="1723" spans="1:52">
      <c r="A1723">
        <v>2003</v>
      </c>
      <c r="B1723">
        <v>171128</v>
      </c>
      <c r="C1723" t="s">
        <v>332</v>
      </c>
      <c r="D1723" t="s">
        <v>281</v>
      </c>
      <c r="E1723">
        <f t="shared" si="26"/>
        <v>1</v>
      </c>
      <c r="F1723">
        <f>IF(ISNA(VLOOKUP(B1723,criteria!$U$2:$U$174,1,0)),0,1)</f>
        <v>1</v>
      </c>
      <c r="G1723">
        <v>0.91847090663058184</v>
      </c>
      <c r="H1723">
        <v>0.43830570902394106</v>
      </c>
      <c r="I1723">
        <v>2956</v>
      </c>
      <c r="J1723">
        <v>2715</v>
      </c>
      <c r="K1723">
        <v>1188</v>
      </c>
      <c r="L1723">
        <v>2</v>
      </c>
      <c r="M1723">
        <v>1190</v>
      </c>
      <c r="N1723" t="s">
        <v>313</v>
      </c>
      <c r="O1723" t="s">
        <v>282</v>
      </c>
      <c r="V1723">
        <v>55680000</v>
      </c>
      <c r="W1723">
        <v>39293000</v>
      </c>
      <c r="Y1723">
        <v>10756000</v>
      </c>
      <c r="Z1723">
        <v>18202000</v>
      </c>
      <c r="AA1723">
        <v>59845000</v>
      </c>
      <c r="AB1723">
        <v>5949000</v>
      </c>
      <c r="AC1723">
        <v>5257000</v>
      </c>
      <c r="AD1723">
        <v>96030000</v>
      </c>
      <c r="AE1723">
        <v>53892000</v>
      </c>
      <c r="AF1723">
        <v>162644000</v>
      </c>
      <c r="AG1723">
        <v>55727136</v>
      </c>
      <c r="AH1723">
        <v>30777308</v>
      </c>
      <c r="AI1723">
        <v>5010853.5</v>
      </c>
      <c r="AJ1723">
        <v>35788160</v>
      </c>
      <c r="AK1723">
        <v>11789394</v>
      </c>
      <c r="AL1723">
        <v>6548552.5</v>
      </c>
      <c r="AM1723">
        <v>153236992</v>
      </c>
      <c r="AN1723">
        <v>69450712</v>
      </c>
      <c r="AO1723">
        <v>23636744</v>
      </c>
      <c r="AP1723">
        <v>41400000</v>
      </c>
      <c r="AQ1723">
        <v>52000000</v>
      </c>
      <c r="AR1723">
        <v>162644000</v>
      </c>
      <c r="AS1723">
        <v>153236992</v>
      </c>
      <c r="AT1723">
        <v>741</v>
      </c>
      <c r="AU1723">
        <v>0.621</v>
      </c>
      <c r="AW1723">
        <v>7.8732099999999999E-2</v>
      </c>
      <c r="AX1723">
        <v>0.234151</v>
      </c>
      <c r="AY1723">
        <v>3.0674799999999999E-2</v>
      </c>
      <c r="AZ1723">
        <v>57516.5</v>
      </c>
    </row>
    <row r="1724" spans="1:52">
      <c r="A1724">
        <v>2004</v>
      </c>
      <c r="B1724">
        <v>171128</v>
      </c>
      <c r="C1724" t="s">
        <v>332</v>
      </c>
      <c r="D1724" t="s">
        <v>281</v>
      </c>
      <c r="E1724">
        <f t="shared" si="26"/>
        <v>1</v>
      </c>
      <c r="F1724">
        <f>IF(ISNA(VLOOKUP(B1724,criteria!$U$2:$U$174,1,0)),0,1)</f>
        <v>1</v>
      </c>
      <c r="G1724">
        <v>0.92889610389610389</v>
      </c>
      <c r="H1724">
        <v>0.41488989863684028</v>
      </c>
      <c r="I1724">
        <v>3080</v>
      </c>
      <c r="J1724">
        <v>2861</v>
      </c>
      <c r="K1724">
        <v>1179</v>
      </c>
      <c r="L1724">
        <v>8</v>
      </c>
      <c r="M1724">
        <v>1187</v>
      </c>
      <c r="N1724" t="s">
        <v>313</v>
      </c>
      <c r="O1724" t="s">
        <v>282</v>
      </c>
      <c r="P1724" t="s">
        <v>50</v>
      </c>
      <c r="V1724">
        <v>54607000</v>
      </c>
      <c r="W1724">
        <v>38900000</v>
      </c>
      <c r="Y1724">
        <v>8402000</v>
      </c>
      <c r="Z1724">
        <v>19893000</v>
      </c>
      <c r="AA1724">
        <v>61927000</v>
      </c>
      <c r="AB1724">
        <v>5733000</v>
      </c>
      <c r="AC1724">
        <v>4009000</v>
      </c>
      <c r="AD1724">
        <v>98182000</v>
      </c>
      <c r="AE1724">
        <v>56213000</v>
      </c>
      <c r="AF1724">
        <v>171175008</v>
      </c>
      <c r="AG1724">
        <v>53627184</v>
      </c>
      <c r="AH1724">
        <v>36229004</v>
      </c>
      <c r="AI1724">
        <v>5903593</v>
      </c>
      <c r="AJ1724">
        <v>42132596</v>
      </c>
      <c r="AK1724">
        <v>11717213</v>
      </c>
      <c r="AL1724">
        <v>6668360.5</v>
      </c>
      <c r="AM1724">
        <v>157892000</v>
      </c>
      <c r="AN1724">
        <v>69414056</v>
      </c>
      <c r="AO1724">
        <v>24125772</v>
      </c>
      <c r="AP1724">
        <v>52000000</v>
      </c>
      <c r="AQ1724">
        <v>59000000</v>
      </c>
      <c r="AR1724">
        <v>171175008</v>
      </c>
      <c r="AS1724">
        <v>157892000</v>
      </c>
      <c r="AT1724">
        <v>666</v>
      </c>
      <c r="AU1724">
        <v>0.58599999999999997</v>
      </c>
      <c r="AW1724">
        <v>8.2846000000000003E-2</v>
      </c>
      <c r="AX1724">
        <v>0.224659</v>
      </c>
      <c r="AY1724">
        <v>3.0214399999999999E-2</v>
      </c>
      <c r="AZ1724">
        <v>59084.5</v>
      </c>
    </row>
    <row r="1725" spans="1:52">
      <c r="A1725">
        <v>2005</v>
      </c>
      <c r="B1725">
        <v>171128</v>
      </c>
      <c r="C1725" t="s">
        <v>290</v>
      </c>
      <c r="D1725" t="s">
        <v>281</v>
      </c>
      <c r="E1725">
        <f t="shared" si="26"/>
        <v>1</v>
      </c>
      <c r="F1725">
        <f>IF(ISNA(VLOOKUP(B1725,criteria!$U$2:$U$174,1,0)),0,1)</f>
        <v>1</v>
      </c>
      <c r="G1725">
        <v>0.85126676602086437</v>
      </c>
      <c r="H1725">
        <v>0.42962184873949577</v>
      </c>
      <c r="I1725">
        <v>3355</v>
      </c>
      <c r="J1725">
        <v>2856</v>
      </c>
      <c r="K1725">
        <v>1221</v>
      </c>
      <c r="L1725">
        <v>6</v>
      </c>
      <c r="M1725">
        <v>1227</v>
      </c>
      <c r="N1725" t="s">
        <v>313</v>
      </c>
      <c r="O1725" t="s">
        <v>282</v>
      </c>
      <c r="P1725" t="s">
        <v>50</v>
      </c>
      <c r="Q1725" t="s">
        <v>52</v>
      </c>
      <c r="V1725">
        <v>59690000</v>
      </c>
      <c r="W1725">
        <v>43716000</v>
      </c>
      <c r="Y1725">
        <v>9449000</v>
      </c>
      <c r="Z1725">
        <v>19223000</v>
      </c>
      <c r="AA1725">
        <v>60527000</v>
      </c>
      <c r="AB1725">
        <v>6964000</v>
      </c>
      <c r="AC1725">
        <v>4298000</v>
      </c>
      <c r="AD1725">
        <v>104260000</v>
      </c>
      <c r="AE1725">
        <v>56822000</v>
      </c>
      <c r="AF1725">
        <v>164767008</v>
      </c>
      <c r="AG1725">
        <v>54697456</v>
      </c>
      <c r="AH1725">
        <v>39290704</v>
      </c>
      <c r="AI1725">
        <v>5642548</v>
      </c>
      <c r="AJ1725">
        <v>44933252</v>
      </c>
      <c r="AK1725">
        <v>12523221</v>
      </c>
      <c r="AL1725">
        <v>8115308</v>
      </c>
      <c r="AM1725">
        <v>167704992</v>
      </c>
      <c r="AN1725">
        <v>72252816</v>
      </c>
      <c r="AO1725">
        <v>26801852</v>
      </c>
      <c r="AP1725">
        <v>59000000</v>
      </c>
      <c r="AQ1725">
        <v>66000000</v>
      </c>
      <c r="AR1725">
        <v>164767008</v>
      </c>
      <c r="AS1725">
        <v>167704992</v>
      </c>
      <c r="AT1725">
        <v>765</v>
      </c>
      <c r="AU1725">
        <v>0.60399999999999998</v>
      </c>
      <c r="AW1725">
        <v>6.8152599999999994E-2</v>
      </c>
      <c r="AX1725">
        <v>0.20960100000000001</v>
      </c>
      <c r="AY1725">
        <v>2.05744E-2</v>
      </c>
      <c r="AZ1725">
        <v>61413</v>
      </c>
    </row>
    <row r="1726" spans="1:52">
      <c r="A1726">
        <v>2006</v>
      </c>
      <c r="B1726">
        <v>171128</v>
      </c>
      <c r="C1726" t="s">
        <v>290</v>
      </c>
      <c r="D1726" t="s">
        <v>281</v>
      </c>
      <c r="E1726">
        <f t="shared" si="26"/>
        <v>1</v>
      </c>
      <c r="F1726">
        <f>IF(ISNA(VLOOKUP(B1726,criteria!$U$2:$U$174,1,0)),0,1)</f>
        <v>1</v>
      </c>
      <c r="G1726">
        <v>0.84674134419551939</v>
      </c>
      <c r="H1726">
        <v>0.39897775105231509</v>
      </c>
      <c r="I1726">
        <v>3928</v>
      </c>
      <c r="J1726">
        <v>3326</v>
      </c>
      <c r="K1726">
        <v>1324</v>
      </c>
      <c r="L1726">
        <v>3</v>
      </c>
      <c r="M1726">
        <v>1327</v>
      </c>
      <c r="V1726">
        <v>66788000</v>
      </c>
      <c r="W1726">
        <v>48800000</v>
      </c>
      <c r="Y1726">
        <v>12509000</v>
      </c>
      <c r="Z1726">
        <v>26117000</v>
      </c>
      <c r="AA1726">
        <v>64447000</v>
      </c>
      <c r="AB1726">
        <v>9439000</v>
      </c>
      <c r="AC1726">
        <v>4105000</v>
      </c>
      <c r="AD1726">
        <v>120180000</v>
      </c>
      <c r="AE1726">
        <v>59961000</v>
      </c>
      <c r="AF1726">
        <v>192492992</v>
      </c>
      <c r="AG1726">
        <v>55703308</v>
      </c>
      <c r="AH1726">
        <v>49280748</v>
      </c>
      <c r="AI1726">
        <v>5626224.5</v>
      </c>
      <c r="AJ1726">
        <v>54906972</v>
      </c>
      <c r="AK1726">
        <v>13308406</v>
      </c>
      <c r="AL1726">
        <v>7836609</v>
      </c>
      <c r="AM1726">
        <v>184740992</v>
      </c>
      <c r="AN1726">
        <v>78741872</v>
      </c>
      <c r="AO1726">
        <v>29039008</v>
      </c>
      <c r="AP1726">
        <v>66000000</v>
      </c>
      <c r="AQ1726">
        <v>78992000</v>
      </c>
      <c r="AR1726">
        <v>192492992</v>
      </c>
      <c r="AS1726">
        <v>184740992</v>
      </c>
      <c r="AT1726">
        <v>749</v>
      </c>
      <c r="AU1726">
        <v>0.63</v>
      </c>
      <c r="AW1726">
        <v>7.5573500000000002E-2</v>
      </c>
      <c r="AX1726">
        <v>0.23436799999999999</v>
      </c>
      <c r="AY1726">
        <v>2.2942000000000001E-2</v>
      </c>
      <c r="AZ1726">
        <v>60625</v>
      </c>
    </row>
    <row r="1727" spans="1:52">
      <c r="A1727">
        <v>2007</v>
      </c>
      <c r="B1727">
        <v>171128</v>
      </c>
      <c r="C1727" t="s">
        <v>290</v>
      </c>
      <c r="D1727" t="s">
        <v>281</v>
      </c>
      <c r="E1727">
        <f t="shared" si="26"/>
        <v>1</v>
      </c>
      <c r="F1727">
        <f>IF(ISNA(VLOOKUP(B1727,criteria!$U$2:$U$174,1,0)),0,1)</f>
        <v>1</v>
      </c>
      <c r="G1727">
        <v>0.81930562861651757</v>
      </c>
      <c r="H1727">
        <v>0.37528089887640448</v>
      </c>
      <c r="I1727">
        <v>3802</v>
      </c>
      <c r="J1727">
        <v>3115</v>
      </c>
      <c r="K1727">
        <v>1163</v>
      </c>
      <c r="L1727">
        <v>6</v>
      </c>
      <c r="M1727">
        <v>1169</v>
      </c>
      <c r="N1727" t="s">
        <v>313</v>
      </c>
      <c r="O1727" t="s">
        <v>282</v>
      </c>
      <c r="P1727" t="s">
        <v>50</v>
      </c>
      <c r="Q1727" t="s">
        <v>52</v>
      </c>
      <c r="V1727">
        <v>76602000</v>
      </c>
      <c r="W1727">
        <v>54820000</v>
      </c>
      <c r="Y1727">
        <v>11201000</v>
      </c>
      <c r="Z1727">
        <v>31237000</v>
      </c>
      <c r="AA1727">
        <v>63437000</v>
      </c>
      <c r="AB1727">
        <v>9874000</v>
      </c>
      <c r="AD1727">
        <v>129253000</v>
      </c>
      <c r="AE1727">
        <v>62131000</v>
      </c>
      <c r="AF1727">
        <v>193182000</v>
      </c>
      <c r="AG1727">
        <v>59188000</v>
      </c>
      <c r="AH1727">
        <v>51214000</v>
      </c>
      <c r="AI1727">
        <v>6728000</v>
      </c>
      <c r="AJ1727">
        <v>57942000</v>
      </c>
      <c r="AK1727">
        <v>13540000</v>
      </c>
      <c r="AL1727">
        <v>8217000</v>
      </c>
      <c r="AM1727">
        <v>197980992</v>
      </c>
      <c r="AN1727">
        <v>84525448</v>
      </c>
      <c r="AO1727">
        <v>33636896</v>
      </c>
      <c r="AP1727">
        <v>78992000</v>
      </c>
      <c r="AQ1727">
        <v>79390000</v>
      </c>
      <c r="AR1727">
        <v>193182000</v>
      </c>
      <c r="AS1727">
        <v>197980992</v>
      </c>
      <c r="AT1727">
        <v>762</v>
      </c>
      <c r="AU1727">
        <v>0.64200000000000002</v>
      </c>
      <c r="AW1727">
        <v>8.0543400000000001E-2</v>
      </c>
      <c r="AX1727">
        <v>0.25861200000000001</v>
      </c>
      <c r="AY1727">
        <v>2.2804499999999998E-2</v>
      </c>
      <c r="AZ1727">
        <v>60203</v>
      </c>
    </row>
    <row r="1728" spans="1:52">
      <c r="A1728">
        <v>2008</v>
      </c>
      <c r="B1728">
        <v>171128</v>
      </c>
      <c r="C1728" t="s">
        <v>290</v>
      </c>
      <c r="D1728" t="s">
        <v>281</v>
      </c>
      <c r="E1728">
        <f t="shared" si="26"/>
        <v>1</v>
      </c>
      <c r="F1728">
        <f>IF(ISNA(VLOOKUP(B1728,criteria!$U$2:$U$174,1,0)),0,1)</f>
        <v>1</v>
      </c>
      <c r="G1728">
        <v>0.8401639344262295</v>
      </c>
      <c r="H1728">
        <v>0.35093256814921092</v>
      </c>
      <c r="I1728">
        <v>4148</v>
      </c>
      <c r="J1728">
        <v>3485</v>
      </c>
      <c r="K1728">
        <v>1221</v>
      </c>
      <c r="L1728">
        <v>2</v>
      </c>
      <c r="M1728">
        <v>1223</v>
      </c>
      <c r="N1728" t="s">
        <v>313</v>
      </c>
      <c r="O1728" t="s">
        <v>282</v>
      </c>
      <c r="P1728" t="s">
        <v>50</v>
      </c>
      <c r="Q1728" t="s">
        <v>52</v>
      </c>
      <c r="V1728">
        <v>89146000</v>
      </c>
      <c r="W1728">
        <v>63397000</v>
      </c>
      <c r="Y1728">
        <v>11467000</v>
      </c>
      <c r="Z1728">
        <v>29503000</v>
      </c>
      <c r="AA1728">
        <v>64821000</v>
      </c>
      <c r="AB1728">
        <v>11663000</v>
      </c>
      <c r="AD1728">
        <v>137604992</v>
      </c>
      <c r="AE1728">
        <v>65114000</v>
      </c>
      <c r="AF1728">
        <v>204670000</v>
      </c>
      <c r="AG1728">
        <v>61884000</v>
      </c>
      <c r="AH1728">
        <v>51111000</v>
      </c>
      <c r="AI1728">
        <v>7755000</v>
      </c>
      <c r="AJ1728">
        <v>58866000</v>
      </c>
      <c r="AK1728">
        <v>11556000</v>
      </c>
      <c r="AL1728">
        <v>8514000</v>
      </c>
      <c r="AM1728">
        <v>208172000</v>
      </c>
      <c r="AN1728">
        <v>91329000</v>
      </c>
      <c r="AO1728">
        <v>34835000</v>
      </c>
      <c r="AP1728">
        <v>79390000</v>
      </c>
      <c r="AQ1728">
        <v>63913000</v>
      </c>
      <c r="AR1728">
        <v>204670000</v>
      </c>
      <c r="AS1728">
        <v>208172000</v>
      </c>
      <c r="AT1728">
        <v>762</v>
      </c>
      <c r="AU1728">
        <v>0.65200000000000002</v>
      </c>
      <c r="AW1728">
        <v>6.0301500000000001E-2</v>
      </c>
      <c r="AX1728">
        <v>0.24329999999999999</v>
      </c>
      <c r="AY1728">
        <v>1.6750399999999999E-2</v>
      </c>
      <c r="AZ1728">
        <v>64879.5</v>
      </c>
    </row>
    <row r="1729" spans="1:52">
      <c r="A1729">
        <v>2009</v>
      </c>
      <c r="B1729">
        <v>171128</v>
      </c>
      <c r="C1729" t="s">
        <v>290</v>
      </c>
      <c r="D1729" t="s">
        <v>281</v>
      </c>
      <c r="E1729">
        <f t="shared" si="26"/>
        <v>1</v>
      </c>
      <c r="F1729">
        <f>IF(ISNA(VLOOKUP(B1729,criteria!$U$2:$U$174,1,0)),0,1)</f>
        <v>1</v>
      </c>
      <c r="G1729">
        <v>0.7488611606258665</v>
      </c>
      <c r="H1729">
        <v>0.36101560433747687</v>
      </c>
      <c r="I1729">
        <v>5049</v>
      </c>
      <c r="J1729">
        <v>3781</v>
      </c>
      <c r="K1729">
        <v>1361</v>
      </c>
      <c r="L1729">
        <v>4</v>
      </c>
      <c r="M1729">
        <v>1365</v>
      </c>
      <c r="V1729">
        <v>97094000</v>
      </c>
      <c r="W1729">
        <v>65591000</v>
      </c>
      <c r="Y1729">
        <v>11638000</v>
      </c>
      <c r="Z1729">
        <v>35498000</v>
      </c>
      <c r="AA1729">
        <v>62894000</v>
      </c>
      <c r="AB1729">
        <v>9533000</v>
      </c>
      <c r="AD1729">
        <v>141583008</v>
      </c>
      <c r="AE1729">
        <v>66261000</v>
      </c>
      <c r="AF1729">
        <v>213646000</v>
      </c>
      <c r="AG1729">
        <v>65940432</v>
      </c>
      <c r="AH1729">
        <v>53085496</v>
      </c>
      <c r="AI1729">
        <v>8271680</v>
      </c>
      <c r="AJ1729">
        <v>61357176</v>
      </c>
      <c r="AK1729">
        <v>16358447</v>
      </c>
      <c r="AL1729">
        <v>12016569</v>
      </c>
      <c r="AM1729">
        <v>213442000</v>
      </c>
      <c r="AN1729">
        <v>97696416</v>
      </c>
      <c r="AO1729">
        <v>33826392</v>
      </c>
      <c r="AP1729">
        <v>63913000</v>
      </c>
      <c r="AQ1729">
        <v>69058000</v>
      </c>
      <c r="AR1729">
        <v>213646000</v>
      </c>
      <c r="AS1729">
        <v>213442000</v>
      </c>
      <c r="AT1729">
        <v>796</v>
      </c>
      <c r="AU1729">
        <v>0.65300000000000002</v>
      </c>
      <c r="AW1729">
        <v>6.8153099999999994E-2</v>
      </c>
      <c r="AX1729">
        <v>0.251998</v>
      </c>
      <c r="AY1729">
        <v>1.5986500000000001E-2</v>
      </c>
      <c r="AZ1729">
        <v>66125</v>
      </c>
    </row>
    <row r="1730" spans="1:52">
      <c r="A1730">
        <v>2010</v>
      </c>
      <c r="B1730">
        <v>171128</v>
      </c>
      <c r="C1730" t="s">
        <v>290</v>
      </c>
      <c r="D1730" t="s">
        <v>281</v>
      </c>
      <c r="E1730">
        <f t="shared" ref="E1730:E1793" si="27">IF(M1730&gt;999,1,0)</f>
        <v>1</v>
      </c>
      <c r="F1730">
        <f>IF(ISNA(VLOOKUP(B1730,criteria!$U$2:$U$174,1,0)),0,1)</f>
        <v>1</v>
      </c>
      <c r="G1730">
        <v>0.73235855054036869</v>
      </c>
      <c r="H1730">
        <v>0.33564814814814814</v>
      </c>
      <c r="I1730">
        <v>4719</v>
      </c>
      <c r="J1730">
        <v>3456</v>
      </c>
      <c r="K1730">
        <v>1157</v>
      </c>
      <c r="L1730">
        <v>3</v>
      </c>
      <c r="M1730">
        <v>1160</v>
      </c>
      <c r="N1730" t="s">
        <v>313</v>
      </c>
      <c r="O1730" t="s">
        <v>282</v>
      </c>
      <c r="P1730" t="s">
        <v>50</v>
      </c>
      <c r="Q1730" t="s">
        <v>52</v>
      </c>
      <c r="R1730">
        <v>-88.552700000000002</v>
      </c>
      <c r="S1730">
        <v>47.120100000000001</v>
      </c>
      <c r="V1730">
        <v>99994000</v>
      </c>
      <c r="W1730">
        <v>67034000</v>
      </c>
      <c r="Y1730">
        <v>12968000</v>
      </c>
      <c r="Z1730">
        <v>39398000</v>
      </c>
      <c r="AA1730">
        <v>63537000</v>
      </c>
      <c r="AB1730">
        <v>12077000</v>
      </c>
      <c r="AD1730">
        <v>147471008</v>
      </c>
      <c r="AE1730">
        <v>69156000</v>
      </c>
      <c r="AF1730">
        <v>220044000</v>
      </c>
      <c r="AG1730">
        <v>66594000</v>
      </c>
      <c r="AH1730">
        <v>57647000</v>
      </c>
      <c r="AI1730">
        <v>8499000</v>
      </c>
      <c r="AJ1730">
        <v>66146000</v>
      </c>
      <c r="AK1730">
        <v>16153000</v>
      </c>
      <c r="AL1730">
        <v>11916000</v>
      </c>
      <c r="AM1730">
        <v>220967008</v>
      </c>
      <c r="AN1730">
        <v>101632000</v>
      </c>
      <c r="AO1730">
        <v>32892000</v>
      </c>
      <c r="AP1730">
        <v>69058000</v>
      </c>
      <c r="AQ1730">
        <v>79166000</v>
      </c>
      <c r="AR1730">
        <v>220044000</v>
      </c>
      <c r="AS1730">
        <v>220967008</v>
      </c>
      <c r="AT1730">
        <v>863</v>
      </c>
      <c r="AU1730">
        <v>0.65300000000000002</v>
      </c>
      <c r="AW1730">
        <v>8.1809900000000005E-2</v>
      </c>
      <c r="AX1730">
        <v>0.27833599999999997</v>
      </c>
      <c r="AY1730">
        <v>1.50823E-2</v>
      </c>
      <c r="AZ1730">
        <v>65461</v>
      </c>
    </row>
    <row r="1731" spans="1:52">
      <c r="A1731">
        <v>2011</v>
      </c>
      <c r="B1731">
        <v>171128</v>
      </c>
      <c r="C1731" t="s">
        <v>290</v>
      </c>
      <c r="D1731" t="s">
        <v>281</v>
      </c>
      <c r="E1731">
        <f t="shared" si="27"/>
        <v>1</v>
      </c>
      <c r="F1731">
        <f>IF(ISNA(VLOOKUP(B1731,criteria!$U$2:$U$174,1,0)),0,1)</f>
        <v>1</v>
      </c>
      <c r="G1731">
        <v>0.73724714160070359</v>
      </c>
      <c r="H1731">
        <v>0.33253802564867285</v>
      </c>
      <c r="I1731">
        <v>4548</v>
      </c>
      <c r="J1731">
        <v>3353</v>
      </c>
      <c r="K1731">
        <v>1110</v>
      </c>
      <c r="L1731">
        <v>5</v>
      </c>
      <c r="M1731">
        <v>1115</v>
      </c>
      <c r="N1731" t="s">
        <v>313</v>
      </c>
      <c r="O1731" t="s">
        <v>282</v>
      </c>
      <c r="P1731" t="s">
        <v>50</v>
      </c>
      <c r="Q1731" t="s">
        <v>52</v>
      </c>
      <c r="R1731">
        <v>-88.546400000000006</v>
      </c>
      <c r="S1731">
        <v>47.118299999999998</v>
      </c>
      <c r="T1731">
        <v>3.1E-2</v>
      </c>
      <c r="U1731">
        <v>1096</v>
      </c>
      <c r="V1731">
        <v>106170000</v>
      </c>
      <c r="W1731">
        <v>71442000</v>
      </c>
      <c r="Y1731">
        <v>13369000</v>
      </c>
      <c r="Z1731">
        <v>38849000</v>
      </c>
      <c r="AA1731">
        <v>56384000</v>
      </c>
      <c r="AB1731">
        <v>13068000</v>
      </c>
      <c r="AC1731">
        <v>1831000</v>
      </c>
      <c r="AD1731">
        <v>154159008</v>
      </c>
      <c r="AE1731">
        <v>60725000</v>
      </c>
      <c r="AF1731">
        <v>233235008</v>
      </c>
      <c r="AG1731">
        <v>68352000</v>
      </c>
      <c r="AH1731">
        <v>61319000</v>
      </c>
      <c r="AI1731">
        <v>9039000</v>
      </c>
      <c r="AJ1731">
        <v>70358000</v>
      </c>
      <c r="AK1731">
        <v>16109000</v>
      </c>
      <c r="AL1731">
        <v>13122000</v>
      </c>
      <c r="AM1731">
        <v>229139008</v>
      </c>
      <c r="AN1731">
        <v>103179000</v>
      </c>
      <c r="AO1731">
        <v>35512000</v>
      </c>
      <c r="AP1731">
        <v>79166000</v>
      </c>
      <c r="AQ1731">
        <v>77077000</v>
      </c>
      <c r="AR1731">
        <v>233235008</v>
      </c>
      <c r="AS1731">
        <v>229139008</v>
      </c>
      <c r="AT1731">
        <v>769</v>
      </c>
      <c r="AU1731">
        <v>0.66100000000000003</v>
      </c>
      <c r="AW1731">
        <v>7.8947400000000001E-2</v>
      </c>
      <c r="AX1731">
        <v>0.27443600000000001</v>
      </c>
      <c r="AY1731">
        <v>2.0676699999999999E-2</v>
      </c>
      <c r="AZ1731">
        <v>68554.5</v>
      </c>
    </row>
    <row r="1732" spans="1:52">
      <c r="A1732">
        <v>2012</v>
      </c>
      <c r="B1732">
        <v>171128</v>
      </c>
      <c r="C1732" t="s">
        <v>290</v>
      </c>
      <c r="D1732" t="s">
        <v>281</v>
      </c>
      <c r="E1732">
        <f t="shared" si="27"/>
        <v>1</v>
      </c>
      <c r="F1732">
        <f>IF(ISNA(VLOOKUP(B1732,criteria!$U$2:$U$174,1,0)),0,1)</f>
        <v>1</v>
      </c>
      <c r="G1732">
        <v>0.75246009184342877</v>
      </c>
      <c r="H1732">
        <v>0.33740191804707936</v>
      </c>
      <c r="I1732">
        <v>4573</v>
      </c>
      <c r="J1732">
        <v>3441</v>
      </c>
      <c r="K1732">
        <v>1158</v>
      </c>
      <c r="L1732">
        <v>3</v>
      </c>
      <c r="M1732">
        <v>1161</v>
      </c>
      <c r="T1732">
        <v>0.05</v>
      </c>
      <c r="U1732">
        <v>1103</v>
      </c>
      <c r="V1732">
        <v>108385792</v>
      </c>
      <c r="W1732">
        <v>78187512</v>
      </c>
      <c r="Y1732">
        <v>13001201</v>
      </c>
      <c r="Z1732">
        <v>37782136</v>
      </c>
      <c r="AA1732">
        <v>58080460</v>
      </c>
      <c r="AB1732">
        <v>12802560</v>
      </c>
      <c r="AC1732">
        <v>245588</v>
      </c>
      <c r="AD1732">
        <v>155447472</v>
      </c>
      <c r="AE1732">
        <v>71680752</v>
      </c>
      <c r="AF1732">
        <v>232869984</v>
      </c>
      <c r="AG1732">
        <v>70111024</v>
      </c>
      <c r="AH1732">
        <v>59433896</v>
      </c>
      <c r="AI1732">
        <v>9520603</v>
      </c>
      <c r="AJ1732">
        <v>68954496</v>
      </c>
      <c r="AK1732">
        <v>17287988</v>
      </c>
      <c r="AL1732">
        <v>13828309</v>
      </c>
      <c r="AM1732">
        <v>229868416</v>
      </c>
      <c r="AN1732">
        <v>105796680</v>
      </c>
      <c r="AO1732">
        <v>32918328</v>
      </c>
      <c r="AP1732">
        <v>77077000</v>
      </c>
      <c r="AQ1732">
        <v>83623424</v>
      </c>
      <c r="AR1732">
        <v>232869984</v>
      </c>
      <c r="AS1732">
        <v>229868416</v>
      </c>
      <c r="AT1732">
        <v>784</v>
      </c>
      <c r="AU1732">
        <v>0.64500000000000002</v>
      </c>
      <c r="AW1732">
        <v>7.9282699999999998E-2</v>
      </c>
      <c r="AX1732">
        <v>0.26002799999999998</v>
      </c>
      <c r="AY1732">
        <v>2.3124100000000002E-2</v>
      </c>
      <c r="AZ1732">
        <v>68619</v>
      </c>
    </row>
    <row r="1733" spans="1:52">
      <c r="A1733">
        <v>2013</v>
      </c>
      <c r="B1733">
        <v>171128</v>
      </c>
      <c r="C1733" t="s">
        <v>290</v>
      </c>
      <c r="D1733" t="s">
        <v>281</v>
      </c>
      <c r="E1733">
        <f t="shared" si="27"/>
        <v>1</v>
      </c>
      <c r="F1733">
        <f>IF(ISNA(VLOOKUP(B1733,criteria!$U$2:$U$174,1,0)),0,1)</f>
        <v>1</v>
      </c>
      <c r="G1733">
        <v>0.76592920353982297</v>
      </c>
      <c r="H1733">
        <v>0.33304448295782785</v>
      </c>
      <c r="I1733">
        <v>4520</v>
      </c>
      <c r="J1733">
        <v>3462</v>
      </c>
      <c r="K1733">
        <v>1151</v>
      </c>
      <c r="L1733">
        <v>2</v>
      </c>
      <c r="M1733">
        <v>1153</v>
      </c>
      <c r="T1733">
        <v>0.06</v>
      </c>
      <c r="U1733">
        <v>1261</v>
      </c>
      <c r="V1733">
        <v>116802064</v>
      </c>
      <c r="W1733">
        <v>83509976</v>
      </c>
      <c r="Y1733">
        <v>12958372</v>
      </c>
      <c r="Z1733">
        <v>35393596</v>
      </c>
      <c r="AA1733">
        <v>59945264</v>
      </c>
      <c r="AB1733">
        <v>6510256</v>
      </c>
      <c r="AC1733">
        <v>179716</v>
      </c>
      <c r="AD1733">
        <v>160282896</v>
      </c>
      <c r="AE1733">
        <v>72965376</v>
      </c>
      <c r="AF1733">
        <v>238580368</v>
      </c>
      <c r="AG1733">
        <v>70417176</v>
      </c>
      <c r="AH1733">
        <v>57245032</v>
      </c>
      <c r="AI1733">
        <v>9292763</v>
      </c>
      <c r="AJ1733">
        <v>66537796</v>
      </c>
      <c r="AK1733">
        <v>20433204</v>
      </c>
      <c r="AL1733">
        <v>13464859</v>
      </c>
      <c r="AM1733">
        <v>230837680</v>
      </c>
      <c r="AN1733">
        <v>108237600</v>
      </c>
      <c r="AO1733">
        <v>32016514</v>
      </c>
      <c r="AP1733">
        <v>83623424</v>
      </c>
      <c r="AQ1733">
        <v>93524128</v>
      </c>
      <c r="AR1733">
        <v>238580368</v>
      </c>
      <c r="AS1733">
        <v>230837680</v>
      </c>
      <c r="AT1733">
        <v>866</v>
      </c>
      <c r="AU1733">
        <v>0.63600000000000001</v>
      </c>
      <c r="AW1733">
        <v>6.5619200000000003E-2</v>
      </c>
      <c r="AX1733">
        <v>0.25785599999999997</v>
      </c>
      <c r="AY1733">
        <v>1.5249499999999999E-2</v>
      </c>
      <c r="AZ1733">
        <v>71840.5</v>
      </c>
    </row>
    <row r="1734" spans="1:52">
      <c r="A1734">
        <v>2014</v>
      </c>
      <c r="B1734">
        <v>171128</v>
      </c>
      <c r="C1734" t="s">
        <v>290</v>
      </c>
      <c r="D1734" t="s">
        <v>281</v>
      </c>
      <c r="E1734">
        <f t="shared" si="27"/>
        <v>1</v>
      </c>
      <c r="F1734">
        <f>IF(ISNA(VLOOKUP(B1734,criteria!$U$2:$U$174,1,0)),0,1)</f>
        <v>1</v>
      </c>
      <c r="G1734">
        <v>0.75503815300332611</v>
      </c>
      <c r="H1734">
        <v>0.31070225447006999</v>
      </c>
      <c r="I1734">
        <v>5111</v>
      </c>
      <c r="J1734">
        <v>3859</v>
      </c>
      <c r="K1734">
        <v>1197</v>
      </c>
      <c r="L1734">
        <v>2</v>
      </c>
      <c r="M1734">
        <v>1199</v>
      </c>
      <c r="N1734" t="s">
        <v>313</v>
      </c>
      <c r="O1734" t="s">
        <v>282</v>
      </c>
      <c r="P1734" t="s">
        <v>50</v>
      </c>
      <c r="Q1734" t="s">
        <v>52</v>
      </c>
      <c r="R1734">
        <v>-88.546400000000006</v>
      </c>
      <c r="S1734">
        <v>47.118299999999998</v>
      </c>
      <c r="T1734">
        <v>3.7999999999999999E-2</v>
      </c>
      <c r="U1734">
        <v>1332</v>
      </c>
      <c r="V1734">
        <v>120667216</v>
      </c>
      <c r="W1734">
        <v>86156728</v>
      </c>
      <c r="Y1734">
        <v>15054250</v>
      </c>
      <c r="Z1734">
        <v>33065082</v>
      </c>
      <c r="AA1734">
        <v>65230796</v>
      </c>
      <c r="AB1734">
        <v>9860476</v>
      </c>
      <c r="AC1734">
        <v>164603</v>
      </c>
      <c r="AD1734">
        <v>164572592</v>
      </c>
      <c r="AE1734">
        <v>64488208</v>
      </c>
      <c r="AF1734">
        <v>239961552</v>
      </c>
      <c r="AG1734">
        <v>73017304</v>
      </c>
      <c r="AH1734">
        <v>57909104</v>
      </c>
      <c r="AI1734">
        <v>9336191</v>
      </c>
      <c r="AJ1734">
        <v>67245296</v>
      </c>
      <c r="AK1734">
        <v>23033640</v>
      </c>
      <c r="AL1734">
        <v>14799030</v>
      </c>
      <c r="AM1734">
        <v>239156656</v>
      </c>
      <c r="AN1734">
        <v>112146048</v>
      </c>
      <c r="AO1734">
        <v>35509384</v>
      </c>
      <c r="AP1734">
        <v>93524128</v>
      </c>
      <c r="AQ1734">
        <v>96183872</v>
      </c>
      <c r="AR1734">
        <v>239961552</v>
      </c>
      <c r="AS1734">
        <v>239156656</v>
      </c>
      <c r="AT1734">
        <v>747</v>
      </c>
      <c r="AU1734">
        <v>0.64700000000000002</v>
      </c>
      <c r="AW1734">
        <v>5.3424699999999999E-2</v>
      </c>
      <c r="AX1734">
        <v>0.25844699999999998</v>
      </c>
      <c r="AY1734">
        <v>8.2191799999999995E-3</v>
      </c>
      <c r="AZ1734">
        <v>75744</v>
      </c>
    </row>
    <row r="1735" spans="1:52">
      <c r="A1735">
        <v>2015</v>
      </c>
      <c r="B1735">
        <v>171128</v>
      </c>
      <c r="C1735" t="s">
        <v>290</v>
      </c>
      <c r="D1735" t="s">
        <v>281</v>
      </c>
      <c r="E1735">
        <f t="shared" si="27"/>
        <v>1</v>
      </c>
      <c r="F1735">
        <f>IF(ISNA(VLOOKUP(B1735,criteria!$U$2:$U$174,1,0)),0,1)</f>
        <v>1</v>
      </c>
      <c r="G1735">
        <v>0.75436316375789081</v>
      </c>
      <c r="H1735">
        <v>0.31429977848880136</v>
      </c>
      <c r="I1735">
        <v>5386</v>
      </c>
      <c r="J1735">
        <v>4063</v>
      </c>
      <c r="K1735">
        <v>1276</v>
      </c>
      <c r="L1735">
        <v>1</v>
      </c>
      <c r="M1735">
        <v>1277</v>
      </c>
      <c r="T1735">
        <v>0.02</v>
      </c>
      <c r="U1735">
        <v>1346</v>
      </c>
      <c r="V1735">
        <v>127627808</v>
      </c>
      <c r="W1735">
        <v>91129648</v>
      </c>
      <c r="Y1735">
        <v>15980712</v>
      </c>
      <c r="Z1735">
        <v>32531900</v>
      </c>
      <c r="AA1735">
        <v>66805224</v>
      </c>
      <c r="AB1735">
        <v>13832405</v>
      </c>
      <c r="AC1735">
        <v>293699</v>
      </c>
      <c r="AD1735">
        <v>171124560</v>
      </c>
      <c r="AE1735">
        <v>66805044</v>
      </c>
      <c r="AF1735">
        <v>245694336</v>
      </c>
      <c r="AG1735">
        <v>72035224</v>
      </c>
      <c r="AH1735">
        <v>59326200</v>
      </c>
      <c r="AI1735">
        <v>9961141</v>
      </c>
      <c r="AJ1735">
        <v>69287344</v>
      </c>
      <c r="AK1735">
        <v>24099566</v>
      </c>
      <c r="AL1735">
        <v>14580443</v>
      </c>
      <c r="AM1735">
        <v>243560416</v>
      </c>
      <c r="AN1735">
        <v>116472288</v>
      </c>
      <c r="AO1735">
        <v>38829328</v>
      </c>
      <c r="AP1735">
        <v>96183872</v>
      </c>
      <c r="AQ1735">
        <v>97633416</v>
      </c>
      <c r="AR1735">
        <v>245694336</v>
      </c>
      <c r="AS1735">
        <v>243560416</v>
      </c>
      <c r="AT1735">
        <v>742</v>
      </c>
      <c r="AU1735">
        <v>0.66800000000000004</v>
      </c>
      <c r="AW1735">
        <v>5.3872099999999999E-2</v>
      </c>
      <c r="AX1735">
        <v>0.27657500000000002</v>
      </c>
      <c r="AY1735">
        <v>6.7340100000000003E-3</v>
      </c>
      <c r="AZ1735">
        <v>75475</v>
      </c>
    </row>
    <row r="1736" spans="1:52">
      <c r="A1736">
        <v>2016</v>
      </c>
      <c r="B1736">
        <v>171128</v>
      </c>
      <c r="C1736" t="s">
        <v>290</v>
      </c>
      <c r="D1736" t="s">
        <v>281</v>
      </c>
      <c r="E1736">
        <f t="shared" si="27"/>
        <v>1</v>
      </c>
      <c r="F1736">
        <f>IF(ISNA(VLOOKUP(B1736,criteria!$U$2:$U$174,1,0)),0,1)</f>
        <v>1</v>
      </c>
      <c r="G1736">
        <v>0.76435856146001069</v>
      </c>
      <c r="H1736">
        <v>0.32326779026217228</v>
      </c>
      <c r="I1736">
        <v>5589</v>
      </c>
      <c r="J1736">
        <v>4272</v>
      </c>
      <c r="K1736">
        <v>1379</v>
      </c>
      <c r="L1736">
        <v>2</v>
      </c>
      <c r="M1736">
        <v>1381</v>
      </c>
      <c r="N1736" t="s">
        <v>313</v>
      </c>
      <c r="O1736" t="s">
        <v>282</v>
      </c>
      <c r="P1736" t="s">
        <v>50</v>
      </c>
      <c r="Q1736" t="s">
        <v>52</v>
      </c>
      <c r="R1736">
        <v>-88.546400000000006</v>
      </c>
      <c r="S1736">
        <v>47.118299999999998</v>
      </c>
      <c r="T1736">
        <v>0.02</v>
      </c>
      <c r="U1736">
        <v>1224</v>
      </c>
      <c r="V1736">
        <v>132430176</v>
      </c>
      <c r="W1736">
        <v>95869984</v>
      </c>
      <c r="Y1736">
        <v>15802264</v>
      </c>
      <c r="Z1736">
        <v>29815478</v>
      </c>
      <c r="AA1736">
        <v>68075200</v>
      </c>
      <c r="AB1736">
        <v>10219625</v>
      </c>
      <c r="AC1736">
        <v>111371</v>
      </c>
      <c r="AD1736">
        <v>173695392</v>
      </c>
      <c r="AE1736">
        <v>79937600</v>
      </c>
      <c r="AF1736">
        <v>258661584</v>
      </c>
      <c r="AG1736">
        <v>77228208</v>
      </c>
      <c r="AH1736">
        <v>59970864</v>
      </c>
      <c r="AI1736">
        <v>11104366</v>
      </c>
      <c r="AJ1736">
        <v>71075232</v>
      </c>
      <c r="AK1736">
        <v>25363690</v>
      </c>
      <c r="AL1736">
        <v>15126979</v>
      </c>
      <c r="AM1736">
        <v>260551600</v>
      </c>
      <c r="AN1736">
        <v>120852472</v>
      </c>
      <c r="AO1736">
        <v>46665592</v>
      </c>
      <c r="AP1736">
        <v>97633416</v>
      </c>
      <c r="AQ1736">
        <v>106418648</v>
      </c>
      <c r="AR1736">
        <v>258661584</v>
      </c>
      <c r="AS1736">
        <v>260551600</v>
      </c>
      <c r="AT1736">
        <v>769</v>
      </c>
      <c r="AU1736">
        <v>0.66500000000000004</v>
      </c>
      <c r="AW1736">
        <v>4.6075900000000003E-2</v>
      </c>
      <c r="AX1736">
        <v>0.27746799999999999</v>
      </c>
      <c r="AY1736">
        <v>8.1012700000000007E-3</v>
      </c>
      <c r="AZ1736">
        <v>77439</v>
      </c>
    </row>
    <row r="1737" spans="1:52">
      <c r="A1737">
        <v>2017</v>
      </c>
      <c r="B1737">
        <v>171128</v>
      </c>
      <c r="C1737" t="s">
        <v>290</v>
      </c>
      <c r="D1737" t="s">
        <v>281</v>
      </c>
      <c r="E1737">
        <f t="shared" si="27"/>
        <v>1</v>
      </c>
      <c r="F1737">
        <f>IF(ISNA(VLOOKUP(B1737,criteria!$U$2:$U$174,1,0)),0,1)</f>
        <v>1</v>
      </c>
      <c r="G1737">
        <v>0.74492594624245745</v>
      </c>
      <c r="H1737">
        <v>0.32474226804123713</v>
      </c>
      <c r="I1737">
        <v>5469</v>
      </c>
      <c r="J1737">
        <v>4074</v>
      </c>
      <c r="K1737">
        <v>1316</v>
      </c>
      <c r="L1737">
        <v>7</v>
      </c>
      <c r="M1737">
        <v>1323</v>
      </c>
      <c r="T1737">
        <v>3.3000000000000002E-2</v>
      </c>
      <c r="U1737">
        <v>1314</v>
      </c>
      <c r="V1737">
        <v>138457312</v>
      </c>
      <c r="W1737">
        <v>98449560</v>
      </c>
      <c r="Y1737">
        <v>17156164</v>
      </c>
      <c r="Z1737">
        <v>33451912</v>
      </c>
      <c r="AA1737">
        <v>70272704</v>
      </c>
      <c r="AB1737">
        <v>11158451</v>
      </c>
      <c r="AC1737">
        <v>100285</v>
      </c>
      <c r="AD1737">
        <v>181219984</v>
      </c>
      <c r="AE1737">
        <v>79893912</v>
      </c>
      <c r="AF1737">
        <v>267808352</v>
      </c>
      <c r="AG1737">
        <v>76337384</v>
      </c>
      <c r="AH1737">
        <v>65837048</v>
      </c>
      <c r="AI1737">
        <v>11115808</v>
      </c>
      <c r="AJ1737">
        <v>76952856</v>
      </c>
      <c r="AK1737">
        <v>26704198</v>
      </c>
      <c r="AL1737">
        <v>15755185</v>
      </c>
      <c r="AM1737">
        <v>262191984</v>
      </c>
      <c r="AN1737">
        <v>124897312</v>
      </c>
      <c r="AO1737">
        <v>42880272</v>
      </c>
      <c r="AP1737">
        <v>106418648</v>
      </c>
      <c r="AQ1737">
        <v>115253680</v>
      </c>
      <c r="AR1737">
        <v>267808352</v>
      </c>
      <c r="AS1737">
        <v>262191984</v>
      </c>
    </row>
    <row r="1738" spans="1:52">
      <c r="A1738">
        <v>1990</v>
      </c>
      <c r="B1738">
        <v>171456</v>
      </c>
      <c r="C1738" t="s">
        <v>333</v>
      </c>
      <c r="D1738" t="s">
        <v>281</v>
      </c>
      <c r="E1738">
        <f t="shared" si="27"/>
        <v>0</v>
      </c>
      <c r="F1738">
        <f>IF(ISNA(VLOOKUP(B1738,criteria!$U$2:$U$174,1,0)),0,1)</f>
        <v>1</v>
      </c>
      <c r="G1738" t="s">
        <v>636</v>
      </c>
      <c r="H1738" t="s">
        <v>636</v>
      </c>
      <c r="N1738">
        <v>49855</v>
      </c>
      <c r="O1738" t="s">
        <v>282</v>
      </c>
      <c r="V1738">
        <v>14479996</v>
      </c>
      <c r="Z1738">
        <v>5885994</v>
      </c>
      <c r="AA1738">
        <v>37217476</v>
      </c>
      <c r="AB1738">
        <v>2963094</v>
      </c>
      <c r="AC1738">
        <v>1178054</v>
      </c>
      <c r="AF1738">
        <v>76738144</v>
      </c>
      <c r="AG1738">
        <v>22971736</v>
      </c>
      <c r="AH1738">
        <v>956723</v>
      </c>
      <c r="AI1738">
        <v>6174343</v>
      </c>
      <c r="AJ1738">
        <v>7131066</v>
      </c>
      <c r="AK1738">
        <v>4910126</v>
      </c>
      <c r="AL1738">
        <v>6607076</v>
      </c>
      <c r="AM1738">
        <v>77339520</v>
      </c>
      <c r="AN1738">
        <v>32871062</v>
      </c>
      <c r="AO1738">
        <v>9796464</v>
      </c>
    </row>
    <row r="1739" spans="1:52">
      <c r="A1739">
        <v>1991</v>
      </c>
      <c r="B1739">
        <v>171456</v>
      </c>
      <c r="C1739" t="s">
        <v>333</v>
      </c>
      <c r="D1739" t="s">
        <v>281</v>
      </c>
      <c r="E1739">
        <f t="shared" si="27"/>
        <v>0</v>
      </c>
      <c r="F1739">
        <f>IF(ISNA(VLOOKUP(B1739,criteria!$U$2:$U$174,1,0)),0,1)</f>
        <v>1</v>
      </c>
      <c r="G1739" t="s">
        <v>636</v>
      </c>
      <c r="H1739" t="s">
        <v>636</v>
      </c>
      <c r="N1739">
        <v>49855</v>
      </c>
      <c r="O1739" t="s">
        <v>282</v>
      </c>
      <c r="V1739">
        <v>16434129</v>
      </c>
      <c r="Z1739">
        <v>7721944</v>
      </c>
      <c r="AA1739">
        <v>49707784</v>
      </c>
      <c r="AB1739">
        <v>3298508</v>
      </c>
      <c r="AC1739">
        <v>814854</v>
      </c>
      <c r="AF1739">
        <v>93601696</v>
      </c>
      <c r="AG1739">
        <v>24586212</v>
      </c>
      <c r="AH1739">
        <v>1046241</v>
      </c>
      <c r="AI1739">
        <v>6145096</v>
      </c>
      <c r="AJ1739">
        <v>7191337</v>
      </c>
      <c r="AK1739">
        <v>5345843</v>
      </c>
      <c r="AL1739">
        <v>7649918</v>
      </c>
      <c r="AM1739">
        <v>91960432</v>
      </c>
      <c r="AN1739">
        <v>35004092</v>
      </c>
      <c r="AO1739">
        <v>10933037</v>
      </c>
    </row>
    <row r="1740" spans="1:52">
      <c r="A1740">
        <v>1992</v>
      </c>
      <c r="B1740">
        <v>171456</v>
      </c>
      <c r="C1740" t="s">
        <v>333</v>
      </c>
      <c r="D1740" t="s">
        <v>281</v>
      </c>
      <c r="E1740">
        <f t="shared" si="27"/>
        <v>0</v>
      </c>
      <c r="F1740">
        <f>IF(ISNA(VLOOKUP(B1740,criteria!$U$2:$U$174,1,0)),0,1)</f>
        <v>1</v>
      </c>
      <c r="G1740" t="s">
        <v>636</v>
      </c>
      <c r="H1740" t="s">
        <v>636</v>
      </c>
      <c r="N1740">
        <v>49855</v>
      </c>
      <c r="O1740" t="s">
        <v>282</v>
      </c>
      <c r="V1740">
        <v>18423610</v>
      </c>
      <c r="Z1740">
        <v>7356773</v>
      </c>
      <c r="AA1740">
        <v>42780848</v>
      </c>
      <c r="AB1740">
        <v>2936836</v>
      </c>
      <c r="AC1740">
        <v>319095</v>
      </c>
      <c r="AF1740">
        <v>88344984</v>
      </c>
      <c r="AG1740">
        <v>27908632</v>
      </c>
      <c r="AH1740">
        <v>903633</v>
      </c>
      <c r="AI1740">
        <v>7275545</v>
      </c>
      <c r="AJ1740">
        <v>8179178</v>
      </c>
      <c r="AK1740">
        <v>5851899</v>
      </c>
      <c r="AL1740">
        <v>8950675</v>
      </c>
      <c r="AM1740">
        <v>92113088</v>
      </c>
      <c r="AN1740">
        <v>37830280</v>
      </c>
      <c r="AO1740">
        <v>12796805</v>
      </c>
    </row>
    <row r="1741" spans="1:52">
      <c r="A1741">
        <v>1993</v>
      </c>
      <c r="B1741">
        <v>171456</v>
      </c>
      <c r="C1741" t="s">
        <v>333</v>
      </c>
      <c r="D1741" t="s">
        <v>281</v>
      </c>
      <c r="E1741">
        <f t="shared" si="27"/>
        <v>0</v>
      </c>
      <c r="F1741">
        <f>IF(ISNA(VLOOKUP(B1741,criteria!$U$2:$U$174,1,0)),0,1)</f>
        <v>1</v>
      </c>
      <c r="G1741" t="s">
        <v>636</v>
      </c>
      <c r="H1741" t="s">
        <v>636</v>
      </c>
      <c r="N1741">
        <v>49855</v>
      </c>
      <c r="O1741" t="s">
        <v>282</v>
      </c>
      <c r="V1741">
        <v>19262624</v>
      </c>
      <c r="Z1741">
        <v>6036607</v>
      </c>
      <c r="AA1741">
        <v>42851792</v>
      </c>
      <c r="AB1741">
        <v>4037114</v>
      </c>
      <c r="AC1741">
        <v>279361</v>
      </c>
      <c r="AF1741">
        <v>90135736</v>
      </c>
      <c r="AG1741">
        <v>27067408</v>
      </c>
      <c r="AH1741">
        <v>768530</v>
      </c>
      <c r="AI1741">
        <v>7361482</v>
      </c>
      <c r="AJ1741">
        <v>8130012</v>
      </c>
      <c r="AK1741">
        <v>5867927</v>
      </c>
      <c r="AL1741">
        <v>8032548</v>
      </c>
      <c r="AM1741">
        <v>90150312</v>
      </c>
      <c r="AN1741">
        <v>35583968</v>
      </c>
      <c r="AO1741">
        <v>13787979</v>
      </c>
    </row>
    <row r="1742" spans="1:52">
      <c r="A1742">
        <v>1994</v>
      </c>
      <c r="B1742">
        <v>171456</v>
      </c>
      <c r="C1742" t="s">
        <v>333</v>
      </c>
      <c r="D1742" t="s">
        <v>281</v>
      </c>
      <c r="E1742">
        <f t="shared" si="27"/>
        <v>0</v>
      </c>
      <c r="F1742">
        <f>IF(ISNA(VLOOKUP(B1742,criteria!$U$2:$U$174,1,0)),0,1)</f>
        <v>1</v>
      </c>
      <c r="G1742" t="s">
        <v>636</v>
      </c>
      <c r="H1742" t="s">
        <v>636</v>
      </c>
      <c r="N1742">
        <v>49855</v>
      </c>
      <c r="O1742" t="s">
        <v>282</v>
      </c>
      <c r="V1742">
        <v>18924706</v>
      </c>
      <c r="Z1742">
        <v>6505327</v>
      </c>
      <c r="AA1742">
        <v>43849520</v>
      </c>
      <c r="AB1742">
        <v>3465869</v>
      </c>
      <c r="AC1742">
        <v>889216</v>
      </c>
      <c r="AF1742">
        <v>90811168</v>
      </c>
      <c r="AG1742">
        <v>27289068</v>
      </c>
      <c r="AH1742">
        <v>646465</v>
      </c>
      <c r="AI1742">
        <v>7484142</v>
      </c>
      <c r="AJ1742">
        <v>8130607</v>
      </c>
      <c r="AK1742">
        <v>5974279</v>
      </c>
      <c r="AL1742">
        <v>8481930</v>
      </c>
      <c r="AM1742">
        <v>88242104</v>
      </c>
      <c r="AN1742">
        <v>34159688</v>
      </c>
      <c r="AO1742">
        <v>16363275</v>
      </c>
    </row>
    <row r="1743" spans="1:52">
      <c r="A1743">
        <v>1995</v>
      </c>
      <c r="B1743">
        <v>171456</v>
      </c>
      <c r="C1743" t="s">
        <v>333</v>
      </c>
      <c r="D1743" t="s">
        <v>281</v>
      </c>
      <c r="E1743">
        <f t="shared" si="27"/>
        <v>0</v>
      </c>
      <c r="F1743">
        <f>IF(ISNA(VLOOKUP(B1743,criteria!$U$2:$U$174,1,0)),0,1)</f>
        <v>1</v>
      </c>
      <c r="G1743" t="s">
        <v>636</v>
      </c>
      <c r="H1743" t="s">
        <v>636</v>
      </c>
      <c r="V1743">
        <v>19176252</v>
      </c>
      <c r="Z1743">
        <v>5882732</v>
      </c>
      <c r="AA1743">
        <v>45738268</v>
      </c>
      <c r="AB1743">
        <v>3496648</v>
      </c>
      <c r="AC1743">
        <v>541881</v>
      </c>
      <c r="AF1743">
        <v>92777192</v>
      </c>
      <c r="AG1743">
        <v>27490230</v>
      </c>
      <c r="AH1743">
        <v>1211951</v>
      </c>
      <c r="AI1743">
        <v>8060509</v>
      </c>
      <c r="AJ1743">
        <v>9272460</v>
      </c>
      <c r="AK1743">
        <v>5891396</v>
      </c>
      <c r="AL1743">
        <v>8889155</v>
      </c>
      <c r="AM1743">
        <v>92871384</v>
      </c>
      <c r="AN1743">
        <v>37630072</v>
      </c>
      <c r="AO1743">
        <v>15104927</v>
      </c>
    </row>
    <row r="1744" spans="1:52">
      <c r="A1744">
        <v>1996</v>
      </c>
      <c r="B1744">
        <v>171456</v>
      </c>
      <c r="C1744" t="s">
        <v>333</v>
      </c>
      <c r="D1744" t="s">
        <v>281</v>
      </c>
      <c r="E1744">
        <f t="shared" si="27"/>
        <v>0</v>
      </c>
      <c r="F1744">
        <f>IF(ISNA(VLOOKUP(B1744,criteria!$U$2:$U$174,1,0)),0,1)</f>
        <v>1</v>
      </c>
      <c r="G1744" t="s">
        <v>636</v>
      </c>
      <c r="H1744" t="s">
        <v>636</v>
      </c>
      <c r="N1744">
        <v>49855</v>
      </c>
      <c r="O1744" t="s">
        <v>282</v>
      </c>
      <c r="V1744">
        <v>20438170</v>
      </c>
      <c r="Z1744">
        <v>5985929</v>
      </c>
      <c r="AA1744">
        <v>46477944</v>
      </c>
      <c r="AB1744">
        <v>3410623</v>
      </c>
      <c r="AC1744">
        <v>735110</v>
      </c>
      <c r="AF1744">
        <v>96990840</v>
      </c>
      <c r="AG1744">
        <v>29199168</v>
      </c>
      <c r="AH1744">
        <v>760404</v>
      </c>
      <c r="AI1744">
        <v>7758615</v>
      </c>
      <c r="AJ1744">
        <v>8519019</v>
      </c>
      <c r="AK1744">
        <v>6922977</v>
      </c>
      <c r="AL1744">
        <v>9324769</v>
      </c>
      <c r="AM1744">
        <v>99166024</v>
      </c>
      <c r="AN1744">
        <v>39666272</v>
      </c>
      <c r="AO1744">
        <v>16126998</v>
      </c>
      <c r="AP1744">
        <v>9707001</v>
      </c>
      <c r="AQ1744">
        <v>10020134</v>
      </c>
      <c r="AT1744">
        <v>426</v>
      </c>
      <c r="AU1744">
        <v>0.35599999999999998</v>
      </c>
    </row>
    <row r="1745" spans="1:52">
      <c r="A1745">
        <v>1997</v>
      </c>
      <c r="B1745">
        <v>171456</v>
      </c>
      <c r="C1745" t="s">
        <v>333</v>
      </c>
      <c r="D1745" t="s">
        <v>281</v>
      </c>
      <c r="E1745">
        <f t="shared" si="27"/>
        <v>0</v>
      </c>
      <c r="F1745">
        <f>IF(ISNA(VLOOKUP(B1745,criteria!$U$2:$U$174,1,0)),0,1)</f>
        <v>1</v>
      </c>
      <c r="G1745" t="s">
        <v>636</v>
      </c>
      <c r="H1745" t="s">
        <v>636</v>
      </c>
      <c r="N1745">
        <v>49855</v>
      </c>
      <c r="O1745" t="s">
        <v>282</v>
      </c>
      <c r="V1745">
        <v>22429418</v>
      </c>
      <c r="Z1745">
        <v>6102644</v>
      </c>
      <c r="AA1745">
        <v>48526872</v>
      </c>
      <c r="AB1745">
        <v>3421986</v>
      </c>
      <c r="AC1745">
        <v>1361564</v>
      </c>
      <c r="AF1745">
        <v>101841632</v>
      </c>
      <c r="AG1745">
        <v>27068960</v>
      </c>
      <c r="AH1745">
        <v>980253</v>
      </c>
      <c r="AI1745">
        <v>8012419</v>
      </c>
      <c r="AJ1745">
        <v>8992672</v>
      </c>
      <c r="AK1745">
        <v>7033862</v>
      </c>
      <c r="AL1745">
        <v>9032086</v>
      </c>
      <c r="AM1745">
        <v>98536664</v>
      </c>
      <c r="AN1745">
        <v>38894908</v>
      </c>
      <c r="AO1745">
        <v>13384698</v>
      </c>
      <c r="AP1745">
        <v>12106204</v>
      </c>
      <c r="AQ1745">
        <v>14111493</v>
      </c>
      <c r="AT1745">
        <v>459</v>
      </c>
      <c r="AU1745">
        <v>0.36299999999999999</v>
      </c>
      <c r="AW1745">
        <v>0.28145500000000001</v>
      </c>
      <c r="AX1745">
        <v>0.57306699999999999</v>
      </c>
      <c r="AY1745">
        <v>0.109764</v>
      </c>
      <c r="AZ1745">
        <v>30409</v>
      </c>
    </row>
    <row r="1746" spans="1:52">
      <c r="A1746">
        <v>1998</v>
      </c>
      <c r="B1746">
        <v>171456</v>
      </c>
      <c r="C1746" t="s">
        <v>333</v>
      </c>
      <c r="D1746" t="s">
        <v>281</v>
      </c>
      <c r="E1746">
        <f t="shared" si="27"/>
        <v>0</v>
      </c>
      <c r="F1746">
        <f>IF(ISNA(VLOOKUP(B1746,criteria!$U$2:$U$174,1,0)),0,1)</f>
        <v>1</v>
      </c>
      <c r="G1746" t="s">
        <v>636</v>
      </c>
      <c r="H1746" t="s">
        <v>636</v>
      </c>
      <c r="V1746">
        <v>24029336</v>
      </c>
      <c r="Z1746">
        <v>6939535</v>
      </c>
      <c r="AA1746">
        <v>50339608</v>
      </c>
      <c r="AB1746">
        <v>2996581</v>
      </c>
      <c r="AC1746">
        <v>979473</v>
      </c>
      <c r="AF1746">
        <v>106593760</v>
      </c>
      <c r="AG1746">
        <v>28906048</v>
      </c>
      <c r="AH1746">
        <v>812913</v>
      </c>
      <c r="AI1746">
        <v>7980198</v>
      </c>
      <c r="AJ1746">
        <v>8793111</v>
      </c>
      <c r="AK1746">
        <v>7401585</v>
      </c>
      <c r="AL1746">
        <v>9730485</v>
      </c>
      <c r="AM1746">
        <v>107190704</v>
      </c>
      <c r="AN1746">
        <v>39649000</v>
      </c>
      <c r="AO1746">
        <v>15714448</v>
      </c>
      <c r="AP1746">
        <v>14111493</v>
      </c>
      <c r="AQ1746">
        <v>14533545</v>
      </c>
      <c r="AT1746">
        <v>461</v>
      </c>
      <c r="AU1746">
        <v>0.40799999999999997</v>
      </c>
      <c r="AW1746">
        <v>0.26586799999999999</v>
      </c>
      <c r="AX1746">
        <v>0.57739600000000002</v>
      </c>
      <c r="AY1746">
        <v>9.5531099999999994E-2</v>
      </c>
      <c r="AZ1746">
        <v>33911</v>
      </c>
    </row>
    <row r="1747" spans="1:52">
      <c r="A1747">
        <v>1999</v>
      </c>
      <c r="B1747">
        <v>171456</v>
      </c>
      <c r="C1747" t="s">
        <v>333</v>
      </c>
      <c r="D1747" t="s">
        <v>281</v>
      </c>
      <c r="E1747">
        <f t="shared" si="27"/>
        <v>0</v>
      </c>
      <c r="F1747">
        <f>IF(ISNA(VLOOKUP(B1747,criteria!$U$2:$U$174,1,0)),0,1)</f>
        <v>1</v>
      </c>
      <c r="G1747" t="s">
        <v>636</v>
      </c>
      <c r="H1747" t="s">
        <v>636</v>
      </c>
      <c r="N1747">
        <v>49855</v>
      </c>
      <c r="O1747" t="s">
        <v>282</v>
      </c>
      <c r="V1747">
        <v>25456120</v>
      </c>
      <c r="Z1747">
        <v>6316300</v>
      </c>
      <c r="AA1747">
        <v>51705724</v>
      </c>
      <c r="AB1747">
        <v>3087173</v>
      </c>
      <c r="AC1747">
        <v>290717</v>
      </c>
      <c r="AF1747">
        <v>111385424</v>
      </c>
      <c r="AG1747">
        <v>29775538</v>
      </c>
      <c r="AH1747">
        <v>903242</v>
      </c>
      <c r="AI1747">
        <v>8664867</v>
      </c>
      <c r="AJ1747">
        <v>9568109</v>
      </c>
      <c r="AK1747">
        <v>8329639</v>
      </c>
      <c r="AL1747">
        <v>10533647</v>
      </c>
      <c r="AM1747">
        <v>111496288</v>
      </c>
      <c r="AN1747">
        <v>40760812</v>
      </c>
      <c r="AO1747">
        <v>16030362</v>
      </c>
      <c r="AP1747">
        <v>14533545</v>
      </c>
      <c r="AQ1747">
        <v>15816204</v>
      </c>
      <c r="AT1747">
        <v>392</v>
      </c>
      <c r="AU1747">
        <v>0.39400000000000002</v>
      </c>
      <c r="AW1747">
        <v>0.241369</v>
      </c>
      <c r="AX1747">
        <v>0.56381000000000003</v>
      </c>
      <c r="AY1747">
        <v>8.3230600000000002E-2</v>
      </c>
      <c r="AZ1747">
        <v>36500</v>
      </c>
    </row>
    <row r="1748" spans="1:52">
      <c r="A1748">
        <v>2000</v>
      </c>
      <c r="B1748">
        <v>171456</v>
      </c>
      <c r="C1748" t="s">
        <v>333</v>
      </c>
      <c r="D1748" t="s">
        <v>281</v>
      </c>
      <c r="E1748">
        <f t="shared" si="27"/>
        <v>0</v>
      </c>
      <c r="F1748">
        <f>IF(ISNA(VLOOKUP(B1748,criteria!$U$2:$U$174,1,0)),0,1)</f>
        <v>1</v>
      </c>
      <c r="G1748" t="s">
        <v>636</v>
      </c>
      <c r="H1748" t="s">
        <v>636</v>
      </c>
      <c r="V1748">
        <v>30839092</v>
      </c>
      <c r="Z1748">
        <v>7212626</v>
      </c>
      <c r="AA1748">
        <v>55910348</v>
      </c>
      <c r="AB1748">
        <v>3074745</v>
      </c>
      <c r="AC1748">
        <v>1308550</v>
      </c>
      <c r="AF1748">
        <v>121773792</v>
      </c>
      <c r="AG1748">
        <v>33758608</v>
      </c>
      <c r="AH1748">
        <v>937053</v>
      </c>
      <c r="AI1748">
        <v>8459753</v>
      </c>
      <c r="AJ1748">
        <v>9396806</v>
      </c>
      <c r="AK1748">
        <v>11104924</v>
      </c>
      <c r="AL1748">
        <v>10310144</v>
      </c>
      <c r="AM1748">
        <v>120695768</v>
      </c>
      <c r="AN1748">
        <v>45830060</v>
      </c>
      <c r="AO1748">
        <v>16928344</v>
      </c>
      <c r="AP1748">
        <v>15816204</v>
      </c>
      <c r="AQ1748">
        <v>13853862</v>
      </c>
      <c r="AT1748">
        <v>544</v>
      </c>
      <c r="AU1748">
        <v>0.46500000000000002</v>
      </c>
      <c r="AW1748">
        <v>0.22278200000000001</v>
      </c>
      <c r="AX1748">
        <v>0.53400499999999995</v>
      </c>
      <c r="AY1748">
        <v>7.8365500000000005E-2</v>
      </c>
      <c r="AZ1748">
        <v>38382</v>
      </c>
    </row>
    <row r="1749" spans="1:52">
      <c r="A1749">
        <v>2001</v>
      </c>
      <c r="B1749">
        <v>171456</v>
      </c>
      <c r="C1749" t="s">
        <v>333</v>
      </c>
      <c r="D1749" t="s">
        <v>281</v>
      </c>
      <c r="E1749">
        <f t="shared" si="27"/>
        <v>1</v>
      </c>
      <c r="F1749">
        <f>IF(ISNA(VLOOKUP(B1749,criteria!$U$2:$U$174,1,0)),0,1)</f>
        <v>1</v>
      </c>
      <c r="G1749">
        <v>0.84781048097631018</v>
      </c>
      <c r="H1749">
        <v>0.49054473609935084</v>
      </c>
      <c r="I1749">
        <v>4179</v>
      </c>
      <c r="J1749">
        <v>3543</v>
      </c>
      <c r="K1749">
        <v>1610</v>
      </c>
      <c r="L1749">
        <v>128</v>
      </c>
      <c r="M1749">
        <v>1738</v>
      </c>
      <c r="N1749">
        <v>49855</v>
      </c>
      <c r="O1749" t="s">
        <v>282</v>
      </c>
      <c r="V1749">
        <v>36090416</v>
      </c>
      <c r="W1749">
        <v>28169400</v>
      </c>
      <c r="Y1749">
        <v>954647</v>
      </c>
      <c r="Z1749">
        <v>9299708</v>
      </c>
      <c r="AA1749">
        <v>57699884</v>
      </c>
      <c r="AB1749">
        <v>1174711</v>
      </c>
      <c r="AC1749">
        <v>6857403</v>
      </c>
      <c r="AD1749">
        <v>66246752</v>
      </c>
      <c r="AE1749">
        <v>53675320</v>
      </c>
      <c r="AF1749">
        <v>124079784</v>
      </c>
      <c r="AG1749">
        <v>39684096</v>
      </c>
      <c r="AH1749">
        <v>1148416.75</v>
      </c>
      <c r="AI1749">
        <v>12013043</v>
      </c>
      <c r="AJ1749">
        <v>13161460</v>
      </c>
      <c r="AK1749">
        <v>14323799</v>
      </c>
      <c r="AL1749">
        <v>13669828</v>
      </c>
      <c r="AM1749">
        <v>118359576</v>
      </c>
      <c r="AN1749">
        <v>44793212</v>
      </c>
      <c r="AO1749">
        <v>16463353</v>
      </c>
      <c r="AR1749">
        <v>124079784</v>
      </c>
      <c r="AS1749">
        <v>118359576</v>
      </c>
      <c r="AT1749">
        <v>558</v>
      </c>
      <c r="AU1749">
        <v>0.438</v>
      </c>
      <c r="AW1749">
        <v>0.20483799999999999</v>
      </c>
      <c r="AX1749">
        <v>0.52418900000000002</v>
      </c>
      <c r="AY1749">
        <v>6.7421499999999995E-2</v>
      </c>
      <c r="AZ1749">
        <v>40983</v>
      </c>
    </row>
    <row r="1750" spans="1:52">
      <c r="A1750">
        <v>2002</v>
      </c>
      <c r="B1750">
        <v>171456</v>
      </c>
      <c r="C1750" t="s">
        <v>333</v>
      </c>
      <c r="D1750" t="s">
        <v>281</v>
      </c>
      <c r="E1750">
        <f t="shared" si="27"/>
        <v>1</v>
      </c>
      <c r="F1750">
        <f>IF(ISNA(VLOOKUP(B1750,criteria!$U$2:$U$174,1,0)),0,1)</f>
        <v>1</v>
      </c>
      <c r="G1750">
        <v>0.85501017869260343</v>
      </c>
      <c r="H1750">
        <v>0.46322751322751321</v>
      </c>
      <c r="I1750">
        <v>4421</v>
      </c>
      <c r="J1750">
        <v>3780</v>
      </c>
      <c r="K1750">
        <v>1634</v>
      </c>
      <c r="L1750">
        <v>117</v>
      </c>
      <c r="M1750">
        <v>1751</v>
      </c>
      <c r="V1750">
        <v>41930512</v>
      </c>
      <c r="W1750">
        <v>31963964</v>
      </c>
      <c r="Y1750">
        <v>504359</v>
      </c>
      <c r="Z1750">
        <v>10603463</v>
      </c>
      <c r="AA1750">
        <v>57275968</v>
      </c>
      <c r="AB1750">
        <v>2173804</v>
      </c>
      <c r="AC1750">
        <v>7131069</v>
      </c>
      <c r="AD1750">
        <v>73257200</v>
      </c>
      <c r="AE1750">
        <v>53319548</v>
      </c>
      <c r="AF1750">
        <v>128014784</v>
      </c>
      <c r="AG1750">
        <v>41077508</v>
      </c>
      <c r="AH1750">
        <v>1383627.38</v>
      </c>
      <c r="AI1750">
        <v>12897964</v>
      </c>
      <c r="AJ1750">
        <v>14281591</v>
      </c>
      <c r="AK1750">
        <v>16250801</v>
      </c>
      <c r="AL1750">
        <v>14684812</v>
      </c>
      <c r="AM1750">
        <v>126882024</v>
      </c>
      <c r="AN1750">
        <v>47122624</v>
      </c>
      <c r="AO1750">
        <v>18690570</v>
      </c>
      <c r="AP1750">
        <v>12422172</v>
      </c>
      <c r="AQ1750">
        <v>12080020</v>
      </c>
      <c r="AR1750">
        <v>128014784</v>
      </c>
      <c r="AS1750">
        <v>126882024</v>
      </c>
      <c r="AT1750">
        <v>577</v>
      </c>
      <c r="AU1750">
        <v>0.44600000000000001</v>
      </c>
      <c r="AW1750">
        <v>0.199015</v>
      </c>
      <c r="AX1750">
        <v>0.52980300000000002</v>
      </c>
      <c r="AY1750">
        <v>6.2561599999999995E-2</v>
      </c>
      <c r="AZ1750">
        <v>41289</v>
      </c>
    </row>
    <row r="1751" spans="1:52">
      <c r="A1751">
        <v>2003</v>
      </c>
      <c r="B1751">
        <v>171456</v>
      </c>
      <c r="C1751" t="s">
        <v>333</v>
      </c>
      <c r="D1751" t="s">
        <v>281</v>
      </c>
      <c r="E1751">
        <f t="shared" si="27"/>
        <v>1</v>
      </c>
      <c r="F1751">
        <f>IF(ISNA(VLOOKUP(B1751,criteria!$U$2:$U$174,1,0)),0,1)</f>
        <v>1</v>
      </c>
      <c r="G1751">
        <v>0.84330867518493613</v>
      </c>
      <c r="H1751">
        <v>0.45560871876661352</v>
      </c>
      <c r="I1751">
        <v>4461</v>
      </c>
      <c r="J1751">
        <v>3762</v>
      </c>
      <c r="K1751">
        <v>1675</v>
      </c>
      <c r="L1751">
        <v>39</v>
      </c>
      <c r="M1751">
        <v>1714</v>
      </c>
      <c r="N1751">
        <v>49855</v>
      </c>
      <c r="O1751" t="s">
        <v>282</v>
      </c>
      <c r="V1751">
        <v>48097648</v>
      </c>
      <c r="W1751">
        <v>37028944</v>
      </c>
      <c r="Y1751">
        <v>949236</v>
      </c>
      <c r="Z1751">
        <v>11211593</v>
      </c>
      <c r="AA1751">
        <v>50936032</v>
      </c>
      <c r="AB1751">
        <v>1624186</v>
      </c>
      <c r="AC1751">
        <v>8560812</v>
      </c>
      <c r="AD1751">
        <v>80037408</v>
      </c>
      <c r="AE1751">
        <v>48519328</v>
      </c>
      <c r="AF1751">
        <v>144401440</v>
      </c>
      <c r="AG1751">
        <v>40727628</v>
      </c>
      <c r="AH1751">
        <v>1479653.75</v>
      </c>
      <c r="AI1751">
        <v>12268768</v>
      </c>
      <c r="AJ1751">
        <v>13748422</v>
      </c>
      <c r="AK1751">
        <v>15533810</v>
      </c>
      <c r="AL1751">
        <v>14407051</v>
      </c>
      <c r="AM1751">
        <v>126850952</v>
      </c>
      <c r="AN1751">
        <v>46215208</v>
      </c>
      <c r="AO1751">
        <v>18781890</v>
      </c>
      <c r="AP1751">
        <v>12080020</v>
      </c>
      <c r="AQ1751">
        <v>13353064</v>
      </c>
      <c r="AR1751">
        <v>144401440</v>
      </c>
      <c r="AS1751">
        <v>126850952</v>
      </c>
      <c r="AT1751">
        <v>601</v>
      </c>
      <c r="AU1751">
        <v>0.46700000000000003</v>
      </c>
      <c r="AW1751">
        <v>0.20202000000000001</v>
      </c>
      <c r="AX1751">
        <v>0.52673099999999995</v>
      </c>
      <c r="AY1751">
        <v>6.43016E-2</v>
      </c>
      <c r="AZ1751">
        <v>41319</v>
      </c>
    </row>
    <row r="1752" spans="1:52">
      <c r="A1752">
        <v>2004</v>
      </c>
      <c r="B1752">
        <v>171456</v>
      </c>
      <c r="C1752" t="s">
        <v>333</v>
      </c>
      <c r="D1752" t="s">
        <v>281</v>
      </c>
      <c r="E1752">
        <f t="shared" si="27"/>
        <v>1</v>
      </c>
      <c r="F1752">
        <f>IF(ISNA(VLOOKUP(B1752,criteria!$U$2:$U$174,1,0)),0,1)</f>
        <v>1</v>
      </c>
      <c r="G1752">
        <v>0.83112980769230771</v>
      </c>
      <c r="H1752">
        <v>0.44323933477946492</v>
      </c>
      <c r="I1752">
        <v>4992</v>
      </c>
      <c r="J1752">
        <v>4149</v>
      </c>
      <c r="K1752">
        <v>1806</v>
      </c>
      <c r="L1752">
        <v>33</v>
      </c>
      <c r="M1752">
        <v>1839</v>
      </c>
      <c r="N1752">
        <v>49855</v>
      </c>
      <c r="O1752" t="s">
        <v>282</v>
      </c>
      <c r="P1752" t="s">
        <v>50</v>
      </c>
      <c r="V1752">
        <v>51161824</v>
      </c>
      <c r="W1752">
        <v>39625036</v>
      </c>
      <c r="Y1752">
        <v>1197128</v>
      </c>
      <c r="Z1752">
        <v>11716965</v>
      </c>
      <c r="AA1752">
        <v>52742184</v>
      </c>
      <c r="AB1752">
        <v>1861303</v>
      </c>
      <c r="AC1752">
        <v>7060500</v>
      </c>
      <c r="AD1752">
        <v>83897016</v>
      </c>
      <c r="AE1752">
        <v>50247128</v>
      </c>
      <c r="AF1752">
        <v>147683296</v>
      </c>
      <c r="AG1752">
        <v>42120740</v>
      </c>
      <c r="AH1752">
        <v>1164549.1299999999</v>
      </c>
      <c r="AI1752">
        <v>11395082</v>
      </c>
      <c r="AJ1752">
        <v>12559631</v>
      </c>
      <c r="AK1752">
        <v>16579478</v>
      </c>
      <c r="AL1752">
        <v>15196727</v>
      </c>
      <c r="AM1752">
        <v>133262416</v>
      </c>
      <c r="AN1752">
        <v>45578248</v>
      </c>
      <c r="AO1752">
        <v>19534900</v>
      </c>
      <c r="AP1752">
        <v>13353064</v>
      </c>
      <c r="AQ1752">
        <v>13827774</v>
      </c>
      <c r="AR1752">
        <v>147683296</v>
      </c>
      <c r="AS1752">
        <v>133262416</v>
      </c>
      <c r="AT1752">
        <v>661</v>
      </c>
      <c r="AU1752">
        <v>0.45600000000000002</v>
      </c>
      <c r="AW1752">
        <v>0.19836699999999999</v>
      </c>
      <c r="AX1752">
        <v>0.52617700000000001</v>
      </c>
      <c r="AY1752">
        <v>6.4841499999999996E-2</v>
      </c>
      <c r="AZ1752">
        <v>43168</v>
      </c>
    </row>
    <row r="1753" spans="1:52">
      <c r="A1753">
        <v>2005</v>
      </c>
      <c r="B1753">
        <v>171456</v>
      </c>
      <c r="C1753" t="s">
        <v>291</v>
      </c>
      <c r="D1753" t="s">
        <v>281</v>
      </c>
      <c r="E1753">
        <f t="shared" si="27"/>
        <v>1</v>
      </c>
      <c r="F1753">
        <f>IF(ISNA(VLOOKUP(B1753,criteria!$U$2:$U$174,1,0)),0,1)</f>
        <v>1</v>
      </c>
      <c r="G1753">
        <v>0.83063387322535498</v>
      </c>
      <c r="H1753">
        <v>0.46677900818488205</v>
      </c>
      <c r="I1753">
        <v>5001</v>
      </c>
      <c r="J1753">
        <v>4154</v>
      </c>
      <c r="K1753">
        <v>1802</v>
      </c>
      <c r="L1753">
        <v>137</v>
      </c>
      <c r="M1753">
        <v>1939</v>
      </c>
      <c r="N1753">
        <v>49855</v>
      </c>
      <c r="O1753" t="s">
        <v>282</v>
      </c>
      <c r="P1753" t="s">
        <v>50</v>
      </c>
      <c r="Q1753" t="s">
        <v>52</v>
      </c>
      <c r="V1753">
        <v>57409132</v>
      </c>
      <c r="W1753">
        <v>46231896</v>
      </c>
      <c r="Y1753">
        <v>1235388</v>
      </c>
      <c r="Z1753">
        <v>11939809</v>
      </c>
      <c r="AA1753">
        <v>51373120</v>
      </c>
      <c r="AB1753">
        <v>1789304</v>
      </c>
      <c r="AC1753">
        <v>8238057</v>
      </c>
      <c r="AD1753">
        <v>93373064</v>
      </c>
      <c r="AE1753">
        <v>50475048</v>
      </c>
      <c r="AF1753">
        <v>144192704</v>
      </c>
      <c r="AG1753">
        <v>44142720</v>
      </c>
      <c r="AH1753">
        <v>666113.63</v>
      </c>
      <c r="AI1753">
        <v>11795538</v>
      </c>
      <c r="AJ1753">
        <v>12461652</v>
      </c>
      <c r="AK1753">
        <v>15355029</v>
      </c>
      <c r="AL1753">
        <v>15764798</v>
      </c>
      <c r="AM1753">
        <v>133837744</v>
      </c>
      <c r="AN1753">
        <v>46356588</v>
      </c>
      <c r="AO1753">
        <v>20269666</v>
      </c>
      <c r="AP1753">
        <v>13827774</v>
      </c>
      <c r="AQ1753">
        <v>14734692</v>
      </c>
      <c r="AR1753">
        <v>144192704</v>
      </c>
      <c r="AS1753">
        <v>133837744</v>
      </c>
      <c r="AT1753">
        <v>794</v>
      </c>
      <c r="AU1753">
        <v>0.48799999999999999</v>
      </c>
      <c r="AW1753">
        <v>0.18615999999999999</v>
      </c>
      <c r="AX1753">
        <v>0.53821099999999999</v>
      </c>
      <c r="AY1753">
        <v>5.8480900000000002E-2</v>
      </c>
      <c r="AZ1753">
        <v>45404</v>
      </c>
    </row>
    <row r="1754" spans="1:52">
      <c r="A1754">
        <v>2006</v>
      </c>
      <c r="B1754">
        <v>171456</v>
      </c>
      <c r="C1754" t="s">
        <v>291</v>
      </c>
      <c r="D1754" t="s">
        <v>281</v>
      </c>
      <c r="E1754">
        <f t="shared" si="27"/>
        <v>1</v>
      </c>
      <c r="F1754">
        <f>IF(ISNA(VLOOKUP(B1754,criteria!$U$2:$U$174,1,0)),0,1)</f>
        <v>1</v>
      </c>
      <c r="G1754">
        <v>0.8371751886001676</v>
      </c>
      <c r="H1754">
        <v>0.35193992490613268</v>
      </c>
      <c r="I1754">
        <v>4772</v>
      </c>
      <c r="J1754">
        <v>3995</v>
      </c>
      <c r="K1754">
        <v>1389</v>
      </c>
      <c r="L1754">
        <v>17</v>
      </c>
      <c r="M1754">
        <v>1406</v>
      </c>
      <c r="V1754">
        <v>60607144</v>
      </c>
      <c r="W1754">
        <v>49559444</v>
      </c>
      <c r="Y1754">
        <v>1186332</v>
      </c>
      <c r="Z1754">
        <v>11842204</v>
      </c>
      <c r="AA1754">
        <v>45265800</v>
      </c>
      <c r="AB1754">
        <v>1843980</v>
      </c>
      <c r="AC1754">
        <v>9836831</v>
      </c>
      <c r="AD1754">
        <v>98691192</v>
      </c>
      <c r="AE1754">
        <v>49170532</v>
      </c>
      <c r="AF1754">
        <v>148100880</v>
      </c>
      <c r="AG1754">
        <v>47131692</v>
      </c>
      <c r="AH1754">
        <v>679877</v>
      </c>
      <c r="AI1754">
        <v>11943219</v>
      </c>
      <c r="AJ1754">
        <v>12623096</v>
      </c>
      <c r="AK1754">
        <v>16821604</v>
      </c>
      <c r="AL1754">
        <v>16538000</v>
      </c>
      <c r="AM1754">
        <v>142013168</v>
      </c>
      <c r="AN1754">
        <v>49918104</v>
      </c>
      <c r="AO1754">
        <v>21295024</v>
      </c>
      <c r="AP1754">
        <v>14734692</v>
      </c>
      <c r="AQ1754">
        <v>16507811</v>
      </c>
      <c r="AR1754">
        <v>148100880</v>
      </c>
      <c r="AS1754">
        <v>142013168</v>
      </c>
      <c r="AT1754">
        <v>827</v>
      </c>
      <c r="AU1754">
        <v>0.49299999999999999</v>
      </c>
      <c r="AW1754">
        <v>0.186891</v>
      </c>
      <c r="AX1754">
        <v>0.54239800000000005</v>
      </c>
      <c r="AY1754">
        <v>5.6286599999999999E-2</v>
      </c>
      <c r="AZ1754">
        <v>44509.5</v>
      </c>
    </row>
    <row r="1755" spans="1:52">
      <c r="A1755">
        <v>2007</v>
      </c>
      <c r="B1755">
        <v>171456</v>
      </c>
      <c r="C1755" t="s">
        <v>291</v>
      </c>
      <c r="D1755" t="s">
        <v>281</v>
      </c>
      <c r="E1755">
        <f t="shared" si="27"/>
        <v>1</v>
      </c>
      <c r="F1755">
        <f>IF(ISNA(VLOOKUP(B1755,criteria!$U$2:$U$174,1,0)),0,1)</f>
        <v>1</v>
      </c>
      <c r="G1755">
        <v>0.7766880422482082</v>
      </c>
      <c r="H1755">
        <v>0.43977659057795049</v>
      </c>
      <c r="I1755">
        <v>5302</v>
      </c>
      <c r="J1755">
        <v>4118</v>
      </c>
      <c r="K1755">
        <v>1760</v>
      </c>
      <c r="L1755">
        <v>51</v>
      </c>
      <c r="M1755">
        <v>1811</v>
      </c>
      <c r="N1755">
        <v>49855</v>
      </c>
      <c r="O1755" t="s">
        <v>282</v>
      </c>
      <c r="P1755" t="s">
        <v>50</v>
      </c>
      <c r="Q1755" t="s">
        <v>52</v>
      </c>
      <c r="V1755">
        <v>63629580</v>
      </c>
      <c r="W1755">
        <v>52379380</v>
      </c>
      <c r="Y1755">
        <v>1175119</v>
      </c>
      <c r="Z1755">
        <v>12589653</v>
      </c>
      <c r="AA1755">
        <v>53988944</v>
      </c>
      <c r="AB1755">
        <v>2041403</v>
      </c>
      <c r="AC1755">
        <v>9412773</v>
      </c>
      <c r="AD1755">
        <v>93814936</v>
      </c>
      <c r="AE1755">
        <v>62585708</v>
      </c>
      <c r="AF1755">
        <v>157750272</v>
      </c>
      <c r="AG1755">
        <v>50799452</v>
      </c>
      <c r="AH1755">
        <v>1054183.5</v>
      </c>
      <c r="AI1755">
        <v>12378768</v>
      </c>
      <c r="AJ1755">
        <v>13432952</v>
      </c>
      <c r="AK1755">
        <v>17175810</v>
      </c>
      <c r="AL1755">
        <v>16978588</v>
      </c>
      <c r="AM1755">
        <v>149578416</v>
      </c>
      <c r="AN1755">
        <v>52115212</v>
      </c>
      <c r="AO1755">
        <v>22507866</v>
      </c>
      <c r="AP1755">
        <v>16507811</v>
      </c>
      <c r="AQ1755">
        <v>14940064</v>
      </c>
      <c r="AR1755">
        <v>157750272</v>
      </c>
      <c r="AS1755">
        <v>149578416</v>
      </c>
      <c r="AT1755">
        <v>733</v>
      </c>
      <c r="AU1755">
        <v>0.44900000000000001</v>
      </c>
      <c r="AW1755">
        <v>0.16958599999999999</v>
      </c>
      <c r="AX1755">
        <v>0.53363799999999995</v>
      </c>
      <c r="AY1755">
        <v>4.8235599999999997E-2</v>
      </c>
      <c r="AZ1755">
        <v>46286</v>
      </c>
    </row>
    <row r="1756" spans="1:52">
      <c r="A1756">
        <v>2008</v>
      </c>
      <c r="B1756">
        <v>171456</v>
      </c>
      <c r="C1756" t="s">
        <v>291</v>
      </c>
      <c r="D1756" t="s">
        <v>281</v>
      </c>
      <c r="E1756">
        <f t="shared" si="27"/>
        <v>1</v>
      </c>
      <c r="F1756">
        <f>IF(ISNA(VLOOKUP(B1756,criteria!$U$2:$U$174,1,0)),0,1)</f>
        <v>1</v>
      </c>
      <c r="G1756">
        <v>0.7787089871611983</v>
      </c>
      <c r="H1756">
        <v>0.41584611861689946</v>
      </c>
      <c r="I1756">
        <v>5608</v>
      </c>
      <c r="J1756">
        <v>4367</v>
      </c>
      <c r="K1756">
        <v>1785</v>
      </c>
      <c r="L1756">
        <v>31</v>
      </c>
      <c r="M1756">
        <v>1816</v>
      </c>
      <c r="N1756">
        <v>49855</v>
      </c>
      <c r="O1756" t="s">
        <v>282</v>
      </c>
      <c r="P1756" t="s">
        <v>50</v>
      </c>
      <c r="Q1756" t="s">
        <v>52</v>
      </c>
      <c r="V1756">
        <v>65407684</v>
      </c>
      <c r="W1756">
        <v>52852684</v>
      </c>
      <c r="Y1756">
        <v>1174842</v>
      </c>
      <c r="Z1756">
        <v>13808873</v>
      </c>
      <c r="AA1756">
        <v>50162808</v>
      </c>
      <c r="AB1756">
        <v>2225547</v>
      </c>
      <c r="AC1756">
        <v>9910403</v>
      </c>
      <c r="AD1756">
        <v>96764104</v>
      </c>
      <c r="AE1756">
        <v>57154688</v>
      </c>
      <c r="AF1756">
        <v>154540000</v>
      </c>
      <c r="AG1756">
        <v>54417912</v>
      </c>
      <c r="AH1756">
        <v>1079592.1299999999</v>
      </c>
      <c r="AI1756">
        <v>12455432</v>
      </c>
      <c r="AJ1756">
        <v>13535024</v>
      </c>
      <c r="AK1756">
        <v>17323486</v>
      </c>
      <c r="AL1756">
        <v>17730320</v>
      </c>
      <c r="AM1756">
        <v>156225472</v>
      </c>
      <c r="AN1756">
        <v>53726808</v>
      </c>
      <c r="AO1756">
        <v>24679894</v>
      </c>
      <c r="AP1756">
        <v>14940064</v>
      </c>
      <c r="AQ1756">
        <v>11743514</v>
      </c>
      <c r="AR1756">
        <v>154540000</v>
      </c>
      <c r="AS1756">
        <v>156225472</v>
      </c>
      <c r="AT1756">
        <v>767</v>
      </c>
      <c r="AU1756">
        <v>0.45800000000000002</v>
      </c>
      <c r="AW1756">
        <v>0.15306400000000001</v>
      </c>
      <c r="AX1756">
        <v>0.52700400000000003</v>
      </c>
      <c r="AY1756">
        <v>3.97191E-2</v>
      </c>
      <c r="AZ1756">
        <v>49917</v>
      </c>
    </row>
    <row r="1757" spans="1:52">
      <c r="A1757">
        <v>2009</v>
      </c>
      <c r="B1757">
        <v>171456</v>
      </c>
      <c r="C1757" t="s">
        <v>291</v>
      </c>
      <c r="D1757" t="s">
        <v>281</v>
      </c>
      <c r="E1757">
        <f t="shared" si="27"/>
        <v>1</v>
      </c>
      <c r="F1757">
        <f>IF(ISNA(VLOOKUP(B1757,criteria!$U$2:$U$174,1,0)),0,1)</f>
        <v>1</v>
      </c>
      <c r="G1757">
        <v>0.72846347607052897</v>
      </c>
      <c r="H1757">
        <v>0.40848317196864914</v>
      </c>
      <c r="I1757">
        <v>5955</v>
      </c>
      <c r="J1757">
        <v>4338</v>
      </c>
      <c r="K1757">
        <v>1743</v>
      </c>
      <c r="L1757">
        <v>29</v>
      </c>
      <c r="M1757">
        <v>1772</v>
      </c>
      <c r="V1757">
        <v>71939296</v>
      </c>
      <c r="W1757">
        <v>55246296</v>
      </c>
      <c r="Y1757">
        <v>1326704</v>
      </c>
      <c r="Z1757">
        <v>19350892</v>
      </c>
      <c r="AA1757">
        <v>47327912</v>
      </c>
      <c r="AB1757">
        <v>1685003</v>
      </c>
      <c r="AD1757">
        <v>96269616</v>
      </c>
      <c r="AE1757">
        <v>63004280</v>
      </c>
      <c r="AF1757">
        <v>159273888</v>
      </c>
      <c r="AG1757">
        <v>51488812</v>
      </c>
      <c r="AH1757">
        <v>967637</v>
      </c>
      <c r="AI1757">
        <v>12049358</v>
      </c>
      <c r="AJ1757">
        <v>13016995</v>
      </c>
      <c r="AK1757">
        <v>15393076</v>
      </c>
      <c r="AL1757">
        <v>17066132</v>
      </c>
      <c r="AM1757">
        <v>153520544</v>
      </c>
      <c r="AN1757">
        <v>56491908</v>
      </c>
      <c r="AO1757">
        <v>25948764</v>
      </c>
      <c r="AP1757">
        <v>11743514</v>
      </c>
      <c r="AQ1757">
        <v>11619652</v>
      </c>
      <c r="AR1757">
        <v>159273888</v>
      </c>
      <c r="AS1757">
        <v>153520544</v>
      </c>
      <c r="AT1757">
        <v>804</v>
      </c>
      <c r="AU1757">
        <v>0.44900000000000001</v>
      </c>
      <c r="AW1757">
        <v>0.18348600000000001</v>
      </c>
      <c r="AX1757">
        <v>0.52178899999999995</v>
      </c>
      <c r="AY1757">
        <v>5.6192699999999998E-2</v>
      </c>
      <c r="AZ1757">
        <v>47628.5</v>
      </c>
    </row>
    <row r="1758" spans="1:52">
      <c r="A1758">
        <v>2010</v>
      </c>
      <c r="B1758">
        <v>171456</v>
      </c>
      <c r="C1758" t="s">
        <v>291</v>
      </c>
      <c r="D1758" t="s">
        <v>281</v>
      </c>
      <c r="E1758">
        <f t="shared" si="27"/>
        <v>1</v>
      </c>
      <c r="F1758">
        <f>IF(ISNA(VLOOKUP(B1758,criteria!$U$2:$U$174,1,0)),0,1)</f>
        <v>1</v>
      </c>
      <c r="G1758">
        <v>0.72065181243764553</v>
      </c>
      <c r="H1758">
        <v>0.38994000922934935</v>
      </c>
      <c r="I1758">
        <v>6014</v>
      </c>
      <c r="J1758">
        <v>4334</v>
      </c>
      <c r="K1758">
        <v>1660</v>
      </c>
      <c r="L1758">
        <v>30</v>
      </c>
      <c r="M1758">
        <v>1690</v>
      </c>
      <c r="N1758">
        <v>49855</v>
      </c>
      <c r="O1758" t="s">
        <v>282</v>
      </c>
      <c r="P1758" t="s">
        <v>50</v>
      </c>
      <c r="Q1758" t="s">
        <v>52</v>
      </c>
      <c r="R1758">
        <v>-87.396199999999993</v>
      </c>
      <c r="S1758">
        <v>46.556600000000003</v>
      </c>
      <c r="V1758">
        <v>75567888</v>
      </c>
      <c r="W1758">
        <v>56047512</v>
      </c>
      <c r="Y1758">
        <v>1256585</v>
      </c>
      <c r="Z1758">
        <v>21483760</v>
      </c>
      <c r="AA1758">
        <v>46735208</v>
      </c>
      <c r="AB1758">
        <v>1488060</v>
      </c>
      <c r="AC1758">
        <v>1289300</v>
      </c>
      <c r="AD1758">
        <v>97207632</v>
      </c>
      <c r="AE1758">
        <v>66857072</v>
      </c>
      <c r="AF1758">
        <v>164364672</v>
      </c>
      <c r="AG1758">
        <v>53145936</v>
      </c>
      <c r="AH1758">
        <v>943526</v>
      </c>
      <c r="AI1758">
        <v>12449942</v>
      </c>
      <c r="AJ1758">
        <v>13393468</v>
      </c>
      <c r="AK1758">
        <v>14799398</v>
      </c>
      <c r="AL1758">
        <v>17160136</v>
      </c>
      <c r="AM1758">
        <v>157066080</v>
      </c>
      <c r="AN1758">
        <v>56196140</v>
      </c>
      <c r="AO1758">
        <v>26745892</v>
      </c>
      <c r="AP1758">
        <v>11619652</v>
      </c>
      <c r="AQ1758">
        <v>13446100</v>
      </c>
      <c r="AR1758">
        <v>164364672</v>
      </c>
      <c r="AS1758">
        <v>157066080</v>
      </c>
      <c r="AT1758">
        <v>828</v>
      </c>
      <c r="AU1758">
        <v>0.47299999999999998</v>
      </c>
      <c r="AW1758">
        <v>0.20124300000000001</v>
      </c>
      <c r="AX1758">
        <v>0.51577300000000004</v>
      </c>
      <c r="AY1758">
        <v>5.7103399999999999E-2</v>
      </c>
      <c r="AZ1758">
        <v>46147</v>
      </c>
    </row>
    <row r="1759" spans="1:52">
      <c r="A1759">
        <v>2011</v>
      </c>
      <c r="B1759">
        <v>171456</v>
      </c>
      <c r="C1759" t="s">
        <v>291</v>
      </c>
      <c r="D1759" t="s">
        <v>281</v>
      </c>
      <c r="E1759">
        <f t="shared" si="27"/>
        <v>1</v>
      </c>
      <c r="F1759">
        <f>IF(ISNA(VLOOKUP(B1759,criteria!$U$2:$U$174,1,0)),0,1)</f>
        <v>1</v>
      </c>
      <c r="G1759">
        <v>0.72181644966656078</v>
      </c>
      <c r="H1759">
        <v>0.38891333040035198</v>
      </c>
      <c r="I1759">
        <v>6298</v>
      </c>
      <c r="J1759">
        <v>4546</v>
      </c>
      <c r="K1759">
        <v>1748</v>
      </c>
      <c r="L1759">
        <v>20</v>
      </c>
      <c r="M1759">
        <v>1768</v>
      </c>
      <c r="N1759">
        <v>49855</v>
      </c>
      <c r="O1759" t="s">
        <v>282</v>
      </c>
      <c r="P1759" t="s">
        <v>50</v>
      </c>
      <c r="Q1759" t="s">
        <v>52</v>
      </c>
      <c r="R1759">
        <v>-87.403899999999993</v>
      </c>
      <c r="S1759">
        <v>46.558</v>
      </c>
      <c r="T1759">
        <v>7.1999999999999995E-2</v>
      </c>
      <c r="U1759">
        <v>2100</v>
      </c>
      <c r="V1759">
        <v>80031824</v>
      </c>
      <c r="W1759">
        <v>61114828</v>
      </c>
      <c r="Y1759">
        <v>1276909</v>
      </c>
      <c r="Z1759">
        <v>18763020</v>
      </c>
      <c r="AA1759">
        <v>40035440</v>
      </c>
      <c r="AB1759">
        <v>1740858</v>
      </c>
      <c r="AD1759">
        <v>102254592</v>
      </c>
      <c r="AE1759">
        <v>56201408</v>
      </c>
      <c r="AF1759">
        <v>158661088</v>
      </c>
      <c r="AG1759">
        <v>53057776</v>
      </c>
      <c r="AH1759">
        <v>871624</v>
      </c>
      <c r="AI1759">
        <v>11472047</v>
      </c>
      <c r="AJ1759">
        <v>12343671</v>
      </c>
      <c r="AK1759">
        <v>14639124</v>
      </c>
      <c r="AL1759">
        <v>17000974</v>
      </c>
      <c r="AM1759">
        <v>155163536</v>
      </c>
      <c r="AN1759">
        <v>54169664</v>
      </c>
      <c r="AO1759">
        <v>26184722</v>
      </c>
      <c r="AP1759">
        <v>13446100</v>
      </c>
      <c r="AQ1759">
        <v>12718098</v>
      </c>
      <c r="AR1759">
        <v>158661088</v>
      </c>
      <c r="AS1759">
        <v>155163536</v>
      </c>
      <c r="AT1759">
        <v>766</v>
      </c>
      <c r="AU1759">
        <v>0.44</v>
      </c>
      <c r="AW1759">
        <v>0.19437299999999999</v>
      </c>
      <c r="AX1759">
        <v>0.53196900000000003</v>
      </c>
      <c r="AY1759">
        <v>4.4408299999999998E-2</v>
      </c>
      <c r="AZ1759">
        <v>45417</v>
      </c>
    </row>
    <row r="1760" spans="1:52">
      <c r="A1760">
        <v>2012</v>
      </c>
      <c r="B1760">
        <v>171456</v>
      </c>
      <c r="C1760" t="s">
        <v>291</v>
      </c>
      <c r="D1760" t="s">
        <v>281</v>
      </c>
      <c r="E1760">
        <f t="shared" si="27"/>
        <v>1</v>
      </c>
      <c r="F1760">
        <f>IF(ISNA(VLOOKUP(B1760,criteria!$U$2:$U$174,1,0)),0,1)</f>
        <v>1</v>
      </c>
      <c r="G1760">
        <v>0.67767870194416024</v>
      </c>
      <c r="H1760">
        <v>0.35785159620362383</v>
      </c>
      <c r="I1760">
        <v>6841</v>
      </c>
      <c r="J1760">
        <v>4636</v>
      </c>
      <c r="K1760">
        <v>1629</v>
      </c>
      <c r="L1760">
        <v>30</v>
      </c>
      <c r="M1760">
        <v>1659</v>
      </c>
      <c r="T1760">
        <v>0.10299999999999999</v>
      </c>
      <c r="U1760">
        <v>2238</v>
      </c>
      <c r="V1760">
        <v>80840936</v>
      </c>
      <c r="W1760">
        <v>61835936</v>
      </c>
      <c r="Y1760">
        <v>1147901</v>
      </c>
      <c r="Z1760">
        <v>17538230</v>
      </c>
      <c r="AA1760">
        <v>42354496</v>
      </c>
      <c r="AB1760">
        <v>1684468</v>
      </c>
      <c r="AD1760">
        <v>102012336</v>
      </c>
      <c r="AE1760">
        <v>58897840</v>
      </c>
      <c r="AF1760">
        <v>160922176</v>
      </c>
      <c r="AG1760">
        <v>53725820</v>
      </c>
      <c r="AH1760">
        <v>909641</v>
      </c>
      <c r="AI1760">
        <v>10991474</v>
      </c>
      <c r="AJ1760">
        <v>11901115</v>
      </c>
      <c r="AK1760">
        <v>15023052</v>
      </c>
      <c r="AL1760">
        <v>17301372</v>
      </c>
      <c r="AM1760">
        <v>156249360</v>
      </c>
      <c r="AN1760">
        <v>57305056</v>
      </c>
      <c r="AO1760">
        <v>26903500</v>
      </c>
      <c r="AP1760">
        <v>12718098</v>
      </c>
      <c r="AQ1760">
        <v>13887228</v>
      </c>
      <c r="AR1760">
        <v>160922176</v>
      </c>
      <c r="AS1760">
        <v>156249360</v>
      </c>
      <c r="AT1760">
        <v>845</v>
      </c>
      <c r="AU1760">
        <v>0.48299999999999998</v>
      </c>
      <c r="AW1760">
        <v>0.18579899999999999</v>
      </c>
      <c r="AX1760">
        <v>0.532308</v>
      </c>
      <c r="AY1760">
        <v>4.6627200000000001E-2</v>
      </c>
      <c r="AZ1760">
        <v>47109</v>
      </c>
    </row>
    <row r="1761" spans="1:52">
      <c r="A1761">
        <v>2013</v>
      </c>
      <c r="B1761">
        <v>171456</v>
      </c>
      <c r="C1761" t="s">
        <v>291</v>
      </c>
      <c r="D1761" t="s">
        <v>281</v>
      </c>
      <c r="E1761">
        <f t="shared" si="27"/>
        <v>1</v>
      </c>
      <c r="F1761">
        <f>IF(ISNA(VLOOKUP(B1761,criteria!$U$2:$U$174,1,0)),0,1)</f>
        <v>1</v>
      </c>
      <c r="G1761">
        <v>0.73127687972712441</v>
      </c>
      <c r="H1761">
        <v>0.34070168322855404</v>
      </c>
      <c r="I1761">
        <v>6743</v>
      </c>
      <c r="J1761">
        <v>4931</v>
      </c>
      <c r="K1761">
        <v>1661</v>
      </c>
      <c r="L1761">
        <v>19</v>
      </c>
      <c r="M1761">
        <v>1680</v>
      </c>
      <c r="T1761">
        <v>0.121</v>
      </c>
      <c r="U1761">
        <v>2433</v>
      </c>
      <c r="V1761">
        <v>81095456</v>
      </c>
      <c r="W1761">
        <v>60680460</v>
      </c>
      <c r="Y1761">
        <v>1222054</v>
      </c>
      <c r="Z1761">
        <v>17414416</v>
      </c>
      <c r="AA1761">
        <v>43504712</v>
      </c>
      <c r="AB1761">
        <v>1998218</v>
      </c>
      <c r="AD1761">
        <v>101392176</v>
      </c>
      <c r="AE1761">
        <v>62848128</v>
      </c>
      <c r="AF1761">
        <v>184447872</v>
      </c>
      <c r="AG1761">
        <v>59926816</v>
      </c>
      <c r="AH1761">
        <v>1052638</v>
      </c>
      <c r="AI1761">
        <v>11239234</v>
      </c>
      <c r="AJ1761">
        <v>12291872</v>
      </c>
      <c r="AK1761">
        <v>15367665</v>
      </c>
      <c r="AL1761">
        <v>17758072</v>
      </c>
      <c r="AM1761">
        <v>164636976</v>
      </c>
      <c r="AN1761">
        <v>62710872</v>
      </c>
      <c r="AO1761">
        <v>27727944</v>
      </c>
      <c r="AP1761">
        <v>13887228</v>
      </c>
      <c r="AQ1761">
        <v>15654906</v>
      </c>
      <c r="AR1761">
        <v>184447872</v>
      </c>
      <c r="AS1761">
        <v>164636976</v>
      </c>
      <c r="AT1761">
        <v>857</v>
      </c>
      <c r="AU1761">
        <v>0.48499999999999999</v>
      </c>
      <c r="AW1761">
        <v>0.169709</v>
      </c>
      <c r="AX1761">
        <v>0.52466699999999999</v>
      </c>
      <c r="AY1761">
        <v>4.0453900000000001E-2</v>
      </c>
      <c r="AZ1761">
        <v>49001</v>
      </c>
    </row>
    <row r="1762" spans="1:52">
      <c r="A1762">
        <v>2014</v>
      </c>
      <c r="B1762">
        <v>171456</v>
      </c>
      <c r="C1762" t="s">
        <v>291</v>
      </c>
      <c r="D1762" t="s">
        <v>281</v>
      </c>
      <c r="E1762">
        <f t="shared" si="27"/>
        <v>1</v>
      </c>
      <c r="F1762">
        <f>IF(ISNA(VLOOKUP(B1762,criteria!$U$2:$U$174,1,0)),0,1)</f>
        <v>1</v>
      </c>
      <c r="G1762">
        <v>0.72094722993714366</v>
      </c>
      <c r="H1762">
        <v>0.32461476074614759</v>
      </c>
      <c r="I1762">
        <v>6841</v>
      </c>
      <c r="J1762">
        <v>4932</v>
      </c>
      <c r="K1762">
        <v>1579</v>
      </c>
      <c r="L1762">
        <v>22</v>
      </c>
      <c r="M1762">
        <v>1601</v>
      </c>
      <c r="N1762">
        <v>49855</v>
      </c>
      <c r="O1762" t="s">
        <v>282</v>
      </c>
      <c r="P1762" t="s">
        <v>50</v>
      </c>
      <c r="Q1762" t="s">
        <v>52</v>
      </c>
      <c r="R1762">
        <v>-87.403899999999993</v>
      </c>
      <c r="S1762">
        <v>46.558</v>
      </c>
      <c r="T1762">
        <v>9.6000000000000002E-2</v>
      </c>
      <c r="U1762">
        <v>2640</v>
      </c>
      <c r="V1762">
        <v>81158616</v>
      </c>
      <c r="W1762">
        <v>60191616</v>
      </c>
      <c r="Y1762">
        <v>1204382</v>
      </c>
      <c r="Z1762">
        <v>16952988</v>
      </c>
      <c r="AA1762">
        <v>46457648</v>
      </c>
      <c r="AB1762">
        <v>2374309</v>
      </c>
      <c r="AD1762">
        <v>101228432</v>
      </c>
      <c r="AE1762">
        <v>60360152</v>
      </c>
      <c r="AF1762">
        <v>166404384</v>
      </c>
      <c r="AG1762">
        <v>57274720</v>
      </c>
      <c r="AH1762">
        <v>1087820</v>
      </c>
      <c r="AI1762">
        <v>12036066</v>
      </c>
      <c r="AJ1762">
        <v>13123886</v>
      </c>
      <c r="AK1762">
        <v>16408412</v>
      </c>
      <c r="AL1762">
        <v>18048056</v>
      </c>
      <c r="AM1762">
        <v>163643232</v>
      </c>
      <c r="AN1762">
        <v>60183964</v>
      </c>
      <c r="AO1762">
        <v>27665030</v>
      </c>
      <c r="AP1762">
        <v>15654906</v>
      </c>
      <c r="AQ1762">
        <v>15087326</v>
      </c>
      <c r="AR1762">
        <v>166404384</v>
      </c>
      <c r="AS1762">
        <v>163643232</v>
      </c>
      <c r="AT1762">
        <v>824</v>
      </c>
      <c r="AU1762">
        <v>0.47699999999999998</v>
      </c>
      <c r="AW1762">
        <v>0.14613200000000001</v>
      </c>
      <c r="AX1762">
        <v>0.53842100000000004</v>
      </c>
      <c r="AY1762">
        <v>3.2039600000000001E-2</v>
      </c>
      <c r="AZ1762">
        <v>51004</v>
      </c>
    </row>
    <row r="1763" spans="1:52">
      <c r="A1763">
        <v>2015</v>
      </c>
      <c r="B1763">
        <v>171456</v>
      </c>
      <c r="C1763" t="s">
        <v>291</v>
      </c>
      <c r="D1763" t="s">
        <v>281</v>
      </c>
      <c r="E1763">
        <f t="shared" si="27"/>
        <v>1</v>
      </c>
      <c r="F1763">
        <f>IF(ISNA(VLOOKUP(B1763,criteria!$U$2:$U$174,1,0)),0,1)</f>
        <v>1</v>
      </c>
      <c r="G1763">
        <v>0.69879725085910649</v>
      </c>
      <c r="H1763">
        <v>0.35062699778706663</v>
      </c>
      <c r="I1763">
        <v>5820</v>
      </c>
      <c r="J1763">
        <v>4067</v>
      </c>
      <c r="K1763">
        <v>1416</v>
      </c>
      <c r="L1763">
        <v>10</v>
      </c>
      <c r="M1763">
        <v>1426</v>
      </c>
      <c r="T1763">
        <v>9.9000000000000005E-2</v>
      </c>
      <c r="U1763">
        <v>2631</v>
      </c>
      <c r="V1763">
        <v>80264616</v>
      </c>
      <c r="W1763">
        <v>59366512</v>
      </c>
      <c r="Y1763">
        <v>1287516</v>
      </c>
      <c r="Z1763">
        <v>15679967</v>
      </c>
      <c r="AA1763">
        <v>46897744</v>
      </c>
      <c r="AB1763">
        <v>2564679</v>
      </c>
      <c r="AC1763">
        <v>124857</v>
      </c>
      <c r="AD1763">
        <v>101166112</v>
      </c>
      <c r="AE1763">
        <v>61814368</v>
      </c>
      <c r="AF1763">
        <v>164574688</v>
      </c>
      <c r="AG1763">
        <v>51713944</v>
      </c>
      <c r="AH1763">
        <v>1140373</v>
      </c>
      <c r="AI1763">
        <v>10747073</v>
      </c>
      <c r="AJ1763">
        <v>11887446</v>
      </c>
      <c r="AK1763">
        <v>15409578</v>
      </c>
      <c r="AL1763">
        <v>18813644</v>
      </c>
      <c r="AM1763">
        <v>166509760</v>
      </c>
      <c r="AN1763">
        <v>62146808</v>
      </c>
      <c r="AO1763">
        <v>31234356</v>
      </c>
      <c r="AP1763">
        <v>15087326</v>
      </c>
      <c r="AQ1763">
        <v>14070363</v>
      </c>
      <c r="AR1763">
        <v>164574688</v>
      </c>
      <c r="AS1763">
        <v>166509760</v>
      </c>
      <c r="AT1763">
        <v>755</v>
      </c>
      <c r="AU1763">
        <v>0.46300000000000002</v>
      </c>
      <c r="AW1763">
        <v>0.13148599999999999</v>
      </c>
      <c r="AX1763">
        <v>0.55188700000000002</v>
      </c>
      <c r="AY1763">
        <v>2.9186299999999998E-2</v>
      </c>
      <c r="AZ1763">
        <v>53694.5</v>
      </c>
    </row>
    <row r="1764" spans="1:52">
      <c r="A1764">
        <v>2016</v>
      </c>
      <c r="B1764">
        <v>171456</v>
      </c>
      <c r="C1764" t="s">
        <v>291</v>
      </c>
      <c r="D1764" t="s">
        <v>281</v>
      </c>
      <c r="E1764">
        <f t="shared" si="27"/>
        <v>1</v>
      </c>
      <c r="F1764">
        <f>IF(ISNA(VLOOKUP(B1764,criteria!$U$2:$U$174,1,0)),0,1)</f>
        <v>1</v>
      </c>
      <c r="G1764">
        <v>0.75869809203142535</v>
      </c>
      <c r="H1764">
        <v>0.33407297830374755</v>
      </c>
      <c r="I1764">
        <v>5346</v>
      </c>
      <c r="J1764">
        <v>4056</v>
      </c>
      <c r="K1764">
        <v>1341</v>
      </c>
      <c r="L1764">
        <v>14</v>
      </c>
      <c r="M1764">
        <v>1355</v>
      </c>
      <c r="N1764">
        <v>49855</v>
      </c>
      <c r="O1764" t="s">
        <v>282</v>
      </c>
      <c r="P1764" t="s">
        <v>50</v>
      </c>
      <c r="Q1764" t="s">
        <v>52</v>
      </c>
      <c r="R1764">
        <v>-87.403899999999993</v>
      </c>
      <c r="S1764">
        <v>46.558</v>
      </c>
      <c r="T1764">
        <v>0.11</v>
      </c>
      <c r="U1764">
        <v>2496</v>
      </c>
      <c r="V1764">
        <v>85939328</v>
      </c>
      <c r="W1764">
        <v>60310216</v>
      </c>
      <c r="Y1764">
        <v>1220427</v>
      </c>
      <c r="Z1764">
        <v>14719252</v>
      </c>
      <c r="AA1764">
        <v>48172888</v>
      </c>
      <c r="AB1764">
        <v>2542238</v>
      </c>
      <c r="AD1764">
        <v>99415136</v>
      </c>
      <c r="AE1764">
        <v>62466860</v>
      </c>
      <c r="AF1764">
        <v>161892480</v>
      </c>
      <c r="AG1764">
        <v>49869296</v>
      </c>
      <c r="AH1764">
        <v>1365900</v>
      </c>
      <c r="AI1764">
        <v>9885612</v>
      </c>
      <c r="AJ1764">
        <v>11251512</v>
      </c>
      <c r="AK1764">
        <v>14796340</v>
      </c>
      <c r="AL1764">
        <v>19114352</v>
      </c>
      <c r="AM1764">
        <v>156571472</v>
      </c>
      <c r="AN1764">
        <v>60392816</v>
      </c>
      <c r="AO1764">
        <v>29366142</v>
      </c>
      <c r="AP1764">
        <v>14070363</v>
      </c>
      <c r="AQ1764">
        <v>15394597</v>
      </c>
      <c r="AR1764">
        <v>161892480</v>
      </c>
      <c r="AS1764">
        <v>156571472</v>
      </c>
      <c r="AT1764">
        <v>846</v>
      </c>
      <c r="AU1764">
        <v>0.49</v>
      </c>
      <c r="AW1764">
        <v>0.126362</v>
      </c>
      <c r="AX1764">
        <v>0.53678499999999996</v>
      </c>
      <c r="AY1764">
        <v>2.5204399999999998E-2</v>
      </c>
      <c r="AZ1764">
        <v>55241.5</v>
      </c>
    </row>
    <row r="1765" spans="1:52">
      <c r="A1765">
        <v>2017</v>
      </c>
      <c r="B1765">
        <v>171456</v>
      </c>
      <c r="C1765" t="s">
        <v>291</v>
      </c>
      <c r="D1765" t="s">
        <v>281</v>
      </c>
      <c r="E1765">
        <f t="shared" si="27"/>
        <v>1</v>
      </c>
      <c r="F1765">
        <f>IF(ISNA(VLOOKUP(B1765,criteria!$U$2:$U$174,1,0)),0,1)</f>
        <v>1</v>
      </c>
      <c r="G1765">
        <v>0.74372266321075653</v>
      </c>
      <c r="H1765">
        <v>0.32694402091047703</v>
      </c>
      <c r="I1765">
        <v>6173</v>
      </c>
      <c r="J1765">
        <v>4591</v>
      </c>
      <c r="K1765">
        <v>1488</v>
      </c>
      <c r="L1765">
        <v>13</v>
      </c>
      <c r="M1765">
        <v>1501</v>
      </c>
      <c r="T1765">
        <v>8.3000000000000004E-2</v>
      </c>
      <c r="U1765">
        <v>2471</v>
      </c>
      <c r="V1765">
        <v>88517304</v>
      </c>
      <c r="W1765">
        <v>61533016</v>
      </c>
      <c r="Y1765">
        <v>1398214</v>
      </c>
      <c r="Z1765">
        <v>15817261</v>
      </c>
      <c r="AA1765">
        <v>49351776</v>
      </c>
      <c r="AB1765">
        <v>2477772</v>
      </c>
      <c r="AD1765">
        <v>102232576</v>
      </c>
      <c r="AE1765">
        <v>62516128</v>
      </c>
      <c r="AF1765">
        <v>165838560</v>
      </c>
      <c r="AG1765">
        <v>51816024</v>
      </c>
      <c r="AH1765">
        <v>1733827</v>
      </c>
      <c r="AI1765">
        <v>10607897</v>
      </c>
      <c r="AJ1765">
        <v>12341724</v>
      </c>
      <c r="AK1765">
        <v>13376448</v>
      </c>
      <c r="AL1765">
        <v>20831552</v>
      </c>
      <c r="AM1765">
        <v>164071616</v>
      </c>
      <c r="AN1765">
        <v>61903008</v>
      </c>
      <c r="AO1765">
        <v>29970688</v>
      </c>
      <c r="AP1765">
        <v>15394597</v>
      </c>
      <c r="AQ1765">
        <v>15887166</v>
      </c>
      <c r="AR1765">
        <v>165838560</v>
      </c>
      <c r="AS1765">
        <v>164071616</v>
      </c>
    </row>
    <row r="1766" spans="1:52">
      <c r="A1766">
        <v>1990</v>
      </c>
      <c r="B1766">
        <v>171571</v>
      </c>
      <c r="C1766" t="s">
        <v>334</v>
      </c>
      <c r="D1766" t="s">
        <v>281</v>
      </c>
      <c r="E1766">
        <f t="shared" si="27"/>
        <v>0</v>
      </c>
      <c r="F1766">
        <f>IF(ISNA(VLOOKUP(B1766,criteria!$U$2:$U$174,1,0)),0,1)</f>
        <v>1</v>
      </c>
      <c r="G1766" t="s">
        <v>636</v>
      </c>
      <c r="H1766" t="s">
        <v>636</v>
      </c>
      <c r="N1766">
        <v>483094401</v>
      </c>
      <c r="O1766" t="s">
        <v>282</v>
      </c>
      <c r="V1766">
        <v>24162000</v>
      </c>
      <c r="Y1766">
        <v>292000</v>
      </c>
      <c r="Z1766">
        <v>5570000</v>
      </c>
      <c r="AA1766">
        <v>33376000</v>
      </c>
      <c r="AB1766">
        <v>3478000</v>
      </c>
      <c r="AC1766">
        <v>1643000</v>
      </c>
      <c r="AF1766">
        <v>89263000</v>
      </c>
      <c r="AG1766">
        <v>32848000</v>
      </c>
      <c r="AH1766">
        <v>4167000</v>
      </c>
      <c r="AI1766">
        <v>1087000</v>
      </c>
      <c r="AJ1766">
        <v>5254000</v>
      </c>
      <c r="AK1766">
        <v>6974000</v>
      </c>
      <c r="AL1766">
        <v>6183000</v>
      </c>
      <c r="AM1766">
        <v>94358000</v>
      </c>
      <c r="AN1766">
        <v>43104000</v>
      </c>
      <c r="AO1766">
        <v>11890000</v>
      </c>
    </row>
    <row r="1767" spans="1:52">
      <c r="A1767">
        <v>1991</v>
      </c>
      <c r="B1767">
        <v>171571</v>
      </c>
      <c r="C1767" t="s">
        <v>334</v>
      </c>
      <c r="D1767" t="s">
        <v>281</v>
      </c>
      <c r="E1767">
        <f t="shared" si="27"/>
        <v>0</v>
      </c>
      <c r="F1767">
        <f>IF(ISNA(VLOOKUP(B1767,criteria!$U$2:$U$174,1,0)),0,1)</f>
        <v>1</v>
      </c>
      <c r="G1767" t="s">
        <v>636</v>
      </c>
      <c r="H1767" t="s">
        <v>636</v>
      </c>
      <c r="N1767">
        <v>483094401</v>
      </c>
      <c r="O1767" t="s">
        <v>282</v>
      </c>
      <c r="V1767">
        <v>26624000</v>
      </c>
      <c r="Y1767">
        <v>233000</v>
      </c>
      <c r="Z1767">
        <v>5895000</v>
      </c>
      <c r="AA1767">
        <v>44909000</v>
      </c>
      <c r="AB1767">
        <v>3815000</v>
      </c>
      <c r="AC1767">
        <v>1045000</v>
      </c>
      <c r="AF1767">
        <v>102967000</v>
      </c>
      <c r="AG1767">
        <v>34818000</v>
      </c>
      <c r="AH1767">
        <v>4869000</v>
      </c>
      <c r="AI1767">
        <v>1023000</v>
      </c>
      <c r="AJ1767">
        <v>5892000</v>
      </c>
      <c r="AK1767">
        <v>6795000</v>
      </c>
      <c r="AL1767">
        <v>6323000</v>
      </c>
      <c r="AM1767">
        <v>97020000</v>
      </c>
      <c r="AN1767">
        <v>45112000</v>
      </c>
      <c r="AO1767">
        <v>13087000</v>
      </c>
    </row>
    <row r="1768" spans="1:52">
      <c r="A1768">
        <v>1992</v>
      </c>
      <c r="B1768">
        <v>171571</v>
      </c>
      <c r="C1768" t="s">
        <v>334</v>
      </c>
      <c r="D1768" t="s">
        <v>281</v>
      </c>
      <c r="E1768">
        <f t="shared" si="27"/>
        <v>0</v>
      </c>
      <c r="F1768">
        <f>IF(ISNA(VLOOKUP(B1768,criteria!$U$2:$U$174,1,0)),0,1)</f>
        <v>1</v>
      </c>
      <c r="G1768" t="s">
        <v>636</v>
      </c>
      <c r="H1768" t="s">
        <v>636</v>
      </c>
      <c r="N1768">
        <v>483094401</v>
      </c>
      <c r="O1768" t="s">
        <v>282</v>
      </c>
      <c r="V1768">
        <v>29401000</v>
      </c>
      <c r="Y1768">
        <v>270000</v>
      </c>
      <c r="Z1768">
        <v>6482000</v>
      </c>
      <c r="AA1768">
        <v>37048000</v>
      </c>
      <c r="AB1768">
        <v>3362000</v>
      </c>
      <c r="AC1768">
        <v>949000</v>
      </c>
      <c r="AF1768">
        <v>94662000</v>
      </c>
      <c r="AG1768">
        <v>36135000</v>
      </c>
      <c r="AH1768">
        <v>4677000</v>
      </c>
      <c r="AI1768">
        <v>546000</v>
      </c>
      <c r="AJ1768">
        <v>5223000</v>
      </c>
      <c r="AK1768">
        <v>7156000</v>
      </c>
      <c r="AL1768">
        <v>6356000</v>
      </c>
      <c r="AM1768">
        <v>94734000</v>
      </c>
      <c r="AN1768">
        <v>45616000</v>
      </c>
      <c r="AO1768">
        <v>13234000</v>
      </c>
      <c r="AV1768">
        <v>3715</v>
      </c>
    </row>
    <row r="1769" spans="1:52">
      <c r="A1769">
        <v>1993</v>
      </c>
      <c r="B1769">
        <v>171571</v>
      </c>
      <c r="C1769" t="s">
        <v>334</v>
      </c>
      <c r="D1769" t="s">
        <v>281</v>
      </c>
      <c r="E1769">
        <f t="shared" si="27"/>
        <v>0</v>
      </c>
      <c r="F1769">
        <f>IF(ISNA(VLOOKUP(B1769,criteria!$U$2:$U$174,1,0)),0,1)</f>
        <v>1</v>
      </c>
      <c r="G1769" t="s">
        <v>636</v>
      </c>
      <c r="H1769" t="s">
        <v>636</v>
      </c>
      <c r="N1769">
        <v>483094401</v>
      </c>
      <c r="O1769" t="s">
        <v>282</v>
      </c>
      <c r="V1769">
        <v>32022000</v>
      </c>
      <c r="Y1769">
        <v>270000</v>
      </c>
      <c r="Z1769">
        <v>6409000</v>
      </c>
      <c r="AA1769">
        <v>36945000</v>
      </c>
      <c r="AB1769">
        <v>3654000</v>
      </c>
      <c r="AC1769">
        <v>782000</v>
      </c>
      <c r="AF1769">
        <v>97492000</v>
      </c>
      <c r="AG1769">
        <v>38695000</v>
      </c>
      <c r="AH1769">
        <v>5010000</v>
      </c>
      <c r="AI1769">
        <v>216000</v>
      </c>
      <c r="AJ1769">
        <v>5226000</v>
      </c>
      <c r="AK1769">
        <v>7485000</v>
      </c>
      <c r="AL1769">
        <v>6468000</v>
      </c>
      <c r="AM1769">
        <v>95350000</v>
      </c>
      <c r="AN1769">
        <v>47185000</v>
      </c>
      <c r="AO1769">
        <v>13933000</v>
      </c>
      <c r="AV1769">
        <v>3890</v>
      </c>
    </row>
    <row r="1770" spans="1:52">
      <c r="A1770">
        <v>1994</v>
      </c>
      <c r="B1770">
        <v>171571</v>
      </c>
      <c r="C1770" t="s">
        <v>334</v>
      </c>
      <c r="D1770" t="s">
        <v>281</v>
      </c>
      <c r="E1770">
        <f t="shared" si="27"/>
        <v>0</v>
      </c>
      <c r="F1770">
        <f>IF(ISNA(VLOOKUP(B1770,criteria!$U$2:$U$174,1,0)),0,1)</f>
        <v>1</v>
      </c>
      <c r="G1770" t="s">
        <v>636</v>
      </c>
      <c r="H1770" t="s">
        <v>636</v>
      </c>
      <c r="N1770">
        <v>483094401</v>
      </c>
      <c r="O1770" t="s">
        <v>282</v>
      </c>
      <c r="V1770">
        <v>35576000</v>
      </c>
      <c r="Y1770">
        <v>176000</v>
      </c>
      <c r="Z1770">
        <v>7310000</v>
      </c>
      <c r="AA1770">
        <v>37787000</v>
      </c>
      <c r="AB1770">
        <v>4245000</v>
      </c>
      <c r="AC1770">
        <v>1228000</v>
      </c>
      <c r="AF1770">
        <v>104638000</v>
      </c>
      <c r="AG1770">
        <v>40209000</v>
      </c>
      <c r="AH1770">
        <v>5914000</v>
      </c>
      <c r="AI1770">
        <v>232000</v>
      </c>
      <c r="AJ1770">
        <v>6146000</v>
      </c>
      <c r="AK1770">
        <v>8055000</v>
      </c>
      <c r="AL1770">
        <v>6829000</v>
      </c>
      <c r="AM1770">
        <v>102735000</v>
      </c>
      <c r="AN1770">
        <v>49508000</v>
      </c>
      <c r="AO1770">
        <v>14752000</v>
      </c>
      <c r="AV1770">
        <v>4030</v>
      </c>
    </row>
    <row r="1771" spans="1:52">
      <c r="A1771">
        <v>1995</v>
      </c>
      <c r="B1771">
        <v>171571</v>
      </c>
      <c r="C1771" t="s">
        <v>334</v>
      </c>
      <c r="D1771" t="s">
        <v>281</v>
      </c>
      <c r="E1771">
        <f t="shared" si="27"/>
        <v>0</v>
      </c>
      <c r="F1771">
        <f>IF(ISNA(VLOOKUP(B1771,criteria!$U$2:$U$174,1,0)),0,1)</f>
        <v>1</v>
      </c>
      <c r="G1771" t="s">
        <v>636</v>
      </c>
      <c r="H1771" t="s">
        <v>636</v>
      </c>
      <c r="V1771">
        <v>39626000</v>
      </c>
      <c r="Y1771">
        <v>314000</v>
      </c>
      <c r="Z1771">
        <v>6314515</v>
      </c>
      <c r="AA1771">
        <v>39941000</v>
      </c>
      <c r="AB1771">
        <v>4427000</v>
      </c>
      <c r="AC1771">
        <v>1669000</v>
      </c>
      <c r="AF1771">
        <v>111995512</v>
      </c>
      <c r="AG1771">
        <v>43657000</v>
      </c>
      <c r="AH1771">
        <v>5277000</v>
      </c>
      <c r="AI1771">
        <v>331000</v>
      </c>
      <c r="AJ1771">
        <v>5608000</v>
      </c>
      <c r="AK1771">
        <v>8865000</v>
      </c>
      <c r="AL1771">
        <v>7259000</v>
      </c>
      <c r="AM1771">
        <v>112195512</v>
      </c>
      <c r="AN1771">
        <v>51776000</v>
      </c>
      <c r="AO1771">
        <v>15591000</v>
      </c>
      <c r="AV1771">
        <v>4165</v>
      </c>
    </row>
    <row r="1772" spans="1:52">
      <c r="A1772">
        <v>1996</v>
      </c>
      <c r="B1772">
        <v>171571</v>
      </c>
      <c r="C1772" t="s">
        <v>334</v>
      </c>
      <c r="D1772" t="s">
        <v>281</v>
      </c>
      <c r="E1772">
        <f t="shared" si="27"/>
        <v>0</v>
      </c>
      <c r="F1772">
        <f>IF(ISNA(VLOOKUP(B1772,criteria!$U$2:$U$174,1,0)),0,1)</f>
        <v>1</v>
      </c>
      <c r="G1772" t="s">
        <v>636</v>
      </c>
      <c r="H1772" t="s">
        <v>636</v>
      </c>
      <c r="N1772">
        <v>483094401</v>
      </c>
      <c r="O1772" t="s">
        <v>282</v>
      </c>
      <c r="V1772">
        <v>43518000</v>
      </c>
      <c r="Y1772">
        <v>332000</v>
      </c>
      <c r="Z1772">
        <v>6591000</v>
      </c>
      <c r="AA1772">
        <v>41616000</v>
      </c>
      <c r="AB1772">
        <v>5208000</v>
      </c>
      <c r="AC1772">
        <v>1845000</v>
      </c>
      <c r="AF1772">
        <v>118396000</v>
      </c>
      <c r="AG1772">
        <v>44957000</v>
      </c>
      <c r="AH1772">
        <v>5147000</v>
      </c>
      <c r="AI1772">
        <v>190000</v>
      </c>
      <c r="AJ1772">
        <v>5337000</v>
      </c>
      <c r="AK1772">
        <v>8966000</v>
      </c>
      <c r="AL1772">
        <v>7516000</v>
      </c>
      <c r="AM1772">
        <v>111212000</v>
      </c>
      <c r="AN1772">
        <v>54778000</v>
      </c>
      <c r="AO1772">
        <v>15586000</v>
      </c>
      <c r="AP1772">
        <v>14140000</v>
      </c>
      <c r="AQ1772">
        <v>14924000</v>
      </c>
      <c r="AT1772">
        <v>457</v>
      </c>
      <c r="AU1772">
        <v>0.41499999999999998</v>
      </c>
      <c r="AV1772">
        <v>4250</v>
      </c>
    </row>
    <row r="1773" spans="1:52">
      <c r="A1773">
        <v>1997</v>
      </c>
      <c r="B1773">
        <v>171571</v>
      </c>
      <c r="C1773" t="s">
        <v>334</v>
      </c>
      <c r="D1773" t="s">
        <v>281</v>
      </c>
      <c r="E1773">
        <f t="shared" si="27"/>
        <v>0</v>
      </c>
      <c r="F1773">
        <f>IF(ISNA(VLOOKUP(B1773,criteria!$U$2:$U$174,1,0)),0,1)</f>
        <v>1</v>
      </c>
      <c r="G1773" t="s">
        <v>636</v>
      </c>
      <c r="H1773" t="s">
        <v>636</v>
      </c>
      <c r="N1773">
        <v>483094401</v>
      </c>
      <c r="O1773" t="s">
        <v>282</v>
      </c>
      <c r="V1773">
        <v>46084000</v>
      </c>
      <c r="Y1773">
        <v>317000</v>
      </c>
      <c r="Z1773">
        <v>6829000</v>
      </c>
      <c r="AA1773">
        <v>44137000</v>
      </c>
      <c r="AB1773">
        <v>5441000</v>
      </c>
      <c r="AC1773">
        <v>2431000</v>
      </c>
      <c r="AF1773">
        <v>124657000</v>
      </c>
      <c r="AG1773">
        <v>49176000</v>
      </c>
      <c r="AH1773">
        <v>5588000</v>
      </c>
      <c r="AI1773">
        <v>435000</v>
      </c>
      <c r="AJ1773">
        <v>6023000</v>
      </c>
      <c r="AK1773">
        <v>9505000</v>
      </c>
      <c r="AL1773">
        <v>8423000</v>
      </c>
      <c r="AM1773">
        <v>124208000</v>
      </c>
      <c r="AN1773">
        <v>57882000</v>
      </c>
      <c r="AO1773">
        <v>16550000</v>
      </c>
      <c r="AP1773">
        <v>14924000</v>
      </c>
      <c r="AQ1773">
        <v>16598000</v>
      </c>
      <c r="AT1773">
        <v>497</v>
      </c>
      <c r="AU1773">
        <v>0.41299999999999998</v>
      </c>
      <c r="AV1773">
        <v>4400</v>
      </c>
      <c r="AW1773">
        <v>0.34890700000000002</v>
      </c>
      <c r="AX1773">
        <v>0.71495900000000001</v>
      </c>
      <c r="AY1773">
        <v>0.118731</v>
      </c>
      <c r="AZ1773">
        <v>30570</v>
      </c>
    </row>
    <row r="1774" spans="1:52">
      <c r="A1774">
        <v>1998</v>
      </c>
      <c r="B1774">
        <v>171571</v>
      </c>
      <c r="C1774" t="s">
        <v>334</v>
      </c>
      <c r="D1774" t="s">
        <v>281</v>
      </c>
      <c r="E1774">
        <f t="shared" si="27"/>
        <v>0</v>
      </c>
      <c r="F1774">
        <f>IF(ISNA(VLOOKUP(B1774,criteria!$U$2:$U$174,1,0)),0,1)</f>
        <v>1</v>
      </c>
      <c r="G1774" t="s">
        <v>636</v>
      </c>
      <c r="H1774" t="s">
        <v>636</v>
      </c>
      <c r="V1774">
        <v>48753000</v>
      </c>
      <c r="Y1774">
        <v>274000</v>
      </c>
      <c r="Z1774">
        <v>7136000</v>
      </c>
      <c r="AA1774">
        <v>45603000</v>
      </c>
      <c r="AB1774">
        <v>5513000</v>
      </c>
      <c r="AC1774">
        <v>1441000</v>
      </c>
      <c r="AF1774">
        <v>131549000</v>
      </c>
      <c r="AG1774">
        <v>50623000</v>
      </c>
      <c r="AH1774">
        <v>5168000</v>
      </c>
      <c r="AI1774">
        <v>447000</v>
      </c>
      <c r="AJ1774">
        <v>5615000</v>
      </c>
      <c r="AK1774">
        <v>9626000</v>
      </c>
      <c r="AL1774">
        <v>9041000</v>
      </c>
      <c r="AM1774">
        <v>130200000</v>
      </c>
      <c r="AN1774">
        <v>60449000</v>
      </c>
      <c r="AO1774">
        <v>17308000</v>
      </c>
      <c r="AP1774">
        <v>23276000</v>
      </c>
      <c r="AQ1774">
        <v>25654000</v>
      </c>
      <c r="AT1774">
        <v>470</v>
      </c>
      <c r="AU1774">
        <v>0.4</v>
      </c>
      <c r="AV1774">
        <v>4555</v>
      </c>
      <c r="AW1774">
        <v>0.34231800000000001</v>
      </c>
      <c r="AX1774">
        <v>0.71197500000000002</v>
      </c>
      <c r="AY1774">
        <v>0.115133</v>
      </c>
      <c r="AZ1774">
        <v>32439</v>
      </c>
    </row>
    <row r="1775" spans="1:52">
      <c r="A1775">
        <v>1999</v>
      </c>
      <c r="B1775">
        <v>171571</v>
      </c>
      <c r="C1775" t="s">
        <v>334</v>
      </c>
      <c r="D1775" t="s">
        <v>281</v>
      </c>
      <c r="E1775">
        <f t="shared" si="27"/>
        <v>0</v>
      </c>
      <c r="F1775">
        <f>IF(ISNA(VLOOKUP(B1775,criteria!$U$2:$U$174,1,0)),0,1)</f>
        <v>1</v>
      </c>
      <c r="G1775" t="s">
        <v>636</v>
      </c>
      <c r="H1775" t="s">
        <v>636</v>
      </c>
      <c r="N1775">
        <v>483094401</v>
      </c>
      <c r="O1775" t="s">
        <v>282</v>
      </c>
      <c r="V1775">
        <v>51507000</v>
      </c>
      <c r="Y1775">
        <v>299000</v>
      </c>
      <c r="Z1775">
        <v>7928000</v>
      </c>
      <c r="AA1775">
        <v>49463000</v>
      </c>
      <c r="AB1775">
        <v>8624000</v>
      </c>
      <c r="AC1775">
        <v>1034000</v>
      </c>
      <c r="AF1775">
        <v>144255008</v>
      </c>
      <c r="AG1775">
        <v>53655000</v>
      </c>
      <c r="AH1775">
        <v>6268000</v>
      </c>
      <c r="AI1775">
        <v>756000</v>
      </c>
      <c r="AJ1775">
        <v>7024000</v>
      </c>
      <c r="AK1775">
        <v>10315000</v>
      </c>
      <c r="AL1775">
        <v>10259000</v>
      </c>
      <c r="AM1775">
        <v>143328000</v>
      </c>
      <c r="AN1775">
        <v>64472000</v>
      </c>
      <c r="AO1775">
        <v>18331000</v>
      </c>
      <c r="AP1775">
        <v>25654000</v>
      </c>
      <c r="AQ1775">
        <v>27660000</v>
      </c>
      <c r="AT1775">
        <v>478</v>
      </c>
      <c r="AU1775">
        <v>0.39400000000000002</v>
      </c>
      <c r="AV1775">
        <v>4715</v>
      </c>
      <c r="AW1775">
        <v>0.324716</v>
      </c>
      <c r="AX1775">
        <v>0.70217200000000002</v>
      </c>
      <c r="AY1775">
        <v>0.117201</v>
      </c>
      <c r="AZ1775">
        <v>34494</v>
      </c>
    </row>
    <row r="1776" spans="1:52">
      <c r="A1776">
        <v>2000</v>
      </c>
      <c r="B1776">
        <v>171571</v>
      </c>
      <c r="C1776" t="s">
        <v>334</v>
      </c>
      <c r="D1776" t="s">
        <v>281</v>
      </c>
      <c r="E1776">
        <f t="shared" si="27"/>
        <v>0</v>
      </c>
      <c r="F1776">
        <f>IF(ISNA(VLOOKUP(B1776,criteria!$U$2:$U$174,1,0)),0,1)</f>
        <v>1</v>
      </c>
      <c r="G1776" t="s">
        <v>636</v>
      </c>
      <c r="H1776" t="s">
        <v>636</v>
      </c>
      <c r="V1776">
        <v>56783000</v>
      </c>
      <c r="Y1776">
        <v>257000</v>
      </c>
      <c r="Z1776">
        <v>10218000</v>
      </c>
      <c r="AA1776">
        <v>54181000</v>
      </c>
      <c r="AB1776">
        <v>7485000</v>
      </c>
      <c r="AC1776">
        <v>3055000</v>
      </c>
      <c r="AF1776">
        <v>158958000</v>
      </c>
      <c r="AG1776">
        <v>56463000</v>
      </c>
      <c r="AH1776">
        <v>7383000</v>
      </c>
      <c r="AI1776">
        <v>788000</v>
      </c>
      <c r="AJ1776">
        <v>8171000</v>
      </c>
      <c r="AK1776">
        <v>11944000</v>
      </c>
      <c r="AL1776">
        <v>11350000</v>
      </c>
      <c r="AM1776">
        <v>153708000</v>
      </c>
      <c r="AN1776">
        <v>68527000</v>
      </c>
      <c r="AO1776">
        <v>19390000</v>
      </c>
      <c r="AP1776">
        <v>27660000</v>
      </c>
      <c r="AQ1776">
        <v>26319000</v>
      </c>
      <c r="AT1776">
        <v>548</v>
      </c>
      <c r="AU1776">
        <v>0.40600000000000003</v>
      </c>
      <c r="AV1776">
        <v>4833</v>
      </c>
      <c r="AW1776">
        <v>0.33016600000000002</v>
      </c>
      <c r="AX1776">
        <v>0.67606900000000003</v>
      </c>
      <c r="AY1776">
        <v>0.12084300000000001</v>
      </c>
      <c r="AZ1776">
        <v>37127.5</v>
      </c>
    </row>
    <row r="1777" spans="1:52">
      <c r="A1777">
        <v>2001</v>
      </c>
      <c r="B1777">
        <v>171571</v>
      </c>
      <c r="C1777" t="s">
        <v>334</v>
      </c>
      <c r="D1777" t="s">
        <v>281</v>
      </c>
      <c r="E1777">
        <f t="shared" si="27"/>
        <v>1</v>
      </c>
      <c r="F1777">
        <f>IF(ISNA(VLOOKUP(B1777,criteria!$U$2:$U$174,1,0)),0,1)</f>
        <v>1</v>
      </c>
      <c r="G1777">
        <v>0.77176298463789317</v>
      </c>
      <c r="H1777">
        <v>0.45189573459715637</v>
      </c>
      <c r="I1777">
        <v>5468</v>
      </c>
      <c r="J1777">
        <v>4220</v>
      </c>
      <c r="K1777">
        <v>1817</v>
      </c>
      <c r="L1777">
        <v>90</v>
      </c>
      <c r="M1777">
        <v>1907</v>
      </c>
      <c r="N1777">
        <v>483094401</v>
      </c>
      <c r="O1777" t="s">
        <v>282</v>
      </c>
      <c r="V1777">
        <v>65560000</v>
      </c>
      <c r="W1777">
        <v>58263332</v>
      </c>
      <c r="Y1777">
        <v>3505607</v>
      </c>
      <c r="Z1777">
        <v>11053444</v>
      </c>
      <c r="AA1777">
        <v>57035268</v>
      </c>
      <c r="AB1777">
        <v>3501041</v>
      </c>
      <c r="AC1777">
        <v>912034</v>
      </c>
      <c r="AD1777">
        <v>99122368</v>
      </c>
      <c r="AE1777">
        <v>56115104</v>
      </c>
      <c r="AF1777">
        <v>173952096</v>
      </c>
      <c r="AG1777">
        <v>72153352</v>
      </c>
      <c r="AH1777">
        <v>9328837</v>
      </c>
      <c r="AI1777">
        <v>694463.75</v>
      </c>
      <c r="AJ1777">
        <v>10023301</v>
      </c>
      <c r="AK1777">
        <v>11414034</v>
      </c>
      <c r="AL1777">
        <v>13106919</v>
      </c>
      <c r="AM1777">
        <v>155423248</v>
      </c>
      <c r="AN1777">
        <v>74339720</v>
      </c>
      <c r="AO1777">
        <v>20813712</v>
      </c>
      <c r="AR1777">
        <v>173952096</v>
      </c>
      <c r="AS1777">
        <v>155423248</v>
      </c>
      <c r="AT1777">
        <v>546</v>
      </c>
      <c r="AU1777">
        <v>0.41099999999999998</v>
      </c>
      <c r="AV1777">
        <v>4978</v>
      </c>
      <c r="AW1777">
        <v>0.32841900000000002</v>
      </c>
      <c r="AX1777">
        <v>0.65793100000000004</v>
      </c>
      <c r="AY1777">
        <v>0.117936</v>
      </c>
      <c r="AZ1777">
        <v>40238</v>
      </c>
    </row>
    <row r="1778" spans="1:52">
      <c r="A1778">
        <v>2002</v>
      </c>
      <c r="B1778">
        <v>171571</v>
      </c>
      <c r="C1778" t="s">
        <v>334</v>
      </c>
      <c r="D1778" t="s">
        <v>281</v>
      </c>
      <c r="E1778">
        <f t="shared" si="27"/>
        <v>1</v>
      </c>
      <c r="F1778">
        <f>IF(ISNA(VLOOKUP(B1778,criteria!$U$2:$U$174,1,0)),0,1)</f>
        <v>1</v>
      </c>
      <c r="G1778">
        <v>0.77812663526949244</v>
      </c>
      <c r="H1778">
        <v>0.41874019278188745</v>
      </c>
      <c r="I1778">
        <v>5733</v>
      </c>
      <c r="J1778">
        <v>4461</v>
      </c>
      <c r="K1778">
        <v>1783</v>
      </c>
      <c r="L1778">
        <v>85</v>
      </c>
      <c r="M1778">
        <v>1868</v>
      </c>
      <c r="V1778">
        <v>72940368</v>
      </c>
      <c r="W1778">
        <v>65412200</v>
      </c>
      <c r="Y1778">
        <v>3937682</v>
      </c>
      <c r="Z1778">
        <v>10847133</v>
      </c>
      <c r="AA1778">
        <v>54918840</v>
      </c>
      <c r="AB1778">
        <v>3976319</v>
      </c>
      <c r="AC1778">
        <v>384683</v>
      </c>
      <c r="AD1778">
        <v>107270104</v>
      </c>
      <c r="AE1778">
        <v>57371368</v>
      </c>
      <c r="AF1778">
        <v>169313504</v>
      </c>
      <c r="AG1778">
        <v>78652368</v>
      </c>
      <c r="AH1778">
        <v>7394772</v>
      </c>
      <c r="AI1778">
        <v>915681</v>
      </c>
      <c r="AJ1778">
        <v>8310453</v>
      </c>
      <c r="AK1778">
        <v>11561932</v>
      </c>
      <c r="AL1778">
        <v>14048931</v>
      </c>
      <c r="AM1778">
        <v>165039328</v>
      </c>
      <c r="AN1778">
        <v>77980912</v>
      </c>
      <c r="AO1778">
        <v>23593078</v>
      </c>
      <c r="AP1778">
        <v>16010444</v>
      </c>
      <c r="AQ1778">
        <v>15558796</v>
      </c>
      <c r="AR1778">
        <v>169313504</v>
      </c>
      <c r="AS1778">
        <v>165039328</v>
      </c>
      <c r="AT1778">
        <v>643</v>
      </c>
      <c r="AU1778">
        <v>0.438</v>
      </c>
      <c r="AV1778">
        <v>5252</v>
      </c>
      <c r="AW1778">
        <v>0.30126799999999998</v>
      </c>
      <c r="AX1778">
        <v>0.65697700000000003</v>
      </c>
      <c r="AY1778">
        <v>0.106237</v>
      </c>
      <c r="AZ1778">
        <v>43486.5</v>
      </c>
    </row>
    <row r="1779" spans="1:52">
      <c r="A1779">
        <v>2003</v>
      </c>
      <c r="B1779">
        <v>171571</v>
      </c>
      <c r="C1779" t="s">
        <v>334</v>
      </c>
      <c r="D1779" t="s">
        <v>281</v>
      </c>
      <c r="E1779">
        <f t="shared" si="27"/>
        <v>1</v>
      </c>
      <c r="F1779">
        <f>IF(ISNA(VLOOKUP(B1779,criteria!$U$2:$U$174,1,0)),0,1)</f>
        <v>1</v>
      </c>
      <c r="G1779">
        <v>0.80351210251542482</v>
      </c>
      <c r="H1779">
        <v>0.41366410710769835</v>
      </c>
      <c r="I1779">
        <v>6321</v>
      </c>
      <c r="J1779">
        <v>5079</v>
      </c>
      <c r="K1779">
        <v>2016</v>
      </c>
      <c r="L1779">
        <v>85</v>
      </c>
      <c r="M1779">
        <v>2101</v>
      </c>
      <c r="N1779" t="s">
        <v>314</v>
      </c>
      <c r="O1779" t="s">
        <v>282</v>
      </c>
      <c r="V1779">
        <v>83852040</v>
      </c>
      <c r="W1779">
        <v>75682376</v>
      </c>
      <c r="Y1779">
        <v>1768368</v>
      </c>
      <c r="Z1779">
        <v>13362752</v>
      </c>
      <c r="AA1779">
        <v>49454316</v>
      </c>
      <c r="AB1779">
        <v>3875389</v>
      </c>
      <c r="AC1779">
        <v>337813</v>
      </c>
      <c r="AD1779">
        <v>116950912</v>
      </c>
      <c r="AE1779">
        <v>55470740</v>
      </c>
      <c r="AF1779">
        <v>179539808</v>
      </c>
      <c r="AG1779">
        <v>78563728</v>
      </c>
      <c r="AH1779">
        <v>8026381.5</v>
      </c>
      <c r="AI1779">
        <v>1128898.75</v>
      </c>
      <c r="AJ1779">
        <v>9155280</v>
      </c>
      <c r="AK1779">
        <v>11610501</v>
      </c>
      <c r="AL1779">
        <v>13795802</v>
      </c>
      <c r="AM1779">
        <v>163744032</v>
      </c>
      <c r="AN1779">
        <v>76267928</v>
      </c>
      <c r="AO1779">
        <v>25596348</v>
      </c>
      <c r="AP1779">
        <v>24952598</v>
      </c>
      <c r="AQ1779">
        <v>28619318</v>
      </c>
      <c r="AR1779">
        <v>179539808</v>
      </c>
      <c r="AS1779">
        <v>163744032</v>
      </c>
      <c r="AT1779">
        <v>683</v>
      </c>
      <c r="AU1779">
        <v>0.46700000000000003</v>
      </c>
      <c r="AV1779">
        <v>5540</v>
      </c>
      <c r="AW1779">
        <v>0.28564299999999998</v>
      </c>
      <c r="AX1779">
        <v>0.668485</v>
      </c>
      <c r="AY1779">
        <v>9.5710400000000001E-2</v>
      </c>
      <c r="AZ1779">
        <v>42434</v>
      </c>
    </row>
    <row r="1780" spans="1:52">
      <c r="A1780">
        <v>2004</v>
      </c>
      <c r="B1780">
        <v>171571</v>
      </c>
      <c r="C1780" t="s">
        <v>334</v>
      </c>
      <c r="D1780" t="s">
        <v>281</v>
      </c>
      <c r="E1780">
        <f t="shared" si="27"/>
        <v>1</v>
      </c>
      <c r="F1780">
        <f>IF(ISNA(VLOOKUP(B1780,criteria!$U$2:$U$174,1,0)),0,1)</f>
        <v>1</v>
      </c>
      <c r="G1780">
        <v>0.81360241538217071</v>
      </c>
      <c r="H1780">
        <v>0.40097656250000002</v>
      </c>
      <c r="I1780">
        <v>6293</v>
      </c>
      <c r="J1780">
        <v>5120</v>
      </c>
      <c r="K1780">
        <v>1950</v>
      </c>
      <c r="L1780">
        <v>103</v>
      </c>
      <c r="M1780">
        <v>2053</v>
      </c>
      <c r="N1780" t="s">
        <v>314</v>
      </c>
      <c r="O1780" t="s">
        <v>282</v>
      </c>
      <c r="P1780" t="s">
        <v>50</v>
      </c>
      <c r="V1780">
        <v>86453816</v>
      </c>
      <c r="W1780">
        <v>78896984</v>
      </c>
      <c r="Y1780">
        <v>1221082</v>
      </c>
      <c r="Z1780">
        <v>13150923</v>
      </c>
      <c r="AA1780">
        <v>50564448</v>
      </c>
      <c r="AB1780">
        <v>4745251</v>
      </c>
      <c r="AC1780">
        <v>365115</v>
      </c>
      <c r="AD1780">
        <v>120265424</v>
      </c>
      <c r="AE1780">
        <v>58068416</v>
      </c>
      <c r="AF1780">
        <v>179078560</v>
      </c>
      <c r="AG1780">
        <v>80766968</v>
      </c>
      <c r="AH1780">
        <v>8132215.5</v>
      </c>
      <c r="AI1780">
        <v>1438315.75</v>
      </c>
      <c r="AJ1780">
        <v>9570531</v>
      </c>
      <c r="AK1780">
        <v>12820587</v>
      </c>
      <c r="AL1780">
        <v>13778636</v>
      </c>
      <c r="AM1780">
        <v>167200272</v>
      </c>
      <c r="AN1780">
        <v>77834368</v>
      </c>
      <c r="AO1780">
        <v>26739444</v>
      </c>
      <c r="AP1780">
        <v>28619318</v>
      </c>
      <c r="AQ1780">
        <v>31264092</v>
      </c>
      <c r="AR1780">
        <v>179078560</v>
      </c>
      <c r="AS1780">
        <v>167200272</v>
      </c>
      <c r="AT1780">
        <v>765</v>
      </c>
      <c r="AU1780">
        <v>0.44800000000000001</v>
      </c>
      <c r="AV1780">
        <v>5790</v>
      </c>
      <c r="AW1780">
        <v>0.27611200000000002</v>
      </c>
      <c r="AX1780">
        <v>0.66487099999999999</v>
      </c>
      <c r="AY1780">
        <v>8.6651099999999995E-2</v>
      </c>
      <c r="AZ1780">
        <v>42016</v>
      </c>
    </row>
    <row r="1781" spans="1:52">
      <c r="A1781">
        <v>2005</v>
      </c>
      <c r="B1781">
        <v>171571</v>
      </c>
      <c r="C1781" t="s">
        <v>292</v>
      </c>
      <c r="D1781" t="s">
        <v>281</v>
      </c>
      <c r="E1781">
        <f t="shared" si="27"/>
        <v>1</v>
      </c>
      <c r="F1781">
        <f>IF(ISNA(VLOOKUP(B1781,criteria!$U$2:$U$174,1,0)),0,1)</f>
        <v>1</v>
      </c>
      <c r="G1781">
        <v>0.8197539075490522</v>
      </c>
      <c r="H1781">
        <v>0.44888438133874237</v>
      </c>
      <c r="I1781">
        <v>6014</v>
      </c>
      <c r="J1781">
        <v>4930</v>
      </c>
      <c r="K1781">
        <v>2121</v>
      </c>
      <c r="L1781">
        <v>92</v>
      </c>
      <c r="M1781">
        <v>2213</v>
      </c>
      <c r="N1781" t="s">
        <v>314</v>
      </c>
      <c r="O1781" t="s">
        <v>282</v>
      </c>
      <c r="P1781" t="s">
        <v>50</v>
      </c>
      <c r="Q1781" t="s">
        <v>51</v>
      </c>
      <c r="V1781">
        <v>98151840</v>
      </c>
      <c r="W1781">
        <v>89640568</v>
      </c>
      <c r="Y1781">
        <v>873671</v>
      </c>
      <c r="Z1781">
        <v>13256326</v>
      </c>
      <c r="AA1781">
        <v>53227556</v>
      </c>
      <c r="AB1781">
        <v>4253181</v>
      </c>
      <c r="AC1781">
        <v>9112130</v>
      </c>
      <c r="AD1781">
        <v>130636600</v>
      </c>
      <c r="AE1781">
        <v>61193988</v>
      </c>
      <c r="AF1781">
        <v>200988128</v>
      </c>
      <c r="AG1781">
        <v>86880800</v>
      </c>
      <c r="AH1781">
        <v>8118153</v>
      </c>
      <c r="AI1781">
        <v>1856446.88</v>
      </c>
      <c r="AJ1781">
        <v>9974600</v>
      </c>
      <c r="AK1781">
        <v>13989137</v>
      </c>
      <c r="AL1781">
        <v>15230135</v>
      </c>
      <c r="AM1781">
        <v>181194608</v>
      </c>
      <c r="AN1781">
        <v>82324376</v>
      </c>
      <c r="AO1781">
        <v>27647754</v>
      </c>
      <c r="AP1781">
        <v>31264092</v>
      </c>
      <c r="AQ1781">
        <v>32598604</v>
      </c>
      <c r="AR1781">
        <v>200988128</v>
      </c>
      <c r="AS1781">
        <v>181194608</v>
      </c>
      <c r="AT1781">
        <v>789</v>
      </c>
      <c r="AU1781">
        <v>0.443</v>
      </c>
      <c r="AV1781">
        <v>6080</v>
      </c>
      <c r="AW1781">
        <v>0.276752</v>
      </c>
      <c r="AX1781">
        <v>0.65939899999999996</v>
      </c>
      <c r="AY1781">
        <v>8.7207999999999994E-2</v>
      </c>
      <c r="AZ1781">
        <v>45610</v>
      </c>
    </row>
    <row r="1782" spans="1:52">
      <c r="A1782">
        <v>2006</v>
      </c>
      <c r="B1782">
        <v>171571</v>
      </c>
      <c r="C1782" t="s">
        <v>292</v>
      </c>
      <c r="D1782" t="s">
        <v>281</v>
      </c>
      <c r="E1782">
        <f t="shared" si="27"/>
        <v>1</v>
      </c>
      <c r="F1782">
        <f>IF(ISNA(VLOOKUP(B1782,criteria!$U$2:$U$174,1,0)),0,1)</f>
        <v>1</v>
      </c>
      <c r="G1782">
        <v>0.81007457008065742</v>
      </c>
      <c r="H1782">
        <v>0.42964493706556456</v>
      </c>
      <c r="I1782">
        <v>6571</v>
      </c>
      <c r="J1782">
        <v>5323</v>
      </c>
      <c r="K1782">
        <v>2186</v>
      </c>
      <c r="L1782">
        <v>101</v>
      </c>
      <c r="M1782">
        <v>2287</v>
      </c>
      <c r="V1782">
        <v>110785560</v>
      </c>
      <c r="W1782">
        <v>100171352</v>
      </c>
      <c r="Y1782">
        <v>1525674</v>
      </c>
      <c r="Z1782">
        <v>12778532</v>
      </c>
      <c r="AA1782">
        <v>50238600</v>
      </c>
      <c r="AB1782">
        <v>4126422</v>
      </c>
      <c r="AC1782">
        <v>666897</v>
      </c>
      <c r="AD1782">
        <v>144044112</v>
      </c>
      <c r="AE1782">
        <v>65350012</v>
      </c>
      <c r="AF1782">
        <v>210471664</v>
      </c>
      <c r="AG1782">
        <v>93963088</v>
      </c>
      <c r="AH1782">
        <v>7926527.5</v>
      </c>
      <c r="AI1782">
        <v>2620441.75</v>
      </c>
      <c r="AJ1782">
        <v>10546969</v>
      </c>
      <c r="AK1782">
        <v>15539743</v>
      </c>
      <c r="AL1782">
        <v>16739534</v>
      </c>
      <c r="AM1782">
        <v>197829968</v>
      </c>
      <c r="AN1782">
        <v>88858536</v>
      </c>
      <c r="AO1782">
        <v>30451352</v>
      </c>
      <c r="AP1782">
        <v>32598604</v>
      </c>
      <c r="AQ1782">
        <v>43036944</v>
      </c>
      <c r="AR1782">
        <v>210471664</v>
      </c>
      <c r="AS1782">
        <v>197829968</v>
      </c>
      <c r="AT1782">
        <v>803</v>
      </c>
      <c r="AU1782">
        <v>0.443</v>
      </c>
      <c r="AV1782">
        <v>6354</v>
      </c>
      <c r="AW1782">
        <v>0.27968199999999999</v>
      </c>
      <c r="AX1782">
        <v>0.660547</v>
      </c>
      <c r="AY1782">
        <v>9.0779299999999993E-2</v>
      </c>
      <c r="AZ1782">
        <v>48383.5</v>
      </c>
    </row>
    <row r="1783" spans="1:52">
      <c r="A1783">
        <v>2007</v>
      </c>
      <c r="B1783">
        <v>171571</v>
      </c>
      <c r="C1783" t="s">
        <v>292</v>
      </c>
      <c r="D1783" t="s">
        <v>281</v>
      </c>
      <c r="E1783">
        <f t="shared" si="27"/>
        <v>1</v>
      </c>
      <c r="F1783">
        <f>IF(ISNA(VLOOKUP(B1783,criteria!$U$2:$U$174,1,0)),0,1)</f>
        <v>1</v>
      </c>
      <c r="G1783">
        <v>0.80893838588371425</v>
      </c>
      <c r="H1783">
        <v>0.41838011800464869</v>
      </c>
      <c r="I1783">
        <v>6914</v>
      </c>
      <c r="J1783">
        <v>5593</v>
      </c>
      <c r="K1783">
        <v>2219</v>
      </c>
      <c r="L1783">
        <v>121</v>
      </c>
      <c r="M1783">
        <v>2340</v>
      </c>
      <c r="N1783" t="s">
        <v>314</v>
      </c>
      <c r="O1783" t="s">
        <v>282</v>
      </c>
      <c r="P1783" t="s">
        <v>50</v>
      </c>
      <c r="Q1783" t="s">
        <v>51</v>
      </c>
      <c r="V1783">
        <v>125839632</v>
      </c>
      <c r="W1783">
        <v>111941248</v>
      </c>
      <c r="Y1783">
        <v>2661105</v>
      </c>
      <c r="Z1783">
        <v>14740766</v>
      </c>
      <c r="AA1783">
        <v>61621488</v>
      </c>
      <c r="AB1783">
        <v>4473533</v>
      </c>
      <c r="AC1783">
        <v>446450</v>
      </c>
      <c r="AD1783">
        <v>151355392</v>
      </c>
      <c r="AE1783">
        <v>70293896</v>
      </c>
      <c r="AF1783">
        <v>224194544</v>
      </c>
      <c r="AG1783">
        <v>100000944</v>
      </c>
      <c r="AH1783">
        <v>8498128</v>
      </c>
      <c r="AI1783">
        <v>2648457.5</v>
      </c>
      <c r="AJ1783">
        <v>11146586</v>
      </c>
      <c r="AK1783">
        <v>15794777</v>
      </c>
      <c r="AL1783">
        <v>18013324</v>
      </c>
      <c r="AM1783">
        <v>209807152</v>
      </c>
      <c r="AN1783">
        <v>94173392</v>
      </c>
      <c r="AO1783">
        <v>32321118</v>
      </c>
      <c r="AP1783">
        <v>43036944</v>
      </c>
      <c r="AQ1783">
        <v>50450072</v>
      </c>
      <c r="AR1783">
        <v>224194544</v>
      </c>
      <c r="AS1783">
        <v>209807152</v>
      </c>
      <c r="AT1783">
        <v>780</v>
      </c>
      <c r="AU1783">
        <v>0.437</v>
      </c>
      <c r="AV1783">
        <v>6670</v>
      </c>
      <c r="AW1783">
        <v>0.26832299999999998</v>
      </c>
      <c r="AX1783">
        <v>0.64614000000000005</v>
      </c>
      <c r="AY1783">
        <v>8.8021299999999997E-2</v>
      </c>
      <c r="AZ1783">
        <v>50728</v>
      </c>
    </row>
    <row r="1784" spans="1:52">
      <c r="A1784">
        <v>2008</v>
      </c>
      <c r="B1784">
        <v>171571</v>
      </c>
      <c r="C1784" t="s">
        <v>292</v>
      </c>
      <c r="D1784" t="s">
        <v>281</v>
      </c>
      <c r="E1784">
        <f t="shared" si="27"/>
        <v>1</v>
      </c>
      <c r="F1784">
        <f>IF(ISNA(VLOOKUP(B1784,criteria!$U$2:$U$174,1,0)),0,1)</f>
        <v>1</v>
      </c>
      <c r="G1784">
        <v>0.78258609486679664</v>
      </c>
      <c r="H1784">
        <v>0.39023580205911657</v>
      </c>
      <c r="I1784">
        <v>7695</v>
      </c>
      <c r="J1784">
        <v>6022</v>
      </c>
      <c r="K1784">
        <v>2247</v>
      </c>
      <c r="L1784">
        <v>103</v>
      </c>
      <c r="M1784">
        <v>2350</v>
      </c>
      <c r="N1784" t="s">
        <v>314</v>
      </c>
      <c r="O1784" t="s">
        <v>282</v>
      </c>
      <c r="P1784" t="s">
        <v>50</v>
      </c>
      <c r="Q1784" t="s">
        <v>51</v>
      </c>
      <c r="V1784">
        <v>135563824</v>
      </c>
      <c r="W1784">
        <v>119396696</v>
      </c>
      <c r="Y1784">
        <v>2960781</v>
      </c>
      <c r="Z1784">
        <v>18232240</v>
      </c>
      <c r="AA1784">
        <v>58648012</v>
      </c>
      <c r="AB1784">
        <v>19075720</v>
      </c>
      <c r="AC1784">
        <v>570160</v>
      </c>
      <c r="AD1784">
        <v>162633264</v>
      </c>
      <c r="AE1784">
        <v>79934432</v>
      </c>
      <c r="AF1784">
        <v>243269104</v>
      </c>
      <c r="AG1784">
        <v>107762280</v>
      </c>
      <c r="AH1784">
        <v>8490056</v>
      </c>
      <c r="AI1784">
        <v>2718506</v>
      </c>
      <c r="AJ1784">
        <v>11208562</v>
      </c>
      <c r="AK1784">
        <v>18825068</v>
      </c>
      <c r="AL1784">
        <v>18975876</v>
      </c>
      <c r="AM1784">
        <v>241254384</v>
      </c>
      <c r="AN1784">
        <v>104039680</v>
      </c>
      <c r="AO1784">
        <v>37080556</v>
      </c>
      <c r="AP1784">
        <v>50450072</v>
      </c>
      <c r="AQ1784">
        <v>40539452</v>
      </c>
      <c r="AR1784">
        <v>243269104</v>
      </c>
      <c r="AS1784">
        <v>241254384</v>
      </c>
      <c r="AT1784">
        <v>820</v>
      </c>
      <c r="AU1784">
        <v>0.40699999999999997</v>
      </c>
      <c r="AV1784">
        <v>7105</v>
      </c>
      <c r="AW1784">
        <v>0.27096700000000001</v>
      </c>
      <c r="AX1784">
        <v>0.63652399999999998</v>
      </c>
      <c r="AY1784">
        <v>8.6907799999999993E-2</v>
      </c>
      <c r="AZ1784">
        <v>50621.5</v>
      </c>
    </row>
    <row r="1785" spans="1:52">
      <c r="A1785">
        <v>2009</v>
      </c>
      <c r="B1785">
        <v>171571</v>
      </c>
      <c r="C1785" t="s">
        <v>292</v>
      </c>
      <c r="D1785" t="s">
        <v>281</v>
      </c>
      <c r="E1785">
        <f t="shared" si="27"/>
        <v>1</v>
      </c>
      <c r="F1785">
        <f>IF(ISNA(VLOOKUP(B1785,criteria!$U$2:$U$174,1,0)),0,1)</f>
        <v>1</v>
      </c>
      <c r="G1785">
        <v>0.68639523336643493</v>
      </c>
      <c r="H1785">
        <v>0.35677083333333331</v>
      </c>
      <c r="I1785">
        <v>10070</v>
      </c>
      <c r="J1785">
        <v>6912</v>
      </c>
      <c r="K1785">
        <v>2331</v>
      </c>
      <c r="L1785">
        <v>135</v>
      </c>
      <c r="M1785">
        <v>2466</v>
      </c>
      <c r="V1785">
        <v>153787680</v>
      </c>
      <c r="W1785">
        <v>130318232</v>
      </c>
      <c r="Y1785">
        <v>2903199</v>
      </c>
      <c r="Z1785">
        <v>27533876</v>
      </c>
      <c r="AA1785">
        <v>54602452</v>
      </c>
      <c r="AB1785">
        <v>4125543</v>
      </c>
      <c r="AC1785">
        <v>564971</v>
      </c>
      <c r="AD1785">
        <v>172360224</v>
      </c>
      <c r="AE1785">
        <v>89201648</v>
      </c>
      <c r="AF1785">
        <v>262653264</v>
      </c>
      <c r="AG1785">
        <v>110071856</v>
      </c>
      <c r="AH1785">
        <v>9698273</v>
      </c>
      <c r="AI1785">
        <v>3892150</v>
      </c>
      <c r="AJ1785">
        <v>13590423</v>
      </c>
      <c r="AK1785">
        <v>20150060</v>
      </c>
      <c r="AL1785">
        <v>19610480</v>
      </c>
      <c r="AM1785">
        <v>235258688</v>
      </c>
      <c r="AN1785">
        <v>109209632</v>
      </c>
      <c r="AO1785">
        <v>37551252</v>
      </c>
      <c r="AP1785">
        <v>40539452</v>
      </c>
      <c r="AQ1785">
        <v>46763652</v>
      </c>
      <c r="AR1785">
        <v>262653264</v>
      </c>
      <c r="AS1785">
        <v>235258688</v>
      </c>
      <c r="AT1785">
        <v>774</v>
      </c>
      <c r="AU1785">
        <v>0.39700000000000002</v>
      </c>
      <c r="AV1785">
        <v>7350</v>
      </c>
      <c r="AW1785">
        <v>0.28173700000000002</v>
      </c>
      <c r="AX1785">
        <v>0.63817400000000002</v>
      </c>
      <c r="AY1785">
        <v>8.6826299999999995E-2</v>
      </c>
      <c r="AZ1785">
        <v>49183.5</v>
      </c>
    </row>
    <row r="1786" spans="1:52">
      <c r="A1786">
        <v>2010</v>
      </c>
      <c r="B1786">
        <v>171571</v>
      </c>
      <c r="C1786" t="s">
        <v>292</v>
      </c>
      <c r="D1786" t="s">
        <v>281</v>
      </c>
      <c r="E1786">
        <f t="shared" si="27"/>
        <v>1</v>
      </c>
      <c r="F1786">
        <f>IF(ISNA(VLOOKUP(B1786,criteria!$U$2:$U$174,1,0)),0,1)</f>
        <v>1</v>
      </c>
      <c r="G1786">
        <v>0.67100390351316186</v>
      </c>
      <c r="H1786">
        <v>0.34471957040572793</v>
      </c>
      <c r="I1786">
        <v>9991</v>
      </c>
      <c r="J1786">
        <v>6704</v>
      </c>
      <c r="K1786">
        <v>2226</v>
      </c>
      <c r="L1786">
        <v>85</v>
      </c>
      <c r="M1786">
        <v>2311</v>
      </c>
      <c r="N1786" t="s">
        <v>314</v>
      </c>
      <c r="O1786" t="s">
        <v>282</v>
      </c>
      <c r="P1786" t="s">
        <v>50</v>
      </c>
      <c r="Q1786" t="s">
        <v>51</v>
      </c>
      <c r="R1786">
        <v>-83.217699999999994</v>
      </c>
      <c r="S1786">
        <v>42.673000000000002</v>
      </c>
      <c r="V1786">
        <v>166315952</v>
      </c>
      <c r="W1786">
        <v>137613232</v>
      </c>
      <c r="Y1786">
        <v>2707705</v>
      </c>
      <c r="Z1786">
        <v>34562184</v>
      </c>
      <c r="AA1786">
        <v>54004864</v>
      </c>
      <c r="AB1786">
        <v>4294656</v>
      </c>
      <c r="AC1786">
        <v>560157</v>
      </c>
      <c r="AD1786">
        <v>183867792</v>
      </c>
      <c r="AE1786">
        <v>96114544</v>
      </c>
      <c r="AF1786">
        <v>282704960</v>
      </c>
      <c r="AG1786">
        <v>116223960</v>
      </c>
      <c r="AH1786">
        <v>11187958</v>
      </c>
      <c r="AI1786">
        <v>3454886</v>
      </c>
      <c r="AJ1786">
        <v>14642844</v>
      </c>
      <c r="AK1786">
        <v>22452536</v>
      </c>
      <c r="AL1786">
        <v>20386816</v>
      </c>
      <c r="AM1786">
        <v>248290464</v>
      </c>
      <c r="AN1786">
        <v>111714768</v>
      </c>
      <c r="AO1786">
        <v>42732668</v>
      </c>
      <c r="AP1786">
        <v>46763652</v>
      </c>
      <c r="AQ1786">
        <v>56877140</v>
      </c>
      <c r="AR1786">
        <v>282704960</v>
      </c>
      <c r="AS1786">
        <v>248290464</v>
      </c>
      <c r="AT1786">
        <v>855</v>
      </c>
      <c r="AU1786">
        <v>0.40300000000000002</v>
      </c>
      <c r="AV1786">
        <v>7680</v>
      </c>
      <c r="AW1786">
        <v>0.28210200000000002</v>
      </c>
      <c r="AX1786">
        <v>0.64176100000000003</v>
      </c>
      <c r="AY1786">
        <v>8.0681799999999998E-2</v>
      </c>
      <c r="AZ1786">
        <v>44694.5</v>
      </c>
    </row>
    <row r="1787" spans="1:52">
      <c r="A1787">
        <v>2011</v>
      </c>
      <c r="B1787">
        <v>171571</v>
      </c>
      <c r="C1787" t="s">
        <v>292</v>
      </c>
      <c r="D1787" t="s">
        <v>281</v>
      </c>
      <c r="E1787">
        <f t="shared" si="27"/>
        <v>1</v>
      </c>
      <c r="F1787">
        <f>IF(ISNA(VLOOKUP(B1787,criteria!$U$2:$U$174,1,0)),0,1)</f>
        <v>1</v>
      </c>
      <c r="G1787">
        <v>0.67572040498442365</v>
      </c>
      <c r="H1787">
        <v>0.3401527157470105</v>
      </c>
      <c r="I1787">
        <v>10272</v>
      </c>
      <c r="J1787">
        <v>6941</v>
      </c>
      <c r="K1787">
        <v>2240</v>
      </c>
      <c r="L1787">
        <v>121</v>
      </c>
      <c r="M1787">
        <v>2361</v>
      </c>
      <c r="N1787" t="s">
        <v>314</v>
      </c>
      <c r="O1787" t="s">
        <v>282</v>
      </c>
      <c r="P1787" t="s">
        <v>50</v>
      </c>
      <c r="Q1787" t="s">
        <v>51</v>
      </c>
      <c r="R1787">
        <v>-83.218900000000005</v>
      </c>
      <c r="S1787">
        <v>42.672600000000003</v>
      </c>
      <c r="T1787">
        <v>5.5E-2</v>
      </c>
      <c r="U1787">
        <v>3037</v>
      </c>
      <c r="V1787">
        <v>181000768</v>
      </c>
      <c r="W1787">
        <v>149094768</v>
      </c>
      <c r="Y1787">
        <v>2990874</v>
      </c>
      <c r="Z1787">
        <v>32861276</v>
      </c>
      <c r="AA1787">
        <v>46557084</v>
      </c>
      <c r="AB1787">
        <v>5805973</v>
      </c>
      <c r="AC1787">
        <v>415779</v>
      </c>
      <c r="AD1787">
        <v>194021872</v>
      </c>
      <c r="AE1787">
        <v>71605576</v>
      </c>
      <c r="AF1787">
        <v>301571968</v>
      </c>
      <c r="AG1787">
        <v>117038720</v>
      </c>
      <c r="AH1787">
        <v>14711422</v>
      </c>
      <c r="AI1787">
        <v>4075221</v>
      </c>
      <c r="AJ1787">
        <v>18786644</v>
      </c>
      <c r="AK1787">
        <v>30920402</v>
      </c>
      <c r="AL1787">
        <v>32285692</v>
      </c>
      <c r="AM1787">
        <v>263972224</v>
      </c>
      <c r="AN1787">
        <v>117120248</v>
      </c>
      <c r="AO1787">
        <v>44554704</v>
      </c>
      <c r="AP1787">
        <v>56877140</v>
      </c>
      <c r="AQ1787">
        <v>55484600</v>
      </c>
      <c r="AR1787">
        <v>301571968</v>
      </c>
      <c r="AS1787">
        <v>263972224</v>
      </c>
      <c r="AT1787">
        <v>947</v>
      </c>
      <c r="AU1787">
        <v>0.434</v>
      </c>
      <c r="AV1787">
        <v>7968</v>
      </c>
      <c r="AW1787">
        <v>0.28097699999999998</v>
      </c>
      <c r="AX1787">
        <v>0.64492899999999997</v>
      </c>
      <c r="AY1787">
        <v>7.7008499999999994E-2</v>
      </c>
      <c r="AZ1787">
        <v>40467</v>
      </c>
    </row>
    <row r="1788" spans="1:52">
      <c r="A1788">
        <v>2012</v>
      </c>
      <c r="B1788">
        <v>171571</v>
      </c>
      <c r="C1788" t="s">
        <v>292</v>
      </c>
      <c r="D1788" t="s">
        <v>281</v>
      </c>
      <c r="E1788">
        <f t="shared" si="27"/>
        <v>1</v>
      </c>
      <c r="F1788">
        <f>IF(ISNA(VLOOKUP(B1788,criteria!$U$2:$U$174,1,0)),0,1)</f>
        <v>1</v>
      </c>
      <c r="G1788">
        <v>0.62137919684002629</v>
      </c>
      <c r="H1788">
        <v>0.32631439544431201</v>
      </c>
      <c r="I1788">
        <v>12152</v>
      </c>
      <c r="J1788">
        <v>7551</v>
      </c>
      <c r="K1788">
        <v>2361</v>
      </c>
      <c r="L1788">
        <v>103</v>
      </c>
      <c r="M1788">
        <v>2464</v>
      </c>
      <c r="T1788">
        <v>6.9000000000000006E-2</v>
      </c>
      <c r="U1788">
        <v>3207</v>
      </c>
      <c r="V1788">
        <v>193118768</v>
      </c>
      <c r="W1788">
        <v>155967344</v>
      </c>
      <c r="Y1788">
        <v>3320378</v>
      </c>
      <c r="Z1788">
        <v>30941096</v>
      </c>
      <c r="AA1788">
        <v>49144172</v>
      </c>
      <c r="AB1788">
        <v>4852750</v>
      </c>
      <c r="AC1788">
        <v>756412</v>
      </c>
      <c r="AD1788">
        <v>203388048</v>
      </c>
      <c r="AE1788">
        <v>85736376</v>
      </c>
      <c r="AF1788">
        <v>307837440</v>
      </c>
      <c r="AG1788">
        <v>125451064</v>
      </c>
      <c r="AH1788">
        <v>13936693</v>
      </c>
      <c r="AI1788">
        <v>4634226</v>
      </c>
      <c r="AJ1788">
        <v>18570920</v>
      </c>
      <c r="AK1788">
        <v>33251920</v>
      </c>
      <c r="AL1788">
        <v>35506508</v>
      </c>
      <c r="AM1788">
        <v>280795488</v>
      </c>
      <c r="AN1788">
        <v>125652224</v>
      </c>
      <c r="AO1788">
        <v>44700548</v>
      </c>
      <c r="AP1788">
        <v>55484600</v>
      </c>
      <c r="AQ1788">
        <v>61431556</v>
      </c>
      <c r="AR1788">
        <v>307837440</v>
      </c>
      <c r="AS1788">
        <v>280795488</v>
      </c>
      <c r="AT1788">
        <v>953</v>
      </c>
      <c r="AU1788">
        <v>0.42899999999999999</v>
      </c>
      <c r="AV1788">
        <v>8208</v>
      </c>
      <c r="AW1788">
        <v>0.26928400000000002</v>
      </c>
      <c r="AX1788">
        <v>0.63670099999999996</v>
      </c>
      <c r="AY1788">
        <v>7.2330500000000006E-2</v>
      </c>
      <c r="AZ1788">
        <v>42103.5</v>
      </c>
    </row>
    <row r="1789" spans="1:52">
      <c r="A1789">
        <v>2013</v>
      </c>
      <c r="B1789">
        <v>171571</v>
      </c>
      <c r="C1789" t="s">
        <v>292</v>
      </c>
      <c r="D1789" t="s">
        <v>281</v>
      </c>
      <c r="E1789">
        <f t="shared" si="27"/>
        <v>1</v>
      </c>
      <c r="F1789">
        <f>IF(ISNA(VLOOKUP(B1789,criteria!$U$2:$U$174,1,0)),0,1)</f>
        <v>1</v>
      </c>
      <c r="G1789">
        <v>0.66003827273483651</v>
      </c>
      <c r="H1789">
        <v>0.32383713601411823</v>
      </c>
      <c r="I1789">
        <v>12019</v>
      </c>
      <c r="J1789">
        <v>7933</v>
      </c>
      <c r="K1789">
        <v>2453</v>
      </c>
      <c r="L1789">
        <v>116</v>
      </c>
      <c r="M1789">
        <v>2569</v>
      </c>
      <c r="T1789">
        <v>6.2E-2</v>
      </c>
      <c r="U1789">
        <v>3596</v>
      </c>
      <c r="V1789">
        <v>209413168</v>
      </c>
      <c r="W1789">
        <v>165846096</v>
      </c>
      <c r="Y1789">
        <v>2701896</v>
      </c>
      <c r="Z1789">
        <v>30485136</v>
      </c>
      <c r="AA1789">
        <v>50106808</v>
      </c>
      <c r="AB1789">
        <v>9649542</v>
      </c>
      <c r="AC1789">
        <v>834305</v>
      </c>
      <c r="AD1789">
        <v>212221040</v>
      </c>
      <c r="AE1789">
        <v>99761968</v>
      </c>
      <c r="AF1789">
        <v>326549248</v>
      </c>
      <c r="AG1789">
        <v>130043592</v>
      </c>
      <c r="AH1789">
        <v>12592127</v>
      </c>
      <c r="AI1789">
        <v>4994411</v>
      </c>
      <c r="AJ1789">
        <v>17586538</v>
      </c>
      <c r="AK1789">
        <v>35519696</v>
      </c>
      <c r="AL1789">
        <v>34695240</v>
      </c>
      <c r="AM1789">
        <v>286998304</v>
      </c>
      <c r="AN1789">
        <v>132416936</v>
      </c>
      <c r="AO1789">
        <v>44885848</v>
      </c>
      <c r="AP1789">
        <v>61431556</v>
      </c>
      <c r="AQ1789">
        <v>80564952</v>
      </c>
      <c r="AR1789">
        <v>326549248</v>
      </c>
      <c r="AS1789">
        <v>286998304</v>
      </c>
      <c r="AT1789">
        <v>1025</v>
      </c>
      <c r="AU1789">
        <v>0.45600000000000002</v>
      </c>
      <c r="AV1789">
        <v>8452</v>
      </c>
      <c r="AW1789">
        <v>0.24670300000000001</v>
      </c>
      <c r="AX1789">
        <v>0.61571600000000004</v>
      </c>
      <c r="AY1789">
        <v>6.6083600000000006E-2</v>
      </c>
      <c r="AZ1789">
        <v>44819</v>
      </c>
    </row>
    <row r="1790" spans="1:52">
      <c r="A1790">
        <v>2014</v>
      </c>
      <c r="B1790">
        <v>171571</v>
      </c>
      <c r="C1790" t="s">
        <v>292</v>
      </c>
      <c r="D1790" t="s">
        <v>281</v>
      </c>
      <c r="E1790">
        <f t="shared" si="27"/>
        <v>1</v>
      </c>
      <c r="F1790">
        <f>IF(ISNA(VLOOKUP(B1790,criteria!$U$2:$U$174,1,0)),0,1)</f>
        <v>1</v>
      </c>
      <c r="G1790">
        <v>0.67001915708812265</v>
      </c>
      <c r="H1790">
        <v>0.30486061472480341</v>
      </c>
      <c r="I1790">
        <v>12528</v>
      </c>
      <c r="J1790">
        <v>8394</v>
      </c>
      <c r="K1790">
        <v>2410</v>
      </c>
      <c r="L1790">
        <v>149</v>
      </c>
      <c r="M1790">
        <v>2559</v>
      </c>
      <c r="N1790" t="s">
        <v>314</v>
      </c>
      <c r="O1790" t="s">
        <v>282</v>
      </c>
      <c r="P1790" t="s">
        <v>50</v>
      </c>
      <c r="Q1790" t="s">
        <v>54</v>
      </c>
      <c r="R1790">
        <v>-83.218900000000005</v>
      </c>
      <c r="S1790">
        <v>42.672600000000003</v>
      </c>
      <c r="T1790">
        <v>4.9000000000000002E-2</v>
      </c>
      <c r="U1790">
        <v>4282</v>
      </c>
      <c r="V1790">
        <v>225446624</v>
      </c>
      <c r="W1790">
        <v>179163920</v>
      </c>
      <c r="Y1790">
        <v>1540205</v>
      </c>
      <c r="Z1790">
        <v>30328424</v>
      </c>
      <c r="AA1790">
        <v>51400852</v>
      </c>
      <c r="AB1790">
        <v>4673430</v>
      </c>
      <c r="AC1790">
        <v>645669</v>
      </c>
      <c r="AD1790">
        <v>226626928</v>
      </c>
      <c r="AE1790">
        <v>82859312</v>
      </c>
      <c r="AF1790">
        <v>327972960</v>
      </c>
      <c r="AG1790">
        <v>139619472</v>
      </c>
      <c r="AH1790">
        <v>12283770</v>
      </c>
      <c r="AI1790">
        <v>5502491</v>
      </c>
      <c r="AJ1790">
        <v>17786260</v>
      </c>
      <c r="AK1790">
        <v>37883520</v>
      </c>
      <c r="AL1790">
        <v>38113852</v>
      </c>
      <c r="AM1790">
        <v>307650656</v>
      </c>
      <c r="AN1790">
        <v>138509984</v>
      </c>
      <c r="AO1790">
        <v>49813804</v>
      </c>
      <c r="AP1790">
        <v>80564952</v>
      </c>
      <c r="AQ1790">
        <v>84026368</v>
      </c>
      <c r="AR1790">
        <v>327972960</v>
      </c>
      <c r="AS1790">
        <v>307650656</v>
      </c>
      <c r="AT1790">
        <v>1024</v>
      </c>
      <c r="AU1790">
        <v>0.44</v>
      </c>
      <c r="AV1790">
        <v>8894</v>
      </c>
      <c r="AW1790">
        <v>0.237264</v>
      </c>
      <c r="AX1790">
        <v>0.60474499999999998</v>
      </c>
      <c r="AY1790">
        <v>5.8618299999999998E-2</v>
      </c>
      <c r="AZ1790">
        <v>45134</v>
      </c>
    </row>
    <row r="1791" spans="1:52">
      <c r="A1791">
        <v>2015</v>
      </c>
      <c r="B1791">
        <v>171571</v>
      </c>
      <c r="C1791" t="s">
        <v>292</v>
      </c>
      <c r="D1791" t="s">
        <v>281</v>
      </c>
      <c r="E1791">
        <f t="shared" si="27"/>
        <v>1</v>
      </c>
      <c r="F1791">
        <f>IF(ISNA(VLOOKUP(B1791,criteria!$U$2:$U$174,1,0)),0,1)</f>
        <v>1</v>
      </c>
      <c r="G1791">
        <v>0.80387718952962017</v>
      </c>
      <c r="H1791">
        <v>0.33210919329171257</v>
      </c>
      <c r="I1791">
        <v>10162</v>
      </c>
      <c r="J1791">
        <v>8169</v>
      </c>
      <c r="K1791">
        <v>2588</v>
      </c>
      <c r="L1791">
        <v>125</v>
      </c>
      <c r="M1791">
        <v>2713</v>
      </c>
      <c r="T1791">
        <v>4.2000000000000003E-2</v>
      </c>
      <c r="U1791">
        <v>4601</v>
      </c>
      <c r="V1791">
        <v>252483248</v>
      </c>
      <c r="W1791">
        <v>200647920</v>
      </c>
      <c r="Y1791">
        <v>1789386</v>
      </c>
      <c r="Z1791">
        <v>28576436</v>
      </c>
      <c r="AA1791">
        <v>51479436</v>
      </c>
      <c r="AB1791">
        <v>4516308</v>
      </c>
      <c r="AC1791">
        <v>545633</v>
      </c>
      <c r="AD1791">
        <v>253345456</v>
      </c>
      <c r="AE1791">
        <v>79304336</v>
      </c>
      <c r="AF1791">
        <v>335454656</v>
      </c>
      <c r="AG1791">
        <v>138980144</v>
      </c>
      <c r="AH1791">
        <v>12609712</v>
      </c>
      <c r="AI1791">
        <v>6099659</v>
      </c>
      <c r="AJ1791">
        <v>18709372</v>
      </c>
      <c r="AK1791">
        <v>50611744</v>
      </c>
      <c r="AL1791">
        <v>39383800</v>
      </c>
      <c r="AM1791">
        <v>325729184</v>
      </c>
      <c r="AN1791">
        <v>145715520</v>
      </c>
      <c r="AO1791">
        <v>52929260</v>
      </c>
      <c r="AP1791">
        <v>84026368</v>
      </c>
      <c r="AQ1791">
        <v>82002872</v>
      </c>
      <c r="AR1791">
        <v>335454656</v>
      </c>
      <c r="AS1791">
        <v>325729184</v>
      </c>
      <c r="AT1791">
        <v>1040</v>
      </c>
      <c r="AU1791">
        <v>0.46800000000000003</v>
      </c>
      <c r="AV1791">
        <v>9250</v>
      </c>
      <c r="AW1791">
        <v>0.22120200000000001</v>
      </c>
      <c r="AX1791">
        <v>0.59905200000000003</v>
      </c>
      <c r="AY1791">
        <v>4.8267699999999997E-2</v>
      </c>
      <c r="AZ1791">
        <v>45291.5</v>
      </c>
    </row>
    <row r="1792" spans="1:52">
      <c r="A1792">
        <v>2016</v>
      </c>
      <c r="B1792">
        <v>171571</v>
      </c>
      <c r="C1792" t="s">
        <v>292</v>
      </c>
      <c r="D1792" t="s">
        <v>281</v>
      </c>
      <c r="E1792">
        <f t="shared" si="27"/>
        <v>1</v>
      </c>
      <c r="F1792">
        <f>IF(ISNA(VLOOKUP(B1792,criteria!$U$2:$U$174,1,0)),0,1)</f>
        <v>1</v>
      </c>
      <c r="G1792">
        <v>0.86349176646706582</v>
      </c>
      <c r="H1792">
        <v>0.2811788926210857</v>
      </c>
      <c r="I1792">
        <v>10688</v>
      </c>
      <c r="J1792">
        <v>9229</v>
      </c>
      <c r="K1792">
        <v>2540</v>
      </c>
      <c r="L1792">
        <v>55</v>
      </c>
      <c r="M1792">
        <v>2595</v>
      </c>
      <c r="N1792" t="s">
        <v>314</v>
      </c>
      <c r="O1792" t="s">
        <v>282</v>
      </c>
      <c r="P1792" t="s">
        <v>50</v>
      </c>
      <c r="Q1792" t="s">
        <v>54</v>
      </c>
      <c r="R1792">
        <v>-83.216399999999993</v>
      </c>
      <c r="S1792">
        <v>42.674599999999998</v>
      </c>
      <c r="T1792">
        <v>4.8000000000000001E-2</v>
      </c>
      <c r="U1792">
        <v>4500</v>
      </c>
      <c r="V1792">
        <v>263639088</v>
      </c>
      <c r="W1792">
        <v>208079776</v>
      </c>
      <c r="Y1792">
        <v>1541791</v>
      </c>
      <c r="Z1792">
        <v>28680828</v>
      </c>
      <c r="AA1792">
        <v>52656144</v>
      </c>
      <c r="AB1792">
        <v>4516984</v>
      </c>
      <c r="AC1792">
        <v>332702</v>
      </c>
      <c r="AD1792">
        <v>262779104</v>
      </c>
      <c r="AE1792">
        <v>93302456</v>
      </c>
      <c r="AF1792">
        <v>357390752</v>
      </c>
      <c r="AG1792">
        <v>139812880</v>
      </c>
      <c r="AH1792">
        <v>12772918</v>
      </c>
      <c r="AI1792">
        <v>5463025</v>
      </c>
      <c r="AJ1792">
        <v>18235944</v>
      </c>
      <c r="AK1792">
        <v>55928880</v>
      </c>
      <c r="AL1792">
        <v>42228192</v>
      </c>
      <c r="AM1792">
        <v>335161728</v>
      </c>
      <c r="AN1792">
        <v>153978656</v>
      </c>
      <c r="AO1792">
        <v>55709944</v>
      </c>
      <c r="AP1792">
        <v>82002872</v>
      </c>
      <c r="AQ1792">
        <v>91628928</v>
      </c>
      <c r="AR1792">
        <v>357390752</v>
      </c>
      <c r="AS1792">
        <v>335161728</v>
      </c>
      <c r="AT1792">
        <v>1023</v>
      </c>
      <c r="AU1792">
        <v>0.45700000000000002</v>
      </c>
      <c r="AV1792">
        <v>9620</v>
      </c>
      <c r="AW1792">
        <v>0.20056199999999999</v>
      </c>
      <c r="AX1792">
        <v>0.60780400000000001</v>
      </c>
      <c r="AY1792">
        <v>4.6957699999999998E-2</v>
      </c>
      <c r="AZ1792">
        <v>45384.5</v>
      </c>
    </row>
    <row r="1793" spans="1:52">
      <c r="A1793">
        <v>2017</v>
      </c>
      <c r="B1793">
        <v>171571</v>
      </c>
      <c r="C1793" t="s">
        <v>292</v>
      </c>
      <c r="D1793" t="s">
        <v>281</v>
      </c>
      <c r="E1793">
        <f t="shared" si="27"/>
        <v>1</v>
      </c>
      <c r="F1793">
        <f>IF(ISNA(VLOOKUP(B1793,criteria!$U$2:$U$174,1,0)),0,1)</f>
        <v>1</v>
      </c>
      <c r="G1793">
        <v>0.84411421911421913</v>
      </c>
      <c r="H1793">
        <v>0.28259118628466229</v>
      </c>
      <c r="I1793">
        <v>10296</v>
      </c>
      <c r="J1793">
        <v>8691</v>
      </c>
      <c r="K1793">
        <v>2423</v>
      </c>
      <c r="L1793">
        <v>33</v>
      </c>
      <c r="M1793">
        <v>2456</v>
      </c>
      <c r="T1793">
        <v>4.7E-2</v>
      </c>
      <c r="U1793">
        <v>4593</v>
      </c>
      <c r="V1793">
        <v>268664320</v>
      </c>
      <c r="W1793">
        <v>207020368</v>
      </c>
      <c r="Y1793">
        <v>1353000</v>
      </c>
      <c r="Z1793">
        <v>30046868</v>
      </c>
      <c r="AA1793">
        <v>53744924</v>
      </c>
      <c r="AB1793">
        <v>5151916</v>
      </c>
      <c r="AC1793">
        <v>759304</v>
      </c>
      <c r="AD1793">
        <v>261508128</v>
      </c>
      <c r="AE1793">
        <v>93492088</v>
      </c>
      <c r="AF1793">
        <v>357569088</v>
      </c>
      <c r="AG1793">
        <v>142228768</v>
      </c>
      <c r="AH1793">
        <v>13521091</v>
      </c>
      <c r="AI1793">
        <v>5272159</v>
      </c>
      <c r="AJ1793">
        <v>18793250</v>
      </c>
      <c r="AK1793">
        <v>57489512</v>
      </c>
      <c r="AL1793">
        <v>42622876</v>
      </c>
      <c r="AM1793">
        <v>338714912</v>
      </c>
      <c r="AN1793">
        <v>159537600</v>
      </c>
      <c r="AO1793">
        <v>55755188</v>
      </c>
      <c r="AP1793">
        <v>91628928</v>
      </c>
      <c r="AQ1793">
        <v>101746464</v>
      </c>
      <c r="AR1793">
        <v>357569088</v>
      </c>
      <c r="AS1793">
        <v>338714912</v>
      </c>
      <c r="AV1793">
        <v>9910</v>
      </c>
    </row>
    <row r="1794" spans="1:52">
      <c r="A1794">
        <v>1990</v>
      </c>
      <c r="B1794">
        <v>172051</v>
      </c>
      <c r="C1794" t="s">
        <v>335</v>
      </c>
      <c r="D1794" t="s">
        <v>281</v>
      </c>
      <c r="E1794">
        <f t="shared" ref="E1794:E1857" si="28">IF(M1794&gt;999,1,0)</f>
        <v>0</v>
      </c>
      <c r="F1794">
        <f>IF(ISNA(VLOOKUP(B1794,criteria!$U$2:$U$174,1,0)),0,1)</f>
        <v>1</v>
      </c>
      <c r="G1794" t="s">
        <v>636</v>
      </c>
      <c r="H1794" t="s">
        <v>636</v>
      </c>
      <c r="N1794">
        <v>48710</v>
      </c>
      <c r="O1794" t="s">
        <v>282</v>
      </c>
      <c r="V1794">
        <v>10081369</v>
      </c>
      <c r="Z1794">
        <v>7515103</v>
      </c>
      <c r="AA1794">
        <v>17105372</v>
      </c>
      <c r="AB1794">
        <v>647133</v>
      </c>
      <c r="AC1794">
        <v>309959</v>
      </c>
      <c r="AF1794">
        <v>40382892</v>
      </c>
      <c r="AG1794">
        <v>11593946</v>
      </c>
      <c r="AH1794">
        <v>4537858</v>
      </c>
      <c r="AI1794">
        <v>390259</v>
      </c>
      <c r="AJ1794">
        <v>4928117</v>
      </c>
      <c r="AK1794">
        <v>3697125</v>
      </c>
      <c r="AL1794">
        <v>2271638</v>
      </c>
      <c r="AM1794">
        <v>39990768</v>
      </c>
      <c r="AN1794">
        <v>16422847</v>
      </c>
      <c r="AO1794">
        <v>4164398</v>
      </c>
    </row>
    <row r="1795" spans="1:52">
      <c r="A1795">
        <v>1991</v>
      </c>
      <c r="B1795">
        <v>172051</v>
      </c>
      <c r="C1795" t="s">
        <v>335</v>
      </c>
      <c r="D1795" t="s">
        <v>281</v>
      </c>
      <c r="E1795">
        <f t="shared" si="28"/>
        <v>0</v>
      </c>
      <c r="F1795">
        <f>IF(ISNA(VLOOKUP(B1795,criteria!$U$2:$U$174,1,0)),0,1)</f>
        <v>1</v>
      </c>
      <c r="G1795" t="s">
        <v>636</v>
      </c>
      <c r="H1795" t="s">
        <v>636</v>
      </c>
      <c r="N1795">
        <v>48710</v>
      </c>
      <c r="O1795" t="s">
        <v>282</v>
      </c>
      <c r="V1795">
        <v>11647864</v>
      </c>
      <c r="Z1795">
        <v>12051674</v>
      </c>
      <c r="AA1795">
        <v>17584960</v>
      </c>
      <c r="AB1795">
        <v>722879</v>
      </c>
      <c r="AC1795">
        <v>249126</v>
      </c>
      <c r="AF1795">
        <v>47611280</v>
      </c>
      <c r="AG1795">
        <v>12723169</v>
      </c>
      <c r="AH1795">
        <v>8868383</v>
      </c>
      <c r="AI1795">
        <v>516695</v>
      </c>
      <c r="AJ1795">
        <v>9385078</v>
      </c>
      <c r="AK1795">
        <v>3877955</v>
      </c>
      <c r="AL1795">
        <v>2626585</v>
      </c>
      <c r="AM1795">
        <v>47171396</v>
      </c>
      <c r="AN1795">
        <v>17691442</v>
      </c>
      <c r="AO1795">
        <v>5054123</v>
      </c>
    </row>
    <row r="1796" spans="1:52">
      <c r="A1796">
        <v>1992</v>
      </c>
      <c r="B1796">
        <v>172051</v>
      </c>
      <c r="C1796" t="s">
        <v>335</v>
      </c>
      <c r="D1796" t="s">
        <v>281</v>
      </c>
      <c r="E1796">
        <f t="shared" si="28"/>
        <v>0</v>
      </c>
      <c r="F1796">
        <f>IF(ISNA(VLOOKUP(B1796,criteria!$U$2:$U$174,1,0)),0,1)</f>
        <v>1</v>
      </c>
      <c r="G1796" t="s">
        <v>636</v>
      </c>
      <c r="H1796" t="s">
        <v>636</v>
      </c>
      <c r="N1796">
        <v>48710</v>
      </c>
      <c r="O1796" t="s">
        <v>282</v>
      </c>
      <c r="V1796">
        <v>13441276</v>
      </c>
      <c r="Z1796">
        <v>5064130</v>
      </c>
      <c r="AA1796">
        <v>17560628</v>
      </c>
      <c r="AB1796">
        <v>997397</v>
      </c>
      <c r="AC1796">
        <v>823166</v>
      </c>
      <c r="AF1796">
        <v>43052620</v>
      </c>
      <c r="AG1796">
        <v>13778180</v>
      </c>
      <c r="AH1796">
        <v>1632720</v>
      </c>
      <c r="AI1796">
        <v>763830</v>
      </c>
      <c r="AJ1796">
        <v>2396550</v>
      </c>
      <c r="AK1796">
        <v>4086963</v>
      </c>
      <c r="AL1796">
        <v>2629214</v>
      </c>
      <c r="AM1796">
        <v>42882760</v>
      </c>
      <c r="AN1796">
        <v>19306128</v>
      </c>
      <c r="AO1796">
        <v>5050673</v>
      </c>
    </row>
    <row r="1797" spans="1:52">
      <c r="A1797">
        <v>1993</v>
      </c>
      <c r="B1797">
        <v>172051</v>
      </c>
      <c r="C1797" t="s">
        <v>335</v>
      </c>
      <c r="D1797" t="s">
        <v>281</v>
      </c>
      <c r="E1797">
        <f t="shared" si="28"/>
        <v>0</v>
      </c>
      <c r="F1797">
        <f>IF(ISNA(VLOOKUP(B1797,criteria!$U$2:$U$174,1,0)),0,1)</f>
        <v>1</v>
      </c>
      <c r="G1797" t="s">
        <v>636</v>
      </c>
      <c r="H1797" t="s">
        <v>636</v>
      </c>
      <c r="N1797">
        <v>48710</v>
      </c>
      <c r="O1797" t="s">
        <v>282</v>
      </c>
      <c r="V1797">
        <v>15093780</v>
      </c>
      <c r="Z1797">
        <v>4161286</v>
      </c>
      <c r="AA1797">
        <v>17611184</v>
      </c>
      <c r="AB1797">
        <v>1052014</v>
      </c>
      <c r="AC1797">
        <v>1153267</v>
      </c>
      <c r="AF1797">
        <v>43081560</v>
      </c>
      <c r="AG1797">
        <v>14703026</v>
      </c>
      <c r="AH1797">
        <v>954427</v>
      </c>
      <c r="AI1797">
        <v>1326508</v>
      </c>
      <c r="AJ1797">
        <v>2280935</v>
      </c>
      <c r="AK1797">
        <v>4498183</v>
      </c>
      <c r="AL1797">
        <v>2804119</v>
      </c>
      <c r="AM1797">
        <v>43197696</v>
      </c>
      <c r="AN1797">
        <v>20503520</v>
      </c>
      <c r="AO1797">
        <v>5352609</v>
      </c>
    </row>
    <row r="1798" spans="1:52">
      <c r="A1798">
        <v>1994</v>
      </c>
      <c r="B1798">
        <v>172051</v>
      </c>
      <c r="C1798" t="s">
        <v>335</v>
      </c>
      <c r="D1798" t="s">
        <v>281</v>
      </c>
      <c r="E1798">
        <f t="shared" si="28"/>
        <v>0</v>
      </c>
      <c r="F1798">
        <f>IF(ISNA(VLOOKUP(B1798,criteria!$U$2:$U$174,1,0)),0,1)</f>
        <v>1</v>
      </c>
      <c r="G1798" t="s">
        <v>636</v>
      </c>
      <c r="H1798" t="s">
        <v>636</v>
      </c>
      <c r="N1798">
        <v>48710</v>
      </c>
      <c r="O1798" t="s">
        <v>282</v>
      </c>
      <c r="V1798">
        <v>15113209</v>
      </c>
      <c r="Z1798">
        <v>4994496</v>
      </c>
      <c r="AA1798">
        <v>18361786</v>
      </c>
      <c r="AB1798">
        <v>1273585</v>
      </c>
      <c r="AC1798">
        <v>1335076</v>
      </c>
      <c r="AF1798">
        <v>45170992</v>
      </c>
      <c r="AG1798">
        <v>15018844</v>
      </c>
      <c r="AH1798">
        <v>995412</v>
      </c>
      <c r="AI1798">
        <v>1718550</v>
      </c>
      <c r="AJ1798">
        <v>2713962</v>
      </c>
      <c r="AK1798">
        <v>4704526</v>
      </c>
      <c r="AL1798">
        <v>3162716</v>
      </c>
      <c r="AM1798">
        <v>45038408</v>
      </c>
      <c r="AN1798">
        <v>22168356</v>
      </c>
      <c r="AO1798">
        <v>5246434</v>
      </c>
    </row>
    <row r="1799" spans="1:52">
      <c r="A1799">
        <v>1995</v>
      </c>
      <c r="B1799">
        <v>172051</v>
      </c>
      <c r="C1799" t="s">
        <v>335</v>
      </c>
      <c r="D1799" t="s">
        <v>281</v>
      </c>
      <c r="E1799">
        <f t="shared" si="28"/>
        <v>0</v>
      </c>
      <c r="F1799">
        <f>IF(ISNA(VLOOKUP(B1799,criteria!$U$2:$U$174,1,0)),0,1)</f>
        <v>1</v>
      </c>
      <c r="G1799" t="s">
        <v>636</v>
      </c>
      <c r="H1799" t="s">
        <v>636</v>
      </c>
      <c r="V1799">
        <v>17286482</v>
      </c>
      <c r="Z1799">
        <v>3944653</v>
      </c>
      <c r="AA1799">
        <v>19112528</v>
      </c>
      <c r="AB1799">
        <v>1647176</v>
      </c>
      <c r="AC1799">
        <v>1322729</v>
      </c>
      <c r="AF1799">
        <v>48007756</v>
      </c>
      <c r="AG1799">
        <v>15758601</v>
      </c>
      <c r="AH1799">
        <v>1281321</v>
      </c>
      <c r="AI1799">
        <v>1176500</v>
      </c>
      <c r="AJ1799">
        <v>2457821</v>
      </c>
      <c r="AK1799">
        <v>5271110</v>
      </c>
      <c r="AL1799">
        <v>3410849</v>
      </c>
      <c r="AM1799">
        <v>47272488</v>
      </c>
      <c r="AN1799">
        <v>22752364</v>
      </c>
      <c r="AO1799">
        <v>5917606</v>
      </c>
      <c r="AV1799">
        <v>3990</v>
      </c>
    </row>
    <row r="1800" spans="1:52">
      <c r="A1800">
        <v>1996</v>
      </c>
      <c r="B1800">
        <v>172051</v>
      </c>
      <c r="C1800" t="s">
        <v>335</v>
      </c>
      <c r="D1800" t="s">
        <v>281</v>
      </c>
      <c r="E1800">
        <f t="shared" si="28"/>
        <v>0</v>
      </c>
      <c r="F1800">
        <f>IF(ISNA(VLOOKUP(B1800,criteria!$U$2:$U$174,1,0)),0,1)</f>
        <v>1</v>
      </c>
      <c r="G1800" t="s">
        <v>636</v>
      </c>
      <c r="H1800" t="s">
        <v>636</v>
      </c>
      <c r="N1800">
        <v>48710</v>
      </c>
      <c r="O1800" t="s">
        <v>282</v>
      </c>
      <c r="V1800">
        <v>17964124</v>
      </c>
      <c r="Z1800">
        <v>3776433</v>
      </c>
      <c r="AA1800">
        <v>21916638</v>
      </c>
      <c r="AB1800">
        <v>1614717</v>
      </c>
      <c r="AC1800">
        <v>1372738</v>
      </c>
      <c r="AF1800">
        <v>51737436</v>
      </c>
      <c r="AG1800">
        <v>16835000</v>
      </c>
      <c r="AH1800">
        <v>1127004</v>
      </c>
      <c r="AI1800">
        <v>1018395</v>
      </c>
      <c r="AJ1800">
        <v>2145399</v>
      </c>
      <c r="AK1800">
        <v>5915258</v>
      </c>
      <c r="AL1800">
        <v>3552991</v>
      </c>
      <c r="AM1800">
        <v>51748832</v>
      </c>
      <c r="AN1800">
        <v>24047692</v>
      </c>
      <c r="AO1800">
        <v>6867953</v>
      </c>
      <c r="AP1800">
        <v>6737068</v>
      </c>
      <c r="AQ1800">
        <v>8769039</v>
      </c>
      <c r="AT1800">
        <v>149</v>
      </c>
      <c r="AU1800">
        <v>0.26400000000000001</v>
      </c>
      <c r="AV1800">
        <v>4140</v>
      </c>
    </row>
    <row r="1801" spans="1:52">
      <c r="A1801">
        <v>1997</v>
      </c>
      <c r="B1801">
        <v>172051</v>
      </c>
      <c r="C1801" t="s">
        <v>335</v>
      </c>
      <c r="D1801" t="s">
        <v>281</v>
      </c>
      <c r="E1801">
        <f t="shared" si="28"/>
        <v>0</v>
      </c>
      <c r="F1801">
        <f>IF(ISNA(VLOOKUP(B1801,criteria!$U$2:$U$174,1,0)),0,1)</f>
        <v>1</v>
      </c>
      <c r="G1801" t="s">
        <v>636</v>
      </c>
      <c r="H1801" t="s">
        <v>636</v>
      </c>
      <c r="N1801">
        <v>48710</v>
      </c>
      <c r="O1801" t="s">
        <v>282</v>
      </c>
      <c r="V1801">
        <v>19282424</v>
      </c>
      <c r="Z1801">
        <v>3892697</v>
      </c>
      <c r="AA1801">
        <v>23024518</v>
      </c>
      <c r="AB1801">
        <v>1382553</v>
      </c>
      <c r="AC1801">
        <v>1732940</v>
      </c>
      <c r="AF1801">
        <v>55649648</v>
      </c>
      <c r="AG1801">
        <v>17884348</v>
      </c>
      <c r="AH1801">
        <v>1091341</v>
      </c>
      <c r="AI1801">
        <v>1076710</v>
      </c>
      <c r="AJ1801">
        <v>2168051</v>
      </c>
      <c r="AK1801">
        <v>6564933</v>
      </c>
      <c r="AL1801">
        <v>3894766</v>
      </c>
      <c r="AM1801">
        <v>55046576</v>
      </c>
      <c r="AN1801">
        <v>24822250</v>
      </c>
      <c r="AO1801">
        <v>7403858</v>
      </c>
      <c r="AP1801">
        <v>7973576</v>
      </c>
      <c r="AQ1801">
        <v>10028260</v>
      </c>
      <c r="AT1801">
        <v>195</v>
      </c>
      <c r="AU1801">
        <v>0.29799999999999999</v>
      </c>
      <c r="AV1801">
        <v>4375</v>
      </c>
      <c r="AW1801">
        <v>0.37115300000000001</v>
      </c>
      <c r="AX1801">
        <v>0.64722100000000005</v>
      </c>
      <c r="AY1801">
        <v>0.14561299999999999</v>
      </c>
      <c r="AZ1801">
        <v>27500</v>
      </c>
    </row>
    <row r="1802" spans="1:52">
      <c r="A1802">
        <v>1998</v>
      </c>
      <c r="B1802">
        <v>172051</v>
      </c>
      <c r="C1802" t="s">
        <v>335</v>
      </c>
      <c r="D1802" t="s">
        <v>281</v>
      </c>
      <c r="E1802">
        <f t="shared" si="28"/>
        <v>0</v>
      </c>
      <c r="F1802">
        <f>IF(ISNA(VLOOKUP(B1802,criteria!$U$2:$U$174,1,0)),0,1)</f>
        <v>1</v>
      </c>
      <c r="G1802" t="s">
        <v>636</v>
      </c>
      <c r="H1802" t="s">
        <v>636</v>
      </c>
      <c r="V1802">
        <v>21315308</v>
      </c>
      <c r="Z1802">
        <v>4264849</v>
      </c>
      <c r="AA1802">
        <v>23865754</v>
      </c>
      <c r="AB1802">
        <v>1727634</v>
      </c>
      <c r="AC1802">
        <v>864077</v>
      </c>
      <c r="AF1802">
        <v>59013172</v>
      </c>
      <c r="AG1802">
        <v>19289808</v>
      </c>
      <c r="AH1802">
        <v>1037298</v>
      </c>
      <c r="AI1802">
        <v>887915</v>
      </c>
      <c r="AJ1802">
        <v>1925213</v>
      </c>
      <c r="AK1802">
        <v>6764182</v>
      </c>
      <c r="AL1802">
        <v>4116673</v>
      </c>
      <c r="AM1802">
        <v>58874848</v>
      </c>
      <c r="AN1802">
        <v>26493224</v>
      </c>
      <c r="AO1802">
        <v>7729959</v>
      </c>
      <c r="AP1802">
        <v>11358902</v>
      </c>
      <c r="AQ1802">
        <v>14084195</v>
      </c>
      <c r="AT1802">
        <v>173</v>
      </c>
      <c r="AU1802">
        <v>0.27300000000000002</v>
      </c>
      <c r="AV1802">
        <v>4590</v>
      </c>
      <c r="AW1802">
        <v>0.34268700000000002</v>
      </c>
      <c r="AX1802">
        <v>0.64158199999999999</v>
      </c>
      <c r="AY1802">
        <v>0.135629</v>
      </c>
      <c r="AZ1802">
        <v>31106.5</v>
      </c>
    </row>
    <row r="1803" spans="1:52">
      <c r="A1803">
        <v>1999</v>
      </c>
      <c r="B1803">
        <v>172051</v>
      </c>
      <c r="C1803" t="s">
        <v>335</v>
      </c>
      <c r="D1803" t="s">
        <v>281</v>
      </c>
      <c r="E1803">
        <f t="shared" si="28"/>
        <v>0</v>
      </c>
      <c r="F1803">
        <f>IF(ISNA(VLOOKUP(B1803,criteria!$U$2:$U$174,1,0)),0,1)</f>
        <v>1</v>
      </c>
      <c r="G1803" t="s">
        <v>636</v>
      </c>
      <c r="H1803" t="s">
        <v>636</v>
      </c>
      <c r="N1803">
        <v>48710</v>
      </c>
      <c r="O1803" t="s">
        <v>282</v>
      </c>
      <c r="V1803">
        <v>23837484</v>
      </c>
      <c r="Z1803">
        <v>4995506</v>
      </c>
      <c r="AA1803">
        <v>25594616</v>
      </c>
      <c r="AB1803">
        <v>2052429</v>
      </c>
      <c r="AC1803">
        <v>1406609</v>
      </c>
      <c r="AF1803">
        <v>66442272</v>
      </c>
      <c r="AG1803">
        <v>21237284</v>
      </c>
      <c r="AH1803">
        <v>982451</v>
      </c>
      <c r="AI1803">
        <v>1158037</v>
      </c>
      <c r="AJ1803">
        <v>2140488</v>
      </c>
      <c r="AK1803">
        <v>8242320</v>
      </c>
      <c r="AL1803">
        <v>4184539</v>
      </c>
      <c r="AM1803">
        <v>65957316</v>
      </c>
      <c r="AN1803">
        <v>29948756</v>
      </c>
      <c r="AO1803">
        <v>8431350</v>
      </c>
      <c r="AP1803">
        <v>14084195</v>
      </c>
      <c r="AQ1803">
        <v>18308480</v>
      </c>
      <c r="AT1803">
        <v>201</v>
      </c>
      <c r="AU1803">
        <v>0.33400000000000002</v>
      </c>
      <c r="AV1803">
        <v>4800</v>
      </c>
      <c r="AW1803">
        <v>0.33398099999999997</v>
      </c>
      <c r="AX1803">
        <v>0.63141499999999995</v>
      </c>
      <c r="AY1803">
        <v>0.13530300000000001</v>
      </c>
      <c r="AZ1803">
        <v>33516.5</v>
      </c>
    </row>
    <row r="1804" spans="1:52">
      <c r="A1804">
        <v>2000</v>
      </c>
      <c r="B1804">
        <v>172051</v>
      </c>
      <c r="C1804" t="s">
        <v>335</v>
      </c>
      <c r="D1804" t="s">
        <v>281</v>
      </c>
      <c r="E1804">
        <f t="shared" si="28"/>
        <v>0</v>
      </c>
      <c r="F1804">
        <f>IF(ISNA(VLOOKUP(B1804,criteria!$U$2:$U$174,1,0)),0,1)</f>
        <v>1</v>
      </c>
      <c r="G1804" t="s">
        <v>636</v>
      </c>
      <c r="H1804" t="s">
        <v>636</v>
      </c>
      <c r="V1804">
        <v>26748842</v>
      </c>
      <c r="Z1804">
        <v>6157343</v>
      </c>
      <c r="AA1804">
        <v>27674946</v>
      </c>
      <c r="AB1804">
        <v>1996218</v>
      </c>
      <c r="AC1804">
        <v>2316961</v>
      </c>
      <c r="AF1804">
        <v>74697392</v>
      </c>
      <c r="AG1804">
        <v>22798544</v>
      </c>
      <c r="AH1804">
        <v>592806</v>
      </c>
      <c r="AI1804">
        <v>1109449</v>
      </c>
      <c r="AJ1804">
        <v>1702255</v>
      </c>
      <c r="AK1804">
        <v>10482462</v>
      </c>
      <c r="AL1804">
        <v>4729036</v>
      </c>
      <c r="AM1804">
        <v>74312352</v>
      </c>
      <c r="AN1804">
        <v>32509642</v>
      </c>
      <c r="AO1804">
        <v>9574704</v>
      </c>
      <c r="AP1804">
        <v>18308480</v>
      </c>
      <c r="AQ1804">
        <v>21088872</v>
      </c>
      <c r="AT1804">
        <v>202</v>
      </c>
      <c r="AU1804">
        <v>0.26900000000000002</v>
      </c>
      <c r="AW1804">
        <v>0.338225</v>
      </c>
      <c r="AX1804">
        <v>0.61918399999999996</v>
      </c>
      <c r="AY1804">
        <v>0.138153</v>
      </c>
      <c r="AZ1804">
        <v>34778.5</v>
      </c>
    </row>
    <row r="1805" spans="1:52">
      <c r="A1805">
        <v>2001</v>
      </c>
      <c r="B1805">
        <v>172051</v>
      </c>
      <c r="C1805" t="s">
        <v>335</v>
      </c>
      <c r="D1805" t="s">
        <v>281</v>
      </c>
      <c r="E1805">
        <f t="shared" si="28"/>
        <v>1</v>
      </c>
      <c r="F1805">
        <f>IF(ISNA(VLOOKUP(B1805,criteria!$U$2:$U$174,1,0)),0,1)</f>
        <v>1</v>
      </c>
      <c r="G1805">
        <v>0.88971367974549309</v>
      </c>
      <c r="H1805">
        <v>0.43583631307111642</v>
      </c>
      <c r="I1805">
        <v>2829</v>
      </c>
      <c r="J1805">
        <v>2517</v>
      </c>
      <c r="K1805">
        <v>1046</v>
      </c>
      <c r="L1805">
        <v>51</v>
      </c>
      <c r="M1805">
        <v>1097</v>
      </c>
      <c r="N1805">
        <v>48710</v>
      </c>
      <c r="O1805" t="s">
        <v>282</v>
      </c>
      <c r="V1805">
        <v>30233568</v>
      </c>
      <c r="W1805">
        <v>26245156</v>
      </c>
      <c r="Z1805">
        <v>8301003</v>
      </c>
      <c r="AA1805">
        <v>28177270</v>
      </c>
      <c r="AB1805">
        <v>1958494</v>
      </c>
      <c r="AC1805">
        <v>4009772</v>
      </c>
      <c r="AD1805">
        <v>47116056</v>
      </c>
      <c r="AE1805">
        <v>30230356</v>
      </c>
      <c r="AF1805">
        <v>85973400</v>
      </c>
      <c r="AG1805">
        <v>31924768</v>
      </c>
      <c r="AH1805">
        <v>1045988.75</v>
      </c>
      <c r="AI1805">
        <v>1472775.25</v>
      </c>
      <c r="AJ1805">
        <v>2518764</v>
      </c>
      <c r="AK1805">
        <v>13952013</v>
      </c>
      <c r="AL1805">
        <v>5973923.5</v>
      </c>
      <c r="AM1805">
        <v>77712480</v>
      </c>
      <c r="AN1805">
        <v>32211158</v>
      </c>
      <c r="AO1805">
        <v>8799843</v>
      </c>
      <c r="AR1805">
        <v>85973400</v>
      </c>
      <c r="AS1805">
        <v>77712480</v>
      </c>
      <c r="AT1805">
        <v>232</v>
      </c>
      <c r="AU1805">
        <v>0.311</v>
      </c>
      <c r="AW1805">
        <v>0.33701500000000001</v>
      </c>
      <c r="AX1805">
        <v>0.60341400000000001</v>
      </c>
      <c r="AY1805">
        <v>0.14257</v>
      </c>
      <c r="AZ1805">
        <v>35698.5</v>
      </c>
    </row>
    <row r="1806" spans="1:52">
      <c r="A1806">
        <v>2002</v>
      </c>
      <c r="B1806">
        <v>172051</v>
      </c>
      <c r="C1806" t="s">
        <v>335</v>
      </c>
      <c r="D1806" t="s">
        <v>281</v>
      </c>
      <c r="E1806">
        <f t="shared" si="28"/>
        <v>1</v>
      </c>
      <c r="F1806">
        <f>IF(ISNA(VLOOKUP(B1806,criteria!$U$2:$U$174,1,0)),0,1)</f>
        <v>1</v>
      </c>
      <c r="G1806">
        <v>0.90443748849199046</v>
      </c>
      <c r="H1806">
        <v>0.23656351791530944</v>
      </c>
      <c r="I1806">
        <v>5431</v>
      </c>
      <c r="J1806">
        <v>4912</v>
      </c>
      <c r="K1806">
        <v>1106</v>
      </c>
      <c r="L1806">
        <v>56</v>
      </c>
      <c r="M1806">
        <v>1162</v>
      </c>
      <c r="V1806">
        <v>34913844</v>
      </c>
      <c r="W1806">
        <v>30110460</v>
      </c>
      <c r="Z1806">
        <v>8851418</v>
      </c>
      <c r="AA1806">
        <v>27519104</v>
      </c>
      <c r="AB1806">
        <v>1369881</v>
      </c>
      <c r="AC1806">
        <v>3299935</v>
      </c>
      <c r="AD1806">
        <v>51719064</v>
      </c>
      <c r="AE1806">
        <v>28391328</v>
      </c>
      <c r="AF1806">
        <v>108319264</v>
      </c>
      <c r="AG1806">
        <v>34734084</v>
      </c>
      <c r="AH1806">
        <v>869829.63</v>
      </c>
      <c r="AI1806">
        <v>2026817.63</v>
      </c>
      <c r="AJ1806">
        <v>2896647.25</v>
      </c>
      <c r="AK1806">
        <v>13857475</v>
      </c>
      <c r="AL1806">
        <v>5757199.5</v>
      </c>
      <c r="AM1806">
        <v>82640720</v>
      </c>
      <c r="AN1806">
        <v>34846632</v>
      </c>
      <c r="AO1806">
        <v>9541848</v>
      </c>
      <c r="AP1806">
        <v>21854824</v>
      </c>
      <c r="AQ1806">
        <v>21757288</v>
      </c>
      <c r="AR1806">
        <v>108319264</v>
      </c>
      <c r="AS1806">
        <v>82640720</v>
      </c>
      <c r="AT1806">
        <v>270</v>
      </c>
      <c r="AU1806">
        <v>0.33</v>
      </c>
      <c r="AW1806">
        <v>0.324853</v>
      </c>
      <c r="AX1806">
        <v>0.60906000000000005</v>
      </c>
      <c r="AY1806">
        <v>0.13527800000000001</v>
      </c>
      <c r="AZ1806">
        <v>38172</v>
      </c>
    </row>
    <row r="1807" spans="1:52">
      <c r="A1807">
        <v>2003</v>
      </c>
      <c r="B1807">
        <v>172051</v>
      </c>
      <c r="C1807" t="s">
        <v>335</v>
      </c>
      <c r="D1807" t="s">
        <v>281</v>
      </c>
      <c r="E1807">
        <f t="shared" si="28"/>
        <v>1</v>
      </c>
      <c r="F1807">
        <f>IF(ISNA(VLOOKUP(B1807,criteria!$U$2:$U$174,1,0)),0,1)</f>
        <v>1</v>
      </c>
      <c r="G1807">
        <v>0.89509658246656765</v>
      </c>
      <c r="H1807">
        <v>0.39541832669322707</v>
      </c>
      <c r="I1807">
        <v>3365</v>
      </c>
      <c r="J1807">
        <v>3012</v>
      </c>
      <c r="K1807">
        <v>1156</v>
      </c>
      <c r="L1807">
        <v>35</v>
      </c>
      <c r="M1807">
        <v>1191</v>
      </c>
      <c r="N1807">
        <v>48710</v>
      </c>
      <c r="O1807" t="s">
        <v>282</v>
      </c>
      <c r="V1807">
        <v>39731352</v>
      </c>
      <c r="W1807">
        <v>34191768</v>
      </c>
      <c r="Z1807">
        <v>9489984</v>
      </c>
      <c r="AA1807">
        <v>26970676</v>
      </c>
      <c r="AB1807">
        <v>984589</v>
      </c>
      <c r="AC1807">
        <v>3611725</v>
      </c>
      <c r="AD1807">
        <v>57677288</v>
      </c>
      <c r="AE1807">
        <v>27472926</v>
      </c>
      <c r="AF1807">
        <v>93363600</v>
      </c>
      <c r="AG1807">
        <v>36617908</v>
      </c>
      <c r="AH1807">
        <v>680752.44</v>
      </c>
      <c r="AI1807">
        <v>2075812.63</v>
      </c>
      <c r="AJ1807">
        <v>2756565</v>
      </c>
      <c r="AK1807">
        <v>13682998</v>
      </c>
      <c r="AL1807">
        <v>5450974</v>
      </c>
      <c r="AM1807">
        <v>84670392</v>
      </c>
      <c r="AN1807">
        <v>35284916</v>
      </c>
      <c r="AO1807">
        <v>10323532</v>
      </c>
      <c r="AP1807">
        <v>21757288</v>
      </c>
      <c r="AQ1807">
        <v>24658608</v>
      </c>
      <c r="AR1807">
        <v>93363600</v>
      </c>
      <c r="AS1807">
        <v>84670392</v>
      </c>
      <c r="AT1807">
        <v>314</v>
      </c>
      <c r="AU1807">
        <v>0.35099999999999998</v>
      </c>
      <c r="AW1807">
        <v>0.320882</v>
      </c>
      <c r="AX1807">
        <v>0.61529400000000001</v>
      </c>
      <c r="AY1807">
        <v>0.122353</v>
      </c>
      <c r="AZ1807">
        <v>40359</v>
      </c>
    </row>
    <row r="1808" spans="1:52">
      <c r="A1808">
        <v>2004</v>
      </c>
      <c r="B1808">
        <v>172051</v>
      </c>
      <c r="C1808" t="s">
        <v>335</v>
      </c>
      <c r="D1808" t="s">
        <v>281</v>
      </c>
      <c r="E1808">
        <f t="shared" si="28"/>
        <v>1</v>
      </c>
      <c r="F1808">
        <f>IF(ISNA(VLOOKUP(B1808,criteria!$U$2:$U$174,1,0)),0,1)</f>
        <v>1</v>
      </c>
      <c r="G1808">
        <v>0.89540964555490998</v>
      </c>
      <c r="H1808">
        <v>0.40266060999351072</v>
      </c>
      <c r="I1808">
        <v>3442</v>
      </c>
      <c r="J1808">
        <v>3082</v>
      </c>
      <c r="K1808">
        <v>1208</v>
      </c>
      <c r="L1808">
        <v>33</v>
      </c>
      <c r="M1808">
        <v>1241</v>
      </c>
      <c r="N1808">
        <v>48710</v>
      </c>
      <c r="O1808" t="s">
        <v>282</v>
      </c>
      <c r="P1808" t="s">
        <v>50</v>
      </c>
      <c r="V1808">
        <v>43013424</v>
      </c>
      <c r="W1808">
        <v>36850116</v>
      </c>
      <c r="Z1808">
        <v>8141545</v>
      </c>
      <c r="AA1808">
        <v>26819736</v>
      </c>
      <c r="AB1808">
        <v>1362867</v>
      </c>
      <c r="AC1808">
        <v>3879240</v>
      </c>
      <c r="AD1808">
        <v>60454304</v>
      </c>
      <c r="AE1808">
        <v>28233268</v>
      </c>
      <c r="AF1808">
        <v>90907960</v>
      </c>
      <c r="AG1808">
        <v>40144936</v>
      </c>
      <c r="AH1808">
        <v>789281.44</v>
      </c>
      <c r="AI1808">
        <v>2239326.25</v>
      </c>
      <c r="AJ1808">
        <v>3028607.75</v>
      </c>
      <c r="AK1808">
        <v>13215363</v>
      </c>
      <c r="AL1808">
        <v>5414852.5</v>
      </c>
      <c r="AM1808">
        <v>90392104</v>
      </c>
      <c r="AN1808">
        <v>35915072</v>
      </c>
      <c r="AO1808">
        <v>11047414</v>
      </c>
      <c r="AP1808">
        <v>24658608</v>
      </c>
      <c r="AQ1808">
        <v>27317086</v>
      </c>
      <c r="AR1808">
        <v>90907960</v>
      </c>
      <c r="AS1808">
        <v>90392104</v>
      </c>
      <c r="AT1808">
        <v>367</v>
      </c>
      <c r="AU1808">
        <v>0.36199999999999999</v>
      </c>
      <c r="AW1808">
        <v>0.29815599999999998</v>
      </c>
      <c r="AX1808">
        <v>0.61815600000000004</v>
      </c>
      <c r="AY1808">
        <v>0.10638300000000001</v>
      </c>
      <c r="AZ1808">
        <v>40606</v>
      </c>
    </row>
    <row r="1809" spans="1:52">
      <c r="A1809">
        <v>2005</v>
      </c>
      <c r="B1809">
        <v>172051</v>
      </c>
      <c r="C1809" t="s">
        <v>293</v>
      </c>
      <c r="D1809" t="s">
        <v>281</v>
      </c>
      <c r="E1809">
        <f t="shared" si="28"/>
        <v>1</v>
      </c>
      <c r="F1809">
        <f>IF(ISNA(VLOOKUP(B1809,criteria!$U$2:$U$174,1,0)),0,1)</f>
        <v>1</v>
      </c>
      <c r="G1809">
        <v>0.89357218124341409</v>
      </c>
      <c r="H1809">
        <v>0.37352594339622641</v>
      </c>
      <c r="I1809">
        <v>3796</v>
      </c>
      <c r="J1809">
        <v>3392</v>
      </c>
      <c r="K1809">
        <v>1234</v>
      </c>
      <c r="L1809">
        <v>33</v>
      </c>
      <c r="M1809">
        <v>1267</v>
      </c>
      <c r="N1809">
        <v>48710</v>
      </c>
      <c r="O1809" t="s">
        <v>282</v>
      </c>
      <c r="P1809" t="s">
        <v>50</v>
      </c>
      <c r="Q1809" t="s">
        <v>52</v>
      </c>
      <c r="V1809">
        <v>47151648</v>
      </c>
      <c r="W1809">
        <v>40434904</v>
      </c>
      <c r="Z1809">
        <v>8428262</v>
      </c>
      <c r="AA1809">
        <v>28797178</v>
      </c>
      <c r="AB1809">
        <v>1661505</v>
      </c>
      <c r="AC1809">
        <v>4749419</v>
      </c>
      <c r="AD1809">
        <v>66821960</v>
      </c>
      <c r="AE1809">
        <v>31053620</v>
      </c>
      <c r="AF1809">
        <v>98668416</v>
      </c>
      <c r="AG1809">
        <v>41977908</v>
      </c>
      <c r="AH1809">
        <v>973062.88</v>
      </c>
      <c r="AI1809">
        <v>2626702.75</v>
      </c>
      <c r="AJ1809">
        <v>3599765.5</v>
      </c>
      <c r="AK1809">
        <v>14275728</v>
      </c>
      <c r="AL1809">
        <v>5943659.5</v>
      </c>
      <c r="AM1809">
        <v>96448568</v>
      </c>
      <c r="AN1809">
        <v>39535852</v>
      </c>
      <c r="AO1809">
        <v>9870350</v>
      </c>
      <c r="AP1809">
        <v>27317086</v>
      </c>
      <c r="AQ1809">
        <v>31326284</v>
      </c>
      <c r="AR1809">
        <v>98668416</v>
      </c>
      <c r="AS1809">
        <v>96448568</v>
      </c>
      <c r="AT1809">
        <v>352</v>
      </c>
      <c r="AU1809">
        <v>0.33600000000000002</v>
      </c>
      <c r="AW1809">
        <v>0.274283</v>
      </c>
      <c r="AX1809">
        <v>0.61647799999999997</v>
      </c>
      <c r="AY1809">
        <v>0.100553</v>
      </c>
      <c r="AZ1809">
        <v>41024</v>
      </c>
    </row>
    <row r="1810" spans="1:52">
      <c r="A1810">
        <v>2006</v>
      </c>
      <c r="B1810">
        <v>172051</v>
      </c>
      <c r="C1810" t="s">
        <v>293</v>
      </c>
      <c r="D1810" t="s">
        <v>281</v>
      </c>
      <c r="E1810">
        <f t="shared" si="28"/>
        <v>1</v>
      </c>
      <c r="F1810">
        <f>IF(ISNA(VLOOKUP(B1810,criteria!$U$2:$U$174,1,0)),0,1)</f>
        <v>1</v>
      </c>
      <c r="G1810">
        <v>0.89300506212609299</v>
      </c>
      <c r="H1810">
        <v>0.37361504766812675</v>
      </c>
      <c r="I1810">
        <v>4346</v>
      </c>
      <c r="J1810">
        <v>3881</v>
      </c>
      <c r="K1810">
        <v>1435</v>
      </c>
      <c r="L1810">
        <v>15</v>
      </c>
      <c r="M1810">
        <v>1450</v>
      </c>
      <c r="V1810">
        <v>50318040</v>
      </c>
      <c r="W1810">
        <v>42743500</v>
      </c>
      <c r="Z1810">
        <v>9411035</v>
      </c>
      <c r="AA1810">
        <v>26269368</v>
      </c>
      <c r="AB1810">
        <v>2037832</v>
      </c>
      <c r="AC1810">
        <v>5069804</v>
      </c>
      <c r="AD1810">
        <v>71860000</v>
      </c>
      <c r="AE1810">
        <v>29902954</v>
      </c>
      <c r="AF1810">
        <v>112162648</v>
      </c>
      <c r="AG1810">
        <v>44159880</v>
      </c>
      <c r="AH1810">
        <v>744925.13</v>
      </c>
      <c r="AI1810">
        <v>2799641</v>
      </c>
      <c r="AJ1810">
        <v>3544566</v>
      </c>
      <c r="AK1810">
        <v>15459766</v>
      </c>
      <c r="AL1810">
        <v>6353286.5</v>
      </c>
      <c r="AM1810">
        <v>102298408</v>
      </c>
      <c r="AN1810">
        <v>40529640</v>
      </c>
      <c r="AO1810">
        <v>12244330</v>
      </c>
      <c r="AP1810">
        <v>31326284</v>
      </c>
      <c r="AQ1810">
        <v>39820512</v>
      </c>
      <c r="AR1810">
        <v>112162648</v>
      </c>
      <c r="AS1810">
        <v>102298408</v>
      </c>
      <c r="AT1810">
        <v>377</v>
      </c>
      <c r="AU1810">
        <v>0.36099999999999999</v>
      </c>
      <c r="AW1810">
        <v>0.263484</v>
      </c>
      <c r="AX1810">
        <v>0.60206400000000004</v>
      </c>
      <c r="AY1810">
        <v>9.5225799999999999E-2</v>
      </c>
      <c r="AZ1810">
        <v>41954</v>
      </c>
    </row>
    <row r="1811" spans="1:52">
      <c r="A1811">
        <v>2007</v>
      </c>
      <c r="B1811">
        <v>172051</v>
      </c>
      <c r="C1811" t="s">
        <v>293</v>
      </c>
      <c r="D1811" t="s">
        <v>281</v>
      </c>
      <c r="E1811">
        <f t="shared" si="28"/>
        <v>1</v>
      </c>
      <c r="F1811">
        <f>IF(ISNA(VLOOKUP(B1811,criteria!$U$2:$U$174,1,0)),0,1)</f>
        <v>1</v>
      </c>
      <c r="G1811">
        <v>0.88757519186890688</v>
      </c>
      <c r="H1811">
        <v>0.36457116148632857</v>
      </c>
      <c r="I1811">
        <v>4821</v>
      </c>
      <c r="J1811">
        <v>4279</v>
      </c>
      <c r="K1811">
        <v>1535</v>
      </c>
      <c r="L1811">
        <v>25</v>
      </c>
      <c r="M1811">
        <v>1560</v>
      </c>
      <c r="N1811">
        <v>48710</v>
      </c>
      <c r="O1811" t="s">
        <v>282</v>
      </c>
      <c r="P1811" t="s">
        <v>50</v>
      </c>
      <c r="Q1811" t="s">
        <v>52</v>
      </c>
      <c r="V1811">
        <v>57786312</v>
      </c>
      <c r="W1811">
        <v>49015740</v>
      </c>
      <c r="Z1811">
        <v>10816653</v>
      </c>
      <c r="AA1811">
        <v>31924050</v>
      </c>
      <c r="AB1811">
        <v>2303662</v>
      </c>
      <c r="AC1811">
        <v>5532450</v>
      </c>
      <c r="AD1811">
        <v>74195904</v>
      </c>
      <c r="AE1811">
        <v>41570424</v>
      </c>
      <c r="AF1811">
        <v>117708920</v>
      </c>
      <c r="AG1811">
        <v>48402772</v>
      </c>
      <c r="AH1811">
        <v>817026.06</v>
      </c>
      <c r="AI1811">
        <v>3633640.5</v>
      </c>
      <c r="AJ1811">
        <v>4450666.5</v>
      </c>
      <c r="AK1811">
        <v>18082470</v>
      </c>
      <c r="AL1811">
        <v>7344441</v>
      </c>
      <c r="AM1811">
        <v>115489776</v>
      </c>
      <c r="AN1811">
        <v>42019596</v>
      </c>
      <c r="AO1811">
        <v>12309812</v>
      </c>
      <c r="AP1811">
        <v>39820512</v>
      </c>
      <c r="AQ1811">
        <v>41422004</v>
      </c>
      <c r="AR1811">
        <v>117708920</v>
      </c>
      <c r="AS1811">
        <v>115489776</v>
      </c>
      <c r="AT1811">
        <v>416</v>
      </c>
      <c r="AU1811">
        <v>0.375</v>
      </c>
      <c r="AW1811">
        <v>0.23560300000000001</v>
      </c>
      <c r="AX1811">
        <v>0.58938400000000002</v>
      </c>
      <c r="AY1811">
        <v>8.1372100000000003E-2</v>
      </c>
      <c r="AZ1811">
        <v>45125</v>
      </c>
    </row>
    <row r="1812" spans="1:52">
      <c r="A1812">
        <v>2008</v>
      </c>
      <c r="B1812">
        <v>172051</v>
      </c>
      <c r="C1812" t="s">
        <v>293</v>
      </c>
      <c r="D1812" t="s">
        <v>281</v>
      </c>
      <c r="E1812">
        <f t="shared" si="28"/>
        <v>1</v>
      </c>
      <c r="F1812">
        <f>IF(ISNA(VLOOKUP(B1812,criteria!$U$2:$U$174,1,0)),0,1)</f>
        <v>1</v>
      </c>
      <c r="G1812">
        <v>0.87872690689592103</v>
      </c>
      <c r="H1812">
        <v>0.62447960033305583</v>
      </c>
      <c r="I1812">
        <v>5467</v>
      </c>
      <c r="J1812">
        <v>4804</v>
      </c>
      <c r="K1812">
        <v>2000</v>
      </c>
      <c r="L1812">
        <v>1000</v>
      </c>
      <c r="M1812">
        <v>3000</v>
      </c>
      <c r="N1812">
        <v>48710</v>
      </c>
      <c r="O1812" t="s">
        <v>282</v>
      </c>
      <c r="P1812" t="s">
        <v>50</v>
      </c>
      <c r="Q1812" t="s">
        <v>52</v>
      </c>
      <c r="V1812">
        <v>62340056</v>
      </c>
      <c r="W1812">
        <v>52865344</v>
      </c>
      <c r="Z1812">
        <v>13102054</v>
      </c>
      <c r="AA1812">
        <v>29730252</v>
      </c>
      <c r="AB1812">
        <v>1263805</v>
      </c>
      <c r="AC1812">
        <v>5957150</v>
      </c>
      <c r="AD1812">
        <v>81620672</v>
      </c>
      <c r="AE1812">
        <v>37263716</v>
      </c>
      <c r="AF1812">
        <v>119252464</v>
      </c>
      <c r="AG1812">
        <v>49943312</v>
      </c>
      <c r="AH1812">
        <v>942994.5</v>
      </c>
      <c r="AI1812">
        <v>3284832</v>
      </c>
      <c r="AJ1812">
        <v>4227826.5</v>
      </c>
      <c r="AK1812">
        <v>19009040</v>
      </c>
      <c r="AL1812">
        <v>7622875.5</v>
      </c>
      <c r="AM1812">
        <v>119099816</v>
      </c>
      <c r="AN1812">
        <v>45045308</v>
      </c>
      <c r="AO1812">
        <v>13719646</v>
      </c>
      <c r="AP1812">
        <v>41422004</v>
      </c>
      <c r="AQ1812">
        <v>37002832</v>
      </c>
      <c r="AR1812">
        <v>119252464</v>
      </c>
      <c r="AS1812">
        <v>119099816</v>
      </c>
      <c r="AT1812">
        <v>440</v>
      </c>
      <c r="AU1812">
        <v>0.38100000000000001</v>
      </c>
      <c r="AW1812">
        <v>0.20027200000000001</v>
      </c>
      <c r="AX1812">
        <v>0.588808</v>
      </c>
      <c r="AY1812">
        <v>7.2496599999999994E-2</v>
      </c>
      <c r="AZ1812">
        <v>48561.5</v>
      </c>
    </row>
    <row r="1813" spans="1:52">
      <c r="A1813">
        <v>2009</v>
      </c>
      <c r="B1813">
        <v>172051</v>
      </c>
      <c r="C1813" t="s">
        <v>293</v>
      </c>
      <c r="D1813" t="s">
        <v>281</v>
      </c>
      <c r="E1813">
        <f t="shared" si="28"/>
        <v>1</v>
      </c>
      <c r="F1813">
        <f>IF(ISNA(VLOOKUP(B1813,criteria!$U$2:$U$174,1,0)),0,1)</f>
        <v>1</v>
      </c>
      <c r="G1813">
        <v>0.85924954940193343</v>
      </c>
      <c r="H1813">
        <v>0.33180778032036612</v>
      </c>
      <c r="I1813">
        <v>6103</v>
      </c>
      <c r="J1813">
        <v>5244</v>
      </c>
      <c r="K1813">
        <v>1725</v>
      </c>
      <c r="L1813">
        <v>15</v>
      </c>
      <c r="M1813">
        <v>1740</v>
      </c>
      <c r="V1813">
        <v>71099792</v>
      </c>
      <c r="W1813">
        <v>57833500</v>
      </c>
      <c r="Z1813">
        <v>19993914</v>
      </c>
      <c r="AA1813">
        <v>28784876</v>
      </c>
      <c r="AB1813">
        <v>1915456</v>
      </c>
      <c r="AC1813">
        <v>2402582</v>
      </c>
      <c r="AD1813">
        <v>89551328</v>
      </c>
      <c r="AE1813">
        <v>43898256</v>
      </c>
      <c r="AF1813">
        <v>148061136</v>
      </c>
      <c r="AG1813">
        <v>50626224</v>
      </c>
      <c r="AH1813">
        <v>818092</v>
      </c>
      <c r="AI1813">
        <v>2749426</v>
      </c>
      <c r="AJ1813">
        <v>3567518</v>
      </c>
      <c r="AK1813">
        <v>17417972</v>
      </c>
      <c r="AL1813">
        <v>8676908</v>
      </c>
      <c r="AM1813">
        <v>126548296</v>
      </c>
      <c r="AN1813">
        <v>49285080</v>
      </c>
      <c r="AO1813">
        <v>15562589</v>
      </c>
      <c r="AP1813">
        <v>37002832</v>
      </c>
      <c r="AQ1813">
        <v>42310128</v>
      </c>
      <c r="AR1813">
        <v>148061136</v>
      </c>
      <c r="AS1813">
        <v>126548296</v>
      </c>
      <c r="AT1813">
        <v>516</v>
      </c>
      <c r="AU1813">
        <v>0.42699999999999999</v>
      </c>
      <c r="AW1813">
        <v>0.19930400000000001</v>
      </c>
      <c r="AX1813">
        <v>0.58543100000000003</v>
      </c>
      <c r="AY1813">
        <v>6.6298300000000004E-2</v>
      </c>
      <c r="AZ1813">
        <v>48227</v>
      </c>
    </row>
    <row r="1814" spans="1:52">
      <c r="A1814">
        <v>2010</v>
      </c>
      <c r="B1814">
        <v>172051</v>
      </c>
      <c r="C1814" t="s">
        <v>293</v>
      </c>
      <c r="D1814" t="s">
        <v>281</v>
      </c>
      <c r="E1814">
        <f t="shared" si="28"/>
        <v>1</v>
      </c>
      <c r="F1814">
        <f>IF(ISNA(VLOOKUP(B1814,criteria!$U$2:$U$174,1,0)),0,1)</f>
        <v>1</v>
      </c>
      <c r="G1814">
        <v>0.89310562934851356</v>
      </c>
      <c r="H1814">
        <v>0.62110481586402266</v>
      </c>
      <c r="I1814">
        <v>3162</v>
      </c>
      <c r="J1814">
        <v>2824</v>
      </c>
      <c r="K1814">
        <v>1729</v>
      </c>
      <c r="L1814">
        <v>25</v>
      </c>
      <c r="M1814">
        <v>1754</v>
      </c>
      <c r="N1814">
        <v>48710</v>
      </c>
      <c r="O1814" t="s">
        <v>282</v>
      </c>
      <c r="P1814" t="s">
        <v>50</v>
      </c>
      <c r="Q1814" t="s">
        <v>51</v>
      </c>
      <c r="R1814">
        <v>-83.964299999999994</v>
      </c>
      <c r="S1814">
        <v>43.551900000000003</v>
      </c>
      <c r="V1814">
        <v>77148640</v>
      </c>
      <c r="W1814">
        <v>61535312</v>
      </c>
      <c r="Z1814">
        <v>19782564</v>
      </c>
      <c r="AA1814">
        <v>28637924</v>
      </c>
      <c r="AB1814">
        <v>2343068</v>
      </c>
      <c r="AC1814">
        <v>2641735</v>
      </c>
      <c r="AD1814">
        <v>91202248</v>
      </c>
      <c r="AE1814">
        <v>45915728</v>
      </c>
      <c r="AF1814">
        <v>143257024</v>
      </c>
      <c r="AG1814">
        <v>53153216</v>
      </c>
      <c r="AH1814">
        <v>904593</v>
      </c>
      <c r="AI1814">
        <v>1788846</v>
      </c>
      <c r="AJ1814">
        <v>2693439</v>
      </c>
      <c r="AK1814">
        <v>15144382</v>
      </c>
      <c r="AL1814">
        <v>8754361</v>
      </c>
      <c r="AM1814">
        <v>128681048</v>
      </c>
      <c r="AN1814">
        <v>51517544</v>
      </c>
      <c r="AO1814">
        <v>16524013</v>
      </c>
      <c r="AP1814">
        <v>42310128</v>
      </c>
      <c r="AQ1814">
        <v>50503400</v>
      </c>
      <c r="AR1814">
        <v>143257024</v>
      </c>
      <c r="AS1814">
        <v>128681048</v>
      </c>
      <c r="AT1814">
        <v>475</v>
      </c>
      <c r="AU1814">
        <v>0.38500000000000001</v>
      </c>
      <c r="AW1814">
        <v>0.20902699999999999</v>
      </c>
      <c r="AX1814">
        <v>0.58876600000000001</v>
      </c>
      <c r="AY1814">
        <v>6.5396200000000002E-2</v>
      </c>
      <c r="AZ1814">
        <v>45284</v>
      </c>
    </row>
    <row r="1815" spans="1:52">
      <c r="A1815">
        <v>2011</v>
      </c>
      <c r="B1815">
        <v>172051</v>
      </c>
      <c r="C1815" t="s">
        <v>293</v>
      </c>
      <c r="D1815" t="s">
        <v>281</v>
      </c>
      <c r="E1815">
        <f t="shared" si="28"/>
        <v>1</v>
      </c>
      <c r="F1815">
        <f>IF(ISNA(VLOOKUP(B1815,criteria!$U$2:$U$174,1,0)),0,1)</f>
        <v>1</v>
      </c>
      <c r="G1815">
        <v>0.89310562934851356</v>
      </c>
      <c r="H1815">
        <v>0.62110481586402266</v>
      </c>
      <c r="I1815">
        <v>3162</v>
      </c>
      <c r="J1815">
        <v>2824</v>
      </c>
      <c r="K1815">
        <v>1729</v>
      </c>
      <c r="L1815">
        <v>25</v>
      </c>
      <c r="M1815">
        <v>1754</v>
      </c>
      <c r="N1815">
        <v>48710</v>
      </c>
      <c r="O1815" t="s">
        <v>282</v>
      </c>
      <c r="P1815" t="s">
        <v>50</v>
      </c>
      <c r="Q1815" t="s">
        <v>51</v>
      </c>
      <c r="R1815">
        <v>-83.964299999999994</v>
      </c>
      <c r="S1815">
        <v>43.551900000000003</v>
      </c>
      <c r="T1815">
        <v>6.6000000000000003E-2</v>
      </c>
      <c r="U1815">
        <v>2165</v>
      </c>
      <c r="V1815">
        <v>84320800</v>
      </c>
      <c r="W1815">
        <v>67741600</v>
      </c>
      <c r="Z1815">
        <v>18891380</v>
      </c>
      <c r="AA1815">
        <v>24503004</v>
      </c>
      <c r="AB1815">
        <v>2177383</v>
      </c>
      <c r="AC1815">
        <v>2609595</v>
      </c>
      <c r="AD1815">
        <v>98409488</v>
      </c>
      <c r="AE1815">
        <v>42477440</v>
      </c>
      <c r="AF1815">
        <v>141504096</v>
      </c>
      <c r="AG1815">
        <v>54134912</v>
      </c>
      <c r="AH1815">
        <v>847800</v>
      </c>
      <c r="AI1815">
        <v>3767016</v>
      </c>
      <c r="AJ1815">
        <v>4614816</v>
      </c>
      <c r="AK1815">
        <v>16368840</v>
      </c>
      <c r="AL1815">
        <v>9945030</v>
      </c>
      <c r="AM1815">
        <v>133612888</v>
      </c>
      <c r="AN1815">
        <v>52389164</v>
      </c>
      <c r="AO1815">
        <v>17108220</v>
      </c>
      <c r="AP1815">
        <v>50503400</v>
      </c>
      <c r="AQ1815">
        <v>52210056</v>
      </c>
      <c r="AR1815">
        <v>141504096</v>
      </c>
      <c r="AS1815">
        <v>133612888</v>
      </c>
      <c r="AT1815">
        <v>550</v>
      </c>
      <c r="AU1815">
        <v>0.38400000000000001</v>
      </c>
      <c r="AW1815">
        <v>0.20075899999999999</v>
      </c>
      <c r="AX1815">
        <v>0.59616199999999997</v>
      </c>
      <c r="AY1815">
        <v>6.4318899999999998E-2</v>
      </c>
      <c r="AZ1815">
        <v>43071.5</v>
      </c>
    </row>
    <row r="1816" spans="1:52">
      <c r="A1816">
        <v>2012</v>
      </c>
      <c r="B1816">
        <v>172051</v>
      </c>
      <c r="C1816" t="s">
        <v>293</v>
      </c>
      <c r="D1816" t="s">
        <v>281</v>
      </c>
      <c r="E1816">
        <f t="shared" si="28"/>
        <v>1</v>
      </c>
      <c r="F1816">
        <f>IF(ISNA(VLOOKUP(B1816,criteria!$U$2:$U$174,1,0)),0,1)</f>
        <v>1</v>
      </c>
      <c r="G1816">
        <v>0.85104364326375714</v>
      </c>
      <c r="H1816">
        <v>0.30713489409141581</v>
      </c>
      <c r="I1816">
        <v>6324</v>
      </c>
      <c r="J1816">
        <v>5382</v>
      </c>
      <c r="K1816">
        <v>1635</v>
      </c>
      <c r="L1816">
        <v>18</v>
      </c>
      <c r="M1816">
        <v>1653</v>
      </c>
      <c r="T1816">
        <v>9.1999999999999998E-2</v>
      </c>
      <c r="U1816">
        <v>2217</v>
      </c>
      <c r="V1816">
        <v>87250488</v>
      </c>
      <c r="W1816">
        <v>70302896</v>
      </c>
      <c r="Y1816">
        <v>200851</v>
      </c>
      <c r="Z1816">
        <v>17757336</v>
      </c>
      <c r="AA1816">
        <v>26243940</v>
      </c>
      <c r="AB1816">
        <v>2641999</v>
      </c>
      <c r="AC1816">
        <v>30000</v>
      </c>
      <c r="AD1816">
        <v>101605504</v>
      </c>
      <c r="AE1816">
        <v>43169164</v>
      </c>
      <c r="AF1816">
        <v>145011072</v>
      </c>
      <c r="AG1816">
        <v>55288032</v>
      </c>
      <c r="AH1816">
        <v>854798</v>
      </c>
      <c r="AI1816">
        <v>3482000</v>
      </c>
      <c r="AJ1816">
        <v>4336798</v>
      </c>
      <c r="AK1816">
        <v>17777518</v>
      </c>
      <c r="AL1816">
        <v>10821787</v>
      </c>
      <c r="AM1816">
        <v>137123104</v>
      </c>
      <c r="AN1816">
        <v>53936348</v>
      </c>
      <c r="AO1816">
        <v>17966868</v>
      </c>
      <c r="AP1816">
        <v>52210056</v>
      </c>
      <c r="AQ1816">
        <v>60482872</v>
      </c>
      <c r="AR1816">
        <v>145011072</v>
      </c>
      <c r="AS1816">
        <v>137123104</v>
      </c>
      <c r="AT1816">
        <v>597</v>
      </c>
      <c r="AU1816">
        <v>0.38900000000000001</v>
      </c>
      <c r="AW1816">
        <v>0.18921299999999999</v>
      </c>
      <c r="AX1816">
        <v>0.59371499999999999</v>
      </c>
      <c r="AY1816">
        <v>5.9282399999999999E-2</v>
      </c>
      <c r="AZ1816">
        <v>44358</v>
      </c>
    </row>
    <row r="1817" spans="1:52">
      <c r="A1817">
        <v>2013</v>
      </c>
      <c r="B1817">
        <v>172051</v>
      </c>
      <c r="C1817" t="s">
        <v>293</v>
      </c>
      <c r="D1817" t="s">
        <v>281</v>
      </c>
      <c r="E1817">
        <f t="shared" si="28"/>
        <v>1</v>
      </c>
      <c r="F1817">
        <f>IF(ISNA(VLOOKUP(B1817,criteria!$U$2:$U$174,1,0)),0,1)</f>
        <v>1</v>
      </c>
      <c r="G1817">
        <v>0.78652798415056957</v>
      </c>
      <c r="H1817">
        <v>0.33438287153652391</v>
      </c>
      <c r="I1817">
        <v>6057</v>
      </c>
      <c r="J1817">
        <v>4764</v>
      </c>
      <c r="K1817">
        <v>1582</v>
      </c>
      <c r="L1817">
        <v>11</v>
      </c>
      <c r="M1817">
        <v>1593</v>
      </c>
      <c r="T1817">
        <v>9.5000000000000001E-2</v>
      </c>
      <c r="U1817">
        <v>2551</v>
      </c>
      <c r="V1817">
        <v>88831152</v>
      </c>
      <c r="W1817">
        <v>70439040</v>
      </c>
      <c r="Y1817">
        <v>481933</v>
      </c>
      <c r="Z1817">
        <v>16966446</v>
      </c>
      <c r="AA1817">
        <v>26827564</v>
      </c>
      <c r="AB1817">
        <v>2838659</v>
      </c>
      <c r="AC1817">
        <v>2693374</v>
      </c>
      <c r="AD1817">
        <v>101553232</v>
      </c>
      <c r="AE1817">
        <v>43673880</v>
      </c>
      <c r="AF1817">
        <v>145476272</v>
      </c>
      <c r="AG1817">
        <v>55506736</v>
      </c>
      <c r="AH1817">
        <v>957153</v>
      </c>
      <c r="AI1817">
        <v>4459494</v>
      </c>
      <c r="AJ1817">
        <v>5416647</v>
      </c>
      <c r="AK1817">
        <v>17371186</v>
      </c>
      <c r="AL1817">
        <v>11505794</v>
      </c>
      <c r="AM1817">
        <v>140182768</v>
      </c>
      <c r="AN1817">
        <v>55166368</v>
      </c>
      <c r="AO1817">
        <v>18198632</v>
      </c>
      <c r="AP1817">
        <v>60482872</v>
      </c>
      <c r="AQ1817">
        <v>71927712</v>
      </c>
      <c r="AR1817">
        <v>145476272</v>
      </c>
      <c r="AS1817">
        <v>140182768</v>
      </c>
      <c r="AT1817">
        <v>667</v>
      </c>
      <c r="AU1817">
        <v>0.40500000000000003</v>
      </c>
      <c r="AW1817">
        <v>0.17894199999999999</v>
      </c>
      <c r="AX1817">
        <v>0.60363500000000003</v>
      </c>
      <c r="AY1817">
        <v>5.6893300000000001E-2</v>
      </c>
      <c r="AZ1817">
        <v>48260.5</v>
      </c>
    </row>
    <row r="1818" spans="1:52">
      <c r="A1818">
        <v>2014</v>
      </c>
      <c r="B1818">
        <v>172051</v>
      </c>
      <c r="C1818" t="s">
        <v>293</v>
      </c>
      <c r="D1818" t="s">
        <v>281</v>
      </c>
      <c r="E1818">
        <f t="shared" si="28"/>
        <v>1</v>
      </c>
      <c r="F1818">
        <f>IF(ISNA(VLOOKUP(B1818,criteria!$U$2:$U$174,1,0)),0,1)</f>
        <v>1</v>
      </c>
      <c r="G1818">
        <v>0.79955314395148425</v>
      </c>
      <c r="H1818">
        <v>0.30079840319361278</v>
      </c>
      <c r="I1818">
        <v>6266</v>
      </c>
      <c r="J1818">
        <v>5010</v>
      </c>
      <c r="K1818">
        <v>1485</v>
      </c>
      <c r="L1818">
        <v>22</v>
      </c>
      <c r="M1818">
        <v>1507</v>
      </c>
      <c r="N1818">
        <v>48710</v>
      </c>
      <c r="O1818" t="s">
        <v>282</v>
      </c>
      <c r="P1818" t="s">
        <v>50</v>
      </c>
      <c r="Q1818" t="s">
        <v>52</v>
      </c>
      <c r="R1818">
        <v>-83.964299999999994</v>
      </c>
      <c r="S1818">
        <v>43.551900000000003</v>
      </c>
      <c r="T1818">
        <v>7.0999999999999994E-2</v>
      </c>
      <c r="U1818">
        <v>2793</v>
      </c>
      <c r="V1818">
        <v>89239232</v>
      </c>
      <c r="W1818">
        <v>69836984</v>
      </c>
      <c r="Y1818">
        <v>977382</v>
      </c>
      <c r="Z1818">
        <v>16922532</v>
      </c>
      <c r="AA1818">
        <v>28991100</v>
      </c>
      <c r="AB1818">
        <v>3666554</v>
      </c>
      <c r="AC1818">
        <v>3146747</v>
      </c>
      <c r="AD1818">
        <v>102204128</v>
      </c>
      <c r="AE1818">
        <v>45850260</v>
      </c>
      <c r="AF1818">
        <v>151906736</v>
      </c>
      <c r="AG1818">
        <v>55389056</v>
      </c>
      <c r="AH1818">
        <v>1109485</v>
      </c>
      <c r="AI1818">
        <v>3906871</v>
      </c>
      <c r="AJ1818">
        <v>5016356</v>
      </c>
      <c r="AK1818">
        <v>17552314</v>
      </c>
      <c r="AL1818">
        <v>12021063</v>
      </c>
      <c r="AM1818">
        <v>139006112</v>
      </c>
      <c r="AN1818">
        <v>55661064</v>
      </c>
      <c r="AO1818">
        <v>18644408</v>
      </c>
      <c r="AP1818">
        <v>71927712</v>
      </c>
      <c r="AQ1818">
        <v>74552288</v>
      </c>
      <c r="AR1818">
        <v>151906736</v>
      </c>
      <c r="AS1818">
        <v>139006112</v>
      </c>
      <c r="AT1818">
        <v>690</v>
      </c>
      <c r="AU1818">
        <v>0.39900000000000002</v>
      </c>
      <c r="AW1818">
        <v>0.17270099999999999</v>
      </c>
      <c r="AX1818">
        <v>0.61546000000000001</v>
      </c>
      <c r="AY1818">
        <v>5.4549899999999998E-2</v>
      </c>
      <c r="AZ1818">
        <v>50300.5</v>
      </c>
    </row>
    <row r="1819" spans="1:52">
      <c r="A1819">
        <v>2015</v>
      </c>
      <c r="B1819">
        <v>172051</v>
      </c>
      <c r="C1819" t="s">
        <v>293</v>
      </c>
      <c r="D1819" t="s">
        <v>281</v>
      </c>
      <c r="E1819">
        <f t="shared" si="28"/>
        <v>1</v>
      </c>
      <c r="F1819">
        <f>IF(ISNA(VLOOKUP(B1819,criteria!$U$2:$U$174,1,0)),0,1)</f>
        <v>1</v>
      </c>
      <c r="G1819">
        <v>0.76142348754448397</v>
      </c>
      <c r="H1819">
        <v>0.2940736586277809</v>
      </c>
      <c r="I1819">
        <v>7025</v>
      </c>
      <c r="J1819">
        <v>5349</v>
      </c>
      <c r="K1819">
        <v>1557</v>
      </c>
      <c r="L1819">
        <v>16</v>
      </c>
      <c r="M1819">
        <v>1573</v>
      </c>
      <c r="T1819">
        <v>6.2E-2</v>
      </c>
      <c r="U1819">
        <v>2783</v>
      </c>
      <c r="V1819">
        <v>92938200</v>
      </c>
      <c r="W1819">
        <v>72124688</v>
      </c>
      <c r="Y1819">
        <v>1615165</v>
      </c>
      <c r="Z1819">
        <v>15473874</v>
      </c>
      <c r="AA1819">
        <v>30342222</v>
      </c>
      <c r="AB1819">
        <v>4511349</v>
      </c>
      <c r="AC1819">
        <v>2509686</v>
      </c>
      <c r="AD1819">
        <v>103772688</v>
      </c>
      <c r="AE1819">
        <v>46288912</v>
      </c>
      <c r="AF1819">
        <v>153294016</v>
      </c>
      <c r="AG1819">
        <v>55370512</v>
      </c>
      <c r="AH1819">
        <v>1125113</v>
      </c>
      <c r="AI1819">
        <v>3766100</v>
      </c>
      <c r="AJ1819">
        <v>4891213</v>
      </c>
      <c r="AK1819">
        <v>19010272</v>
      </c>
      <c r="AL1819">
        <v>14511953</v>
      </c>
      <c r="AM1819">
        <v>142012560</v>
      </c>
      <c r="AN1819">
        <v>56341000</v>
      </c>
      <c r="AO1819">
        <v>19117860</v>
      </c>
      <c r="AP1819">
        <v>74552288</v>
      </c>
      <c r="AQ1819">
        <v>73288640</v>
      </c>
      <c r="AR1819">
        <v>153294016</v>
      </c>
      <c r="AS1819">
        <v>142012560</v>
      </c>
      <c r="AT1819">
        <v>657</v>
      </c>
      <c r="AU1819">
        <v>0.38</v>
      </c>
      <c r="AW1819">
        <v>0.16726099999999999</v>
      </c>
      <c r="AX1819">
        <v>0.60213899999999998</v>
      </c>
      <c r="AY1819">
        <v>4.8258799999999998E-2</v>
      </c>
      <c r="AZ1819">
        <v>51217</v>
      </c>
    </row>
    <row r="1820" spans="1:52">
      <c r="A1820">
        <v>2016</v>
      </c>
      <c r="B1820">
        <v>172051</v>
      </c>
      <c r="C1820" t="s">
        <v>293</v>
      </c>
      <c r="D1820" t="s">
        <v>281</v>
      </c>
      <c r="E1820">
        <f t="shared" si="28"/>
        <v>1</v>
      </c>
      <c r="F1820">
        <f>IF(ISNA(VLOOKUP(B1820,criteria!$U$2:$U$174,1,0)),0,1)</f>
        <v>1</v>
      </c>
      <c r="G1820">
        <v>0.75865671641791044</v>
      </c>
      <c r="H1820">
        <v>0.26618138894353727</v>
      </c>
      <c r="I1820">
        <v>6700</v>
      </c>
      <c r="J1820">
        <v>5083</v>
      </c>
      <c r="K1820">
        <v>1342</v>
      </c>
      <c r="L1820">
        <v>11</v>
      </c>
      <c r="M1820">
        <v>1353</v>
      </c>
      <c r="N1820">
        <v>48710</v>
      </c>
      <c r="O1820" t="s">
        <v>282</v>
      </c>
      <c r="P1820" t="s">
        <v>50</v>
      </c>
      <c r="Q1820" t="s">
        <v>52</v>
      </c>
      <c r="R1820">
        <v>-83.964299999999994</v>
      </c>
      <c r="S1820">
        <v>43.511800000000001</v>
      </c>
      <c r="T1820">
        <v>7.4999999999999997E-2</v>
      </c>
      <c r="U1820">
        <v>2746</v>
      </c>
      <c r="V1820">
        <v>91404776</v>
      </c>
      <c r="W1820">
        <v>69422856</v>
      </c>
      <c r="Y1820">
        <v>719763</v>
      </c>
      <c r="Z1820">
        <v>14960849</v>
      </c>
      <c r="AA1820">
        <v>30330480</v>
      </c>
      <c r="AB1820">
        <v>4110565</v>
      </c>
      <c r="AC1820">
        <v>3195574</v>
      </c>
      <c r="AD1820">
        <v>101934112</v>
      </c>
      <c r="AE1820">
        <v>45789036</v>
      </c>
      <c r="AF1820">
        <v>148547856</v>
      </c>
      <c r="AG1820">
        <v>55018468</v>
      </c>
      <c r="AH1820">
        <v>934470</v>
      </c>
      <c r="AI1820">
        <v>4386915</v>
      </c>
      <c r="AJ1820">
        <v>5321385</v>
      </c>
      <c r="AK1820">
        <v>18308856</v>
      </c>
      <c r="AL1820">
        <v>15060490</v>
      </c>
      <c r="AM1820">
        <v>140901312</v>
      </c>
      <c r="AN1820">
        <v>57697676</v>
      </c>
      <c r="AO1820">
        <v>18017236</v>
      </c>
      <c r="AP1820">
        <v>73288640</v>
      </c>
      <c r="AQ1820">
        <v>80533904</v>
      </c>
      <c r="AR1820">
        <v>148547856</v>
      </c>
      <c r="AS1820">
        <v>140901312</v>
      </c>
      <c r="AT1820">
        <v>699</v>
      </c>
      <c r="AU1820">
        <v>0.39800000000000002</v>
      </c>
      <c r="AW1820">
        <v>0.170739</v>
      </c>
      <c r="AX1820">
        <v>0.60056399999999999</v>
      </c>
      <c r="AY1820">
        <v>5.1065199999999998E-2</v>
      </c>
      <c r="AZ1820">
        <v>52670.5</v>
      </c>
    </row>
    <row r="1821" spans="1:52">
      <c r="A1821">
        <v>2017</v>
      </c>
      <c r="B1821">
        <v>172051</v>
      </c>
      <c r="C1821" t="s">
        <v>293</v>
      </c>
      <c r="D1821" t="s">
        <v>281</v>
      </c>
      <c r="E1821">
        <f t="shared" si="28"/>
        <v>1</v>
      </c>
      <c r="F1821">
        <f>IF(ISNA(VLOOKUP(B1821,criteria!$U$2:$U$174,1,0)),0,1)</f>
        <v>1</v>
      </c>
      <c r="G1821">
        <v>0.7384234164472665</v>
      </c>
      <c r="H1821">
        <v>0.25817953020134227</v>
      </c>
      <c r="I1821">
        <v>6457</v>
      </c>
      <c r="J1821">
        <v>4768</v>
      </c>
      <c r="K1821">
        <v>1218</v>
      </c>
      <c r="L1821">
        <v>13</v>
      </c>
      <c r="M1821">
        <v>1231</v>
      </c>
      <c r="T1821">
        <v>8.1000000000000003E-2</v>
      </c>
      <c r="U1821">
        <v>2804</v>
      </c>
      <c r="V1821">
        <v>90964776</v>
      </c>
      <c r="W1821">
        <v>68416896</v>
      </c>
      <c r="Y1821">
        <v>648406</v>
      </c>
      <c r="Z1821">
        <v>15295078</v>
      </c>
      <c r="AA1821">
        <v>30965980</v>
      </c>
      <c r="AB1821">
        <v>4241907</v>
      </c>
      <c r="AC1821">
        <v>3299503</v>
      </c>
      <c r="AD1821">
        <v>100434912</v>
      </c>
      <c r="AE1821">
        <v>47049312</v>
      </c>
      <c r="AF1821">
        <v>149290208</v>
      </c>
      <c r="AG1821">
        <v>55230732</v>
      </c>
      <c r="AH1821">
        <v>1276527</v>
      </c>
      <c r="AI1821">
        <v>4195675</v>
      </c>
      <c r="AJ1821">
        <v>5472202</v>
      </c>
      <c r="AK1821">
        <v>17899876</v>
      </c>
      <c r="AL1821">
        <v>14904057</v>
      </c>
      <c r="AM1821">
        <v>140213152</v>
      </c>
      <c r="AN1821">
        <v>56560760</v>
      </c>
      <c r="AO1821">
        <v>19164734</v>
      </c>
      <c r="AP1821">
        <v>80533904</v>
      </c>
      <c r="AQ1821">
        <v>86175064</v>
      </c>
      <c r="AR1821">
        <v>149290208</v>
      </c>
      <c r="AS1821">
        <v>140213152</v>
      </c>
    </row>
    <row r="1822" spans="1:52">
      <c r="A1822">
        <v>1990</v>
      </c>
      <c r="B1822">
        <v>172644</v>
      </c>
      <c r="C1822" t="s">
        <v>336</v>
      </c>
      <c r="D1822" t="s">
        <v>281</v>
      </c>
      <c r="E1822">
        <f t="shared" si="28"/>
        <v>0</v>
      </c>
      <c r="F1822">
        <f>IF(ISNA(VLOOKUP(B1822,criteria!$U$2:$U$174,1,0)),0,1)</f>
        <v>1</v>
      </c>
      <c r="G1822" t="s">
        <v>636</v>
      </c>
      <c r="H1822" t="s">
        <v>636</v>
      </c>
      <c r="N1822">
        <v>48202</v>
      </c>
      <c r="O1822" t="s">
        <v>282</v>
      </c>
      <c r="V1822">
        <v>71505832</v>
      </c>
      <c r="Y1822">
        <v>3291194</v>
      </c>
      <c r="Z1822">
        <v>47194512</v>
      </c>
      <c r="AA1822">
        <v>190166112</v>
      </c>
      <c r="AB1822">
        <v>40560604</v>
      </c>
      <c r="AC1822">
        <v>8754918</v>
      </c>
      <c r="AF1822">
        <v>379437792</v>
      </c>
      <c r="AG1822">
        <v>128458920</v>
      </c>
      <c r="AH1822">
        <v>52137880</v>
      </c>
      <c r="AI1822">
        <v>34278112</v>
      </c>
      <c r="AJ1822">
        <v>86415992</v>
      </c>
      <c r="AK1822">
        <v>39739056</v>
      </c>
      <c r="AL1822">
        <v>16023699</v>
      </c>
      <c r="AM1822">
        <v>376606176</v>
      </c>
      <c r="AN1822">
        <v>196059168</v>
      </c>
      <c r="AO1822">
        <v>42087768</v>
      </c>
    </row>
    <row r="1823" spans="1:52">
      <c r="A1823">
        <v>1991</v>
      </c>
      <c r="B1823">
        <v>172644</v>
      </c>
      <c r="C1823" t="s">
        <v>336</v>
      </c>
      <c r="D1823" t="s">
        <v>281</v>
      </c>
      <c r="E1823">
        <f t="shared" si="28"/>
        <v>0</v>
      </c>
      <c r="F1823">
        <f>IF(ISNA(VLOOKUP(B1823,criteria!$U$2:$U$174,1,0)),0,1)</f>
        <v>1</v>
      </c>
      <c r="G1823" t="s">
        <v>636</v>
      </c>
      <c r="H1823" t="s">
        <v>636</v>
      </c>
      <c r="N1823">
        <v>48202</v>
      </c>
      <c r="O1823" t="s">
        <v>282</v>
      </c>
      <c r="V1823">
        <v>76774744</v>
      </c>
      <c r="Y1823">
        <v>3232355</v>
      </c>
      <c r="Z1823">
        <v>56419992</v>
      </c>
      <c r="AA1823">
        <v>197274800</v>
      </c>
      <c r="AB1823">
        <v>50931896</v>
      </c>
      <c r="AC1823">
        <v>6680329</v>
      </c>
      <c r="AF1823">
        <v>408202784</v>
      </c>
      <c r="AG1823">
        <v>139155408</v>
      </c>
      <c r="AH1823">
        <v>61896636</v>
      </c>
      <c r="AI1823">
        <v>39479432</v>
      </c>
      <c r="AJ1823">
        <v>101376064</v>
      </c>
      <c r="AK1823">
        <v>36836064</v>
      </c>
      <c r="AL1823">
        <v>18679060</v>
      </c>
      <c r="AM1823">
        <v>409979904</v>
      </c>
      <c r="AN1823">
        <v>214207776</v>
      </c>
      <c r="AO1823">
        <v>48492412</v>
      </c>
    </row>
    <row r="1824" spans="1:52">
      <c r="A1824">
        <v>1992</v>
      </c>
      <c r="B1824">
        <v>172644</v>
      </c>
      <c r="C1824" t="s">
        <v>336</v>
      </c>
      <c r="D1824" t="s">
        <v>281</v>
      </c>
      <c r="E1824">
        <f t="shared" si="28"/>
        <v>0</v>
      </c>
      <c r="F1824">
        <f>IF(ISNA(VLOOKUP(B1824,criteria!$U$2:$U$174,1,0)),0,1)</f>
        <v>1</v>
      </c>
      <c r="G1824" t="s">
        <v>636</v>
      </c>
      <c r="H1824" t="s">
        <v>636</v>
      </c>
      <c r="N1824">
        <v>48202</v>
      </c>
      <c r="O1824" t="s">
        <v>282</v>
      </c>
      <c r="V1824">
        <v>80718760</v>
      </c>
      <c r="Y1824">
        <v>3390084</v>
      </c>
      <c r="Z1824">
        <v>61640776</v>
      </c>
      <c r="AA1824">
        <v>202319648</v>
      </c>
      <c r="AB1824">
        <v>50491116</v>
      </c>
      <c r="AC1824">
        <v>6305987</v>
      </c>
      <c r="AF1824">
        <v>425823616</v>
      </c>
      <c r="AG1824">
        <v>143214976</v>
      </c>
      <c r="AH1824">
        <v>63096788</v>
      </c>
      <c r="AI1824">
        <v>42938928</v>
      </c>
      <c r="AJ1824">
        <v>106035712</v>
      </c>
      <c r="AK1824">
        <v>37496284</v>
      </c>
      <c r="AL1824">
        <v>19105628</v>
      </c>
      <c r="AM1824">
        <v>422241792</v>
      </c>
      <c r="AN1824">
        <v>224476832</v>
      </c>
      <c r="AO1824">
        <v>51799392</v>
      </c>
    </row>
    <row r="1825" spans="1:52">
      <c r="A1825">
        <v>1993</v>
      </c>
      <c r="B1825">
        <v>172644</v>
      </c>
      <c r="C1825" t="s">
        <v>336</v>
      </c>
      <c r="D1825" t="s">
        <v>281</v>
      </c>
      <c r="E1825">
        <f t="shared" si="28"/>
        <v>0</v>
      </c>
      <c r="F1825">
        <f>IF(ISNA(VLOOKUP(B1825,criteria!$U$2:$U$174,1,0)),0,1)</f>
        <v>1</v>
      </c>
      <c r="G1825" t="s">
        <v>636</v>
      </c>
      <c r="H1825" t="s">
        <v>636</v>
      </c>
      <c r="N1825">
        <v>48202</v>
      </c>
      <c r="O1825" t="s">
        <v>282</v>
      </c>
      <c r="V1825">
        <v>86400648</v>
      </c>
      <c r="Y1825">
        <v>5018604</v>
      </c>
      <c r="Z1825">
        <v>64869352</v>
      </c>
      <c r="AA1825">
        <v>205043472</v>
      </c>
      <c r="AB1825">
        <v>53751224</v>
      </c>
      <c r="AC1825">
        <v>6902159</v>
      </c>
      <c r="AF1825">
        <v>443667456</v>
      </c>
      <c r="AG1825">
        <v>149956768</v>
      </c>
      <c r="AH1825">
        <v>66575340</v>
      </c>
      <c r="AI1825">
        <v>45925960</v>
      </c>
      <c r="AJ1825">
        <v>112501296</v>
      </c>
      <c r="AK1825">
        <v>39779424</v>
      </c>
      <c r="AL1825">
        <v>19773672</v>
      </c>
      <c r="AM1825">
        <v>445777792</v>
      </c>
      <c r="AN1825">
        <v>233309424</v>
      </c>
      <c r="AO1825">
        <v>56662324</v>
      </c>
    </row>
    <row r="1826" spans="1:52">
      <c r="A1826">
        <v>1994</v>
      </c>
      <c r="B1826">
        <v>172644</v>
      </c>
      <c r="C1826" t="s">
        <v>336</v>
      </c>
      <c r="D1826" t="s">
        <v>281</v>
      </c>
      <c r="E1826">
        <f t="shared" si="28"/>
        <v>0</v>
      </c>
      <c r="F1826">
        <f>IF(ISNA(VLOOKUP(B1826,criteria!$U$2:$U$174,1,0)),0,1)</f>
        <v>1</v>
      </c>
      <c r="G1826" t="s">
        <v>636</v>
      </c>
      <c r="H1826" t="s">
        <v>636</v>
      </c>
      <c r="N1826">
        <v>48202</v>
      </c>
      <c r="O1826" t="s">
        <v>282</v>
      </c>
      <c r="V1826">
        <v>87286808</v>
      </c>
      <c r="Y1826">
        <v>4968372</v>
      </c>
      <c r="Z1826">
        <v>65401260</v>
      </c>
      <c r="AA1826">
        <v>210010832</v>
      </c>
      <c r="AB1826">
        <v>69044152</v>
      </c>
      <c r="AC1826">
        <v>7813428</v>
      </c>
      <c r="AF1826">
        <v>466168640</v>
      </c>
      <c r="AG1826">
        <v>147262656</v>
      </c>
      <c r="AH1826">
        <v>74856008</v>
      </c>
      <c r="AI1826">
        <v>51262752</v>
      </c>
      <c r="AJ1826">
        <v>126118760</v>
      </c>
      <c r="AK1826">
        <v>39441232</v>
      </c>
      <c r="AL1826">
        <v>19894466</v>
      </c>
      <c r="AM1826">
        <v>461036032</v>
      </c>
      <c r="AN1826">
        <v>241636496</v>
      </c>
      <c r="AO1826">
        <v>56942648</v>
      </c>
    </row>
    <row r="1827" spans="1:52">
      <c r="A1827">
        <v>1995</v>
      </c>
      <c r="B1827">
        <v>172644</v>
      </c>
      <c r="C1827" t="s">
        <v>336</v>
      </c>
      <c r="D1827" t="s">
        <v>281</v>
      </c>
      <c r="E1827">
        <f t="shared" si="28"/>
        <v>0</v>
      </c>
      <c r="F1827">
        <f>IF(ISNA(VLOOKUP(B1827,criteria!$U$2:$U$174,1,0)),0,1)</f>
        <v>1</v>
      </c>
      <c r="G1827" t="s">
        <v>636</v>
      </c>
      <c r="H1827" t="s">
        <v>636</v>
      </c>
      <c r="V1827">
        <v>89594096</v>
      </c>
      <c r="Y1827">
        <v>6367283</v>
      </c>
      <c r="Z1827">
        <v>67910312</v>
      </c>
      <c r="AA1827">
        <v>221273680</v>
      </c>
      <c r="AB1827">
        <v>75113864</v>
      </c>
      <c r="AC1827">
        <v>6990951</v>
      </c>
      <c r="AF1827">
        <v>489173472</v>
      </c>
      <c r="AG1827">
        <v>157426848</v>
      </c>
      <c r="AH1827">
        <v>78816768</v>
      </c>
      <c r="AI1827">
        <v>57973140</v>
      </c>
      <c r="AJ1827">
        <v>136789904</v>
      </c>
      <c r="AK1827">
        <v>41885120</v>
      </c>
      <c r="AL1827">
        <v>20256436</v>
      </c>
      <c r="AM1827">
        <v>487522048</v>
      </c>
      <c r="AN1827">
        <v>256913840</v>
      </c>
      <c r="AO1827">
        <v>63636552</v>
      </c>
    </row>
    <row r="1828" spans="1:52">
      <c r="A1828">
        <v>1996</v>
      </c>
      <c r="B1828">
        <v>172644</v>
      </c>
      <c r="C1828" t="s">
        <v>336</v>
      </c>
      <c r="D1828" t="s">
        <v>281</v>
      </c>
      <c r="E1828">
        <f t="shared" si="28"/>
        <v>0</v>
      </c>
      <c r="F1828">
        <f>IF(ISNA(VLOOKUP(B1828,criteria!$U$2:$U$174,1,0)),0,1)</f>
        <v>1</v>
      </c>
      <c r="G1828" t="s">
        <v>636</v>
      </c>
      <c r="H1828" t="s">
        <v>636</v>
      </c>
      <c r="N1828">
        <v>48202</v>
      </c>
      <c r="O1828" t="s">
        <v>282</v>
      </c>
      <c r="V1828">
        <v>90297888</v>
      </c>
      <c r="Y1828">
        <v>4804078</v>
      </c>
      <c r="Z1828">
        <v>77724384</v>
      </c>
      <c r="AA1828">
        <v>224472352</v>
      </c>
      <c r="AB1828">
        <v>79233680</v>
      </c>
      <c r="AC1828">
        <v>6787718</v>
      </c>
      <c r="AF1828">
        <v>506505280</v>
      </c>
      <c r="AG1828">
        <v>162682048</v>
      </c>
      <c r="AH1828">
        <v>87040648</v>
      </c>
      <c r="AI1828">
        <v>59045512</v>
      </c>
      <c r="AJ1828">
        <v>146086160</v>
      </c>
      <c r="AK1828">
        <v>42958588</v>
      </c>
      <c r="AL1828">
        <v>21431296</v>
      </c>
      <c r="AM1828">
        <v>500890368</v>
      </c>
      <c r="AN1828">
        <v>268552480</v>
      </c>
      <c r="AO1828">
        <v>65608576</v>
      </c>
      <c r="AP1828">
        <v>89896728</v>
      </c>
      <c r="AQ1828">
        <v>117848576</v>
      </c>
    </row>
    <row r="1829" spans="1:52">
      <c r="A1829">
        <v>1997</v>
      </c>
      <c r="B1829">
        <v>172644</v>
      </c>
      <c r="C1829" t="s">
        <v>336</v>
      </c>
      <c r="D1829" t="s">
        <v>281</v>
      </c>
      <c r="E1829">
        <f t="shared" si="28"/>
        <v>0</v>
      </c>
      <c r="F1829">
        <f>IF(ISNA(VLOOKUP(B1829,criteria!$U$2:$U$174,1,0)),0,1)</f>
        <v>1</v>
      </c>
      <c r="G1829" t="s">
        <v>636</v>
      </c>
      <c r="H1829" t="s">
        <v>636</v>
      </c>
      <c r="N1829">
        <v>48202</v>
      </c>
      <c r="O1829" t="s">
        <v>282</v>
      </c>
      <c r="V1829">
        <v>93541304</v>
      </c>
      <c r="Y1829">
        <v>4387425</v>
      </c>
      <c r="Z1829">
        <v>80181944</v>
      </c>
      <c r="AA1829">
        <v>237556960</v>
      </c>
      <c r="AB1829">
        <v>88198264</v>
      </c>
      <c r="AC1829">
        <v>7802146</v>
      </c>
      <c r="AF1829">
        <v>537998272</v>
      </c>
      <c r="AG1829">
        <v>159725920</v>
      </c>
      <c r="AH1829">
        <v>96623512</v>
      </c>
      <c r="AI1829">
        <v>62873348</v>
      </c>
      <c r="AJ1829">
        <v>159496864</v>
      </c>
      <c r="AK1829">
        <v>45469800</v>
      </c>
      <c r="AL1829">
        <v>21750584</v>
      </c>
      <c r="AM1829">
        <v>530432896</v>
      </c>
      <c r="AN1829">
        <v>285309472</v>
      </c>
      <c r="AO1829">
        <v>64320764</v>
      </c>
      <c r="AP1829">
        <v>117848576</v>
      </c>
      <c r="AQ1829">
        <v>118242344</v>
      </c>
      <c r="AW1829">
        <v>0.45755299999999999</v>
      </c>
      <c r="AX1829">
        <v>0.70661700000000005</v>
      </c>
      <c r="AY1829">
        <v>0.10258</v>
      </c>
      <c r="AZ1829">
        <v>14964.5</v>
      </c>
    </row>
    <row r="1830" spans="1:52">
      <c r="A1830">
        <v>1998</v>
      </c>
      <c r="B1830">
        <v>172644</v>
      </c>
      <c r="C1830" t="s">
        <v>336</v>
      </c>
      <c r="D1830" t="s">
        <v>281</v>
      </c>
      <c r="E1830">
        <f t="shared" si="28"/>
        <v>0</v>
      </c>
      <c r="F1830">
        <f>IF(ISNA(VLOOKUP(B1830,criteria!$U$2:$U$174,1,0)),0,1)</f>
        <v>1</v>
      </c>
      <c r="G1830" t="s">
        <v>636</v>
      </c>
      <c r="H1830" t="s">
        <v>636</v>
      </c>
      <c r="V1830">
        <v>102748232</v>
      </c>
      <c r="Y1830">
        <v>4371813</v>
      </c>
      <c r="Z1830">
        <v>83072280</v>
      </c>
      <c r="AA1830">
        <v>244935984</v>
      </c>
      <c r="AB1830">
        <v>90966696</v>
      </c>
      <c r="AC1830">
        <v>9348112</v>
      </c>
      <c r="AF1830">
        <v>562898816</v>
      </c>
      <c r="AG1830">
        <v>163748960</v>
      </c>
      <c r="AH1830">
        <v>103688960</v>
      </c>
      <c r="AI1830">
        <v>63125784</v>
      </c>
      <c r="AJ1830">
        <v>166814752</v>
      </c>
      <c r="AK1830">
        <v>49296440</v>
      </c>
      <c r="AL1830">
        <v>22765614</v>
      </c>
      <c r="AM1830">
        <v>554880256</v>
      </c>
      <c r="AN1830">
        <v>297980128</v>
      </c>
      <c r="AO1830">
        <v>67105368</v>
      </c>
      <c r="AP1830">
        <v>118242344</v>
      </c>
      <c r="AQ1830">
        <v>140321264</v>
      </c>
      <c r="AW1830">
        <v>0.44111499999999998</v>
      </c>
      <c r="AX1830">
        <v>0.70120700000000002</v>
      </c>
      <c r="AY1830">
        <v>9.28007E-2</v>
      </c>
      <c r="AZ1830">
        <v>16140.5</v>
      </c>
    </row>
    <row r="1831" spans="1:52">
      <c r="A1831">
        <v>1999</v>
      </c>
      <c r="B1831">
        <v>172644</v>
      </c>
      <c r="C1831" t="s">
        <v>336</v>
      </c>
      <c r="D1831" t="s">
        <v>281</v>
      </c>
      <c r="E1831">
        <f t="shared" si="28"/>
        <v>0</v>
      </c>
      <c r="F1831">
        <f>IF(ISNA(VLOOKUP(B1831,criteria!$U$2:$U$174,1,0)),0,1)</f>
        <v>1</v>
      </c>
      <c r="G1831" t="s">
        <v>636</v>
      </c>
      <c r="H1831" t="s">
        <v>636</v>
      </c>
      <c r="N1831">
        <v>48202</v>
      </c>
      <c r="O1831" t="s">
        <v>282</v>
      </c>
      <c r="V1831">
        <v>109262016</v>
      </c>
      <c r="Y1831">
        <v>6456830</v>
      </c>
      <c r="Z1831">
        <v>87880128</v>
      </c>
      <c r="AA1831">
        <v>261012864</v>
      </c>
      <c r="AB1831">
        <v>104394680</v>
      </c>
      <c r="AC1831">
        <v>5853425</v>
      </c>
      <c r="AF1831">
        <v>604913152</v>
      </c>
      <c r="AG1831">
        <v>209331408</v>
      </c>
      <c r="AH1831">
        <v>110074200</v>
      </c>
      <c r="AI1831">
        <v>34776312</v>
      </c>
      <c r="AJ1831">
        <v>144850512</v>
      </c>
      <c r="AK1831">
        <v>53699792</v>
      </c>
      <c r="AL1831">
        <v>24096004</v>
      </c>
      <c r="AM1831">
        <v>603490112</v>
      </c>
      <c r="AN1831">
        <v>307245792</v>
      </c>
      <c r="AO1831">
        <v>67033092</v>
      </c>
      <c r="AP1831">
        <v>140321264</v>
      </c>
      <c r="AQ1831">
        <v>157641968</v>
      </c>
      <c r="AW1831">
        <v>0.45912599999999998</v>
      </c>
      <c r="AX1831">
        <v>0.67644700000000002</v>
      </c>
      <c r="AY1831">
        <v>0.10603</v>
      </c>
      <c r="AZ1831">
        <v>17535</v>
      </c>
    </row>
    <row r="1832" spans="1:52">
      <c r="A1832">
        <v>2000</v>
      </c>
      <c r="B1832">
        <v>172644</v>
      </c>
      <c r="C1832" t="s">
        <v>336</v>
      </c>
      <c r="D1832" t="s">
        <v>281</v>
      </c>
      <c r="E1832">
        <f t="shared" si="28"/>
        <v>0</v>
      </c>
      <c r="F1832">
        <f>IF(ISNA(VLOOKUP(B1832,criteria!$U$2:$U$174,1,0)),0,1)</f>
        <v>1</v>
      </c>
      <c r="G1832" t="s">
        <v>636</v>
      </c>
      <c r="H1832" t="s">
        <v>636</v>
      </c>
      <c r="V1832">
        <v>111724608</v>
      </c>
      <c r="Y1832">
        <v>5846682</v>
      </c>
      <c r="Z1832">
        <v>98364128</v>
      </c>
      <c r="AA1832">
        <v>263935008</v>
      </c>
      <c r="AB1832">
        <v>112373936</v>
      </c>
      <c r="AC1832">
        <v>10394559</v>
      </c>
      <c r="AF1832">
        <v>634237120</v>
      </c>
      <c r="AG1832">
        <v>224693936</v>
      </c>
      <c r="AH1832">
        <v>126136000</v>
      </c>
      <c r="AI1832">
        <v>34867524</v>
      </c>
      <c r="AJ1832">
        <v>161003520</v>
      </c>
      <c r="AK1832">
        <v>56982964</v>
      </c>
      <c r="AL1832">
        <v>28709916</v>
      </c>
      <c r="AM1832">
        <v>647517952</v>
      </c>
      <c r="AN1832">
        <v>322645344</v>
      </c>
      <c r="AO1832">
        <v>76169992</v>
      </c>
      <c r="AP1832">
        <v>157641968</v>
      </c>
      <c r="AQ1832">
        <v>146821520</v>
      </c>
      <c r="AW1832">
        <v>0.48332399999999998</v>
      </c>
      <c r="AX1832">
        <v>0.64873700000000001</v>
      </c>
      <c r="AY1832">
        <v>0.121265</v>
      </c>
      <c r="AZ1832">
        <v>19347</v>
      </c>
    </row>
    <row r="1833" spans="1:52">
      <c r="A1833">
        <v>2001</v>
      </c>
      <c r="B1833">
        <v>172644</v>
      </c>
      <c r="C1833" t="s">
        <v>336</v>
      </c>
      <c r="D1833" t="s">
        <v>281</v>
      </c>
      <c r="E1833">
        <f t="shared" si="28"/>
        <v>1</v>
      </c>
      <c r="F1833">
        <f>IF(ISNA(VLOOKUP(B1833,criteria!$U$2:$U$174,1,0)),0,1)</f>
        <v>1</v>
      </c>
      <c r="G1833">
        <v>0.77573050437372049</v>
      </c>
      <c r="H1833">
        <v>0.50863723608445299</v>
      </c>
      <c r="I1833">
        <v>5373</v>
      </c>
      <c r="J1833">
        <v>4168</v>
      </c>
      <c r="K1833">
        <v>1567</v>
      </c>
      <c r="L1833">
        <v>553</v>
      </c>
      <c r="M1833">
        <v>2120</v>
      </c>
      <c r="N1833">
        <v>48202</v>
      </c>
      <c r="O1833" t="s">
        <v>282</v>
      </c>
      <c r="V1833">
        <v>131761424</v>
      </c>
      <c r="W1833">
        <v>116421424</v>
      </c>
      <c r="Y1833">
        <v>98647136</v>
      </c>
      <c r="Z1833">
        <v>115249560</v>
      </c>
      <c r="AA1833">
        <v>375203072</v>
      </c>
      <c r="AB1833">
        <v>22431642</v>
      </c>
      <c r="AC1833">
        <v>15503549</v>
      </c>
      <c r="AD1833">
        <v>379728544</v>
      </c>
      <c r="AE1833">
        <v>277825984</v>
      </c>
      <c r="AF1833">
        <v>688913024</v>
      </c>
      <c r="AG1833">
        <v>259019232</v>
      </c>
      <c r="AH1833">
        <v>162278144</v>
      </c>
      <c r="AI1833">
        <v>38849972</v>
      </c>
      <c r="AJ1833">
        <v>201128112</v>
      </c>
      <c r="AK1833">
        <v>66511396</v>
      </c>
      <c r="AL1833">
        <v>33902092</v>
      </c>
      <c r="AM1833">
        <v>672829056</v>
      </c>
      <c r="AN1833">
        <v>335477856</v>
      </c>
      <c r="AO1833">
        <v>77397616</v>
      </c>
      <c r="AR1833">
        <v>688913024</v>
      </c>
      <c r="AS1833">
        <v>672829056</v>
      </c>
      <c r="AT1833">
        <v>540</v>
      </c>
      <c r="AU1833">
        <v>0.33700000000000002</v>
      </c>
      <c r="AW1833">
        <v>0.48341400000000001</v>
      </c>
      <c r="AX1833">
        <v>0.63143899999999997</v>
      </c>
      <c r="AY1833">
        <v>0.115019</v>
      </c>
      <c r="AZ1833">
        <v>21339</v>
      </c>
    </row>
    <row r="1834" spans="1:52">
      <c r="A1834">
        <v>2002</v>
      </c>
      <c r="B1834">
        <v>172644</v>
      </c>
      <c r="C1834" t="s">
        <v>336</v>
      </c>
      <c r="D1834" t="s">
        <v>281</v>
      </c>
      <c r="E1834">
        <f t="shared" si="28"/>
        <v>1</v>
      </c>
      <c r="F1834">
        <f>IF(ISNA(VLOOKUP(B1834,criteria!$U$2:$U$174,1,0)),0,1)</f>
        <v>1</v>
      </c>
      <c r="G1834">
        <v>0.70078511195114856</v>
      </c>
      <c r="H1834">
        <v>0.45788381742738588</v>
      </c>
      <c r="I1834">
        <v>6878</v>
      </c>
      <c r="J1834">
        <v>4820</v>
      </c>
      <c r="K1834">
        <v>1837</v>
      </c>
      <c r="L1834">
        <v>370</v>
      </c>
      <c r="M1834">
        <v>2207</v>
      </c>
      <c r="V1834">
        <v>147965824</v>
      </c>
      <c r="W1834">
        <v>108076672</v>
      </c>
      <c r="Y1834">
        <v>95963896</v>
      </c>
      <c r="Z1834">
        <v>121232512</v>
      </c>
      <c r="AA1834">
        <v>362041920</v>
      </c>
      <c r="AB1834">
        <v>30162916</v>
      </c>
      <c r="AC1834">
        <v>11714662</v>
      </c>
      <c r="AD1834">
        <v>375555136</v>
      </c>
      <c r="AE1834">
        <v>315824544</v>
      </c>
      <c r="AF1834">
        <v>709110976</v>
      </c>
      <c r="AG1834">
        <v>260173024</v>
      </c>
      <c r="AH1834">
        <v>169246336</v>
      </c>
      <c r="AI1834">
        <v>42651220</v>
      </c>
      <c r="AJ1834">
        <v>211897552</v>
      </c>
      <c r="AK1834">
        <v>65598192</v>
      </c>
      <c r="AL1834">
        <v>34961332</v>
      </c>
      <c r="AM1834">
        <v>681672000</v>
      </c>
      <c r="AN1834">
        <v>343810176</v>
      </c>
      <c r="AO1834">
        <v>80485120</v>
      </c>
      <c r="AP1834">
        <v>132395360</v>
      </c>
      <c r="AQ1834">
        <v>155292592</v>
      </c>
      <c r="AR1834">
        <v>709110976</v>
      </c>
      <c r="AS1834">
        <v>681672000</v>
      </c>
      <c r="AT1834">
        <v>506</v>
      </c>
      <c r="AU1834">
        <v>0.31</v>
      </c>
      <c r="AV1834">
        <v>6110</v>
      </c>
      <c r="AW1834">
        <v>0.45247900000000002</v>
      </c>
      <c r="AX1834">
        <v>0.63273699999999999</v>
      </c>
      <c r="AY1834">
        <v>0.105749</v>
      </c>
      <c r="AZ1834">
        <v>23493.5</v>
      </c>
    </row>
    <row r="1835" spans="1:52">
      <c r="A1835">
        <v>2003</v>
      </c>
      <c r="B1835">
        <v>172644</v>
      </c>
      <c r="C1835" t="s">
        <v>336</v>
      </c>
      <c r="D1835" t="s">
        <v>281</v>
      </c>
      <c r="E1835">
        <f t="shared" si="28"/>
        <v>1</v>
      </c>
      <c r="F1835">
        <f>IF(ISNA(VLOOKUP(B1835,criteria!$U$2:$U$174,1,0)),0,1)</f>
        <v>1</v>
      </c>
      <c r="G1835">
        <v>0.70078511195114856</v>
      </c>
      <c r="H1835">
        <v>0.45788381742738588</v>
      </c>
      <c r="I1835">
        <v>6878</v>
      </c>
      <c r="J1835">
        <v>4820</v>
      </c>
      <c r="K1835">
        <v>1837</v>
      </c>
      <c r="L1835">
        <v>370</v>
      </c>
      <c r="M1835">
        <v>2207</v>
      </c>
      <c r="N1835">
        <v>48202</v>
      </c>
      <c r="O1835" t="s">
        <v>282</v>
      </c>
      <c r="V1835">
        <v>167943280</v>
      </c>
      <c r="W1835">
        <v>121496912</v>
      </c>
      <c r="Y1835">
        <v>106210256</v>
      </c>
      <c r="Z1835">
        <v>134839040</v>
      </c>
      <c r="AA1835">
        <v>339828480</v>
      </c>
      <c r="AB1835">
        <v>29353816</v>
      </c>
      <c r="AC1835">
        <v>19894244</v>
      </c>
      <c r="AD1835">
        <v>418800928</v>
      </c>
      <c r="AE1835">
        <v>272150368</v>
      </c>
      <c r="AF1835">
        <v>699901120</v>
      </c>
      <c r="AG1835">
        <v>278408448</v>
      </c>
      <c r="AH1835">
        <v>180540448</v>
      </c>
      <c r="AI1835">
        <v>51777084</v>
      </c>
      <c r="AJ1835">
        <v>232317536</v>
      </c>
      <c r="AK1835">
        <v>69853024</v>
      </c>
      <c r="AL1835">
        <v>34063652</v>
      </c>
      <c r="AM1835">
        <v>703128320</v>
      </c>
      <c r="AN1835">
        <v>351968832</v>
      </c>
      <c r="AO1835">
        <v>76544472</v>
      </c>
      <c r="AP1835">
        <v>155292592</v>
      </c>
      <c r="AQ1835">
        <v>173498352</v>
      </c>
      <c r="AR1835">
        <v>699901120</v>
      </c>
      <c r="AS1835">
        <v>703128320</v>
      </c>
      <c r="AT1835">
        <v>579</v>
      </c>
      <c r="AU1835">
        <v>0.317</v>
      </c>
      <c r="AV1835">
        <v>6500</v>
      </c>
      <c r="AW1835">
        <v>0.44728200000000001</v>
      </c>
      <c r="AX1835">
        <v>0.63489300000000004</v>
      </c>
      <c r="AY1835">
        <v>0.107585</v>
      </c>
      <c r="AZ1835">
        <v>24135</v>
      </c>
    </row>
    <row r="1836" spans="1:52">
      <c r="A1836">
        <v>2004</v>
      </c>
      <c r="B1836">
        <v>172644</v>
      </c>
      <c r="C1836" t="s">
        <v>336</v>
      </c>
      <c r="D1836" t="s">
        <v>281</v>
      </c>
      <c r="E1836">
        <f t="shared" si="28"/>
        <v>1</v>
      </c>
      <c r="F1836">
        <f>IF(ISNA(VLOOKUP(B1836,criteria!$U$2:$U$174,1,0)),0,1)</f>
        <v>1</v>
      </c>
      <c r="G1836">
        <v>0.67624882186616397</v>
      </c>
      <c r="H1836">
        <v>0.49947735191637632</v>
      </c>
      <c r="I1836">
        <v>8488</v>
      </c>
      <c r="J1836">
        <v>5740</v>
      </c>
      <c r="K1836">
        <v>2284</v>
      </c>
      <c r="L1836">
        <v>583</v>
      </c>
      <c r="M1836">
        <v>2867</v>
      </c>
      <c r="N1836">
        <v>48202</v>
      </c>
      <c r="O1836" t="s">
        <v>282</v>
      </c>
      <c r="P1836" t="s">
        <v>50</v>
      </c>
      <c r="V1836">
        <v>180131104</v>
      </c>
      <c r="W1836">
        <v>130736432</v>
      </c>
      <c r="Y1836">
        <v>107123320</v>
      </c>
      <c r="Z1836">
        <v>142335200</v>
      </c>
      <c r="AA1836">
        <v>350411584</v>
      </c>
      <c r="AB1836">
        <v>36597152</v>
      </c>
      <c r="AC1836">
        <v>22272572</v>
      </c>
      <c r="AD1836">
        <v>445874144</v>
      </c>
      <c r="AE1836">
        <v>289323168</v>
      </c>
      <c r="AF1836">
        <v>749173760</v>
      </c>
      <c r="AG1836">
        <v>282821760</v>
      </c>
      <c r="AH1836">
        <v>176332672</v>
      </c>
      <c r="AI1836">
        <v>56788356</v>
      </c>
      <c r="AJ1836">
        <v>233121024</v>
      </c>
      <c r="AK1836">
        <v>67307232</v>
      </c>
      <c r="AL1836">
        <v>35867192</v>
      </c>
      <c r="AM1836">
        <v>711533632</v>
      </c>
      <c r="AN1836">
        <v>362880704</v>
      </c>
      <c r="AO1836">
        <v>86251992</v>
      </c>
      <c r="AP1836">
        <v>173498352</v>
      </c>
      <c r="AQ1836">
        <v>192169280</v>
      </c>
      <c r="AR1836">
        <v>749173760</v>
      </c>
      <c r="AS1836">
        <v>711533632</v>
      </c>
      <c r="AT1836">
        <v>549</v>
      </c>
      <c r="AU1836">
        <v>0.33100000000000002</v>
      </c>
      <c r="AV1836">
        <v>6700</v>
      </c>
      <c r="AW1836">
        <v>0.42036400000000002</v>
      </c>
      <c r="AX1836">
        <v>0.63431700000000002</v>
      </c>
      <c r="AY1836">
        <v>9.8047899999999993E-2</v>
      </c>
      <c r="AZ1836">
        <v>24034.5</v>
      </c>
    </row>
    <row r="1837" spans="1:52">
      <c r="A1837">
        <v>2005</v>
      </c>
      <c r="B1837">
        <v>172644</v>
      </c>
      <c r="C1837" t="s">
        <v>294</v>
      </c>
      <c r="D1837" t="s">
        <v>281</v>
      </c>
      <c r="E1837">
        <f t="shared" si="28"/>
        <v>1</v>
      </c>
      <c r="F1837">
        <f>IF(ISNA(VLOOKUP(B1837,criteria!$U$2:$U$174,1,0)),0,1)</f>
        <v>1</v>
      </c>
      <c r="G1837">
        <v>0.62840909090909092</v>
      </c>
      <c r="H1837">
        <v>0.51290481670228505</v>
      </c>
      <c r="I1837">
        <v>9680</v>
      </c>
      <c r="J1837">
        <v>6083</v>
      </c>
      <c r="K1837">
        <v>2571</v>
      </c>
      <c r="L1837">
        <v>549</v>
      </c>
      <c r="M1837">
        <v>3120</v>
      </c>
      <c r="N1837">
        <v>48202</v>
      </c>
      <c r="O1837" t="s">
        <v>282</v>
      </c>
      <c r="P1837" t="s">
        <v>50</v>
      </c>
      <c r="Q1837" t="s">
        <v>54</v>
      </c>
      <c r="V1837">
        <v>211558848</v>
      </c>
      <c r="W1837">
        <v>159845936</v>
      </c>
      <c r="Y1837">
        <v>99649912</v>
      </c>
      <c r="Z1837">
        <v>138183408</v>
      </c>
      <c r="AA1837">
        <v>335752960</v>
      </c>
      <c r="AB1837">
        <v>27057554</v>
      </c>
      <c r="AC1837">
        <v>26192716</v>
      </c>
      <c r="AD1837">
        <v>467821152</v>
      </c>
      <c r="AE1837">
        <v>276457760</v>
      </c>
      <c r="AF1837">
        <v>758246592</v>
      </c>
      <c r="AG1837">
        <v>296355232</v>
      </c>
      <c r="AH1837">
        <v>177165504</v>
      </c>
      <c r="AI1837">
        <v>54007732</v>
      </c>
      <c r="AJ1837">
        <v>231173232</v>
      </c>
      <c r="AK1837">
        <v>69685448</v>
      </c>
      <c r="AL1837">
        <v>33776684</v>
      </c>
      <c r="AM1837">
        <v>730870720</v>
      </c>
      <c r="AN1837">
        <v>371056512</v>
      </c>
      <c r="AO1837">
        <v>90257400</v>
      </c>
      <c r="AP1837">
        <v>192169280</v>
      </c>
      <c r="AQ1837">
        <v>209573536</v>
      </c>
      <c r="AR1837">
        <v>758246592</v>
      </c>
      <c r="AS1837">
        <v>730870720</v>
      </c>
      <c r="AT1837">
        <v>595</v>
      </c>
      <c r="AU1837">
        <v>0.36</v>
      </c>
      <c r="AW1837">
        <v>0.393903</v>
      </c>
      <c r="AX1837">
        <v>0.62579799999999997</v>
      </c>
      <c r="AY1837">
        <v>8.6286600000000005E-2</v>
      </c>
      <c r="AZ1837">
        <v>23964.5</v>
      </c>
    </row>
    <row r="1838" spans="1:52">
      <c r="A1838">
        <v>2006</v>
      </c>
      <c r="B1838">
        <v>172644</v>
      </c>
      <c r="C1838" t="s">
        <v>294</v>
      </c>
      <c r="D1838" t="s">
        <v>281</v>
      </c>
      <c r="E1838">
        <f t="shared" si="28"/>
        <v>1</v>
      </c>
      <c r="F1838">
        <f>IF(ISNA(VLOOKUP(B1838,criteria!$U$2:$U$174,1,0)),0,1)</f>
        <v>1</v>
      </c>
      <c r="G1838">
        <v>0.86203398427593203</v>
      </c>
      <c r="H1838">
        <v>0.42335981170932629</v>
      </c>
      <c r="I1838">
        <v>7886</v>
      </c>
      <c r="J1838">
        <v>6798</v>
      </c>
      <c r="K1838">
        <v>2425</v>
      </c>
      <c r="L1838">
        <v>453</v>
      </c>
      <c r="M1838">
        <v>2878</v>
      </c>
      <c r="V1838">
        <v>232192304</v>
      </c>
      <c r="W1838">
        <v>170618256</v>
      </c>
      <c r="Y1838">
        <v>104222240</v>
      </c>
      <c r="Z1838">
        <v>135409344</v>
      </c>
      <c r="AA1838">
        <v>317861728</v>
      </c>
      <c r="AB1838">
        <v>30742156</v>
      </c>
      <c r="AC1838">
        <v>25644260</v>
      </c>
      <c r="AD1838">
        <v>478312448</v>
      </c>
      <c r="AE1838">
        <v>281945472</v>
      </c>
      <c r="AF1838">
        <v>776852800</v>
      </c>
      <c r="AG1838">
        <v>303767872</v>
      </c>
      <c r="AH1838">
        <v>174500320</v>
      </c>
      <c r="AI1838">
        <v>56984684</v>
      </c>
      <c r="AJ1838">
        <v>231485008</v>
      </c>
      <c r="AK1838">
        <v>69456016</v>
      </c>
      <c r="AL1838">
        <v>35287020</v>
      </c>
      <c r="AM1838">
        <v>737909504</v>
      </c>
      <c r="AN1838">
        <v>377331360</v>
      </c>
      <c r="AO1838">
        <v>91110928</v>
      </c>
      <c r="AP1838">
        <v>209573536</v>
      </c>
      <c r="AQ1838">
        <v>241823776</v>
      </c>
      <c r="AR1838">
        <v>776852800</v>
      </c>
      <c r="AS1838">
        <v>737909504</v>
      </c>
      <c r="AT1838">
        <v>608</v>
      </c>
      <c r="AU1838">
        <v>0.32400000000000001</v>
      </c>
      <c r="AW1838">
        <v>0.40233400000000002</v>
      </c>
      <c r="AX1838">
        <v>0.61315299999999995</v>
      </c>
      <c r="AY1838">
        <v>8.7577699999999994E-2</v>
      </c>
      <c r="AZ1838">
        <v>24257</v>
      </c>
    </row>
    <row r="1839" spans="1:52">
      <c r="A1839">
        <v>2007</v>
      </c>
      <c r="B1839">
        <v>172644</v>
      </c>
      <c r="C1839" t="s">
        <v>294</v>
      </c>
      <c r="D1839" t="s">
        <v>281</v>
      </c>
      <c r="E1839">
        <f t="shared" si="28"/>
        <v>1</v>
      </c>
      <c r="F1839">
        <f>IF(ISNA(VLOOKUP(B1839,criteria!$U$2:$U$174,1,0)),0,1)</f>
        <v>1</v>
      </c>
      <c r="G1839">
        <v>0.86615581098339722</v>
      </c>
      <c r="H1839">
        <v>0.43423768799764079</v>
      </c>
      <c r="I1839">
        <v>7830</v>
      </c>
      <c r="J1839">
        <v>6782</v>
      </c>
      <c r="K1839">
        <v>2517</v>
      </c>
      <c r="L1839">
        <v>428</v>
      </c>
      <c r="M1839">
        <v>2945</v>
      </c>
      <c r="V1839">
        <v>262324688</v>
      </c>
      <c r="W1839">
        <v>203914304</v>
      </c>
      <c r="Y1839">
        <v>103603808</v>
      </c>
      <c r="Z1839">
        <v>131583232</v>
      </c>
      <c r="AA1839">
        <v>360121184</v>
      </c>
      <c r="AB1839">
        <v>28331538</v>
      </c>
      <c r="AC1839">
        <v>12058851</v>
      </c>
      <c r="AD1839">
        <v>500887136</v>
      </c>
      <c r="AE1839">
        <v>268187968</v>
      </c>
      <c r="AF1839">
        <v>797394944</v>
      </c>
      <c r="AG1839">
        <v>294964448</v>
      </c>
      <c r="AH1839">
        <v>168545296</v>
      </c>
      <c r="AI1839">
        <v>52322480</v>
      </c>
      <c r="AJ1839">
        <v>220867776</v>
      </c>
      <c r="AK1839">
        <v>95344280</v>
      </c>
      <c r="AL1839">
        <v>35250036</v>
      </c>
      <c r="AM1839">
        <v>781918336</v>
      </c>
      <c r="AN1839">
        <v>388198944</v>
      </c>
      <c r="AO1839">
        <v>92067208</v>
      </c>
      <c r="AP1839">
        <v>241823776</v>
      </c>
      <c r="AQ1839">
        <v>221096896</v>
      </c>
      <c r="AR1839">
        <v>797394944</v>
      </c>
      <c r="AS1839">
        <v>781918336</v>
      </c>
      <c r="AT1839">
        <v>653</v>
      </c>
      <c r="AU1839">
        <v>0.33600000000000002</v>
      </c>
      <c r="AW1839">
        <v>0.38281900000000002</v>
      </c>
      <c r="AX1839">
        <v>0.616124</v>
      </c>
      <c r="AY1839">
        <v>8.6115800000000006E-2</v>
      </c>
      <c r="AZ1839">
        <v>24779</v>
      </c>
    </row>
    <row r="1840" spans="1:52">
      <c r="A1840">
        <v>2008</v>
      </c>
      <c r="B1840">
        <v>172644</v>
      </c>
      <c r="C1840" t="s">
        <v>294</v>
      </c>
      <c r="D1840" t="s">
        <v>281</v>
      </c>
      <c r="E1840">
        <f t="shared" si="28"/>
        <v>1</v>
      </c>
      <c r="F1840">
        <f>IF(ISNA(VLOOKUP(B1840,criteria!$U$2:$U$174,1,0)),0,1)</f>
        <v>1</v>
      </c>
      <c r="G1840">
        <v>0.78928461459509391</v>
      </c>
      <c r="H1840">
        <v>0.37932379713914172</v>
      </c>
      <c r="I1840">
        <v>9743</v>
      </c>
      <c r="J1840">
        <v>7690</v>
      </c>
      <c r="K1840">
        <v>2625</v>
      </c>
      <c r="L1840">
        <v>292</v>
      </c>
      <c r="M1840">
        <v>2917</v>
      </c>
      <c r="N1840">
        <v>48202</v>
      </c>
      <c r="O1840" t="s">
        <v>282</v>
      </c>
      <c r="P1840" t="s">
        <v>50</v>
      </c>
      <c r="Q1840" t="s">
        <v>54</v>
      </c>
      <c r="V1840">
        <v>272624896</v>
      </c>
      <c r="W1840">
        <v>201626656</v>
      </c>
      <c r="Y1840">
        <v>99606512</v>
      </c>
      <c r="Z1840">
        <v>142721008</v>
      </c>
      <c r="AA1840">
        <v>337874048</v>
      </c>
      <c r="AB1840">
        <v>25952780</v>
      </c>
      <c r="AC1840">
        <v>9544434</v>
      </c>
      <c r="AD1840">
        <v>476599360</v>
      </c>
      <c r="AE1840">
        <v>294842272</v>
      </c>
      <c r="AF1840">
        <v>783740160</v>
      </c>
      <c r="AG1840">
        <v>304749760</v>
      </c>
      <c r="AH1840">
        <v>174013952</v>
      </c>
      <c r="AI1840">
        <v>52183108</v>
      </c>
      <c r="AJ1840">
        <v>226197056</v>
      </c>
      <c r="AK1840">
        <v>91452080</v>
      </c>
      <c r="AL1840">
        <v>39169276</v>
      </c>
      <c r="AM1840">
        <v>776241792</v>
      </c>
      <c r="AN1840">
        <v>409545856</v>
      </c>
      <c r="AO1840">
        <v>98635088</v>
      </c>
      <c r="AP1840">
        <v>221096896</v>
      </c>
      <c r="AQ1840">
        <v>224320128</v>
      </c>
      <c r="AR1840">
        <v>783740160</v>
      </c>
      <c r="AS1840">
        <v>776241792</v>
      </c>
      <c r="AT1840">
        <v>754</v>
      </c>
      <c r="AU1840">
        <v>0.317</v>
      </c>
      <c r="AW1840">
        <v>0.363533</v>
      </c>
      <c r="AX1840">
        <v>0.62109199999999998</v>
      </c>
      <c r="AY1840">
        <v>8.4305000000000005E-2</v>
      </c>
      <c r="AZ1840">
        <v>25000</v>
      </c>
    </row>
    <row r="1841" spans="1:52">
      <c r="A1841">
        <v>2009</v>
      </c>
      <c r="B1841">
        <v>172644</v>
      </c>
      <c r="C1841" t="s">
        <v>294</v>
      </c>
      <c r="D1841" t="s">
        <v>281</v>
      </c>
      <c r="E1841">
        <f t="shared" si="28"/>
        <v>1</v>
      </c>
      <c r="F1841">
        <f>IF(ISNA(VLOOKUP(B1841,criteria!$U$2:$U$174,1,0)),0,1)</f>
        <v>1</v>
      </c>
      <c r="G1841">
        <v>0.78928461459509391</v>
      </c>
      <c r="H1841">
        <v>0.37932379713914172</v>
      </c>
      <c r="I1841">
        <v>9743</v>
      </c>
      <c r="J1841">
        <v>7690</v>
      </c>
      <c r="K1841">
        <v>2625</v>
      </c>
      <c r="L1841">
        <v>292</v>
      </c>
      <c r="M1841">
        <v>2917</v>
      </c>
      <c r="V1841">
        <v>296952992</v>
      </c>
      <c r="W1841">
        <v>205945472</v>
      </c>
      <c r="Y1841">
        <v>105544632</v>
      </c>
      <c r="Z1841">
        <v>153753456</v>
      </c>
      <c r="AA1841">
        <v>333539008</v>
      </c>
      <c r="AB1841">
        <v>25789992</v>
      </c>
      <c r="AC1841">
        <v>28464198</v>
      </c>
      <c r="AD1841">
        <v>486344768</v>
      </c>
      <c r="AE1841">
        <v>326687200</v>
      </c>
      <c r="AF1841">
        <v>819727040</v>
      </c>
      <c r="AG1841">
        <v>316803104</v>
      </c>
      <c r="AH1841">
        <v>182608272</v>
      </c>
      <c r="AI1841">
        <v>56830524</v>
      </c>
      <c r="AJ1841">
        <v>239438800</v>
      </c>
      <c r="AK1841">
        <v>91962064</v>
      </c>
      <c r="AL1841">
        <v>41382968</v>
      </c>
      <c r="AM1841">
        <v>806838976</v>
      </c>
      <c r="AN1841">
        <v>420595648</v>
      </c>
      <c r="AO1841">
        <v>103417768</v>
      </c>
      <c r="AP1841">
        <v>224320128</v>
      </c>
      <c r="AQ1841">
        <v>241366256</v>
      </c>
      <c r="AR1841">
        <v>819727040</v>
      </c>
      <c r="AS1841">
        <v>806838976</v>
      </c>
      <c r="AT1841">
        <v>795</v>
      </c>
      <c r="AU1841">
        <v>0.309</v>
      </c>
      <c r="AW1841">
        <v>0.357298</v>
      </c>
      <c r="AX1841">
        <v>0.61643300000000001</v>
      </c>
      <c r="AY1841">
        <v>8.2164699999999993E-2</v>
      </c>
      <c r="AZ1841">
        <v>24840</v>
      </c>
    </row>
    <row r="1842" spans="1:52">
      <c r="A1842">
        <v>2010</v>
      </c>
      <c r="B1842">
        <v>172644</v>
      </c>
      <c r="C1842" t="s">
        <v>294</v>
      </c>
      <c r="D1842" t="s">
        <v>281</v>
      </c>
      <c r="E1842">
        <f t="shared" si="28"/>
        <v>1</v>
      </c>
      <c r="F1842">
        <f>IF(ISNA(VLOOKUP(B1842,criteria!$U$2:$U$174,1,0)),0,1)</f>
        <v>1</v>
      </c>
      <c r="G1842">
        <v>0.86378631478131318</v>
      </c>
      <c r="H1842">
        <v>0.33054084021190094</v>
      </c>
      <c r="I1842">
        <v>9397</v>
      </c>
      <c r="J1842">
        <v>8117</v>
      </c>
      <c r="K1842">
        <v>2465</v>
      </c>
      <c r="L1842">
        <v>218</v>
      </c>
      <c r="M1842">
        <v>2683</v>
      </c>
      <c r="N1842">
        <v>48202</v>
      </c>
      <c r="O1842" t="s">
        <v>282</v>
      </c>
      <c r="P1842" t="s">
        <v>50</v>
      </c>
      <c r="Q1842" t="s">
        <v>54</v>
      </c>
      <c r="R1842">
        <v>-83.058400000000006</v>
      </c>
      <c r="S1842">
        <v>42.363100000000003</v>
      </c>
      <c r="V1842">
        <v>310753536</v>
      </c>
      <c r="W1842">
        <v>214692128</v>
      </c>
      <c r="Y1842">
        <v>110259144</v>
      </c>
      <c r="Z1842">
        <v>158169408</v>
      </c>
      <c r="AA1842">
        <v>337824384</v>
      </c>
      <c r="AB1842">
        <v>29034024</v>
      </c>
      <c r="AC1842">
        <v>26715008</v>
      </c>
      <c r="AD1842">
        <v>504836096</v>
      </c>
      <c r="AE1842">
        <v>307136448</v>
      </c>
      <c r="AF1842">
        <v>824315840</v>
      </c>
      <c r="AG1842">
        <v>320931072</v>
      </c>
      <c r="AH1842">
        <v>195263296</v>
      </c>
      <c r="AI1842">
        <v>65933592</v>
      </c>
      <c r="AJ1842">
        <v>261196896</v>
      </c>
      <c r="AK1842">
        <v>91291456</v>
      </c>
      <c r="AL1842">
        <v>40456572</v>
      </c>
      <c r="AM1842">
        <v>839986752</v>
      </c>
      <c r="AN1842">
        <v>433958016</v>
      </c>
      <c r="AO1842">
        <v>106584272</v>
      </c>
      <c r="AP1842">
        <v>241366256</v>
      </c>
      <c r="AQ1842">
        <v>230508256</v>
      </c>
      <c r="AR1842">
        <v>824315840</v>
      </c>
      <c r="AS1842">
        <v>839986752</v>
      </c>
      <c r="AT1842">
        <v>639</v>
      </c>
      <c r="AU1842">
        <v>0.26400000000000001</v>
      </c>
      <c r="AW1842">
        <v>0.358962</v>
      </c>
      <c r="AX1842">
        <v>0.61606000000000005</v>
      </c>
      <c r="AY1842">
        <v>8.0690799999999993E-2</v>
      </c>
      <c r="AZ1842">
        <v>23765</v>
      </c>
    </row>
    <row r="1843" spans="1:52">
      <c r="A1843">
        <v>2011</v>
      </c>
      <c r="B1843">
        <v>172644</v>
      </c>
      <c r="C1843" t="s">
        <v>294</v>
      </c>
      <c r="D1843" t="s">
        <v>281</v>
      </c>
      <c r="E1843">
        <f t="shared" si="28"/>
        <v>1</v>
      </c>
      <c r="F1843">
        <f>IF(ISNA(VLOOKUP(B1843,criteria!$U$2:$U$174,1,0)),0,1)</f>
        <v>1</v>
      </c>
      <c r="G1843">
        <v>0.75517532741867344</v>
      </c>
      <c r="H1843">
        <v>0.34489510489510489</v>
      </c>
      <c r="I1843">
        <v>9468</v>
      </c>
      <c r="J1843">
        <v>7150</v>
      </c>
      <c r="K1843">
        <v>2226</v>
      </c>
      <c r="L1843">
        <v>240</v>
      </c>
      <c r="M1843">
        <v>2466</v>
      </c>
      <c r="N1843">
        <v>48202</v>
      </c>
      <c r="O1843" t="s">
        <v>282</v>
      </c>
      <c r="P1843" t="s">
        <v>50</v>
      </c>
      <c r="Q1843" t="s">
        <v>54</v>
      </c>
      <c r="R1843">
        <v>-83.072900000000004</v>
      </c>
      <c r="S1843">
        <v>42.358600000000003</v>
      </c>
      <c r="T1843">
        <v>9.5000000000000001E-2</v>
      </c>
      <c r="U1843">
        <v>6108</v>
      </c>
      <c r="V1843">
        <v>321826272</v>
      </c>
      <c r="W1843">
        <v>231319200</v>
      </c>
      <c r="Y1843">
        <v>119508808</v>
      </c>
      <c r="Z1843">
        <v>153020352</v>
      </c>
      <c r="AA1843">
        <v>310246464</v>
      </c>
      <c r="AB1843">
        <v>19793482</v>
      </c>
      <c r="AC1843">
        <v>19206436</v>
      </c>
      <c r="AD1843">
        <v>529132896</v>
      </c>
      <c r="AE1843">
        <v>300561952</v>
      </c>
      <c r="AF1843">
        <v>836697664</v>
      </c>
      <c r="AG1843">
        <v>327759616</v>
      </c>
      <c r="AH1843">
        <v>186670320</v>
      </c>
      <c r="AI1843">
        <v>55063016</v>
      </c>
      <c r="AJ1843">
        <v>241733344</v>
      </c>
      <c r="AK1843">
        <v>90290912</v>
      </c>
      <c r="AL1843">
        <v>38340716</v>
      </c>
      <c r="AM1843">
        <v>823641792</v>
      </c>
      <c r="AN1843">
        <v>421046144</v>
      </c>
      <c r="AO1843">
        <v>106206720</v>
      </c>
      <c r="AP1843">
        <v>230508256</v>
      </c>
      <c r="AQ1843">
        <v>260817968</v>
      </c>
      <c r="AR1843">
        <v>836697664</v>
      </c>
      <c r="AS1843">
        <v>823641792</v>
      </c>
      <c r="AT1843">
        <v>706</v>
      </c>
      <c r="AU1843">
        <v>0.28100000000000003</v>
      </c>
      <c r="AW1843">
        <v>0.37222</v>
      </c>
      <c r="AX1843">
        <v>0.60826899999999995</v>
      </c>
      <c r="AY1843">
        <v>7.9255999999999993E-2</v>
      </c>
      <c r="AZ1843">
        <v>23283</v>
      </c>
    </row>
    <row r="1844" spans="1:52">
      <c r="A1844">
        <v>2012</v>
      </c>
      <c r="B1844">
        <v>172644</v>
      </c>
      <c r="C1844" t="s">
        <v>294</v>
      </c>
      <c r="D1844" t="s">
        <v>281</v>
      </c>
      <c r="E1844">
        <f t="shared" si="28"/>
        <v>1</v>
      </c>
      <c r="F1844">
        <f>IF(ISNA(VLOOKUP(B1844,criteria!$U$2:$U$174,1,0)),0,1)</f>
        <v>1</v>
      </c>
      <c r="G1844">
        <v>0.80544443360327833</v>
      </c>
      <c r="H1844">
        <v>0.28322228952150214</v>
      </c>
      <c r="I1844">
        <v>10249</v>
      </c>
      <c r="J1844">
        <v>8255</v>
      </c>
      <c r="K1844">
        <v>2173</v>
      </c>
      <c r="L1844">
        <v>165</v>
      </c>
      <c r="M1844">
        <v>2338</v>
      </c>
      <c r="T1844">
        <v>0.125</v>
      </c>
      <c r="U1844">
        <v>6431</v>
      </c>
      <c r="V1844">
        <v>329660704</v>
      </c>
      <c r="W1844">
        <v>236262448</v>
      </c>
      <c r="Y1844">
        <v>128539088</v>
      </c>
      <c r="Z1844">
        <v>150633040</v>
      </c>
      <c r="AA1844">
        <v>333181600</v>
      </c>
      <c r="AB1844">
        <v>23984312</v>
      </c>
      <c r="AC1844">
        <v>23947438</v>
      </c>
      <c r="AD1844">
        <v>553828672</v>
      </c>
      <c r="AE1844">
        <v>261193872</v>
      </c>
      <c r="AF1844">
        <v>818485824</v>
      </c>
      <c r="AG1844">
        <v>339008320</v>
      </c>
      <c r="AH1844">
        <v>188811616</v>
      </c>
      <c r="AI1844">
        <v>51940640</v>
      </c>
      <c r="AJ1844">
        <v>240752256</v>
      </c>
      <c r="AK1844">
        <v>89397096</v>
      </c>
      <c r="AL1844">
        <v>41856792</v>
      </c>
      <c r="AM1844">
        <v>843599680</v>
      </c>
      <c r="AN1844">
        <v>433240576</v>
      </c>
      <c r="AO1844">
        <v>106369112</v>
      </c>
      <c r="AP1844">
        <v>262788704</v>
      </c>
      <c r="AQ1844">
        <v>287718656</v>
      </c>
      <c r="AR1844">
        <v>818485824</v>
      </c>
      <c r="AS1844">
        <v>843599680</v>
      </c>
      <c r="AT1844">
        <v>909</v>
      </c>
      <c r="AU1844">
        <v>0.32300000000000001</v>
      </c>
      <c r="AW1844">
        <v>0.36828</v>
      </c>
      <c r="AX1844">
        <v>0.591839</v>
      </c>
      <c r="AY1844">
        <v>7.3388800000000004E-2</v>
      </c>
      <c r="AZ1844">
        <v>22909</v>
      </c>
    </row>
    <row r="1845" spans="1:52">
      <c r="A1845">
        <v>2013</v>
      </c>
      <c r="B1845">
        <v>172644</v>
      </c>
      <c r="C1845" t="s">
        <v>294</v>
      </c>
      <c r="D1845" t="s">
        <v>281</v>
      </c>
      <c r="E1845">
        <f t="shared" si="28"/>
        <v>1</v>
      </c>
      <c r="F1845">
        <f>IF(ISNA(VLOOKUP(B1845,criteria!$U$2:$U$174,1,0)),0,1)</f>
        <v>1</v>
      </c>
      <c r="G1845">
        <v>0.76240888580354049</v>
      </c>
      <c r="H1845">
        <v>0.24664238561347598</v>
      </c>
      <c r="I1845">
        <v>11524</v>
      </c>
      <c r="J1845">
        <v>8786</v>
      </c>
      <c r="K1845">
        <v>2075</v>
      </c>
      <c r="L1845">
        <v>92</v>
      </c>
      <c r="M1845">
        <v>2167</v>
      </c>
      <c r="T1845">
        <v>0.125</v>
      </c>
      <c r="U1845">
        <v>7180</v>
      </c>
      <c r="V1845">
        <v>343113216</v>
      </c>
      <c r="W1845">
        <v>249413328</v>
      </c>
      <c r="Y1845">
        <v>122416704</v>
      </c>
      <c r="Z1845">
        <v>142370192</v>
      </c>
      <c r="AA1845">
        <v>315285152</v>
      </c>
      <c r="AB1845">
        <v>17482322</v>
      </c>
      <c r="AC1845">
        <v>24222544</v>
      </c>
      <c r="AD1845">
        <v>546562432</v>
      </c>
      <c r="AE1845">
        <v>259351120</v>
      </c>
      <c r="AF1845">
        <v>809049856</v>
      </c>
      <c r="AG1845">
        <v>334699456</v>
      </c>
      <c r="AH1845">
        <v>183244944</v>
      </c>
      <c r="AI1845">
        <v>57411536</v>
      </c>
      <c r="AJ1845">
        <v>240656480</v>
      </c>
      <c r="AK1845">
        <v>85050248</v>
      </c>
      <c r="AL1845">
        <v>43629848</v>
      </c>
      <c r="AM1845">
        <v>838221824</v>
      </c>
      <c r="AN1845">
        <v>432495680</v>
      </c>
      <c r="AO1845">
        <v>109805944</v>
      </c>
      <c r="AP1845">
        <v>287718656</v>
      </c>
      <c r="AQ1845">
        <v>306240608</v>
      </c>
      <c r="AR1845">
        <v>809049856</v>
      </c>
      <c r="AS1845">
        <v>838221824</v>
      </c>
      <c r="AT1845">
        <v>868</v>
      </c>
      <c r="AU1845">
        <v>0.34300000000000003</v>
      </c>
      <c r="AW1845">
        <v>0.356711</v>
      </c>
      <c r="AX1845">
        <v>0.58986499999999997</v>
      </c>
      <c r="AY1845">
        <v>7.2881199999999993E-2</v>
      </c>
      <c r="AZ1845">
        <v>23997</v>
      </c>
    </row>
    <row r="1846" spans="1:52">
      <c r="A1846">
        <v>2014</v>
      </c>
      <c r="B1846">
        <v>172644</v>
      </c>
      <c r="C1846" t="s">
        <v>294</v>
      </c>
      <c r="D1846" t="s">
        <v>281</v>
      </c>
      <c r="E1846">
        <f t="shared" si="28"/>
        <v>1</v>
      </c>
      <c r="F1846">
        <f>IF(ISNA(VLOOKUP(B1846,criteria!$U$2:$U$174,1,0)),0,1)</f>
        <v>1</v>
      </c>
      <c r="G1846">
        <v>0.77326010328715467</v>
      </c>
      <c r="H1846">
        <v>0.23269373476094563</v>
      </c>
      <c r="I1846">
        <v>12199</v>
      </c>
      <c r="J1846">
        <v>9433</v>
      </c>
      <c r="K1846">
        <v>2101</v>
      </c>
      <c r="L1846">
        <v>94</v>
      </c>
      <c r="M1846">
        <v>2195</v>
      </c>
      <c r="N1846">
        <v>48202</v>
      </c>
      <c r="O1846" t="s">
        <v>282</v>
      </c>
      <c r="P1846" t="s">
        <v>50</v>
      </c>
      <c r="Q1846" t="s">
        <v>54</v>
      </c>
      <c r="R1846">
        <v>-83.072900000000004</v>
      </c>
      <c r="S1846">
        <v>42.358600000000003</v>
      </c>
      <c r="T1846">
        <v>0.09</v>
      </c>
      <c r="U1846">
        <v>8022</v>
      </c>
      <c r="V1846">
        <v>355040608</v>
      </c>
      <c r="W1846">
        <v>261593392</v>
      </c>
      <c r="Y1846">
        <v>105511064</v>
      </c>
      <c r="Z1846">
        <v>138931920</v>
      </c>
      <c r="AA1846">
        <v>319658496</v>
      </c>
      <c r="AB1846">
        <v>28800512</v>
      </c>
      <c r="AC1846">
        <v>23914092</v>
      </c>
      <c r="AD1846">
        <v>560879040</v>
      </c>
      <c r="AE1846">
        <v>273758784</v>
      </c>
      <c r="AF1846">
        <v>863099456</v>
      </c>
      <c r="AG1846">
        <v>330174016</v>
      </c>
      <c r="AH1846">
        <v>178784784</v>
      </c>
      <c r="AI1846">
        <v>66196976</v>
      </c>
      <c r="AJ1846">
        <v>244981760</v>
      </c>
      <c r="AK1846">
        <v>85789744</v>
      </c>
      <c r="AL1846">
        <v>43650964</v>
      </c>
      <c r="AM1846">
        <v>855906048</v>
      </c>
      <c r="AN1846">
        <v>435550144</v>
      </c>
      <c r="AO1846">
        <v>117945688</v>
      </c>
      <c r="AP1846">
        <v>306240608</v>
      </c>
      <c r="AQ1846">
        <v>292311744</v>
      </c>
      <c r="AR1846">
        <v>863099456</v>
      </c>
      <c r="AS1846">
        <v>855906048</v>
      </c>
      <c r="AT1846">
        <v>931</v>
      </c>
      <c r="AU1846">
        <v>0.34599999999999997</v>
      </c>
      <c r="AW1846">
        <v>0.34256799999999998</v>
      </c>
      <c r="AX1846">
        <v>0.58608800000000005</v>
      </c>
      <c r="AY1846">
        <v>7.1938199999999994E-2</v>
      </c>
      <c r="AZ1846">
        <v>26039</v>
      </c>
    </row>
    <row r="1847" spans="1:52">
      <c r="A1847">
        <v>2015</v>
      </c>
      <c r="B1847">
        <v>172644</v>
      </c>
      <c r="C1847" t="s">
        <v>294</v>
      </c>
      <c r="D1847" t="s">
        <v>281</v>
      </c>
      <c r="E1847">
        <f t="shared" si="28"/>
        <v>1</v>
      </c>
      <c r="F1847">
        <f>IF(ISNA(VLOOKUP(B1847,criteria!$U$2:$U$174,1,0)),0,1)</f>
        <v>1</v>
      </c>
      <c r="G1847">
        <v>0.79868118693176138</v>
      </c>
      <c r="H1847">
        <v>0.3204903677758319</v>
      </c>
      <c r="I1847">
        <v>10009</v>
      </c>
      <c r="J1847">
        <v>7994</v>
      </c>
      <c r="K1847">
        <v>2320</v>
      </c>
      <c r="L1847">
        <v>242</v>
      </c>
      <c r="M1847">
        <v>2562</v>
      </c>
      <c r="T1847">
        <v>6.3E-2</v>
      </c>
      <c r="U1847">
        <v>7970</v>
      </c>
      <c r="V1847">
        <v>366084992</v>
      </c>
      <c r="W1847">
        <v>267884992</v>
      </c>
      <c r="Y1847">
        <v>94078000</v>
      </c>
      <c r="Z1847">
        <v>136620000</v>
      </c>
      <c r="AA1847">
        <v>306956032</v>
      </c>
      <c r="AB1847">
        <v>28871000</v>
      </c>
      <c r="AC1847">
        <v>26102000</v>
      </c>
      <c r="AD1847">
        <v>552998976</v>
      </c>
      <c r="AE1847">
        <v>281328000</v>
      </c>
      <c r="AF1847">
        <v>875806016</v>
      </c>
      <c r="AG1847">
        <v>316840000</v>
      </c>
      <c r="AH1847">
        <v>181378000</v>
      </c>
      <c r="AI1847">
        <v>67361000</v>
      </c>
      <c r="AJ1847">
        <v>248739008</v>
      </c>
      <c r="AK1847">
        <v>88835000</v>
      </c>
      <c r="AL1847">
        <v>44288000</v>
      </c>
      <c r="AM1847">
        <v>845502016</v>
      </c>
      <c r="AN1847">
        <v>439609984</v>
      </c>
      <c r="AO1847">
        <v>108846000</v>
      </c>
      <c r="AP1847">
        <v>292312000</v>
      </c>
      <c r="AQ1847">
        <v>325393984</v>
      </c>
      <c r="AR1847">
        <v>875806016</v>
      </c>
      <c r="AS1847">
        <v>845502016</v>
      </c>
      <c r="AT1847">
        <v>940</v>
      </c>
      <c r="AU1847">
        <v>0.39200000000000002</v>
      </c>
      <c r="AW1847">
        <v>0.30264799999999997</v>
      </c>
      <c r="AX1847">
        <v>0.58408300000000002</v>
      </c>
      <c r="AY1847">
        <v>5.9141199999999998E-2</v>
      </c>
      <c r="AZ1847">
        <v>27563</v>
      </c>
    </row>
    <row r="1848" spans="1:52">
      <c r="A1848">
        <v>2016</v>
      </c>
      <c r="B1848">
        <v>172644</v>
      </c>
      <c r="C1848" t="s">
        <v>294</v>
      </c>
      <c r="D1848" t="s">
        <v>281</v>
      </c>
      <c r="E1848">
        <f t="shared" si="28"/>
        <v>1</v>
      </c>
      <c r="F1848">
        <f>IF(ISNA(VLOOKUP(B1848,criteria!$U$2:$U$174,1,0)),0,1)</f>
        <v>1</v>
      </c>
      <c r="G1848">
        <v>0.81456774542504284</v>
      </c>
      <c r="H1848">
        <v>0.28640991589198761</v>
      </c>
      <c r="I1848">
        <v>11093</v>
      </c>
      <c r="J1848">
        <v>9036</v>
      </c>
      <c r="K1848">
        <v>2398</v>
      </c>
      <c r="L1848">
        <v>190</v>
      </c>
      <c r="M1848">
        <v>2588</v>
      </c>
      <c r="N1848">
        <v>48202</v>
      </c>
      <c r="O1848" t="s">
        <v>282</v>
      </c>
      <c r="P1848" t="s">
        <v>50</v>
      </c>
      <c r="Q1848" t="s">
        <v>54</v>
      </c>
      <c r="R1848">
        <v>-83.072900000000004</v>
      </c>
      <c r="S1848">
        <v>42.358600000000003</v>
      </c>
      <c r="T1848">
        <v>7.6999999999999999E-2</v>
      </c>
      <c r="U1848">
        <v>7314</v>
      </c>
      <c r="V1848">
        <v>382544000</v>
      </c>
      <c r="W1848">
        <v>278606016</v>
      </c>
      <c r="Y1848">
        <v>165480000</v>
      </c>
      <c r="Z1848">
        <v>141642000</v>
      </c>
      <c r="AA1848">
        <v>385550016</v>
      </c>
      <c r="AB1848">
        <v>22358000</v>
      </c>
      <c r="AC1848">
        <v>25302000</v>
      </c>
      <c r="AD1848">
        <v>640358016</v>
      </c>
      <c r="AE1848">
        <v>271039008</v>
      </c>
      <c r="AF1848">
        <v>915526976</v>
      </c>
      <c r="AG1848">
        <v>314100000</v>
      </c>
      <c r="AH1848">
        <v>191999008</v>
      </c>
      <c r="AI1848">
        <v>68814000</v>
      </c>
      <c r="AJ1848">
        <v>260813008</v>
      </c>
      <c r="AK1848">
        <v>90370000</v>
      </c>
      <c r="AL1848">
        <v>47783000</v>
      </c>
      <c r="AM1848">
        <v>869169024</v>
      </c>
      <c r="AN1848">
        <v>442255008</v>
      </c>
      <c r="AO1848">
        <v>114638000</v>
      </c>
      <c r="AP1848">
        <v>325393984</v>
      </c>
      <c r="AQ1848">
        <v>366732000</v>
      </c>
      <c r="AR1848">
        <v>915526976</v>
      </c>
      <c r="AS1848">
        <v>869169024</v>
      </c>
      <c r="AT1848">
        <v>1002</v>
      </c>
      <c r="AU1848">
        <v>0.46600000000000003</v>
      </c>
      <c r="AW1848">
        <v>0.27430300000000002</v>
      </c>
      <c r="AX1848">
        <v>0.59509699999999999</v>
      </c>
      <c r="AY1848">
        <v>5.05776E-2</v>
      </c>
      <c r="AZ1848">
        <v>28605.5</v>
      </c>
    </row>
    <row r="1849" spans="1:52">
      <c r="A1849">
        <v>2017</v>
      </c>
      <c r="B1849">
        <v>172644</v>
      </c>
      <c r="C1849" t="s">
        <v>294</v>
      </c>
      <c r="D1849" t="s">
        <v>281</v>
      </c>
      <c r="E1849">
        <f t="shared" si="28"/>
        <v>1</v>
      </c>
      <c r="F1849">
        <f>IF(ISNA(VLOOKUP(B1849,criteria!$U$2:$U$174,1,0)),0,1)</f>
        <v>1</v>
      </c>
      <c r="G1849">
        <v>0.67405909594938362</v>
      </c>
      <c r="H1849">
        <v>0.25672537255660927</v>
      </c>
      <c r="I1849">
        <v>15331</v>
      </c>
      <c r="J1849">
        <v>10334</v>
      </c>
      <c r="K1849">
        <v>2567</v>
      </c>
      <c r="L1849">
        <v>86</v>
      </c>
      <c r="M1849">
        <v>2653</v>
      </c>
      <c r="T1849">
        <v>8.2000000000000003E-2</v>
      </c>
      <c r="U1849">
        <v>7545</v>
      </c>
      <c r="V1849">
        <v>393768992</v>
      </c>
      <c r="W1849">
        <v>282820992</v>
      </c>
      <c r="Y1849">
        <v>128648000</v>
      </c>
      <c r="Z1849">
        <v>139010000</v>
      </c>
      <c r="AA1849">
        <v>349920000</v>
      </c>
      <c r="AB1849">
        <v>27726000</v>
      </c>
      <c r="AC1849">
        <v>33389000</v>
      </c>
      <c r="AD1849">
        <v>596739968</v>
      </c>
      <c r="AE1849">
        <v>284548992</v>
      </c>
      <c r="AF1849">
        <v>882302976</v>
      </c>
      <c r="AG1849">
        <v>318007008</v>
      </c>
      <c r="AH1849">
        <v>190962000</v>
      </c>
      <c r="AI1849">
        <v>68690000</v>
      </c>
      <c r="AJ1849">
        <v>259652000</v>
      </c>
      <c r="AK1849">
        <v>93159000</v>
      </c>
      <c r="AL1849">
        <v>45443000</v>
      </c>
      <c r="AM1849">
        <v>874742016</v>
      </c>
      <c r="AN1849">
        <v>448351008</v>
      </c>
      <c r="AO1849">
        <v>110673000</v>
      </c>
      <c r="AP1849">
        <v>366732000</v>
      </c>
      <c r="AQ1849">
        <v>396836000</v>
      </c>
      <c r="AR1849">
        <v>882302976</v>
      </c>
      <c r="AS1849">
        <v>874742016</v>
      </c>
    </row>
    <row r="1850" spans="1:52">
      <c r="A1850">
        <v>1990</v>
      </c>
      <c r="B1850">
        <v>172699</v>
      </c>
      <c r="C1850" t="s">
        <v>337</v>
      </c>
      <c r="D1850" t="s">
        <v>281</v>
      </c>
      <c r="E1850">
        <f t="shared" si="28"/>
        <v>0</v>
      </c>
      <c r="F1850">
        <f>IF(ISNA(VLOOKUP(B1850,criteria!$U$2:$U$174,1,0)),0,1)</f>
        <v>1</v>
      </c>
      <c r="G1850" t="s">
        <v>636</v>
      </c>
      <c r="H1850" t="s">
        <v>636</v>
      </c>
      <c r="N1850">
        <v>49008</v>
      </c>
      <c r="O1850" t="s">
        <v>282</v>
      </c>
      <c r="V1850">
        <v>56563000</v>
      </c>
      <c r="Y1850">
        <v>1509000</v>
      </c>
      <c r="Z1850">
        <v>10435000</v>
      </c>
      <c r="AA1850">
        <v>80168000</v>
      </c>
      <c r="AB1850">
        <v>6502000</v>
      </c>
      <c r="AC1850">
        <v>2844000</v>
      </c>
      <c r="AF1850">
        <v>209015008</v>
      </c>
      <c r="AG1850">
        <v>63880000</v>
      </c>
      <c r="AH1850">
        <v>6417000</v>
      </c>
      <c r="AI1850">
        <v>8104000</v>
      </c>
      <c r="AJ1850">
        <v>14521000</v>
      </c>
      <c r="AK1850">
        <v>17825000</v>
      </c>
      <c r="AL1850">
        <v>13124000</v>
      </c>
      <c r="AM1850">
        <v>209331008</v>
      </c>
      <c r="AN1850">
        <v>80415000</v>
      </c>
      <c r="AO1850">
        <v>24245000</v>
      </c>
    </row>
    <row r="1851" spans="1:52">
      <c r="A1851">
        <v>1991</v>
      </c>
      <c r="B1851">
        <v>172699</v>
      </c>
      <c r="C1851" t="s">
        <v>337</v>
      </c>
      <c r="D1851" t="s">
        <v>281</v>
      </c>
      <c r="E1851">
        <f t="shared" si="28"/>
        <v>0</v>
      </c>
      <c r="F1851">
        <f>IF(ISNA(VLOOKUP(B1851,criteria!$U$2:$U$174,1,0)),0,1)</f>
        <v>1</v>
      </c>
      <c r="G1851" t="s">
        <v>636</v>
      </c>
      <c r="H1851" t="s">
        <v>636</v>
      </c>
      <c r="N1851">
        <v>49008</v>
      </c>
      <c r="O1851" t="s">
        <v>282</v>
      </c>
      <c r="V1851">
        <v>62801696</v>
      </c>
      <c r="Y1851">
        <v>1400076</v>
      </c>
      <c r="Z1851">
        <v>12873007</v>
      </c>
      <c r="AA1851">
        <v>108198208</v>
      </c>
      <c r="AB1851">
        <v>5632444</v>
      </c>
      <c r="AC1851">
        <v>2933424</v>
      </c>
      <c r="AF1851">
        <v>249753712</v>
      </c>
      <c r="AG1851">
        <v>68494192</v>
      </c>
      <c r="AH1851">
        <v>8496819</v>
      </c>
      <c r="AI1851">
        <v>8406830</v>
      </c>
      <c r="AJ1851">
        <v>16903648</v>
      </c>
      <c r="AK1851">
        <v>17855196</v>
      </c>
      <c r="AL1851">
        <v>13466738</v>
      </c>
      <c r="AM1851">
        <v>239354528</v>
      </c>
      <c r="AN1851">
        <v>87261400</v>
      </c>
      <c r="AO1851">
        <v>26966666</v>
      </c>
    </row>
    <row r="1852" spans="1:52">
      <c r="A1852">
        <v>1992</v>
      </c>
      <c r="B1852">
        <v>172699</v>
      </c>
      <c r="C1852" t="s">
        <v>337</v>
      </c>
      <c r="D1852" t="s">
        <v>281</v>
      </c>
      <c r="E1852">
        <f t="shared" si="28"/>
        <v>0</v>
      </c>
      <c r="F1852">
        <f>IF(ISNA(VLOOKUP(B1852,criteria!$U$2:$U$174,1,0)),0,1)</f>
        <v>1</v>
      </c>
      <c r="G1852" t="s">
        <v>636</v>
      </c>
      <c r="H1852" t="s">
        <v>636</v>
      </c>
      <c r="N1852">
        <v>49008</v>
      </c>
      <c r="O1852" t="s">
        <v>282</v>
      </c>
      <c r="V1852">
        <v>70871032</v>
      </c>
      <c r="Y1852">
        <v>1953379</v>
      </c>
      <c r="Z1852">
        <v>13966336</v>
      </c>
      <c r="AA1852">
        <v>91430088</v>
      </c>
      <c r="AB1852">
        <v>6085274</v>
      </c>
      <c r="AC1852">
        <v>2814478</v>
      </c>
      <c r="AF1852">
        <v>247884592</v>
      </c>
      <c r="AG1852">
        <v>71677848</v>
      </c>
      <c r="AH1852">
        <v>8465920</v>
      </c>
      <c r="AI1852">
        <v>7791626</v>
      </c>
      <c r="AJ1852">
        <v>16257546</v>
      </c>
      <c r="AK1852">
        <v>20521668</v>
      </c>
      <c r="AL1852">
        <v>13711665</v>
      </c>
      <c r="AM1852">
        <v>242343584</v>
      </c>
      <c r="AN1852">
        <v>88034080</v>
      </c>
      <c r="AO1852">
        <v>28850452</v>
      </c>
    </row>
    <row r="1853" spans="1:52">
      <c r="A1853">
        <v>1993</v>
      </c>
      <c r="B1853">
        <v>172699</v>
      </c>
      <c r="C1853" t="s">
        <v>337</v>
      </c>
      <c r="D1853" t="s">
        <v>281</v>
      </c>
      <c r="E1853">
        <f t="shared" si="28"/>
        <v>0</v>
      </c>
      <c r="F1853">
        <f>IF(ISNA(VLOOKUP(B1853,criteria!$U$2:$U$174,1,0)),0,1)</f>
        <v>1</v>
      </c>
      <c r="G1853" t="s">
        <v>636</v>
      </c>
      <c r="H1853" t="s">
        <v>636</v>
      </c>
      <c r="N1853">
        <v>490085167</v>
      </c>
      <c r="O1853" t="s">
        <v>282</v>
      </c>
      <c r="V1853">
        <v>73821000</v>
      </c>
      <c r="Y1853">
        <v>1793000</v>
      </c>
      <c r="Z1853">
        <v>12340000</v>
      </c>
      <c r="AA1853">
        <v>90702000</v>
      </c>
      <c r="AB1853">
        <v>9917000</v>
      </c>
      <c r="AC1853">
        <v>2317000</v>
      </c>
      <c r="AF1853">
        <v>250956992</v>
      </c>
      <c r="AG1853">
        <v>74871000</v>
      </c>
      <c r="AH1853">
        <v>8784000</v>
      </c>
      <c r="AI1853">
        <v>9000000</v>
      </c>
      <c r="AJ1853">
        <v>17784000</v>
      </c>
      <c r="AK1853">
        <v>21043000</v>
      </c>
      <c r="AL1853">
        <v>14430000</v>
      </c>
      <c r="AM1853">
        <v>249494000</v>
      </c>
      <c r="AN1853">
        <v>89299000</v>
      </c>
      <c r="AO1853">
        <v>32417000</v>
      </c>
    </row>
    <row r="1854" spans="1:52">
      <c r="A1854">
        <v>1994</v>
      </c>
      <c r="B1854">
        <v>172699</v>
      </c>
      <c r="C1854" t="s">
        <v>337</v>
      </c>
      <c r="D1854" t="s">
        <v>281</v>
      </c>
      <c r="E1854">
        <f t="shared" si="28"/>
        <v>0</v>
      </c>
      <c r="F1854">
        <f>IF(ISNA(VLOOKUP(B1854,criteria!$U$2:$U$174,1,0)),0,1)</f>
        <v>1</v>
      </c>
      <c r="G1854" t="s">
        <v>636</v>
      </c>
      <c r="H1854" t="s">
        <v>636</v>
      </c>
      <c r="N1854">
        <v>490085167</v>
      </c>
      <c r="O1854" t="s">
        <v>282</v>
      </c>
      <c r="V1854">
        <v>76237072</v>
      </c>
      <c r="Y1854">
        <v>1837275</v>
      </c>
      <c r="Z1854">
        <v>18163744</v>
      </c>
      <c r="AA1854">
        <v>95725016</v>
      </c>
      <c r="AB1854">
        <v>7450273</v>
      </c>
      <c r="AC1854">
        <v>2504089</v>
      </c>
      <c r="AF1854">
        <v>265578128</v>
      </c>
      <c r="AG1854">
        <v>78731520</v>
      </c>
      <c r="AH1854">
        <v>9437893</v>
      </c>
      <c r="AI1854">
        <v>8895810</v>
      </c>
      <c r="AJ1854">
        <v>18333704</v>
      </c>
      <c r="AK1854">
        <v>21910082</v>
      </c>
      <c r="AL1854">
        <v>14061299</v>
      </c>
      <c r="AM1854">
        <v>264856848</v>
      </c>
      <c r="AN1854">
        <v>82683608</v>
      </c>
      <c r="AO1854">
        <v>33270752</v>
      </c>
    </row>
    <row r="1855" spans="1:52">
      <c r="A1855">
        <v>1995</v>
      </c>
      <c r="B1855">
        <v>172699</v>
      </c>
      <c r="C1855" t="s">
        <v>337</v>
      </c>
      <c r="D1855" t="s">
        <v>281</v>
      </c>
      <c r="E1855">
        <f t="shared" si="28"/>
        <v>0</v>
      </c>
      <c r="F1855">
        <f>IF(ISNA(VLOOKUP(B1855,criteria!$U$2:$U$174,1,0)),0,1)</f>
        <v>1</v>
      </c>
      <c r="G1855" t="s">
        <v>636</v>
      </c>
      <c r="H1855" t="s">
        <v>636</v>
      </c>
      <c r="V1855">
        <v>78439408</v>
      </c>
      <c r="Y1855">
        <v>3816757</v>
      </c>
      <c r="Z1855">
        <v>12202407</v>
      </c>
      <c r="AA1855">
        <v>104822712</v>
      </c>
      <c r="AB1855">
        <v>9277626</v>
      </c>
      <c r="AC1855">
        <v>2379763</v>
      </c>
      <c r="AF1855">
        <v>275350592</v>
      </c>
      <c r="AG1855">
        <v>80848192</v>
      </c>
      <c r="AH1855">
        <v>8683334</v>
      </c>
      <c r="AI1855">
        <v>9629673</v>
      </c>
      <c r="AJ1855">
        <v>18313008</v>
      </c>
      <c r="AK1855">
        <v>22773464</v>
      </c>
      <c r="AL1855">
        <v>15064148</v>
      </c>
      <c r="AM1855">
        <v>272930368</v>
      </c>
      <c r="AN1855">
        <v>93781088</v>
      </c>
      <c r="AO1855">
        <v>34049660</v>
      </c>
    </row>
    <row r="1856" spans="1:52">
      <c r="A1856">
        <v>1996</v>
      </c>
      <c r="B1856">
        <v>172699</v>
      </c>
      <c r="C1856" t="s">
        <v>337</v>
      </c>
      <c r="D1856" t="s">
        <v>281</v>
      </c>
      <c r="E1856">
        <f t="shared" si="28"/>
        <v>0</v>
      </c>
      <c r="F1856">
        <f>IF(ISNA(VLOOKUP(B1856,criteria!$U$2:$U$174,1,0)),0,1)</f>
        <v>1</v>
      </c>
      <c r="G1856" t="s">
        <v>636</v>
      </c>
      <c r="H1856" t="s">
        <v>636</v>
      </c>
      <c r="N1856">
        <v>490085167</v>
      </c>
      <c r="O1856" t="s">
        <v>282</v>
      </c>
      <c r="V1856">
        <v>80027120</v>
      </c>
      <c r="Y1856">
        <v>1999925</v>
      </c>
      <c r="Z1856">
        <v>15148226</v>
      </c>
      <c r="AA1856">
        <v>107996576</v>
      </c>
      <c r="AB1856">
        <v>12479123</v>
      </c>
      <c r="AC1856">
        <v>8633991</v>
      </c>
      <c r="AF1856">
        <v>298414560</v>
      </c>
      <c r="AG1856">
        <v>86019344</v>
      </c>
      <c r="AH1856">
        <v>8278472</v>
      </c>
      <c r="AI1856">
        <v>8675811</v>
      </c>
      <c r="AJ1856">
        <v>16954284</v>
      </c>
      <c r="AK1856">
        <v>25286800</v>
      </c>
      <c r="AL1856">
        <v>16172137</v>
      </c>
      <c r="AM1856">
        <v>288822944</v>
      </c>
      <c r="AN1856">
        <v>98488176</v>
      </c>
      <c r="AO1856">
        <v>35571728</v>
      </c>
      <c r="AP1856">
        <v>56876088</v>
      </c>
      <c r="AQ1856">
        <v>71558144</v>
      </c>
      <c r="AT1856">
        <v>1449</v>
      </c>
      <c r="AU1856">
        <v>0.52200000000000002</v>
      </c>
    </row>
    <row r="1857" spans="1:52">
      <c r="A1857">
        <v>1997</v>
      </c>
      <c r="B1857">
        <v>172699</v>
      </c>
      <c r="C1857" t="s">
        <v>337</v>
      </c>
      <c r="D1857" t="s">
        <v>281</v>
      </c>
      <c r="E1857">
        <f t="shared" si="28"/>
        <v>0</v>
      </c>
      <c r="F1857">
        <f>IF(ISNA(VLOOKUP(B1857,criteria!$U$2:$U$174,1,0)),0,1)</f>
        <v>1</v>
      </c>
      <c r="G1857" t="s">
        <v>636</v>
      </c>
      <c r="H1857" t="s">
        <v>636</v>
      </c>
      <c r="N1857">
        <v>490085167</v>
      </c>
      <c r="O1857" t="s">
        <v>282</v>
      </c>
      <c r="V1857">
        <v>88184016</v>
      </c>
      <c r="Y1857">
        <v>920193</v>
      </c>
      <c r="Z1857">
        <v>15589715</v>
      </c>
      <c r="AA1857">
        <v>110314512</v>
      </c>
      <c r="AB1857">
        <v>14213800</v>
      </c>
      <c r="AC1857">
        <v>5761038</v>
      </c>
      <c r="AF1857">
        <v>313637952</v>
      </c>
      <c r="AG1857">
        <v>92297352</v>
      </c>
      <c r="AH1857">
        <v>9986961</v>
      </c>
      <c r="AI1857">
        <v>8213702</v>
      </c>
      <c r="AJ1857">
        <v>18200664</v>
      </c>
      <c r="AK1857">
        <v>28663682</v>
      </c>
      <c r="AL1857">
        <v>17171100</v>
      </c>
      <c r="AM1857">
        <v>309701312</v>
      </c>
      <c r="AN1857">
        <v>106018192</v>
      </c>
      <c r="AO1857">
        <v>33207332</v>
      </c>
      <c r="AP1857">
        <v>71558144</v>
      </c>
      <c r="AQ1857">
        <v>86669920</v>
      </c>
      <c r="AT1857">
        <v>1452</v>
      </c>
      <c r="AU1857">
        <v>0.50700000000000001</v>
      </c>
      <c r="AW1857">
        <v>0.19171099999999999</v>
      </c>
      <c r="AX1857">
        <v>0.58723999999999998</v>
      </c>
      <c r="AY1857">
        <v>6.4886700000000005E-2</v>
      </c>
      <c r="AZ1857">
        <v>45955.5</v>
      </c>
    </row>
    <row r="1858" spans="1:52">
      <c r="A1858">
        <v>1998</v>
      </c>
      <c r="B1858">
        <v>172699</v>
      </c>
      <c r="C1858" t="s">
        <v>337</v>
      </c>
      <c r="D1858" t="s">
        <v>281</v>
      </c>
      <c r="E1858">
        <f t="shared" ref="E1858:E1921" si="29">IF(M1858&gt;999,1,0)</f>
        <v>0</v>
      </c>
      <c r="F1858">
        <f>IF(ISNA(VLOOKUP(B1858,criteria!$U$2:$U$174,1,0)),0,1)</f>
        <v>1</v>
      </c>
      <c r="G1858" t="s">
        <v>636</v>
      </c>
      <c r="H1858" t="s">
        <v>636</v>
      </c>
      <c r="V1858">
        <v>96296624</v>
      </c>
      <c r="Y1858">
        <v>172703</v>
      </c>
      <c r="Z1858">
        <v>15771344</v>
      </c>
      <c r="AA1858">
        <v>113747744</v>
      </c>
      <c r="AB1858">
        <v>9548447</v>
      </c>
      <c r="AC1858">
        <v>5642832</v>
      </c>
      <c r="AF1858">
        <v>334168224</v>
      </c>
      <c r="AG1858">
        <v>94786424</v>
      </c>
      <c r="AH1858">
        <v>12381093</v>
      </c>
      <c r="AI1858">
        <v>8211972</v>
      </c>
      <c r="AJ1858">
        <v>20593064</v>
      </c>
      <c r="AK1858">
        <v>29230848</v>
      </c>
      <c r="AL1858">
        <v>17546768</v>
      </c>
      <c r="AM1858">
        <v>328430688</v>
      </c>
      <c r="AN1858">
        <v>111537296</v>
      </c>
      <c r="AO1858">
        <v>33682328</v>
      </c>
      <c r="AP1858">
        <v>86669920</v>
      </c>
      <c r="AQ1858">
        <v>102487648</v>
      </c>
      <c r="AT1858">
        <v>1543</v>
      </c>
      <c r="AU1858">
        <v>0.54900000000000004</v>
      </c>
      <c r="AW1858">
        <v>0.173957</v>
      </c>
      <c r="AX1858">
        <v>0.57579199999999997</v>
      </c>
      <c r="AY1858">
        <v>5.9228500000000003E-2</v>
      </c>
      <c r="AZ1858">
        <v>48562</v>
      </c>
    </row>
    <row r="1859" spans="1:52">
      <c r="A1859">
        <v>1999</v>
      </c>
      <c r="B1859">
        <v>172699</v>
      </c>
      <c r="C1859" t="s">
        <v>337</v>
      </c>
      <c r="D1859" t="s">
        <v>281</v>
      </c>
      <c r="E1859">
        <f t="shared" si="29"/>
        <v>0</v>
      </c>
      <c r="F1859">
        <f>IF(ISNA(VLOOKUP(B1859,criteria!$U$2:$U$174,1,0)),0,1)</f>
        <v>1</v>
      </c>
      <c r="G1859" t="s">
        <v>636</v>
      </c>
      <c r="H1859" t="s">
        <v>636</v>
      </c>
      <c r="N1859">
        <v>490085167</v>
      </c>
      <c r="O1859" t="s">
        <v>282</v>
      </c>
      <c r="V1859">
        <v>105282968</v>
      </c>
      <c r="Y1859">
        <v>1882184</v>
      </c>
      <c r="Z1859">
        <v>15943585</v>
      </c>
      <c r="AA1859">
        <v>119493888</v>
      </c>
      <c r="AB1859">
        <v>12965020</v>
      </c>
      <c r="AC1859">
        <v>3022007</v>
      </c>
      <c r="AF1859">
        <v>353710752</v>
      </c>
      <c r="AG1859">
        <v>102749288</v>
      </c>
      <c r="AH1859">
        <v>10769265</v>
      </c>
      <c r="AI1859">
        <v>9171571</v>
      </c>
      <c r="AJ1859">
        <v>19940836</v>
      </c>
      <c r="AK1859">
        <v>32109272</v>
      </c>
      <c r="AL1859">
        <v>19444720</v>
      </c>
      <c r="AM1859">
        <v>359342912</v>
      </c>
      <c r="AN1859">
        <v>132194632</v>
      </c>
      <c r="AO1859">
        <v>42231804</v>
      </c>
      <c r="AP1859">
        <v>102487648</v>
      </c>
      <c r="AQ1859">
        <v>116276608</v>
      </c>
      <c r="AT1859">
        <v>1513</v>
      </c>
      <c r="AU1859">
        <v>0.54900000000000004</v>
      </c>
      <c r="AV1859">
        <v>4831</v>
      </c>
      <c r="AW1859">
        <v>0.161546</v>
      </c>
      <c r="AX1859">
        <v>0.55415300000000001</v>
      </c>
      <c r="AY1859">
        <v>5.4152600000000002E-2</v>
      </c>
      <c r="AZ1859">
        <v>51239.5</v>
      </c>
    </row>
    <row r="1860" spans="1:52">
      <c r="A1860">
        <v>2000</v>
      </c>
      <c r="B1860">
        <v>172699</v>
      </c>
      <c r="C1860" t="s">
        <v>337</v>
      </c>
      <c r="D1860" t="s">
        <v>281</v>
      </c>
      <c r="E1860">
        <f t="shared" si="29"/>
        <v>0</v>
      </c>
      <c r="F1860">
        <f>IF(ISNA(VLOOKUP(B1860,criteria!$U$2:$U$174,1,0)),0,1)</f>
        <v>1</v>
      </c>
      <c r="G1860" t="s">
        <v>636</v>
      </c>
      <c r="H1860" t="s">
        <v>636</v>
      </c>
      <c r="V1860">
        <v>115508496</v>
      </c>
      <c r="Y1860">
        <v>74064</v>
      </c>
      <c r="Z1860">
        <v>21213044</v>
      </c>
      <c r="AA1860">
        <v>125842304</v>
      </c>
      <c r="AB1860">
        <v>11737186</v>
      </c>
      <c r="AC1860">
        <v>4110037</v>
      </c>
      <c r="AF1860">
        <v>380885376</v>
      </c>
      <c r="AG1860">
        <v>110860424</v>
      </c>
      <c r="AH1860">
        <v>13628127</v>
      </c>
      <c r="AI1860">
        <v>10044572</v>
      </c>
      <c r="AJ1860">
        <v>23672700</v>
      </c>
      <c r="AK1860">
        <v>36491672</v>
      </c>
      <c r="AL1860">
        <v>21021394</v>
      </c>
      <c r="AM1860">
        <v>384849888</v>
      </c>
      <c r="AN1860">
        <v>141196336</v>
      </c>
      <c r="AO1860">
        <v>46709704</v>
      </c>
      <c r="AP1860">
        <v>116276608</v>
      </c>
      <c r="AQ1860">
        <v>117519872</v>
      </c>
      <c r="AT1860">
        <v>1683</v>
      </c>
      <c r="AU1860">
        <v>0.53200000000000003</v>
      </c>
      <c r="AV1860">
        <v>5073</v>
      </c>
      <c r="AW1860">
        <v>0.154139</v>
      </c>
      <c r="AX1860">
        <v>0.53967100000000001</v>
      </c>
      <c r="AY1860">
        <v>5.1338700000000001E-2</v>
      </c>
      <c r="AZ1860">
        <v>53375.5</v>
      </c>
    </row>
    <row r="1861" spans="1:52">
      <c r="A1861">
        <v>2001</v>
      </c>
      <c r="B1861">
        <v>172699</v>
      </c>
      <c r="C1861" t="s">
        <v>337</v>
      </c>
      <c r="D1861" t="s">
        <v>281</v>
      </c>
      <c r="E1861">
        <f t="shared" si="29"/>
        <v>1</v>
      </c>
      <c r="F1861">
        <f>IF(ISNA(VLOOKUP(B1861,criteria!$U$2:$U$174,1,0)),0,1)</f>
        <v>1</v>
      </c>
      <c r="G1861">
        <v>0.84057113264777683</v>
      </c>
      <c r="H1861">
        <v>0.40494631226896671</v>
      </c>
      <c r="I1861">
        <v>13517</v>
      </c>
      <c r="J1861">
        <v>11362</v>
      </c>
      <c r="K1861">
        <v>4566</v>
      </c>
      <c r="L1861">
        <v>35</v>
      </c>
      <c r="M1861">
        <v>4601</v>
      </c>
      <c r="N1861">
        <v>490085167</v>
      </c>
      <c r="O1861" t="s">
        <v>282</v>
      </c>
      <c r="V1861">
        <v>135315744</v>
      </c>
      <c r="W1861">
        <v>121856432</v>
      </c>
      <c r="Y1861">
        <v>3834736</v>
      </c>
      <c r="Z1861">
        <v>20991296</v>
      </c>
      <c r="AA1861">
        <v>131887624</v>
      </c>
      <c r="AB1861">
        <v>15905052</v>
      </c>
      <c r="AC1861">
        <v>17963174</v>
      </c>
      <c r="AD1861">
        <v>253279232</v>
      </c>
      <c r="AE1861">
        <v>145650704</v>
      </c>
      <c r="AF1861">
        <v>402860192</v>
      </c>
      <c r="AG1861">
        <v>140148608</v>
      </c>
      <c r="AH1861">
        <v>18785050</v>
      </c>
      <c r="AI1861">
        <v>13404134</v>
      </c>
      <c r="AJ1861">
        <v>32189184</v>
      </c>
      <c r="AK1861">
        <v>34230116</v>
      </c>
      <c r="AL1861">
        <v>25039440</v>
      </c>
      <c r="AM1861">
        <v>404672896</v>
      </c>
      <c r="AN1861">
        <v>162540736</v>
      </c>
      <c r="AO1861">
        <v>49384068</v>
      </c>
      <c r="AR1861">
        <v>402860192</v>
      </c>
      <c r="AS1861">
        <v>404672896</v>
      </c>
      <c r="AT1861">
        <v>1661</v>
      </c>
      <c r="AU1861">
        <v>0.53200000000000003</v>
      </c>
      <c r="AV1861">
        <v>5517</v>
      </c>
      <c r="AW1861">
        <v>0.14407500000000001</v>
      </c>
      <c r="AX1861">
        <v>0.52551199999999998</v>
      </c>
      <c r="AY1861">
        <v>4.5578300000000002E-2</v>
      </c>
      <c r="AZ1861">
        <v>56805</v>
      </c>
    </row>
    <row r="1862" spans="1:52">
      <c r="A1862">
        <v>2002</v>
      </c>
      <c r="B1862">
        <v>172699</v>
      </c>
      <c r="C1862" t="s">
        <v>337</v>
      </c>
      <c r="D1862" t="s">
        <v>281</v>
      </c>
      <c r="E1862">
        <f t="shared" si="29"/>
        <v>1</v>
      </c>
      <c r="F1862">
        <f>IF(ISNA(VLOOKUP(B1862,criteria!$U$2:$U$174,1,0)),0,1)</f>
        <v>1</v>
      </c>
      <c r="G1862">
        <v>0.8010990399191511</v>
      </c>
      <c r="H1862">
        <v>0.35275565717890089</v>
      </c>
      <c r="I1862">
        <v>15832</v>
      </c>
      <c r="J1862">
        <v>12683</v>
      </c>
      <c r="K1862">
        <v>4444</v>
      </c>
      <c r="L1862">
        <v>30</v>
      </c>
      <c r="M1862">
        <v>4474</v>
      </c>
      <c r="V1862">
        <v>149473712</v>
      </c>
      <c r="W1862">
        <v>134691760</v>
      </c>
      <c r="Y1862">
        <v>5558597</v>
      </c>
      <c r="Z1862">
        <v>29719628</v>
      </c>
      <c r="AA1862">
        <v>128161224</v>
      </c>
      <c r="AB1862">
        <v>10409417</v>
      </c>
      <c r="AC1862">
        <v>24141988</v>
      </c>
      <c r="AD1862">
        <v>286233792</v>
      </c>
      <c r="AE1862">
        <v>136931520</v>
      </c>
      <c r="AF1862">
        <v>463651424</v>
      </c>
      <c r="AG1862">
        <v>148152416</v>
      </c>
      <c r="AH1862">
        <v>25346438</v>
      </c>
      <c r="AI1862">
        <v>13129831</v>
      </c>
      <c r="AJ1862">
        <v>38476268</v>
      </c>
      <c r="AK1862">
        <v>36876312</v>
      </c>
      <c r="AL1862">
        <v>26121632</v>
      </c>
      <c r="AM1862">
        <v>421860480</v>
      </c>
      <c r="AN1862">
        <v>166064736</v>
      </c>
      <c r="AO1862">
        <v>61185492</v>
      </c>
      <c r="AP1862">
        <v>109755000</v>
      </c>
      <c r="AQ1862">
        <v>110543000</v>
      </c>
      <c r="AR1862">
        <v>463651424</v>
      </c>
      <c r="AS1862">
        <v>421860480</v>
      </c>
      <c r="AT1862">
        <v>1803</v>
      </c>
      <c r="AU1862">
        <v>0.56100000000000005</v>
      </c>
      <c r="AV1862">
        <v>6128</v>
      </c>
      <c r="AW1862">
        <v>0.14002300000000001</v>
      </c>
      <c r="AX1862">
        <v>0.52378199999999997</v>
      </c>
      <c r="AY1862">
        <v>4.3851500000000002E-2</v>
      </c>
      <c r="AZ1862">
        <v>58183</v>
      </c>
    </row>
    <row r="1863" spans="1:52">
      <c r="A1863">
        <v>2003</v>
      </c>
      <c r="B1863">
        <v>172699</v>
      </c>
      <c r="C1863" t="s">
        <v>337</v>
      </c>
      <c r="D1863" t="s">
        <v>281</v>
      </c>
      <c r="E1863">
        <f t="shared" si="29"/>
        <v>1</v>
      </c>
      <c r="F1863">
        <f>IF(ISNA(VLOOKUP(B1863,criteria!$U$2:$U$174,1,0)),0,1)</f>
        <v>1</v>
      </c>
      <c r="G1863">
        <v>0.82271523178807948</v>
      </c>
      <c r="H1863">
        <v>0.34275134830556225</v>
      </c>
      <c r="I1863">
        <v>15100</v>
      </c>
      <c r="J1863">
        <v>12423</v>
      </c>
      <c r="K1863">
        <v>4228</v>
      </c>
      <c r="L1863">
        <v>30</v>
      </c>
      <c r="M1863">
        <v>4258</v>
      </c>
      <c r="N1863" t="s">
        <v>318</v>
      </c>
      <c r="O1863" t="s">
        <v>282</v>
      </c>
      <c r="V1863">
        <v>168095536</v>
      </c>
      <c r="W1863">
        <v>152138832</v>
      </c>
      <c r="Y1863">
        <v>5595439</v>
      </c>
      <c r="Z1863">
        <v>31171792</v>
      </c>
      <c r="AA1863">
        <v>125011152</v>
      </c>
      <c r="AB1863">
        <v>12398439</v>
      </c>
      <c r="AC1863">
        <v>21364286</v>
      </c>
      <c r="AD1863">
        <v>310823072</v>
      </c>
      <c r="AE1863">
        <v>126576120</v>
      </c>
      <c r="AF1863">
        <v>466071328</v>
      </c>
      <c r="AG1863">
        <v>147831216</v>
      </c>
      <c r="AH1863">
        <v>25120628</v>
      </c>
      <c r="AI1863">
        <v>11816124</v>
      </c>
      <c r="AJ1863">
        <v>36936752</v>
      </c>
      <c r="AK1863">
        <v>44822732</v>
      </c>
      <c r="AL1863">
        <v>25327354</v>
      </c>
      <c r="AM1863">
        <v>416497568</v>
      </c>
      <c r="AN1863">
        <v>161135936</v>
      </c>
      <c r="AO1863">
        <v>60195308</v>
      </c>
      <c r="AP1863">
        <v>110543000</v>
      </c>
      <c r="AQ1863">
        <v>136786000</v>
      </c>
      <c r="AR1863">
        <v>466071328</v>
      </c>
      <c r="AS1863">
        <v>416497568</v>
      </c>
      <c r="AT1863">
        <v>1980</v>
      </c>
      <c r="AU1863">
        <v>0.54700000000000004</v>
      </c>
      <c r="AV1863">
        <v>6496</v>
      </c>
      <c r="AW1863">
        <v>0.14699100000000001</v>
      </c>
      <c r="AX1863">
        <v>0.52920999999999996</v>
      </c>
      <c r="AY1863">
        <v>4.5278899999999997E-2</v>
      </c>
      <c r="AZ1863">
        <v>59381</v>
      </c>
    </row>
    <row r="1864" spans="1:52">
      <c r="A1864">
        <v>2004</v>
      </c>
      <c r="B1864">
        <v>172699</v>
      </c>
      <c r="C1864" t="s">
        <v>337</v>
      </c>
      <c r="D1864" t="s">
        <v>281</v>
      </c>
      <c r="E1864">
        <f t="shared" si="29"/>
        <v>1</v>
      </c>
      <c r="F1864">
        <f>IF(ISNA(VLOOKUP(B1864,criteria!$U$2:$U$174,1,0)),0,1)</f>
        <v>1</v>
      </c>
      <c r="G1864">
        <v>0.85003543586109143</v>
      </c>
      <c r="H1864">
        <v>0.31357345339336334</v>
      </c>
      <c r="I1864">
        <v>14110</v>
      </c>
      <c r="J1864">
        <v>11994</v>
      </c>
      <c r="K1864">
        <v>3731</v>
      </c>
      <c r="L1864">
        <v>30</v>
      </c>
      <c r="M1864">
        <v>3761</v>
      </c>
      <c r="N1864" t="s">
        <v>318</v>
      </c>
      <c r="O1864" t="s">
        <v>282</v>
      </c>
      <c r="P1864" t="s">
        <v>50</v>
      </c>
      <c r="V1864">
        <v>176583984</v>
      </c>
      <c r="W1864">
        <v>159231552</v>
      </c>
      <c r="Y1864">
        <v>8097000</v>
      </c>
      <c r="Z1864">
        <v>31692240</v>
      </c>
      <c r="AA1864">
        <v>122797784</v>
      </c>
      <c r="AB1864">
        <v>15559829</v>
      </c>
      <c r="AC1864">
        <v>18614536</v>
      </c>
      <c r="AD1864">
        <v>301654528</v>
      </c>
      <c r="AE1864">
        <v>136263856</v>
      </c>
      <c r="AF1864">
        <v>460007008</v>
      </c>
      <c r="AG1864">
        <v>150898064</v>
      </c>
      <c r="AH1864">
        <v>29319622</v>
      </c>
      <c r="AI1864">
        <v>10471584</v>
      </c>
      <c r="AJ1864">
        <v>39791208</v>
      </c>
      <c r="AK1864">
        <v>48441252</v>
      </c>
      <c r="AL1864">
        <v>24462068</v>
      </c>
      <c r="AM1864">
        <v>420716544</v>
      </c>
      <c r="AN1864">
        <v>161870816</v>
      </c>
      <c r="AO1864">
        <v>57068720</v>
      </c>
      <c r="AP1864">
        <v>136786000</v>
      </c>
      <c r="AQ1864">
        <v>150242000</v>
      </c>
      <c r="AR1864">
        <v>460007008</v>
      </c>
      <c r="AS1864">
        <v>420716544</v>
      </c>
      <c r="AT1864">
        <v>2341</v>
      </c>
      <c r="AU1864">
        <v>0.54400000000000004</v>
      </c>
      <c r="AV1864">
        <v>6496</v>
      </c>
      <c r="AW1864">
        <v>0.148225</v>
      </c>
      <c r="AX1864">
        <v>0.51938600000000001</v>
      </c>
      <c r="AY1864">
        <v>4.3890199999999997E-2</v>
      </c>
      <c r="AZ1864">
        <v>60995</v>
      </c>
    </row>
    <row r="1865" spans="1:52">
      <c r="A1865">
        <v>2005</v>
      </c>
      <c r="B1865">
        <v>172699</v>
      </c>
      <c r="C1865" t="s">
        <v>295</v>
      </c>
      <c r="D1865" t="s">
        <v>281</v>
      </c>
      <c r="E1865">
        <f t="shared" si="29"/>
        <v>1</v>
      </c>
      <c r="F1865">
        <f>IF(ISNA(VLOOKUP(B1865,criteria!$U$2:$U$174,1,0)),0,1)</f>
        <v>1</v>
      </c>
      <c r="G1865">
        <v>0.85434715346534651</v>
      </c>
      <c r="H1865">
        <v>0.33870529651425985</v>
      </c>
      <c r="I1865">
        <v>12928</v>
      </c>
      <c r="J1865">
        <v>11045</v>
      </c>
      <c r="K1865">
        <v>3698</v>
      </c>
      <c r="L1865">
        <v>43</v>
      </c>
      <c r="M1865">
        <v>3741</v>
      </c>
      <c r="N1865" t="s">
        <v>318</v>
      </c>
      <c r="O1865" t="s">
        <v>282</v>
      </c>
      <c r="P1865" t="s">
        <v>50</v>
      </c>
      <c r="Q1865" t="s">
        <v>54</v>
      </c>
      <c r="V1865">
        <v>190016128</v>
      </c>
      <c r="W1865">
        <v>168553952</v>
      </c>
      <c r="Y1865">
        <v>10114828</v>
      </c>
      <c r="Z1865">
        <v>29995726</v>
      </c>
      <c r="AA1865">
        <v>122261336</v>
      </c>
      <c r="AB1865">
        <v>9799054</v>
      </c>
      <c r="AC1865">
        <v>28179772</v>
      </c>
      <c r="AD1865">
        <v>320116736</v>
      </c>
      <c r="AE1865">
        <v>126855464</v>
      </c>
      <c r="AF1865">
        <v>452606080</v>
      </c>
      <c r="AG1865">
        <v>155869328</v>
      </c>
      <c r="AH1865">
        <v>30827170</v>
      </c>
      <c r="AI1865">
        <v>10838978</v>
      </c>
      <c r="AJ1865">
        <v>41666148</v>
      </c>
      <c r="AK1865">
        <v>44670404</v>
      </c>
      <c r="AL1865">
        <v>24105556</v>
      </c>
      <c r="AM1865">
        <v>437342080</v>
      </c>
      <c r="AN1865">
        <v>165917376</v>
      </c>
      <c r="AO1865">
        <v>63379900</v>
      </c>
      <c r="AP1865">
        <v>150242000</v>
      </c>
      <c r="AQ1865">
        <v>168399008</v>
      </c>
      <c r="AR1865">
        <v>452606080</v>
      </c>
      <c r="AS1865">
        <v>437342080</v>
      </c>
      <c r="AT1865">
        <v>2398</v>
      </c>
      <c r="AU1865">
        <v>0.54100000000000004</v>
      </c>
      <c r="AV1865">
        <v>6821</v>
      </c>
      <c r="AW1865">
        <v>0.14210900000000001</v>
      </c>
      <c r="AX1865">
        <v>0.52175099999999996</v>
      </c>
      <c r="AY1865">
        <v>3.9479800000000002E-2</v>
      </c>
      <c r="AZ1865">
        <v>59737</v>
      </c>
    </row>
    <row r="1866" spans="1:52">
      <c r="A1866">
        <v>2006</v>
      </c>
      <c r="B1866">
        <v>172699</v>
      </c>
      <c r="C1866" t="s">
        <v>295</v>
      </c>
      <c r="D1866" t="s">
        <v>281</v>
      </c>
      <c r="E1866">
        <f t="shared" si="29"/>
        <v>1</v>
      </c>
      <c r="F1866">
        <f>IF(ISNA(VLOOKUP(B1866,criteria!$U$2:$U$174,1,0)),0,1)</f>
        <v>1</v>
      </c>
      <c r="G1866">
        <v>0.85748098055790367</v>
      </c>
      <c r="H1866">
        <v>0.34936908517350157</v>
      </c>
      <c r="I1866">
        <v>11830</v>
      </c>
      <c r="J1866">
        <v>10144</v>
      </c>
      <c r="K1866">
        <v>3523</v>
      </c>
      <c r="L1866">
        <v>21</v>
      </c>
      <c r="M1866">
        <v>3544</v>
      </c>
      <c r="V1866">
        <v>187887792</v>
      </c>
      <c r="W1866">
        <v>165817824</v>
      </c>
      <c r="Y1866">
        <v>13132912</v>
      </c>
      <c r="Z1866">
        <v>26806876</v>
      </c>
      <c r="AA1866">
        <v>114369856</v>
      </c>
      <c r="AB1866">
        <v>9475777</v>
      </c>
      <c r="AC1866">
        <v>29230508</v>
      </c>
      <c r="AD1866">
        <v>315252704</v>
      </c>
      <c r="AE1866">
        <v>122611712</v>
      </c>
      <c r="AF1866">
        <v>447048832</v>
      </c>
      <c r="AG1866">
        <v>172724320</v>
      </c>
      <c r="AH1866">
        <v>31311414</v>
      </c>
      <c r="AI1866">
        <v>10506242</v>
      </c>
      <c r="AJ1866">
        <v>41817656</v>
      </c>
      <c r="AK1866">
        <v>45151912</v>
      </c>
      <c r="AL1866">
        <v>25305944</v>
      </c>
      <c r="AM1866">
        <v>445108704</v>
      </c>
      <c r="AN1866">
        <v>176609568</v>
      </c>
      <c r="AO1866">
        <v>67580160</v>
      </c>
      <c r="AP1866">
        <v>168399008</v>
      </c>
      <c r="AQ1866">
        <v>197742000</v>
      </c>
      <c r="AR1866">
        <v>447048832</v>
      </c>
      <c r="AS1866">
        <v>445108704</v>
      </c>
      <c r="AT1866">
        <v>2444</v>
      </c>
      <c r="AU1866">
        <v>0.53600000000000003</v>
      </c>
      <c r="AV1866">
        <v>6877</v>
      </c>
      <c r="AW1866">
        <v>0.14724300000000001</v>
      </c>
      <c r="AX1866">
        <v>0.520818</v>
      </c>
      <c r="AY1866">
        <v>3.8308000000000002E-2</v>
      </c>
      <c r="AZ1866">
        <v>59000</v>
      </c>
    </row>
    <row r="1867" spans="1:52">
      <c r="A1867">
        <v>2007</v>
      </c>
      <c r="B1867">
        <v>172699</v>
      </c>
      <c r="C1867" t="s">
        <v>295</v>
      </c>
      <c r="D1867" t="s">
        <v>281</v>
      </c>
      <c r="E1867">
        <f t="shared" si="29"/>
        <v>1</v>
      </c>
      <c r="F1867">
        <f>IF(ISNA(VLOOKUP(B1867,criteria!$U$2:$U$174,1,0)),0,1)</f>
        <v>1</v>
      </c>
      <c r="G1867">
        <v>0.8628561765451932</v>
      </c>
      <c r="H1867">
        <v>0.34355707986281236</v>
      </c>
      <c r="I1867">
        <v>11827</v>
      </c>
      <c r="J1867">
        <v>10205</v>
      </c>
      <c r="K1867">
        <v>3475</v>
      </c>
      <c r="L1867">
        <v>31</v>
      </c>
      <c r="M1867">
        <v>3506</v>
      </c>
      <c r="V1867">
        <v>195444256</v>
      </c>
      <c r="W1867">
        <v>170731712</v>
      </c>
      <c r="Y1867">
        <v>9576689</v>
      </c>
      <c r="Z1867">
        <v>31762152</v>
      </c>
      <c r="AA1867">
        <v>137196592</v>
      </c>
      <c r="AB1867">
        <v>13341222</v>
      </c>
      <c r="AC1867">
        <v>12172772</v>
      </c>
      <c r="AD1867">
        <v>317788864</v>
      </c>
      <c r="AE1867">
        <v>130419968</v>
      </c>
      <c r="AF1867">
        <v>463512768</v>
      </c>
      <c r="AG1867">
        <v>171948528</v>
      </c>
      <c r="AH1867">
        <v>36101344</v>
      </c>
      <c r="AI1867">
        <v>11143124</v>
      </c>
      <c r="AJ1867">
        <v>47244468</v>
      </c>
      <c r="AK1867">
        <v>44924560</v>
      </c>
      <c r="AL1867">
        <v>27253240</v>
      </c>
      <c r="AM1867">
        <v>476889920</v>
      </c>
      <c r="AN1867">
        <v>177240064</v>
      </c>
      <c r="AO1867">
        <v>70177016</v>
      </c>
      <c r="AP1867">
        <v>197742000</v>
      </c>
      <c r="AQ1867">
        <v>187996992</v>
      </c>
      <c r="AR1867">
        <v>463512768</v>
      </c>
      <c r="AS1867">
        <v>476889920</v>
      </c>
      <c r="AT1867">
        <v>2448</v>
      </c>
      <c r="AU1867">
        <v>0.55100000000000005</v>
      </c>
      <c r="AV1867">
        <v>7042</v>
      </c>
      <c r="AW1867">
        <v>0.14752499999999999</v>
      </c>
      <c r="AX1867">
        <v>0.51830600000000004</v>
      </c>
      <c r="AY1867">
        <v>4.0071599999999999E-2</v>
      </c>
      <c r="AZ1867">
        <v>59988</v>
      </c>
    </row>
    <row r="1868" spans="1:52">
      <c r="A1868">
        <v>2008</v>
      </c>
      <c r="B1868">
        <v>172699</v>
      </c>
      <c r="C1868" t="s">
        <v>295</v>
      </c>
      <c r="D1868" t="s">
        <v>281</v>
      </c>
      <c r="E1868">
        <f t="shared" si="29"/>
        <v>1</v>
      </c>
      <c r="F1868">
        <f>IF(ISNA(VLOOKUP(B1868,criteria!$U$2:$U$174,1,0)),0,1)</f>
        <v>1</v>
      </c>
      <c r="G1868">
        <v>0.8489599503259857</v>
      </c>
      <c r="H1868">
        <v>0.34997257268239168</v>
      </c>
      <c r="I1868">
        <v>12884</v>
      </c>
      <c r="J1868">
        <v>10938</v>
      </c>
      <c r="K1868">
        <v>3806</v>
      </c>
      <c r="L1868">
        <v>22</v>
      </c>
      <c r="M1868">
        <v>3828</v>
      </c>
      <c r="N1868" t="s">
        <v>318</v>
      </c>
      <c r="O1868" t="s">
        <v>282</v>
      </c>
      <c r="P1868" t="s">
        <v>50</v>
      </c>
      <c r="Q1868" t="s">
        <v>54</v>
      </c>
      <c r="V1868">
        <v>217527840</v>
      </c>
      <c r="W1868">
        <v>185789664</v>
      </c>
      <c r="Y1868">
        <v>10773920</v>
      </c>
      <c r="Z1868">
        <v>31297186</v>
      </c>
      <c r="AA1868">
        <v>130258496</v>
      </c>
      <c r="AB1868">
        <v>18713678</v>
      </c>
      <c r="AC1868">
        <v>24938322</v>
      </c>
      <c r="AD1868">
        <v>340054848</v>
      </c>
      <c r="AE1868">
        <v>133026864</v>
      </c>
      <c r="AF1868">
        <v>476652256</v>
      </c>
      <c r="AG1868">
        <v>171699856</v>
      </c>
      <c r="AH1868">
        <v>28291744</v>
      </c>
      <c r="AI1868">
        <v>10216279</v>
      </c>
      <c r="AJ1868">
        <v>38508024</v>
      </c>
      <c r="AK1868">
        <v>46643828</v>
      </c>
      <c r="AL1868">
        <v>27179674</v>
      </c>
      <c r="AM1868">
        <v>491667904</v>
      </c>
      <c r="AN1868">
        <v>192504608</v>
      </c>
      <c r="AO1868">
        <v>78263056</v>
      </c>
      <c r="AP1868">
        <v>187996992</v>
      </c>
      <c r="AQ1868">
        <v>141400000</v>
      </c>
      <c r="AR1868">
        <v>476652256</v>
      </c>
      <c r="AS1868">
        <v>491667904</v>
      </c>
      <c r="AT1868">
        <v>2284</v>
      </c>
      <c r="AU1868">
        <v>0.54100000000000004</v>
      </c>
      <c r="AV1868">
        <v>7377</v>
      </c>
      <c r="AW1868">
        <v>0.16056899999999999</v>
      </c>
      <c r="AX1868">
        <v>0.51953499999999997</v>
      </c>
      <c r="AY1868">
        <v>4.6860899999999997E-2</v>
      </c>
      <c r="AZ1868">
        <v>58750.5</v>
      </c>
    </row>
    <row r="1869" spans="1:52">
      <c r="A1869">
        <v>2009</v>
      </c>
      <c r="B1869">
        <v>172699</v>
      </c>
      <c r="C1869" t="s">
        <v>295</v>
      </c>
      <c r="D1869" t="s">
        <v>281</v>
      </c>
      <c r="E1869">
        <f t="shared" si="29"/>
        <v>1</v>
      </c>
      <c r="F1869">
        <f>IF(ISNA(VLOOKUP(B1869,criteria!$U$2:$U$174,1,0)),0,1)</f>
        <v>1</v>
      </c>
      <c r="G1869">
        <v>0.82825753291865256</v>
      </c>
      <c r="H1869">
        <v>0.31142104749829319</v>
      </c>
      <c r="I1869">
        <v>12379</v>
      </c>
      <c r="J1869">
        <v>10253</v>
      </c>
      <c r="K1869">
        <v>3163</v>
      </c>
      <c r="L1869">
        <v>30</v>
      </c>
      <c r="M1869">
        <v>3193</v>
      </c>
      <c r="V1869">
        <v>228609808</v>
      </c>
      <c r="W1869">
        <v>191367520</v>
      </c>
      <c r="Y1869">
        <v>8624397</v>
      </c>
      <c r="Z1869">
        <v>44611864</v>
      </c>
      <c r="AA1869">
        <v>120729552</v>
      </c>
      <c r="AB1869">
        <v>10943840</v>
      </c>
      <c r="AC1869">
        <v>34991144</v>
      </c>
      <c r="AD1869">
        <v>340795296</v>
      </c>
      <c r="AE1869">
        <v>158474992</v>
      </c>
      <c r="AF1869">
        <v>501666720</v>
      </c>
      <c r="AG1869">
        <v>183984144</v>
      </c>
      <c r="AH1869">
        <v>34977984</v>
      </c>
      <c r="AI1869">
        <v>9927006</v>
      </c>
      <c r="AJ1869">
        <v>44904992</v>
      </c>
      <c r="AK1869">
        <v>56523236</v>
      </c>
      <c r="AL1869">
        <v>28246864</v>
      </c>
      <c r="AM1869">
        <v>494820384</v>
      </c>
      <c r="AN1869">
        <v>196523904</v>
      </c>
      <c r="AO1869">
        <v>77380400</v>
      </c>
      <c r="AP1869">
        <v>141400000</v>
      </c>
      <c r="AQ1869">
        <v>168667536</v>
      </c>
      <c r="AR1869">
        <v>501666720</v>
      </c>
      <c r="AS1869">
        <v>494820384</v>
      </c>
      <c r="AT1869">
        <v>1943</v>
      </c>
      <c r="AU1869">
        <v>0.52200000000000002</v>
      </c>
      <c r="AV1869">
        <v>7784</v>
      </c>
      <c r="AW1869">
        <v>0.197296</v>
      </c>
      <c r="AX1869">
        <v>0.50358899999999995</v>
      </c>
      <c r="AY1869">
        <v>5.8754800000000003E-2</v>
      </c>
      <c r="AZ1869">
        <v>57126</v>
      </c>
    </row>
    <row r="1870" spans="1:52">
      <c r="A1870">
        <v>2010</v>
      </c>
      <c r="B1870">
        <v>172699</v>
      </c>
      <c r="C1870" t="s">
        <v>295</v>
      </c>
      <c r="D1870" t="s">
        <v>281</v>
      </c>
      <c r="E1870">
        <f t="shared" si="29"/>
        <v>1</v>
      </c>
      <c r="F1870">
        <f>IF(ISNA(VLOOKUP(B1870,criteria!$U$2:$U$174,1,0)),0,1)</f>
        <v>1</v>
      </c>
      <c r="G1870">
        <v>0.84339256168620957</v>
      </c>
      <c r="H1870">
        <v>0.28974752644148755</v>
      </c>
      <c r="I1870">
        <v>13901</v>
      </c>
      <c r="J1870">
        <v>11724</v>
      </c>
      <c r="K1870">
        <v>3354</v>
      </c>
      <c r="L1870">
        <v>43</v>
      </c>
      <c r="M1870">
        <v>3397</v>
      </c>
      <c r="N1870" t="s">
        <v>318</v>
      </c>
      <c r="O1870" t="s">
        <v>282</v>
      </c>
      <c r="P1870" t="s">
        <v>50</v>
      </c>
      <c r="Q1870" t="s">
        <v>54</v>
      </c>
      <c r="R1870">
        <v>-85.609300000000005</v>
      </c>
      <c r="S1870">
        <v>42.284999999999997</v>
      </c>
      <c r="V1870">
        <v>247031664</v>
      </c>
      <c r="W1870">
        <v>202730384</v>
      </c>
      <c r="Y1870">
        <v>8740241</v>
      </c>
      <c r="Z1870">
        <v>50755228</v>
      </c>
      <c r="AA1870">
        <v>120617856</v>
      </c>
      <c r="AB1870">
        <v>14105750</v>
      </c>
      <c r="AC1870">
        <v>35528640</v>
      </c>
      <c r="AD1870">
        <v>363057568</v>
      </c>
      <c r="AE1870">
        <v>170728016</v>
      </c>
      <c r="AF1870">
        <v>536945216</v>
      </c>
      <c r="AG1870">
        <v>189529536</v>
      </c>
      <c r="AH1870">
        <v>31938180</v>
      </c>
      <c r="AI1870">
        <v>11745727</v>
      </c>
      <c r="AJ1870">
        <v>43683908</v>
      </c>
      <c r="AK1870">
        <v>61597152</v>
      </c>
      <c r="AL1870">
        <v>29594610</v>
      </c>
      <c r="AM1870">
        <v>506734880</v>
      </c>
      <c r="AN1870">
        <v>201646384</v>
      </c>
      <c r="AO1870">
        <v>80787744</v>
      </c>
      <c r="AP1870">
        <v>168667536</v>
      </c>
      <c r="AQ1870">
        <v>198436176</v>
      </c>
      <c r="AR1870">
        <v>536945216</v>
      </c>
      <c r="AS1870">
        <v>506734880</v>
      </c>
      <c r="AT1870">
        <v>2068</v>
      </c>
      <c r="AU1870">
        <v>0.55900000000000005</v>
      </c>
      <c r="AV1870">
        <v>8095</v>
      </c>
      <c r="AW1870">
        <v>0.197158</v>
      </c>
      <c r="AX1870">
        <v>0.53017300000000001</v>
      </c>
      <c r="AY1870">
        <v>5.3027900000000003E-2</v>
      </c>
      <c r="AZ1870">
        <v>47978</v>
      </c>
    </row>
    <row r="1871" spans="1:52">
      <c r="A1871">
        <v>2011</v>
      </c>
      <c r="B1871">
        <v>172699</v>
      </c>
      <c r="C1871" t="s">
        <v>295</v>
      </c>
      <c r="D1871" t="s">
        <v>281</v>
      </c>
      <c r="E1871">
        <f t="shared" si="29"/>
        <v>1</v>
      </c>
      <c r="F1871">
        <f>IF(ISNA(VLOOKUP(B1871,criteria!$U$2:$U$174,1,0)),0,1)</f>
        <v>1</v>
      </c>
      <c r="G1871">
        <v>0.83161035176576703</v>
      </c>
      <c r="H1871">
        <v>0.26414149841481727</v>
      </c>
      <c r="I1871">
        <v>14413</v>
      </c>
      <c r="J1871">
        <v>11986</v>
      </c>
      <c r="K1871">
        <v>3132</v>
      </c>
      <c r="L1871">
        <v>34</v>
      </c>
      <c r="M1871">
        <v>3166</v>
      </c>
      <c r="N1871" t="s">
        <v>315</v>
      </c>
      <c r="O1871" t="s">
        <v>282</v>
      </c>
      <c r="P1871" t="s">
        <v>50</v>
      </c>
      <c r="Q1871" t="s">
        <v>54</v>
      </c>
      <c r="R1871">
        <v>-85.615099999999998</v>
      </c>
      <c r="S1871">
        <v>42.282600000000002</v>
      </c>
      <c r="T1871">
        <v>5.1999999999999998E-2</v>
      </c>
      <c r="U1871">
        <v>4836</v>
      </c>
      <c r="V1871">
        <v>267224112</v>
      </c>
      <c r="W1871">
        <v>219868992</v>
      </c>
      <c r="Y1871">
        <v>9556874</v>
      </c>
      <c r="Z1871">
        <v>46927480</v>
      </c>
      <c r="AA1871">
        <v>105008168</v>
      </c>
      <c r="AB1871">
        <v>14895849</v>
      </c>
      <c r="AC1871">
        <v>37581760</v>
      </c>
      <c r="AD1871">
        <v>381326752</v>
      </c>
      <c r="AE1871">
        <v>143110208</v>
      </c>
      <c r="AF1871">
        <v>563659648</v>
      </c>
      <c r="AG1871">
        <v>192252688</v>
      </c>
      <c r="AH1871">
        <v>26890548</v>
      </c>
      <c r="AI1871">
        <v>12236259</v>
      </c>
      <c r="AJ1871">
        <v>39126808</v>
      </c>
      <c r="AK1871">
        <v>59571520</v>
      </c>
      <c r="AL1871">
        <v>28136540</v>
      </c>
      <c r="AM1871">
        <v>522380000</v>
      </c>
      <c r="AN1871">
        <v>203255728</v>
      </c>
      <c r="AO1871">
        <v>77553136</v>
      </c>
      <c r="AP1871">
        <v>198436176</v>
      </c>
      <c r="AQ1871">
        <v>204124384</v>
      </c>
      <c r="AR1871">
        <v>563659648</v>
      </c>
      <c r="AS1871">
        <v>522380000</v>
      </c>
      <c r="AT1871">
        <v>1965</v>
      </c>
      <c r="AU1871">
        <v>0.55600000000000005</v>
      </c>
      <c r="AV1871">
        <v>8249</v>
      </c>
      <c r="AW1871">
        <v>0.18970799999999999</v>
      </c>
      <c r="AX1871">
        <v>0.53790899999999997</v>
      </c>
      <c r="AY1871">
        <v>4.9766100000000001E-2</v>
      </c>
      <c r="AZ1871">
        <v>47238.5</v>
      </c>
    </row>
    <row r="1872" spans="1:52">
      <c r="A1872">
        <v>2012</v>
      </c>
      <c r="B1872">
        <v>172699</v>
      </c>
      <c r="C1872" t="s">
        <v>295</v>
      </c>
      <c r="D1872" t="s">
        <v>281</v>
      </c>
      <c r="E1872">
        <f t="shared" si="29"/>
        <v>1</v>
      </c>
      <c r="F1872">
        <f>IF(ISNA(VLOOKUP(B1872,criteria!$U$2:$U$174,1,0)),0,1)</f>
        <v>1</v>
      </c>
      <c r="G1872">
        <v>0.83332141580264574</v>
      </c>
      <c r="H1872">
        <v>0.25965333790973055</v>
      </c>
      <c r="I1872">
        <v>13985</v>
      </c>
      <c r="J1872">
        <v>11654</v>
      </c>
      <c r="K1872">
        <v>2989</v>
      </c>
      <c r="L1872">
        <v>37</v>
      </c>
      <c r="M1872">
        <v>3026</v>
      </c>
      <c r="T1872">
        <v>0.08</v>
      </c>
      <c r="U1872">
        <v>4981</v>
      </c>
      <c r="V1872">
        <v>271531488</v>
      </c>
      <c r="W1872">
        <v>223204256</v>
      </c>
      <c r="Y1872">
        <v>7312475</v>
      </c>
      <c r="Z1872">
        <v>43977988</v>
      </c>
      <c r="AA1872">
        <v>105240976</v>
      </c>
      <c r="AB1872">
        <v>43396888</v>
      </c>
      <c r="AC1872">
        <v>42661888</v>
      </c>
      <c r="AD1872">
        <v>385054784</v>
      </c>
      <c r="AE1872">
        <v>180370928</v>
      </c>
      <c r="AF1872">
        <v>580193600</v>
      </c>
      <c r="AG1872">
        <v>195240128</v>
      </c>
      <c r="AH1872">
        <v>23428716</v>
      </c>
      <c r="AI1872">
        <v>12096377</v>
      </c>
      <c r="AJ1872">
        <v>35525092</v>
      </c>
      <c r="AK1872">
        <v>59777100</v>
      </c>
      <c r="AL1872">
        <v>29362004</v>
      </c>
      <c r="AM1872">
        <v>557917696</v>
      </c>
      <c r="AN1872">
        <v>206175808</v>
      </c>
      <c r="AO1872">
        <v>80355744</v>
      </c>
      <c r="AP1872">
        <v>204124384</v>
      </c>
      <c r="AQ1872">
        <v>262300256</v>
      </c>
      <c r="AR1872">
        <v>580193600</v>
      </c>
      <c r="AS1872">
        <v>557917696</v>
      </c>
      <c r="AT1872">
        <v>1907</v>
      </c>
      <c r="AU1872">
        <v>0.54900000000000004</v>
      </c>
      <c r="AV1872">
        <v>8414</v>
      </c>
      <c r="AW1872">
        <v>0.21241599999999999</v>
      </c>
      <c r="AX1872">
        <v>0.52110800000000002</v>
      </c>
      <c r="AY1872">
        <v>5.6160500000000002E-2</v>
      </c>
      <c r="AZ1872">
        <v>47223</v>
      </c>
    </row>
    <row r="1873" spans="1:52">
      <c r="A1873">
        <v>2013</v>
      </c>
      <c r="B1873">
        <v>172699</v>
      </c>
      <c r="C1873" t="s">
        <v>295</v>
      </c>
      <c r="D1873" t="s">
        <v>281</v>
      </c>
      <c r="E1873">
        <f t="shared" si="29"/>
        <v>1</v>
      </c>
      <c r="F1873">
        <f>IF(ISNA(VLOOKUP(B1873,criteria!$U$2:$U$174,1,0)),0,1)</f>
        <v>1</v>
      </c>
      <c r="G1873">
        <v>0.82846590520484231</v>
      </c>
      <c r="H1873">
        <v>0.26335342194336664</v>
      </c>
      <c r="I1873">
        <v>14621</v>
      </c>
      <c r="J1873">
        <v>12113</v>
      </c>
      <c r="K1873">
        <v>3158</v>
      </c>
      <c r="L1873">
        <v>32</v>
      </c>
      <c r="M1873">
        <v>3190</v>
      </c>
      <c r="T1873">
        <v>7.6999999999999999E-2</v>
      </c>
      <c r="U1873">
        <v>5194</v>
      </c>
      <c r="V1873">
        <v>278579872</v>
      </c>
      <c r="W1873">
        <v>232755888</v>
      </c>
      <c r="Y1873">
        <v>7192274</v>
      </c>
      <c r="Z1873">
        <v>42744808</v>
      </c>
      <c r="AA1873">
        <v>107351536</v>
      </c>
      <c r="AB1873">
        <v>43335400</v>
      </c>
      <c r="AC1873">
        <v>40119624</v>
      </c>
      <c r="AD1873">
        <v>381920992</v>
      </c>
      <c r="AE1873">
        <v>186456928</v>
      </c>
      <c r="AF1873">
        <v>575961920</v>
      </c>
      <c r="AG1873">
        <v>205762592</v>
      </c>
      <c r="AH1873">
        <v>22866388</v>
      </c>
      <c r="AI1873">
        <v>12689521</v>
      </c>
      <c r="AJ1873">
        <v>35555908</v>
      </c>
      <c r="AK1873">
        <v>60284048</v>
      </c>
      <c r="AL1873">
        <v>30865188</v>
      </c>
      <c r="AM1873">
        <v>561801152</v>
      </c>
      <c r="AN1873">
        <v>208271216</v>
      </c>
      <c r="AO1873">
        <v>84824472</v>
      </c>
      <c r="AP1873">
        <v>262300256</v>
      </c>
      <c r="AQ1873">
        <v>319998560</v>
      </c>
      <c r="AR1873">
        <v>575961920</v>
      </c>
      <c r="AS1873">
        <v>561801152</v>
      </c>
      <c r="AT1873">
        <v>2054</v>
      </c>
      <c r="AU1873">
        <v>0.54</v>
      </c>
      <c r="AV1873">
        <v>8687</v>
      </c>
      <c r="AW1873">
        <v>0.212058</v>
      </c>
      <c r="AX1873">
        <v>0.51691600000000004</v>
      </c>
      <c r="AY1873">
        <v>5.63221E-2</v>
      </c>
      <c r="AZ1873">
        <v>50696</v>
      </c>
    </row>
    <row r="1874" spans="1:52">
      <c r="A1874">
        <v>2014</v>
      </c>
      <c r="B1874">
        <v>172699</v>
      </c>
      <c r="C1874" t="s">
        <v>295</v>
      </c>
      <c r="D1874" t="s">
        <v>281</v>
      </c>
      <c r="E1874">
        <f t="shared" si="29"/>
        <v>1</v>
      </c>
      <c r="F1874">
        <f>IF(ISNA(VLOOKUP(B1874,criteria!$U$2:$U$174,1,0)),0,1)</f>
        <v>1</v>
      </c>
      <c r="G1874">
        <v>0.84059109080525418</v>
      </c>
      <c r="H1874">
        <v>0.25579617834394902</v>
      </c>
      <c r="I1874">
        <v>14008</v>
      </c>
      <c r="J1874">
        <v>11775</v>
      </c>
      <c r="K1874">
        <v>2970</v>
      </c>
      <c r="L1874">
        <v>42</v>
      </c>
      <c r="M1874">
        <v>3012</v>
      </c>
      <c r="N1874" t="s">
        <v>315</v>
      </c>
      <c r="O1874" t="s">
        <v>282</v>
      </c>
      <c r="P1874" t="s">
        <v>50</v>
      </c>
      <c r="Q1874" t="s">
        <v>54</v>
      </c>
      <c r="R1874">
        <v>-85.615099999999998</v>
      </c>
      <c r="S1874">
        <v>42.282600000000002</v>
      </c>
      <c r="T1874">
        <v>6.0999999999999999E-2</v>
      </c>
      <c r="U1874">
        <v>5936</v>
      </c>
      <c r="V1874">
        <v>286203232</v>
      </c>
      <c r="W1874">
        <v>231571648</v>
      </c>
      <c r="Y1874">
        <v>8172439</v>
      </c>
      <c r="Z1874">
        <v>41768080</v>
      </c>
      <c r="AA1874">
        <v>114317168</v>
      </c>
      <c r="AB1874">
        <v>31253332</v>
      </c>
      <c r="AC1874">
        <v>41899992</v>
      </c>
      <c r="AD1874">
        <v>382352608</v>
      </c>
      <c r="AE1874">
        <v>164190768</v>
      </c>
      <c r="AF1874">
        <v>549062656</v>
      </c>
      <c r="AG1874">
        <v>208488784</v>
      </c>
      <c r="AH1874">
        <v>21280430</v>
      </c>
      <c r="AI1874">
        <v>13095364</v>
      </c>
      <c r="AJ1874">
        <v>34375792</v>
      </c>
      <c r="AK1874">
        <v>65491760</v>
      </c>
      <c r="AL1874">
        <v>31499052</v>
      </c>
      <c r="AM1874">
        <v>542337216</v>
      </c>
      <c r="AN1874">
        <v>211432224</v>
      </c>
      <c r="AO1874">
        <v>87901904</v>
      </c>
      <c r="AP1874">
        <v>319998560</v>
      </c>
      <c r="AQ1874">
        <v>330052480</v>
      </c>
      <c r="AR1874">
        <v>549062656</v>
      </c>
      <c r="AS1874">
        <v>542337216</v>
      </c>
      <c r="AT1874">
        <v>1721</v>
      </c>
      <c r="AU1874">
        <v>0.54400000000000004</v>
      </c>
      <c r="AV1874">
        <v>8943</v>
      </c>
      <c r="AW1874">
        <v>0.19075700000000001</v>
      </c>
      <c r="AX1874">
        <v>0.52640900000000002</v>
      </c>
      <c r="AY1874">
        <v>5.0577700000000003E-2</v>
      </c>
      <c r="AZ1874">
        <v>51884.5</v>
      </c>
    </row>
    <row r="1875" spans="1:52">
      <c r="A1875">
        <v>2015</v>
      </c>
      <c r="B1875">
        <v>172699</v>
      </c>
      <c r="C1875" t="s">
        <v>295</v>
      </c>
      <c r="D1875" t="s">
        <v>281</v>
      </c>
      <c r="E1875">
        <f t="shared" si="29"/>
        <v>1</v>
      </c>
      <c r="F1875">
        <f>IF(ISNA(VLOOKUP(B1875,criteria!$U$2:$U$174,1,0)),0,1)</f>
        <v>1</v>
      </c>
      <c r="G1875">
        <v>0.82378912685337724</v>
      </c>
      <c r="H1875">
        <v>0.23902087832973362</v>
      </c>
      <c r="I1875">
        <v>15175</v>
      </c>
      <c r="J1875">
        <v>12501</v>
      </c>
      <c r="K1875">
        <v>2953</v>
      </c>
      <c r="L1875">
        <v>35</v>
      </c>
      <c r="M1875">
        <v>2988</v>
      </c>
      <c r="T1875">
        <v>5.8999999999999997E-2</v>
      </c>
      <c r="U1875">
        <v>6204</v>
      </c>
      <c r="V1875">
        <v>289485504</v>
      </c>
      <c r="W1875">
        <v>232548912</v>
      </c>
      <c r="Y1875">
        <v>7073939</v>
      </c>
      <c r="Z1875">
        <v>42242820</v>
      </c>
      <c r="AA1875">
        <v>115401336</v>
      </c>
      <c r="AB1875">
        <v>44326520</v>
      </c>
      <c r="AC1875">
        <v>43116164</v>
      </c>
      <c r="AD1875">
        <v>385110912</v>
      </c>
      <c r="AE1875">
        <v>178542864</v>
      </c>
      <c r="AF1875">
        <v>573276224</v>
      </c>
      <c r="AG1875">
        <v>221205344</v>
      </c>
      <c r="AH1875">
        <v>22801658</v>
      </c>
      <c r="AI1875">
        <v>9724583</v>
      </c>
      <c r="AJ1875">
        <v>32526240</v>
      </c>
      <c r="AK1875">
        <v>67383568</v>
      </c>
      <c r="AL1875">
        <v>24323908</v>
      </c>
      <c r="AM1875">
        <v>592096832</v>
      </c>
      <c r="AN1875">
        <v>218844384</v>
      </c>
      <c r="AO1875">
        <v>102405280</v>
      </c>
      <c r="AP1875">
        <v>330052480</v>
      </c>
      <c r="AQ1875">
        <v>345457632</v>
      </c>
      <c r="AR1875">
        <v>573276224</v>
      </c>
      <c r="AS1875">
        <v>592096832</v>
      </c>
      <c r="AT1875">
        <v>1765</v>
      </c>
      <c r="AU1875">
        <v>0.52700000000000002</v>
      </c>
      <c r="AV1875">
        <v>9238</v>
      </c>
      <c r="AW1875">
        <v>0.18343100000000001</v>
      </c>
      <c r="AX1875">
        <v>0.52578499999999995</v>
      </c>
      <c r="AY1875">
        <v>4.6974700000000001E-2</v>
      </c>
      <c r="AZ1875">
        <v>52278.5</v>
      </c>
    </row>
    <row r="1876" spans="1:52">
      <c r="A1876">
        <v>2016</v>
      </c>
      <c r="B1876">
        <v>172699</v>
      </c>
      <c r="C1876" t="s">
        <v>295</v>
      </c>
      <c r="D1876" t="s">
        <v>281</v>
      </c>
      <c r="E1876">
        <f t="shared" si="29"/>
        <v>1</v>
      </c>
      <c r="F1876">
        <f>IF(ISNA(VLOOKUP(B1876,criteria!$U$2:$U$174,1,0)),0,1)</f>
        <v>1</v>
      </c>
      <c r="G1876">
        <v>0.82311026224932049</v>
      </c>
      <c r="H1876">
        <v>0.26149040606871932</v>
      </c>
      <c r="I1876">
        <v>13613</v>
      </c>
      <c r="J1876">
        <v>11205</v>
      </c>
      <c r="K1876">
        <v>2891</v>
      </c>
      <c r="L1876">
        <v>39</v>
      </c>
      <c r="M1876">
        <v>2930</v>
      </c>
      <c r="N1876" t="s">
        <v>315</v>
      </c>
      <c r="O1876" t="s">
        <v>282</v>
      </c>
      <c r="P1876" t="s">
        <v>50</v>
      </c>
      <c r="Q1876" t="s">
        <v>54</v>
      </c>
      <c r="R1876">
        <v>-85.615099999999998</v>
      </c>
      <c r="S1876">
        <v>42.282600000000002</v>
      </c>
      <c r="T1876">
        <v>6.2E-2</v>
      </c>
      <c r="U1876">
        <v>6093</v>
      </c>
      <c r="V1876">
        <v>298118048</v>
      </c>
      <c r="W1876">
        <v>239409680</v>
      </c>
      <c r="Y1876">
        <v>7478606</v>
      </c>
      <c r="Z1876">
        <v>40100476</v>
      </c>
      <c r="AA1876">
        <v>119397168</v>
      </c>
      <c r="AB1876">
        <v>40009540</v>
      </c>
      <c r="AC1876">
        <v>44061860</v>
      </c>
      <c r="AD1876">
        <v>396061376</v>
      </c>
      <c r="AE1876">
        <v>189241616</v>
      </c>
      <c r="AF1876">
        <v>590189760</v>
      </c>
      <c r="AG1876">
        <v>230936672</v>
      </c>
      <c r="AH1876">
        <v>24093220</v>
      </c>
      <c r="AI1876">
        <v>9797946</v>
      </c>
      <c r="AJ1876">
        <v>33891168</v>
      </c>
      <c r="AK1876">
        <v>69198752</v>
      </c>
      <c r="AL1876">
        <v>24658116</v>
      </c>
      <c r="AM1876">
        <v>576984256</v>
      </c>
      <c r="AN1876">
        <v>223505872</v>
      </c>
      <c r="AO1876">
        <v>102503872</v>
      </c>
      <c r="AP1876">
        <v>345457632</v>
      </c>
      <c r="AQ1876">
        <v>386620992</v>
      </c>
      <c r="AR1876">
        <v>590189760</v>
      </c>
      <c r="AS1876">
        <v>576984256</v>
      </c>
      <c r="AT1876">
        <v>1589</v>
      </c>
      <c r="AU1876">
        <v>0.50800000000000001</v>
      </c>
      <c r="AV1876">
        <v>9561</v>
      </c>
      <c r="AW1876">
        <v>0.182251</v>
      </c>
      <c r="AX1876">
        <v>0.544373</v>
      </c>
      <c r="AY1876">
        <v>4.3812999999999998E-2</v>
      </c>
      <c r="AZ1876">
        <v>51033.5</v>
      </c>
    </row>
    <row r="1877" spans="1:52">
      <c r="A1877">
        <v>2017</v>
      </c>
      <c r="B1877">
        <v>172699</v>
      </c>
      <c r="C1877" t="s">
        <v>295</v>
      </c>
      <c r="D1877" t="s">
        <v>281</v>
      </c>
      <c r="E1877">
        <f t="shared" si="29"/>
        <v>1</v>
      </c>
      <c r="F1877">
        <f>IF(ISNA(VLOOKUP(B1877,criteria!$U$2:$U$174,1,0)),0,1)</f>
        <v>1</v>
      </c>
      <c r="G1877">
        <v>0.82317885437846172</v>
      </c>
      <c r="H1877">
        <v>0.27067541095307046</v>
      </c>
      <c r="I1877">
        <v>14263</v>
      </c>
      <c r="J1877">
        <v>11741</v>
      </c>
      <c r="K1877">
        <v>3138</v>
      </c>
      <c r="L1877">
        <v>40</v>
      </c>
      <c r="M1877">
        <v>3178</v>
      </c>
      <c r="T1877">
        <v>6.6000000000000003E-2</v>
      </c>
      <c r="U1877">
        <v>6023</v>
      </c>
      <c r="V1877">
        <v>304262464</v>
      </c>
      <c r="W1877">
        <v>243427392</v>
      </c>
      <c r="Y1877">
        <v>7873129</v>
      </c>
      <c r="Z1877">
        <v>43343076</v>
      </c>
      <c r="AA1877">
        <v>121165680</v>
      </c>
      <c r="AB1877">
        <v>32088448</v>
      </c>
      <c r="AC1877">
        <v>44736440</v>
      </c>
      <c r="AD1877">
        <v>404352384</v>
      </c>
      <c r="AE1877">
        <v>182978800</v>
      </c>
      <c r="AF1877">
        <v>588669184</v>
      </c>
      <c r="AG1877">
        <v>233653792</v>
      </c>
      <c r="AH1877">
        <v>20337778</v>
      </c>
      <c r="AI1877">
        <v>9027300</v>
      </c>
      <c r="AJ1877">
        <v>29365078</v>
      </c>
      <c r="AK1877">
        <v>64738728</v>
      </c>
      <c r="AL1877">
        <v>24892798</v>
      </c>
      <c r="AM1877">
        <v>558026368</v>
      </c>
      <c r="AN1877">
        <v>227952640</v>
      </c>
      <c r="AO1877">
        <v>96233976</v>
      </c>
      <c r="AP1877">
        <v>386620992</v>
      </c>
      <c r="AQ1877">
        <v>408264128</v>
      </c>
      <c r="AR1877">
        <v>588669184</v>
      </c>
      <c r="AS1877">
        <v>558026368</v>
      </c>
      <c r="AV1877">
        <v>9848</v>
      </c>
    </row>
    <row r="1878" spans="1:52">
      <c r="A1878">
        <v>1990</v>
      </c>
      <c r="B1878">
        <v>173920</v>
      </c>
      <c r="C1878" t="s">
        <v>263</v>
      </c>
      <c r="D1878" t="s">
        <v>127</v>
      </c>
      <c r="E1878">
        <f t="shared" si="29"/>
        <v>0</v>
      </c>
      <c r="F1878">
        <f>IF(ISNA(VLOOKUP(B1878,criteria!$U$2:$U$174,1,0)),0,1)</f>
        <v>1</v>
      </c>
      <c r="G1878" t="s">
        <v>636</v>
      </c>
      <c r="H1878" t="s">
        <v>636</v>
      </c>
      <c r="V1878">
        <v>25967614</v>
      </c>
      <c r="Z1878">
        <v>8907834</v>
      </c>
      <c r="AA1878">
        <v>45000696</v>
      </c>
      <c r="AB1878">
        <v>2083731</v>
      </c>
      <c r="AC1878">
        <v>1777342</v>
      </c>
      <c r="AF1878">
        <v>98447416</v>
      </c>
      <c r="AG1878">
        <v>36984436</v>
      </c>
      <c r="AH1878">
        <v>793403</v>
      </c>
      <c r="AI1878">
        <v>759586</v>
      </c>
      <c r="AJ1878">
        <v>1552989</v>
      </c>
      <c r="AK1878">
        <v>9342498</v>
      </c>
      <c r="AL1878">
        <v>8980613</v>
      </c>
      <c r="AM1878">
        <v>93512560</v>
      </c>
      <c r="AN1878">
        <v>47742088</v>
      </c>
      <c r="AO1878">
        <v>11033763</v>
      </c>
    </row>
    <row r="1879" spans="1:52">
      <c r="A1879">
        <v>1991</v>
      </c>
      <c r="B1879">
        <v>173920</v>
      </c>
      <c r="C1879" t="s">
        <v>263</v>
      </c>
      <c r="D1879" t="s">
        <v>127</v>
      </c>
      <c r="E1879">
        <f t="shared" si="29"/>
        <v>0</v>
      </c>
      <c r="F1879">
        <f>IF(ISNA(VLOOKUP(B1879,criteria!$U$2:$U$174,1,0)),0,1)</f>
        <v>1</v>
      </c>
      <c r="G1879" t="s">
        <v>636</v>
      </c>
      <c r="H1879" t="s">
        <v>636</v>
      </c>
      <c r="N1879">
        <v>56001</v>
      </c>
      <c r="O1879" t="s">
        <v>128</v>
      </c>
      <c r="V1879">
        <v>28501896</v>
      </c>
      <c r="Z1879">
        <v>9364372</v>
      </c>
      <c r="AA1879">
        <v>44866748</v>
      </c>
      <c r="AB1879">
        <v>2101732</v>
      </c>
      <c r="AC1879">
        <v>1656250</v>
      </c>
      <c r="AF1879">
        <v>100929744</v>
      </c>
      <c r="AG1879">
        <v>39390820</v>
      </c>
      <c r="AH1879">
        <v>1103785</v>
      </c>
      <c r="AI1879">
        <v>861710</v>
      </c>
      <c r="AJ1879">
        <v>1965495</v>
      </c>
      <c r="AK1879">
        <v>10875703</v>
      </c>
      <c r="AL1879">
        <v>9508740</v>
      </c>
      <c r="AM1879">
        <v>100279672</v>
      </c>
      <c r="AN1879">
        <v>49366856</v>
      </c>
      <c r="AO1879">
        <v>11054951</v>
      </c>
    </row>
    <row r="1880" spans="1:52">
      <c r="A1880">
        <v>1992</v>
      </c>
      <c r="B1880">
        <v>173920</v>
      </c>
      <c r="C1880" t="s">
        <v>263</v>
      </c>
      <c r="D1880" t="s">
        <v>127</v>
      </c>
      <c r="E1880">
        <f t="shared" si="29"/>
        <v>0</v>
      </c>
      <c r="F1880">
        <f>IF(ISNA(VLOOKUP(B1880,criteria!$U$2:$U$174,1,0)),0,1)</f>
        <v>1</v>
      </c>
      <c r="G1880" t="s">
        <v>636</v>
      </c>
      <c r="H1880" t="s">
        <v>636</v>
      </c>
      <c r="N1880">
        <v>56001</v>
      </c>
      <c r="O1880" t="s">
        <v>128</v>
      </c>
      <c r="V1880">
        <v>28819932</v>
      </c>
      <c r="Z1880">
        <v>9934233</v>
      </c>
      <c r="AA1880">
        <v>46263068</v>
      </c>
      <c r="AB1880">
        <v>1932596</v>
      </c>
      <c r="AC1880">
        <v>2750103</v>
      </c>
      <c r="AF1880">
        <v>104786480</v>
      </c>
      <c r="AG1880">
        <v>41461088</v>
      </c>
      <c r="AH1880">
        <v>1121496</v>
      </c>
      <c r="AI1880">
        <v>911186</v>
      </c>
      <c r="AJ1880">
        <v>2032682</v>
      </c>
      <c r="AK1880">
        <v>10713738</v>
      </c>
      <c r="AL1880">
        <v>9450543</v>
      </c>
      <c r="AM1880">
        <v>103619904</v>
      </c>
      <c r="AN1880">
        <v>49760776</v>
      </c>
      <c r="AO1880">
        <v>11412355</v>
      </c>
      <c r="AV1880">
        <v>2640</v>
      </c>
    </row>
    <row r="1881" spans="1:52">
      <c r="A1881">
        <v>1993</v>
      </c>
      <c r="B1881">
        <v>173920</v>
      </c>
      <c r="C1881" t="s">
        <v>263</v>
      </c>
      <c r="D1881" t="s">
        <v>127</v>
      </c>
      <c r="E1881">
        <f t="shared" si="29"/>
        <v>0</v>
      </c>
      <c r="F1881">
        <f>IF(ISNA(VLOOKUP(B1881,criteria!$U$2:$U$174,1,0)),0,1)</f>
        <v>1</v>
      </c>
      <c r="G1881" t="s">
        <v>636</v>
      </c>
      <c r="H1881" t="s">
        <v>636</v>
      </c>
      <c r="N1881">
        <v>56001</v>
      </c>
      <c r="O1881" t="s">
        <v>128</v>
      </c>
      <c r="V1881">
        <v>28187952</v>
      </c>
      <c r="Z1881">
        <v>7947007</v>
      </c>
      <c r="AA1881">
        <v>46031380</v>
      </c>
      <c r="AB1881">
        <v>1859702</v>
      </c>
      <c r="AC1881">
        <v>2618767</v>
      </c>
      <c r="AF1881">
        <v>101686840</v>
      </c>
      <c r="AG1881">
        <v>40815776</v>
      </c>
      <c r="AH1881">
        <v>778636</v>
      </c>
      <c r="AI1881">
        <v>1355157</v>
      </c>
      <c r="AJ1881">
        <v>2133793</v>
      </c>
      <c r="AK1881">
        <v>9311039</v>
      </c>
      <c r="AL1881">
        <v>9234381</v>
      </c>
      <c r="AM1881">
        <v>100878096</v>
      </c>
      <c r="AN1881">
        <v>48109928</v>
      </c>
      <c r="AO1881">
        <v>11613956</v>
      </c>
      <c r="AV1881">
        <v>2643</v>
      </c>
    </row>
    <row r="1882" spans="1:52">
      <c r="A1882">
        <v>1994</v>
      </c>
      <c r="B1882">
        <v>173920</v>
      </c>
      <c r="C1882" t="s">
        <v>263</v>
      </c>
      <c r="D1882" t="s">
        <v>127</v>
      </c>
      <c r="E1882">
        <f t="shared" si="29"/>
        <v>0</v>
      </c>
      <c r="F1882">
        <f>IF(ISNA(VLOOKUP(B1882,criteria!$U$2:$U$174,1,0)),0,1)</f>
        <v>1</v>
      </c>
      <c r="G1882" t="s">
        <v>636</v>
      </c>
      <c r="H1882" t="s">
        <v>636</v>
      </c>
      <c r="N1882">
        <v>560028400</v>
      </c>
      <c r="O1882" t="s">
        <v>128</v>
      </c>
      <c r="V1882">
        <v>28755120</v>
      </c>
      <c r="Z1882">
        <v>7632267</v>
      </c>
      <c r="AA1882">
        <v>46941232</v>
      </c>
      <c r="AB1882">
        <v>2123859</v>
      </c>
      <c r="AC1882">
        <v>4013988</v>
      </c>
      <c r="AF1882">
        <v>105475584</v>
      </c>
      <c r="AG1882">
        <v>41789336</v>
      </c>
      <c r="AH1882">
        <v>829754</v>
      </c>
      <c r="AI1882">
        <v>867192</v>
      </c>
      <c r="AJ1882">
        <v>1696946</v>
      </c>
      <c r="AK1882">
        <v>10572826</v>
      </c>
      <c r="AL1882">
        <v>6011892</v>
      </c>
      <c r="AM1882">
        <v>101661840</v>
      </c>
      <c r="AN1882">
        <v>47782800</v>
      </c>
      <c r="AO1882">
        <v>11826698</v>
      </c>
      <c r="AV1882">
        <v>2768</v>
      </c>
    </row>
    <row r="1883" spans="1:52">
      <c r="A1883">
        <v>1995</v>
      </c>
      <c r="B1883">
        <v>173920</v>
      </c>
      <c r="C1883" t="s">
        <v>263</v>
      </c>
      <c r="D1883" t="s">
        <v>127</v>
      </c>
      <c r="E1883">
        <f t="shared" si="29"/>
        <v>0</v>
      </c>
      <c r="F1883">
        <f>IF(ISNA(VLOOKUP(B1883,criteria!$U$2:$U$174,1,0)),0,1)</f>
        <v>1</v>
      </c>
      <c r="G1883" t="s">
        <v>636</v>
      </c>
      <c r="H1883" t="s">
        <v>636</v>
      </c>
      <c r="N1883">
        <v>560028400</v>
      </c>
      <c r="O1883" t="s">
        <v>128</v>
      </c>
      <c r="V1883">
        <v>30120368</v>
      </c>
      <c r="Z1883">
        <v>7052945</v>
      </c>
      <c r="AA1883">
        <v>43531992</v>
      </c>
      <c r="AB1883">
        <v>2373061</v>
      </c>
      <c r="AC1883">
        <v>4209951</v>
      </c>
      <c r="AF1883">
        <v>104335008</v>
      </c>
      <c r="AG1883">
        <v>39008568</v>
      </c>
      <c r="AH1883">
        <v>989688</v>
      </c>
      <c r="AI1883">
        <v>1100909</v>
      </c>
      <c r="AJ1883">
        <v>2090597</v>
      </c>
      <c r="AK1883">
        <v>9346215</v>
      </c>
      <c r="AL1883">
        <v>8076578</v>
      </c>
      <c r="AM1883">
        <v>104663864</v>
      </c>
      <c r="AN1883">
        <v>47551636</v>
      </c>
      <c r="AO1883">
        <v>10993049</v>
      </c>
      <c r="AV1883">
        <v>2923</v>
      </c>
    </row>
    <row r="1884" spans="1:52">
      <c r="A1884">
        <v>1996</v>
      </c>
      <c r="B1884">
        <v>173920</v>
      </c>
      <c r="C1884" t="s">
        <v>263</v>
      </c>
      <c r="D1884" t="s">
        <v>127</v>
      </c>
      <c r="E1884">
        <f t="shared" si="29"/>
        <v>0</v>
      </c>
      <c r="F1884">
        <f>IF(ISNA(VLOOKUP(B1884,criteria!$U$2:$U$174,1,0)),0,1)</f>
        <v>1</v>
      </c>
      <c r="G1884" t="s">
        <v>636</v>
      </c>
      <c r="H1884" t="s">
        <v>636</v>
      </c>
      <c r="N1884">
        <v>560028400</v>
      </c>
      <c r="O1884" t="s">
        <v>128</v>
      </c>
      <c r="V1884">
        <v>31071776</v>
      </c>
      <c r="Z1884">
        <v>6503998</v>
      </c>
      <c r="AA1884">
        <v>46769832</v>
      </c>
      <c r="AB1884">
        <v>3496983</v>
      </c>
      <c r="AC1884">
        <v>902601</v>
      </c>
      <c r="AF1884">
        <v>109035968</v>
      </c>
      <c r="AG1884">
        <v>38958360</v>
      </c>
      <c r="AH1884">
        <v>1048068</v>
      </c>
      <c r="AI1884">
        <v>1627208</v>
      </c>
      <c r="AJ1884">
        <v>2675276</v>
      </c>
      <c r="AK1884">
        <v>10579768</v>
      </c>
      <c r="AL1884">
        <v>11519505</v>
      </c>
      <c r="AM1884">
        <v>106392400</v>
      </c>
      <c r="AN1884">
        <v>48723508</v>
      </c>
      <c r="AO1884">
        <v>10988025</v>
      </c>
      <c r="AP1884">
        <v>6563916</v>
      </c>
      <c r="AQ1884">
        <v>7854388</v>
      </c>
      <c r="AT1884">
        <v>803</v>
      </c>
      <c r="AU1884">
        <v>0.40400000000000003</v>
      </c>
      <c r="AV1884">
        <v>2965</v>
      </c>
    </row>
    <row r="1885" spans="1:52">
      <c r="A1885">
        <v>1997</v>
      </c>
      <c r="B1885">
        <v>173920</v>
      </c>
      <c r="C1885" t="s">
        <v>263</v>
      </c>
      <c r="D1885" t="s">
        <v>127</v>
      </c>
      <c r="E1885">
        <f t="shared" si="29"/>
        <v>0</v>
      </c>
      <c r="F1885">
        <f>IF(ISNA(VLOOKUP(B1885,criteria!$U$2:$U$174,1,0)),0,1)</f>
        <v>1</v>
      </c>
      <c r="G1885" t="s">
        <v>636</v>
      </c>
      <c r="H1885" t="s">
        <v>636</v>
      </c>
      <c r="N1885">
        <v>560028400</v>
      </c>
      <c r="O1885" t="s">
        <v>128</v>
      </c>
      <c r="V1885">
        <v>32641728</v>
      </c>
      <c r="Z1885">
        <v>6678506</v>
      </c>
      <c r="AA1885">
        <v>47854016</v>
      </c>
      <c r="AB1885">
        <v>3992382</v>
      </c>
      <c r="AC1885">
        <v>3236870</v>
      </c>
      <c r="AF1885">
        <v>111400152</v>
      </c>
      <c r="AG1885">
        <v>38818504</v>
      </c>
      <c r="AH1885">
        <v>902271</v>
      </c>
      <c r="AI1885">
        <v>1634725</v>
      </c>
      <c r="AJ1885">
        <v>2536996</v>
      </c>
      <c r="AK1885">
        <v>11024325</v>
      </c>
      <c r="AL1885">
        <v>11844638</v>
      </c>
      <c r="AM1885">
        <v>107992160</v>
      </c>
      <c r="AN1885">
        <v>52917496</v>
      </c>
      <c r="AO1885">
        <v>11658562</v>
      </c>
      <c r="AP1885">
        <v>7854388</v>
      </c>
      <c r="AQ1885">
        <v>12211189</v>
      </c>
      <c r="AT1885">
        <v>674</v>
      </c>
      <c r="AU1885">
        <v>0.42899999999999999</v>
      </c>
      <c r="AV1885">
        <v>2965</v>
      </c>
      <c r="AW1885">
        <v>0.19933899999999999</v>
      </c>
      <c r="AX1885">
        <v>0.53992300000000004</v>
      </c>
      <c r="AY1885">
        <v>7.9570500000000002E-2</v>
      </c>
      <c r="AZ1885">
        <v>38485</v>
      </c>
    </row>
    <row r="1886" spans="1:52">
      <c r="A1886">
        <v>1998</v>
      </c>
      <c r="B1886">
        <v>173920</v>
      </c>
      <c r="C1886" t="s">
        <v>261</v>
      </c>
      <c r="D1886" t="s">
        <v>127</v>
      </c>
      <c r="E1886">
        <f t="shared" si="29"/>
        <v>0</v>
      </c>
      <c r="F1886">
        <f>IF(ISNA(VLOOKUP(B1886,criteria!$U$2:$U$174,1,0)),0,1)</f>
        <v>1</v>
      </c>
      <c r="G1886" t="s">
        <v>636</v>
      </c>
      <c r="H1886" t="s">
        <v>636</v>
      </c>
      <c r="N1886">
        <v>560028400</v>
      </c>
      <c r="O1886" t="s">
        <v>128</v>
      </c>
      <c r="V1886">
        <v>31092572</v>
      </c>
      <c r="Z1886">
        <v>6767157</v>
      </c>
      <c r="AA1886">
        <v>56100424</v>
      </c>
      <c r="AB1886">
        <v>1906682</v>
      </c>
      <c r="AC1886">
        <v>1005539</v>
      </c>
      <c r="AF1886">
        <v>118374400</v>
      </c>
      <c r="AG1886">
        <v>40922332</v>
      </c>
      <c r="AH1886">
        <v>951766</v>
      </c>
      <c r="AI1886">
        <v>1063117</v>
      </c>
      <c r="AJ1886">
        <v>2014883</v>
      </c>
      <c r="AK1886">
        <v>11237850</v>
      </c>
      <c r="AL1886">
        <v>12923256</v>
      </c>
      <c r="AM1886">
        <v>114132832</v>
      </c>
      <c r="AN1886">
        <v>54524024</v>
      </c>
      <c r="AO1886">
        <v>11652510</v>
      </c>
      <c r="AP1886">
        <v>12211189</v>
      </c>
      <c r="AQ1886">
        <v>11144645</v>
      </c>
      <c r="AT1886">
        <v>634</v>
      </c>
      <c r="AU1886">
        <v>0.41499999999999998</v>
      </c>
      <c r="AV1886">
        <v>3112</v>
      </c>
      <c r="AW1886">
        <v>0.18054500000000001</v>
      </c>
      <c r="AX1886">
        <v>0.55363799999999996</v>
      </c>
      <c r="AY1886">
        <v>7.2768200000000005E-2</v>
      </c>
      <c r="AZ1886">
        <v>41419</v>
      </c>
    </row>
    <row r="1887" spans="1:52">
      <c r="A1887">
        <v>1999</v>
      </c>
      <c r="B1887">
        <v>173920</v>
      </c>
      <c r="C1887" t="s">
        <v>261</v>
      </c>
      <c r="D1887" t="s">
        <v>127</v>
      </c>
      <c r="E1887">
        <f t="shared" si="29"/>
        <v>0</v>
      </c>
      <c r="F1887">
        <f>IF(ISNA(VLOOKUP(B1887,criteria!$U$2:$U$174,1,0)),0,1)</f>
        <v>1</v>
      </c>
      <c r="G1887" t="s">
        <v>636</v>
      </c>
      <c r="H1887" t="s">
        <v>636</v>
      </c>
      <c r="N1887">
        <v>56001</v>
      </c>
      <c r="O1887" t="s">
        <v>128</v>
      </c>
      <c r="V1887">
        <v>34303636</v>
      </c>
      <c r="Z1887">
        <v>6604775</v>
      </c>
      <c r="AA1887">
        <v>52868032</v>
      </c>
      <c r="AB1887">
        <v>1642685</v>
      </c>
      <c r="AC1887">
        <v>950509</v>
      </c>
      <c r="AF1887">
        <v>121480520</v>
      </c>
      <c r="AG1887">
        <v>39607824</v>
      </c>
      <c r="AH1887">
        <v>754161</v>
      </c>
      <c r="AI1887">
        <v>810715</v>
      </c>
      <c r="AJ1887">
        <v>1564876</v>
      </c>
      <c r="AK1887">
        <v>17334062</v>
      </c>
      <c r="AL1887">
        <v>13842900</v>
      </c>
      <c r="AM1887">
        <v>119723168</v>
      </c>
      <c r="AN1887">
        <v>57584380</v>
      </c>
      <c r="AO1887">
        <v>13699733</v>
      </c>
      <c r="AP1887">
        <v>11144645</v>
      </c>
      <c r="AQ1887">
        <v>12999937</v>
      </c>
      <c r="AT1887">
        <v>657</v>
      </c>
      <c r="AU1887">
        <v>0.43099999999999999</v>
      </c>
      <c r="AV1887">
        <v>3344</v>
      </c>
      <c r="AW1887">
        <v>0.17169599999999999</v>
      </c>
      <c r="AX1887">
        <v>0.56172800000000001</v>
      </c>
      <c r="AY1887">
        <v>6.9273000000000001E-2</v>
      </c>
      <c r="AZ1887">
        <v>44524</v>
      </c>
    </row>
    <row r="1888" spans="1:52">
      <c r="A1888">
        <v>2000</v>
      </c>
      <c r="B1888">
        <v>173920</v>
      </c>
      <c r="C1888" t="s">
        <v>261</v>
      </c>
      <c r="D1888" t="s">
        <v>127</v>
      </c>
      <c r="E1888">
        <f t="shared" si="29"/>
        <v>0</v>
      </c>
      <c r="F1888">
        <f>IF(ISNA(VLOOKUP(B1888,criteria!$U$2:$U$174,1,0)),0,1)</f>
        <v>1</v>
      </c>
      <c r="G1888" t="s">
        <v>636</v>
      </c>
      <c r="H1888" t="s">
        <v>636</v>
      </c>
      <c r="N1888">
        <v>56001</v>
      </c>
      <c r="O1888" t="s">
        <v>128</v>
      </c>
      <c r="V1888">
        <v>38586744</v>
      </c>
      <c r="Z1888">
        <v>7183760</v>
      </c>
      <c r="AA1888">
        <v>57031244</v>
      </c>
      <c r="AB1888">
        <v>1194960</v>
      </c>
      <c r="AC1888">
        <v>1261210</v>
      </c>
      <c r="AF1888">
        <v>131142664</v>
      </c>
      <c r="AG1888">
        <v>42297328</v>
      </c>
      <c r="AH1888">
        <v>1013456</v>
      </c>
      <c r="AI1888">
        <v>651596</v>
      </c>
      <c r="AJ1888">
        <v>1665052</v>
      </c>
      <c r="AK1888">
        <v>17146652</v>
      </c>
      <c r="AL1888">
        <v>15426708</v>
      </c>
      <c r="AM1888">
        <v>133141760</v>
      </c>
      <c r="AN1888">
        <v>60759552</v>
      </c>
      <c r="AO1888">
        <v>14792454</v>
      </c>
      <c r="AP1888">
        <v>12999937</v>
      </c>
      <c r="AQ1888">
        <v>9813097</v>
      </c>
      <c r="AT1888">
        <v>737</v>
      </c>
      <c r="AU1888">
        <v>0.44</v>
      </c>
      <c r="AV1888">
        <v>3344</v>
      </c>
      <c r="AW1888">
        <v>0.168325</v>
      </c>
      <c r="AX1888">
        <v>0.55348299999999995</v>
      </c>
      <c r="AY1888">
        <v>6.0945300000000001E-2</v>
      </c>
      <c r="AZ1888">
        <v>47321.5</v>
      </c>
    </row>
    <row r="1889" spans="1:52">
      <c r="A1889">
        <v>2001</v>
      </c>
      <c r="B1889">
        <v>173920</v>
      </c>
      <c r="C1889" t="s">
        <v>261</v>
      </c>
      <c r="D1889" t="s">
        <v>127</v>
      </c>
      <c r="E1889">
        <f t="shared" si="29"/>
        <v>1</v>
      </c>
      <c r="F1889">
        <f>IF(ISNA(VLOOKUP(B1889,criteria!$U$2:$U$174,1,0)),0,1)</f>
        <v>1</v>
      </c>
      <c r="G1889">
        <v>0.8187708256201407</v>
      </c>
      <c r="H1889">
        <v>0.50350440877232649</v>
      </c>
      <c r="I1889">
        <v>5402</v>
      </c>
      <c r="J1889">
        <v>4423</v>
      </c>
      <c r="K1889">
        <v>2152</v>
      </c>
      <c r="L1889">
        <v>75</v>
      </c>
      <c r="M1889">
        <v>2227</v>
      </c>
      <c r="V1889">
        <v>44773444</v>
      </c>
      <c r="Z1889">
        <v>9745521</v>
      </c>
      <c r="AA1889">
        <v>60132584</v>
      </c>
      <c r="AB1889">
        <v>1046745</v>
      </c>
      <c r="AC1889">
        <v>1135759</v>
      </c>
      <c r="AF1889">
        <v>144058704</v>
      </c>
      <c r="AG1889">
        <v>45682504</v>
      </c>
      <c r="AH1889">
        <v>1007806</v>
      </c>
      <c r="AI1889">
        <v>594429</v>
      </c>
      <c r="AJ1889">
        <v>1602235</v>
      </c>
      <c r="AK1889">
        <v>19479716</v>
      </c>
      <c r="AL1889">
        <v>16165721</v>
      </c>
      <c r="AM1889">
        <v>138566560</v>
      </c>
      <c r="AN1889">
        <v>63177088</v>
      </c>
      <c r="AO1889">
        <v>16552248</v>
      </c>
      <c r="AP1889">
        <v>9813097</v>
      </c>
      <c r="AQ1889">
        <v>8937353</v>
      </c>
      <c r="AT1889">
        <v>739</v>
      </c>
      <c r="AU1889">
        <v>0.48599999999999999</v>
      </c>
      <c r="AV1889">
        <v>3677</v>
      </c>
      <c r="AW1889">
        <v>0.167381</v>
      </c>
      <c r="AX1889">
        <v>0.54735</v>
      </c>
      <c r="AY1889">
        <v>6.1964100000000001E-2</v>
      </c>
      <c r="AZ1889">
        <v>49922</v>
      </c>
    </row>
    <row r="1890" spans="1:52">
      <c r="A1890">
        <v>2002</v>
      </c>
      <c r="B1890">
        <v>173920</v>
      </c>
      <c r="C1890" t="s">
        <v>261</v>
      </c>
      <c r="D1890" t="s">
        <v>127</v>
      </c>
      <c r="E1890">
        <f t="shared" si="29"/>
        <v>1</v>
      </c>
      <c r="F1890">
        <f>IF(ISNA(VLOOKUP(B1890,criteria!$U$2:$U$174,1,0)),0,1)</f>
        <v>1</v>
      </c>
      <c r="G1890">
        <v>0.81184210526315792</v>
      </c>
      <c r="H1890">
        <v>0.48020375086825656</v>
      </c>
      <c r="I1890">
        <v>5320</v>
      </c>
      <c r="J1890">
        <v>4319</v>
      </c>
      <c r="K1890">
        <v>2040</v>
      </c>
      <c r="L1890">
        <v>34</v>
      </c>
      <c r="M1890">
        <v>2074</v>
      </c>
      <c r="N1890">
        <v>56001</v>
      </c>
      <c r="O1890" t="s">
        <v>128</v>
      </c>
      <c r="V1890">
        <v>54925608</v>
      </c>
      <c r="W1890">
        <v>48469332</v>
      </c>
      <c r="Z1890">
        <v>9204025</v>
      </c>
      <c r="AA1890">
        <v>60479396</v>
      </c>
      <c r="AB1890">
        <v>1573744</v>
      </c>
      <c r="AC1890">
        <v>2276732</v>
      </c>
      <c r="AD1890">
        <v>83350824</v>
      </c>
      <c r="AE1890">
        <v>56667152</v>
      </c>
      <c r="AF1890">
        <v>143903712</v>
      </c>
      <c r="AG1890">
        <v>59903032</v>
      </c>
      <c r="AH1890">
        <v>1028968.25</v>
      </c>
      <c r="AI1890">
        <v>832927.5</v>
      </c>
      <c r="AJ1890">
        <v>1861895.75</v>
      </c>
      <c r="AK1890">
        <v>19262948</v>
      </c>
      <c r="AL1890">
        <v>19796164</v>
      </c>
      <c r="AM1890">
        <v>142091856</v>
      </c>
      <c r="AN1890">
        <v>68182096</v>
      </c>
      <c r="AO1890">
        <v>17577824</v>
      </c>
      <c r="AP1890">
        <v>8937353</v>
      </c>
      <c r="AQ1890">
        <v>9136136</v>
      </c>
      <c r="AR1890">
        <v>143903712</v>
      </c>
      <c r="AS1890">
        <v>142091856</v>
      </c>
      <c r="AT1890">
        <v>833</v>
      </c>
      <c r="AU1890">
        <v>0.499</v>
      </c>
      <c r="AV1890">
        <v>4018</v>
      </c>
      <c r="AW1890">
        <v>0.158724</v>
      </c>
      <c r="AX1890">
        <v>0.55040800000000001</v>
      </c>
      <c r="AY1890">
        <v>5.7528000000000003E-2</v>
      </c>
      <c r="AZ1890">
        <v>51554</v>
      </c>
    </row>
    <row r="1891" spans="1:52">
      <c r="A1891">
        <v>2003</v>
      </c>
      <c r="B1891">
        <v>173920</v>
      </c>
      <c r="C1891" t="s">
        <v>226</v>
      </c>
      <c r="D1891" t="s">
        <v>127</v>
      </c>
      <c r="E1891">
        <f t="shared" si="29"/>
        <v>1</v>
      </c>
      <c r="F1891">
        <f>IF(ISNA(VLOOKUP(B1891,criteria!$U$2:$U$174,1,0)),0,1)</f>
        <v>1</v>
      </c>
      <c r="G1891">
        <v>0.8855854008611852</v>
      </c>
      <c r="H1891">
        <v>0.47765686501504978</v>
      </c>
      <c r="I1891">
        <v>4877</v>
      </c>
      <c r="J1891">
        <v>4319</v>
      </c>
      <c r="K1891">
        <v>2033</v>
      </c>
      <c r="L1891">
        <v>30</v>
      </c>
      <c r="M1891">
        <v>2063</v>
      </c>
      <c r="V1891">
        <v>61428852</v>
      </c>
      <c r="W1891">
        <v>54561176</v>
      </c>
      <c r="Z1891">
        <v>10069931</v>
      </c>
      <c r="AA1891">
        <v>55909808</v>
      </c>
      <c r="AB1891">
        <v>991144</v>
      </c>
      <c r="AC1891">
        <v>1497738</v>
      </c>
      <c r="AD1891">
        <v>88639000</v>
      </c>
      <c r="AE1891">
        <v>51925676</v>
      </c>
      <c r="AF1891">
        <v>143492832</v>
      </c>
      <c r="AG1891">
        <v>60154504</v>
      </c>
      <c r="AH1891">
        <v>1005511.38</v>
      </c>
      <c r="AI1891">
        <v>997556.06</v>
      </c>
      <c r="AJ1891">
        <v>2003067.5</v>
      </c>
      <c r="AK1891">
        <v>21262936</v>
      </c>
      <c r="AL1891">
        <v>20034906</v>
      </c>
      <c r="AM1891">
        <v>142353808</v>
      </c>
      <c r="AN1891">
        <v>71278624</v>
      </c>
      <c r="AO1891">
        <v>17628298</v>
      </c>
      <c r="AP1891">
        <v>9136136</v>
      </c>
      <c r="AQ1891">
        <v>10100681</v>
      </c>
      <c r="AR1891">
        <v>143492832</v>
      </c>
      <c r="AS1891">
        <v>142353808</v>
      </c>
      <c r="AT1891">
        <v>886</v>
      </c>
      <c r="AU1891">
        <v>0.48699999999999999</v>
      </c>
      <c r="AV1891">
        <v>4297</v>
      </c>
      <c r="AW1891">
        <v>0.15331800000000001</v>
      </c>
      <c r="AX1891">
        <v>0.56099399999999999</v>
      </c>
      <c r="AY1891">
        <v>4.9870200000000003E-2</v>
      </c>
      <c r="AZ1891">
        <v>54342.5</v>
      </c>
    </row>
    <row r="1892" spans="1:52">
      <c r="A1892">
        <v>2004</v>
      </c>
      <c r="B1892">
        <v>173920</v>
      </c>
      <c r="C1892" t="s">
        <v>226</v>
      </c>
      <c r="D1892" t="s">
        <v>127</v>
      </c>
      <c r="E1892">
        <f t="shared" si="29"/>
        <v>1</v>
      </c>
      <c r="F1892">
        <f>IF(ISNA(VLOOKUP(B1892,criteria!$U$2:$U$174,1,0)),0,1)</f>
        <v>1</v>
      </c>
      <c r="G1892">
        <v>0.8978062157221206</v>
      </c>
      <c r="H1892">
        <v>0.44023620443901446</v>
      </c>
      <c r="I1892">
        <v>5470</v>
      </c>
      <c r="J1892">
        <v>4911</v>
      </c>
      <c r="K1892">
        <v>2128</v>
      </c>
      <c r="L1892">
        <v>34</v>
      </c>
      <c r="M1892">
        <v>2162</v>
      </c>
      <c r="N1892">
        <v>56001</v>
      </c>
      <c r="O1892" t="s">
        <v>128</v>
      </c>
      <c r="P1892" t="s">
        <v>50</v>
      </c>
      <c r="V1892">
        <v>70829000</v>
      </c>
      <c r="W1892">
        <v>57020000</v>
      </c>
      <c r="Z1892">
        <v>10374000</v>
      </c>
      <c r="AA1892">
        <v>56046000</v>
      </c>
      <c r="AB1892">
        <v>1522000</v>
      </c>
      <c r="AC1892">
        <v>814000</v>
      </c>
      <c r="AD1892">
        <v>93832000</v>
      </c>
      <c r="AE1892">
        <v>51881000</v>
      </c>
      <c r="AF1892">
        <v>150008992</v>
      </c>
      <c r="AG1892">
        <v>64865000</v>
      </c>
      <c r="AH1892">
        <v>1237676.25</v>
      </c>
      <c r="AI1892">
        <v>1269963.5</v>
      </c>
      <c r="AJ1892">
        <v>2507639.75</v>
      </c>
      <c r="AK1892">
        <v>22101192</v>
      </c>
      <c r="AL1892">
        <v>21614492</v>
      </c>
      <c r="AM1892">
        <v>146338000</v>
      </c>
      <c r="AN1892">
        <v>74000520</v>
      </c>
      <c r="AO1892">
        <v>19962158</v>
      </c>
      <c r="AP1892">
        <v>10100681</v>
      </c>
      <c r="AQ1892">
        <v>11583000</v>
      </c>
      <c r="AR1892">
        <v>150008992</v>
      </c>
      <c r="AS1892">
        <v>146338000</v>
      </c>
      <c r="AT1892">
        <v>964</v>
      </c>
      <c r="AU1892">
        <v>0.49199999999999999</v>
      </c>
      <c r="AV1892">
        <v>4716</v>
      </c>
      <c r="AW1892">
        <v>0.150528</v>
      </c>
      <c r="AX1892">
        <v>0.55533299999999997</v>
      </c>
      <c r="AY1892">
        <v>4.6778300000000002E-2</v>
      </c>
      <c r="AZ1892">
        <v>54510</v>
      </c>
    </row>
    <row r="1893" spans="1:52">
      <c r="A1893">
        <v>2005</v>
      </c>
      <c r="B1893">
        <v>173920</v>
      </c>
      <c r="C1893" t="s">
        <v>146</v>
      </c>
      <c r="D1893" t="s">
        <v>127</v>
      </c>
      <c r="E1893">
        <f t="shared" si="29"/>
        <v>1</v>
      </c>
      <c r="F1893">
        <f>IF(ISNA(VLOOKUP(B1893,criteria!$U$2:$U$174,1,0)),0,1)</f>
        <v>1</v>
      </c>
      <c r="G1893">
        <v>0.89830508474576276</v>
      </c>
      <c r="H1893">
        <v>0.44786494538232374</v>
      </c>
      <c r="I1893">
        <v>5605</v>
      </c>
      <c r="J1893">
        <v>5035</v>
      </c>
      <c r="K1893">
        <v>2230</v>
      </c>
      <c r="L1893">
        <v>25</v>
      </c>
      <c r="M1893">
        <v>2255</v>
      </c>
      <c r="V1893">
        <v>75184000</v>
      </c>
      <c r="W1893">
        <v>62169000</v>
      </c>
      <c r="Z1893">
        <v>10031000</v>
      </c>
      <c r="AA1893">
        <v>60557000</v>
      </c>
      <c r="AB1893">
        <v>1317000</v>
      </c>
      <c r="AC1893">
        <v>793000</v>
      </c>
      <c r="AD1893">
        <v>100254000</v>
      </c>
      <c r="AE1893">
        <v>57312000</v>
      </c>
      <c r="AF1893">
        <v>161074000</v>
      </c>
      <c r="AG1893">
        <v>67620864</v>
      </c>
      <c r="AH1893">
        <v>2097279</v>
      </c>
      <c r="AI1893">
        <v>1249940.8799999999</v>
      </c>
      <c r="AJ1893">
        <v>3347220</v>
      </c>
      <c r="AK1893">
        <v>23602582</v>
      </c>
      <c r="AL1893">
        <v>22683852</v>
      </c>
      <c r="AM1893">
        <v>152228992</v>
      </c>
      <c r="AN1893">
        <v>76936480</v>
      </c>
      <c r="AO1893">
        <v>20439848</v>
      </c>
      <c r="AP1893">
        <v>11583000</v>
      </c>
      <c r="AQ1893">
        <v>12431000</v>
      </c>
      <c r="AR1893">
        <v>161074000</v>
      </c>
      <c r="AS1893">
        <v>152228992</v>
      </c>
      <c r="AT1893">
        <v>982</v>
      </c>
      <c r="AU1893">
        <v>0.48199999999999998</v>
      </c>
      <c r="AV1893">
        <v>4874</v>
      </c>
      <c r="AW1893">
        <v>0.14660699999999999</v>
      </c>
      <c r="AX1893">
        <v>0.53732100000000005</v>
      </c>
      <c r="AY1893">
        <v>4.2500000000000003E-2</v>
      </c>
      <c r="AZ1893">
        <v>56772.5</v>
      </c>
    </row>
    <row r="1894" spans="1:52">
      <c r="A1894">
        <v>2006</v>
      </c>
      <c r="B1894">
        <v>173920</v>
      </c>
      <c r="C1894" t="s">
        <v>146</v>
      </c>
      <c r="D1894" t="s">
        <v>127</v>
      </c>
      <c r="E1894">
        <f t="shared" si="29"/>
        <v>1</v>
      </c>
      <c r="F1894">
        <f>IF(ISNA(VLOOKUP(B1894,criteria!$U$2:$U$174,1,0)),0,1)</f>
        <v>1</v>
      </c>
      <c r="G1894">
        <v>0.88731646913143458</v>
      </c>
      <c r="H1894">
        <v>0.43122009569377989</v>
      </c>
      <c r="I1894">
        <v>5653</v>
      </c>
      <c r="J1894">
        <v>5016</v>
      </c>
      <c r="K1894">
        <v>2137</v>
      </c>
      <c r="L1894">
        <v>26</v>
      </c>
      <c r="M1894">
        <v>2163</v>
      </c>
      <c r="N1894">
        <v>56001</v>
      </c>
      <c r="O1894" t="s">
        <v>128</v>
      </c>
      <c r="P1894" t="s">
        <v>50</v>
      </c>
      <c r="Q1894" t="s">
        <v>51</v>
      </c>
      <c r="V1894">
        <v>80572000</v>
      </c>
      <c r="W1894">
        <v>64913000</v>
      </c>
      <c r="Z1894">
        <v>11057000</v>
      </c>
      <c r="AA1894">
        <v>62922000</v>
      </c>
      <c r="AB1894">
        <v>1607000</v>
      </c>
      <c r="AC1894">
        <v>1080000</v>
      </c>
      <c r="AD1894">
        <v>107073000</v>
      </c>
      <c r="AE1894">
        <v>59346000</v>
      </c>
      <c r="AF1894">
        <v>174516992</v>
      </c>
      <c r="AG1894">
        <v>68169296</v>
      </c>
      <c r="AH1894">
        <v>3512468</v>
      </c>
      <c r="AI1894">
        <v>1792871.5</v>
      </c>
      <c r="AJ1894">
        <v>5305339.5</v>
      </c>
      <c r="AK1894">
        <v>26602336</v>
      </c>
      <c r="AL1894">
        <v>24452544</v>
      </c>
      <c r="AM1894">
        <v>162012000</v>
      </c>
      <c r="AN1894">
        <v>81517296</v>
      </c>
      <c r="AO1894">
        <v>21270488</v>
      </c>
      <c r="AP1894">
        <v>12431000</v>
      </c>
      <c r="AQ1894">
        <v>20740000</v>
      </c>
      <c r="AR1894">
        <v>174516992</v>
      </c>
      <c r="AS1894">
        <v>162012000</v>
      </c>
      <c r="AT1894">
        <v>1065</v>
      </c>
      <c r="AU1894">
        <v>0.504</v>
      </c>
      <c r="AV1894">
        <v>5099</v>
      </c>
      <c r="AW1894">
        <v>0.14730799999999999</v>
      </c>
      <c r="AX1894">
        <v>0.53538600000000003</v>
      </c>
      <c r="AY1894">
        <v>4.3039800000000003E-2</v>
      </c>
      <c r="AZ1894">
        <v>59542</v>
      </c>
    </row>
    <row r="1895" spans="1:52">
      <c r="A1895">
        <v>2007</v>
      </c>
      <c r="B1895">
        <v>173920</v>
      </c>
      <c r="C1895" t="s">
        <v>146</v>
      </c>
      <c r="D1895" t="s">
        <v>127</v>
      </c>
      <c r="E1895">
        <f t="shared" si="29"/>
        <v>1</v>
      </c>
      <c r="F1895">
        <f>IF(ISNA(VLOOKUP(B1895,criteria!$U$2:$U$174,1,0)),0,1)</f>
        <v>1</v>
      </c>
      <c r="G1895">
        <v>0.89553702795487988</v>
      </c>
      <c r="H1895">
        <v>0.43081416575392478</v>
      </c>
      <c r="I1895">
        <v>6117</v>
      </c>
      <c r="J1895">
        <v>5478</v>
      </c>
      <c r="K1895">
        <v>2343</v>
      </c>
      <c r="L1895">
        <v>17</v>
      </c>
      <c r="M1895">
        <v>2360</v>
      </c>
      <c r="V1895">
        <v>84194000</v>
      </c>
      <c r="W1895">
        <v>67173000</v>
      </c>
      <c r="Z1895">
        <v>12355000</v>
      </c>
      <c r="AA1895">
        <v>67137000</v>
      </c>
      <c r="AB1895">
        <v>1487000</v>
      </c>
      <c r="AC1895">
        <v>3423000</v>
      </c>
      <c r="AD1895">
        <v>104750000</v>
      </c>
      <c r="AE1895">
        <v>72780000</v>
      </c>
      <c r="AF1895">
        <v>189444000</v>
      </c>
      <c r="AG1895">
        <v>72347096</v>
      </c>
      <c r="AH1895">
        <v>3866221.75</v>
      </c>
      <c r="AI1895">
        <v>2836548</v>
      </c>
      <c r="AJ1895">
        <v>6702770</v>
      </c>
      <c r="AK1895">
        <v>25948946</v>
      </c>
      <c r="AL1895">
        <v>25345102</v>
      </c>
      <c r="AM1895">
        <v>172088992</v>
      </c>
      <c r="AN1895">
        <v>85488912</v>
      </c>
      <c r="AO1895">
        <v>24193620</v>
      </c>
      <c r="AP1895">
        <v>20740000</v>
      </c>
      <c r="AQ1895">
        <v>29075000</v>
      </c>
      <c r="AR1895">
        <v>189444000</v>
      </c>
      <c r="AS1895">
        <v>172088992</v>
      </c>
      <c r="AT1895">
        <v>1059</v>
      </c>
      <c r="AU1895">
        <v>0.51700000000000002</v>
      </c>
      <c r="AV1895">
        <v>5354</v>
      </c>
      <c r="AW1895">
        <v>0.13922300000000001</v>
      </c>
      <c r="AX1895">
        <v>0.53127199999999997</v>
      </c>
      <c r="AY1895">
        <v>4.2226100000000003E-2</v>
      </c>
      <c r="AZ1895">
        <v>60828.5</v>
      </c>
    </row>
    <row r="1896" spans="1:52">
      <c r="A1896">
        <v>2008</v>
      </c>
      <c r="B1896">
        <v>173920</v>
      </c>
      <c r="C1896" t="s">
        <v>146</v>
      </c>
      <c r="D1896" t="s">
        <v>127</v>
      </c>
      <c r="E1896">
        <f t="shared" si="29"/>
        <v>1</v>
      </c>
      <c r="F1896">
        <f>IF(ISNA(VLOOKUP(B1896,criteria!$U$2:$U$174,1,0)),0,1)</f>
        <v>1</v>
      </c>
      <c r="G1896">
        <v>0.8789908114000935</v>
      </c>
      <c r="H1896">
        <v>0.42292700212615164</v>
      </c>
      <c r="I1896">
        <v>6421</v>
      </c>
      <c r="J1896">
        <v>5644</v>
      </c>
      <c r="K1896">
        <v>2371</v>
      </c>
      <c r="L1896">
        <v>16</v>
      </c>
      <c r="M1896">
        <v>2387</v>
      </c>
      <c r="N1896">
        <v>56001</v>
      </c>
      <c r="O1896" t="s">
        <v>128</v>
      </c>
      <c r="P1896" t="s">
        <v>50</v>
      </c>
      <c r="Q1896" t="s">
        <v>51</v>
      </c>
      <c r="V1896">
        <v>87136000</v>
      </c>
      <c r="W1896">
        <v>69548000</v>
      </c>
      <c r="Z1896">
        <v>12632000</v>
      </c>
      <c r="AA1896">
        <v>68009000</v>
      </c>
      <c r="AB1896">
        <v>1515000</v>
      </c>
      <c r="AC1896">
        <v>4423000</v>
      </c>
      <c r="AD1896">
        <v>111650000</v>
      </c>
      <c r="AE1896">
        <v>73375000</v>
      </c>
      <c r="AF1896">
        <v>199348992</v>
      </c>
      <c r="AG1896">
        <v>77998152</v>
      </c>
      <c r="AH1896">
        <v>3768497.5</v>
      </c>
      <c r="AI1896">
        <v>2790261.75</v>
      </c>
      <c r="AJ1896">
        <v>6558759</v>
      </c>
      <c r="AK1896">
        <v>27188612</v>
      </c>
      <c r="AL1896">
        <v>26351298</v>
      </c>
      <c r="AM1896">
        <v>184224000</v>
      </c>
      <c r="AN1896">
        <v>92265544</v>
      </c>
      <c r="AO1896">
        <v>25688146</v>
      </c>
      <c r="AP1896">
        <v>29075000</v>
      </c>
      <c r="AQ1896">
        <v>30076000</v>
      </c>
      <c r="AR1896">
        <v>199348992</v>
      </c>
      <c r="AS1896">
        <v>184224000</v>
      </c>
      <c r="AT1896">
        <v>1175</v>
      </c>
      <c r="AU1896">
        <v>0.51700000000000002</v>
      </c>
      <c r="AV1896">
        <v>5866</v>
      </c>
      <c r="AW1896">
        <v>0.12993199999999999</v>
      </c>
      <c r="AX1896">
        <v>0.52227900000000005</v>
      </c>
      <c r="AY1896">
        <v>4.1496600000000002E-2</v>
      </c>
      <c r="AZ1896">
        <v>64448</v>
      </c>
    </row>
    <row r="1897" spans="1:52">
      <c r="A1897">
        <v>2009</v>
      </c>
      <c r="B1897">
        <v>173920</v>
      </c>
      <c r="C1897" t="s">
        <v>146</v>
      </c>
      <c r="D1897" t="s">
        <v>127</v>
      </c>
      <c r="E1897">
        <f t="shared" si="29"/>
        <v>1</v>
      </c>
      <c r="F1897">
        <f>IF(ISNA(VLOOKUP(B1897,criteria!$U$2:$U$174,1,0)),0,1)</f>
        <v>1</v>
      </c>
      <c r="G1897">
        <v>0.88589412524209166</v>
      </c>
      <c r="H1897">
        <v>0.41665148478775732</v>
      </c>
      <c r="I1897">
        <v>6196</v>
      </c>
      <c r="J1897">
        <v>5489</v>
      </c>
      <c r="K1897">
        <v>2276</v>
      </c>
      <c r="L1897">
        <v>11</v>
      </c>
      <c r="M1897">
        <v>2287</v>
      </c>
      <c r="V1897">
        <v>86636000</v>
      </c>
      <c r="W1897">
        <v>64507000</v>
      </c>
      <c r="Z1897">
        <v>22525000</v>
      </c>
      <c r="AA1897">
        <v>62006000</v>
      </c>
      <c r="AB1897">
        <v>1918000</v>
      </c>
      <c r="AC1897">
        <v>1296000</v>
      </c>
      <c r="AD1897">
        <v>104559000</v>
      </c>
      <c r="AE1897">
        <v>87362000</v>
      </c>
      <c r="AF1897">
        <v>205707008</v>
      </c>
      <c r="AG1897">
        <v>79336000</v>
      </c>
      <c r="AH1897">
        <v>3708000</v>
      </c>
      <c r="AI1897">
        <v>2653000</v>
      </c>
      <c r="AJ1897">
        <v>6361000</v>
      </c>
      <c r="AK1897">
        <v>26696000</v>
      </c>
      <c r="AL1897">
        <v>24909000</v>
      </c>
      <c r="AM1897">
        <v>183812000</v>
      </c>
      <c r="AN1897">
        <v>92149000</v>
      </c>
      <c r="AO1897">
        <v>27142000</v>
      </c>
      <c r="AP1897">
        <v>30076000</v>
      </c>
      <c r="AQ1897">
        <v>32898000</v>
      </c>
      <c r="AR1897">
        <v>205707008</v>
      </c>
      <c r="AS1897">
        <v>183812000</v>
      </c>
      <c r="AT1897">
        <v>1058</v>
      </c>
      <c r="AU1897">
        <v>0.495</v>
      </c>
      <c r="AV1897">
        <v>6322</v>
      </c>
      <c r="AW1897">
        <v>0.14106099999999999</v>
      </c>
      <c r="AX1897">
        <v>0.52039400000000002</v>
      </c>
      <c r="AY1897">
        <v>4.2827999999999998E-2</v>
      </c>
      <c r="AZ1897">
        <v>63943.5</v>
      </c>
    </row>
    <row r="1898" spans="1:52">
      <c r="A1898">
        <v>2010</v>
      </c>
      <c r="B1898">
        <v>173920</v>
      </c>
      <c r="C1898" t="s">
        <v>146</v>
      </c>
      <c r="D1898" t="s">
        <v>127</v>
      </c>
      <c r="E1898">
        <f t="shared" si="29"/>
        <v>1</v>
      </c>
      <c r="F1898">
        <f>IF(ISNA(VLOOKUP(B1898,criteria!$U$2:$U$174,1,0)),0,1)</f>
        <v>1</v>
      </c>
      <c r="G1898">
        <v>0.87748826670982361</v>
      </c>
      <c r="H1898">
        <v>0.44743637034304684</v>
      </c>
      <c r="I1898">
        <v>6179</v>
      </c>
      <c r="J1898">
        <v>5422</v>
      </c>
      <c r="K1898">
        <v>2405</v>
      </c>
      <c r="L1898">
        <v>21</v>
      </c>
      <c r="M1898">
        <v>2426</v>
      </c>
      <c r="N1898">
        <v>56001</v>
      </c>
      <c r="O1898" t="s">
        <v>128</v>
      </c>
      <c r="P1898" t="s">
        <v>50</v>
      </c>
      <c r="Q1898" t="s">
        <v>51</v>
      </c>
      <c r="R1898">
        <v>-93.999300000000005</v>
      </c>
      <c r="S1898">
        <v>44.146299999999997</v>
      </c>
      <c r="V1898">
        <v>93740000</v>
      </c>
      <c r="W1898">
        <v>70471000</v>
      </c>
      <c r="Z1898">
        <v>24507000</v>
      </c>
      <c r="AA1898">
        <v>58270000</v>
      </c>
      <c r="AB1898">
        <v>2209000</v>
      </c>
      <c r="AC1898">
        <v>448000</v>
      </c>
      <c r="AD1898">
        <v>113198000</v>
      </c>
      <c r="AE1898">
        <v>85626000</v>
      </c>
      <c r="AF1898">
        <v>202404992</v>
      </c>
      <c r="AG1898">
        <v>78445000</v>
      </c>
      <c r="AH1898">
        <v>3318000</v>
      </c>
      <c r="AI1898">
        <v>2799000</v>
      </c>
      <c r="AJ1898">
        <v>6117000</v>
      </c>
      <c r="AK1898">
        <v>26389000</v>
      </c>
      <c r="AL1898">
        <v>24888000</v>
      </c>
      <c r="AM1898">
        <v>189406000</v>
      </c>
      <c r="AN1898">
        <v>92366000</v>
      </c>
      <c r="AO1898">
        <v>26475000</v>
      </c>
      <c r="AP1898">
        <v>32898000</v>
      </c>
      <c r="AQ1898">
        <v>34215000</v>
      </c>
      <c r="AR1898">
        <v>202404992</v>
      </c>
      <c r="AS1898">
        <v>189406000</v>
      </c>
      <c r="AT1898">
        <v>1118</v>
      </c>
      <c r="AU1898">
        <v>0.501</v>
      </c>
      <c r="AV1898">
        <v>6709</v>
      </c>
      <c r="AW1898">
        <v>0.16086800000000001</v>
      </c>
      <c r="AX1898">
        <v>0.53175899999999998</v>
      </c>
      <c r="AY1898">
        <v>4.5962299999999998E-2</v>
      </c>
      <c r="AZ1898">
        <v>60737.5</v>
      </c>
    </row>
    <row r="1899" spans="1:52">
      <c r="A1899">
        <v>2011</v>
      </c>
      <c r="B1899">
        <v>173920</v>
      </c>
      <c r="C1899" t="s">
        <v>146</v>
      </c>
      <c r="D1899" t="s">
        <v>127</v>
      </c>
      <c r="E1899">
        <f t="shared" si="29"/>
        <v>1</v>
      </c>
      <c r="F1899">
        <f>IF(ISNA(VLOOKUP(B1899,criteria!$U$2:$U$174,1,0)),0,1)</f>
        <v>1</v>
      </c>
      <c r="G1899">
        <v>0.88644517236000619</v>
      </c>
      <c r="H1899">
        <v>0.44553932781981348</v>
      </c>
      <c r="I1899">
        <v>6411</v>
      </c>
      <c r="J1899">
        <v>5683</v>
      </c>
      <c r="K1899">
        <v>2522</v>
      </c>
      <c r="L1899">
        <v>10</v>
      </c>
      <c r="M1899">
        <v>2532</v>
      </c>
      <c r="N1899">
        <v>56001</v>
      </c>
      <c r="O1899" t="s">
        <v>128</v>
      </c>
      <c r="P1899" t="s">
        <v>50</v>
      </c>
      <c r="Q1899" t="s">
        <v>51</v>
      </c>
      <c r="R1899">
        <v>-93.998500000000007</v>
      </c>
      <c r="S1899">
        <v>44.147300000000001</v>
      </c>
      <c r="T1899">
        <v>5.3999999999999999E-2</v>
      </c>
      <c r="U1899">
        <v>3002</v>
      </c>
      <c r="V1899">
        <v>98871000</v>
      </c>
      <c r="W1899">
        <v>73643000</v>
      </c>
      <c r="Z1899">
        <v>19059000</v>
      </c>
      <c r="AA1899">
        <v>54959000</v>
      </c>
      <c r="AB1899">
        <v>2296000</v>
      </c>
      <c r="AC1899">
        <v>1009000</v>
      </c>
      <c r="AD1899">
        <v>118139000</v>
      </c>
      <c r="AE1899">
        <v>77057000</v>
      </c>
      <c r="AF1899">
        <v>198019008</v>
      </c>
      <c r="AG1899">
        <v>74853000</v>
      </c>
      <c r="AH1899">
        <v>2918000</v>
      </c>
      <c r="AI1899">
        <v>2832000</v>
      </c>
      <c r="AJ1899">
        <v>5750000</v>
      </c>
      <c r="AK1899">
        <v>28224000</v>
      </c>
      <c r="AL1899">
        <v>26372000</v>
      </c>
      <c r="AM1899">
        <v>187756992</v>
      </c>
      <c r="AN1899">
        <v>88551000</v>
      </c>
      <c r="AO1899">
        <v>25624000</v>
      </c>
      <c r="AP1899">
        <v>34215000</v>
      </c>
      <c r="AQ1899">
        <v>34742000</v>
      </c>
      <c r="AR1899">
        <v>198019008</v>
      </c>
      <c r="AS1899">
        <v>187756992</v>
      </c>
      <c r="AT1899">
        <v>1121</v>
      </c>
      <c r="AU1899">
        <v>0.52400000000000002</v>
      </c>
      <c r="AV1899">
        <v>6988</v>
      </c>
      <c r="AW1899">
        <v>0.153893</v>
      </c>
      <c r="AX1899">
        <v>0.54321600000000003</v>
      </c>
      <c r="AY1899">
        <v>4.7269400000000003E-2</v>
      </c>
      <c r="AZ1899">
        <v>60991</v>
      </c>
    </row>
    <row r="1900" spans="1:52">
      <c r="A1900">
        <v>2012</v>
      </c>
      <c r="B1900">
        <v>173920</v>
      </c>
      <c r="C1900" t="s">
        <v>146</v>
      </c>
      <c r="D1900" t="s">
        <v>127</v>
      </c>
      <c r="E1900">
        <f t="shared" si="29"/>
        <v>1</v>
      </c>
      <c r="F1900">
        <f>IF(ISNA(VLOOKUP(B1900,criteria!$U$2:$U$174,1,0)),0,1)</f>
        <v>1</v>
      </c>
      <c r="G1900">
        <v>0.66145029755344942</v>
      </c>
      <c r="H1900">
        <v>0.38487170943018995</v>
      </c>
      <c r="I1900">
        <v>9074</v>
      </c>
      <c r="J1900">
        <v>6002</v>
      </c>
      <c r="K1900">
        <v>2298</v>
      </c>
      <c r="L1900">
        <v>12</v>
      </c>
      <c r="M1900">
        <v>2310</v>
      </c>
      <c r="T1900">
        <v>6.5000000000000002E-2</v>
      </c>
      <c r="U1900">
        <v>3120</v>
      </c>
      <c r="V1900">
        <v>104458000</v>
      </c>
      <c r="W1900">
        <v>78369000</v>
      </c>
      <c r="Z1900">
        <v>19727000</v>
      </c>
      <c r="AA1900">
        <v>56636000</v>
      </c>
      <c r="AB1900">
        <v>2701000</v>
      </c>
      <c r="AC1900">
        <v>880000</v>
      </c>
      <c r="AD1900">
        <v>121821000</v>
      </c>
      <c r="AE1900">
        <v>79424000</v>
      </c>
      <c r="AF1900">
        <v>202711008</v>
      </c>
      <c r="AG1900">
        <v>79546000</v>
      </c>
      <c r="AH1900">
        <v>2855000</v>
      </c>
      <c r="AI1900">
        <v>3140000</v>
      </c>
      <c r="AJ1900">
        <v>5995000</v>
      </c>
      <c r="AK1900">
        <v>29388000</v>
      </c>
      <c r="AL1900">
        <v>30198000</v>
      </c>
      <c r="AM1900">
        <v>202988000</v>
      </c>
      <c r="AN1900">
        <v>93727000</v>
      </c>
      <c r="AO1900">
        <v>27624000</v>
      </c>
      <c r="AP1900">
        <v>34742000</v>
      </c>
      <c r="AQ1900">
        <v>35614000</v>
      </c>
      <c r="AR1900">
        <v>202711008</v>
      </c>
      <c r="AS1900">
        <v>202988000</v>
      </c>
      <c r="AT1900">
        <v>1150</v>
      </c>
      <c r="AU1900">
        <v>0.49</v>
      </c>
      <c r="AV1900">
        <v>7368</v>
      </c>
      <c r="AW1900">
        <v>0.15456</v>
      </c>
      <c r="AX1900">
        <v>0.53695000000000004</v>
      </c>
      <c r="AY1900">
        <v>4.5440300000000003E-2</v>
      </c>
      <c r="AZ1900">
        <v>61638</v>
      </c>
    </row>
    <row r="1901" spans="1:52">
      <c r="A1901">
        <v>2013</v>
      </c>
      <c r="B1901">
        <v>173920</v>
      </c>
      <c r="C1901" t="s">
        <v>146</v>
      </c>
      <c r="D1901" t="s">
        <v>127</v>
      </c>
      <c r="E1901">
        <f t="shared" si="29"/>
        <v>1</v>
      </c>
      <c r="F1901">
        <f>IF(ISNA(VLOOKUP(B1901,criteria!$U$2:$U$174,1,0)),0,1)</f>
        <v>1</v>
      </c>
      <c r="G1901">
        <v>0.65546387603139467</v>
      </c>
      <c r="H1901">
        <v>0.37703408044212466</v>
      </c>
      <c r="I1901">
        <v>9938</v>
      </c>
      <c r="J1901">
        <v>6514</v>
      </c>
      <c r="K1901">
        <v>2437</v>
      </c>
      <c r="L1901">
        <v>19</v>
      </c>
      <c r="M1901">
        <v>2456</v>
      </c>
      <c r="N1901">
        <v>56001</v>
      </c>
      <c r="O1901" t="s">
        <v>128</v>
      </c>
      <c r="P1901" t="s">
        <v>50</v>
      </c>
      <c r="Q1901" t="s">
        <v>51</v>
      </c>
      <c r="R1901">
        <v>-93.998500000000007</v>
      </c>
      <c r="S1901">
        <v>44.147300000000001</v>
      </c>
      <c r="T1901">
        <v>4.7E-2</v>
      </c>
      <c r="U1901">
        <v>3451</v>
      </c>
      <c r="V1901">
        <v>105096000</v>
      </c>
      <c r="W1901">
        <v>79110000</v>
      </c>
      <c r="Z1901">
        <v>19401000</v>
      </c>
      <c r="AA1901">
        <v>60868000</v>
      </c>
      <c r="AB1901">
        <v>2281000</v>
      </c>
      <c r="AC1901">
        <v>661000</v>
      </c>
      <c r="AD1901">
        <v>123508000</v>
      </c>
      <c r="AE1901">
        <v>83181000</v>
      </c>
      <c r="AF1901">
        <v>207691008</v>
      </c>
      <c r="AG1901">
        <v>84088000</v>
      </c>
      <c r="AH1901">
        <v>3574000</v>
      </c>
      <c r="AI1901">
        <v>2889000</v>
      </c>
      <c r="AJ1901">
        <v>6463000</v>
      </c>
      <c r="AK1901">
        <v>31382000</v>
      </c>
      <c r="AL1901">
        <v>30773000</v>
      </c>
      <c r="AM1901">
        <v>209786000</v>
      </c>
      <c r="AN1901">
        <v>98804000</v>
      </c>
      <c r="AO1901">
        <v>29824000</v>
      </c>
      <c r="AP1901">
        <v>35614000</v>
      </c>
      <c r="AQ1901">
        <v>36996000</v>
      </c>
      <c r="AR1901">
        <v>207691008</v>
      </c>
      <c r="AS1901">
        <v>209786000</v>
      </c>
      <c r="AT1901">
        <v>1194</v>
      </c>
      <c r="AU1901">
        <v>0.504</v>
      </c>
      <c r="AV1901">
        <v>7053</v>
      </c>
      <c r="AW1901">
        <v>0.15814600000000001</v>
      </c>
      <c r="AX1901">
        <v>0.54106200000000004</v>
      </c>
      <c r="AY1901">
        <v>4.18865E-2</v>
      </c>
      <c r="AZ1901">
        <v>61661.5</v>
      </c>
    </row>
    <row r="1902" spans="1:52">
      <c r="A1902">
        <v>2014</v>
      </c>
      <c r="B1902">
        <v>173920</v>
      </c>
      <c r="C1902" t="s">
        <v>146</v>
      </c>
      <c r="D1902" t="s">
        <v>127</v>
      </c>
      <c r="E1902">
        <f t="shared" si="29"/>
        <v>1</v>
      </c>
      <c r="F1902">
        <f>IF(ISNA(VLOOKUP(B1902,criteria!$U$2:$U$174,1,0)),0,1)</f>
        <v>1</v>
      </c>
      <c r="G1902">
        <v>0.66576522435897434</v>
      </c>
      <c r="H1902">
        <v>0.34436587934406498</v>
      </c>
      <c r="I1902">
        <v>9984</v>
      </c>
      <c r="J1902">
        <v>6647</v>
      </c>
      <c r="K1902">
        <v>2272</v>
      </c>
      <c r="L1902">
        <v>17</v>
      </c>
      <c r="M1902">
        <v>2289</v>
      </c>
      <c r="N1902">
        <v>56001</v>
      </c>
      <c r="O1902" t="s">
        <v>128</v>
      </c>
      <c r="P1902" t="s">
        <v>50</v>
      </c>
      <c r="Q1902" t="s">
        <v>51</v>
      </c>
      <c r="R1902">
        <v>-93.998500000000007</v>
      </c>
      <c r="S1902">
        <v>44.147300000000001</v>
      </c>
      <c r="T1902">
        <v>4.3999999999999997E-2</v>
      </c>
      <c r="U1902">
        <v>3858</v>
      </c>
      <c r="V1902">
        <v>106284000</v>
      </c>
      <c r="W1902">
        <v>80584000</v>
      </c>
      <c r="Z1902">
        <v>19256000</v>
      </c>
      <c r="AA1902">
        <v>65034000</v>
      </c>
      <c r="AB1902">
        <v>2208000</v>
      </c>
      <c r="AC1902">
        <v>681000</v>
      </c>
      <c r="AD1902">
        <v>126573000</v>
      </c>
      <c r="AE1902">
        <v>87125000</v>
      </c>
      <c r="AF1902">
        <v>217256000</v>
      </c>
      <c r="AG1902">
        <v>87057000</v>
      </c>
      <c r="AH1902">
        <v>2218000</v>
      </c>
      <c r="AI1902">
        <v>3397000</v>
      </c>
      <c r="AJ1902">
        <v>5615000</v>
      </c>
      <c r="AK1902">
        <v>29171000</v>
      </c>
      <c r="AL1902">
        <v>31220000</v>
      </c>
      <c r="AM1902">
        <v>211587008</v>
      </c>
      <c r="AN1902">
        <v>102837000</v>
      </c>
      <c r="AO1902">
        <v>26724000</v>
      </c>
      <c r="AP1902">
        <v>36996000</v>
      </c>
      <c r="AQ1902">
        <v>38102000</v>
      </c>
      <c r="AR1902">
        <v>217256000</v>
      </c>
      <c r="AS1902">
        <v>211587008</v>
      </c>
      <c r="AT1902">
        <v>1109</v>
      </c>
      <c r="AU1902">
        <v>0.48699999999999999</v>
      </c>
      <c r="AV1902">
        <v>8042</v>
      </c>
      <c r="AW1902">
        <v>0.14213300000000001</v>
      </c>
      <c r="AX1902">
        <v>0.54994100000000001</v>
      </c>
      <c r="AY1902">
        <v>4.1068100000000003E-2</v>
      </c>
      <c r="AZ1902">
        <v>65470</v>
      </c>
    </row>
    <row r="1903" spans="1:52">
      <c r="A1903">
        <v>2015</v>
      </c>
      <c r="B1903">
        <v>173920</v>
      </c>
      <c r="C1903" t="s">
        <v>146</v>
      </c>
      <c r="D1903" t="s">
        <v>127</v>
      </c>
      <c r="E1903">
        <f t="shared" si="29"/>
        <v>1</v>
      </c>
      <c r="F1903">
        <f>IF(ISNA(VLOOKUP(B1903,criteria!$U$2:$U$174,1,0)),0,1)</f>
        <v>1</v>
      </c>
      <c r="G1903">
        <v>0.66627195579238208</v>
      </c>
      <c r="H1903">
        <v>0.35574644549763035</v>
      </c>
      <c r="I1903">
        <v>10134</v>
      </c>
      <c r="J1903">
        <v>6752</v>
      </c>
      <c r="K1903">
        <v>2381</v>
      </c>
      <c r="L1903">
        <v>21</v>
      </c>
      <c r="M1903">
        <v>2402</v>
      </c>
      <c r="N1903">
        <v>56001</v>
      </c>
      <c r="O1903" t="s">
        <v>128</v>
      </c>
      <c r="P1903" t="s">
        <v>50</v>
      </c>
      <c r="Q1903" t="s">
        <v>51</v>
      </c>
      <c r="R1903">
        <v>-93.998500000000007</v>
      </c>
      <c r="S1903">
        <v>44.147300000000001</v>
      </c>
      <c r="T1903">
        <v>4.1000000000000002E-2</v>
      </c>
      <c r="U1903">
        <v>3879</v>
      </c>
      <c r="V1903">
        <v>110070000</v>
      </c>
      <c r="W1903">
        <v>84731000</v>
      </c>
      <c r="Z1903">
        <v>18394000</v>
      </c>
      <c r="AA1903">
        <v>68307000</v>
      </c>
      <c r="AB1903">
        <v>2311000</v>
      </c>
      <c r="AC1903">
        <v>1235000</v>
      </c>
      <c r="AD1903">
        <v>132323000</v>
      </c>
      <c r="AE1903">
        <v>89883000</v>
      </c>
      <c r="AF1903">
        <v>234016000</v>
      </c>
      <c r="AG1903">
        <v>88438000</v>
      </c>
      <c r="AH1903">
        <v>2535000</v>
      </c>
      <c r="AI1903">
        <v>3116000</v>
      </c>
      <c r="AJ1903">
        <v>5651000</v>
      </c>
      <c r="AK1903">
        <v>28084000</v>
      </c>
      <c r="AL1903">
        <v>31594000</v>
      </c>
      <c r="AM1903">
        <v>211424000</v>
      </c>
      <c r="AN1903">
        <v>103627000</v>
      </c>
      <c r="AO1903">
        <v>26444000</v>
      </c>
      <c r="AP1903">
        <v>38102000</v>
      </c>
      <c r="AQ1903">
        <v>40768000</v>
      </c>
      <c r="AR1903">
        <v>234016000</v>
      </c>
      <c r="AS1903">
        <v>211424000</v>
      </c>
      <c r="AT1903">
        <v>1233</v>
      </c>
      <c r="AU1903">
        <v>0.51300000000000001</v>
      </c>
      <c r="AV1903">
        <v>8430</v>
      </c>
      <c r="AW1903">
        <v>0.13062499999999999</v>
      </c>
      <c r="AX1903">
        <v>0.54894100000000001</v>
      </c>
      <c r="AY1903">
        <v>3.9047499999999999E-2</v>
      </c>
      <c r="AZ1903">
        <v>67769</v>
      </c>
    </row>
    <row r="1904" spans="1:52">
      <c r="A1904">
        <v>2016</v>
      </c>
      <c r="B1904">
        <v>173920</v>
      </c>
      <c r="C1904" t="s">
        <v>146</v>
      </c>
      <c r="D1904" t="s">
        <v>127</v>
      </c>
      <c r="E1904">
        <f t="shared" si="29"/>
        <v>1</v>
      </c>
      <c r="F1904">
        <f>IF(ISNA(VLOOKUP(B1904,criteria!$U$2:$U$174,1,0)),0,1)</f>
        <v>1</v>
      </c>
      <c r="G1904">
        <v>0.62486874343717191</v>
      </c>
      <c r="H1904">
        <v>0.34070858423190031</v>
      </c>
      <c r="I1904">
        <v>11428</v>
      </c>
      <c r="J1904">
        <v>7141</v>
      </c>
      <c r="K1904">
        <v>2421</v>
      </c>
      <c r="L1904">
        <v>12</v>
      </c>
      <c r="M1904">
        <v>2433</v>
      </c>
      <c r="N1904">
        <v>56001</v>
      </c>
      <c r="O1904" t="s">
        <v>128</v>
      </c>
      <c r="P1904" t="s">
        <v>50</v>
      </c>
      <c r="Q1904" t="s">
        <v>51</v>
      </c>
      <c r="R1904">
        <v>-93.999499999999998</v>
      </c>
      <c r="S1904">
        <v>44.146700000000003</v>
      </c>
      <c r="T1904">
        <v>4.8000000000000001E-2</v>
      </c>
      <c r="U1904">
        <v>3874</v>
      </c>
      <c r="V1904">
        <v>111591000</v>
      </c>
      <c r="W1904">
        <v>86246000</v>
      </c>
      <c r="Z1904">
        <v>18330000</v>
      </c>
      <c r="AA1904">
        <v>70265000</v>
      </c>
      <c r="AB1904">
        <v>2573000</v>
      </c>
      <c r="AC1904">
        <v>1501000</v>
      </c>
      <c r="AD1904">
        <v>134752992</v>
      </c>
      <c r="AE1904">
        <v>92345000</v>
      </c>
      <c r="AF1904">
        <v>231522000</v>
      </c>
      <c r="AG1904">
        <v>95911000</v>
      </c>
      <c r="AH1904">
        <v>2774000</v>
      </c>
      <c r="AI1904">
        <v>3337000</v>
      </c>
      <c r="AJ1904">
        <v>6111000</v>
      </c>
      <c r="AK1904">
        <v>29749000</v>
      </c>
      <c r="AL1904">
        <v>33051000</v>
      </c>
      <c r="AM1904">
        <v>250202000</v>
      </c>
      <c r="AN1904">
        <v>105814000</v>
      </c>
      <c r="AO1904">
        <v>54154000</v>
      </c>
      <c r="AP1904">
        <v>40768000</v>
      </c>
      <c r="AQ1904">
        <v>45751000</v>
      </c>
      <c r="AR1904">
        <v>231522000</v>
      </c>
      <c r="AS1904">
        <v>250202000</v>
      </c>
      <c r="AT1904">
        <v>1204</v>
      </c>
      <c r="AU1904">
        <v>0.47699999999999998</v>
      </c>
      <c r="AV1904">
        <v>8716</v>
      </c>
      <c r="AW1904">
        <v>0.12940299999999999</v>
      </c>
      <c r="AX1904">
        <v>0.56952199999999997</v>
      </c>
      <c r="AY1904">
        <v>4.11568E-2</v>
      </c>
      <c r="AZ1904">
        <v>68513</v>
      </c>
    </row>
    <row r="1905" spans="1:52">
      <c r="A1905">
        <v>2017</v>
      </c>
      <c r="B1905">
        <v>173920</v>
      </c>
      <c r="C1905" t="s">
        <v>146</v>
      </c>
      <c r="D1905" t="s">
        <v>127</v>
      </c>
      <c r="E1905">
        <f t="shared" si="29"/>
        <v>1</v>
      </c>
      <c r="F1905">
        <f>IF(ISNA(VLOOKUP(B1905,criteria!$U$2:$U$174,1,0)),0,1)</f>
        <v>1</v>
      </c>
      <c r="G1905">
        <v>0.60963298827957912</v>
      </c>
      <c r="H1905">
        <v>0.31799045747965199</v>
      </c>
      <c r="I1905">
        <v>11689</v>
      </c>
      <c r="J1905">
        <v>7126</v>
      </c>
      <c r="K1905">
        <v>2249</v>
      </c>
      <c r="L1905">
        <v>17</v>
      </c>
      <c r="M1905">
        <v>2266</v>
      </c>
      <c r="N1905">
        <v>56001</v>
      </c>
      <c r="O1905" t="s">
        <v>128</v>
      </c>
      <c r="P1905" t="s">
        <v>50</v>
      </c>
      <c r="Q1905" t="s">
        <v>51</v>
      </c>
      <c r="R1905">
        <v>-93.999499999999998</v>
      </c>
      <c r="S1905">
        <v>44.146700000000003</v>
      </c>
      <c r="T1905">
        <v>4.8000000000000001E-2</v>
      </c>
      <c r="U1905">
        <v>3852</v>
      </c>
      <c r="V1905">
        <v>118570000</v>
      </c>
      <c r="W1905">
        <v>92194000</v>
      </c>
      <c r="Z1905">
        <v>19564000</v>
      </c>
      <c r="AA1905">
        <v>75408000</v>
      </c>
      <c r="AB1905">
        <v>3170000</v>
      </c>
      <c r="AC1905">
        <v>1604000</v>
      </c>
      <c r="AD1905">
        <v>140768992</v>
      </c>
      <c r="AE1905">
        <v>99855000</v>
      </c>
      <c r="AF1905">
        <v>241260000</v>
      </c>
      <c r="AG1905">
        <v>97051000</v>
      </c>
      <c r="AH1905">
        <v>3074000</v>
      </c>
      <c r="AI1905">
        <v>3345000</v>
      </c>
      <c r="AJ1905">
        <v>6419000</v>
      </c>
      <c r="AK1905">
        <v>30625000</v>
      </c>
      <c r="AL1905">
        <v>33473000</v>
      </c>
      <c r="AM1905">
        <v>251011008</v>
      </c>
      <c r="AN1905">
        <v>107162000</v>
      </c>
      <c r="AO1905">
        <v>47751000</v>
      </c>
      <c r="AP1905">
        <v>45751000</v>
      </c>
      <c r="AQ1905">
        <v>63282000</v>
      </c>
      <c r="AR1905">
        <v>241260000</v>
      </c>
      <c r="AS1905">
        <v>251011008</v>
      </c>
      <c r="AV1905">
        <v>9096</v>
      </c>
    </row>
    <row r="1906" spans="1:52">
      <c r="A1906">
        <v>1990</v>
      </c>
      <c r="B1906">
        <v>174066</v>
      </c>
      <c r="C1906" t="s">
        <v>265</v>
      </c>
      <c r="D1906" t="s">
        <v>127</v>
      </c>
      <c r="E1906">
        <f t="shared" si="29"/>
        <v>0</v>
      </c>
      <c r="F1906">
        <f>IF(ISNA(VLOOKUP(B1906,criteria!$U$2:$U$174,1,0)),0,1)</f>
        <v>1</v>
      </c>
      <c r="G1906" t="s">
        <v>636</v>
      </c>
      <c r="H1906" t="s">
        <v>636</v>
      </c>
      <c r="V1906">
        <v>121972256</v>
      </c>
      <c r="Y1906">
        <v>844314</v>
      </c>
      <c r="Z1906">
        <v>207368336</v>
      </c>
      <c r="AA1906">
        <v>413044128</v>
      </c>
      <c r="AB1906">
        <v>122736128</v>
      </c>
      <c r="AC1906">
        <v>27840768</v>
      </c>
      <c r="AF1906">
        <v>1349372800</v>
      </c>
      <c r="AG1906">
        <v>329349888</v>
      </c>
      <c r="AH1906">
        <v>276307456</v>
      </c>
      <c r="AI1906">
        <v>70090288</v>
      </c>
      <c r="AJ1906">
        <v>346397760</v>
      </c>
      <c r="AK1906">
        <v>97679744</v>
      </c>
      <c r="AL1906">
        <v>31735992</v>
      </c>
      <c r="AM1906">
        <v>1418854912</v>
      </c>
      <c r="AN1906">
        <v>549245056</v>
      </c>
      <c r="AO1906">
        <v>111753984</v>
      </c>
    </row>
    <row r="1907" spans="1:52">
      <c r="A1907">
        <v>1991</v>
      </c>
      <c r="B1907">
        <v>174066</v>
      </c>
      <c r="C1907" t="s">
        <v>265</v>
      </c>
      <c r="D1907" t="s">
        <v>127</v>
      </c>
      <c r="E1907">
        <f t="shared" si="29"/>
        <v>0</v>
      </c>
      <c r="F1907">
        <f>IF(ISNA(VLOOKUP(B1907,criteria!$U$2:$U$174,1,0)),0,1)</f>
        <v>1</v>
      </c>
      <c r="G1907" t="s">
        <v>636</v>
      </c>
      <c r="H1907" t="s">
        <v>636</v>
      </c>
      <c r="N1907">
        <v>55455</v>
      </c>
      <c r="O1907" t="s">
        <v>128</v>
      </c>
      <c r="V1907">
        <v>135499936</v>
      </c>
      <c r="Y1907">
        <v>4653592</v>
      </c>
      <c r="Z1907">
        <v>206124528</v>
      </c>
      <c r="AA1907">
        <v>424677120</v>
      </c>
      <c r="AB1907">
        <v>145255840</v>
      </c>
      <c r="AC1907">
        <v>33790640</v>
      </c>
      <c r="AF1907">
        <v>1421756160</v>
      </c>
      <c r="AG1907">
        <v>333311936</v>
      </c>
      <c r="AH1907">
        <v>272085856</v>
      </c>
      <c r="AI1907">
        <v>74831336</v>
      </c>
      <c r="AJ1907">
        <v>346917184</v>
      </c>
      <c r="AK1907">
        <v>106045240</v>
      </c>
      <c r="AL1907">
        <v>33149960</v>
      </c>
      <c r="AM1907">
        <v>1887167872</v>
      </c>
      <c r="AN1907">
        <v>582585472</v>
      </c>
      <c r="AO1907">
        <v>115456112</v>
      </c>
    </row>
    <row r="1908" spans="1:52">
      <c r="A1908">
        <v>1992</v>
      </c>
      <c r="B1908">
        <v>174066</v>
      </c>
      <c r="C1908" t="s">
        <v>265</v>
      </c>
      <c r="D1908" t="s">
        <v>127</v>
      </c>
      <c r="E1908">
        <f t="shared" si="29"/>
        <v>0</v>
      </c>
      <c r="F1908">
        <f>IF(ISNA(VLOOKUP(B1908,criteria!$U$2:$U$174,1,0)),0,1)</f>
        <v>1</v>
      </c>
      <c r="G1908" t="s">
        <v>636</v>
      </c>
      <c r="H1908" t="s">
        <v>636</v>
      </c>
      <c r="N1908">
        <v>55455</v>
      </c>
      <c r="O1908" t="s">
        <v>128</v>
      </c>
      <c r="V1908">
        <v>148715200</v>
      </c>
      <c r="Y1908">
        <v>2571999</v>
      </c>
      <c r="Z1908">
        <v>215401008</v>
      </c>
      <c r="AA1908">
        <v>421872512</v>
      </c>
      <c r="AB1908">
        <v>146096688</v>
      </c>
      <c r="AC1908">
        <v>42872720</v>
      </c>
      <c r="AF1908">
        <v>1453846144</v>
      </c>
      <c r="AG1908">
        <v>351407616</v>
      </c>
      <c r="AH1908">
        <v>271941984</v>
      </c>
      <c r="AI1908">
        <v>83971904</v>
      </c>
      <c r="AJ1908">
        <v>355913888</v>
      </c>
      <c r="AK1908">
        <v>108229200</v>
      </c>
      <c r="AL1908">
        <v>36393800</v>
      </c>
      <c r="AM1908">
        <v>1444240128</v>
      </c>
      <c r="AN1908">
        <v>553306944</v>
      </c>
      <c r="AO1908">
        <v>58520712</v>
      </c>
    </row>
    <row r="1909" spans="1:52">
      <c r="A1909">
        <v>1993</v>
      </c>
      <c r="B1909">
        <v>174066</v>
      </c>
      <c r="C1909" t="s">
        <v>265</v>
      </c>
      <c r="D1909" t="s">
        <v>127</v>
      </c>
      <c r="E1909">
        <f t="shared" si="29"/>
        <v>0</v>
      </c>
      <c r="F1909">
        <f>IF(ISNA(VLOOKUP(B1909,criteria!$U$2:$U$174,1,0)),0,1)</f>
        <v>1</v>
      </c>
      <c r="G1909" t="s">
        <v>636</v>
      </c>
      <c r="H1909" t="s">
        <v>636</v>
      </c>
      <c r="N1909">
        <v>55455</v>
      </c>
      <c r="O1909" t="s">
        <v>128</v>
      </c>
      <c r="V1909">
        <v>158395328</v>
      </c>
      <c r="Y1909">
        <v>3761088</v>
      </c>
      <c r="Z1909">
        <v>227305120</v>
      </c>
      <c r="AA1909">
        <v>424830336</v>
      </c>
      <c r="AB1909">
        <v>175410336</v>
      </c>
      <c r="AC1909">
        <v>6328437</v>
      </c>
      <c r="AF1909">
        <v>1480860416</v>
      </c>
      <c r="AG1909">
        <v>333578080</v>
      </c>
      <c r="AH1909">
        <v>281815008</v>
      </c>
      <c r="AI1909">
        <v>78870816</v>
      </c>
      <c r="AJ1909">
        <v>360685824</v>
      </c>
      <c r="AK1909">
        <v>124852880</v>
      </c>
      <c r="AL1909">
        <v>36675892</v>
      </c>
      <c r="AM1909">
        <v>1493080832</v>
      </c>
      <c r="AN1909">
        <v>607202752</v>
      </c>
      <c r="AO1909">
        <v>174977696</v>
      </c>
    </row>
    <row r="1910" spans="1:52">
      <c r="A1910">
        <v>1994</v>
      </c>
      <c r="B1910">
        <v>174066</v>
      </c>
      <c r="C1910" t="s">
        <v>265</v>
      </c>
      <c r="D1910" t="s">
        <v>127</v>
      </c>
      <c r="E1910">
        <f t="shared" si="29"/>
        <v>0</v>
      </c>
      <c r="F1910">
        <f>IF(ISNA(VLOOKUP(B1910,criteria!$U$2:$U$174,1,0)),0,1)</f>
        <v>1</v>
      </c>
      <c r="G1910" t="s">
        <v>636</v>
      </c>
      <c r="H1910" t="s">
        <v>636</v>
      </c>
      <c r="N1910">
        <v>55455</v>
      </c>
      <c r="O1910" t="s">
        <v>128</v>
      </c>
      <c r="V1910">
        <v>168718928</v>
      </c>
      <c r="Y1910">
        <v>3394767</v>
      </c>
      <c r="Z1910">
        <v>243769888</v>
      </c>
      <c r="AA1910">
        <v>431598304</v>
      </c>
      <c r="AB1910">
        <v>188215952</v>
      </c>
      <c r="AC1910">
        <v>41201160</v>
      </c>
      <c r="AF1910">
        <v>1626974592</v>
      </c>
      <c r="AG1910">
        <v>364939744</v>
      </c>
      <c r="AH1910">
        <v>298528800</v>
      </c>
      <c r="AI1910">
        <v>95087696</v>
      </c>
      <c r="AJ1910">
        <v>393616512</v>
      </c>
      <c r="AK1910">
        <v>137470400</v>
      </c>
      <c r="AL1910">
        <v>40342300</v>
      </c>
      <c r="AM1910">
        <v>1616218240</v>
      </c>
      <c r="AN1910">
        <v>666196224</v>
      </c>
      <c r="AO1910">
        <v>160585392</v>
      </c>
    </row>
    <row r="1911" spans="1:52">
      <c r="A1911">
        <v>1995</v>
      </c>
      <c r="B1911">
        <v>174066</v>
      </c>
      <c r="C1911" t="s">
        <v>265</v>
      </c>
      <c r="D1911" t="s">
        <v>127</v>
      </c>
      <c r="E1911">
        <f t="shared" si="29"/>
        <v>0</v>
      </c>
      <c r="F1911">
        <f>IF(ISNA(VLOOKUP(B1911,criteria!$U$2:$U$174,1,0)),0,1)</f>
        <v>1</v>
      </c>
      <c r="G1911" t="s">
        <v>636</v>
      </c>
      <c r="H1911" t="s">
        <v>636</v>
      </c>
      <c r="N1911">
        <v>55455</v>
      </c>
      <c r="O1911" t="s">
        <v>128</v>
      </c>
      <c r="V1911">
        <v>183127376</v>
      </c>
      <c r="Y1911">
        <v>1451181</v>
      </c>
      <c r="Z1911">
        <v>246131600</v>
      </c>
      <c r="AA1911">
        <v>460434112</v>
      </c>
      <c r="AB1911">
        <v>194093200</v>
      </c>
      <c r="AC1911">
        <v>32188094</v>
      </c>
      <c r="AF1911">
        <v>1707362176</v>
      </c>
      <c r="AG1911">
        <v>358292288</v>
      </c>
      <c r="AH1911">
        <v>296567680</v>
      </c>
      <c r="AI1911">
        <v>103328048</v>
      </c>
      <c r="AJ1911">
        <v>399895744</v>
      </c>
      <c r="AK1911">
        <v>151082448</v>
      </c>
      <c r="AL1911">
        <v>42089988</v>
      </c>
      <c r="AM1911">
        <v>1673835008</v>
      </c>
      <c r="AN1911">
        <v>659800384</v>
      </c>
      <c r="AO1911">
        <v>193487872</v>
      </c>
    </row>
    <row r="1912" spans="1:52">
      <c r="A1912">
        <v>1996</v>
      </c>
      <c r="B1912">
        <v>174066</v>
      </c>
      <c r="C1912" t="s">
        <v>265</v>
      </c>
      <c r="D1912" t="s">
        <v>127</v>
      </c>
      <c r="E1912">
        <f t="shared" si="29"/>
        <v>0</v>
      </c>
      <c r="F1912">
        <f>IF(ISNA(VLOOKUP(B1912,criteria!$U$2:$U$174,1,0)),0,1)</f>
        <v>1</v>
      </c>
      <c r="G1912" t="s">
        <v>636</v>
      </c>
      <c r="H1912" t="s">
        <v>636</v>
      </c>
      <c r="N1912">
        <v>55455</v>
      </c>
      <c r="O1912" t="s">
        <v>128</v>
      </c>
      <c r="V1912">
        <v>193186400</v>
      </c>
      <c r="Y1912">
        <v>3011023</v>
      </c>
      <c r="Z1912">
        <v>250162560</v>
      </c>
      <c r="AA1912">
        <v>469799360</v>
      </c>
      <c r="AB1912">
        <v>200723136</v>
      </c>
      <c r="AC1912">
        <v>33180092</v>
      </c>
      <c r="AF1912">
        <v>1563543680</v>
      </c>
      <c r="AG1912">
        <v>383293312</v>
      </c>
      <c r="AH1912">
        <v>303202304</v>
      </c>
      <c r="AI1912">
        <v>111621296</v>
      </c>
      <c r="AJ1912">
        <v>414823616</v>
      </c>
      <c r="AK1912">
        <v>158038576</v>
      </c>
      <c r="AL1912">
        <v>41642580</v>
      </c>
      <c r="AM1912">
        <v>1594815104</v>
      </c>
      <c r="AN1912">
        <v>670519104</v>
      </c>
      <c r="AO1912">
        <v>181469440</v>
      </c>
      <c r="AP1912">
        <v>401318432</v>
      </c>
      <c r="AQ1912">
        <v>501150336</v>
      </c>
      <c r="AT1912">
        <v>1034</v>
      </c>
      <c r="AU1912">
        <v>0.52200000000000002</v>
      </c>
    </row>
    <row r="1913" spans="1:52">
      <c r="A1913">
        <v>1997</v>
      </c>
      <c r="B1913">
        <v>174066</v>
      </c>
      <c r="C1913" t="s">
        <v>227</v>
      </c>
      <c r="D1913" t="s">
        <v>127</v>
      </c>
      <c r="E1913">
        <f t="shared" si="29"/>
        <v>0</v>
      </c>
      <c r="F1913">
        <f>IF(ISNA(VLOOKUP(B1913,criteria!$U$2:$U$174,1,0)),0,1)</f>
        <v>1</v>
      </c>
      <c r="G1913" t="s">
        <v>636</v>
      </c>
      <c r="H1913" t="s">
        <v>636</v>
      </c>
      <c r="N1913">
        <v>55455</v>
      </c>
      <c r="O1913" t="s">
        <v>128</v>
      </c>
      <c r="V1913">
        <v>201488720</v>
      </c>
      <c r="Y1913">
        <v>6243521</v>
      </c>
      <c r="Z1913">
        <v>271260256</v>
      </c>
      <c r="AA1913">
        <v>523222784</v>
      </c>
      <c r="AB1913">
        <v>220663648</v>
      </c>
      <c r="AC1913">
        <v>27863580</v>
      </c>
      <c r="AF1913">
        <v>1516007424</v>
      </c>
      <c r="AG1913">
        <v>412930144</v>
      </c>
      <c r="AH1913">
        <v>329699104</v>
      </c>
      <c r="AI1913">
        <v>146856896</v>
      </c>
      <c r="AJ1913">
        <v>476556000</v>
      </c>
      <c r="AK1913">
        <v>182096880</v>
      </c>
      <c r="AL1913">
        <v>45917488</v>
      </c>
      <c r="AM1913">
        <v>1487690368</v>
      </c>
      <c r="AN1913">
        <v>687791552</v>
      </c>
      <c r="AO1913">
        <v>182503648</v>
      </c>
      <c r="AP1913">
        <v>501150336</v>
      </c>
      <c r="AQ1913">
        <v>576170368</v>
      </c>
      <c r="AT1913">
        <v>963</v>
      </c>
      <c r="AU1913">
        <v>0.48599999999999999</v>
      </c>
      <c r="AW1913">
        <v>0.20230500000000001</v>
      </c>
      <c r="AX1913">
        <v>0.55208900000000005</v>
      </c>
      <c r="AY1913">
        <v>5.6337999999999999E-2</v>
      </c>
      <c r="AZ1913">
        <v>40504</v>
      </c>
    </row>
    <row r="1914" spans="1:52">
      <c r="A1914">
        <v>1998</v>
      </c>
      <c r="B1914">
        <v>174066</v>
      </c>
      <c r="C1914" t="s">
        <v>227</v>
      </c>
      <c r="D1914" t="s">
        <v>127</v>
      </c>
      <c r="E1914">
        <f t="shared" si="29"/>
        <v>0</v>
      </c>
      <c r="F1914">
        <f>IF(ISNA(VLOOKUP(B1914,criteria!$U$2:$U$174,1,0)),0,1)</f>
        <v>1</v>
      </c>
      <c r="G1914" t="s">
        <v>636</v>
      </c>
      <c r="H1914" t="s">
        <v>636</v>
      </c>
      <c r="N1914">
        <v>55455</v>
      </c>
      <c r="O1914" t="s">
        <v>128</v>
      </c>
      <c r="V1914">
        <v>233641552</v>
      </c>
      <c r="Y1914">
        <v>4346730</v>
      </c>
      <c r="Z1914">
        <v>261028384</v>
      </c>
      <c r="AA1914">
        <v>568794944</v>
      </c>
      <c r="AB1914">
        <v>211201536</v>
      </c>
      <c r="AC1914">
        <v>29623506</v>
      </c>
      <c r="AF1914">
        <v>1573983360</v>
      </c>
      <c r="AG1914">
        <v>403248416</v>
      </c>
      <c r="AH1914">
        <v>328533824</v>
      </c>
      <c r="AI1914">
        <v>141362720</v>
      </c>
      <c r="AJ1914">
        <v>469896544</v>
      </c>
      <c r="AK1914">
        <v>188627664</v>
      </c>
      <c r="AL1914">
        <v>52322056</v>
      </c>
      <c r="AM1914">
        <v>1626533248</v>
      </c>
      <c r="AN1914">
        <v>744238272</v>
      </c>
      <c r="AO1914">
        <v>185342976</v>
      </c>
      <c r="AP1914">
        <v>576170368</v>
      </c>
      <c r="AQ1914">
        <v>657808960</v>
      </c>
      <c r="AT1914">
        <v>1151</v>
      </c>
      <c r="AU1914">
        <v>0.50700000000000001</v>
      </c>
      <c r="AW1914">
        <v>0.183949</v>
      </c>
      <c r="AX1914">
        <v>0.56605099999999997</v>
      </c>
      <c r="AY1914">
        <v>5.29863E-2</v>
      </c>
      <c r="AZ1914">
        <v>42924.5</v>
      </c>
    </row>
    <row r="1915" spans="1:52">
      <c r="A1915">
        <v>1999</v>
      </c>
      <c r="B1915">
        <v>174066</v>
      </c>
      <c r="C1915" t="s">
        <v>227</v>
      </c>
      <c r="D1915" t="s">
        <v>127</v>
      </c>
      <c r="E1915">
        <f t="shared" si="29"/>
        <v>0</v>
      </c>
      <c r="F1915">
        <f>IF(ISNA(VLOOKUP(B1915,criteria!$U$2:$U$174,1,0)),0,1)</f>
        <v>1</v>
      </c>
      <c r="G1915" t="s">
        <v>636</v>
      </c>
      <c r="H1915" t="s">
        <v>636</v>
      </c>
      <c r="N1915">
        <v>55455</v>
      </c>
      <c r="O1915" t="s">
        <v>128</v>
      </c>
      <c r="V1915">
        <v>236429696</v>
      </c>
      <c r="Y1915">
        <v>5124572</v>
      </c>
      <c r="Z1915">
        <v>321930208</v>
      </c>
      <c r="AA1915">
        <v>592159168</v>
      </c>
      <c r="AB1915">
        <v>217847968</v>
      </c>
      <c r="AC1915">
        <v>32442272</v>
      </c>
      <c r="AF1915">
        <v>1671619584</v>
      </c>
      <c r="AG1915">
        <v>425202624</v>
      </c>
      <c r="AH1915">
        <v>360286976</v>
      </c>
      <c r="AI1915">
        <v>161179120</v>
      </c>
      <c r="AJ1915">
        <v>521466112</v>
      </c>
      <c r="AK1915">
        <v>195289936</v>
      </c>
      <c r="AL1915">
        <v>50197752</v>
      </c>
      <c r="AM1915">
        <v>1636784768</v>
      </c>
      <c r="AN1915">
        <v>825271808</v>
      </c>
      <c r="AO1915">
        <v>206405360</v>
      </c>
      <c r="AP1915">
        <v>657808960</v>
      </c>
      <c r="AQ1915">
        <v>801526976</v>
      </c>
      <c r="AT1915">
        <v>1096</v>
      </c>
      <c r="AU1915">
        <v>0.497</v>
      </c>
      <c r="AW1915">
        <v>0.186385</v>
      </c>
      <c r="AX1915">
        <v>0.56144700000000003</v>
      </c>
      <c r="AY1915">
        <v>5.2925300000000002E-2</v>
      </c>
      <c r="AZ1915">
        <v>46308</v>
      </c>
    </row>
    <row r="1916" spans="1:52">
      <c r="A1916">
        <v>2000</v>
      </c>
      <c r="B1916">
        <v>174066</v>
      </c>
      <c r="C1916" t="s">
        <v>227</v>
      </c>
      <c r="D1916" t="s">
        <v>127</v>
      </c>
      <c r="E1916">
        <f t="shared" si="29"/>
        <v>0</v>
      </c>
      <c r="F1916">
        <f>IF(ISNA(VLOOKUP(B1916,criteria!$U$2:$U$174,1,0)),0,1)</f>
        <v>1</v>
      </c>
      <c r="G1916" t="s">
        <v>636</v>
      </c>
      <c r="H1916" t="s">
        <v>636</v>
      </c>
      <c r="N1916">
        <v>554550213</v>
      </c>
      <c r="O1916" t="s">
        <v>128</v>
      </c>
      <c r="V1916">
        <v>255420064</v>
      </c>
      <c r="Y1916">
        <v>4770243</v>
      </c>
      <c r="Z1916">
        <v>314711712</v>
      </c>
      <c r="AA1916">
        <v>624437760</v>
      </c>
      <c r="AB1916">
        <v>247431680</v>
      </c>
      <c r="AC1916">
        <v>31314120</v>
      </c>
      <c r="AF1916">
        <v>1757663872</v>
      </c>
      <c r="AG1916">
        <v>521185664</v>
      </c>
      <c r="AH1916">
        <v>346121664</v>
      </c>
      <c r="AI1916">
        <v>149871248</v>
      </c>
      <c r="AJ1916">
        <v>495992896</v>
      </c>
      <c r="AK1916">
        <v>216020560</v>
      </c>
      <c r="AL1916">
        <v>53822584</v>
      </c>
      <c r="AM1916">
        <v>1755153024</v>
      </c>
      <c r="AN1916">
        <v>847992768</v>
      </c>
      <c r="AO1916">
        <v>219665568</v>
      </c>
      <c r="AP1916">
        <v>801526976</v>
      </c>
      <c r="AQ1916">
        <v>672065792</v>
      </c>
      <c r="AT1916">
        <v>2077</v>
      </c>
      <c r="AU1916">
        <v>0.503</v>
      </c>
      <c r="AW1916">
        <v>0.18473300000000001</v>
      </c>
      <c r="AX1916">
        <v>0.55478400000000005</v>
      </c>
      <c r="AY1916">
        <v>5.2878500000000002E-2</v>
      </c>
      <c r="AZ1916">
        <v>49109</v>
      </c>
    </row>
    <row r="1917" spans="1:52">
      <c r="A1917">
        <v>2001</v>
      </c>
      <c r="B1917">
        <v>174066</v>
      </c>
      <c r="C1917" t="s">
        <v>227</v>
      </c>
      <c r="D1917" t="s">
        <v>127</v>
      </c>
      <c r="E1917">
        <f t="shared" si="29"/>
        <v>1</v>
      </c>
      <c r="F1917">
        <f>IF(ISNA(VLOOKUP(B1917,criteria!$U$2:$U$174,1,0)),0,1)</f>
        <v>1</v>
      </c>
      <c r="G1917">
        <v>0.75621922777921746</v>
      </c>
      <c r="H1917">
        <v>0.457808618178703</v>
      </c>
      <c r="I1917">
        <v>15436</v>
      </c>
      <c r="J1917">
        <v>11673</v>
      </c>
      <c r="K1917">
        <v>5259</v>
      </c>
      <c r="L1917">
        <v>85</v>
      </c>
      <c r="M1917">
        <v>5344</v>
      </c>
      <c r="V1917">
        <v>300835968</v>
      </c>
      <c r="W1917">
        <v>244569424</v>
      </c>
      <c r="Y1917">
        <v>146482704</v>
      </c>
      <c r="Z1917">
        <v>323984224</v>
      </c>
      <c r="AA1917">
        <v>804864640</v>
      </c>
      <c r="AB1917">
        <v>85909408</v>
      </c>
      <c r="AC1917">
        <v>150015520</v>
      </c>
      <c r="AD1917">
        <v>1012950976</v>
      </c>
      <c r="AE1917">
        <v>711461696</v>
      </c>
      <c r="AF1917">
        <v>1824875264</v>
      </c>
      <c r="AG1917">
        <v>581516288</v>
      </c>
      <c r="AH1917">
        <v>452861568</v>
      </c>
      <c r="AI1917">
        <v>171200464</v>
      </c>
      <c r="AJ1917">
        <v>624062016</v>
      </c>
      <c r="AK1917">
        <v>265472176</v>
      </c>
      <c r="AL1917">
        <v>64905652</v>
      </c>
      <c r="AM1917">
        <v>1850850944</v>
      </c>
      <c r="AN1917">
        <v>879919488</v>
      </c>
      <c r="AO1917">
        <v>241401184</v>
      </c>
      <c r="AR1917">
        <v>1824875264</v>
      </c>
      <c r="AS1917">
        <v>1850850944</v>
      </c>
      <c r="AT1917">
        <v>2180</v>
      </c>
      <c r="AU1917">
        <v>0.53700000000000003</v>
      </c>
      <c r="AW1917">
        <v>0.17143700000000001</v>
      </c>
      <c r="AX1917">
        <v>0.55172699999999997</v>
      </c>
      <c r="AY1917">
        <v>5.1680999999999998E-2</v>
      </c>
      <c r="AZ1917">
        <v>52166</v>
      </c>
    </row>
    <row r="1918" spans="1:52">
      <c r="A1918">
        <v>2002</v>
      </c>
      <c r="B1918">
        <v>174066</v>
      </c>
      <c r="C1918" t="s">
        <v>227</v>
      </c>
      <c r="D1918" t="s">
        <v>127</v>
      </c>
      <c r="E1918">
        <f t="shared" si="29"/>
        <v>1</v>
      </c>
      <c r="F1918">
        <f>IF(ISNA(VLOOKUP(B1918,criteria!$U$2:$U$174,1,0)),0,1)</f>
        <v>1</v>
      </c>
      <c r="G1918">
        <v>0.74483835914153762</v>
      </c>
      <c r="H1918">
        <v>0.47278198231056806</v>
      </c>
      <c r="I1918">
        <v>14724</v>
      </c>
      <c r="J1918">
        <v>10967</v>
      </c>
      <c r="K1918">
        <v>5160</v>
      </c>
      <c r="L1918">
        <v>25</v>
      </c>
      <c r="M1918">
        <v>5185</v>
      </c>
      <c r="N1918" t="s">
        <v>148</v>
      </c>
      <c r="O1918" t="s">
        <v>128</v>
      </c>
      <c r="V1918">
        <v>361427744</v>
      </c>
      <c r="W1918">
        <v>293955072</v>
      </c>
      <c r="Y1918">
        <v>168751696</v>
      </c>
      <c r="Z1918">
        <v>350121504</v>
      </c>
      <c r="AA1918">
        <v>808531200</v>
      </c>
      <c r="AB1918">
        <v>90380752</v>
      </c>
      <c r="AC1918">
        <v>153578128</v>
      </c>
      <c r="AD1918">
        <v>1130983936</v>
      </c>
      <c r="AE1918">
        <v>778070144</v>
      </c>
      <c r="AF1918">
        <v>1948933888</v>
      </c>
      <c r="AG1918">
        <v>597806912</v>
      </c>
      <c r="AH1918">
        <v>469336448</v>
      </c>
      <c r="AI1918">
        <v>181567344</v>
      </c>
      <c r="AJ1918">
        <v>650903808</v>
      </c>
      <c r="AK1918">
        <v>298837728</v>
      </c>
      <c r="AL1918">
        <v>67552208</v>
      </c>
      <c r="AM1918">
        <v>1964920576</v>
      </c>
      <c r="AN1918">
        <v>923886016</v>
      </c>
      <c r="AO1918">
        <v>258461360</v>
      </c>
      <c r="AP1918">
        <v>550026176</v>
      </c>
      <c r="AQ1918">
        <v>534862080</v>
      </c>
      <c r="AR1918">
        <v>1948933888</v>
      </c>
      <c r="AS1918">
        <v>1964920576</v>
      </c>
      <c r="AT1918">
        <v>2378</v>
      </c>
      <c r="AU1918">
        <v>0.54400000000000004</v>
      </c>
      <c r="AW1918">
        <v>0.17538300000000001</v>
      </c>
      <c r="AX1918">
        <v>0.55518500000000004</v>
      </c>
      <c r="AY1918">
        <v>5.0495900000000003E-2</v>
      </c>
      <c r="AZ1918">
        <v>53690</v>
      </c>
    </row>
    <row r="1919" spans="1:52">
      <c r="A1919">
        <v>2003</v>
      </c>
      <c r="B1919">
        <v>174066</v>
      </c>
      <c r="C1919" t="s">
        <v>227</v>
      </c>
      <c r="D1919" t="s">
        <v>127</v>
      </c>
      <c r="E1919">
        <f t="shared" si="29"/>
        <v>1</v>
      </c>
      <c r="F1919">
        <f>IF(ISNA(VLOOKUP(B1919,criteria!$U$2:$U$174,1,0)),0,1)</f>
        <v>1</v>
      </c>
      <c r="G1919">
        <v>0.76012805587892895</v>
      </c>
      <c r="H1919">
        <v>0.39712075962937438</v>
      </c>
      <c r="I1919">
        <v>17180</v>
      </c>
      <c r="J1919">
        <v>13059</v>
      </c>
      <c r="K1919">
        <v>5160</v>
      </c>
      <c r="L1919">
        <v>26</v>
      </c>
      <c r="M1919">
        <v>5186</v>
      </c>
      <c r="V1919">
        <v>414630688</v>
      </c>
      <c r="W1919">
        <v>340462880</v>
      </c>
      <c r="Y1919">
        <v>193279968</v>
      </c>
      <c r="Z1919">
        <v>385590752</v>
      </c>
      <c r="AA1919">
        <v>783282816</v>
      </c>
      <c r="AB1919">
        <v>93679088</v>
      </c>
      <c r="AC1919">
        <v>242154048</v>
      </c>
      <c r="AD1919">
        <v>1258720896</v>
      </c>
      <c r="AE1919">
        <v>805273984</v>
      </c>
      <c r="AF1919">
        <v>2142928256</v>
      </c>
      <c r="AG1919">
        <v>582185088</v>
      </c>
      <c r="AH1919">
        <v>480828000</v>
      </c>
      <c r="AI1919">
        <v>187750704</v>
      </c>
      <c r="AJ1919">
        <v>668578688</v>
      </c>
      <c r="AK1919">
        <v>275557920</v>
      </c>
      <c r="AL1919">
        <v>70319072</v>
      </c>
      <c r="AM1919">
        <v>1936203776</v>
      </c>
      <c r="AN1919">
        <v>910529344</v>
      </c>
      <c r="AO1919">
        <v>259341984</v>
      </c>
      <c r="AP1919">
        <v>534862080</v>
      </c>
      <c r="AQ1919">
        <v>646388864</v>
      </c>
      <c r="AR1919">
        <v>2142928256</v>
      </c>
      <c r="AS1919">
        <v>1936203776</v>
      </c>
      <c r="AT1919">
        <v>2817</v>
      </c>
      <c r="AU1919">
        <v>0.56399999999999995</v>
      </c>
      <c r="AW1919">
        <v>0.18621299999999999</v>
      </c>
      <c r="AX1919">
        <v>0.55828500000000003</v>
      </c>
      <c r="AY1919">
        <v>5.2585100000000003E-2</v>
      </c>
      <c r="AZ1919">
        <v>54165</v>
      </c>
    </row>
    <row r="1920" spans="1:52">
      <c r="A1920">
        <v>2004</v>
      </c>
      <c r="B1920">
        <v>174066</v>
      </c>
      <c r="C1920" t="s">
        <v>227</v>
      </c>
      <c r="D1920" t="s">
        <v>127</v>
      </c>
      <c r="E1920">
        <f t="shared" si="29"/>
        <v>1</v>
      </c>
      <c r="F1920">
        <f>IF(ISNA(VLOOKUP(B1920,criteria!$U$2:$U$174,1,0)),0,1)</f>
        <v>1</v>
      </c>
      <c r="G1920">
        <v>0.73944003884123644</v>
      </c>
      <c r="H1920">
        <v>0.40767491062960531</v>
      </c>
      <c r="I1920">
        <v>18537</v>
      </c>
      <c r="J1920">
        <v>13707</v>
      </c>
      <c r="K1920">
        <v>5562</v>
      </c>
      <c r="L1920">
        <v>26</v>
      </c>
      <c r="M1920">
        <v>5588</v>
      </c>
      <c r="N1920" t="s">
        <v>148</v>
      </c>
      <c r="O1920" t="s">
        <v>128</v>
      </c>
      <c r="P1920" t="s">
        <v>50</v>
      </c>
      <c r="V1920">
        <v>466522624</v>
      </c>
      <c r="W1920">
        <v>385316096</v>
      </c>
      <c r="Y1920">
        <v>187961744</v>
      </c>
      <c r="Z1920">
        <v>389677248</v>
      </c>
      <c r="AA1920">
        <v>783776960</v>
      </c>
      <c r="AB1920">
        <v>90267024</v>
      </c>
      <c r="AC1920">
        <v>284318240</v>
      </c>
      <c r="AD1920">
        <v>1321953152</v>
      </c>
      <c r="AE1920">
        <v>835940800</v>
      </c>
      <c r="AF1920">
        <v>2242396416</v>
      </c>
      <c r="AG1920">
        <v>606648192</v>
      </c>
      <c r="AH1920">
        <v>525188832</v>
      </c>
      <c r="AI1920">
        <v>197266864</v>
      </c>
      <c r="AJ1920">
        <v>722455680</v>
      </c>
      <c r="AK1920">
        <v>288311456</v>
      </c>
      <c r="AL1920">
        <v>71901720</v>
      </c>
      <c r="AM1920">
        <v>2037771136</v>
      </c>
      <c r="AN1920">
        <v>949360768</v>
      </c>
      <c r="AO1920">
        <v>270157376</v>
      </c>
      <c r="AP1920">
        <v>646388864</v>
      </c>
      <c r="AQ1920">
        <v>751145152</v>
      </c>
      <c r="AR1920">
        <v>2242396416</v>
      </c>
      <c r="AS1920">
        <v>2037771136</v>
      </c>
      <c r="AT1920">
        <v>3051</v>
      </c>
      <c r="AU1920">
        <v>0.60699999999999998</v>
      </c>
      <c r="AW1920">
        <v>0.18301200000000001</v>
      </c>
      <c r="AX1920">
        <v>0.55649899999999997</v>
      </c>
      <c r="AY1920">
        <v>4.98498E-2</v>
      </c>
      <c r="AZ1920">
        <v>55258</v>
      </c>
    </row>
    <row r="1921" spans="1:52">
      <c r="A1921">
        <v>2005</v>
      </c>
      <c r="B1921">
        <v>174066</v>
      </c>
      <c r="C1921" t="s">
        <v>147</v>
      </c>
      <c r="D1921" t="s">
        <v>127</v>
      </c>
      <c r="E1921">
        <f t="shared" si="29"/>
        <v>1</v>
      </c>
      <c r="F1921">
        <f>IF(ISNA(VLOOKUP(B1921,criteria!$U$2:$U$174,1,0)),0,1)</f>
        <v>1</v>
      </c>
      <c r="G1921">
        <v>0.695523258639965</v>
      </c>
      <c r="H1921">
        <v>0.37074568453420925</v>
      </c>
      <c r="I1921">
        <v>20573</v>
      </c>
      <c r="J1921">
        <v>14309</v>
      </c>
      <c r="K1921">
        <v>5276</v>
      </c>
      <c r="L1921">
        <v>29</v>
      </c>
      <c r="M1921">
        <v>5305</v>
      </c>
      <c r="V1921">
        <v>496747904</v>
      </c>
      <c r="W1921">
        <v>413416480</v>
      </c>
      <c r="Y1921">
        <v>171748368</v>
      </c>
      <c r="Z1921">
        <v>400646240</v>
      </c>
      <c r="AA1921">
        <v>829077184</v>
      </c>
      <c r="AB1921">
        <v>92202040</v>
      </c>
      <c r="AC1921">
        <v>258279728</v>
      </c>
      <c r="AD1921">
        <v>1392343680</v>
      </c>
      <c r="AE1921">
        <v>852255424</v>
      </c>
      <c r="AF1921">
        <v>2297056768</v>
      </c>
      <c r="AG1921">
        <v>650717952</v>
      </c>
      <c r="AH1921">
        <v>544044608</v>
      </c>
      <c r="AI1921">
        <v>208599760</v>
      </c>
      <c r="AJ1921">
        <v>752644352</v>
      </c>
      <c r="AK1921">
        <v>321597856</v>
      </c>
      <c r="AL1921">
        <v>78951416</v>
      </c>
      <c r="AM1921">
        <v>2182280960</v>
      </c>
      <c r="AN1921">
        <v>1004974208</v>
      </c>
      <c r="AO1921">
        <v>295587744</v>
      </c>
      <c r="AP1921">
        <v>751145152</v>
      </c>
      <c r="AQ1921">
        <v>836315776</v>
      </c>
      <c r="AR1921">
        <v>2297056768</v>
      </c>
      <c r="AS1921">
        <v>2182280960</v>
      </c>
      <c r="AT1921">
        <v>2951</v>
      </c>
      <c r="AU1921">
        <v>0.60699999999999998</v>
      </c>
      <c r="AW1921">
        <v>0.178177</v>
      </c>
      <c r="AX1921">
        <v>0.55403000000000002</v>
      </c>
      <c r="AY1921">
        <v>4.4280100000000003E-2</v>
      </c>
      <c r="AZ1921">
        <v>57726</v>
      </c>
    </row>
    <row r="1922" spans="1:52">
      <c r="A1922">
        <v>2006</v>
      </c>
      <c r="B1922">
        <v>174066</v>
      </c>
      <c r="C1922" t="s">
        <v>147</v>
      </c>
      <c r="D1922" t="s">
        <v>127</v>
      </c>
      <c r="E1922">
        <f t="shared" ref="E1922:E1985" si="30">IF(M1922&gt;999,1,0)</f>
        <v>1</v>
      </c>
      <c r="F1922">
        <f>IF(ISNA(VLOOKUP(B1922,criteria!$U$2:$U$174,1,0)),0,1)</f>
        <v>1</v>
      </c>
      <c r="G1922">
        <v>0.57434213193853145</v>
      </c>
      <c r="H1922">
        <v>0.38397458524532296</v>
      </c>
      <c r="I1922">
        <v>24663</v>
      </c>
      <c r="J1922">
        <v>14165</v>
      </c>
      <c r="K1922">
        <v>5424</v>
      </c>
      <c r="L1922">
        <v>15</v>
      </c>
      <c r="M1922">
        <v>5439</v>
      </c>
      <c r="N1922" t="s">
        <v>148</v>
      </c>
      <c r="O1922" t="s">
        <v>128</v>
      </c>
      <c r="P1922" t="s">
        <v>50</v>
      </c>
      <c r="Q1922" t="s">
        <v>54</v>
      </c>
      <c r="V1922">
        <v>521272608</v>
      </c>
      <c r="W1922">
        <v>424399296</v>
      </c>
      <c r="Y1922">
        <v>225927680</v>
      </c>
      <c r="Z1922">
        <v>420879104</v>
      </c>
      <c r="AA1922">
        <v>920633472</v>
      </c>
      <c r="AB1922">
        <v>115603520</v>
      </c>
      <c r="AC1922">
        <v>195184624</v>
      </c>
      <c r="AD1922">
        <v>1478967552</v>
      </c>
      <c r="AE1922">
        <v>1013344064</v>
      </c>
      <c r="AF1922">
        <v>2633592320</v>
      </c>
      <c r="AG1922">
        <v>668320640</v>
      </c>
      <c r="AH1922">
        <v>574740544</v>
      </c>
      <c r="AI1922">
        <v>215101168</v>
      </c>
      <c r="AJ1922">
        <v>789841728</v>
      </c>
      <c r="AK1922">
        <v>374554304</v>
      </c>
      <c r="AL1922">
        <v>83349848</v>
      </c>
      <c r="AM1922">
        <v>2328787456</v>
      </c>
      <c r="AN1922">
        <v>1070134720</v>
      </c>
      <c r="AO1922">
        <v>319825504</v>
      </c>
      <c r="AP1922">
        <v>836315776</v>
      </c>
      <c r="AQ1922">
        <v>1150624640</v>
      </c>
      <c r="AR1922">
        <v>2633592320</v>
      </c>
      <c r="AS1922">
        <v>2328787456</v>
      </c>
      <c r="AT1922">
        <v>3332</v>
      </c>
      <c r="AU1922">
        <v>0.63400000000000001</v>
      </c>
      <c r="AW1922">
        <v>0.18539700000000001</v>
      </c>
      <c r="AX1922">
        <v>0.55235599999999996</v>
      </c>
      <c r="AY1922">
        <v>4.7712400000000002E-2</v>
      </c>
      <c r="AZ1922">
        <v>57850</v>
      </c>
    </row>
    <row r="1923" spans="1:52">
      <c r="A1923">
        <v>2007</v>
      </c>
      <c r="B1923">
        <v>174066</v>
      </c>
      <c r="C1923" t="s">
        <v>147</v>
      </c>
      <c r="D1923" t="s">
        <v>127</v>
      </c>
      <c r="E1923">
        <f t="shared" si="30"/>
        <v>1</v>
      </c>
      <c r="F1923">
        <f>IF(ISNA(VLOOKUP(B1923,criteria!$U$2:$U$174,1,0)),0,1)</f>
        <v>1</v>
      </c>
      <c r="G1923">
        <v>0.56801808706315149</v>
      </c>
      <c r="H1923">
        <v>0.35620319773325237</v>
      </c>
      <c r="I1923">
        <v>26096</v>
      </c>
      <c r="J1923">
        <v>14823</v>
      </c>
      <c r="K1923">
        <v>5266</v>
      </c>
      <c r="L1923">
        <v>14</v>
      </c>
      <c r="M1923">
        <v>5280</v>
      </c>
      <c r="V1923">
        <v>559259136</v>
      </c>
      <c r="W1923">
        <v>457263680</v>
      </c>
      <c r="Y1923">
        <v>238412240</v>
      </c>
      <c r="Z1923">
        <v>445845824</v>
      </c>
      <c r="AA1923">
        <v>1022784384</v>
      </c>
      <c r="AB1923">
        <v>119126352</v>
      </c>
      <c r="AC1923">
        <v>29212788</v>
      </c>
      <c r="AD1923">
        <v>1578853760</v>
      </c>
      <c r="AE1923">
        <v>926853760</v>
      </c>
      <c r="AF1923">
        <v>2607186176</v>
      </c>
      <c r="AG1923">
        <v>702353088</v>
      </c>
      <c r="AH1923">
        <v>642324352</v>
      </c>
      <c r="AI1923">
        <v>220118752</v>
      </c>
      <c r="AJ1923">
        <v>862443136</v>
      </c>
      <c r="AK1923">
        <v>362024384</v>
      </c>
      <c r="AL1923">
        <v>88754232</v>
      </c>
      <c r="AM1923">
        <v>2610000384</v>
      </c>
      <c r="AN1923">
        <v>1144049152</v>
      </c>
      <c r="AO1923">
        <v>360337952</v>
      </c>
      <c r="AP1923">
        <v>1150624640</v>
      </c>
      <c r="AQ1923">
        <v>1119918976</v>
      </c>
      <c r="AR1923">
        <v>2607186176</v>
      </c>
      <c r="AS1923">
        <v>2610000384</v>
      </c>
      <c r="AT1923">
        <v>3390</v>
      </c>
      <c r="AU1923">
        <v>0.65700000000000003</v>
      </c>
      <c r="AW1923">
        <v>0.19220699999999999</v>
      </c>
      <c r="AX1923">
        <v>0.555836</v>
      </c>
      <c r="AY1923">
        <v>4.8269300000000001E-2</v>
      </c>
      <c r="AZ1923">
        <v>57638.5</v>
      </c>
    </row>
    <row r="1924" spans="1:52">
      <c r="A1924">
        <v>2008</v>
      </c>
      <c r="B1924">
        <v>174066</v>
      </c>
      <c r="C1924" t="s">
        <v>147</v>
      </c>
      <c r="D1924" t="s">
        <v>127</v>
      </c>
      <c r="E1924">
        <f t="shared" si="30"/>
        <v>1</v>
      </c>
      <c r="F1924">
        <f>IF(ISNA(VLOOKUP(B1924,criteria!$U$2:$U$174,1,0)),0,1)</f>
        <v>1</v>
      </c>
      <c r="G1924">
        <v>0.52528022486545778</v>
      </c>
      <c r="H1924">
        <v>0.33326807622030802</v>
      </c>
      <c r="I1924">
        <v>29173</v>
      </c>
      <c r="J1924">
        <v>15324</v>
      </c>
      <c r="K1924">
        <v>5093</v>
      </c>
      <c r="L1924">
        <v>14</v>
      </c>
      <c r="M1924">
        <v>5107</v>
      </c>
      <c r="N1924" t="s">
        <v>148</v>
      </c>
      <c r="O1924" t="s">
        <v>128</v>
      </c>
      <c r="P1924" t="s">
        <v>50</v>
      </c>
      <c r="Q1924" t="s">
        <v>54</v>
      </c>
      <c r="V1924">
        <v>597143232</v>
      </c>
      <c r="W1924">
        <v>487391840</v>
      </c>
      <c r="Y1924">
        <v>255509744</v>
      </c>
      <c r="Z1924">
        <v>437740448</v>
      </c>
      <c r="AA1924">
        <v>988853376</v>
      </c>
      <c r="AB1924">
        <v>123284392</v>
      </c>
      <c r="AC1924">
        <v>31131100</v>
      </c>
      <c r="AD1924">
        <v>1579711488</v>
      </c>
      <c r="AE1924">
        <v>631268480</v>
      </c>
      <c r="AF1924">
        <v>2346361600</v>
      </c>
      <c r="AG1924">
        <v>666274624</v>
      </c>
      <c r="AH1924">
        <v>672109952</v>
      </c>
      <c r="AI1924">
        <v>206365072</v>
      </c>
      <c r="AJ1924">
        <v>878475008</v>
      </c>
      <c r="AK1924">
        <v>425578496</v>
      </c>
      <c r="AL1924">
        <v>102164224</v>
      </c>
      <c r="AM1924">
        <v>2682239232</v>
      </c>
      <c r="AN1924">
        <v>1223870336</v>
      </c>
      <c r="AO1924">
        <v>400352320</v>
      </c>
      <c r="AP1924">
        <v>2722154496</v>
      </c>
      <c r="AQ1924">
        <v>2070002176</v>
      </c>
      <c r="AR1924">
        <v>2346361600</v>
      </c>
      <c r="AS1924">
        <v>2682239232</v>
      </c>
      <c r="AT1924">
        <v>3521</v>
      </c>
      <c r="AU1924">
        <v>0.68200000000000005</v>
      </c>
      <c r="AW1924">
        <v>0.18146200000000001</v>
      </c>
      <c r="AX1924">
        <v>0.55688899999999997</v>
      </c>
      <c r="AY1924">
        <v>4.5844799999999998E-2</v>
      </c>
      <c r="AZ1924">
        <v>61452</v>
      </c>
    </row>
    <row r="1925" spans="1:52">
      <c r="A1925">
        <v>2009</v>
      </c>
      <c r="B1925">
        <v>174066</v>
      </c>
      <c r="C1925" t="s">
        <v>147</v>
      </c>
      <c r="D1925" t="s">
        <v>127</v>
      </c>
      <c r="E1925">
        <f t="shared" si="30"/>
        <v>1</v>
      </c>
      <c r="F1925">
        <f>IF(ISNA(VLOOKUP(B1925,criteria!$U$2:$U$174,1,0)),0,1)</f>
        <v>1</v>
      </c>
      <c r="G1925">
        <v>0.50014744913005016</v>
      </c>
      <c r="H1925">
        <v>0.31839622641509435</v>
      </c>
      <c r="I1925">
        <v>33910</v>
      </c>
      <c r="J1925">
        <v>16960</v>
      </c>
      <c r="K1925">
        <v>5385</v>
      </c>
      <c r="L1925">
        <v>15</v>
      </c>
      <c r="M1925">
        <v>5400</v>
      </c>
      <c r="V1925">
        <v>654419264</v>
      </c>
      <c r="W1925">
        <v>487828704</v>
      </c>
      <c r="Y1925">
        <v>303452224</v>
      </c>
      <c r="Z1925">
        <v>534919392</v>
      </c>
      <c r="AA1925">
        <v>1001761216</v>
      </c>
      <c r="AB1925">
        <v>120536640</v>
      </c>
      <c r="AC1925">
        <v>38142844</v>
      </c>
      <c r="AD1925">
        <v>1697495168</v>
      </c>
      <c r="AE1925">
        <v>980074752</v>
      </c>
      <c r="AF1925">
        <v>2852532224</v>
      </c>
      <c r="AG1925">
        <v>657607488</v>
      </c>
      <c r="AH1925">
        <v>729351168</v>
      </c>
      <c r="AI1925">
        <v>219416304</v>
      </c>
      <c r="AJ1925">
        <v>948767488</v>
      </c>
      <c r="AK1925">
        <v>401154016</v>
      </c>
      <c r="AL1925">
        <v>103754408</v>
      </c>
      <c r="AM1925">
        <v>2743419648</v>
      </c>
      <c r="AN1925">
        <v>1205966848</v>
      </c>
      <c r="AO1925">
        <v>401883552</v>
      </c>
      <c r="AP1925">
        <v>2124781568</v>
      </c>
      <c r="AQ1925">
        <v>2183731968</v>
      </c>
      <c r="AR1925">
        <v>2852532224</v>
      </c>
      <c r="AS1925">
        <v>2743419648</v>
      </c>
      <c r="AT1925">
        <v>3901</v>
      </c>
      <c r="AU1925">
        <v>0.70099999999999996</v>
      </c>
      <c r="AW1925">
        <v>0.18015900000000001</v>
      </c>
      <c r="AX1925">
        <v>0.54388400000000003</v>
      </c>
      <c r="AY1925">
        <v>4.6317299999999999E-2</v>
      </c>
      <c r="AZ1925">
        <v>64209</v>
      </c>
    </row>
    <row r="1926" spans="1:52">
      <c r="A1926">
        <v>2010</v>
      </c>
      <c r="B1926">
        <v>174066</v>
      </c>
      <c r="C1926" t="s">
        <v>147</v>
      </c>
      <c r="D1926" t="s">
        <v>127</v>
      </c>
      <c r="E1926">
        <f t="shared" si="30"/>
        <v>1</v>
      </c>
      <c r="F1926">
        <f>IF(ISNA(VLOOKUP(B1926,criteria!$U$2:$U$174,1,0)),0,1)</f>
        <v>1</v>
      </c>
      <c r="G1926">
        <v>0.47792581336661871</v>
      </c>
      <c r="H1926">
        <v>0.30221995117242945</v>
      </c>
      <c r="I1926">
        <v>36853</v>
      </c>
      <c r="J1926">
        <v>17613</v>
      </c>
      <c r="K1926">
        <v>5311</v>
      </c>
      <c r="L1926">
        <v>12</v>
      </c>
      <c r="M1926">
        <v>5323</v>
      </c>
      <c r="N1926" t="s">
        <v>148</v>
      </c>
      <c r="O1926" t="s">
        <v>128</v>
      </c>
      <c r="P1926" t="s">
        <v>50</v>
      </c>
      <c r="Q1926" t="s">
        <v>54</v>
      </c>
      <c r="R1926">
        <v>-93.233699999999999</v>
      </c>
      <c r="S1926">
        <v>44.976399999999998</v>
      </c>
      <c r="V1926">
        <v>715653696</v>
      </c>
      <c r="W1926">
        <v>536854048</v>
      </c>
      <c r="Y1926">
        <v>322525568</v>
      </c>
      <c r="Z1926">
        <v>586544960</v>
      </c>
      <c r="AA1926">
        <v>969384064</v>
      </c>
      <c r="AB1926">
        <v>139196848</v>
      </c>
      <c r="AC1926">
        <v>32149924</v>
      </c>
      <c r="AD1926">
        <v>1751807744</v>
      </c>
      <c r="AE1926">
        <v>1072982080</v>
      </c>
      <c r="AF1926">
        <v>2974160896</v>
      </c>
      <c r="AG1926">
        <v>644471872</v>
      </c>
      <c r="AH1926">
        <v>731987392</v>
      </c>
      <c r="AI1926">
        <v>230249632</v>
      </c>
      <c r="AJ1926">
        <v>962237056</v>
      </c>
      <c r="AK1926">
        <v>400210112</v>
      </c>
      <c r="AL1926">
        <v>107371432</v>
      </c>
      <c r="AM1926">
        <v>2674494464</v>
      </c>
      <c r="AN1926">
        <v>1218894720</v>
      </c>
      <c r="AO1926">
        <v>404711552</v>
      </c>
      <c r="AP1926">
        <v>2117233792</v>
      </c>
      <c r="AQ1926">
        <v>2441712128</v>
      </c>
      <c r="AR1926">
        <v>2974160896</v>
      </c>
      <c r="AS1926">
        <v>2674494464</v>
      </c>
      <c r="AT1926">
        <v>3704</v>
      </c>
      <c r="AU1926">
        <v>0.70199999999999996</v>
      </c>
      <c r="AW1926">
        <v>0.178762</v>
      </c>
      <c r="AX1926">
        <v>0.53890800000000005</v>
      </c>
      <c r="AY1926">
        <v>4.52269E-2</v>
      </c>
      <c r="AZ1926">
        <v>64266</v>
      </c>
    </row>
    <row r="1927" spans="1:52">
      <c r="A1927">
        <v>2011</v>
      </c>
      <c r="B1927">
        <v>174066</v>
      </c>
      <c r="C1927" t="s">
        <v>147</v>
      </c>
      <c r="D1927" t="s">
        <v>127</v>
      </c>
      <c r="E1927">
        <f t="shared" si="30"/>
        <v>1</v>
      </c>
      <c r="F1927">
        <f>IF(ISNA(VLOOKUP(B1927,criteria!$U$2:$U$174,1,0)),0,1)</f>
        <v>1</v>
      </c>
      <c r="G1927">
        <v>0.46588620342396775</v>
      </c>
      <c r="H1927">
        <v>0.29008376114563633</v>
      </c>
      <c r="I1927">
        <v>39720</v>
      </c>
      <c r="J1927">
        <v>18505</v>
      </c>
      <c r="K1927">
        <v>5354</v>
      </c>
      <c r="L1927">
        <v>14</v>
      </c>
      <c r="M1927">
        <v>5368</v>
      </c>
      <c r="N1927" t="s">
        <v>148</v>
      </c>
      <c r="O1927" t="s">
        <v>128</v>
      </c>
      <c r="P1927" t="s">
        <v>50</v>
      </c>
      <c r="Q1927" t="s">
        <v>54</v>
      </c>
      <c r="R1927">
        <v>-93.235399999999998</v>
      </c>
      <c r="S1927">
        <v>44.977899999999998</v>
      </c>
      <c r="T1927">
        <v>2.5000000000000001E-2</v>
      </c>
      <c r="U1927">
        <v>8317</v>
      </c>
      <c r="V1927">
        <v>766740352</v>
      </c>
      <c r="W1927">
        <v>586013632</v>
      </c>
      <c r="Y1927">
        <v>352376768</v>
      </c>
      <c r="Z1927">
        <v>553385472</v>
      </c>
      <c r="AA1927">
        <v>961853056</v>
      </c>
      <c r="AB1927">
        <v>137991264</v>
      </c>
      <c r="AC1927">
        <v>31919736</v>
      </c>
      <c r="AD1927">
        <v>1887704704</v>
      </c>
      <c r="AE1927">
        <v>846660352</v>
      </c>
      <c r="AF1927">
        <v>2859791872</v>
      </c>
      <c r="AG1927">
        <v>667996096</v>
      </c>
      <c r="AH1927">
        <v>739082880</v>
      </c>
      <c r="AI1927">
        <v>250420736</v>
      </c>
      <c r="AJ1927">
        <v>989503616</v>
      </c>
      <c r="AK1927">
        <v>402870368</v>
      </c>
      <c r="AL1927">
        <v>108899176</v>
      </c>
      <c r="AM1927">
        <v>2720766208</v>
      </c>
      <c r="AN1927">
        <v>1224359168</v>
      </c>
      <c r="AO1927">
        <v>409210208</v>
      </c>
      <c r="AP1927">
        <v>2441712128</v>
      </c>
      <c r="AQ1927">
        <v>2424734208</v>
      </c>
      <c r="AR1927">
        <v>2859791872</v>
      </c>
      <c r="AS1927">
        <v>2720766208</v>
      </c>
      <c r="AT1927">
        <v>3952</v>
      </c>
      <c r="AU1927">
        <v>0.72899999999999998</v>
      </c>
      <c r="AW1927">
        <v>0.160519</v>
      </c>
      <c r="AX1927">
        <v>0.54755299999999996</v>
      </c>
      <c r="AY1927">
        <v>4.1990800000000002E-2</v>
      </c>
      <c r="AZ1927">
        <v>65555</v>
      </c>
    </row>
    <row r="1928" spans="1:52">
      <c r="A1928">
        <v>2012</v>
      </c>
      <c r="B1928">
        <v>174066</v>
      </c>
      <c r="C1928" t="s">
        <v>147</v>
      </c>
      <c r="D1928" t="s">
        <v>127</v>
      </c>
      <c r="E1928">
        <f t="shared" si="30"/>
        <v>1</v>
      </c>
      <c r="F1928">
        <f>IF(ISNA(VLOOKUP(B1928,criteria!$U$2:$U$174,1,0)),0,1)</f>
        <v>1</v>
      </c>
      <c r="G1928">
        <v>0.4951013779011893</v>
      </c>
      <c r="H1928">
        <v>0.29174603174603175</v>
      </c>
      <c r="I1928">
        <v>38174</v>
      </c>
      <c r="J1928">
        <v>18900</v>
      </c>
      <c r="K1928">
        <v>5501</v>
      </c>
      <c r="L1928">
        <v>13</v>
      </c>
      <c r="M1928">
        <v>5514</v>
      </c>
      <c r="T1928">
        <v>3.7999999999999999E-2</v>
      </c>
      <c r="U1928">
        <v>8402</v>
      </c>
      <c r="V1928">
        <v>790058624</v>
      </c>
      <c r="W1928">
        <v>601359424</v>
      </c>
      <c r="Y1928">
        <v>346988864</v>
      </c>
      <c r="Z1928">
        <v>549061952</v>
      </c>
      <c r="AA1928">
        <v>966026880</v>
      </c>
      <c r="AB1928">
        <v>152845040</v>
      </c>
      <c r="AC1928">
        <v>34865836</v>
      </c>
      <c r="AD1928">
        <v>1891396224</v>
      </c>
      <c r="AE1928">
        <v>968612480</v>
      </c>
      <c r="AF1928">
        <v>3017117440</v>
      </c>
      <c r="AG1928">
        <v>706418304</v>
      </c>
      <c r="AH1928">
        <v>767385472</v>
      </c>
      <c r="AI1928">
        <v>254191152</v>
      </c>
      <c r="AJ1928">
        <v>1021576640</v>
      </c>
      <c r="AK1928">
        <v>405590624</v>
      </c>
      <c r="AL1928">
        <v>112402216</v>
      </c>
      <c r="AM1928">
        <v>2823887104</v>
      </c>
      <c r="AN1928">
        <v>1259052416</v>
      </c>
      <c r="AO1928">
        <v>413836512</v>
      </c>
      <c r="AP1928">
        <v>2365692928</v>
      </c>
      <c r="AQ1928">
        <v>2610544128</v>
      </c>
      <c r="AR1928">
        <v>3017117440</v>
      </c>
      <c r="AS1928">
        <v>2823887104</v>
      </c>
      <c r="AT1928">
        <v>3963</v>
      </c>
      <c r="AU1928">
        <v>0.754</v>
      </c>
      <c r="AW1928">
        <v>0.153701</v>
      </c>
      <c r="AX1928">
        <v>0.54079200000000005</v>
      </c>
      <c r="AY1928">
        <v>3.8295999999999997E-2</v>
      </c>
      <c r="AZ1928">
        <v>68168</v>
      </c>
    </row>
    <row r="1929" spans="1:52">
      <c r="A1929">
        <v>2013</v>
      </c>
      <c r="B1929">
        <v>174066</v>
      </c>
      <c r="C1929" t="s">
        <v>147</v>
      </c>
      <c r="D1929" t="s">
        <v>127</v>
      </c>
      <c r="E1929">
        <f t="shared" si="30"/>
        <v>1</v>
      </c>
      <c r="F1929">
        <f>IF(ISNA(VLOOKUP(B1929,criteria!$U$2:$U$174,1,0)),0,1)</f>
        <v>1</v>
      </c>
      <c r="G1929">
        <v>0.44417859133989962</v>
      </c>
      <c r="H1929">
        <v>0.28994299461325246</v>
      </c>
      <c r="I1929">
        <v>43048</v>
      </c>
      <c r="J1929">
        <v>19121</v>
      </c>
      <c r="K1929">
        <v>5538</v>
      </c>
      <c r="L1929">
        <v>6</v>
      </c>
      <c r="M1929">
        <v>5544</v>
      </c>
      <c r="N1929" t="s">
        <v>148</v>
      </c>
      <c r="O1929" t="s">
        <v>128</v>
      </c>
      <c r="P1929" t="s">
        <v>50</v>
      </c>
      <c r="Q1929" t="s">
        <v>54</v>
      </c>
      <c r="R1929">
        <v>-93.235399999999998</v>
      </c>
      <c r="S1929">
        <v>44.977899999999998</v>
      </c>
      <c r="T1929">
        <v>3.5999999999999997E-2</v>
      </c>
      <c r="U1929">
        <v>8976</v>
      </c>
      <c r="V1929">
        <v>811360512</v>
      </c>
      <c r="W1929">
        <v>614105536</v>
      </c>
      <c r="Y1929">
        <v>364368128</v>
      </c>
      <c r="Z1929">
        <v>525231680</v>
      </c>
      <c r="AA1929">
        <v>1024246656</v>
      </c>
      <c r="AB1929">
        <v>189886368</v>
      </c>
      <c r="AC1929">
        <v>32196312</v>
      </c>
      <c r="AD1929">
        <v>1901092992</v>
      </c>
      <c r="AE1929">
        <v>1149601280</v>
      </c>
      <c r="AF1929">
        <v>3194809856</v>
      </c>
      <c r="AG1929">
        <v>732353792</v>
      </c>
      <c r="AH1929">
        <v>792892160</v>
      </c>
      <c r="AI1929">
        <v>260219840</v>
      </c>
      <c r="AJ1929">
        <v>1053112000</v>
      </c>
      <c r="AK1929">
        <v>435340896</v>
      </c>
      <c r="AL1929">
        <v>118891568</v>
      </c>
      <c r="AM1929">
        <v>3027768064</v>
      </c>
      <c r="AN1929">
        <v>1329874944</v>
      </c>
      <c r="AO1929">
        <v>435109824</v>
      </c>
      <c r="AP1929">
        <v>2610544128</v>
      </c>
      <c r="AQ1929">
        <v>2992707072</v>
      </c>
      <c r="AR1929">
        <v>3194809856</v>
      </c>
      <c r="AS1929">
        <v>3027768064</v>
      </c>
      <c r="AT1929">
        <v>3990</v>
      </c>
      <c r="AU1929">
        <v>0.78400000000000003</v>
      </c>
      <c r="AW1929">
        <v>0.15069299999999999</v>
      </c>
      <c r="AX1929">
        <v>0.539107</v>
      </c>
      <c r="AY1929">
        <v>3.5598200000000003E-2</v>
      </c>
      <c r="AZ1929">
        <v>69997</v>
      </c>
    </row>
    <row r="1930" spans="1:52">
      <c r="A1930">
        <v>2014</v>
      </c>
      <c r="B1930">
        <v>174066</v>
      </c>
      <c r="C1930" t="s">
        <v>147</v>
      </c>
      <c r="D1930" t="s">
        <v>127</v>
      </c>
      <c r="E1930">
        <f t="shared" si="30"/>
        <v>1</v>
      </c>
      <c r="F1930">
        <f>IF(ISNA(VLOOKUP(B1930,criteria!$U$2:$U$174,1,0)),0,1)</f>
        <v>1</v>
      </c>
      <c r="G1930">
        <v>0.45352993744414655</v>
      </c>
      <c r="H1930">
        <v>0.27241379310344827</v>
      </c>
      <c r="I1930">
        <v>44760</v>
      </c>
      <c r="J1930">
        <v>20300</v>
      </c>
      <c r="K1930">
        <v>5521</v>
      </c>
      <c r="L1930">
        <v>9</v>
      </c>
      <c r="M1930">
        <v>5530</v>
      </c>
      <c r="N1930" t="s">
        <v>148</v>
      </c>
      <c r="O1930" t="s">
        <v>128</v>
      </c>
      <c r="P1930" t="s">
        <v>50</v>
      </c>
      <c r="Q1930" t="s">
        <v>54</v>
      </c>
      <c r="R1930">
        <v>-93.235399999999998</v>
      </c>
      <c r="S1930">
        <v>44.977899999999998</v>
      </c>
      <c r="T1930">
        <v>2.5999999999999999E-2</v>
      </c>
      <c r="U1930">
        <v>9732</v>
      </c>
      <c r="V1930">
        <v>827524352</v>
      </c>
      <c r="W1930">
        <v>622508352</v>
      </c>
      <c r="Y1930">
        <v>405399168</v>
      </c>
      <c r="Z1930">
        <v>515255680</v>
      </c>
      <c r="AA1930">
        <v>1081190016</v>
      </c>
      <c r="AB1930">
        <v>175439360</v>
      </c>
      <c r="AC1930">
        <v>55828580</v>
      </c>
      <c r="AD1930">
        <v>1964076032</v>
      </c>
      <c r="AE1930">
        <v>1014190208</v>
      </c>
      <c r="AF1930">
        <v>3093036288</v>
      </c>
      <c r="AG1930">
        <v>732627392</v>
      </c>
      <c r="AH1930">
        <v>818240896</v>
      </c>
      <c r="AI1930">
        <v>256751072</v>
      </c>
      <c r="AJ1930">
        <v>1074992000</v>
      </c>
      <c r="AK1930">
        <v>418247776</v>
      </c>
      <c r="AL1930">
        <v>119282632</v>
      </c>
      <c r="AM1930">
        <v>3002216960</v>
      </c>
      <c r="AN1930">
        <v>1356072064</v>
      </c>
      <c r="AO1930">
        <v>386378912</v>
      </c>
      <c r="AP1930">
        <v>2992707072</v>
      </c>
      <c r="AQ1930">
        <v>3113770240</v>
      </c>
      <c r="AR1930">
        <v>3093036288</v>
      </c>
      <c r="AS1930">
        <v>3002216960</v>
      </c>
      <c r="AT1930">
        <v>4154</v>
      </c>
      <c r="AU1930">
        <v>0.77200000000000002</v>
      </c>
      <c r="AW1930">
        <v>0.13747699999999999</v>
      </c>
      <c r="AX1930">
        <v>0.54246399999999995</v>
      </c>
      <c r="AY1930">
        <v>3.2204999999999998E-2</v>
      </c>
      <c r="AZ1930">
        <v>72658</v>
      </c>
    </row>
    <row r="1931" spans="1:52">
      <c r="A1931">
        <v>2015</v>
      </c>
      <c r="B1931">
        <v>174066</v>
      </c>
      <c r="C1931" t="s">
        <v>147</v>
      </c>
      <c r="D1931" t="s">
        <v>127</v>
      </c>
      <c r="E1931">
        <f t="shared" si="30"/>
        <v>1</v>
      </c>
      <c r="F1931">
        <f>IF(ISNA(VLOOKUP(B1931,criteria!$U$2:$U$174,1,0)),0,1)</f>
        <v>1</v>
      </c>
      <c r="G1931">
        <v>0.44577060543701941</v>
      </c>
      <c r="H1931">
        <v>0.28043150784780602</v>
      </c>
      <c r="I1931">
        <v>46165</v>
      </c>
      <c r="J1931">
        <v>20579</v>
      </c>
      <c r="K1931">
        <v>5756</v>
      </c>
      <c r="L1931">
        <v>15</v>
      </c>
      <c r="M1931">
        <v>5771</v>
      </c>
      <c r="N1931" t="s">
        <v>148</v>
      </c>
      <c r="O1931" t="s">
        <v>128</v>
      </c>
      <c r="P1931" t="s">
        <v>50</v>
      </c>
      <c r="Q1931" t="s">
        <v>54</v>
      </c>
      <c r="R1931">
        <v>-93.235399999999998</v>
      </c>
      <c r="S1931">
        <v>44.977899999999998</v>
      </c>
      <c r="T1931">
        <v>2.1999999999999999E-2</v>
      </c>
      <c r="U1931">
        <v>9482</v>
      </c>
      <c r="V1931">
        <v>851355008</v>
      </c>
      <c r="W1931">
        <v>634781760</v>
      </c>
      <c r="Y1931">
        <v>432988256</v>
      </c>
      <c r="Z1931">
        <v>490709856</v>
      </c>
      <c r="AA1931">
        <v>1143399936</v>
      </c>
      <c r="AB1931">
        <v>192829280</v>
      </c>
      <c r="AC1931">
        <v>74313104</v>
      </c>
      <c r="AD1931">
        <v>2033308416</v>
      </c>
      <c r="AE1931">
        <v>1000881472</v>
      </c>
      <c r="AF1931">
        <v>3186612224</v>
      </c>
      <c r="AG1931">
        <v>752549312</v>
      </c>
      <c r="AH1931">
        <v>810882496</v>
      </c>
      <c r="AI1931">
        <v>268934304</v>
      </c>
      <c r="AJ1931">
        <v>1079816832</v>
      </c>
      <c r="AK1931">
        <v>429890208</v>
      </c>
      <c r="AL1931">
        <v>121926928</v>
      </c>
      <c r="AM1931">
        <v>3082281472</v>
      </c>
      <c r="AN1931">
        <v>1408225920</v>
      </c>
      <c r="AO1931">
        <v>390860416</v>
      </c>
      <c r="AP1931">
        <v>3113770240</v>
      </c>
      <c r="AQ1931">
        <v>3089349632</v>
      </c>
      <c r="AR1931">
        <v>3186612224</v>
      </c>
      <c r="AS1931">
        <v>3082281472</v>
      </c>
      <c r="AT1931">
        <v>4162</v>
      </c>
      <c r="AU1931">
        <v>0.78400000000000003</v>
      </c>
      <c r="AW1931">
        <v>0.124185</v>
      </c>
      <c r="AX1931">
        <v>0.54759100000000005</v>
      </c>
      <c r="AY1931">
        <v>2.7260199999999998E-2</v>
      </c>
      <c r="AZ1931">
        <v>74601</v>
      </c>
    </row>
    <row r="1932" spans="1:52">
      <c r="A1932">
        <v>2016</v>
      </c>
      <c r="B1932">
        <v>174066</v>
      </c>
      <c r="C1932" t="s">
        <v>147</v>
      </c>
      <c r="D1932" t="s">
        <v>127</v>
      </c>
      <c r="E1932">
        <f t="shared" si="30"/>
        <v>1</v>
      </c>
      <c r="F1932">
        <f>IF(ISNA(VLOOKUP(B1932,criteria!$U$2:$U$174,1,0)),0,1)</f>
        <v>1</v>
      </c>
      <c r="G1932">
        <v>0.44413686417390952</v>
      </c>
      <c r="H1932">
        <v>0.26947754353803849</v>
      </c>
      <c r="I1932">
        <v>49129</v>
      </c>
      <c r="J1932">
        <v>21820</v>
      </c>
      <c r="K1932">
        <v>5860</v>
      </c>
      <c r="L1932">
        <v>20</v>
      </c>
      <c r="M1932">
        <v>5880</v>
      </c>
      <c r="N1932" t="s">
        <v>148</v>
      </c>
      <c r="O1932" t="s">
        <v>128</v>
      </c>
      <c r="P1932" t="s">
        <v>50</v>
      </c>
      <c r="Q1932" t="s">
        <v>54</v>
      </c>
      <c r="R1932">
        <v>-93.235399999999998</v>
      </c>
      <c r="S1932">
        <v>44.977899999999998</v>
      </c>
      <c r="T1932">
        <v>2.1000000000000001E-2</v>
      </c>
      <c r="U1932">
        <v>9358</v>
      </c>
      <c r="V1932">
        <v>888376640</v>
      </c>
      <c r="W1932">
        <v>656910464</v>
      </c>
      <c r="Y1932">
        <v>449889824</v>
      </c>
      <c r="Z1932">
        <v>485080416</v>
      </c>
      <c r="AA1932">
        <v>1155227136</v>
      </c>
      <c r="AB1932">
        <v>183644816</v>
      </c>
      <c r="AC1932">
        <v>38199032</v>
      </c>
      <c r="AD1932">
        <v>2037178496</v>
      </c>
      <c r="AE1932">
        <v>1085281024</v>
      </c>
      <c r="AF1932">
        <v>3271766784</v>
      </c>
      <c r="AG1932">
        <v>762960256</v>
      </c>
      <c r="AH1932">
        <v>840541760</v>
      </c>
      <c r="AI1932">
        <v>290483424</v>
      </c>
      <c r="AJ1932">
        <v>1131025152</v>
      </c>
      <c r="AK1932">
        <v>453720288</v>
      </c>
      <c r="AL1932">
        <v>131611160</v>
      </c>
      <c r="AM1932">
        <v>3385996800</v>
      </c>
      <c r="AN1932">
        <v>1457602048</v>
      </c>
      <c r="AO1932">
        <v>667388480</v>
      </c>
      <c r="AP1932">
        <v>3089349632</v>
      </c>
      <c r="AQ1932">
        <v>3290771456</v>
      </c>
      <c r="AR1932">
        <v>3271766784</v>
      </c>
      <c r="AS1932">
        <v>3385996800</v>
      </c>
      <c r="AT1932">
        <v>4286</v>
      </c>
      <c r="AU1932">
        <v>0.80100000000000005</v>
      </c>
      <c r="AW1932">
        <v>0.111647</v>
      </c>
      <c r="AX1932">
        <v>0.55939099999999997</v>
      </c>
      <c r="AY1932">
        <v>2.3331999999999999E-2</v>
      </c>
      <c r="AZ1932">
        <v>76028.5</v>
      </c>
    </row>
    <row r="1933" spans="1:52">
      <c r="A1933">
        <v>2017</v>
      </c>
      <c r="B1933">
        <v>174066</v>
      </c>
      <c r="C1933" t="s">
        <v>147</v>
      </c>
      <c r="D1933" t="s">
        <v>127</v>
      </c>
      <c r="E1933">
        <f t="shared" si="30"/>
        <v>1</v>
      </c>
      <c r="F1933">
        <f>IF(ISNA(VLOOKUP(B1933,criteria!$U$2:$U$174,1,0)),0,1)</f>
        <v>1</v>
      </c>
      <c r="G1933">
        <v>0.49590576395242453</v>
      </c>
      <c r="H1933">
        <v>0.28573405285734055</v>
      </c>
      <c r="I1933">
        <v>43720</v>
      </c>
      <c r="J1933">
        <v>21681</v>
      </c>
      <c r="K1933">
        <v>6183</v>
      </c>
      <c r="L1933">
        <v>12</v>
      </c>
      <c r="M1933">
        <v>6195</v>
      </c>
      <c r="N1933" t="s">
        <v>148</v>
      </c>
      <c r="O1933" t="s">
        <v>128</v>
      </c>
      <c r="P1933" t="s">
        <v>50</v>
      </c>
      <c r="Q1933" t="s">
        <v>54</v>
      </c>
      <c r="R1933">
        <v>-93.235500000000002</v>
      </c>
      <c r="S1933">
        <v>44.972900000000003</v>
      </c>
      <c r="T1933">
        <v>0.02</v>
      </c>
      <c r="U1933">
        <v>8976</v>
      </c>
      <c r="V1933">
        <v>921017088</v>
      </c>
      <c r="W1933">
        <v>678812480</v>
      </c>
      <c r="Y1933">
        <v>453772032</v>
      </c>
      <c r="Z1933">
        <v>506354656</v>
      </c>
      <c r="AA1933">
        <v>1200023680</v>
      </c>
      <c r="AB1933">
        <v>186565392</v>
      </c>
      <c r="AC1933">
        <v>39487792</v>
      </c>
      <c r="AD1933">
        <v>2132252544</v>
      </c>
      <c r="AE1933">
        <v>1129058944</v>
      </c>
      <c r="AF1933">
        <v>3400736000</v>
      </c>
      <c r="AG1933">
        <v>771123648</v>
      </c>
      <c r="AH1933">
        <v>865424256</v>
      </c>
      <c r="AI1933">
        <v>280593728</v>
      </c>
      <c r="AJ1933">
        <v>1146018048</v>
      </c>
      <c r="AK1933">
        <v>471824608</v>
      </c>
      <c r="AL1933">
        <v>135850752</v>
      </c>
      <c r="AM1933">
        <v>3442256640</v>
      </c>
      <c r="AN1933">
        <v>1494322944</v>
      </c>
      <c r="AO1933">
        <v>588667968</v>
      </c>
      <c r="AP1933">
        <v>3290771456</v>
      </c>
      <c r="AQ1933">
        <v>3500753152</v>
      </c>
      <c r="AR1933">
        <v>3400736000</v>
      </c>
      <c r="AS1933">
        <v>3442256640</v>
      </c>
    </row>
    <row r="1934" spans="1:52">
      <c r="A1934">
        <v>1990</v>
      </c>
      <c r="B1934">
        <v>174233</v>
      </c>
      <c r="C1934" t="s">
        <v>270</v>
      </c>
      <c r="D1934" t="s">
        <v>127</v>
      </c>
      <c r="E1934">
        <f t="shared" si="30"/>
        <v>0</v>
      </c>
      <c r="F1934">
        <f>IF(ISNA(VLOOKUP(B1934,criteria!$U$2:$U$174,1,0)),0,1)</f>
        <v>1</v>
      </c>
      <c r="G1934" t="s">
        <v>636</v>
      </c>
      <c r="H1934" t="s">
        <v>636</v>
      </c>
      <c r="V1934">
        <v>19325580</v>
      </c>
      <c r="Y1934">
        <v>234694</v>
      </c>
      <c r="Z1934">
        <v>6661958</v>
      </c>
      <c r="AA1934">
        <v>34880088</v>
      </c>
      <c r="AB1934">
        <v>2884468</v>
      </c>
      <c r="AC1934">
        <v>893723</v>
      </c>
      <c r="AF1934">
        <v>84241312</v>
      </c>
      <c r="AG1934">
        <v>22592824</v>
      </c>
      <c r="AH1934">
        <v>8860787</v>
      </c>
      <c r="AI1934">
        <v>1246394</v>
      </c>
      <c r="AJ1934">
        <v>10107181</v>
      </c>
      <c r="AK1934">
        <v>7463656</v>
      </c>
      <c r="AL1934">
        <v>3896590</v>
      </c>
      <c r="AM1934">
        <v>86455888</v>
      </c>
      <c r="AN1934">
        <v>39629864</v>
      </c>
      <c r="AO1934">
        <v>9228949</v>
      </c>
    </row>
    <row r="1935" spans="1:52">
      <c r="A1935">
        <v>1991</v>
      </c>
      <c r="B1935">
        <v>174233</v>
      </c>
      <c r="C1935" t="s">
        <v>270</v>
      </c>
      <c r="D1935" t="s">
        <v>127</v>
      </c>
      <c r="E1935">
        <f t="shared" si="30"/>
        <v>0</v>
      </c>
      <c r="F1935">
        <f>IF(ISNA(VLOOKUP(B1935,criteria!$U$2:$U$174,1,0)),0,1)</f>
        <v>1</v>
      </c>
      <c r="G1935" t="s">
        <v>636</v>
      </c>
      <c r="H1935" t="s">
        <v>636</v>
      </c>
      <c r="N1935">
        <v>55812</v>
      </c>
      <c r="O1935" t="s">
        <v>128</v>
      </c>
      <c r="V1935">
        <v>21459112</v>
      </c>
      <c r="Y1935">
        <v>272924</v>
      </c>
      <c r="Z1935">
        <v>6996225</v>
      </c>
      <c r="AA1935">
        <v>23872156</v>
      </c>
      <c r="AB1935">
        <v>4561861</v>
      </c>
      <c r="AC1935">
        <v>1803110</v>
      </c>
      <c r="AF1935">
        <v>79183768</v>
      </c>
      <c r="AG1935">
        <v>22749768</v>
      </c>
      <c r="AH1935">
        <v>8254913</v>
      </c>
      <c r="AI1935">
        <v>1353281</v>
      </c>
      <c r="AJ1935">
        <v>9608194</v>
      </c>
      <c r="AK1935">
        <v>7224782</v>
      </c>
      <c r="AL1935">
        <v>4411003</v>
      </c>
      <c r="AM1935">
        <v>51735720</v>
      </c>
      <c r="AN1935">
        <v>35946600</v>
      </c>
      <c r="AO1935">
        <v>8654408</v>
      </c>
    </row>
    <row r="1936" spans="1:52">
      <c r="A1936">
        <v>1992</v>
      </c>
      <c r="B1936">
        <v>174233</v>
      </c>
      <c r="C1936" t="s">
        <v>270</v>
      </c>
      <c r="D1936" t="s">
        <v>127</v>
      </c>
      <c r="E1936">
        <f t="shared" si="30"/>
        <v>0</v>
      </c>
      <c r="F1936">
        <f>IF(ISNA(VLOOKUP(B1936,criteria!$U$2:$U$174,1,0)),0,1)</f>
        <v>1</v>
      </c>
      <c r="G1936" t="s">
        <v>636</v>
      </c>
      <c r="H1936" t="s">
        <v>636</v>
      </c>
      <c r="N1936">
        <v>55812</v>
      </c>
      <c r="O1936" t="s">
        <v>128</v>
      </c>
      <c r="V1936">
        <v>24022300</v>
      </c>
      <c r="Y1936">
        <v>288926</v>
      </c>
      <c r="Z1936">
        <v>12408821</v>
      </c>
      <c r="AA1936">
        <v>34060664</v>
      </c>
      <c r="AB1936">
        <v>4674165</v>
      </c>
      <c r="AC1936">
        <v>513511</v>
      </c>
      <c r="AF1936">
        <v>95674304</v>
      </c>
      <c r="AG1936">
        <v>24914804</v>
      </c>
      <c r="AH1936">
        <v>9673087</v>
      </c>
      <c r="AI1936">
        <v>2166261</v>
      </c>
      <c r="AJ1936">
        <v>11839348</v>
      </c>
      <c r="AK1936">
        <v>9503947</v>
      </c>
      <c r="AL1936">
        <v>4542614</v>
      </c>
      <c r="AM1936">
        <v>96151864</v>
      </c>
      <c r="AN1936">
        <v>40266536</v>
      </c>
      <c r="AO1936">
        <v>10353730</v>
      </c>
    </row>
    <row r="1937" spans="1:52">
      <c r="A1937">
        <v>1993</v>
      </c>
      <c r="B1937">
        <v>174233</v>
      </c>
      <c r="C1937" t="s">
        <v>228</v>
      </c>
      <c r="D1937" t="s">
        <v>127</v>
      </c>
      <c r="E1937">
        <f t="shared" si="30"/>
        <v>0</v>
      </c>
      <c r="F1937">
        <f>IF(ISNA(VLOOKUP(B1937,criteria!$U$2:$U$174,1,0)),0,1)</f>
        <v>1</v>
      </c>
      <c r="G1937" t="s">
        <v>636</v>
      </c>
      <c r="H1937" t="s">
        <v>636</v>
      </c>
      <c r="N1937">
        <v>55812</v>
      </c>
      <c r="O1937" t="s">
        <v>128</v>
      </c>
      <c r="V1937">
        <v>20859648</v>
      </c>
      <c r="Y1937">
        <v>213365</v>
      </c>
      <c r="Z1937">
        <v>9394692</v>
      </c>
      <c r="AA1937">
        <v>32264224</v>
      </c>
      <c r="AB1937">
        <v>4409896</v>
      </c>
      <c r="AC1937">
        <v>428305</v>
      </c>
      <c r="AF1937">
        <v>86670216</v>
      </c>
      <c r="AG1937">
        <v>24176820</v>
      </c>
      <c r="AH1937">
        <v>11099572</v>
      </c>
      <c r="AI1937">
        <v>1909119</v>
      </c>
      <c r="AJ1937">
        <v>13008691</v>
      </c>
      <c r="AK1937">
        <v>6757653</v>
      </c>
      <c r="AL1937">
        <v>4753024</v>
      </c>
      <c r="AM1937">
        <v>87576568</v>
      </c>
      <c r="AN1937">
        <v>38746220</v>
      </c>
      <c r="AO1937">
        <v>8443945</v>
      </c>
    </row>
    <row r="1938" spans="1:52">
      <c r="A1938">
        <v>1994</v>
      </c>
      <c r="B1938">
        <v>174233</v>
      </c>
      <c r="C1938" t="s">
        <v>228</v>
      </c>
      <c r="D1938" t="s">
        <v>127</v>
      </c>
      <c r="E1938">
        <f t="shared" si="30"/>
        <v>0</v>
      </c>
      <c r="F1938">
        <f>IF(ISNA(VLOOKUP(B1938,criteria!$U$2:$U$174,1,0)),0,1)</f>
        <v>1</v>
      </c>
      <c r="G1938" t="s">
        <v>636</v>
      </c>
      <c r="H1938" t="s">
        <v>636</v>
      </c>
      <c r="N1938">
        <v>55812</v>
      </c>
      <c r="O1938" t="s">
        <v>128</v>
      </c>
      <c r="V1938">
        <v>21435640</v>
      </c>
      <c r="Y1938">
        <v>201821</v>
      </c>
      <c r="Z1938">
        <v>5691350</v>
      </c>
      <c r="AA1938">
        <v>35189116</v>
      </c>
      <c r="AB1938">
        <v>3799347</v>
      </c>
      <c r="AC1938">
        <v>128375</v>
      </c>
      <c r="AF1938">
        <v>89279712</v>
      </c>
      <c r="AG1938">
        <v>24469634</v>
      </c>
      <c r="AH1938">
        <v>10231107</v>
      </c>
      <c r="AI1938">
        <v>2672655</v>
      </c>
      <c r="AJ1938">
        <v>12903762</v>
      </c>
      <c r="AK1938">
        <v>8108835</v>
      </c>
      <c r="AL1938">
        <v>4780971</v>
      </c>
      <c r="AM1938">
        <v>90190056</v>
      </c>
      <c r="AN1938">
        <v>39682124</v>
      </c>
      <c r="AO1938">
        <v>9319886</v>
      </c>
    </row>
    <row r="1939" spans="1:52">
      <c r="A1939">
        <v>1995</v>
      </c>
      <c r="B1939">
        <v>174233</v>
      </c>
      <c r="C1939" t="s">
        <v>228</v>
      </c>
      <c r="D1939" t="s">
        <v>127</v>
      </c>
      <c r="E1939">
        <f t="shared" si="30"/>
        <v>0</v>
      </c>
      <c r="F1939">
        <f>IF(ISNA(VLOOKUP(B1939,criteria!$U$2:$U$174,1,0)),0,1)</f>
        <v>1</v>
      </c>
      <c r="G1939" t="s">
        <v>636</v>
      </c>
      <c r="H1939" t="s">
        <v>636</v>
      </c>
      <c r="N1939">
        <v>55812</v>
      </c>
      <c r="O1939" t="s">
        <v>128</v>
      </c>
      <c r="V1939">
        <v>23385584</v>
      </c>
      <c r="Y1939">
        <v>278057</v>
      </c>
      <c r="Z1939">
        <v>4861027</v>
      </c>
      <c r="AA1939">
        <v>37573944</v>
      </c>
      <c r="AB1939">
        <v>3344208</v>
      </c>
      <c r="AC1939">
        <v>3384246</v>
      </c>
      <c r="AF1939">
        <v>97663856</v>
      </c>
      <c r="AG1939">
        <v>25507332</v>
      </c>
      <c r="AH1939">
        <v>9874035</v>
      </c>
      <c r="AI1939">
        <v>2058400</v>
      </c>
      <c r="AJ1939">
        <v>11932435</v>
      </c>
      <c r="AK1939">
        <v>7906505</v>
      </c>
      <c r="AL1939">
        <v>4843268</v>
      </c>
      <c r="AM1939">
        <v>93908584</v>
      </c>
      <c r="AN1939">
        <v>39337504</v>
      </c>
      <c r="AO1939">
        <v>11536657</v>
      </c>
    </row>
    <row r="1940" spans="1:52">
      <c r="A1940">
        <v>1996</v>
      </c>
      <c r="B1940">
        <v>174233</v>
      </c>
      <c r="C1940" t="s">
        <v>228</v>
      </c>
      <c r="D1940" t="s">
        <v>127</v>
      </c>
      <c r="E1940">
        <f t="shared" si="30"/>
        <v>0</v>
      </c>
      <c r="F1940">
        <f>IF(ISNA(VLOOKUP(B1940,criteria!$U$2:$U$174,1,0)),0,1)</f>
        <v>1</v>
      </c>
      <c r="G1940" t="s">
        <v>636</v>
      </c>
      <c r="H1940" t="s">
        <v>636</v>
      </c>
      <c r="N1940">
        <v>55812</v>
      </c>
      <c r="O1940" t="s">
        <v>128</v>
      </c>
      <c r="V1940">
        <v>25598650</v>
      </c>
      <c r="Y1940">
        <v>311146</v>
      </c>
      <c r="Z1940">
        <v>5913652</v>
      </c>
      <c r="AA1940">
        <v>38656048</v>
      </c>
      <c r="AB1940">
        <v>4280537</v>
      </c>
      <c r="AC1940">
        <v>707618</v>
      </c>
      <c r="AF1940">
        <v>100937800</v>
      </c>
      <c r="AG1940">
        <v>26628394</v>
      </c>
      <c r="AH1940">
        <v>10851525</v>
      </c>
      <c r="AI1940">
        <v>1992529</v>
      </c>
      <c r="AJ1940">
        <v>12844054</v>
      </c>
      <c r="AK1940">
        <v>7409207</v>
      </c>
      <c r="AL1940">
        <v>4873586</v>
      </c>
      <c r="AM1940">
        <v>97131184</v>
      </c>
      <c r="AN1940">
        <v>40099128</v>
      </c>
      <c r="AO1940">
        <v>12105197</v>
      </c>
      <c r="AP1940">
        <v>23024622</v>
      </c>
      <c r="AQ1940">
        <v>32423888</v>
      </c>
      <c r="AT1940">
        <v>443</v>
      </c>
      <c r="AU1940">
        <v>0.40600000000000003</v>
      </c>
    </row>
    <row r="1941" spans="1:52">
      <c r="A1941">
        <v>1997</v>
      </c>
      <c r="B1941">
        <v>174233</v>
      </c>
      <c r="C1941" t="s">
        <v>228</v>
      </c>
      <c r="D1941" t="s">
        <v>127</v>
      </c>
      <c r="E1941">
        <f t="shared" si="30"/>
        <v>0</v>
      </c>
      <c r="F1941">
        <f>IF(ISNA(VLOOKUP(B1941,criteria!$U$2:$U$174,1,0)),0,1)</f>
        <v>1</v>
      </c>
      <c r="G1941" t="s">
        <v>636</v>
      </c>
      <c r="H1941" t="s">
        <v>636</v>
      </c>
      <c r="N1941">
        <v>55812</v>
      </c>
      <c r="O1941" t="s">
        <v>128</v>
      </c>
      <c r="V1941">
        <v>28307240</v>
      </c>
      <c r="Y1941">
        <v>4473</v>
      </c>
      <c r="Z1941">
        <v>7014723</v>
      </c>
      <c r="AA1941">
        <v>44608800</v>
      </c>
      <c r="AB1941">
        <v>3349518</v>
      </c>
      <c r="AC1941">
        <v>155514</v>
      </c>
      <c r="AF1941">
        <v>107940688</v>
      </c>
      <c r="AG1941">
        <v>28872436</v>
      </c>
      <c r="AH1941">
        <v>10928253</v>
      </c>
      <c r="AI1941">
        <v>3125367</v>
      </c>
      <c r="AJ1941">
        <v>14053620</v>
      </c>
      <c r="AK1941">
        <v>7494427</v>
      </c>
      <c r="AL1941">
        <v>5512767</v>
      </c>
      <c r="AM1941">
        <v>103299264</v>
      </c>
      <c r="AN1941">
        <v>42196248</v>
      </c>
      <c r="AO1941">
        <v>12382428</v>
      </c>
      <c r="AP1941">
        <v>32423888</v>
      </c>
      <c r="AQ1941">
        <v>39533704</v>
      </c>
      <c r="AT1941">
        <v>486</v>
      </c>
      <c r="AU1941">
        <v>0.41799999999999998</v>
      </c>
      <c r="AW1941">
        <v>9.7607100000000002E-2</v>
      </c>
      <c r="AX1941">
        <v>0.53117099999999995</v>
      </c>
      <c r="AY1941">
        <v>3.2115900000000003E-2</v>
      </c>
      <c r="AZ1941">
        <v>46784.5</v>
      </c>
    </row>
    <row r="1942" spans="1:52">
      <c r="A1942">
        <v>1998</v>
      </c>
      <c r="B1942">
        <v>174233</v>
      </c>
      <c r="C1942" t="s">
        <v>228</v>
      </c>
      <c r="D1942" t="s">
        <v>127</v>
      </c>
      <c r="E1942">
        <f t="shared" si="30"/>
        <v>0</v>
      </c>
      <c r="F1942">
        <f>IF(ISNA(VLOOKUP(B1942,criteria!$U$2:$U$174,1,0)),0,1)</f>
        <v>1</v>
      </c>
      <c r="G1942" t="s">
        <v>636</v>
      </c>
      <c r="H1942" t="s">
        <v>636</v>
      </c>
      <c r="N1942">
        <v>55812</v>
      </c>
      <c r="O1942" t="s">
        <v>128</v>
      </c>
      <c r="V1942">
        <v>34729336</v>
      </c>
      <c r="Y1942">
        <v>1750209</v>
      </c>
      <c r="Z1942">
        <v>7688046</v>
      </c>
      <c r="AA1942">
        <v>43813596</v>
      </c>
      <c r="AB1942">
        <v>4132303</v>
      </c>
      <c r="AC1942">
        <v>220563</v>
      </c>
      <c r="AF1942">
        <v>116941296</v>
      </c>
      <c r="AG1942">
        <v>33141212</v>
      </c>
      <c r="AH1942">
        <v>12514610</v>
      </c>
      <c r="AI1942">
        <v>3403328</v>
      </c>
      <c r="AJ1942">
        <v>15917938</v>
      </c>
      <c r="AK1942">
        <v>10214195</v>
      </c>
      <c r="AL1942">
        <v>5593362</v>
      </c>
      <c r="AM1942">
        <v>112857136</v>
      </c>
      <c r="AN1942">
        <v>49113704</v>
      </c>
      <c r="AO1942">
        <v>13165265</v>
      </c>
      <c r="AP1942">
        <v>39533704</v>
      </c>
      <c r="AQ1942">
        <v>46286792</v>
      </c>
      <c r="AT1942">
        <v>499</v>
      </c>
      <c r="AU1942">
        <v>0.4</v>
      </c>
      <c r="AW1942">
        <v>0.11006100000000001</v>
      </c>
      <c r="AX1942">
        <v>0.54908500000000005</v>
      </c>
      <c r="AY1942">
        <v>3.8719499999999997E-2</v>
      </c>
      <c r="AZ1942">
        <v>47654</v>
      </c>
    </row>
    <row r="1943" spans="1:52">
      <c r="A1943">
        <v>1999</v>
      </c>
      <c r="B1943">
        <v>174233</v>
      </c>
      <c r="C1943" t="s">
        <v>228</v>
      </c>
      <c r="D1943" t="s">
        <v>127</v>
      </c>
      <c r="E1943">
        <f t="shared" si="30"/>
        <v>0</v>
      </c>
      <c r="F1943">
        <f>IF(ISNA(VLOOKUP(B1943,criteria!$U$2:$U$174,1,0)),0,1)</f>
        <v>1</v>
      </c>
      <c r="G1943" t="s">
        <v>636</v>
      </c>
      <c r="H1943" t="s">
        <v>636</v>
      </c>
      <c r="N1943">
        <v>55812</v>
      </c>
      <c r="O1943" t="s">
        <v>128</v>
      </c>
      <c r="V1943">
        <v>35769128</v>
      </c>
      <c r="Z1943">
        <v>7671008</v>
      </c>
      <c r="AA1943">
        <v>42292740</v>
      </c>
      <c r="AB1943">
        <v>4506982</v>
      </c>
      <c r="AC1943">
        <v>265801</v>
      </c>
      <c r="AF1943">
        <v>117861096</v>
      </c>
      <c r="AG1943">
        <v>34410036</v>
      </c>
      <c r="AH1943">
        <v>12966499</v>
      </c>
      <c r="AI1943">
        <v>3267643</v>
      </c>
      <c r="AJ1943">
        <v>16234142</v>
      </c>
      <c r="AK1943">
        <v>11982024</v>
      </c>
      <c r="AL1943">
        <v>5796355</v>
      </c>
      <c r="AM1943">
        <v>117652968</v>
      </c>
      <c r="AN1943">
        <v>55332336</v>
      </c>
      <c r="AO1943">
        <v>13778357</v>
      </c>
      <c r="AP1943">
        <v>46286792</v>
      </c>
      <c r="AQ1943">
        <v>57351628</v>
      </c>
      <c r="AT1943">
        <v>488</v>
      </c>
      <c r="AU1943">
        <v>0.42</v>
      </c>
      <c r="AW1943">
        <v>0.100707</v>
      </c>
      <c r="AX1943">
        <v>0.54417000000000004</v>
      </c>
      <c r="AY1943">
        <v>3.5924600000000001E-2</v>
      </c>
      <c r="AZ1943">
        <v>51872.5</v>
      </c>
    </row>
    <row r="1944" spans="1:52">
      <c r="A1944">
        <v>2000</v>
      </c>
      <c r="B1944">
        <v>174233</v>
      </c>
      <c r="C1944" t="s">
        <v>228</v>
      </c>
      <c r="D1944" t="s">
        <v>127</v>
      </c>
      <c r="E1944">
        <f t="shared" si="30"/>
        <v>0</v>
      </c>
      <c r="F1944">
        <f>IF(ISNA(VLOOKUP(B1944,criteria!$U$2:$U$174,1,0)),0,1)</f>
        <v>1</v>
      </c>
      <c r="G1944" t="s">
        <v>636</v>
      </c>
      <c r="H1944" t="s">
        <v>636</v>
      </c>
      <c r="N1944">
        <v>55812</v>
      </c>
      <c r="O1944" t="s">
        <v>128</v>
      </c>
      <c r="V1944">
        <v>38821016</v>
      </c>
      <c r="Y1944">
        <v>48633</v>
      </c>
      <c r="Z1944">
        <v>8584281</v>
      </c>
      <c r="AA1944">
        <v>48271968</v>
      </c>
      <c r="AB1944">
        <v>4607181</v>
      </c>
      <c r="AC1944">
        <v>338502</v>
      </c>
      <c r="AF1944">
        <v>130420432</v>
      </c>
      <c r="AG1944">
        <v>38739248</v>
      </c>
      <c r="AH1944">
        <v>11354086</v>
      </c>
      <c r="AI1944">
        <v>4411206</v>
      </c>
      <c r="AJ1944">
        <v>15765292</v>
      </c>
      <c r="AK1944">
        <v>12279367</v>
      </c>
      <c r="AL1944">
        <v>5931010</v>
      </c>
      <c r="AM1944">
        <v>128042704</v>
      </c>
      <c r="AN1944">
        <v>57284292</v>
      </c>
      <c r="AO1944">
        <v>13822417</v>
      </c>
      <c r="AP1944">
        <v>57351628</v>
      </c>
      <c r="AQ1944">
        <v>47894244</v>
      </c>
      <c r="AT1944">
        <v>622</v>
      </c>
      <c r="AU1944">
        <v>0.42499999999999999</v>
      </c>
      <c r="AW1944">
        <v>9.3825199999999997E-2</v>
      </c>
      <c r="AX1944">
        <v>0.53007199999999999</v>
      </c>
      <c r="AY1944">
        <v>3.0473099999999999E-2</v>
      </c>
      <c r="AZ1944">
        <v>56064</v>
      </c>
    </row>
    <row r="1945" spans="1:52">
      <c r="A1945">
        <v>2001</v>
      </c>
      <c r="B1945">
        <v>174233</v>
      </c>
      <c r="C1945" t="s">
        <v>228</v>
      </c>
      <c r="D1945" t="s">
        <v>127</v>
      </c>
      <c r="E1945">
        <f t="shared" si="30"/>
        <v>1</v>
      </c>
      <c r="F1945">
        <f>IF(ISNA(VLOOKUP(B1945,criteria!$U$2:$U$174,1,0)),0,1)</f>
        <v>1</v>
      </c>
      <c r="G1945">
        <v>0.80185758513931893</v>
      </c>
      <c r="H1945">
        <v>0.46181896181896182</v>
      </c>
      <c r="I1945">
        <v>5814</v>
      </c>
      <c r="J1945">
        <v>4662</v>
      </c>
      <c r="K1945">
        <v>2140</v>
      </c>
      <c r="L1945">
        <v>13</v>
      </c>
      <c r="M1945">
        <v>2153</v>
      </c>
      <c r="V1945">
        <v>46301080</v>
      </c>
      <c r="W1945">
        <v>38689880</v>
      </c>
      <c r="Y1945">
        <v>2378959</v>
      </c>
      <c r="Z1945">
        <v>33530744</v>
      </c>
      <c r="AA1945">
        <v>54797356</v>
      </c>
      <c r="AB1945">
        <v>2346400</v>
      </c>
      <c r="AC1945">
        <v>9231504</v>
      </c>
      <c r="AD1945">
        <v>101038384</v>
      </c>
      <c r="AE1945">
        <v>51068356</v>
      </c>
      <c r="AF1945">
        <v>163756160</v>
      </c>
      <c r="AG1945">
        <v>51545984</v>
      </c>
      <c r="AH1945">
        <v>13285284</v>
      </c>
      <c r="AI1945">
        <v>4599186.5</v>
      </c>
      <c r="AJ1945">
        <v>17884470</v>
      </c>
      <c r="AK1945">
        <v>13031304</v>
      </c>
      <c r="AL1945">
        <v>7407626</v>
      </c>
      <c r="AM1945">
        <v>142263520</v>
      </c>
      <c r="AN1945">
        <v>63623592</v>
      </c>
      <c r="AO1945">
        <v>17491436</v>
      </c>
      <c r="AR1945">
        <v>163756160</v>
      </c>
      <c r="AS1945">
        <v>142263520</v>
      </c>
      <c r="AT1945">
        <v>762</v>
      </c>
      <c r="AU1945">
        <v>0.439</v>
      </c>
      <c r="AW1945">
        <v>9.2311599999999994E-2</v>
      </c>
      <c r="AX1945">
        <v>0.526555</v>
      </c>
      <c r="AY1945">
        <v>2.7567000000000001E-2</v>
      </c>
      <c r="AZ1945">
        <v>58043</v>
      </c>
    </row>
    <row r="1946" spans="1:52">
      <c r="A1946">
        <v>2002</v>
      </c>
      <c r="B1946">
        <v>174233</v>
      </c>
      <c r="C1946" t="s">
        <v>228</v>
      </c>
      <c r="D1946" t="s">
        <v>127</v>
      </c>
      <c r="E1946">
        <f t="shared" si="30"/>
        <v>1</v>
      </c>
      <c r="F1946">
        <f>IF(ISNA(VLOOKUP(B1946,criteria!$U$2:$U$174,1,0)),0,1)</f>
        <v>1</v>
      </c>
      <c r="G1946">
        <v>0.78793774319066145</v>
      </c>
      <c r="H1946">
        <v>0.46015712682379351</v>
      </c>
      <c r="I1946">
        <v>5654</v>
      </c>
      <c r="J1946">
        <v>4455</v>
      </c>
      <c r="K1946">
        <v>2040</v>
      </c>
      <c r="L1946">
        <v>10</v>
      </c>
      <c r="M1946">
        <v>2050</v>
      </c>
      <c r="N1946">
        <v>55812</v>
      </c>
      <c r="O1946" t="s">
        <v>128</v>
      </c>
      <c r="V1946">
        <v>54195100</v>
      </c>
      <c r="W1946">
        <v>45139848</v>
      </c>
      <c r="Y1946">
        <v>1983787</v>
      </c>
      <c r="Z1946">
        <v>11931344</v>
      </c>
      <c r="AA1946">
        <v>60818012</v>
      </c>
      <c r="AB1946">
        <v>2558522</v>
      </c>
      <c r="AC1946">
        <v>11097351</v>
      </c>
      <c r="AD1946">
        <v>85311832</v>
      </c>
      <c r="AE1946">
        <v>64511112</v>
      </c>
      <c r="AF1946">
        <v>159592304</v>
      </c>
      <c r="AG1946">
        <v>53899636</v>
      </c>
      <c r="AH1946">
        <v>14340750</v>
      </c>
      <c r="AI1946">
        <v>3676734.75</v>
      </c>
      <c r="AJ1946">
        <v>18017484</v>
      </c>
      <c r="AK1946">
        <v>14358181</v>
      </c>
      <c r="AL1946">
        <v>7131419.5</v>
      </c>
      <c r="AM1946">
        <v>150978144</v>
      </c>
      <c r="AN1946">
        <v>66994200</v>
      </c>
      <c r="AO1946">
        <v>19432588</v>
      </c>
      <c r="AP1946">
        <v>39666136</v>
      </c>
      <c r="AQ1946">
        <v>38717544</v>
      </c>
      <c r="AR1946">
        <v>159592304</v>
      </c>
      <c r="AS1946">
        <v>150978144</v>
      </c>
      <c r="AT1946">
        <v>796</v>
      </c>
      <c r="AU1946">
        <v>0.47399999999999998</v>
      </c>
      <c r="AW1946">
        <v>9.0178800000000003E-2</v>
      </c>
      <c r="AX1946">
        <v>0.518787</v>
      </c>
      <c r="AY1946">
        <v>2.4617799999999999E-2</v>
      </c>
      <c r="AZ1946">
        <v>59804</v>
      </c>
    </row>
    <row r="1947" spans="1:52">
      <c r="A1947">
        <v>2003</v>
      </c>
      <c r="B1947">
        <v>174233</v>
      </c>
      <c r="C1947" t="s">
        <v>228</v>
      </c>
      <c r="D1947" t="s">
        <v>127</v>
      </c>
      <c r="E1947">
        <f t="shared" si="30"/>
        <v>1</v>
      </c>
      <c r="F1947">
        <f>IF(ISNA(VLOOKUP(B1947,criteria!$U$2:$U$174,1,0)),0,1)</f>
        <v>1</v>
      </c>
      <c r="G1947">
        <v>0.76331173961131304</v>
      </c>
      <c r="H1947">
        <v>0.45415027944524944</v>
      </c>
      <c r="I1947">
        <v>6329</v>
      </c>
      <c r="J1947">
        <v>4831</v>
      </c>
      <c r="K1947">
        <v>2187</v>
      </c>
      <c r="L1947">
        <v>7</v>
      </c>
      <c r="M1947">
        <v>2194</v>
      </c>
      <c r="V1947">
        <v>63943888</v>
      </c>
      <c r="W1947">
        <v>54241456</v>
      </c>
      <c r="Y1947">
        <v>2885381</v>
      </c>
      <c r="Z1947">
        <v>13730123</v>
      </c>
      <c r="AA1947">
        <v>48846580</v>
      </c>
      <c r="AB1947">
        <v>2692147</v>
      </c>
      <c r="AC1947">
        <v>13345574</v>
      </c>
      <c r="AD1947">
        <v>96994000</v>
      </c>
      <c r="AE1947">
        <v>59990860</v>
      </c>
      <c r="AF1947">
        <v>179635184</v>
      </c>
      <c r="AG1947">
        <v>56035808</v>
      </c>
      <c r="AH1947">
        <v>13506678</v>
      </c>
      <c r="AI1947">
        <v>4099909.5</v>
      </c>
      <c r="AJ1947">
        <v>17606588</v>
      </c>
      <c r="AK1947">
        <v>12795688</v>
      </c>
      <c r="AL1947">
        <v>7823811.5</v>
      </c>
      <c r="AM1947">
        <v>150407056</v>
      </c>
      <c r="AN1947">
        <v>67526728</v>
      </c>
      <c r="AO1947">
        <v>18663518</v>
      </c>
      <c r="AP1947">
        <v>38717544</v>
      </c>
      <c r="AQ1947">
        <v>47617040</v>
      </c>
      <c r="AR1947">
        <v>179635184</v>
      </c>
      <c r="AS1947">
        <v>150407056</v>
      </c>
      <c r="AT1947">
        <v>800</v>
      </c>
      <c r="AU1947">
        <v>0.45800000000000002</v>
      </c>
      <c r="AV1947">
        <v>5128</v>
      </c>
      <c r="AW1947">
        <v>0.10541</v>
      </c>
      <c r="AX1947">
        <v>0.51238600000000001</v>
      </c>
      <c r="AY1947">
        <v>2.8564200000000001E-2</v>
      </c>
      <c r="AZ1947">
        <v>60734.5</v>
      </c>
    </row>
    <row r="1948" spans="1:52">
      <c r="A1948">
        <v>2004</v>
      </c>
      <c r="B1948">
        <v>174233</v>
      </c>
      <c r="C1948" t="s">
        <v>228</v>
      </c>
      <c r="D1948" t="s">
        <v>127</v>
      </c>
      <c r="E1948">
        <f t="shared" si="30"/>
        <v>1</v>
      </c>
      <c r="F1948">
        <f>IF(ISNA(VLOOKUP(B1948,criteria!$U$2:$U$174,1,0)),0,1)</f>
        <v>1</v>
      </c>
      <c r="G1948">
        <v>0.79467737139458816</v>
      </c>
      <c r="H1948">
        <v>0.42057998129092611</v>
      </c>
      <c r="I1948">
        <v>6726</v>
      </c>
      <c r="J1948">
        <v>5345</v>
      </c>
      <c r="K1948">
        <v>2242</v>
      </c>
      <c r="L1948">
        <v>6</v>
      </c>
      <c r="M1948">
        <v>2248</v>
      </c>
      <c r="N1948">
        <v>55812</v>
      </c>
      <c r="O1948" t="s">
        <v>128</v>
      </c>
      <c r="P1948" t="s">
        <v>50</v>
      </c>
      <c r="V1948">
        <v>73585120</v>
      </c>
      <c r="W1948">
        <v>63759352</v>
      </c>
      <c r="Y1948">
        <v>1843132</v>
      </c>
      <c r="Z1948">
        <v>12363131</v>
      </c>
      <c r="AA1948">
        <v>48465832</v>
      </c>
      <c r="AB1948">
        <v>2795885</v>
      </c>
      <c r="AC1948">
        <v>17773854</v>
      </c>
      <c r="AD1948">
        <v>106765072</v>
      </c>
      <c r="AE1948">
        <v>62794384</v>
      </c>
      <c r="AF1948">
        <v>177421472</v>
      </c>
      <c r="AG1948">
        <v>53570196</v>
      </c>
      <c r="AH1948">
        <v>16528395</v>
      </c>
      <c r="AI1948">
        <v>4300364.5</v>
      </c>
      <c r="AJ1948">
        <v>20828760</v>
      </c>
      <c r="AK1948">
        <v>14919662</v>
      </c>
      <c r="AL1948">
        <v>8746138</v>
      </c>
      <c r="AM1948">
        <v>164492016</v>
      </c>
      <c r="AN1948">
        <v>70424320</v>
      </c>
      <c r="AO1948">
        <v>20977200</v>
      </c>
      <c r="AP1948">
        <v>47617040</v>
      </c>
      <c r="AQ1948">
        <v>56142332</v>
      </c>
      <c r="AR1948">
        <v>177421472</v>
      </c>
      <c r="AS1948">
        <v>164492016</v>
      </c>
      <c r="AT1948">
        <v>954</v>
      </c>
      <c r="AU1948">
        <v>0.47699999999999998</v>
      </c>
      <c r="AV1948">
        <v>5356</v>
      </c>
      <c r="AW1948">
        <v>0.101483</v>
      </c>
      <c r="AX1948">
        <v>0.51471599999999995</v>
      </c>
      <c r="AY1948">
        <v>2.7548900000000001E-2</v>
      </c>
      <c r="AZ1948">
        <v>62319</v>
      </c>
    </row>
    <row r="1949" spans="1:52">
      <c r="A1949">
        <v>2005</v>
      </c>
      <c r="B1949">
        <v>174233</v>
      </c>
      <c r="C1949" t="s">
        <v>149</v>
      </c>
      <c r="D1949" t="s">
        <v>127</v>
      </c>
      <c r="E1949">
        <f t="shared" si="30"/>
        <v>1</v>
      </c>
      <c r="F1949">
        <f>IF(ISNA(VLOOKUP(B1949,criteria!$U$2:$U$174,1,0)),0,1)</f>
        <v>1</v>
      </c>
      <c r="G1949">
        <v>0.81393174380551658</v>
      </c>
      <c r="H1949">
        <v>0.41432127130001917</v>
      </c>
      <c r="I1949">
        <v>6417</v>
      </c>
      <c r="J1949">
        <v>5223</v>
      </c>
      <c r="K1949">
        <v>2144</v>
      </c>
      <c r="L1949">
        <v>20</v>
      </c>
      <c r="M1949">
        <v>2164</v>
      </c>
      <c r="V1949">
        <v>79048408</v>
      </c>
      <c r="W1949">
        <v>68965152</v>
      </c>
      <c r="Y1949">
        <v>2210885</v>
      </c>
      <c r="Z1949">
        <v>11968674</v>
      </c>
      <c r="AA1949">
        <v>48452024</v>
      </c>
      <c r="AB1949">
        <v>3923101</v>
      </c>
      <c r="AC1949">
        <v>15958718</v>
      </c>
      <c r="AD1949">
        <v>114893800</v>
      </c>
      <c r="AE1949">
        <v>60892452</v>
      </c>
      <c r="AF1949">
        <v>191609376</v>
      </c>
      <c r="AG1949">
        <v>60056676</v>
      </c>
      <c r="AH1949">
        <v>17633190</v>
      </c>
      <c r="AI1949">
        <v>4110193</v>
      </c>
      <c r="AJ1949">
        <v>21743384</v>
      </c>
      <c r="AK1949">
        <v>16777834</v>
      </c>
      <c r="AL1949">
        <v>8864716</v>
      </c>
      <c r="AM1949">
        <v>177224848</v>
      </c>
      <c r="AN1949">
        <v>73238544</v>
      </c>
      <c r="AO1949">
        <v>23608398</v>
      </c>
      <c r="AP1949">
        <v>56142332</v>
      </c>
      <c r="AQ1949">
        <v>65779720</v>
      </c>
      <c r="AR1949">
        <v>191609376</v>
      </c>
      <c r="AS1949">
        <v>177224848</v>
      </c>
      <c r="AT1949">
        <v>1070</v>
      </c>
      <c r="AU1949">
        <v>0.51200000000000001</v>
      </c>
      <c r="AV1949">
        <v>5546</v>
      </c>
      <c r="AW1949">
        <v>0.101365</v>
      </c>
      <c r="AX1949">
        <v>0.50704899999999997</v>
      </c>
      <c r="AY1949">
        <v>2.7299199999999999E-2</v>
      </c>
      <c r="AZ1949">
        <v>65976</v>
      </c>
    </row>
    <row r="1950" spans="1:52">
      <c r="A1950">
        <v>2006</v>
      </c>
      <c r="B1950">
        <v>174233</v>
      </c>
      <c r="C1950" t="s">
        <v>149</v>
      </c>
      <c r="D1950" t="s">
        <v>127</v>
      </c>
      <c r="E1950">
        <f t="shared" si="30"/>
        <v>1</v>
      </c>
      <c r="F1950">
        <f>IF(ISNA(VLOOKUP(B1950,criteria!$U$2:$U$174,1,0)),0,1)</f>
        <v>1</v>
      </c>
      <c r="G1950">
        <v>0.77553723874006475</v>
      </c>
      <c r="H1950">
        <v>0.43936230783829949</v>
      </c>
      <c r="I1950">
        <v>6794</v>
      </c>
      <c r="J1950">
        <v>5269</v>
      </c>
      <c r="K1950">
        <v>2305</v>
      </c>
      <c r="L1950">
        <v>10</v>
      </c>
      <c r="M1950">
        <v>2315</v>
      </c>
      <c r="N1950">
        <v>55812</v>
      </c>
      <c r="O1950" t="s">
        <v>128</v>
      </c>
      <c r="P1950" t="s">
        <v>50</v>
      </c>
      <c r="Q1950" t="s">
        <v>51</v>
      </c>
      <c r="V1950">
        <v>87095496</v>
      </c>
      <c r="W1950">
        <v>74824488</v>
      </c>
      <c r="Y1950">
        <v>3762369</v>
      </c>
      <c r="Z1950">
        <v>11146089</v>
      </c>
      <c r="AA1950">
        <v>60299208</v>
      </c>
      <c r="AB1950">
        <v>3180128</v>
      </c>
      <c r="AC1950">
        <v>18423826</v>
      </c>
      <c r="AD1950">
        <v>122991152</v>
      </c>
      <c r="AE1950">
        <v>75911768</v>
      </c>
      <c r="AF1950">
        <v>228039264</v>
      </c>
      <c r="AG1950">
        <v>59974432</v>
      </c>
      <c r="AH1950">
        <v>18002676</v>
      </c>
      <c r="AI1950">
        <v>4955852.5</v>
      </c>
      <c r="AJ1950">
        <v>22958528</v>
      </c>
      <c r="AK1950">
        <v>17822072</v>
      </c>
      <c r="AL1950">
        <v>8957125</v>
      </c>
      <c r="AM1950">
        <v>190765360</v>
      </c>
      <c r="AN1950">
        <v>77761104</v>
      </c>
      <c r="AO1950">
        <v>23750814</v>
      </c>
      <c r="AP1950">
        <v>65779720</v>
      </c>
      <c r="AQ1950">
        <v>84707760</v>
      </c>
      <c r="AR1950">
        <v>228039264</v>
      </c>
      <c r="AS1950">
        <v>190765360</v>
      </c>
      <c r="AT1950">
        <v>1047</v>
      </c>
      <c r="AU1950">
        <v>0.496</v>
      </c>
      <c r="AV1950">
        <v>5722</v>
      </c>
      <c r="AW1950">
        <v>9.9977099999999999E-2</v>
      </c>
      <c r="AX1950">
        <v>0.49438199999999999</v>
      </c>
      <c r="AY1950">
        <v>2.72873E-2</v>
      </c>
      <c r="AZ1950">
        <v>68640</v>
      </c>
    </row>
    <row r="1951" spans="1:52">
      <c r="A1951">
        <v>2007</v>
      </c>
      <c r="B1951">
        <v>174233</v>
      </c>
      <c r="C1951" t="s">
        <v>149</v>
      </c>
      <c r="D1951" t="s">
        <v>127</v>
      </c>
      <c r="E1951">
        <f t="shared" si="30"/>
        <v>1</v>
      </c>
      <c r="F1951">
        <f>IF(ISNA(VLOOKUP(B1951,criteria!$U$2:$U$174,1,0)),0,1)</f>
        <v>1</v>
      </c>
      <c r="G1951">
        <v>0.72667505944887401</v>
      </c>
      <c r="H1951">
        <v>0.43118383060635224</v>
      </c>
      <c r="I1951">
        <v>7149</v>
      </c>
      <c r="J1951">
        <v>5195</v>
      </c>
      <c r="K1951">
        <v>2229</v>
      </c>
      <c r="L1951">
        <v>11</v>
      </c>
      <c r="M1951">
        <v>2240</v>
      </c>
      <c r="V1951">
        <v>89983744</v>
      </c>
      <c r="W1951">
        <v>75721520</v>
      </c>
      <c r="Y1951">
        <v>3565319</v>
      </c>
      <c r="Z1951">
        <v>12938125</v>
      </c>
      <c r="AA1951">
        <v>66434280</v>
      </c>
      <c r="AB1951">
        <v>4064118</v>
      </c>
      <c r="AC1951">
        <v>4520316</v>
      </c>
      <c r="AD1951">
        <v>127759016</v>
      </c>
      <c r="AE1951">
        <v>70360888</v>
      </c>
      <c r="AF1951">
        <v>219308288</v>
      </c>
      <c r="AG1951">
        <v>67851920</v>
      </c>
      <c r="AH1951">
        <v>20325214</v>
      </c>
      <c r="AI1951">
        <v>5696147.5</v>
      </c>
      <c r="AJ1951">
        <v>26021362</v>
      </c>
      <c r="AK1951">
        <v>19057224</v>
      </c>
      <c r="AL1951">
        <v>9839683</v>
      </c>
      <c r="AM1951">
        <v>214156064</v>
      </c>
      <c r="AN1951">
        <v>85220752</v>
      </c>
      <c r="AO1951">
        <v>25300452</v>
      </c>
      <c r="AP1951">
        <v>84707760</v>
      </c>
      <c r="AQ1951">
        <v>84311112</v>
      </c>
      <c r="AR1951">
        <v>219308288</v>
      </c>
      <c r="AS1951">
        <v>214156064</v>
      </c>
      <c r="AT1951">
        <v>1015</v>
      </c>
      <c r="AU1951">
        <v>0.501</v>
      </c>
      <c r="AV1951">
        <v>5904</v>
      </c>
      <c r="AW1951">
        <v>9.8406099999999996E-2</v>
      </c>
      <c r="AX1951">
        <v>0.501502</v>
      </c>
      <c r="AY1951">
        <v>2.5179E-2</v>
      </c>
      <c r="AZ1951">
        <v>70264</v>
      </c>
    </row>
    <row r="1952" spans="1:52">
      <c r="A1952">
        <v>2008</v>
      </c>
      <c r="B1952">
        <v>174233</v>
      </c>
      <c r="C1952" t="s">
        <v>149</v>
      </c>
      <c r="D1952" t="s">
        <v>127</v>
      </c>
      <c r="E1952">
        <f t="shared" si="30"/>
        <v>1</v>
      </c>
      <c r="F1952">
        <f>IF(ISNA(VLOOKUP(B1952,criteria!$U$2:$U$174,1,0)),0,1)</f>
        <v>1</v>
      </c>
      <c r="G1952">
        <v>0.69439815408280992</v>
      </c>
      <c r="H1952">
        <v>0.41554365885176298</v>
      </c>
      <c r="I1952">
        <v>7801</v>
      </c>
      <c r="J1952">
        <v>5417</v>
      </c>
      <c r="K1952">
        <v>2247</v>
      </c>
      <c r="L1952">
        <v>4</v>
      </c>
      <c r="M1952">
        <v>2251</v>
      </c>
      <c r="N1952">
        <v>55812</v>
      </c>
      <c r="O1952" t="s">
        <v>128</v>
      </c>
      <c r="P1952" t="s">
        <v>50</v>
      </c>
      <c r="Q1952" t="s">
        <v>51</v>
      </c>
      <c r="V1952">
        <v>102393808</v>
      </c>
      <c r="W1952">
        <v>87599816</v>
      </c>
      <c r="Y1952">
        <v>3186160</v>
      </c>
      <c r="Z1952">
        <v>15092427</v>
      </c>
      <c r="AA1952">
        <v>66667452</v>
      </c>
      <c r="AB1952">
        <v>4820220</v>
      </c>
      <c r="AC1952">
        <v>2900640</v>
      </c>
      <c r="AD1952">
        <v>137199808</v>
      </c>
      <c r="AE1952">
        <v>76803144</v>
      </c>
      <c r="AF1952">
        <v>221936784</v>
      </c>
      <c r="AG1952">
        <v>63345596</v>
      </c>
      <c r="AH1952">
        <v>20154720</v>
      </c>
      <c r="AI1952">
        <v>6966465</v>
      </c>
      <c r="AJ1952">
        <v>27121184</v>
      </c>
      <c r="AK1952">
        <v>24120092</v>
      </c>
      <c r="AL1952">
        <v>14527904</v>
      </c>
      <c r="AM1952">
        <v>212612144</v>
      </c>
      <c r="AN1952">
        <v>88689192</v>
      </c>
      <c r="AO1952">
        <v>26313848</v>
      </c>
      <c r="AP1952">
        <v>84311112</v>
      </c>
      <c r="AQ1952">
        <v>88890320</v>
      </c>
      <c r="AR1952">
        <v>221936784</v>
      </c>
      <c r="AS1952">
        <v>212612144</v>
      </c>
      <c r="AT1952">
        <v>1113</v>
      </c>
      <c r="AU1952">
        <v>0.51600000000000001</v>
      </c>
      <c r="AV1952">
        <v>6078</v>
      </c>
      <c r="AW1952">
        <v>9.2751E-2</v>
      </c>
      <c r="AX1952">
        <v>0.497749</v>
      </c>
      <c r="AY1952">
        <v>2.29626E-2</v>
      </c>
      <c r="AZ1952">
        <v>72478.5</v>
      </c>
    </row>
    <row r="1953" spans="1:52">
      <c r="A1953">
        <v>2009</v>
      </c>
      <c r="B1953">
        <v>174233</v>
      </c>
      <c r="C1953" t="s">
        <v>149</v>
      </c>
      <c r="D1953" t="s">
        <v>127</v>
      </c>
      <c r="E1953">
        <f t="shared" si="30"/>
        <v>1</v>
      </c>
      <c r="F1953">
        <f>IF(ISNA(VLOOKUP(B1953,criteria!$U$2:$U$174,1,0)),0,1)</f>
        <v>1</v>
      </c>
      <c r="G1953">
        <v>0.7143397177419355</v>
      </c>
      <c r="H1953">
        <v>0.37361086611395306</v>
      </c>
      <c r="I1953">
        <v>7936</v>
      </c>
      <c r="J1953">
        <v>5669</v>
      </c>
      <c r="K1953">
        <v>2111</v>
      </c>
      <c r="L1953">
        <v>7</v>
      </c>
      <c r="M1953">
        <v>2118</v>
      </c>
      <c r="V1953">
        <v>109829888</v>
      </c>
      <c r="W1953">
        <v>75474280</v>
      </c>
      <c r="Y1953">
        <v>4475497</v>
      </c>
      <c r="Z1953">
        <v>25951416</v>
      </c>
      <c r="AA1953">
        <v>61547476</v>
      </c>
      <c r="AB1953">
        <v>4446019</v>
      </c>
      <c r="AC1953">
        <v>34445444</v>
      </c>
      <c r="AD1953">
        <v>128314136</v>
      </c>
      <c r="AE1953">
        <v>81403328</v>
      </c>
      <c r="AF1953">
        <v>248104528</v>
      </c>
      <c r="AG1953">
        <v>62508452</v>
      </c>
      <c r="AH1953">
        <v>22193376</v>
      </c>
      <c r="AI1953">
        <v>6259625</v>
      </c>
      <c r="AJ1953">
        <v>28453000</v>
      </c>
      <c r="AK1953">
        <v>23989512</v>
      </c>
      <c r="AL1953">
        <v>14615911</v>
      </c>
      <c r="AM1953">
        <v>200726352</v>
      </c>
      <c r="AN1953">
        <v>87280600</v>
      </c>
      <c r="AO1953">
        <v>28933496</v>
      </c>
      <c r="AP1953">
        <v>88890320</v>
      </c>
      <c r="AQ1953">
        <v>59343248</v>
      </c>
      <c r="AR1953">
        <v>248104528</v>
      </c>
      <c r="AS1953">
        <v>200726352</v>
      </c>
      <c r="AT1953">
        <v>1185</v>
      </c>
      <c r="AU1953">
        <v>0.53700000000000003</v>
      </c>
      <c r="AV1953">
        <v>6176</v>
      </c>
      <c r="AW1953">
        <v>8.2568799999999998E-2</v>
      </c>
      <c r="AX1953">
        <v>0.49160900000000002</v>
      </c>
      <c r="AY1953">
        <v>2.1705100000000001E-2</v>
      </c>
      <c r="AZ1953">
        <v>74449</v>
      </c>
    </row>
    <row r="1954" spans="1:52">
      <c r="A1954">
        <v>2010</v>
      </c>
      <c r="B1954">
        <v>174233</v>
      </c>
      <c r="C1954" t="s">
        <v>149</v>
      </c>
      <c r="D1954" t="s">
        <v>127</v>
      </c>
      <c r="E1954">
        <f t="shared" si="30"/>
        <v>1</v>
      </c>
      <c r="F1954">
        <f>IF(ISNA(VLOOKUP(B1954,criteria!$U$2:$U$174,1,0)),0,1)</f>
        <v>1</v>
      </c>
      <c r="G1954">
        <v>0.76254777070063695</v>
      </c>
      <c r="H1954">
        <v>0.39158035415970599</v>
      </c>
      <c r="I1954">
        <v>7850</v>
      </c>
      <c r="J1954">
        <v>5986</v>
      </c>
      <c r="K1954">
        <v>2339</v>
      </c>
      <c r="L1954">
        <v>5</v>
      </c>
      <c r="M1954">
        <v>2344</v>
      </c>
      <c r="N1954">
        <v>55812</v>
      </c>
      <c r="O1954" t="s">
        <v>128</v>
      </c>
      <c r="P1954" t="s">
        <v>50</v>
      </c>
      <c r="Q1954" t="s">
        <v>51</v>
      </c>
      <c r="R1954">
        <v>-92.074799999999996</v>
      </c>
      <c r="S1954">
        <v>46.808999999999997</v>
      </c>
      <c r="V1954">
        <v>125353032</v>
      </c>
      <c r="W1954">
        <v>81852112</v>
      </c>
      <c r="Y1954">
        <v>4229064</v>
      </c>
      <c r="Z1954">
        <v>27859504</v>
      </c>
      <c r="AA1954">
        <v>55570064</v>
      </c>
      <c r="AB1954">
        <v>7054328</v>
      </c>
      <c r="AC1954">
        <v>303827</v>
      </c>
      <c r="AD1954">
        <v>139055904</v>
      </c>
      <c r="AE1954">
        <v>79129232</v>
      </c>
      <c r="AF1954">
        <v>219480496</v>
      </c>
      <c r="AG1954">
        <v>65778200</v>
      </c>
      <c r="AH1954">
        <v>22342500</v>
      </c>
      <c r="AI1954">
        <v>7111833</v>
      </c>
      <c r="AJ1954">
        <v>29454332</v>
      </c>
      <c r="AK1954">
        <v>25754032</v>
      </c>
      <c r="AL1954">
        <v>15571819</v>
      </c>
      <c r="AM1954">
        <v>225654144</v>
      </c>
      <c r="AN1954">
        <v>89697080</v>
      </c>
      <c r="AO1954">
        <v>31431826</v>
      </c>
      <c r="AP1954">
        <v>59343248</v>
      </c>
      <c r="AQ1954">
        <v>66543228</v>
      </c>
      <c r="AR1954">
        <v>219480496</v>
      </c>
      <c r="AS1954">
        <v>225654144</v>
      </c>
      <c r="AT1954">
        <v>1156</v>
      </c>
      <c r="AU1954">
        <v>0.54800000000000004</v>
      </c>
      <c r="AV1954">
        <v>6422</v>
      </c>
      <c r="AW1954">
        <v>7.8105300000000003E-2</v>
      </c>
      <c r="AX1954">
        <v>0.49326300000000001</v>
      </c>
      <c r="AY1954">
        <v>2.1263199999999999E-2</v>
      </c>
      <c r="AZ1954">
        <v>71557.5</v>
      </c>
    </row>
    <row r="1955" spans="1:52">
      <c r="A1955">
        <v>2011</v>
      </c>
      <c r="B1955">
        <v>174233</v>
      </c>
      <c r="C1955" t="s">
        <v>149</v>
      </c>
      <c r="D1955" t="s">
        <v>127</v>
      </c>
      <c r="E1955">
        <f t="shared" si="30"/>
        <v>1</v>
      </c>
      <c r="F1955">
        <f>IF(ISNA(VLOOKUP(B1955,criteria!$U$2:$U$174,1,0)),0,1)</f>
        <v>1</v>
      </c>
      <c r="G1955">
        <v>0.76368025751072965</v>
      </c>
      <c r="H1955">
        <v>0.36968739023533542</v>
      </c>
      <c r="I1955">
        <v>7456</v>
      </c>
      <c r="J1955">
        <v>5694</v>
      </c>
      <c r="K1955">
        <v>2096</v>
      </c>
      <c r="L1955">
        <v>9</v>
      </c>
      <c r="M1955">
        <v>2105</v>
      </c>
      <c r="N1955">
        <v>55812</v>
      </c>
      <c r="O1955" t="s">
        <v>128</v>
      </c>
      <c r="P1955" t="s">
        <v>50</v>
      </c>
      <c r="Q1955" t="s">
        <v>51</v>
      </c>
      <c r="R1955">
        <v>-92.0852</v>
      </c>
      <c r="S1955">
        <v>46.818899999999999</v>
      </c>
      <c r="T1955">
        <v>3.2000000000000001E-2</v>
      </c>
      <c r="U1955">
        <v>2207</v>
      </c>
      <c r="V1955">
        <v>127581264</v>
      </c>
      <c r="W1955">
        <v>90805616</v>
      </c>
      <c r="Y1955">
        <v>4960907</v>
      </c>
      <c r="Z1955">
        <v>21203360</v>
      </c>
      <c r="AA1955">
        <v>47539660</v>
      </c>
      <c r="AB1955">
        <v>3940759</v>
      </c>
      <c r="AC1955">
        <v>1930350</v>
      </c>
      <c r="AD1955">
        <v>149092688</v>
      </c>
      <c r="AE1955">
        <v>61236024</v>
      </c>
      <c r="AF1955">
        <v>217949824</v>
      </c>
      <c r="AG1955">
        <v>70046856</v>
      </c>
      <c r="AH1955">
        <v>23726174</v>
      </c>
      <c r="AI1955">
        <v>7776422</v>
      </c>
      <c r="AJ1955">
        <v>31502596</v>
      </c>
      <c r="AK1955">
        <v>28639500</v>
      </c>
      <c r="AL1955">
        <v>16016636</v>
      </c>
      <c r="AM1955">
        <v>225766784</v>
      </c>
      <c r="AN1955">
        <v>90243448</v>
      </c>
      <c r="AO1955">
        <v>32946588</v>
      </c>
      <c r="AP1955">
        <v>66543228</v>
      </c>
      <c r="AQ1955">
        <v>71746976</v>
      </c>
      <c r="AR1955">
        <v>217949824</v>
      </c>
      <c r="AS1955">
        <v>225766784</v>
      </c>
      <c r="AT1955">
        <v>1223</v>
      </c>
      <c r="AU1955">
        <v>0.53600000000000003</v>
      </c>
      <c r="AV1955">
        <v>6614</v>
      </c>
      <c r="AW1955">
        <v>6.7691699999999994E-2</v>
      </c>
      <c r="AX1955">
        <v>0.48238300000000001</v>
      </c>
      <c r="AY1955">
        <v>1.7296599999999999E-2</v>
      </c>
      <c r="AZ1955">
        <v>70495</v>
      </c>
    </row>
    <row r="1956" spans="1:52">
      <c r="A1956">
        <v>2012</v>
      </c>
      <c r="B1956">
        <v>174233</v>
      </c>
      <c r="C1956" t="s">
        <v>149</v>
      </c>
      <c r="D1956" t="s">
        <v>127</v>
      </c>
      <c r="E1956">
        <f t="shared" si="30"/>
        <v>1</v>
      </c>
      <c r="F1956">
        <f>IF(ISNA(VLOOKUP(B1956,criteria!$U$2:$U$174,1,0)),0,1)</f>
        <v>1</v>
      </c>
      <c r="G1956">
        <v>0.77687416826851985</v>
      </c>
      <c r="H1956">
        <v>0.35801294251998478</v>
      </c>
      <c r="I1956">
        <v>6763</v>
      </c>
      <c r="J1956">
        <v>5254</v>
      </c>
      <c r="K1956">
        <v>1876</v>
      </c>
      <c r="L1956">
        <v>5</v>
      </c>
      <c r="M1956">
        <v>1881</v>
      </c>
      <c r="T1956">
        <v>3.9E-2</v>
      </c>
      <c r="U1956">
        <v>2273</v>
      </c>
      <c r="V1956">
        <v>126970856</v>
      </c>
      <c r="W1956">
        <v>91843552</v>
      </c>
      <c r="Y1956">
        <v>4659479</v>
      </c>
      <c r="Z1956">
        <v>18708432</v>
      </c>
      <c r="AA1956">
        <v>48209824</v>
      </c>
      <c r="AB1956">
        <v>4954863</v>
      </c>
      <c r="AC1956">
        <v>304775</v>
      </c>
      <c r="AD1956">
        <v>147525776</v>
      </c>
      <c r="AE1956">
        <v>62604224</v>
      </c>
      <c r="AF1956">
        <v>216838416</v>
      </c>
      <c r="AG1956">
        <v>69837488</v>
      </c>
      <c r="AH1956">
        <v>23075232</v>
      </c>
      <c r="AI1956">
        <v>7998257</v>
      </c>
      <c r="AJ1956">
        <v>31073488</v>
      </c>
      <c r="AK1956">
        <v>29959416</v>
      </c>
      <c r="AL1956">
        <v>16834700</v>
      </c>
      <c r="AM1956">
        <v>240398336</v>
      </c>
      <c r="AN1956">
        <v>92099344</v>
      </c>
      <c r="AO1956">
        <v>32850764</v>
      </c>
      <c r="AP1956">
        <v>112872072</v>
      </c>
      <c r="AQ1956">
        <v>130344320</v>
      </c>
      <c r="AR1956">
        <v>216838416</v>
      </c>
      <c r="AS1956">
        <v>240398336</v>
      </c>
      <c r="AT1956">
        <v>1292</v>
      </c>
      <c r="AU1956">
        <v>0.58799999999999997</v>
      </c>
      <c r="AV1956">
        <v>6732</v>
      </c>
      <c r="AW1956">
        <v>7.3381299999999997E-2</v>
      </c>
      <c r="AX1956">
        <v>0.47434100000000001</v>
      </c>
      <c r="AY1956">
        <v>1.5827299999999999E-2</v>
      </c>
      <c r="AZ1956">
        <v>73978</v>
      </c>
    </row>
    <row r="1957" spans="1:52">
      <c r="A1957">
        <v>2013</v>
      </c>
      <c r="B1957">
        <v>174233</v>
      </c>
      <c r="C1957" t="s">
        <v>149</v>
      </c>
      <c r="D1957" t="s">
        <v>127</v>
      </c>
      <c r="E1957">
        <f t="shared" si="30"/>
        <v>1</v>
      </c>
      <c r="F1957">
        <f>IF(ISNA(VLOOKUP(B1957,criteria!$U$2:$U$174,1,0)),0,1)</f>
        <v>1</v>
      </c>
      <c r="G1957">
        <v>0.78216002261803785</v>
      </c>
      <c r="H1957">
        <v>0.37122718236038316</v>
      </c>
      <c r="I1957">
        <v>7074</v>
      </c>
      <c r="J1957">
        <v>5533</v>
      </c>
      <c r="K1957">
        <v>2050</v>
      </c>
      <c r="L1957">
        <v>4</v>
      </c>
      <c r="M1957">
        <v>2054</v>
      </c>
      <c r="N1957">
        <v>55812</v>
      </c>
      <c r="O1957" t="s">
        <v>128</v>
      </c>
      <c r="P1957" t="s">
        <v>50</v>
      </c>
      <c r="Q1957" t="s">
        <v>51</v>
      </c>
      <c r="R1957">
        <v>-92.0852</v>
      </c>
      <c r="S1957">
        <v>46.818899999999999</v>
      </c>
      <c r="T1957">
        <v>4.3999999999999997E-2</v>
      </c>
      <c r="U1957">
        <v>2473</v>
      </c>
      <c r="V1957">
        <v>125491184</v>
      </c>
      <c r="W1957">
        <v>90150960</v>
      </c>
      <c r="Y1957">
        <v>3253713</v>
      </c>
      <c r="Z1957">
        <v>19376786</v>
      </c>
      <c r="AA1957">
        <v>54401080</v>
      </c>
      <c r="AB1957">
        <v>5283341</v>
      </c>
      <c r="AC1957">
        <v>24423088</v>
      </c>
      <c r="AD1957">
        <v>147419648</v>
      </c>
      <c r="AE1957">
        <v>68388464</v>
      </c>
      <c r="AF1957">
        <v>243838816</v>
      </c>
      <c r="AG1957">
        <v>75792248</v>
      </c>
      <c r="AH1957">
        <v>24552836</v>
      </c>
      <c r="AI1957">
        <v>8402174</v>
      </c>
      <c r="AJ1957">
        <v>32955010</v>
      </c>
      <c r="AK1957">
        <v>30690208</v>
      </c>
      <c r="AL1957">
        <v>16918472</v>
      </c>
      <c r="AM1957">
        <v>239330768</v>
      </c>
      <c r="AN1957">
        <v>100031264</v>
      </c>
      <c r="AO1957">
        <v>32922176</v>
      </c>
      <c r="AP1957">
        <v>130344320</v>
      </c>
      <c r="AQ1957">
        <v>143875040</v>
      </c>
      <c r="AR1957">
        <v>243838816</v>
      </c>
      <c r="AS1957">
        <v>239330768</v>
      </c>
      <c r="AT1957">
        <v>1311</v>
      </c>
      <c r="AU1957">
        <v>0.59199999999999997</v>
      </c>
      <c r="AV1957">
        <v>6956</v>
      </c>
      <c r="AW1957">
        <v>8.6935399999999996E-2</v>
      </c>
      <c r="AX1957">
        <v>0.48324400000000001</v>
      </c>
      <c r="AY1957">
        <v>1.8455599999999999E-2</v>
      </c>
      <c r="AZ1957">
        <v>76348</v>
      </c>
    </row>
    <row r="1958" spans="1:52">
      <c r="A1958">
        <v>2014</v>
      </c>
      <c r="B1958">
        <v>174233</v>
      </c>
      <c r="C1958" t="s">
        <v>149</v>
      </c>
      <c r="D1958" t="s">
        <v>127</v>
      </c>
      <c r="E1958">
        <f t="shared" si="30"/>
        <v>1</v>
      </c>
      <c r="F1958">
        <f>IF(ISNA(VLOOKUP(B1958,criteria!$U$2:$U$174,1,0)),0,1)</f>
        <v>1</v>
      </c>
      <c r="G1958">
        <v>0.76782945736434105</v>
      </c>
      <c r="H1958">
        <v>0.36951034830893487</v>
      </c>
      <c r="I1958">
        <v>7740</v>
      </c>
      <c r="J1958">
        <v>5943</v>
      </c>
      <c r="K1958">
        <v>2187</v>
      </c>
      <c r="L1958">
        <v>9</v>
      </c>
      <c r="M1958">
        <v>2196</v>
      </c>
      <c r="N1958">
        <v>55812</v>
      </c>
      <c r="O1958" t="s">
        <v>128</v>
      </c>
      <c r="P1958" t="s">
        <v>50</v>
      </c>
      <c r="Q1958" t="s">
        <v>51</v>
      </c>
      <c r="R1958">
        <v>-92.0852</v>
      </c>
      <c r="S1958">
        <v>46.818899999999999</v>
      </c>
      <c r="T1958">
        <v>2.8000000000000001E-2</v>
      </c>
      <c r="U1958">
        <v>2641</v>
      </c>
      <c r="V1958">
        <v>123636856</v>
      </c>
      <c r="W1958">
        <v>89461008</v>
      </c>
      <c r="Y1958">
        <v>3163867</v>
      </c>
      <c r="Z1958">
        <v>16731755</v>
      </c>
      <c r="AA1958">
        <v>57169600</v>
      </c>
      <c r="AB1958">
        <v>5319924</v>
      </c>
      <c r="AC1958">
        <v>1201359</v>
      </c>
      <c r="AD1958">
        <v>146599232</v>
      </c>
      <c r="AE1958">
        <v>72050624</v>
      </c>
      <c r="AF1958">
        <v>228195456</v>
      </c>
      <c r="AG1958">
        <v>73426520</v>
      </c>
      <c r="AH1958">
        <v>24512972</v>
      </c>
      <c r="AI1958">
        <v>7489794</v>
      </c>
      <c r="AJ1958">
        <v>32002766</v>
      </c>
      <c r="AK1958">
        <v>26786484</v>
      </c>
      <c r="AL1958">
        <v>15272123</v>
      </c>
      <c r="AM1958">
        <v>225554512</v>
      </c>
      <c r="AN1958">
        <v>98679040</v>
      </c>
      <c r="AO1958">
        <v>27260812</v>
      </c>
      <c r="AP1958">
        <v>143875040</v>
      </c>
      <c r="AQ1958">
        <v>154534592</v>
      </c>
      <c r="AR1958">
        <v>228195456</v>
      </c>
      <c r="AS1958">
        <v>225554512</v>
      </c>
      <c r="AT1958">
        <v>1246</v>
      </c>
      <c r="AU1958">
        <v>0.59899999999999998</v>
      </c>
      <c r="AV1958">
        <v>7004</v>
      </c>
      <c r="AW1958">
        <v>7.8197900000000001E-2</v>
      </c>
      <c r="AX1958">
        <v>0.48365999999999998</v>
      </c>
      <c r="AY1958">
        <v>1.4705899999999999E-2</v>
      </c>
      <c r="AZ1958">
        <v>79388</v>
      </c>
    </row>
    <row r="1959" spans="1:52">
      <c r="A1959">
        <v>2015</v>
      </c>
      <c r="B1959">
        <v>174233</v>
      </c>
      <c r="C1959" t="s">
        <v>149</v>
      </c>
      <c r="D1959" t="s">
        <v>127</v>
      </c>
      <c r="E1959">
        <f t="shared" si="30"/>
        <v>1</v>
      </c>
      <c r="F1959">
        <f>IF(ISNA(VLOOKUP(B1959,criteria!$U$2:$U$174,1,0)),0,1)</f>
        <v>1</v>
      </c>
      <c r="G1959">
        <v>0.75956794239231895</v>
      </c>
      <c r="H1959">
        <v>0.35059691011235955</v>
      </c>
      <c r="I1959">
        <v>7499</v>
      </c>
      <c r="J1959">
        <v>5696</v>
      </c>
      <c r="K1959">
        <v>1987</v>
      </c>
      <c r="L1959">
        <v>10</v>
      </c>
      <c r="M1959">
        <v>1997</v>
      </c>
      <c r="N1959">
        <v>55812</v>
      </c>
      <c r="O1959" t="s">
        <v>128</v>
      </c>
      <c r="P1959" t="s">
        <v>50</v>
      </c>
      <c r="Q1959" t="s">
        <v>51</v>
      </c>
      <c r="R1959">
        <v>-92.0852</v>
      </c>
      <c r="S1959">
        <v>46.818899999999999</v>
      </c>
      <c r="T1959">
        <v>2.8000000000000001E-2</v>
      </c>
      <c r="U1959">
        <v>2744</v>
      </c>
      <c r="V1959">
        <v>123368288</v>
      </c>
      <c r="W1959">
        <v>89770104</v>
      </c>
      <c r="Y1959">
        <v>2922283</v>
      </c>
      <c r="Z1959">
        <v>16208136</v>
      </c>
      <c r="AA1959">
        <v>60231348</v>
      </c>
      <c r="AB1959">
        <v>5538013</v>
      </c>
      <c r="AC1959">
        <v>9922089</v>
      </c>
      <c r="AD1959">
        <v>147787632</v>
      </c>
      <c r="AE1959">
        <v>73843632</v>
      </c>
      <c r="AF1959">
        <v>235902032</v>
      </c>
      <c r="AG1959">
        <v>74221232</v>
      </c>
      <c r="AH1959">
        <v>26668690</v>
      </c>
      <c r="AI1959">
        <v>6457288</v>
      </c>
      <c r="AJ1959">
        <v>33125978</v>
      </c>
      <c r="AK1959">
        <v>27462752</v>
      </c>
      <c r="AL1959">
        <v>15901342</v>
      </c>
      <c r="AM1959">
        <v>230801712</v>
      </c>
      <c r="AN1959">
        <v>99554016</v>
      </c>
      <c r="AO1959">
        <v>25219412</v>
      </c>
      <c r="AP1959">
        <v>154534592</v>
      </c>
      <c r="AQ1959">
        <v>161891648</v>
      </c>
      <c r="AR1959">
        <v>235902032</v>
      </c>
      <c r="AS1959">
        <v>230801712</v>
      </c>
      <c r="AT1959">
        <v>1376</v>
      </c>
      <c r="AU1959">
        <v>0.59399999999999997</v>
      </c>
      <c r="AV1959">
        <v>7210</v>
      </c>
      <c r="AW1959">
        <v>6.9343100000000005E-2</v>
      </c>
      <c r="AX1959">
        <v>0.48905100000000001</v>
      </c>
      <c r="AY1959">
        <v>1.36253E-2</v>
      </c>
      <c r="AZ1959">
        <v>82612</v>
      </c>
    </row>
    <row r="1960" spans="1:52">
      <c r="A1960">
        <v>2016</v>
      </c>
      <c r="B1960">
        <v>174233</v>
      </c>
      <c r="C1960" t="s">
        <v>149</v>
      </c>
      <c r="D1960" t="s">
        <v>127</v>
      </c>
      <c r="E1960">
        <f t="shared" si="30"/>
        <v>1</v>
      </c>
      <c r="F1960">
        <f>IF(ISNA(VLOOKUP(B1960,criteria!$U$2:$U$174,1,0)),0,1)</f>
        <v>1</v>
      </c>
      <c r="G1960">
        <v>0.76554663991975924</v>
      </c>
      <c r="H1960">
        <v>0.35014739600393058</v>
      </c>
      <c r="I1960">
        <v>7976</v>
      </c>
      <c r="J1960">
        <v>6106</v>
      </c>
      <c r="K1960">
        <v>2123</v>
      </c>
      <c r="L1960">
        <v>15</v>
      </c>
      <c r="M1960">
        <v>2138</v>
      </c>
      <c r="N1960">
        <v>55812</v>
      </c>
      <c r="O1960" t="s">
        <v>128</v>
      </c>
      <c r="P1960" t="s">
        <v>50</v>
      </c>
      <c r="Q1960" t="s">
        <v>51</v>
      </c>
      <c r="R1960">
        <v>-92.084400000000002</v>
      </c>
      <c r="S1960">
        <v>46.817100000000003</v>
      </c>
      <c r="T1960">
        <v>2.5999999999999999E-2</v>
      </c>
      <c r="U1960">
        <v>2696</v>
      </c>
      <c r="V1960">
        <v>125694112</v>
      </c>
      <c r="W1960">
        <v>91636688</v>
      </c>
      <c r="Y1960">
        <v>2576053</v>
      </c>
      <c r="Z1960">
        <v>16655423</v>
      </c>
      <c r="AA1960">
        <v>62501780</v>
      </c>
      <c r="AB1960">
        <v>5537977</v>
      </c>
      <c r="AC1960">
        <v>12334945</v>
      </c>
      <c r="AD1960">
        <v>148689936</v>
      </c>
      <c r="AE1960">
        <v>77314464</v>
      </c>
      <c r="AF1960">
        <v>239369952</v>
      </c>
      <c r="AG1960">
        <v>76210784</v>
      </c>
      <c r="AH1960">
        <v>27279920</v>
      </c>
      <c r="AI1960">
        <v>6789771</v>
      </c>
      <c r="AJ1960">
        <v>34069692</v>
      </c>
      <c r="AK1960">
        <v>29282800</v>
      </c>
      <c r="AL1960">
        <v>18910292</v>
      </c>
      <c r="AM1960">
        <v>260160592</v>
      </c>
      <c r="AN1960">
        <v>102893584</v>
      </c>
      <c r="AO1960">
        <v>48271480</v>
      </c>
      <c r="AP1960">
        <v>161891648</v>
      </c>
      <c r="AQ1960">
        <v>170822224</v>
      </c>
      <c r="AR1960">
        <v>239369952</v>
      </c>
      <c r="AS1960">
        <v>260160592</v>
      </c>
      <c r="AT1960">
        <v>1241</v>
      </c>
      <c r="AU1960">
        <v>0.59199999999999997</v>
      </c>
      <c r="AV1960">
        <v>7460</v>
      </c>
      <c r="AW1960">
        <v>6.3813400000000006E-2</v>
      </c>
      <c r="AX1960">
        <v>0.48821100000000001</v>
      </c>
      <c r="AY1960">
        <v>1.33265E-2</v>
      </c>
      <c r="AZ1960">
        <v>83308.5</v>
      </c>
    </row>
    <row r="1961" spans="1:52">
      <c r="A1961">
        <v>2017</v>
      </c>
      <c r="B1961">
        <v>174233</v>
      </c>
      <c r="C1961" t="s">
        <v>149</v>
      </c>
      <c r="D1961" t="s">
        <v>127</v>
      </c>
      <c r="E1961">
        <f t="shared" si="30"/>
        <v>1</v>
      </c>
      <c r="F1961">
        <f>IF(ISNA(VLOOKUP(B1961,criteria!$U$2:$U$174,1,0)),0,1)</f>
        <v>1</v>
      </c>
      <c r="G1961">
        <v>0.76613367076958472</v>
      </c>
      <c r="H1961">
        <v>0.34159159159159158</v>
      </c>
      <c r="I1961">
        <v>8693</v>
      </c>
      <c r="J1961">
        <v>6660</v>
      </c>
      <c r="K1961">
        <v>2258</v>
      </c>
      <c r="L1961">
        <v>17</v>
      </c>
      <c r="M1961">
        <v>2275</v>
      </c>
      <c r="N1961">
        <v>55812</v>
      </c>
      <c r="O1961" t="s">
        <v>128</v>
      </c>
      <c r="P1961" t="s">
        <v>50</v>
      </c>
      <c r="Q1961" t="s">
        <v>51</v>
      </c>
      <c r="R1961">
        <v>-92.084400000000002</v>
      </c>
      <c r="S1961">
        <v>46.817100000000003</v>
      </c>
      <c r="T1961">
        <v>2.7E-2</v>
      </c>
      <c r="U1961">
        <v>2705</v>
      </c>
      <c r="V1961">
        <v>129134800</v>
      </c>
      <c r="W1961">
        <v>92732640</v>
      </c>
      <c r="Y1961">
        <v>2926960</v>
      </c>
      <c r="Z1961">
        <v>16292657</v>
      </c>
      <c r="AA1961">
        <v>69404232</v>
      </c>
      <c r="AB1961">
        <v>6073104</v>
      </c>
      <c r="AC1961">
        <v>35091556</v>
      </c>
      <c r="AD1961">
        <v>152342288</v>
      </c>
      <c r="AE1961">
        <v>90510800</v>
      </c>
      <c r="AF1961">
        <v>279447872</v>
      </c>
      <c r="AG1961">
        <v>75297600</v>
      </c>
      <c r="AH1961">
        <v>27151760</v>
      </c>
      <c r="AI1961">
        <v>6630976</v>
      </c>
      <c r="AJ1961">
        <v>33782736</v>
      </c>
      <c r="AK1961">
        <v>31471528</v>
      </c>
      <c r="AL1961">
        <v>19387324</v>
      </c>
      <c r="AM1961">
        <v>253587056</v>
      </c>
      <c r="AN1961">
        <v>103593640</v>
      </c>
      <c r="AO1961">
        <v>41864216</v>
      </c>
      <c r="AP1961">
        <v>170822224</v>
      </c>
      <c r="AQ1961">
        <v>182757392</v>
      </c>
      <c r="AR1961">
        <v>279447872</v>
      </c>
      <c r="AS1961">
        <v>253587056</v>
      </c>
      <c r="AV1961">
        <v>7608</v>
      </c>
    </row>
    <row r="1962" spans="1:52">
      <c r="A1962">
        <v>1990</v>
      </c>
      <c r="B1962">
        <v>174783</v>
      </c>
      <c r="C1962" t="s">
        <v>229</v>
      </c>
      <c r="D1962" t="s">
        <v>127</v>
      </c>
      <c r="E1962">
        <f t="shared" si="30"/>
        <v>0</v>
      </c>
      <c r="F1962">
        <f>IF(ISNA(VLOOKUP(B1962,criteria!$U$2:$U$174,1,0)),0,1)</f>
        <v>1</v>
      </c>
      <c r="G1962" t="s">
        <v>636</v>
      </c>
      <c r="H1962" t="s">
        <v>636</v>
      </c>
      <c r="V1962">
        <v>24444658</v>
      </c>
      <c r="Z1962">
        <v>8553476</v>
      </c>
      <c r="AA1962">
        <v>46988320</v>
      </c>
      <c r="AB1962">
        <v>2862072</v>
      </c>
      <c r="AF1962">
        <v>97763184</v>
      </c>
      <c r="AG1962">
        <v>38012940</v>
      </c>
      <c r="AH1962">
        <v>757675</v>
      </c>
      <c r="AI1962">
        <v>1091587</v>
      </c>
      <c r="AJ1962">
        <v>1849262</v>
      </c>
      <c r="AK1962">
        <v>6797711</v>
      </c>
      <c r="AL1962">
        <v>4989551</v>
      </c>
      <c r="AM1962">
        <v>89301208</v>
      </c>
      <c r="AN1962">
        <v>43255404</v>
      </c>
      <c r="AO1962">
        <v>13802786</v>
      </c>
    </row>
    <row r="1963" spans="1:52">
      <c r="A1963">
        <v>1991</v>
      </c>
      <c r="B1963">
        <v>174783</v>
      </c>
      <c r="C1963" t="s">
        <v>229</v>
      </c>
      <c r="D1963" t="s">
        <v>127</v>
      </c>
      <c r="E1963">
        <f t="shared" si="30"/>
        <v>0</v>
      </c>
      <c r="F1963">
        <f>IF(ISNA(VLOOKUP(B1963,criteria!$U$2:$U$174,1,0)),0,1)</f>
        <v>1</v>
      </c>
      <c r="G1963" t="s">
        <v>636</v>
      </c>
      <c r="H1963" t="s">
        <v>636</v>
      </c>
      <c r="N1963">
        <v>563014498</v>
      </c>
      <c r="O1963" t="s">
        <v>128</v>
      </c>
      <c r="V1963">
        <v>25976508</v>
      </c>
      <c r="Z1963">
        <v>9949625</v>
      </c>
      <c r="AA1963">
        <v>48058576</v>
      </c>
      <c r="AB1963">
        <v>2927206</v>
      </c>
      <c r="AF1963">
        <v>102408032</v>
      </c>
      <c r="AG1963">
        <v>39556772</v>
      </c>
      <c r="AH1963">
        <v>733626</v>
      </c>
      <c r="AI1963">
        <v>1166490</v>
      </c>
      <c r="AJ1963">
        <v>1900116</v>
      </c>
      <c r="AK1963">
        <v>7576732</v>
      </c>
      <c r="AL1963">
        <v>5163642</v>
      </c>
      <c r="AM1963">
        <v>96234488</v>
      </c>
      <c r="AN1963">
        <v>43843064</v>
      </c>
      <c r="AO1963">
        <v>11335291</v>
      </c>
    </row>
    <row r="1964" spans="1:52">
      <c r="A1964">
        <v>1992</v>
      </c>
      <c r="B1964">
        <v>174783</v>
      </c>
      <c r="C1964" t="s">
        <v>229</v>
      </c>
      <c r="D1964" t="s">
        <v>127</v>
      </c>
      <c r="E1964">
        <f t="shared" si="30"/>
        <v>0</v>
      </c>
      <c r="F1964">
        <f>IF(ISNA(VLOOKUP(B1964,criteria!$U$2:$U$174,1,0)),0,1)</f>
        <v>1</v>
      </c>
      <c r="G1964" t="s">
        <v>636</v>
      </c>
      <c r="H1964" t="s">
        <v>636</v>
      </c>
      <c r="N1964">
        <v>563014498</v>
      </c>
      <c r="O1964" t="s">
        <v>128</v>
      </c>
      <c r="V1964">
        <v>27545414</v>
      </c>
      <c r="Z1964">
        <v>9395020</v>
      </c>
      <c r="AA1964">
        <v>48020648</v>
      </c>
      <c r="AB1964">
        <v>2839542</v>
      </c>
      <c r="AF1964">
        <v>102419768</v>
      </c>
      <c r="AG1964">
        <v>43450956</v>
      </c>
      <c r="AH1964">
        <v>679269</v>
      </c>
      <c r="AI1964">
        <v>1363460</v>
      </c>
      <c r="AJ1964">
        <v>2042729</v>
      </c>
      <c r="AK1964">
        <v>6737564</v>
      </c>
      <c r="AL1964">
        <v>5326184</v>
      </c>
      <c r="AM1964">
        <v>97208928</v>
      </c>
      <c r="AN1964">
        <v>45100784</v>
      </c>
      <c r="AO1964">
        <v>11650392</v>
      </c>
    </row>
    <row r="1965" spans="1:52">
      <c r="A1965">
        <v>1993</v>
      </c>
      <c r="B1965">
        <v>174783</v>
      </c>
      <c r="C1965" t="s">
        <v>229</v>
      </c>
      <c r="D1965" t="s">
        <v>127</v>
      </c>
      <c r="E1965">
        <f t="shared" si="30"/>
        <v>0</v>
      </c>
      <c r="F1965">
        <f>IF(ISNA(VLOOKUP(B1965,criteria!$U$2:$U$174,1,0)),0,1)</f>
        <v>1</v>
      </c>
      <c r="G1965" t="s">
        <v>636</v>
      </c>
      <c r="H1965" t="s">
        <v>636</v>
      </c>
      <c r="N1965">
        <v>563014498</v>
      </c>
      <c r="O1965" t="s">
        <v>128</v>
      </c>
      <c r="V1965">
        <v>27935744</v>
      </c>
      <c r="Z1965">
        <v>7614664</v>
      </c>
      <c r="AA1965">
        <v>46902352</v>
      </c>
      <c r="AB1965">
        <v>2479642</v>
      </c>
      <c r="AF1965">
        <v>100728400</v>
      </c>
      <c r="AG1965">
        <v>42036656</v>
      </c>
      <c r="AH1965">
        <v>905361</v>
      </c>
      <c r="AI1965">
        <v>1367509</v>
      </c>
      <c r="AJ1965">
        <v>2272870</v>
      </c>
      <c r="AK1965">
        <v>7716596</v>
      </c>
      <c r="AL1965">
        <v>5933301</v>
      </c>
      <c r="AM1965">
        <v>100343336</v>
      </c>
      <c r="AN1965">
        <v>46423912</v>
      </c>
      <c r="AO1965">
        <v>12333142</v>
      </c>
    </row>
    <row r="1966" spans="1:52">
      <c r="A1966">
        <v>1994</v>
      </c>
      <c r="B1966">
        <v>174783</v>
      </c>
      <c r="C1966" t="s">
        <v>229</v>
      </c>
      <c r="D1966" t="s">
        <v>127</v>
      </c>
      <c r="E1966">
        <f t="shared" si="30"/>
        <v>0</v>
      </c>
      <c r="F1966">
        <f>IF(ISNA(VLOOKUP(B1966,criteria!$U$2:$U$174,1,0)),0,1)</f>
        <v>1</v>
      </c>
      <c r="G1966" t="s">
        <v>636</v>
      </c>
      <c r="H1966" t="s">
        <v>636</v>
      </c>
      <c r="N1966">
        <v>563014498</v>
      </c>
      <c r="O1966" t="s">
        <v>128</v>
      </c>
      <c r="V1966">
        <v>28241064</v>
      </c>
      <c r="Z1966">
        <v>7440088</v>
      </c>
      <c r="AA1966">
        <v>48338112</v>
      </c>
      <c r="AB1966">
        <v>3028578</v>
      </c>
      <c r="AF1966">
        <v>103571680</v>
      </c>
      <c r="AG1966">
        <v>44356664</v>
      </c>
      <c r="AH1966">
        <v>797285</v>
      </c>
      <c r="AI1966">
        <v>2246296</v>
      </c>
      <c r="AJ1966">
        <v>3043581</v>
      </c>
      <c r="AK1966">
        <v>8355074</v>
      </c>
      <c r="AL1966">
        <v>5896001</v>
      </c>
      <c r="AM1966">
        <v>102590472</v>
      </c>
      <c r="AN1966">
        <v>47109416</v>
      </c>
      <c r="AO1966">
        <v>12538421</v>
      </c>
    </row>
    <row r="1967" spans="1:52">
      <c r="A1967">
        <v>1995</v>
      </c>
      <c r="B1967">
        <v>174783</v>
      </c>
      <c r="C1967" t="s">
        <v>229</v>
      </c>
      <c r="D1967" t="s">
        <v>127</v>
      </c>
      <c r="E1967">
        <f t="shared" si="30"/>
        <v>0</v>
      </c>
      <c r="F1967">
        <f>IF(ISNA(VLOOKUP(B1967,criteria!$U$2:$U$174,1,0)),0,1)</f>
        <v>1</v>
      </c>
      <c r="G1967" t="s">
        <v>636</v>
      </c>
      <c r="H1967" t="s">
        <v>636</v>
      </c>
      <c r="N1967">
        <v>563014498</v>
      </c>
      <c r="O1967" t="s">
        <v>128</v>
      </c>
      <c r="V1967">
        <v>30590010</v>
      </c>
      <c r="Z1967">
        <v>7036191</v>
      </c>
      <c r="AA1967">
        <v>47575408</v>
      </c>
      <c r="AB1967">
        <v>4427924</v>
      </c>
      <c r="AF1967">
        <v>106514480</v>
      </c>
      <c r="AG1967">
        <v>44143728</v>
      </c>
      <c r="AH1967">
        <v>838047</v>
      </c>
      <c r="AI1967">
        <v>1232354</v>
      </c>
      <c r="AJ1967">
        <v>2070401</v>
      </c>
      <c r="AK1967">
        <v>8264609</v>
      </c>
      <c r="AL1967">
        <v>10008390</v>
      </c>
      <c r="AM1967">
        <v>102225456</v>
      </c>
      <c r="AN1967">
        <v>49366024</v>
      </c>
      <c r="AO1967">
        <v>12306561</v>
      </c>
    </row>
    <row r="1968" spans="1:52">
      <c r="A1968">
        <v>1996</v>
      </c>
      <c r="B1968">
        <v>174783</v>
      </c>
      <c r="C1968" t="s">
        <v>229</v>
      </c>
      <c r="D1968" t="s">
        <v>127</v>
      </c>
      <c r="E1968">
        <f t="shared" si="30"/>
        <v>0</v>
      </c>
      <c r="F1968">
        <f>IF(ISNA(VLOOKUP(B1968,criteria!$U$2:$U$174,1,0)),0,1)</f>
        <v>1</v>
      </c>
      <c r="G1968" t="s">
        <v>636</v>
      </c>
      <c r="H1968" t="s">
        <v>636</v>
      </c>
      <c r="N1968">
        <v>563014498</v>
      </c>
      <c r="O1968" t="s">
        <v>128</v>
      </c>
      <c r="V1968">
        <v>34428664</v>
      </c>
      <c r="Z1968">
        <v>6475389</v>
      </c>
      <c r="AA1968">
        <v>49436456</v>
      </c>
      <c r="AB1968">
        <v>1436547</v>
      </c>
      <c r="AC1968">
        <v>17950992</v>
      </c>
      <c r="AF1968">
        <v>125281120</v>
      </c>
      <c r="AG1968">
        <v>41471832</v>
      </c>
      <c r="AH1968">
        <v>1102553</v>
      </c>
      <c r="AI1968">
        <v>3531599</v>
      </c>
      <c r="AJ1968">
        <v>4634152</v>
      </c>
      <c r="AK1968">
        <v>8866884</v>
      </c>
      <c r="AL1968">
        <v>11907209</v>
      </c>
      <c r="AM1968">
        <v>118957832</v>
      </c>
      <c r="AN1968">
        <v>49459740</v>
      </c>
      <c r="AO1968">
        <v>11619110</v>
      </c>
      <c r="AT1968">
        <v>862</v>
      </c>
      <c r="AU1968">
        <v>0.41599999999999998</v>
      </c>
    </row>
    <row r="1969" spans="1:52">
      <c r="A1969">
        <v>1997</v>
      </c>
      <c r="B1969">
        <v>174783</v>
      </c>
      <c r="C1969" t="s">
        <v>229</v>
      </c>
      <c r="D1969" t="s">
        <v>127</v>
      </c>
      <c r="E1969">
        <f t="shared" si="30"/>
        <v>0</v>
      </c>
      <c r="F1969">
        <f>IF(ISNA(VLOOKUP(B1969,criteria!$U$2:$U$174,1,0)),0,1)</f>
        <v>1</v>
      </c>
      <c r="G1969" t="s">
        <v>636</v>
      </c>
      <c r="H1969" t="s">
        <v>636</v>
      </c>
      <c r="N1969">
        <v>563014498</v>
      </c>
      <c r="O1969" t="s">
        <v>128</v>
      </c>
      <c r="V1969">
        <v>36726392</v>
      </c>
      <c r="Z1969">
        <v>5941129</v>
      </c>
      <c r="AA1969">
        <v>50738972</v>
      </c>
      <c r="AB1969">
        <v>2019387</v>
      </c>
      <c r="AC1969">
        <v>2263917</v>
      </c>
      <c r="AF1969">
        <v>112294208</v>
      </c>
      <c r="AG1969">
        <v>43415464</v>
      </c>
      <c r="AH1969">
        <v>1052143</v>
      </c>
      <c r="AI1969">
        <v>2441292</v>
      </c>
      <c r="AJ1969">
        <v>3493435</v>
      </c>
      <c r="AK1969">
        <v>8650013</v>
      </c>
      <c r="AL1969">
        <v>12380634</v>
      </c>
      <c r="AM1969">
        <v>107870872</v>
      </c>
      <c r="AN1969">
        <v>57292840</v>
      </c>
      <c r="AO1969">
        <v>11886981</v>
      </c>
      <c r="AP1969">
        <v>200000</v>
      </c>
      <c r="AQ1969">
        <v>211500</v>
      </c>
      <c r="AT1969">
        <v>763</v>
      </c>
      <c r="AU1969">
        <v>0.40799999999999997</v>
      </c>
      <c r="AW1969">
        <v>0.224578</v>
      </c>
      <c r="AX1969">
        <v>0.57113499999999995</v>
      </c>
      <c r="AY1969">
        <v>7.5011400000000006E-2</v>
      </c>
      <c r="AZ1969">
        <v>36660.5</v>
      </c>
    </row>
    <row r="1970" spans="1:52">
      <c r="A1970">
        <v>1998</v>
      </c>
      <c r="B1970">
        <v>174783</v>
      </c>
      <c r="C1970" t="s">
        <v>229</v>
      </c>
      <c r="D1970" t="s">
        <v>127</v>
      </c>
      <c r="E1970">
        <f t="shared" si="30"/>
        <v>0</v>
      </c>
      <c r="F1970">
        <f>IF(ISNA(VLOOKUP(B1970,criteria!$U$2:$U$174,1,0)),0,1)</f>
        <v>1</v>
      </c>
      <c r="G1970" t="s">
        <v>636</v>
      </c>
      <c r="H1970" t="s">
        <v>636</v>
      </c>
      <c r="N1970">
        <v>563014498</v>
      </c>
      <c r="O1970" t="s">
        <v>128</v>
      </c>
      <c r="V1970">
        <v>34260512</v>
      </c>
      <c r="Z1970">
        <v>6249106</v>
      </c>
      <c r="AA1970">
        <v>59440224</v>
      </c>
      <c r="AB1970">
        <v>1718481</v>
      </c>
      <c r="AC1970">
        <v>5483171</v>
      </c>
      <c r="AF1970">
        <v>122359408</v>
      </c>
      <c r="AG1970">
        <v>47593084</v>
      </c>
      <c r="AH1970">
        <v>1101143</v>
      </c>
      <c r="AI1970">
        <v>2726506</v>
      </c>
      <c r="AJ1970">
        <v>3827649</v>
      </c>
      <c r="AK1970">
        <v>10147326</v>
      </c>
      <c r="AL1970">
        <v>13236618</v>
      </c>
      <c r="AM1970">
        <v>119122608</v>
      </c>
      <c r="AN1970">
        <v>60570920</v>
      </c>
      <c r="AO1970">
        <v>12767917</v>
      </c>
      <c r="AP1970">
        <v>211500</v>
      </c>
      <c r="AQ1970">
        <v>211500</v>
      </c>
      <c r="AT1970">
        <v>789</v>
      </c>
      <c r="AU1970">
        <v>0.41199999999999998</v>
      </c>
      <c r="AW1970">
        <v>0.202014</v>
      </c>
      <c r="AX1970">
        <v>0.57999599999999996</v>
      </c>
      <c r="AY1970">
        <v>6.7191899999999999E-2</v>
      </c>
      <c r="AZ1970">
        <v>38788</v>
      </c>
    </row>
    <row r="1971" spans="1:52">
      <c r="A1971">
        <v>1999</v>
      </c>
      <c r="B1971">
        <v>174783</v>
      </c>
      <c r="C1971" t="s">
        <v>229</v>
      </c>
      <c r="D1971" t="s">
        <v>127</v>
      </c>
      <c r="E1971">
        <f t="shared" si="30"/>
        <v>0</v>
      </c>
      <c r="F1971">
        <f>IF(ISNA(VLOOKUP(B1971,criteria!$U$2:$U$174,1,0)),0,1)</f>
        <v>1</v>
      </c>
      <c r="G1971" t="s">
        <v>636</v>
      </c>
      <c r="H1971" t="s">
        <v>636</v>
      </c>
      <c r="N1971">
        <v>563014498</v>
      </c>
      <c r="O1971" t="s">
        <v>128</v>
      </c>
      <c r="V1971">
        <v>38144156</v>
      </c>
      <c r="Z1971">
        <v>6017511</v>
      </c>
      <c r="AA1971">
        <v>57071208</v>
      </c>
      <c r="AB1971">
        <v>1982755</v>
      </c>
      <c r="AC1971">
        <v>3081161</v>
      </c>
      <c r="AF1971">
        <v>124770840</v>
      </c>
      <c r="AG1971">
        <v>52341776</v>
      </c>
      <c r="AH1971">
        <v>1250520</v>
      </c>
      <c r="AI1971">
        <v>774071</v>
      </c>
      <c r="AJ1971">
        <v>2024591</v>
      </c>
      <c r="AK1971">
        <v>10680990</v>
      </c>
      <c r="AL1971">
        <v>13843788</v>
      </c>
      <c r="AM1971">
        <v>124511328</v>
      </c>
      <c r="AN1971">
        <v>64308844</v>
      </c>
      <c r="AO1971">
        <v>14184055</v>
      </c>
      <c r="AP1971">
        <v>211500</v>
      </c>
      <c r="AQ1971">
        <v>211500</v>
      </c>
      <c r="AT1971">
        <v>806</v>
      </c>
      <c r="AU1971">
        <v>0.42799999999999999</v>
      </c>
      <c r="AW1971">
        <v>0.19231500000000001</v>
      </c>
      <c r="AX1971">
        <v>0.57284999999999997</v>
      </c>
      <c r="AY1971">
        <v>7.1191699999999997E-2</v>
      </c>
      <c r="AZ1971">
        <v>42734</v>
      </c>
    </row>
    <row r="1972" spans="1:52">
      <c r="A1972">
        <v>2000</v>
      </c>
      <c r="B1972">
        <v>174783</v>
      </c>
      <c r="C1972" t="s">
        <v>229</v>
      </c>
      <c r="D1972" t="s">
        <v>127</v>
      </c>
      <c r="E1972">
        <f t="shared" si="30"/>
        <v>0</v>
      </c>
      <c r="F1972">
        <f>IF(ISNA(VLOOKUP(B1972,criteria!$U$2:$U$174,1,0)),0,1)</f>
        <v>1</v>
      </c>
      <c r="G1972" t="s">
        <v>636</v>
      </c>
      <c r="H1972" t="s">
        <v>636</v>
      </c>
      <c r="N1972">
        <v>563014498</v>
      </c>
      <c r="O1972" t="s">
        <v>128</v>
      </c>
      <c r="V1972">
        <v>41507048</v>
      </c>
      <c r="Z1972">
        <v>6924565</v>
      </c>
      <c r="AA1972">
        <v>61583940</v>
      </c>
      <c r="AB1972">
        <v>4300734</v>
      </c>
      <c r="AC1972">
        <v>3039233</v>
      </c>
      <c r="AF1972">
        <v>135494992</v>
      </c>
      <c r="AG1972">
        <v>55288556</v>
      </c>
      <c r="AH1972">
        <v>1176346</v>
      </c>
      <c r="AI1972">
        <v>1050875</v>
      </c>
      <c r="AJ1972">
        <v>2227221</v>
      </c>
      <c r="AK1972">
        <v>12403272</v>
      </c>
      <c r="AL1972">
        <v>15506735</v>
      </c>
      <c r="AM1972">
        <v>139662288</v>
      </c>
      <c r="AN1972">
        <v>63353416</v>
      </c>
      <c r="AO1972">
        <v>16099237</v>
      </c>
      <c r="AP1972">
        <v>211500</v>
      </c>
      <c r="AQ1972">
        <v>211500</v>
      </c>
      <c r="AT1972">
        <v>741</v>
      </c>
      <c r="AU1972">
        <v>0.39400000000000002</v>
      </c>
      <c r="AW1972">
        <v>0.19594200000000001</v>
      </c>
      <c r="AX1972">
        <v>0.57536900000000002</v>
      </c>
      <c r="AY1972">
        <v>7.4212500000000001E-2</v>
      </c>
      <c r="AZ1972">
        <v>45095</v>
      </c>
    </row>
    <row r="1973" spans="1:52">
      <c r="A1973">
        <v>2001</v>
      </c>
      <c r="B1973">
        <v>174783</v>
      </c>
      <c r="C1973" t="s">
        <v>229</v>
      </c>
      <c r="D1973" t="s">
        <v>127</v>
      </c>
      <c r="E1973">
        <f t="shared" si="30"/>
        <v>1</v>
      </c>
      <c r="F1973">
        <f>IF(ISNA(VLOOKUP(B1973,criteria!$U$2:$U$174,1,0)),0,1)</f>
        <v>1</v>
      </c>
      <c r="G1973">
        <v>0.84134162426983228</v>
      </c>
      <c r="H1973">
        <v>0.54602463605823071</v>
      </c>
      <c r="I1973">
        <v>5307</v>
      </c>
      <c r="J1973">
        <v>4465</v>
      </c>
      <c r="K1973">
        <v>2369</v>
      </c>
      <c r="L1973">
        <v>69</v>
      </c>
      <c r="M1973">
        <v>2438</v>
      </c>
      <c r="V1973">
        <v>48058972</v>
      </c>
      <c r="Z1973">
        <v>8475551</v>
      </c>
      <c r="AA1973">
        <v>65055252</v>
      </c>
      <c r="AB1973">
        <v>4015846</v>
      </c>
      <c r="AC1973">
        <v>2184566</v>
      </c>
      <c r="AF1973">
        <v>148006304</v>
      </c>
      <c r="AG1973">
        <v>57530384</v>
      </c>
      <c r="AH1973">
        <v>1604657</v>
      </c>
      <c r="AI1973">
        <v>1150234</v>
      </c>
      <c r="AJ1973">
        <v>2754891</v>
      </c>
      <c r="AK1973">
        <v>12269032</v>
      </c>
      <c r="AL1973">
        <v>16584870</v>
      </c>
      <c r="AM1973">
        <v>141124096</v>
      </c>
      <c r="AN1973">
        <v>70779696</v>
      </c>
      <c r="AO1973">
        <v>17599204</v>
      </c>
      <c r="AP1973">
        <v>7919168</v>
      </c>
      <c r="AQ1973">
        <v>9365720</v>
      </c>
      <c r="AT1973">
        <v>697</v>
      </c>
      <c r="AU1973">
        <v>0.42199999999999999</v>
      </c>
      <c r="AW1973">
        <v>0.19986599999999999</v>
      </c>
      <c r="AX1973">
        <v>0.57882400000000001</v>
      </c>
      <c r="AY1973">
        <v>7.4551900000000004E-2</v>
      </c>
      <c r="AZ1973">
        <v>46281</v>
      </c>
    </row>
    <row r="1974" spans="1:52">
      <c r="A1974">
        <v>2002</v>
      </c>
      <c r="B1974">
        <v>174783</v>
      </c>
      <c r="C1974" t="s">
        <v>229</v>
      </c>
      <c r="D1974" t="s">
        <v>127</v>
      </c>
      <c r="E1974">
        <f t="shared" si="30"/>
        <v>1</v>
      </c>
      <c r="F1974">
        <f>IF(ISNA(VLOOKUP(B1974,criteria!$U$2:$U$174,1,0)),0,1)</f>
        <v>1</v>
      </c>
      <c r="G1974">
        <v>0.84134162426983228</v>
      </c>
      <c r="H1974">
        <v>0.54602463605823071</v>
      </c>
      <c r="I1974">
        <v>5307</v>
      </c>
      <c r="J1974">
        <v>4465</v>
      </c>
      <c r="K1974">
        <v>2369</v>
      </c>
      <c r="L1974">
        <v>69</v>
      </c>
      <c r="M1974">
        <v>2438</v>
      </c>
      <c r="N1974" t="s">
        <v>151</v>
      </c>
      <c r="O1974" t="s">
        <v>128</v>
      </c>
      <c r="V1974">
        <v>58064876</v>
      </c>
      <c r="W1974">
        <v>51035932</v>
      </c>
      <c r="Z1974">
        <v>10269414</v>
      </c>
      <c r="AA1974">
        <v>62364276</v>
      </c>
      <c r="AB1974">
        <v>1248897</v>
      </c>
      <c r="AC1974">
        <v>3538546</v>
      </c>
      <c r="AD1974">
        <v>85063304</v>
      </c>
      <c r="AE1974">
        <v>59355824</v>
      </c>
      <c r="AF1974">
        <v>149512016</v>
      </c>
      <c r="AG1974">
        <v>69886104</v>
      </c>
      <c r="AH1974">
        <v>1916143.5</v>
      </c>
      <c r="AI1974">
        <v>989712.75</v>
      </c>
      <c r="AJ1974">
        <v>2905856.25</v>
      </c>
      <c r="AK1974">
        <v>13355772</v>
      </c>
      <c r="AL1974">
        <v>18160232</v>
      </c>
      <c r="AM1974">
        <v>143825680</v>
      </c>
      <c r="AN1974">
        <v>75425600</v>
      </c>
      <c r="AO1974">
        <v>20388960</v>
      </c>
      <c r="AP1974">
        <v>211500</v>
      </c>
      <c r="AQ1974">
        <v>211500</v>
      </c>
      <c r="AR1974">
        <v>149512016</v>
      </c>
      <c r="AS1974">
        <v>143825680</v>
      </c>
      <c r="AT1974">
        <v>690</v>
      </c>
      <c r="AU1974">
        <v>0.41699999999999998</v>
      </c>
      <c r="AW1974">
        <v>0.18870400000000001</v>
      </c>
      <c r="AX1974">
        <v>0.57829699999999995</v>
      </c>
      <c r="AY1974">
        <v>6.8829199999999993E-2</v>
      </c>
      <c r="AZ1974">
        <v>48346</v>
      </c>
    </row>
    <row r="1975" spans="1:52">
      <c r="A1975">
        <v>2003</v>
      </c>
      <c r="B1975">
        <v>174783</v>
      </c>
      <c r="C1975" t="s">
        <v>229</v>
      </c>
      <c r="D1975" t="s">
        <v>127</v>
      </c>
      <c r="E1975">
        <f t="shared" si="30"/>
        <v>1</v>
      </c>
      <c r="F1975">
        <f>IF(ISNA(VLOOKUP(B1975,criteria!$U$2:$U$174,1,0)),0,1)</f>
        <v>1</v>
      </c>
      <c r="G1975">
        <v>0.80465694987557768</v>
      </c>
      <c r="H1975">
        <v>0.5155732273028496</v>
      </c>
      <c r="I1975">
        <v>5626</v>
      </c>
      <c r="J1975">
        <v>4527</v>
      </c>
      <c r="K1975">
        <v>2156</v>
      </c>
      <c r="L1975">
        <v>178</v>
      </c>
      <c r="M1975">
        <v>2334</v>
      </c>
      <c r="V1975">
        <v>65119808</v>
      </c>
      <c r="W1975">
        <v>57563976</v>
      </c>
      <c r="Z1975">
        <v>9957650</v>
      </c>
      <c r="AA1975">
        <v>59771880</v>
      </c>
      <c r="AB1975">
        <v>1399035</v>
      </c>
      <c r="AC1975">
        <v>3396968</v>
      </c>
      <c r="AD1975">
        <v>93201296</v>
      </c>
      <c r="AE1975">
        <v>55693740</v>
      </c>
      <c r="AF1975">
        <v>154616496</v>
      </c>
      <c r="AG1975">
        <v>65431976</v>
      </c>
      <c r="AH1975">
        <v>1971167.5</v>
      </c>
      <c r="AI1975">
        <v>1050684.5</v>
      </c>
      <c r="AJ1975">
        <v>3021852</v>
      </c>
      <c r="AK1975">
        <v>15957983</v>
      </c>
      <c r="AL1975">
        <v>19376230</v>
      </c>
      <c r="AM1975">
        <v>141016528</v>
      </c>
      <c r="AN1975">
        <v>76294552</v>
      </c>
      <c r="AO1975">
        <v>19393400</v>
      </c>
      <c r="AP1975">
        <v>211500</v>
      </c>
      <c r="AQ1975">
        <v>211500</v>
      </c>
      <c r="AR1975">
        <v>154616496</v>
      </c>
      <c r="AS1975">
        <v>141016528</v>
      </c>
      <c r="AT1975">
        <v>772</v>
      </c>
      <c r="AU1975">
        <v>0.437</v>
      </c>
      <c r="AW1975">
        <v>0.18167700000000001</v>
      </c>
      <c r="AX1975">
        <v>0.58288700000000004</v>
      </c>
      <c r="AY1975">
        <v>6.4304200000000006E-2</v>
      </c>
      <c r="AZ1975">
        <v>50622</v>
      </c>
    </row>
    <row r="1976" spans="1:52">
      <c r="A1976">
        <v>2004</v>
      </c>
      <c r="B1976">
        <v>174783</v>
      </c>
      <c r="C1976" t="s">
        <v>229</v>
      </c>
      <c r="D1976" t="s">
        <v>127</v>
      </c>
      <c r="E1976">
        <f t="shared" si="30"/>
        <v>1</v>
      </c>
      <c r="F1976">
        <f>IF(ISNA(VLOOKUP(B1976,criteria!$U$2:$U$174,1,0)),0,1)</f>
        <v>1</v>
      </c>
      <c r="G1976">
        <v>0.76210281151222758</v>
      </c>
      <c r="H1976">
        <v>0.50163719711853305</v>
      </c>
      <c r="I1976">
        <v>6011</v>
      </c>
      <c r="J1976">
        <v>4581</v>
      </c>
      <c r="K1976">
        <v>2258</v>
      </c>
      <c r="L1976">
        <v>40</v>
      </c>
      <c r="M1976">
        <v>2298</v>
      </c>
      <c r="N1976" t="s">
        <v>151</v>
      </c>
      <c r="O1976" t="s">
        <v>128</v>
      </c>
      <c r="P1976" t="s">
        <v>50</v>
      </c>
      <c r="V1976">
        <v>72082000</v>
      </c>
      <c r="W1976">
        <v>57681000</v>
      </c>
      <c r="Z1976">
        <v>10950000</v>
      </c>
      <c r="AA1976">
        <v>59979000</v>
      </c>
      <c r="AB1976">
        <v>1517000</v>
      </c>
      <c r="AC1976">
        <v>3082000</v>
      </c>
      <c r="AD1976">
        <v>97814000</v>
      </c>
      <c r="AE1976">
        <v>55241000</v>
      </c>
      <c r="AF1976">
        <v>158406000</v>
      </c>
      <c r="AG1976">
        <v>70917344</v>
      </c>
      <c r="AH1976">
        <v>1998646.88</v>
      </c>
      <c r="AI1976">
        <v>1163323.6299999999</v>
      </c>
      <c r="AJ1976">
        <v>3161970.5</v>
      </c>
      <c r="AK1976">
        <v>18900322</v>
      </c>
      <c r="AL1976">
        <v>19485956</v>
      </c>
      <c r="AM1976">
        <v>147448992</v>
      </c>
      <c r="AN1976">
        <v>77258208</v>
      </c>
      <c r="AO1976">
        <v>22527056</v>
      </c>
      <c r="AP1976">
        <v>212000</v>
      </c>
      <c r="AQ1976">
        <v>13134000</v>
      </c>
      <c r="AR1976">
        <v>158406000</v>
      </c>
      <c r="AS1976">
        <v>147448992</v>
      </c>
      <c r="AT1976">
        <v>1207</v>
      </c>
      <c r="AU1976">
        <v>0.47399999999999998</v>
      </c>
      <c r="AW1976">
        <v>0.19175700000000001</v>
      </c>
      <c r="AX1976">
        <v>0.57823999999999998</v>
      </c>
      <c r="AY1976">
        <v>6.7761100000000005E-2</v>
      </c>
      <c r="AZ1976">
        <v>51732.5</v>
      </c>
    </row>
    <row r="1977" spans="1:52">
      <c r="A1977">
        <v>2005</v>
      </c>
      <c r="B1977">
        <v>174783</v>
      </c>
      <c r="C1977" t="s">
        <v>150</v>
      </c>
      <c r="D1977" t="s">
        <v>127</v>
      </c>
      <c r="E1977">
        <f t="shared" si="30"/>
        <v>1</v>
      </c>
      <c r="F1977">
        <f>IF(ISNA(VLOOKUP(B1977,criteria!$U$2:$U$174,1,0)),0,1)</f>
        <v>1</v>
      </c>
      <c r="G1977">
        <v>0.74142217802088517</v>
      </c>
      <c r="H1977">
        <v>0.49295774647887325</v>
      </c>
      <c r="I1977">
        <v>6033</v>
      </c>
      <c r="J1977">
        <v>4473</v>
      </c>
      <c r="K1977">
        <v>2160</v>
      </c>
      <c r="L1977">
        <v>45</v>
      </c>
      <c r="M1977">
        <v>2205</v>
      </c>
      <c r="V1977">
        <v>75352000</v>
      </c>
      <c r="W1977">
        <v>60962000</v>
      </c>
      <c r="Z1977">
        <v>10153000</v>
      </c>
      <c r="AA1977">
        <v>63131000</v>
      </c>
      <c r="AB1977">
        <v>1563000</v>
      </c>
      <c r="AC1977">
        <v>3252000</v>
      </c>
      <c r="AD1977">
        <v>101408000</v>
      </c>
      <c r="AE1977">
        <v>59052000</v>
      </c>
      <c r="AF1977">
        <v>160472992</v>
      </c>
      <c r="AG1977">
        <v>77018928</v>
      </c>
      <c r="AH1977">
        <v>1990761</v>
      </c>
      <c r="AI1977">
        <v>1026934.38</v>
      </c>
      <c r="AJ1977">
        <v>3017695.5</v>
      </c>
      <c r="AK1977">
        <v>20305762</v>
      </c>
      <c r="AL1977">
        <v>21795104</v>
      </c>
      <c r="AM1977">
        <v>158770000</v>
      </c>
      <c r="AN1977">
        <v>85154552</v>
      </c>
      <c r="AO1977">
        <v>22055362</v>
      </c>
      <c r="AP1977">
        <v>13134000</v>
      </c>
      <c r="AQ1977">
        <v>13216000</v>
      </c>
      <c r="AR1977">
        <v>160472992</v>
      </c>
      <c r="AS1977">
        <v>158770000</v>
      </c>
      <c r="AT1977">
        <v>1165</v>
      </c>
      <c r="AU1977">
        <v>0.46600000000000003</v>
      </c>
      <c r="AW1977">
        <v>0.19522300000000001</v>
      </c>
      <c r="AX1977">
        <v>0.57106000000000001</v>
      </c>
      <c r="AY1977">
        <v>6.7709199999999997E-2</v>
      </c>
      <c r="AZ1977">
        <v>52548</v>
      </c>
    </row>
    <row r="1978" spans="1:52">
      <c r="A1978">
        <v>2006</v>
      </c>
      <c r="B1978">
        <v>174783</v>
      </c>
      <c r="C1978" t="s">
        <v>150</v>
      </c>
      <c r="D1978" t="s">
        <v>127</v>
      </c>
      <c r="E1978">
        <f t="shared" si="30"/>
        <v>1</v>
      </c>
      <c r="F1978">
        <f>IF(ISNA(VLOOKUP(B1978,criteria!$U$2:$U$174,1,0)),0,1)</f>
        <v>1</v>
      </c>
      <c r="G1978">
        <v>0.84708063021316038</v>
      </c>
      <c r="H1978">
        <v>0.41684901531728663</v>
      </c>
      <c r="I1978">
        <v>6474</v>
      </c>
      <c r="J1978">
        <v>5484</v>
      </c>
      <c r="K1978">
        <v>2248</v>
      </c>
      <c r="L1978">
        <v>38</v>
      </c>
      <c r="M1978">
        <v>2286</v>
      </c>
      <c r="N1978" t="s">
        <v>151</v>
      </c>
      <c r="O1978" t="s">
        <v>128</v>
      </c>
      <c r="P1978" t="s">
        <v>50</v>
      </c>
      <c r="Q1978" t="s">
        <v>51</v>
      </c>
      <c r="V1978">
        <v>83144000</v>
      </c>
      <c r="W1978">
        <v>66563000</v>
      </c>
      <c r="Z1978">
        <v>10667000</v>
      </c>
      <c r="AA1978">
        <v>64475000</v>
      </c>
      <c r="AB1978">
        <v>1651000</v>
      </c>
      <c r="AC1978">
        <v>3531000</v>
      </c>
      <c r="AD1978">
        <v>111626000</v>
      </c>
      <c r="AE1978">
        <v>59155000</v>
      </c>
      <c r="AF1978">
        <v>178270000</v>
      </c>
      <c r="AG1978">
        <v>80897920</v>
      </c>
      <c r="AH1978">
        <v>3312175</v>
      </c>
      <c r="AI1978">
        <v>1579140.25</v>
      </c>
      <c r="AJ1978">
        <v>4891315</v>
      </c>
      <c r="AK1978">
        <v>22995728</v>
      </c>
      <c r="AL1978">
        <v>22769480</v>
      </c>
      <c r="AM1978">
        <v>170500000</v>
      </c>
      <c r="AN1978">
        <v>89699168</v>
      </c>
      <c r="AO1978">
        <v>22946400</v>
      </c>
      <c r="AP1978">
        <v>13216000</v>
      </c>
      <c r="AQ1978">
        <v>14706000</v>
      </c>
      <c r="AR1978">
        <v>178270000</v>
      </c>
      <c r="AS1978">
        <v>170500000</v>
      </c>
      <c r="AT1978">
        <v>1068</v>
      </c>
      <c r="AU1978">
        <v>0.46200000000000002</v>
      </c>
      <c r="AV1978">
        <v>5250</v>
      </c>
      <c r="AW1978">
        <v>0.19158700000000001</v>
      </c>
      <c r="AX1978">
        <v>0.55926399999999998</v>
      </c>
      <c r="AY1978">
        <v>6.3351500000000005E-2</v>
      </c>
      <c r="AZ1978">
        <v>53819.5</v>
      </c>
    </row>
    <row r="1979" spans="1:52">
      <c r="A1979">
        <v>2007</v>
      </c>
      <c r="B1979">
        <v>174783</v>
      </c>
      <c r="C1979" t="s">
        <v>150</v>
      </c>
      <c r="D1979" t="s">
        <v>127</v>
      </c>
      <c r="E1979">
        <f t="shared" si="30"/>
        <v>1</v>
      </c>
      <c r="F1979">
        <f>IF(ISNA(VLOOKUP(B1979,criteria!$U$2:$U$174,1,0)),0,1)</f>
        <v>1</v>
      </c>
      <c r="G1979">
        <v>0.75516574996283636</v>
      </c>
      <c r="H1979">
        <v>0.46870078740157478</v>
      </c>
      <c r="I1979">
        <v>6727</v>
      </c>
      <c r="J1979">
        <v>5080</v>
      </c>
      <c r="K1979">
        <v>2325</v>
      </c>
      <c r="L1979">
        <v>56</v>
      </c>
      <c r="M1979">
        <v>2381</v>
      </c>
      <c r="V1979">
        <v>87920000</v>
      </c>
      <c r="W1979">
        <v>70212000</v>
      </c>
      <c r="Z1979">
        <v>12214000</v>
      </c>
      <c r="AA1979">
        <v>70182000</v>
      </c>
      <c r="AB1979">
        <v>2978000</v>
      </c>
      <c r="AC1979">
        <v>5621000</v>
      </c>
      <c r="AD1979">
        <v>109912000</v>
      </c>
      <c r="AE1979">
        <v>76128000</v>
      </c>
      <c r="AF1979">
        <v>195256992</v>
      </c>
      <c r="AG1979">
        <v>84469600</v>
      </c>
      <c r="AH1979">
        <v>3503155.5</v>
      </c>
      <c r="AI1979">
        <v>1402162.5</v>
      </c>
      <c r="AJ1979">
        <v>4905318</v>
      </c>
      <c r="AK1979">
        <v>24370170</v>
      </c>
      <c r="AL1979">
        <v>23307858</v>
      </c>
      <c r="AM1979">
        <v>181619008</v>
      </c>
      <c r="AN1979">
        <v>96034896</v>
      </c>
      <c r="AO1979">
        <v>26151704</v>
      </c>
      <c r="AP1979">
        <v>14706000</v>
      </c>
      <c r="AQ1979">
        <v>16827000</v>
      </c>
      <c r="AR1979">
        <v>195256992</v>
      </c>
      <c r="AS1979">
        <v>181619008</v>
      </c>
      <c r="AT1979">
        <v>1065</v>
      </c>
      <c r="AU1979">
        <v>0.495</v>
      </c>
      <c r="AV1979">
        <v>5592</v>
      </c>
      <c r="AW1979">
        <v>0.192358</v>
      </c>
      <c r="AX1979">
        <v>0.54290799999999995</v>
      </c>
      <c r="AY1979">
        <v>6.13666E-2</v>
      </c>
      <c r="AZ1979">
        <v>53901</v>
      </c>
    </row>
    <row r="1980" spans="1:52">
      <c r="A1980">
        <v>2008</v>
      </c>
      <c r="B1980">
        <v>174783</v>
      </c>
      <c r="C1980" t="s">
        <v>150</v>
      </c>
      <c r="D1980" t="s">
        <v>127</v>
      </c>
      <c r="E1980">
        <f t="shared" si="30"/>
        <v>1</v>
      </c>
      <c r="F1980">
        <f>IF(ISNA(VLOOKUP(B1980,criteria!$U$2:$U$174,1,0)),0,1)</f>
        <v>1</v>
      </c>
      <c r="G1980">
        <v>0.85899115623976419</v>
      </c>
      <c r="H1980">
        <v>0.45300285986653954</v>
      </c>
      <c r="I1980">
        <v>6106</v>
      </c>
      <c r="J1980">
        <v>5245</v>
      </c>
      <c r="K1980">
        <v>2333</v>
      </c>
      <c r="L1980">
        <v>43</v>
      </c>
      <c r="M1980">
        <v>2376</v>
      </c>
      <c r="N1980" t="s">
        <v>151</v>
      </c>
      <c r="O1980" t="s">
        <v>128</v>
      </c>
      <c r="P1980" t="s">
        <v>50</v>
      </c>
      <c r="Q1980" t="s">
        <v>51</v>
      </c>
      <c r="V1980">
        <v>93123000</v>
      </c>
      <c r="W1980">
        <v>73885000</v>
      </c>
      <c r="Z1980">
        <v>14117000</v>
      </c>
      <c r="AA1980">
        <v>72283000</v>
      </c>
      <c r="AB1980">
        <v>2956000</v>
      </c>
      <c r="AC1980">
        <v>6205000</v>
      </c>
      <c r="AD1980">
        <v>114611000</v>
      </c>
      <c r="AE1980">
        <v>79498000</v>
      </c>
      <c r="AF1980">
        <v>204858000</v>
      </c>
      <c r="AG1980">
        <v>91216984</v>
      </c>
      <c r="AH1980">
        <v>2883411.75</v>
      </c>
      <c r="AI1980">
        <v>1583909.25</v>
      </c>
      <c r="AJ1980">
        <v>4467321</v>
      </c>
      <c r="AK1980">
        <v>27113064</v>
      </c>
      <c r="AL1980">
        <v>26377878</v>
      </c>
      <c r="AM1980">
        <v>195783008</v>
      </c>
      <c r="AN1980">
        <v>104963736</v>
      </c>
      <c r="AO1980">
        <v>28401626</v>
      </c>
      <c r="AP1980">
        <v>16827000</v>
      </c>
      <c r="AQ1980">
        <v>15572000</v>
      </c>
      <c r="AR1980">
        <v>204858000</v>
      </c>
      <c r="AS1980">
        <v>195783008</v>
      </c>
      <c r="AT1980">
        <v>1083</v>
      </c>
      <c r="AU1980">
        <v>0.504</v>
      </c>
      <c r="AV1980">
        <v>5770</v>
      </c>
      <c r="AW1980">
        <v>0.19500400000000001</v>
      </c>
      <c r="AX1980">
        <v>0.53247500000000003</v>
      </c>
      <c r="AY1980">
        <v>6.29826E-2</v>
      </c>
      <c r="AZ1980">
        <v>55674</v>
      </c>
    </row>
    <row r="1981" spans="1:52">
      <c r="A1981">
        <v>2009</v>
      </c>
      <c r="B1981">
        <v>174783</v>
      </c>
      <c r="C1981" t="s">
        <v>150</v>
      </c>
      <c r="D1981" t="s">
        <v>127</v>
      </c>
      <c r="E1981">
        <f t="shared" si="30"/>
        <v>1</v>
      </c>
      <c r="F1981">
        <f>IF(ISNA(VLOOKUP(B1981,criteria!$U$2:$U$174,1,0)),0,1)</f>
        <v>1</v>
      </c>
      <c r="G1981">
        <v>0.86987551867219914</v>
      </c>
      <c r="H1981">
        <v>0.45124976149589774</v>
      </c>
      <c r="I1981">
        <v>6025</v>
      </c>
      <c r="J1981">
        <v>5241</v>
      </c>
      <c r="K1981">
        <v>2307</v>
      </c>
      <c r="L1981">
        <v>58</v>
      </c>
      <c r="M1981">
        <v>2365</v>
      </c>
      <c r="V1981">
        <v>92864000</v>
      </c>
      <c r="W1981">
        <v>67933000</v>
      </c>
      <c r="Z1981">
        <v>25051000</v>
      </c>
      <c r="AA1981">
        <v>68374000</v>
      </c>
      <c r="AB1981">
        <v>3229000</v>
      </c>
      <c r="AC1981">
        <v>3707000</v>
      </c>
      <c r="AD1981">
        <v>106729000</v>
      </c>
      <c r="AE1981">
        <v>97686000</v>
      </c>
      <c r="AF1981">
        <v>215216000</v>
      </c>
      <c r="AG1981">
        <v>92720000</v>
      </c>
      <c r="AH1981">
        <v>3098000</v>
      </c>
      <c r="AI1981">
        <v>2373000</v>
      </c>
      <c r="AJ1981">
        <v>5471000</v>
      </c>
      <c r="AK1981">
        <v>25764000</v>
      </c>
      <c r="AL1981">
        <v>27803000</v>
      </c>
      <c r="AM1981">
        <v>199460000</v>
      </c>
      <c r="AN1981">
        <v>106481000</v>
      </c>
      <c r="AO1981">
        <v>30133000</v>
      </c>
      <c r="AP1981">
        <v>15572000</v>
      </c>
      <c r="AQ1981">
        <v>15714000</v>
      </c>
      <c r="AR1981">
        <v>215216000</v>
      </c>
      <c r="AS1981">
        <v>199460000</v>
      </c>
      <c r="AT1981">
        <v>965</v>
      </c>
      <c r="AU1981">
        <v>0.47399999999999998</v>
      </c>
      <c r="AV1981">
        <v>6016</v>
      </c>
      <c r="AW1981">
        <v>0.206621</v>
      </c>
      <c r="AX1981">
        <v>0.52519199999999999</v>
      </c>
      <c r="AY1981">
        <v>6.8970500000000004E-2</v>
      </c>
      <c r="AZ1981">
        <v>56152</v>
      </c>
    </row>
    <row r="1982" spans="1:52">
      <c r="A1982">
        <v>2010</v>
      </c>
      <c r="B1982">
        <v>174783</v>
      </c>
      <c r="C1982" t="s">
        <v>150</v>
      </c>
      <c r="D1982" t="s">
        <v>127</v>
      </c>
      <c r="E1982">
        <f t="shared" si="30"/>
        <v>1</v>
      </c>
      <c r="F1982">
        <f>IF(ISNA(VLOOKUP(B1982,criteria!$U$2:$U$174,1,0)),0,1)</f>
        <v>1</v>
      </c>
      <c r="G1982">
        <v>0.85608737552200453</v>
      </c>
      <c r="H1982">
        <v>0.43433395872420261</v>
      </c>
      <c r="I1982">
        <v>6226</v>
      </c>
      <c r="J1982">
        <v>5330</v>
      </c>
      <c r="K1982">
        <v>2276</v>
      </c>
      <c r="L1982">
        <v>39</v>
      </c>
      <c r="M1982">
        <v>2315</v>
      </c>
      <c r="N1982" t="s">
        <v>151</v>
      </c>
      <c r="O1982" t="s">
        <v>128</v>
      </c>
      <c r="P1982" t="s">
        <v>50</v>
      </c>
      <c r="Q1982" t="s">
        <v>51</v>
      </c>
      <c r="R1982">
        <v>-94.152600000000007</v>
      </c>
      <c r="S1982">
        <v>45.552599999999998</v>
      </c>
      <c r="V1982">
        <v>98722000</v>
      </c>
      <c r="W1982">
        <v>71486000</v>
      </c>
      <c r="Z1982">
        <v>28254000</v>
      </c>
      <c r="AA1982">
        <v>64869000</v>
      </c>
      <c r="AB1982">
        <v>2355000</v>
      </c>
      <c r="AC1982">
        <v>4370000</v>
      </c>
      <c r="AD1982">
        <v>114795000</v>
      </c>
      <c r="AE1982">
        <v>95897000</v>
      </c>
      <c r="AF1982">
        <v>213254000</v>
      </c>
      <c r="AG1982">
        <v>92742000</v>
      </c>
      <c r="AH1982">
        <v>2920000</v>
      </c>
      <c r="AI1982">
        <v>2359000</v>
      </c>
      <c r="AJ1982">
        <v>5279000</v>
      </c>
      <c r="AK1982">
        <v>24168000</v>
      </c>
      <c r="AL1982">
        <v>26794000</v>
      </c>
      <c r="AM1982">
        <v>202372992</v>
      </c>
      <c r="AN1982">
        <v>106154000</v>
      </c>
      <c r="AO1982">
        <v>29703000</v>
      </c>
      <c r="AP1982">
        <v>15714000</v>
      </c>
      <c r="AQ1982">
        <v>16389000</v>
      </c>
      <c r="AR1982">
        <v>213254000</v>
      </c>
      <c r="AS1982">
        <v>202372992</v>
      </c>
      <c r="AT1982">
        <v>966</v>
      </c>
      <c r="AU1982">
        <v>0.49</v>
      </c>
      <c r="AW1982">
        <v>0.21293599999999999</v>
      </c>
      <c r="AX1982">
        <v>0.52645299999999995</v>
      </c>
      <c r="AY1982">
        <v>7.3110499999999995E-2</v>
      </c>
      <c r="AZ1982">
        <v>53343</v>
      </c>
    </row>
    <row r="1983" spans="1:52">
      <c r="A1983">
        <v>2011</v>
      </c>
      <c r="B1983">
        <v>174783</v>
      </c>
      <c r="C1983" t="s">
        <v>150</v>
      </c>
      <c r="D1983" t="s">
        <v>127</v>
      </c>
      <c r="E1983">
        <f t="shared" si="30"/>
        <v>1</v>
      </c>
      <c r="F1983">
        <f>IF(ISNA(VLOOKUP(B1983,criteria!$U$2:$U$174,1,0)),0,1)</f>
        <v>1</v>
      </c>
      <c r="G1983">
        <v>0.89916286149162861</v>
      </c>
      <c r="H1983">
        <v>0.40245450698264917</v>
      </c>
      <c r="I1983">
        <v>5256</v>
      </c>
      <c r="J1983">
        <v>4726</v>
      </c>
      <c r="K1983">
        <v>1849</v>
      </c>
      <c r="L1983">
        <v>53</v>
      </c>
      <c r="M1983">
        <v>1902</v>
      </c>
      <c r="N1983" t="s">
        <v>151</v>
      </c>
      <c r="O1983" t="s">
        <v>128</v>
      </c>
      <c r="P1983" t="s">
        <v>50</v>
      </c>
      <c r="Q1983" t="s">
        <v>51</v>
      </c>
      <c r="R1983">
        <v>-94.153000000000006</v>
      </c>
      <c r="S1983">
        <v>45.552399999999999</v>
      </c>
      <c r="T1983">
        <v>5.5E-2</v>
      </c>
      <c r="U1983">
        <v>3207</v>
      </c>
      <c r="V1983">
        <v>95725000</v>
      </c>
      <c r="W1983">
        <v>67238000</v>
      </c>
      <c r="Z1983">
        <v>20733000</v>
      </c>
      <c r="AA1983">
        <v>61054000</v>
      </c>
      <c r="AB1983">
        <v>10726000</v>
      </c>
      <c r="AC1983">
        <v>5239000</v>
      </c>
      <c r="AD1983">
        <v>110345000</v>
      </c>
      <c r="AE1983">
        <v>93012000</v>
      </c>
      <c r="AF1983">
        <v>210598000</v>
      </c>
      <c r="AG1983">
        <v>79240000</v>
      </c>
      <c r="AH1983">
        <v>2711000</v>
      </c>
      <c r="AI1983">
        <v>1966000</v>
      </c>
      <c r="AJ1983">
        <v>4677000</v>
      </c>
      <c r="AK1983">
        <v>26152000</v>
      </c>
      <c r="AL1983">
        <v>24778000</v>
      </c>
      <c r="AM1983">
        <v>186587008</v>
      </c>
      <c r="AN1983">
        <v>94142000</v>
      </c>
      <c r="AO1983">
        <v>27706000</v>
      </c>
      <c r="AP1983">
        <v>16389000</v>
      </c>
      <c r="AQ1983">
        <v>17102000</v>
      </c>
      <c r="AR1983">
        <v>210598000</v>
      </c>
      <c r="AS1983">
        <v>186587008</v>
      </c>
      <c r="AT1983">
        <v>1052</v>
      </c>
      <c r="AU1983">
        <v>0.497</v>
      </c>
      <c r="AW1983">
        <v>0.21623300000000001</v>
      </c>
      <c r="AX1983">
        <v>0.53180799999999995</v>
      </c>
      <c r="AY1983">
        <v>7.1764300000000003E-2</v>
      </c>
      <c r="AZ1983">
        <v>50964.5</v>
      </c>
    </row>
    <row r="1984" spans="1:52">
      <c r="A1984">
        <v>2012</v>
      </c>
      <c r="B1984">
        <v>174783</v>
      </c>
      <c r="C1984" t="s">
        <v>150</v>
      </c>
      <c r="D1984" t="s">
        <v>127</v>
      </c>
      <c r="E1984">
        <f t="shared" si="30"/>
        <v>1</v>
      </c>
      <c r="F1984">
        <f>IF(ISNA(VLOOKUP(B1984,criteria!$U$2:$U$174,1,0)),0,1)</f>
        <v>1</v>
      </c>
      <c r="G1984">
        <v>0.89664172611797455</v>
      </c>
      <c r="H1984">
        <v>0.37085193091403068</v>
      </c>
      <c r="I1984">
        <v>5747</v>
      </c>
      <c r="J1984">
        <v>5153</v>
      </c>
      <c r="K1984">
        <v>1848</v>
      </c>
      <c r="L1984">
        <v>63</v>
      </c>
      <c r="M1984">
        <v>1911</v>
      </c>
      <c r="T1984">
        <v>7.0000000000000007E-2</v>
      </c>
      <c r="U1984">
        <v>3277</v>
      </c>
      <c r="V1984">
        <v>93305000</v>
      </c>
      <c r="W1984">
        <v>64213000</v>
      </c>
      <c r="Z1984">
        <v>21371000</v>
      </c>
      <c r="AA1984">
        <v>63681000</v>
      </c>
      <c r="AB1984">
        <v>2721000</v>
      </c>
      <c r="AC1984">
        <v>4248000</v>
      </c>
      <c r="AD1984">
        <v>106379000</v>
      </c>
      <c r="AE1984">
        <v>88375000</v>
      </c>
      <c r="AF1984">
        <v>215004992</v>
      </c>
      <c r="AG1984">
        <v>83606000</v>
      </c>
      <c r="AH1984">
        <v>2541000</v>
      </c>
      <c r="AI1984">
        <v>2630000</v>
      </c>
      <c r="AJ1984">
        <v>5171000</v>
      </c>
      <c r="AK1984">
        <v>23964000</v>
      </c>
      <c r="AL1984">
        <v>26878000</v>
      </c>
      <c r="AM1984">
        <v>197052992</v>
      </c>
      <c r="AN1984">
        <v>99371000</v>
      </c>
      <c r="AO1984">
        <v>29021000</v>
      </c>
      <c r="AP1984">
        <v>17102000</v>
      </c>
      <c r="AQ1984">
        <v>17517000</v>
      </c>
      <c r="AR1984">
        <v>215004992</v>
      </c>
      <c r="AS1984">
        <v>197052992</v>
      </c>
      <c r="AT1984">
        <v>1085</v>
      </c>
      <c r="AU1984">
        <v>0.47799999999999998</v>
      </c>
      <c r="AW1984">
        <v>0.22391800000000001</v>
      </c>
      <c r="AX1984">
        <v>0.53874500000000003</v>
      </c>
      <c r="AY1984">
        <v>6.7594799999999997E-2</v>
      </c>
      <c r="AZ1984">
        <v>49156</v>
      </c>
    </row>
    <row r="1985" spans="1:52">
      <c r="A1985">
        <v>2013</v>
      </c>
      <c r="B1985">
        <v>174783</v>
      </c>
      <c r="C1985" t="s">
        <v>150</v>
      </c>
      <c r="D1985" t="s">
        <v>127</v>
      </c>
      <c r="E1985">
        <f t="shared" si="30"/>
        <v>1</v>
      </c>
      <c r="F1985">
        <f>IF(ISNA(VLOOKUP(B1985,criteria!$U$2:$U$174,1,0)),0,1)</f>
        <v>1</v>
      </c>
      <c r="G1985">
        <v>0.86910251862362542</v>
      </c>
      <c r="H1985">
        <v>0.34755102040816327</v>
      </c>
      <c r="I1985">
        <v>5638</v>
      </c>
      <c r="J1985">
        <v>4900</v>
      </c>
      <c r="K1985">
        <v>1662</v>
      </c>
      <c r="L1985">
        <v>41</v>
      </c>
      <c r="M1985">
        <v>1703</v>
      </c>
      <c r="N1985" t="s">
        <v>151</v>
      </c>
      <c r="O1985" t="s">
        <v>128</v>
      </c>
      <c r="P1985" t="s">
        <v>50</v>
      </c>
      <c r="Q1985" t="s">
        <v>51</v>
      </c>
      <c r="R1985">
        <v>-94.153000000000006</v>
      </c>
      <c r="S1985">
        <v>45.552399999999999</v>
      </c>
      <c r="T1985">
        <v>7.1999999999999995E-2</v>
      </c>
      <c r="U1985">
        <v>3952</v>
      </c>
      <c r="V1985">
        <v>89913000</v>
      </c>
      <c r="W1985">
        <v>61465000</v>
      </c>
      <c r="Z1985">
        <v>21181000</v>
      </c>
      <c r="AA1985">
        <v>67183000</v>
      </c>
      <c r="AB1985">
        <v>3426000</v>
      </c>
      <c r="AC1985">
        <v>2764000</v>
      </c>
      <c r="AD1985">
        <v>100933000</v>
      </c>
      <c r="AE1985">
        <v>92399000</v>
      </c>
      <c r="AF1985">
        <v>198142000</v>
      </c>
      <c r="AG1985">
        <v>89117000</v>
      </c>
      <c r="AH1985">
        <v>2770000</v>
      </c>
      <c r="AI1985">
        <v>2693000</v>
      </c>
      <c r="AJ1985">
        <v>5463000</v>
      </c>
      <c r="AK1985">
        <v>23660000</v>
      </c>
      <c r="AL1985">
        <v>27212000</v>
      </c>
      <c r="AM1985">
        <v>205606000</v>
      </c>
      <c r="AN1985">
        <v>101943000</v>
      </c>
      <c r="AO1985">
        <v>30799000</v>
      </c>
      <c r="AP1985">
        <v>17517000</v>
      </c>
      <c r="AQ1985">
        <v>18365000</v>
      </c>
      <c r="AR1985">
        <v>198142000</v>
      </c>
      <c r="AS1985">
        <v>205606000</v>
      </c>
      <c r="AT1985">
        <v>1043</v>
      </c>
      <c r="AU1985">
        <v>0.44800000000000001</v>
      </c>
      <c r="AW1985">
        <v>0.22139900000000001</v>
      </c>
      <c r="AX1985">
        <v>0.54437000000000002</v>
      </c>
      <c r="AY1985">
        <v>6.8136600000000005E-2</v>
      </c>
      <c r="AZ1985">
        <v>50376</v>
      </c>
    </row>
    <row r="1986" spans="1:52">
      <c r="A1986">
        <v>2014</v>
      </c>
      <c r="B1986">
        <v>174783</v>
      </c>
      <c r="C1986" t="s">
        <v>150</v>
      </c>
      <c r="D1986" t="s">
        <v>127</v>
      </c>
      <c r="E1986">
        <f t="shared" ref="E1986:E2049" si="31">IF(M1986&gt;999,1,0)</f>
        <v>1</v>
      </c>
      <c r="F1986">
        <f>IF(ISNA(VLOOKUP(B1986,criteria!$U$2:$U$174,1,0)),0,1)</f>
        <v>1</v>
      </c>
      <c r="G1986">
        <v>0.82191550244066658</v>
      </c>
      <c r="H1986">
        <v>0.34466516485766946</v>
      </c>
      <c r="I1986">
        <v>5941</v>
      </c>
      <c r="J1986">
        <v>4883</v>
      </c>
      <c r="K1986">
        <v>1654</v>
      </c>
      <c r="L1986">
        <v>29</v>
      </c>
      <c r="M1986">
        <v>1683</v>
      </c>
      <c r="N1986" t="s">
        <v>151</v>
      </c>
      <c r="O1986" t="s">
        <v>128</v>
      </c>
      <c r="P1986" t="s">
        <v>50</v>
      </c>
      <c r="Q1986" t="s">
        <v>51</v>
      </c>
      <c r="R1986">
        <v>-94.153000000000006</v>
      </c>
      <c r="S1986">
        <v>45.552399999999999</v>
      </c>
      <c r="T1986">
        <v>5.3999999999999999E-2</v>
      </c>
      <c r="U1986">
        <v>4234</v>
      </c>
      <c r="V1986">
        <v>87491000</v>
      </c>
      <c r="W1986">
        <v>59361000</v>
      </c>
      <c r="Z1986">
        <v>20902000</v>
      </c>
      <c r="AA1986">
        <v>70272000</v>
      </c>
      <c r="AB1986">
        <v>3744000</v>
      </c>
      <c r="AC1986">
        <v>2841000</v>
      </c>
      <c r="AD1986">
        <v>99582000</v>
      </c>
      <c r="AE1986">
        <v>95356000</v>
      </c>
      <c r="AF1986">
        <v>196607008</v>
      </c>
      <c r="AG1986">
        <v>85353000</v>
      </c>
      <c r="AH1986">
        <v>3582000</v>
      </c>
      <c r="AI1986">
        <v>2784000</v>
      </c>
      <c r="AJ1986">
        <v>6366000</v>
      </c>
      <c r="AK1986">
        <v>23359000</v>
      </c>
      <c r="AL1986">
        <v>26938000</v>
      </c>
      <c r="AM1986">
        <v>203495008</v>
      </c>
      <c r="AN1986">
        <v>104863000</v>
      </c>
      <c r="AO1986">
        <v>27499000</v>
      </c>
      <c r="AP1986">
        <v>18365000</v>
      </c>
      <c r="AQ1986">
        <v>18645000</v>
      </c>
      <c r="AR1986">
        <v>196607008</v>
      </c>
      <c r="AS1986">
        <v>203495008</v>
      </c>
      <c r="AT1986">
        <v>974</v>
      </c>
      <c r="AU1986">
        <v>0.42299999999999999</v>
      </c>
      <c r="AW1986">
        <v>0.20810799999999999</v>
      </c>
      <c r="AX1986">
        <v>0.54980700000000005</v>
      </c>
      <c r="AY1986">
        <v>6.8918900000000005E-2</v>
      </c>
      <c r="AZ1986">
        <v>52222</v>
      </c>
    </row>
    <row r="1987" spans="1:52">
      <c r="A1987">
        <v>2015</v>
      </c>
      <c r="B1987">
        <v>174783</v>
      </c>
      <c r="C1987" t="s">
        <v>150</v>
      </c>
      <c r="D1987" t="s">
        <v>127</v>
      </c>
      <c r="E1987">
        <f t="shared" si="31"/>
        <v>1</v>
      </c>
      <c r="F1987">
        <f>IF(ISNA(VLOOKUP(B1987,criteria!$U$2:$U$174,1,0)),0,1)</f>
        <v>1</v>
      </c>
      <c r="G1987">
        <v>0.86202945990180035</v>
      </c>
      <c r="H1987">
        <v>0.35371179039301309</v>
      </c>
      <c r="I1987">
        <v>6110</v>
      </c>
      <c r="J1987">
        <v>5267</v>
      </c>
      <c r="K1987">
        <v>1813</v>
      </c>
      <c r="L1987">
        <v>50</v>
      </c>
      <c r="M1987">
        <v>1863</v>
      </c>
      <c r="N1987" t="s">
        <v>151</v>
      </c>
      <c r="O1987" t="s">
        <v>128</v>
      </c>
      <c r="P1987" t="s">
        <v>50</v>
      </c>
      <c r="Q1987" t="s">
        <v>51</v>
      </c>
      <c r="R1987">
        <v>-94.153000000000006</v>
      </c>
      <c r="S1987">
        <v>45.552399999999999</v>
      </c>
      <c r="T1987">
        <v>4.2000000000000003E-2</v>
      </c>
      <c r="U1987">
        <v>4090</v>
      </c>
      <c r="V1987">
        <v>90193000</v>
      </c>
      <c r="W1987">
        <v>61645000</v>
      </c>
      <c r="Z1987">
        <v>19978000</v>
      </c>
      <c r="AA1987">
        <v>72796000</v>
      </c>
      <c r="AB1987">
        <v>3171000</v>
      </c>
      <c r="AC1987">
        <v>1135000</v>
      </c>
      <c r="AD1987">
        <v>101697000</v>
      </c>
      <c r="AE1987">
        <v>96476000</v>
      </c>
      <c r="AF1987">
        <v>199756000</v>
      </c>
      <c r="AG1987">
        <v>85166000</v>
      </c>
      <c r="AH1987">
        <v>3147000</v>
      </c>
      <c r="AI1987">
        <v>3028000</v>
      </c>
      <c r="AJ1987">
        <v>6175000</v>
      </c>
      <c r="AK1987">
        <v>22514000</v>
      </c>
      <c r="AL1987">
        <v>26071000</v>
      </c>
      <c r="AM1987">
        <v>197690000</v>
      </c>
      <c r="AN1987">
        <v>100775000</v>
      </c>
      <c r="AO1987">
        <v>26578000</v>
      </c>
      <c r="AP1987">
        <v>18645000</v>
      </c>
      <c r="AQ1987">
        <v>18999000</v>
      </c>
      <c r="AR1987">
        <v>199756000</v>
      </c>
      <c r="AS1987">
        <v>197690000</v>
      </c>
      <c r="AT1987">
        <v>1000</v>
      </c>
      <c r="AU1987">
        <v>0.45300000000000001</v>
      </c>
      <c r="AW1987">
        <v>0.19212699999999999</v>
      </c>
      <c r="AX1987">
        <v>0.55405400000000005</v>
      </c>
      <c r="AY1987">
        <v>5.6991800000000002E-2</v>
      </c>
      <c r="AZ1987">
        <v>51514.5</v>
      </c>
    </row>
    <row r="1988" spans="1:52">
      <c r="A1988">
        <v>2016</v>
      </c>
      <c r="B1988">
        <v>174783</v>
      </c>
      <c r="C1988" t="s">
        <v>150</v>
      </c>
      <c r="D1988" t="s">
        <v>127</v>
      </c>
      <c r="E1988">
        <f t="shared" si="31"/>
        <v>1</v>
      </c>
      <c r="F1988">
        <f>IF(ISNA(VLOOKUP(B1988,criteria!$U$2:$U$174,1,0)),0,1)</f>
        <v>1</v>
      </c>
      <c r="G1988">
        <v>0.85088723526044652</v>
      </c>
      <c r="H1988">
        <v>0.30238816010763536</v>
      </c>
      <c r="I1988">
        <v>6988</v>
      </c>
      <c r="J1988">
        <v>5946</v>
      </c>
      <c r="K1988">
        <v>1756</v>
      </c>
      <c r="L1988">
        <v>42</v>
      </c>
      <c r="M1988">
        <v>1798</v>
      </c>
      <c r="N1988" t="s">
        <v>151</v>
      </c>
      <c r="O1988" t="s">
        <v>128</v>
      </c>
      <c r="P1988" t="s">
        <v>50</v>
      </c>
      <c r="Q1988" t="s">
        <v>51</v>
      </c>
      <c r="R1988">
        <v>-94.153000000000006</v>
      </c>
      <c r="S1988">
        <v>45.552399999999999</v>
      </c>
      <c r="T1988">
        <v>4.7E-2</v>
      </c>
      <c r="U1988">
        <v>3844</v>
      </c>
      <c r="V1988">
        <v>90222000</v>
      </c>
      <c r="W1988">
        <v>62723000</v>
      </c>
      <c r="Z1988">
        <v>19060000</v>
      </c>
      <c r="AA1988">
        <v>72621000</v>
      </c>
      <c r="AB1988">
        <v>2735000</v>
      </c>
      <c r="AC1988">
        <v>2690000</v>
      </c>
      <c r="AD1988">
        <v>103910000</v>
      </c>
      <c r="AE1988">
        <v>95023000</v>
      </c>
      <c r="AF1988">
        <v>200690000</v>
      </c>
      <c r="AG1988">
        <v>85656000</v>
      </c>
      <c r="AH1988">
        <v>3135000</v>
      </c>
      <c r="AI1988">
        <v>3380000</v>
      </c>
      <c r="AJ1988">
        <v>6515000</v>
      </c>
      <c r="AK1988">
        <v>24028000</v>
      </c>
      <c r="AL1988">
        <v>26458000</v>
      </c>
      <c r="AM1988">
        <v>220807008</v>
      </c>
      <c r="AN1988">
        <v>98851000</v>
      </c>
      <c r="AO1988">
        <v>52111000</v>
      </c>
      <c r="AP1988">
        <v>18999000</v>
      </c>
      <c r="AQ1988">
        <v>19812000</v>
      </c>
      <c r="AR1988">
        <v>200690000</v>
      </c>
      <c r="AS1988">
        <v>220807008</v>
      </c>
      <c r="AT1988">
        <v>818</v>
      </c>
      <c r="AU1988">
        <v>0.443</v>
      </c>
      <c r="AW1988">
        <v>0.189083</v>
      </c>
      <c r="AX1988">
        <v>0.549813</v>
      </c>
      <c r="AY1988">
        <v>5.1266100000000002E-2</v>
      </c>
      <c r="AZ1988">
        <v>51641</v>
      </c>
    </row>
    <row r="1989" spans="1:52">
      <c r="A1989">
        <v>2017</v>
      </c>
      <c r="B1989">
        <v>174783</v>
      </c>
      <c r="C1989" t="s">
        <v>150</v>
      </c>
      <c r="D1989" t="s">
        <v>127</v>
      </c>
      <c r="E1989">
        <f t="shared" si="31"/>
        <v>1</v>
      </c>
      <c r="F1989">
        <f>IF(ISNA(VLOOKUP(B1989,criteria!$U$2:$U$174,1,0)),0,1)</f>
        <v>1</v>
      </c>
      <c r="G1989">
        <v>0.85783622984186625</v>
      </c>
      <c r="H1989">
        <v>0.27541522175579486</v>
      </c>
      <c r="I1989">
        <v>6387</v>
      </c>
      <c r="J1989">
        <v>5479</v>
      </c>
      <c r="K1989">
        <v>1471</v>
      </c>
      <c r="L1989">
        <v>38</v>
      </c>
      <c r="M1989">
        <v>1509</v>
      </c>
      <c r="N1989" t="s">
        <v>151</v>
      </c>
      <c r="O1989" t="s">
        <v>128</v>
      </c>
      <c r="P1989" t="s">
        <v>50</v>
      </c>
      <c r="Q1989" t="s">
        <v>51</v>
      </c>
      <c r="R1989">
        <v>-94.152699999999996</v>
      </c>
      <c r="S1989">
        <v>45.553199999999997</v>
      </c>
      <c r="T1989">
        <v>5.2999999999999999E-2</v>
      </c>
      <c r="U1989">
        <v>3846</v>
      </c>
      <c r="V1989">
        <v>89453000</v>
      </c>
      <c r="W1989">
        <v>61417000</v>
      </c>
      <c r="Z1989">
        <v>19540000</v>
      </c>
      <c r="AA1989">
        <v>76234000</v>
      </c>
      <c r="AB1989">
        <v>4412000</v>
      </c>
      <c r="AC1989">
        <v>2249000</v>
      </c>
      <c r="AD1989">
        <v>99462000</v>
      </c>
      <c r="AE1989">
        <v>101133000</v>
      </c>
      <c r="AF1989">
        <v>203502000</v>
      </c>
      <c r="AG1989">
        <v>83163000</v>
      </c>
      <c r="AH1989">
        <v>3339000</v>
      </c>
      <c r="AI1989">
        <v>2691000</v>
      </c>
      <c r="AJ1989">
        <v>6030000</v>
      </c>
      <c r="AK1989">
        <v>23470000</v>
      </c>
      <c r="AL1989">
        <v>26319000</v>
      </c>
      <c r="AM1989">
        <v>212631008</v>
      </c>
      <c r="AN1989">
        <v>94545000</v>
      </c>
      <c r="AO1989">
        <v>45505000</v>
      </c>
      <c r="AP1989">
        <v>19812000</v>
      </c>
      <c r="AQ1989">
        <v>30369000</v>
      </c>
      <c r="AR1989">
        <v>203502000</v>
      </c>
      <c r="AS1989">
        <v>212631008</v>
      </c>
    </row>
    <row r="1990" spans="1:52">
      <c r="A1990">
        <v>1990</v>
      </c>
      <c r="B1990">
        <v>174914</v>
      </c>
      <c r="C1990" t="s">
        <v>230</v>
      </c>
      <c r="D1990" t="s">
        <v>127</v>
      </c>
      <c r="E1990">
        <f t="shared" si="31"/>
        <v>0</v>
      </c>
      <c r="F1990">
        <f>IF(ISNA(VLOOKUP(B1990,criteria!$U$2:$U$174,1,0)),0,1)</f>
        <v>1</v>
      </c>
      <c r="G1990" t="s">
        <v>636</v>
      </c>
      <c r="H1990" t="s">
        <v>636</v>
      </c>
      <c r="V1990">
        <v>53968396</v>
      </c>
      <c r="Z1990">
        <v>2237141</v>
      </c>
      <c r="AA1990">
        <v>4981384</v>
      </c>
      <c r="AB1990">
        <v>3887579</v>
      </c>
      <c r="AC1990">
        <v>3126290</v>
      </c>
      <c r="AF1990">
        <v>98129136</v>
      </c>
      <c r="AG1990">
        <v>25018556</v>
      </c>
      <c r="AI1990">
        <v>12651731</v>
      </c>
      <c r="AJ1990">
        <v>12651731</v>
      </c>
      <c r="AK1990">
        <v>4506498</v>
      </c>
      <c r="AL1990">
        <v>6141583</v>
      </c>
      <c r="AM1990">
        <v>92109248</v>
      </c>
      <c r="AN1990">
        <v>32520800</v>
      </c>
      <c r="AO1990">
        <v>5922750</v>
      </c>
    </row>
    <row r="1991" spans="1:52">
      <c r="A1991">
        <v>1991</v>
      </c>
      <c r="B1991">
        <v>174914</v>
      </c>
      <c r="C1991" t="s">
        <v>230</v>
      </c>
      <c r="D1991" t="s">
        <v>127</v>
      </c>
      <c r="E1991">
        <f t="shared" si="31"/>
        <v>0</v>
      </c>
      <c r="F1991">
        <f>IF(ISNA(VLOOKUP(B1991,criteria!$U$2:$U$174,1,0)),0,1)</f>
        <v>1</v>
      </c>
      <c r="G1991" t="s">
        <v>636</v>
      </c>
      <c r="H1991" t="s">
        <v>636</v>
      </c>
      <c r="N1991">
        <v>55105</v>
      </c>
      <c r="O1991" t="s">
        <v>128</v>
      </c>
      <c r="V1991">
        <v>60537832</v>
      </c>
      <c r="Z1991">
        <v>2731629</v>
      </c>
      <c r="AA1991">
        <v>5354559</v>
      </c>
      <c r="AB1991">
        <v>4061352</v>
      </c>
      <c r="AC1991">
        <v>3223488</v>
      </c>
      <c r="AF1991">
        <v>106533088</v>
      </c>
      <c r="AG1991">
        <v>28188588</v>
      </c>
      <c r="AH1991">
        <v>324066</v>
      </c>
      <c r="AI1991">
        <v>14257373</v>
      </c>
      <c r="AJ1991">
        <v>14581439</v>
      </c>
      <c r="AK1991">
        <v>4687425</v>
      </c>
      <c r="AL1991">
        <v>6408663</v>
      </c>
      <c r="AM1991">
        <v>106792048</v>
      </c>
      <c r="AN1991">
        <v>38659744</v>
      </c>
      <c r="AO1991">
        <v>6850172</v>
      </c>
    </row>
    <row r="1992" spans="1:52">
      <c r="A1992">
        <v>1992</v>
      </c>
      <c r="B1992">
        <v>174914</v>
      </c>
      <c r="C1992" t="s">
        <v>230</v>
      </c>
      <c r="D1992" t="s">
        <v>127</v>
      </c>
      <c r="E1992">
        <f t="shared" si="31"/>
        <v>0</v>
      </c>
      <c r="F1992">
        <f>IF(ISNA(VLOOKUP(B1992,criteria!$U$2:$U$174,1,0)),0,1)</f>
        <v>1</v>
      </c>
      <c r="G1992" t="s">
        <v>636</v>
      </c>
      <c r="H1992" t="s">
        <v>636</v>
      </c>
      <c r="N1992">
        <v>55105</v>
      </c>
      <c r="O1992" t="s">
        <v>128</v>
      </c>
      <c r="V1992">
        <v>65071824</v>
      </c>
      <c r="Z1992">
        <v>2549284</v>
      </c>
      <c r="AA1992">
        <v>5252704</v>
      </c>
      <c r="AB1992">
        <v>3903135</v>
      </c>
      <c r="AC1992">
        <v>3616432</v>
      </c>
      <c r="AF1992">
        <v>111495328</v>
      </c>
      <c r="AG1992">
        <v>31285290</v>
      </c>
      <c r="AH1992">
        <v>463900</v>
      </c>
      <c r="AI1992">
        <v>15538132</v>
      </c>
      <c r="AJ1992">
        <v>16002032</v>
      </c>
      <c r="AK1992">
        <v>5391844</v>
      </c>
      <c r="AL1992">
        <v>6670593</v>
      </c>
      <c r="AM1992">
        <v>111392240</v>
      </c>
      <c r="AN1992">
        <v>40768412</v>
      </c>
      <c r="AO1992">
        <v>8525662</v>
      </c>
    </row>
    <row r="1993" spans="1:52">
      <c r="A1993">
        <v>1993</v>
      </c>
      <c r="B1993">
        <v>174914</v>
      </c>
      <c r="C1993" t="s">
        <v>230</v>
      </c>
      <c r="D1993" t="s">
        <v>127</v>
      </c>
      <c r="E1993">
        <f t="shared" si="31"/>
        <v>0</v>
      </c>
      <c r="F1993">
        <f>IF(ISNA(VLOOKUP(B1993,criteria!$U$2:$U$174,1,0)),0,1)</f>
        <v>1</v>
      </c>
      <c r="G1993" t="s">
        <v>636</v>
      </c>
      <c r="H1993" t="s">
        <v>636</v>
      </c>
      <c r="N1993">
        <v>55105</v>
      </c>
      <c r="O1993" t="s">
        <v>128</v>
      </c>
      <c r="V1993">
        <v>67447096</v>
      </c>
      <c r="Z1993">
        <v>2434168</v>
      </c>
      <c r="AA1993">
        <v>5095594</v>
      </c>
      <c r="AB1993">
        <v>5190760</v>
      </c>
      <c r="AC1993">
        <v>3516265</v>
      </c>
      <c r="AF1993">
        <v>116353696</v>
      </c>
      <c r="AG1993">
        <v>33352242</v>
      </c>
      <c r="AH1993">
        <v>390833</v>
      </c>
      <c r="AI1993">
        <v>16796424</v>
      </c>
      <c r="AJ1993">
        <v>17187256</v>
      </c>
      <c r="AK1993">
        <v>5723558</v>
      </c>
      <c r="AL1993">
        <v>7201036</v>
      </c>
      <c r="AM1993">
        <v>116168976</v>
      </c>
      <c r="AN1993">
        <v>43782996</v>
      </c>
      <c r="AO1993">
        <v>8859420</v>
      </c>
    </row>
    <row r="1994" spans="1:52">
      <c r="A1994">
        <v>1994</v>
      </c>
      <c r="B1994">
        <v>174914</v>
      </c>
      <c r="C1994" t="s">
        <v>230</v>
      </c>
      <c r="D1994" t="s">
        <v>127</v>
      </c>
      <c r="E1994">
        <f t="shared" si="31"/>
        <v>0</v>
      </c>
      <c r="F1994">
        <f>IF(ISNA(VLOOKUP(B1994,criteria!$U$2:$U$174,1,0)),0,1)</f>
        <v>1</v>
      </c>
      <c r="G1994" t="s">
        <v>636</v>
      </c>
      <c r="H1994" t="s">
        <v>636</v>
      </c>
      <c r="N1994">
        <v>55105</v>
      </c>
      <c r="O1994" t="s">
        <v>128</v>
      </c>
      <c r="V1994">
        <v>69561560</v>
      </c>
      <c r="Z1994">
        <v>2406364</v>
      </c>
      <c r="AA1994">
        <v>4711363</v>
      </c>
      <c r="AB1994">
        <v>4621231</v>
      </c>
      <c r="AC1994">
        <v>4521969</v>
      </c>
      <c r="AF1994">
        <v>119965072</v>
      </c>
      <c r="AG1994">
        <v>34265624</v>
      </c>
      <c r="AH1994">
        <v>476383</v>
      </c>
      <c r="AI1994">
        <v>17976328</v>
      </c>
      <c r="AJ1994">
        <v>18452712</v>
      </c>
      <c r="AK1994">
        <v>6203962</v>
      </c>
      <c r="AL1994">
        <v>7708058</v>
      </c>
      <c r="AM1994">
        <v>119172392</v>
      </c>
      <c r="AN1994">
        <v>46328740</v>
      </c>
      <c r="AO1994">
        <v>9462401</v>
      </c>
    </row>
    <row r="1995" spans="1:52">
      <c r="A1995">
        <v>1995</v>
      </c>
      <c r="B1995">
        <v>174914</v>
      </c>
      <c r="C1995" t="s">
        <v>230</v>
      </c>
      <c r="D1995" t="s">
        <v>127</v>
      </c>
      <c r="E1995">
        <f t="shared" si="31"/>
        <v>0</v>
      </c>
      <c r="F1995">
        <f>IF(ISNA(VLOOKUP(B1995,criteria!$U$2:$U$174,1,0)),0,1)</f>
        <v>1</v>
      </c>
      <c r="G1995" t="s">
        <v>636</v>
      </c>
      <c r="H1995" t="s">
        <v>636</v>
      </c>
      <c r="N1995">
        <v>55105</v>
      </c>
      <c r="O1995" t="s">
        <v>128</v>
      </c>
      <c r="V1995">
        <v>74498944</v>
      </c>
      <c r="Z1995">
        <v>7180510</v>
      </c>
      <c r="AA1995">
        <v>985265</v>
      </c>
      <c r="AB1995">
        <v>34050868</v>
      </c>
      <c r="AC1995">
        <v>14775964</v>
      </c>
      <c r="AF1995">
        <v>178618304</v>
      </c>
      <c r="AG1995">
        <v>42267036</v>
      </c>
      <c r="AH1995">
        <v>566214</v>
      </c>
      <c r="AI1995">
        <v>18975822</v>
      </c>
      <c r="AJ1995">
        <v>19542036</v>
      </c>
      <c r="AK1995">
        <v>4181430</v>
      </c>
      <c r="AL1995">
        <v>10189490</v>
      </c>
      <c r="AM1995">
        <v>126734592</v>
      </c>
      <c r="AN1995">
        <v>47527024</v>
      </c>
      <c r="AO1995">
        <v>11562539</v>
      </c>
    </row>
    <row r="1996" spans="1:52">
      <c r="A1996">
        <v>1996</v>
      </c>
      <c r="B1996">
        <v>174914</v>
      </c>
      <c r="C1996" t="s">
        <v>230</v>
      </c>
      <c r="D1996" t="s">
        <v>127</v>
      </c>
      <c r="E1996">
        <f t="shared" si="31"/>
        <v>0</v>
      </c>
      <c r="F1996">
        <f>IF(ISNA(VLOOKUP(B1996,criteria!$U$2:$U$174,1,0)),0,1)</f>
        <v>1</v>
      </c>
      <c r="G1996" t="s">
        <v>636</v>
      </c>
      <c r="H1996" t="s">
        <v>636</v>
      </c>
      <c r="N1996">
        <v>55105</v>
      </c>
      <c r="O1996" t="s">
        <v>128</v>
      </c>
      <c r="V1996">
        <v>65612616</v>
      </c>
      <c r="W1996">
        <v>65612616</v>
      </c>
      <c r="Z1996">
        <v>11487724</v>
      </c>
      <c r="AA1996">
        <v>1418476</v>
      </c>
      <c r="AB1996">
        <v>26343502</v>
      </c>
      <c r="AF1996">
        <v>178360720</v>
      </c>
      <c r="AG1996">
        <v>44201392</v>
      </c>
      <c r="AH1996">
        <v>768308</v>
      </c>
      <c r="AI1996">
        <v>20058008</v>
      </c>
      <c r="AJ1996">
        <v>20826316</v>
      </c>
      <c r="AK1996">
        <v>9079824</v>
      </c>
      <c r="AL1996">
        <v>10954139</v>
      </c>
      <c r="AM1996">
        <v>121340728</v>
      </c>
      <c r="AR1996">
        <v>178360720</v>
      </c>
      <c r="AS1996">
        <v>121340728</v>
      </c>
      <c r="AT1996">
        <v>559</v>
      </c>
      <c r="AU1996">
        <v>0.65500000000000003</v>
      </c>
    </row>
    <row r="1997" spans="1:52">
      <c r="A1997">
        <v>1997</v>
      </c>
      <c r="B1997">
        <v>174914</v>
      </c>
      <c r="C1997" t="s">
        <v>230</v>
      </c>
      <c r="D1997" t="s">
        <v>127</v>
      </c>
      <c r="E1997">
        <f t="shared" si="31"/>
        <v>0</v>
      </c>
      <c r="F1997">
        <f>IF(ISNA(VLOOKUP(B1997,criteria!$U$2:$U$174,1,0)),0,1)</f>
        <v>1</v>
      </c>
      <c r="G1997" t="s">
        <v>636</v>
      </c>
      <c r="H1997" t="s">
        <v>636</v>
      </c>
      <c r="N1997">
        <v>55105</v>
      </c>
      <c r="O1997" t="s">
        <v>128</v>
      </c>
      <c r="V1997">
        <v>69478656</v>
      </c>
      <c r="W1997">
        <v>69478656</v>
      </c>
      <c r="Z1997">
        <v>2039129</v>
      </c>
      <c r="AA1997">
        <v>2076585</v>
      </c>
      <c r="AB1997">
        <v>14184993</v>
      </c>
      <c r="AC1997">
        <v>4315402</v>
      </c>
      <c r="AF1997">
        <v>162315408</v>
      </c>
      <c r="AG1997">
        <v>50251940</v>
      </c>
      <c r="AH1997">
        <v>738920</v>
      </c>
      <c r="AI1997">
        <v>2683745</v>
      </c>
      <c r="AJ1997">
        <v>3422665</v>
      </c>
      <c r="AK1997">
        <v>10409811</v>
      </c>
      <c r="AL1997">
        <v>12155683</v>
      </c>
      <c r="AM1997">
        <v>129761216</v>
      </c>
      <c r="AN1997">
        <v>61559944</v>
      </c>
      <c r="AO1997">
        <v>13596977</v>
      </c>
      <c r="AR1997">
        <v>162315408</v>
      </c>
      <c r="AS1997">
        <v>129761216</v>
      </c>
      <c r="AT1997">
        <v>526</v>
      </c>
      <c r="AU1997">
        <v>0.65900000000000003</v>
      </c>
      <c r="AW1997">
        <v>0.14059099999999999</v>
      </c>
      <c r="AX1997">
        <v>0.55634600000000001</v>
      </c>
      <c r="AY1997">
        <v>3.93873E-2</v>
      </c>
      <c r="AZ1997">
        <v>47201</v>
      </c>
    </row>
    <row r="1998" spans="1:52">
      <c r="A1998">
        <v>1998</v>
      </c>
      <c r="B1998">
        <v>174914</v>
      </c>
      <c r="C1998" t="s">
        <v>230</v>
      </c>
      <c r="D1998" t="s">
        <v>127</v>
      </c>
      <c r="E1998">
        <f t="shared" si="31"/>
        <v>0</v>
      </c>
      <c r="F1998">
        <f>IF(ISNA(VLOOKUP(B1998,criteria!$U$2:$U$174,1,0)),0,1)</f>
        <v>1</v>
      </c>
      <c r="G1998" t="s">
        <v>636</v>
      </c>
      <c r="H1998" t="s">
        <v>636</v>
      </c>
      <c r="N1998">
        <v>55105</v>
      </c>
      <c r="O1998" t="s">
        <v>128</v>
      </c>
      <c r="V1998">
        <v>77570184</v>
      </c>
      <c r="W1998">
        <v>77570184</v>
      </c>
      <c r="Z1998">
        <v>1477345</v>
      </c>
      <c r="AA1998">
        <v>2209632</v>
      </c>
      <c r="AB1998">
        <v>24129776</v>
      </c>
      <c r="AC1998">
        <v>4473458</v>
      </c>
      <c r="AF1998">
        <v>160780816</v>
      </c>
      <c r="AG1998">
        <v>53937936</v>
      </c>
      <c r="AH1998">
        <v>317472</v>
      </c>
      <c r="AI1998">
        <v>3032581</v>
      </c>
      <c r="AJ1998">
        <v>3350053</v>
      </c>
      <c r="AK1998">
        <v>12090751</v>
      </c>
      <c r="AL1998">
        <v>12502714</v>
      </c>
      <c r="AM1998">
        <v>142175312</v>
      </c>
      <c r="AN1998">
        <v>67209056</v>
      </c>
      <c r="AO1998">
        <v>15651363</v>
      </c>
      <c r="AR1998">
        <v>160780816</v>
      </c>
      <c r="AS1998">
        <v>142175312</v>
      </c>
      <c r="AT1998">
        <v>549</v>
      </c>
      <c r="AU1998">
        <v>0.66400000000000003</v>
      </c>
      <c r="AW1998">
        <v>0.12296700000000001</v>
      </c>
      <c r="AX1998">
        <v>0.56300799999999995</v>
      </c>
      <c r="AY1998">
        <v>3.7601599999999999E-2</v>
      </c>
      <c r="AZ1998">
        <v>52436.5</v>
      </c>
    </row>
    <row r="1999" spans="1:52">
      <c r="A1999">
        <v>1999</v>
      </c>
      <c r="B1999">
        <v>174914</v>
      </c>
      <c r="C1999" t="s">
        <v>230</v>
      </c>
      <c r="D1999" t="s">
        <v>127</v>
      </c>
      <c r="E1999">
        <f t="shared" si="31"/>
        <v>0</v>
      </c>
      <c r="F1999">
        <f>IF(ISNA(VLOOKUP(B1999,criteria!$U$2:$U$174,1,0)),0,1)</f>
        <v>1</v>
      </c>
      <c r="G1999" t="s">
        <v>636</v>
      </c>
      <c r="H1999" t="s">
        <v>636</v>
      </c>
      <c r="N1999">
        <v>55105</v>
      </c>
      <c r="O1999" t="s">
        <v>128</v>
      </c>
      <c r="V1999">
        <v>104630616</v>
      </c>
      <c r="W1999">
        <v>83727432</v>
      </c>
      <c r="Z1999">
        <v>1837517</v>
      </c>
      <c r="AA1999">
        <v>1538770</v>
      </c>
      <c r="AB1999">
        <v>73015176</v>
      </c>
      <c r="AC1999">
        <v>5873180</v>
      </c>
      <c r="AF1999">
        <v>227532704</v>
      </c>
      <c r="AG1999">
        <v>59300688</v>
      </c>
      <c r="AH1999">
        <v>391415</v>
      </c>
      <c r="AI1999">
        <v>2993177</v>
      </c>
      <c r="AJ1999">
        <v>3384592</v>
      </c>
      <c r="AK1999">
        <v>13323331</v>
      </c>
      <c r="AL1999">
        <v>13831827</v>
      </c>
      <c r="AM1999">
        <v>152029216</v>
      </c>
      <c r="AN1999">
        <v>71072944</v>
      </c>
      <c r="AO1999">
        <v>17333254</v>
      </c>
      <c r="AR1999">
        <v>227532704</v>
      </c>
      <c r="AS1999">
        <v>152029216</v>
      </c>
      <c r="AT1999">
        <v>549</v>
      </c>
      <c r="AU1999">
        <v>0.71799999999999997</v>
      </c>
      <c r="AW1999">
        <v>0.110448</v>
      </c>
      <c r="AX1999">
        <v>0.57611900000000005</v>
      </c>
      <c r="AY1999">
        <v>2.9850700000000001E-2</v>
      </c>
      <c r="AZ1999">
        <v>56497.5</v>
      </c>
    </row>
    <row r="2000" spans="1:52">
      <c r="A2000">
        <v>2000</v>
      </c>
      <c r="B2000">
        <v>174914</v>
      </c>
      <c r="C2000" t="s">
        <v>230</v>
      </c>
      <c r="D2000" t="s">
        <v>127</v>
      </c>
      <c r="E2000">
        <f t="shared" si="31"/>
        <v>0</v>
      </c>
      <c r="F2000">
        <f>IF(ISNA(VLOOKUP(B2000,criteria!$U$2:$U$174,1,0)),0,1)</f>
        <v>1</v>
      </c>
      <c r="G2000" t="s">
        <v>636</v>
      </c>
      <c r="H2000" t="s">
        <v>636</v>
      </c>
      <c r="N2000">
        <v>551051096</v>
      </c>
      <c r="O2000" t="s">
        <v>128</v>
      </c>
      <c r="V2000">
        <v>113640264</v>
      </c>
      <c r="W2000">
        <v>91279544</v>
      </c>
      <c r="Z2000">
        <v>2034146</v>
      </c>
      <c r="AA2000">
        <v>2414819</v>
      </c>
      <c r="AB2000">
        <v>19217510</v>
      </c>
      <c r="AC2000">
        <v>5361962</v>
      </c>
      <c r="AF2000">
        <v>168033264</v>
      </c>
      <c r="AG2000">
        <v>66754380</v>
      </c>
      <c r="AH2000">
        <v>469797</v>
      </c>
      <c r="AI2000">
        <v>3254776</v>
      </c>
      <c r="AJ2000">
        <v>3724573</v>
      </c>
      <c r="AK2000">
        <v>14231550</v>
      </c>
      <c r="AL2000">
        <v>14501452</v>
      </c>
      <c r="AM2000">
        <v>167046464</v>
      </c>
      <c r="AN2000">
        <v>77778344</v>
      </c>
      <c r="AO2000">
        <v>19450432</v>
      </c>
      <c r="AR2000">
        <v>168033264</v>
      </c>
      <c r="AS2000">
        <v>167046464</v>
      </c>
      <c r="AT2000">
        <v>580</v>
      </c>
      <c r="AU2000">
        <v>0.68100000000000005</v>
      </c>
      <c r="AW2000">
        <v>0.11840199999999999</v>
      </c>
      <c r="AX2000">
        <v>0.55254099999999995</v>
      </c>
      <c r="AY2000">
        <v>2.6640400000000002E-2</v>
      </c>
      <c r="AZ2000">
        <v>60492</v>
      </c>
    </row>
    <row r="2001" spans="1:52">
      <c r="A2001">
        <v>2001</v>
      </c>
      <c r="B2001">
        <v>174914</v>
      </c>
      <c r="C2001" t="s">
        <v>230</v>
      </c>
      <c r="D2001" t="s">
        <v>127</v>
      </c>
      <c r="E2001">
        <f t="shared" si="31"/>
        <v>1</v>
      </c>
      <c r="F2001">
        <f>IF(ISNA(VLOOKUP(B2001,criteria!$U$2:$U$174,1,0)),0,1)</f>
        <v>1</v>
      </c>
      <c r="G2001">
        <v>0.81025483573840962</v>
      </c>
      <c r="H2001">
        <v>0.40583554376657827</v>
      </c>
      <c r="I2001">
        <v>3257</v>
      </c>
      <c r="J2001">
        <v>2639</v>
      </c>
      <c r="K2001">
        <v>1070</v>
      </c>
      <c r="L2001">
        <v>1</v>
      </c>
      <c r="M2001">
        <v>1071</v>
      </c>
      <c r="V2001">
        <v>123645664</v>
      </c>
      <c r="W2001">
        <v>97403064</v>
      </c>
      <c r="Z2001">
        <v>2463772</v>
      </c>
      <c r="AA2001">
        <v>2353406</v>
      </c>
      <c r="AB2001">
        <v>27044498</v>
      </c>
      <c r="AC2001">
        <v>4636344</v>
      </c>
      <c r="AF2001">
        <v>152553504</v>
      </c>
      <c r="AG2001">
        <v>69787104</v>
      </c>
      <c r="AH2001">
        <v>342767</v>
      </c>
      <c r="AI2001">
        <v>2016124</v>
      </c>
      <c r="AJ2001">
        <v>2358891</v>
      </c>
      <c r="AK2001">
        <v>14739926</v>
      </c>
      <c r="AL2001">
        <v>14742594</v>
      </c>
      <c r="AM2001">
        <v>158485888</v>
      </c>
      <c r="AN2001">
        <v>75803752</v>
      </c>
      <c r="AO2001">
        <v>19848168</v>
      </c>
      <c r="AR2001">
        <v>152553504</v>
      </c>
      <c r="AS2001">
        <v>158485888</v>
      </c>
      <c r="AT2001">
        <v>697</v>
      </c>
      <c r="AU2001">
        <v>0.70299999999999996</v>
      </c>
      <c r="AW2001">
        <v>0.121628</v>
      </c>
      <c r="AX2001">
        <v>0.53114300000000003</v>
      </c>
      <c r="AY2001">
        <v>3.5801899999999998E-2</v>
      </c>
      <c r="AZ2001">
        <v>64326</v>
      </c>
    </row>
    <row r="2002" spans="1:52">
      <c r="A2002">
        <v>2002</v>
      </c>
      <c r="B2002">
        <v>174914</v>
      </c>
      <c r="C2002" t="s">
        <v>230</v>
      </c>
      <c r="D2002" t="s">
        <v>127</v>
      </c>
      <c r="E2002">
        <f t="shared" si="31"/>
        <v>1</v>
      </c>
      <c r="F2002">
        <f>IF(ISNA(VLOOKUP(B2002,criteria!$U$2:$U$174,1,0)),0,1)</f>
        <v>1</v>
      </c>
      <c r="G2002">
        <v>0.87459599224305107</v>
      </c>
      <c r="H2002">
        <v>0.40539541759053954</v>
      </c>
      <c r="I2002">
        <v>3094</v>
      </c>
      <c r="J2002">
        <v>2706</v>
      </c>
      <c r="K2002">
        <v>1097</v>
      </c>
      <c r="L2002">
        <v>0</v>
      </c>
      <c r="M2002">
        <v>1097</v>
      </c>
      <c r="N2002" t="s">
        <v>153</v>
      </c>
      <c r="O2002" t="s">
        <v>128</v>
      </c>
      <c r="V2002">
        <v>132973680</v>
      </c>
      <c r="W2002">
        <v>103970568</v>
      </c>
      <c r="Z2002">
        <v>2176222</v>
      </c>
      <c r="AA2002">
        <v>1638742</v>
      </c>
      <c r="AB2002">
        <v>37833740</v>
      </c>
      <c r="AC2002">
        <v>4422202</v>
      </c>
      <c r="AF2002">
        <v>187177664</v>
      </c>
      <c r="AG2002">
        <v>74475280</v>
      </c>
      <c r="AH2002">
        <v>480330</v>
      </c>
      <c r="AI2002">
        <v>1836751</v>
      </c>
      <c r="AJ2002">
        <v>2317081</v>
      </c>
      <c r="AK2002">
        <v>16158728</v>
      </c>
      <c r="AL2002">
        <v>15059502</v>
      </c>
      <c r="AM2002">
        <v>165737408</v>
      </c>
      <c r="AN2002">
        <v>80948880</v>
      </c>
      <c r="AO2002">
        <v>19569908</v>
      </c>
      <c r="AP2002">
        <v>243194464</v>
      </c>
      <c r="AQ2002">
        <v>258809216</v>
      </c>
      <c r="AR2002">
        <v>187177664</v>
      </c>
      <c r="AS2002">
        <v>165737408</v>
      </c>
      <c r="AT2002">
        <v>728</v>
      </c>
      <c r="AU2002">
        <v>0.76200000000000001</v>
      </c>
      <c r="AW2002">
        <v>0.107125</v>
      </c>
      <c r="AX2002">
        <v>0.52854999999999996</v>
      </c>
      <c r="AY2002">
        <v>2.8802399999999999E-2</v>
      </c>
      <c r="AZ2002">
        <v>66480</v>
      </c>
    </row>
    <row r="2003" spans="1:52">
      <c r="A2003">
        <v>2003</v>
      </c>
      <c r="B2003">
        <v>174914</v>
      </c>
      <c r="C2003" t="s">
        <v>230</v>
      </c>
      <c r="D2003" t="s">
        <v>127</v>
      </c>
      <c r="E2003">
        <f t="shared" si="31"/>
        <v>1</v>
      </c>
      <c r="F2003">
        <f>IF(ISNA(VLOOKUP(B2003,criteria!$U$2:$U$174,1,0)),0,1)</f>
        <v>1</v>
      </c>
      <c r="G2003">
        <v>0.86706948640483383</v>
      </c>
      <c r="H2003">
        <v>0.40224545102593884</v>
      </c>
      <c r="I2003">
        <v>2979</v>
      </c>
      <c r="J2003">
        <v>2583</v>
      </c>
      <c r="K2003">
        <v>1036</v>
      </c>
      <c r="L2003">
        <v>3</v>
      </c>
      <c r="M2003">
        <v>1039</v>
      </c>
      <c r="V2003">
        <v>139821568</v>
      </c>
      <c r="W2003">
        <v>106332960</v>
      </c>
      <c r="Y2003">
        <v>70411</v>
      </c>
      <c r="Z2003">
        <v>4155870</v>
      </c>
      <c r="AA2003">
        <v>1336124</v>
      </c>
      <c r="AB2003">
        <v>30969444</v>
      </c>
      <c r="AC2003">
        <v>5916980</v>
      </c>
      <c r="AF2003">
        <v>219547024</v>
      </c>
      <c r="AG2003">
        <v>87173216</v>
      </c>
      <c r="AH2003">
        <v>338371</v>
      </c>
      <c r="AI2003">
        <v>1718264</v>
      </c>
      <c r="AJ2003">
        <v>2056635</v>
      </c>
      <c r="AK2003">
        <v>15864945</v>
      </c>
      <c r="AL2003">
        <v>15239536</v>
      </c>
      <c r="AM2003">
        <v>172830400</v>
      </c>
      <c r="AN2003">
        <v>88507448</v>
      </c>
      <c r="AO2003">
        <v>23642212</v>
      </c>
      <c r="AP2003">
        <v>258809216</v>
      </c>
      <c r="AQ2003">
        <v>314077696</v>
      </c>
      <c r="AR2003">
        <v>219547024</v>
      </c>
      <c r="AS2003">
        <v>172830400</v>
      </c>
      <c r="AT2003">
        <v>740</v>
      </c>
      <c r="AU2003">
        <v>0.71299999999999997</v>
      </c>
      <c r="AW2003">
        <v>9.8303399999999999E-2</v>
      </c>
      <c r="AX2003">
        <v>0.53293400000000002</v>
      </c>
      <c r="AY2003">
        <v>1.8962099999999999E-2</v>
      </c>
      <c r="AZ2003">
        <v>66673.5</v>
      </c>
    </row>
    <row r="2004" spans="1:52">
      <c r="A2004">
        <v>2004</v>
      </c>
      <c r="B2004">
        <v>174914</v>
      </c>
      <c r="C2004" t="s">
        <v>230</v>
      </c>
      <c r="D2004" t="s">
        <v>127</v>
      </c>
      <c r="E2004">
        <f t="shared" si="31"/>
        <v>1</v>
      </c>
      <c r="F2004">
        <f>IF(ISNA(VLOOKUP(B2004,criteria!$U$2:$U$174,1,0)),0,1)</f>
        <v>1</v>
      </c>
      <c r="G2004">
        <v>0.81360320075311843</v>
      </c>
      <c r="H2004">
        <v>0.3361295921319063</v>
      </c>
      <c r="I2004">
        <v>4249</v>
      </c>
      <c r="J2004">
        <v>3457</v>
      </c>
      <c r="K2004">
        <v>1159</v>
      </c>
      <c r="L2004">
        <v>3</v>
      </c>
      <c r="M2004">
        <v>1162</v>
      </c>
      <c r="N2004" t="s">
        <v>153</v>
      </c>
      <c r="O2004" t="s">
        <v>128</v>
      </c>
      <c r="P2004" t="s">
        <v>50</v>
      </c>
      <c r="V2004">
        <v>148020320</v>
      </c>
      <c r="W2004">
        <v>108996336</v>
      </c>
      <c r="Y2004">
        <v>611154</v>
      </c>
      <c r="Z2004">
        <v>3384211</v>
      </c>
      <c r="AA2004">
        <v>2299909</v>
      </c>
      <c r="AB2004">
        <v>11457885</v>
      </c>
      <c r="AC2004">
        <v>5366065</v>
      </c>
      <c r="AF2004">
        <v>189968192</v>
      </c>
      <c r="AG2004">
        <v>88092616</v>
      </c>
      <c r="AH2004">
        <v>403925</v>
      </c>
      <c r="AI2004">
        <v>1575241</v>
      </c>
      <c r="AJ2004">
        <v>1979166</v>
      </c>
      <c r="AK2004">
        <v>15524423</v>
      </c>
      <c r="AL2004">
        <v>15685753</v>
      </c>
      <c r="AM2004">
        <v>174737024</v>
      </c>
      <c r="AN2004">
        <v>83594032</v>
      </c>
      <c r="AO2004">
        <v>21553582</v>
      </c>
      <c r="AP2004">
        <v>285878400</v>
      </c>
      <c r="AQ2004">
        <v>293281664</v>
      </c>
      <c r="AR2004">
        <v>189968192</v>
      </c>
      <c r="AS2004">
        <v>174737024</v>
      </c>
      <c r="AT2004">
        <v>800</v>
      </c>
      <c r="AU2004">
        <v>0.73599999999999999</v>
      </c>
      <c r="AW2004">
        <v>9.5472399999999999E-2</v>
      </c>
      <c r="AX2004">
        <v>0.53051199999999998</v>
      </c>
      <c r="AY2004">
        <v>2.2145700000000001E-2</v>
      </c>
      <c r="AZ2004">
        <v>71360.5</v>
      </c>
    </row>
    <row r="2005" spans="1:52">
      <c r="A2005">
        <v>2005</v>
      </c>
      <c r="B2005">
        <v>174914</v>
      </c>
      <c r="C2005" t="s">
        <v>152</v>
      </c>
      <c r="D2005" t="s">
        <v>127</v>
      </c>
      <c r="E2005">
        <f t="shared" si="31"/>
        <v>1</v>
      </c>
      <c r="F2005">
        <f>IF(ISNA(VLOOKUP(B2005,criteria!$U$2:$U$174,1,0)),0,1)</f>
        <v>1</v>
      </c>
      <c r="G2005">
        <v>0.80125391849529781</v>
      </c>
      <c r="H2005">
        <v>0.34585289514866979</v>
      </c>
      <c r="I2005">
        <v>4785</v>
      </c>
      <c r="J2005">
        <v>3834</v>
      </c>
      <c r="K2005">
        <v>1323</v>
      </c>
      <c r="L2005">
        <v>3</v>
      </c>
      <c r="M2005">
        <v>1326</v>
      </c>
      <c r="V2005">
        <v>167783888</v>
      </c>
      <c r="W2005">
        <v>121430272</v>
      </c>
      <c r="Y2005">
        <v>19812</v>
      </c>
      <c r="Z2005">
        <v>3321426</v>
      </c>
      <c r="AA2005">
        <v>1202413</v>
      </c>
      <c r="AB2005">
        <v>47572048</v>
      </c>
      <c r="AC2005">
        <v>6411335</v>
      </c>
      <c r="AF2005">
        <v>250936640</v>
      </c>
      <c r="AG2005">
        <v>91608936</v>
      </c>
      <c r="AH2005">
        <v>555177</v>
      </c>
      <c r="AI2005">
        <v>1348875</v>
      </c>
      <c r="AJ2005">
        <v>1904052</v>
      </c>
      <c r="AK2005">
        <v>14814182</v>
      </c>
      <c r="AL2005">
        <v>16274270</v>
      </c>
      <c r="AM2005">
        <v>183004928</v>
      </c>
      <c r="AN2005">
        <v>85754944</v>
      </c>
      <c r="AO2005">
        <v>22969228</v>
      </c>
      <c r="AP2005">
        <v>271316000</v>
      </c>
      <c r="AQ2005">
        <v>300404000</v>
      </c>
      <c r="AR2005">
        <v>250936640</v>
      </c>
      <c r="AS2005">
        <v>183004928</v>
      </c>
      <c r="AT2005">
        <v>802</v>
      </c>
      <c r="AU2005">
        <v>0.74099999999999999</v>
      </c>
      <c r="AW2005">
        <v>8.2816699999999993E-2</v>
      </c>
      <c r="AX2005">
        <v>0.51594300000000004</v>
      </c>
      <c r="AY2005">
        <v>1.9043399999999999E-2</v>
      </c>
      <c r="AZ2005">
        <v>76800</v>
      </c>
    </row>
    <row r="2006" spans="1:52">
      <c r="A2006">
        <v>2006</v>
      </c>
      <c r="B2006">
        <v>174914</v>
      </c>
      <c r="C2006" t="s">
        <v>152</v>
      </c>
      <c r="D2006" t="s">
        <v>127</v>
      </c>
      <c r="E2006">
        <f t="shared" si="31"/>
        <v>1</v>
      </c>
      <c r="F2006">
        <f>IF(ISNA(VLOOKUP(B2006,criteria!$U$2:$U$174,1,0)),0,1)</f>
        <v>1</v>
      </c>
      <c r="G2006">
        <v>0.83082545141874464</v>
      </c>
      <c r="H2006">
        <v>0.33609314359637776</v>
      </c>
      <c r="I2006">
        <v>4652</v>
      </c>
      <c r="J2006">
        <v>3865</v>
      </c>
      <c r="K2006">
        <v>1299</v>
      </c>
      <c r="L2006">
        <v>0</v>
      </c>
      <c r="M2006">
        <v>1299</v>
      </c>
      <c r="N2006" t="s">
        <v>153</v>
      </c>
      <c r="O2006" t="s">
        <v>128</v>
      </c>
      <c r="P2006" t="s">
        <v>50</v>
      </c>
      <c r="Q2006" t="s">
        <v>51</v>
      </c>
      <c r="V2006">
        <v>185180144</v>
      </c>
      <c r="W2006">
        <v>131619216</v>
      </c>
      <c r="Y2006">
        <v>45516</v>
      </c>
      <c r="Z2006">
        <v>3959950</v>
      </c>
      <c r="AA2006">
        <v>1285879</v>
      </c>
      <c r="AB2006">
        <v>26169320</v>
      </c>
      <c r="AC2006">
        <v>5096604</v>
      </c>
      <c r="AF2006">
        <v>262729264</v>
      </c>
      <c r="AG2006">
        <v>97989320</v>
      </c>
      <c r="AH2006">
        <v>607246</v>
      </c>
      <c r="AI2006">
        <v>1067072</v>
      </c>
      <c r="AJ2006">
        <v>1674318</v>
      </c>
      <c r="AK2006">
        <v>16344391</v>
      </c>
      <c r="AL2006">
        <v>16999996</v>
      </c>
      <c r="AM2006">
        <v>195164592</v>
      </c>
      <c r="AN2006">
        <v>90251016</v>
      </c>
      <c r="AO2006">
        <v>23690284</v>
      </c>
      <c r="AP2006">
        <v>300403488</v>
      </c>
      <c r="AQ2006">
        <v>359350208</v>
      </c>
      <c r="AR2006">
        <v>262729264</v>
      </c>
      <c r="AS2006">
        <v>195164592</v>
      </c>
      <c r="AT2006">
        <v>774</v>
      </c>
      <c r="AU2006">
        <v>0.71699999999999997</v>
      </c>
      <c r="AW2006">
        <v>7.3367299999999996E-2</v>
      </c>
      <c r="AX2006">
        <v>0.50890599999999997</v>
      </c>
      <c r="AY2006">
        <v>1.73876E-2</v>
      </c>
      <c r="AZ2006">
        <v>80122.5</v>
      </c>
    </row>
    <row r="2007" spans="1:52">
      <c r="A2007">
        <v>2007</v>
      </c>
      <c r="B2007">
        <v>174914</v>
      </c>
      <c r="C2007" t="s">
        <v>152</v>
      </c>
      <c r="D2007" t="s">
        <v>127</v>
      </c>
      <c r="E2007">
        <f t="shared" si="31"/>
        <v>1</v>
      </c>
      <c r="F2007">
        <f>IF(ISNA(VLOOKUP(B2007,criteria!$U$2:$U$174,1,0)),0,1)</f>
        <v>1</v>
      </c>
      <c r="G2007">
        <v>0.80448190789473684</v>
      </c>
      <c r="H2007">
        <v>0.33605928954766162</v>
      </c>
      <c r="I2007">
        <v>4864</v>
      </c>
      <c r="J2007">
        <v>3913</v>
      </c>
      <c r="K2007">
        <v>1312</v>
      </c>
      <c r="L2007">
        <v>3</v>
      </c>
      <c r="M2007">
        <v>1315</v>
      </c>
      <c r="V2007">
        <v>203163088</v>
      </c>
      <c r="W2007">
        <v>141950288</v>
      </c>
      <c r="Y2007">
        <v>91587</v>
      </c>
      <c r="Z2007">
        <v>3073769</v>
      </c>
      <c r="AA2007">
        <v>900123</v>
      </c>
      <c r="AB2007">
        <v>42072476</v>
      </c>
      <c r="AC2007">
        <v>4918057</v>
      </c>
      <c r="AF2007">
        <v>215079216</v>
      </c>
      <c r="AG2007">
        <v>100192384</v>
      </c>
      <c r="AH2007">
        <v>758243</v>
      </c>
      <c r="AI2007">
        <v>1350255</v>
      </c>
      <c r="AJ2007">
        <v>2108498</v>
      </c>
      <c r="AK2007">
        <v>17629056</v>
      </c>
      <c r="AL2007">
        <v>18251046</v>
      </c>
      <c r="AM2007">
        <v>205464080</v>
      </c>
      <c r="AN2007">
        <v>95691048</v>
      </c>
      <c r="AO2007">
        <v>24458982</v>
      </c>
      <c r="AP2007">
        <v>359350208</v>
      </c>
      <c r="AQ2007">
        <v>350964672</v>
      </c>
      <c r="AR2007">
        <v>215079216</v>
      </c>
      <c r="AS2007">
        <v>205464080</v>
      </c>
      <c r="AT2007">
        <v>792</v>
      </c>
      <c r="AU2007">
        <v>0.72299999999999998</v>
      </c>
      <c r="AW2007">
        <v>7.1644399999999997E-2</v>
      </c>
      <c r="AX2007">
        <v>0.49417299999999997</v>
      </c>
      <c r="AY2007">
        <v>1.6400499999999998E-2</v>
      </c>
      <c r="AZ2007">
        <v>80736</v>
      </c>
    </row>
    <row r="2008" spans="1:52">
      <c r="A2008">
        <v>2008</v>
      </c>
      <c r="B2008">
        <v>174914</v>
      </c>
      <c r="C2008" t="s">
        <v>152</v>
      </c>
      <c r="D2008" t="s">
        <v>127</v>
      </c>
      <c r="E2008">
        <f t="shared" si="31"/>
        <v>1</v>
      </c>
      <c r="F2008">
        <f>IF(ISNA(VLOOKUP(B2008,criteria!$U$2:$U$174,1,0)),0,1)</f>
        <v>1</v>
      </c>
      <c r="G2008">
        <v>0.80989119683481703</v>
      </c>
      <c r="H2008">
        <v>0.32291157791890573</v>
      </c>
      <c r="I2008">
        <v>5055</v>
      </c>
      <c r="J2008">
        <v>4094</v>
      </c>
      <c r="K2008">
        <v>1320</v>
      </c>
      <c r="L2008">
        <v>2</v>
      </c>
      <c r="M2008">
        <v>1322</v>
      </c>
      <c r="N2008" t="s">
        <v>153</v>
      </c>
      <c r="O2008" t="s">
        <v>128</v>
      </c>
      <c r="P2008" t="s">
        <v>50</v>
      </c>
      <c r="Q2008" t="s">
        <v>51</v>
      </c>
      <c r="V2008">
        <v>218297840</v>
      </c>
      <c r="W2008">
        <v>151252912</v>
      </c>
      <c r="Y2008">
        <v>138487</v>
      </c>
      <c r="Z2008">
        <v>3040530</v>
      </c>
      <c r="AA2008">
        <v>960790</v>
      </c>
      <c r="AB2008">
        <v>36254168</v>
      </c>
      <c r="AC2008">
        <v>7184059</v>
      </c>
      <c r="AF2008">
        <v>142865328</v>
      </c>
      <c r="AG2008">
        <v>105317584</v>
      </c>
      <c r="AH2008">
        <v>801800</v>
      </c>
      <c r="AI2008">
        <v>1616177</v>
      </c>
      <c r="AJ2008">
        <v>2417977</v>
      </c>
      <c r="AK2008">
        <v>18026554</v>
      </c>
      <c r="AL2008">
        <v>20425000</v>
      </c>
      <c r="AM2008">
        <v>218086528</v>
      </c>
      <c r="AN2008">
        <v>102091792</v>
      </c>
      <c r="AO2008">
        <v>24680832</v>
      </c>
      <c r="AP2008">
        <v>350964672</v>
      </c>
      <c r="AQ2008">
        <v>250685632</v>
      </c>
      <c r="AR2008">
        <v>142865328</v>
      </c>
      <c r="AS2008">
        <v>218086528</v>
      </c>
      <c r="AT2008">
        <v>746</v>
      </c>
      <c r="AU2008">
        <v>0.71899999999999997</v>
      </c>
      <c r="AW2008">
        <v>8.1933599999999995E-2</v>
      </c>
      <c r="AX2008">
        <v>0.488734</v>
      </c>
      <c r="AY2008">
        <v>2.0483399999999999E-2</v>
      </c>
      <c r="AZ2008">
        <v>82934</v>
      </c>
    </row>
    <row r="2009" spans="1:52">
      <c r="A2009">
        <v>2009</v>
      </c>
      <c r="B2009">
        <v>174914</v>
      </c>
      <c r="C2009" t="s">
        <v>152</v>
      </c>
      <c r="D2009" t="s">
        <v>127</v>
      </c>
      <c r="E2009">
        <f t="shared" si="31"/>
        <v>1</v>
      </c>
      <c r="F2009">
        <f>IF(ISNA(VLOOKUP(B2009,criteria!$U$2:$U$174,1,0)),0,1)</f>
        <v>1</v>
      </c>
      <c r="G2009">
        <v>0.86653504442250739</v>
      </c>
      <c r="H2009">
        <v>0.30804283435862384</v>
      </c>
      <c r="I2009">
        <v>5065</v>
      </c>
      <c r="J2009">
        <v>4389</v>
      </c>
      <c r="K2009">
        <v>1352</v>
      </c>
      <c r="L2009">
        <v>0</v>
      </c>
      <c r="M2009">
        <v>1352</v>
      </c>
      <c r="V2009">
        <v>228635680</v>
      </c>
      <c r="W2009">
        <v>153602192</v>
      </c>
      <c r="Z2009">
        <v>3451395</v>
      </c>
      <c r="AA2009">
        <v>737346</v>
      </c>
      <c r="AB2009">
        <v>20831354</v>
      </c>
      <c r="AC2009">
        <v>6787501</v>
      </c>
      <c r="AF2009">
        <v>262203920</v>
      </c>
      <c r="AG2009">
        <v>106568472</v>
      </c>
      <c r="AH2009">
        <v>1112875</v>
      </c>
      <c r="AI2009">
        <v>1334450</v>
      </c>
      <c r="AJ2009">
        <v>2447325</v>
      </c>
      <c r="AK2009">
        <v>18143172</v>
      </c>
      <c r="AL2009">
        <v>20748514</v>
      </c>
      <c r="AM2009">
        <v>215678656</v>
      </c>
      <c r="AN2009">
        <v>106125632</v>
      </c>
      <c r="AO2009">
        <v>25280764</v>
      </c>
      <c r="AP2009">
        <v>250685632</v>
      </c>
      <c r="AQ2009">
        <v>276888640</v>
      </c>
      <c r="AR2009">
        <v>262203920</v>
      </c>
      <c r="AS2009">
        <v>215678656</v>
      </c>
      <c r="AT2009">
        <v>889</v>
      </c>
      <c r="AU2009">
        <v>0.76600000000000001</v>
      </c>
      <c r="AW2009">
        <v>8.8022500000000004E-2</v>
      </c>
      <c r="AX2009">
        <v>0.47266900000000001</v>
      </c>
      <c r="AY2009">
        <v>2.00965E-2</v>
      </c>
      <c r="AZ2009">
        <v>82458.5</v>
      </c>
    </row>
    <row r="2010" spans="1:52">
      <c r="A2010">
        <v>2010</v>
      </c>
      <c r="B2010">
        <v>174914</v>
      </c>
      <c r="C2010" t="s">
        <v>152</v>
      </c>
      <c r="D2010" t="s">
        <v>127</v>
      </c>
      <c r="E2010">
        <f t="shared" si="31"/>
        <v>1</v>
      </c>
      <c r="F2010">
        <f>IF(ISNA(VLOOKUP(B2010,criteria!$U$2:$U$174,1,0)),0,1)</f>
        <v>1</v>
      </c>
      <c r="G2010">
        <v>0.84921875000000002</v>
      </c>
      <c r="H2010">
        <v>0.34935602575896962</v>
      </c>
      <c r="I2010">
        <v>5120</v>
      </c>
      <c r="J2010">
        <v>4348</v>
      </c>
      <c r="K2010">
        <v>1519</v>
      </c>
      <c r="L2010">
        <v>0</v>
      </c>
      <c r="M2010">
        <v>1519</v>
      </c>
      <c r="N2010" t="s">
        <v>153</v>
      </c>
      <c r="O2010" t="s">
        <v>128</v>
      </c>
      <c r="P2010" t="s">
        <v>50</v>
      </c>
      <c r="Q2010" t="s">
        <v>51</v>
      </c>
      <c r="R2010">
        <v>-93.189899999999994</v>
      </c>
      <c r="S2010">
        <v>44.941600000000001</v>
      </c>
      <c r="V2010">
        <v>241972704</v>
      </c>
      <c r="W2010">
        <v>156752736</v>
      </c>
      <c r="Z2010">
        <v>3418222</v>
      </c>
      <c r="AA2010">
        <v>852462</v>
      </c>
      <c r="AB2010">
        <v>24206128</v>
      </c>
      <c r="AC2010">
        <v>7387844</v>
      </c>
      <c r="AF2010">
        <v>307379072</v>
      </c>
      <c r="AG2010">
        <v>111419224</v>
      </c>
      <c r="AH2010">
        <v>1083245</v>
      </c>
      <c r="AI2010">
        <v>1235836</v>
      </c>
      <c r="AJ2010">
        <v>2319081</v>
      </c>
      <c r="AK2010">
        <v>18260832</v>
      </c>
      <c r="AL2010">
        <v>26147708</v>
      </c>
      <c r="AM2010">
        <v>226897136</v>
      </c>
      <c r="AN2010">
        <v>110942248</v>
      </c>
      <c r="AO2010">
        <v>25621316</v>
      </c>
      <c r="AP2010">
        <v>276888640</v>
      </c>
      <c r="AQ2010">
        <v>335508384</v>
      </c>
      <c r="AR2010">
        <v>307379072</v>
      </c>
      <c r="AS2010">
        <v>226897136</v>
      </c>
      <c r="AT2010">
        <v>985</v>
      </c>
      <c r="AU2010">
        <v>0.74299999999999999</v>
      </c>
      <c r="AW2010">
        <v>7.4780600000000003E-2</v>
      </c>
      <c r="AX2010">
        <v>0.47806199999999999</v>
      </c>
      <c r="AY2010">
        <v>1.52614E-2</v>
      </c>
      <c r="AZ2010">
        <v>82718</v>
      </c>
    </row>
    <row r="2011" spans="1:52">
      <c r="A2011">
        <v>2011</v>
      </c>
      <c r="B2011">
        <v>174914</v>
      </c>
      <c r="C2011" t="s">
        <v>152</v>
      </c>
      <c r="D2011" t="s">
        <v>127</v>
      </c>
      <c r="E2011">
        <f t="shared" si="31"/>
        <v>1</v>
      </c>
      <c r="F2011">
        <f>IF(ISNA(VLOOKUP(B2011,criteria!$U$2:$U$174,1,0)),0,1)</f>
        <v>1</v>
      </c>
      <c r="G2011">
        <v>0.84476190476190471</v>
      </c>
      <c r="H2011">
        <v>0.29853438556933481</v>
      </c>
      <c r="I2011">
        <v>5250</v>
      </c>
      <c r="J2011">
        <v>4435</v>
      </c>
      <c r="K2011">
        <v>1324</v>
      </c>
      <c r="L2011">
        <v>0</v>
      </c>
      <c r="M2011">
        <v>1324</v>
      </c>
      <c r="N2011" t="s">
        <v>153</v>
      </c>
      <c r="O2011" t="s">
        <v>128</v>
      </c>
      <c r="P2011" t="s">
        <v>50</v>
      </c>
      <c r="Q2011" t="s">
        <v>51</v>
      </c>
      <c r="R2011">
        <v>-93.189400000000006</v>
      </c>
      <c r="S2011">
        <v>44.941699999999997</v>
      </c>
      <c r="T2011">
        <v>2.1000000000000001E-2</v>
      </c>
      <c r="U2011">
        <v>1925</v>
      </c>
      <c r="V2011">
        <v>249529072</v>
      </c>
      <c r="W2011">
        <v>161339696</v>
      </c>
      <c r="Z2011">
        <v>2714910</v>
      </c>
      <c r="AA2011">
        <v>817635</v>
      </c>
      <c r="AB2011">
        <v>31767916</v>
      </c>
      <c r="AC2011">
        <v>7048941</v>
      </c>
      <c r="AF2011">
        <v>234790160</v>
      </c>
      <c r="AG2011">
        <v>110215144</v>
      </c>
      <c r="AH2011">
        <v>851101</v>
      </c>
      <c r="AI2011">
        <v>1395713</v>
      </c>
      <c r="AJ2011">
        <v>2246814</v>
      </c>
      <c r="AK2011">
        <v>18289680</v>
      </c>
      <c r="AL2011">
        <v>30229558</v>
      </c>
      <c r="AM2011">
        <v>231934640</v>
      </c>
      <c r="AN2011">
        <v>111575280</v>
      </c>
      <c r="AO2011">
        <v>25545604</v>
      </c>
      <c r="AP2011">
        <v>335508384</v>
      </c>
      <c r="AQ2011">
        <v>321811360</v>
      </c>
      <c r="AR2011">
        <v>234790160</v>
      </c>
      <c r="AS2011">
        <v>231934640</v>
      </c>
      <c r="AT2011">
        <v>966</v>
      </c>
      <c r="AU2011">
        <v>0.74399999999999999</v>
      </c>
      <c r="AW2011">
        <v>7.4074100000000004E-2</v>
      </c>
      <c r="AX2011">
        <v>0.51631800000000005</v>
      </c>
      <c r="AY2011">
        <v>2.1268800000000001E-2</v>
      </c>
      <c r="AZ2011">
        <v>88822</v>
      </c>
    </row>
    <row r="2012" spans="1:52">
      <c r="A2012">
        <v>2012</v>
      </c>
      <c r="B2012">
        <v>174914</v>
      </c>
      <c r="C2012" t="s">
        <v>202</v>
      </c>
      <c r="D2012" t="s">
        <v>127</v>
      </c>
      <c r="E2012">
        <f t="shared" si="31"/>
        <v>1</v>
      </c>
      <c r="F2012">
        <f>IF(ISNA(VLOOKUP(B2012,criteria!$U$2:$U$174,1,0)),0,1)</f>
        <v>1</v>
      </c>
      <c r="G2012">
        <v>0.86665423349496462</v>
      </c>
      <c r="H2012">
        <v>0.31138368840111902</v>
      </c>
      <c r="I2012">
        <v>5362</v>
      </c>
      <c r="J2012">
        <v>4647</v>
      </c>
      <c r="K2012">
        <v>1447</v>
      </c>
      <c r="L2012">
        <v>0</v>
      </c>
      <c r="M2012">
        <v>1447</v>
      </c>
      <c r="T2012">
        <v>3.5999999999999997E-2</v>
      </c>
      <c r="U2012">
        <v>2130</v>
      </c>
      <c r="V2012">
        <v>263493216</v>
      </c>
      <c r="W2012">
        <v>169280224</v>
      </c>
      <c r="Z2012">
        <v>2402849</v>
      </c>
      <c r="AA2012">
        <v>790372</v>
      </c>
      <c r="AB2012">
        <v>47570920</v>
      </c>
      <c r="AC2012">
        <v>7827776</v>
      </c>
      <c r="AF2012">
        <v>315038528</v>
      </c>
      <c r="AG2012">
        <v>115381704</v>
      </c>
      <c r="AH2012">
        <v>1063043</v>
      </c>
      <c r="AI2012">
        <v>1361874</v>
      </c>
      <c r="AJ2012">
        <v>2424917</v>
      </c>
      <c r="AK2012">
        <v>18707336</v>
      </c>
      <c r="AL2012">
        <v>29760788</v>
      </c>
      <c r="AM2012">
        <v>245315872</v>
      </c>
      <c r="AN2012">
        <v>116999400</v>
      </c>
      <c r="AO2012">
        <v>26843854</v>
      </c>
      <c r="AP2012">
        <v>321811360</v>
      </c>
      <c r="AQ2012">
        <v>347571712</v>
      </c>
      <c r="AR2012">
        <v>315038528</v>
      </c>
      <c r="AS2012">
        <v>245315872</v>
      </c>
      <c r="AT2012">
        <v>986</v>
      </c>
      <c r="AU2012">
        <v>0.751</v>
      </c>
      <c r="AW2012">
        <v>8.4486000000000006E-2</v>
      </c>
      <c r="AX2012">
        <v>0.51551400000000003</v>
      </c>
      <c r="AY2012">
        <v>2.5420600000000002E-2</v>
      </c>
      <c r="AZ2012">
        <v>89112</v>
      </c>
    </row>
    <row r="2013" spans="1:52">
      <c r="A2013">
        <v>2013</v>
      </c>
      <c r="B2013">
        <v>174914</v>
      </c>
      <c r="C2013" t="s">
        <v>152</v>
      </c>
      <c r="D2013" t="s">
        <v>127</v>
      </c>
      <c r="E2013">
        <f t="shared" si="31"/>
        <v>1</v>
      </c>
      <c r="F2013">
        <f>IF(ISNA(VLOOKUP(B2013,criteria!$U$2:$U$174,1,0)),0,1)</f>
        <v>1</v>
      </c>
      <c r="G2013">
        <v>0.8617328519855596</v>
      </c>
      <c r="H2013">
        <v>0.28655215751989943</v>
      </c>
      <c r="I2013">
        <v>5540</v>
      </c>
      <c r="J2013">
        <v>4774</v>
      </c>
      <c r="K2013">
        <v>1368</v>
      </c>
      <c r="L2013">
        <v>0</v>
      </c>
      <c r="M2013">
        <v>1368</v>
      </c>
      <c r="N2013" t="s">
        <v>153</v>
      </c>
      <c r="O2013" t="s">
        <v>128</v>
      </c>
      <c r="P2013" t="s">
        <v>50</v>
      </c>
      <c r="Q2013" t="s">
        <v>51</v>
      </c>
      <c r="R2013">
        <v>-93.189400000000006</v>
      </c>
      <c r="S2013">
        <v>44.941699999999997</v>
      </c>
      <c r="T2013">
        <v>4.2000000000000003E-2</v>
      </c>
      <c r="U2013">
        <v>2208</v>
      </c>
      <c r="V2013">
        <v>272837472</v>
      </c>
      <c r="W2013">
        <v>175803280</v>
      </c>
      <c r="Z2013">
        <v>1891807</v>
      </c>
      <c r="AA2013">
        <v>780080</v>
      </c>
      <c r="AB2013">
        <v>24274976</v>
      </c>
      <c r="AC2013">
        <v>6708855</v>
      </c>
      <c r="AF2013">
        <v>321048256</v>
      </c>
      <c r="AG2013">
        <v>124196216</v>
      </c>
      <c r="AH2013">
        <v>713897</v>
      </c>
      <c r="AI2013">
        <v>1402358</v>
      </c>
      <c r="AJ2013">
        <v>2116255</v>
      </c>
      <c r="AK2013">
        <v>19071468</v>
      </c>
      <c r="AL2013">
        <v>31080616</v>
      </c>
      <c r="AM2013">
        <v>258065216</v>
      </c>
      <c r="AN2013">
        <v>124308312</v>
      </c>
      <c r="AO2013">
        <v>30733464</v>
      </c>
      <c r="AP2013">
        <v>347571712</v>
      </c>
      <c r="AQ2013">
        <v>398087584</v>
      </c>
      <c r="AR2013">
        <v>321048256</v>
      </c>
      <c r="AS2013">
        <v>258065216</v>
      </c>
      <c r="AT2013">
        <v>954</v>
      </c>
      <c r="AU2013">
        <v>0.72199999999999998</v>
      </c>
      <c r="AW2013">
        <v>9.7345100000000004E-2</v>
      </c>
      <c r="AX2013">
        <v>0.48172399999999999</v>
      </c>
      <c r="AY2013">
        <v>2.7318200000000001E-2</v>
      </c>
      <c r="AZ2013">
        <v>89657</v>
      </c>
    </row>
    <row r="2014" spans="1:52">
      <c r="A2014">
        <v>2014</v>
      </c>
      <c r="B2014">
        <v>174914</v>
      </c>
      <c r="C2014" t="s">
        <v>152</v>
      </c>
      <c r="D2014" t="s">
        <v>127</v>
      </c>
      <c r="E2014">
        <f t="shared" si="31"/>
        <v>1</v>
      </c>
      <c r="F2014">
        <f>IF(ISNA(VLOOKUP(B2014,criteria!$U$2:$U$174,1,0)),0,1)</f>
        <v>1</v>
      </c>
      <c r="G2014">
        <v>0.86618004866180054</v>
      </c>
      <c r="H2014">
        <v>0.30445116681071738</v>
      </c>
      <c r="I2014">
        <v>5343</v>
      </c>
      <c r="J2014">
        <v>4628</v>
      </c>
      <c r="K2014">
        <v>1408</v>
      </c>
      <c r="L2014">
        <v>1</v>
      </c>
      <c r="M2014">
        <v>1409</v>
      </c>
      <c r="N2014" t="s">
        <v>153</v>
      </c>
      <c r="O2014" t="s">
        <v>128</v>
      </c>
      <c r="P2014" t="s">
        <v>50</v>
      </c>
      <c r="Q2014" t="s">
        <v>51</v>
      </c>
      <c r="R2014">
        <v>-93.189400000000006</v>
      </c>
      <c r="S2014">
        <v>44.941699999999997</v>
      </c>
      <c r="T2014">
        <v>2.1000000000000001E-2</v>
      </c>
      <c r="U2014">
        <v>2303</v>
      </c>
      <c r="V2014">
        <v>278958656</v>
      </c>
      <c r="W2014">
        <v>177183200</v>
      </c>
      <c r="Y2014">
        <v>9428</v>
      </c>
      <c r="Z2014">
        <v>2125704</v>
      </c>
      <c r="AA2014">
        <v>842705</v>
      </c>
      <c r="AB2014">
        <v>22232136</v>
      </c>
      <c r="AC2014">
        <v>1602438</v>
      </c>
      <c r="AF2014">
        <v>251739328</v>
      </c>
      <c r="AG2014">
        <v>121498032</v>
      </c>
      <c r="AH2014">
        <v>834930</v>
      </c>
      <c r="AI2014">
        <v>1374810</v>
      </c>
      <c r="AJ2014">
        <v>2209740</v>
      </c>
      <c r="AK2014">
        <v>18639992</v>
      </c>
      <c r="AL2014">
        <v>32821644</v>
      </c>
      <c r="AM2014">
        <v>248986288</v>
      </c>
      <c r="AN2014">
        <v>118507288</v>
      </c>
      <c r="AO2014">
        <v>29287712</v>
      </c>
      <c r="AP2014">
        <v>398087584</v>
      </c>
      <c r="AQ2014">
        <v>393551712</v>
      </c>
      <c r="AR2014">
        <v>251739328</v>
      </c>
      <c r="AS2014">
        <v>248986288</v>
      </c>
      <c r="AT2014">
        <v>1023</v>
      </c>
      <c r="AU2014">
        <v>0.75800000000000001</v>
      </c>
      <c r="AW2014">
        <v>9.8023100000000002E-2</v>
      </c>
      <c r="AX2014">
        <v>0.46787499999999999</v>
      </c>
      <c r="AY2014">
        <v>2.75947E-2</v>
      </c>
      <c r="AZ2014">
        <v>92824</v>
      </c>
    </row>
    <row r="2015" spans="1:52">
      <c r="A2015">
        <v>2015</v>
      </c>
      <c r="B2015">
        <v>174914</v>
      </c>
      <c r="C2015" t="s">
        <v>152</v>
      </c>
      <c r="D2015" t="s">
        <v>127</v>
      </c>
      <c r="E2015">
        <f t="shared" si="31"/>
        <v>1</v>
      </c>
      <c r="F2015">
        <f>IF(ISNA(VLOOKUP(B2015,criteria!$U$2:$U$174,1,0)),0,1)</f>
        <v>1</v>
      </c>
      <c r="G2015">
        <v>0.83958793230316409</v>
      </c>
      <c r="H2015">
        <v>0.31441717791411045</v>
      </c>
      <c r="I2015">
        <v>5436</v>
      </c>
      <c r="J2015">
        <v>4564</v>
      </c>
      <c r="K2015">
        <v>1419</v>
      </c>
      <c r="L2015">
        <v>16</v>
      </c>
      <c r="M2015">
        <v>1435</v>
      </c>
      <c r="N2015" t="s">
        <v>153</v>
      </c>
      <c r="O2015" t="s">
        <v>128</v>
      </c>
      <c r="P2015" t="s">
        <v>50</v>
      </c>
      <c r="Q2015" t="s">
        <v>51</v>
      </c>
      <c r="R2015">
        <v>-93.189400000000006</v>
      </c>
      <c r="S2015">
        <v>44.941699999999997</v>
      </c>
      <c r="T2015">
        <v>1.9E-2</v>
      </c>
      <c r="U2015">
        <v>2262</v>
      </c>
      <c r="V2015">
        <v>288787648</v>
      </c>
      <c r="W2015">
        <v>179936880</v>
      </c>
      <c r="Z2015">
        <v>2120510</v>
      </c>
      <c r="AA2015">
        <v>1339712</v>
      </c>
      <c r="AB2015">
        <v>22966036</v>
      </c>
      <c r="AC2015">
        <v>4108190</v>
      </c>
      <c r="AF2015">
        <v>241058608</v>
      </c>
      <c r="AG2015">
        <v>133657136</v>
      </c>
      <c r="AH2015">
        <v>890446</v>
      </c>
      <c r="AI2015">
        <v>1707616</v>
      </c>
      <c r="AJ2015">
        <v>2598062</v>
      </c>
      <c r="AK2015">
        <v>20436080</v>
      </c>
      <c r="AL2015">
        <v>35225492</v>
      </c>
      <c r="AM2015">
        <v>271298464</v>
      </c>
      <c r="AN2015">
        <v>132486904</v>
      </c>
      <c r="AO2015">
        <v>34930768</v>
      </c>
      <c r="AP2015">
        <v>393551712</v>
      </c>
      <c r="AQ2015">
        <v>368507200</v>
      </c>
      <c r="AR2015">
        <v>241058608</v>
      </c>
      <c r="AS2015">
        <v>271298464</v>
      </c>
      <c r="AT2015">
        <v>1148</v>
      </c>
      <c r="AU2015">
        <v>0.75600000000000001</v>
      </c>
      <c r="AW2015">
        <v>9.2773400000000006E-2</v>
      </c>
      <c r="AX2015">
        <v>0.474609</v>
      </c>
      <c r="AY2015">
        <v>2.3925800000000001E-2</v>
      </c>
      <c r="AZ2015">
        <v>93184</v>
      </c>
    </row>
    <row r="2016" spans="1:52">
      <c r="A2016">
        <v>2016</v>
      </c>
      <c r="B2016">
        <v>174914</v>
      </c>
      <c r="C2016" t="s">
        <v>152</v>
      </c>
      <c r="D2016" t="s">
        <v>127</v>
      </c>
      <c r="E2016">
        <f t="shared" si="31"/>
        <v>1</v>
      </c>
      <c r="F2016">
        <f>IF(ISNA(VLOOKUP(B2016,criteria!$U$2:$U$174,1,0)),0,1)</f>
        <v>1</v>
      </c>
      <c r="G2016">
        <v>0.82655521620318273</v>
      </c>
      <c r="H2016">
        <v>0.26234928043562816</v>
      </c>
      <c r="I2016">
        <v>6221</v>
      </c>
      <c r="J2016">
        <v>5142</v>
      </c>
      <c r="K2016">
        <v>1348</v>
      </c>
      <c r="L2016">
        <v>1</v>
      </c>
      <c r="M2016">
        <v>1349</v>
      </c>
      <c r="N2016" t="s">
        <v>153</v>
      </c>
      <c r="O2016" t="s">
        <v>128</v>
      </c>
      <c r="P2016" t="s">
        <v>50</v>
      </c>
      <c r="Q2016" t="s">
        <v>52</v>
      </c>
      <c r="R2016">
        <v>-93.189400000000006</v>
      </c>
      <c r="S2016">
        <v>44.941699999999997</v>
      </c>
      <c r="T2016">
        <v>1.7000000000000001E-2</v>
      </c>
      <c r="U2016">
        <v>2177</v>
      </c>
      <c r="V2016">
        <v>293435520</v>
      </c>
      <c r="W2016">
        <v>179032144</v>
      </c>
      <c r="Y2016">
        <v>3250</v>
      </c>
      <c r="Z2016">
        <v>2449481</v>
      </c>
      <c r="AA2016">
        <v>1305183</v>
      </c>
      <c r="AB2016">
        <v>39582732</v>
      </c>
      <c r="AC2016">
        <v>6093670</v>
      </c>
      <c r="AF2016">
        <v>334300320</v>
      </c>
      <c r="AG2016">
        <v>127980776</v>
      </c>
      <c r="AH2016">
        <v>943742</v>
      </c>
      <c r="AI2016">
        <v>2054672</v>
      </c>
      <c r="AJ2016">
        <v>2998414</v>
      </c>
      <c r="AK2016">
        <v>21113796</v>
      </c>
      <c r="AL2016">
        <v>32235576</v>
      </c>
      <c r="AM2016">
        <v>262083648</v>
      </c>
      <c r="AN2016">
        <v>128727784</v>
      </c>
      <c r="AO2016">
        <v>34706904</v>
      </c>
      <c r="AP2016">
        <v>368507200</v>
      </c>
      <c r="AQ2016">
        <v>412996672</v>
      </c>
      <c r="AR2016">
        <v>334300320</v>
      </c>
      <c r="AS2016">
        <v>262083648</v>
      </c>
      <c r="AT2016">
        <v>1016</v>
      </c>
      <c r="AU2016">
        <v>0.76900000000000002</v>
      </c>
      <c r="AW2016">
        <v>7.9726699999999998E-2</v>
      </c>
      <c r="AX2016">
        <v>0.488041</v>
      </c>
      <c r="AY2016">
        <v>2.2779000000000001E-2</v>
      </c>
      <c r="AZ2016">
        <v>94928.5</v>
      </c>
    </row>
    <row r="2017" spans="1:52">
      <c r="A2017">
        <v>2017</v>
      </c>
      <c r="B2017">
        <v>174914</v>
      </c>
      <c r="C2017" t="s">
        <v>152</v>
      </c>
      <c r="D2017" t="s">
        <v>127</v>
      </c>
      <c r="E2017">
        <f t="shared" si="31"/>
        <v>1</v>
      </c>
      <c r="F2017">
        <f>IF(ISNA(VLOOKUP(B2017,criteria!$U$2:$U$174,1,0)),0,1)</f>
        <v>1</v>
      </c>
      <c r="G2017">
        <v>0.84159030905420096</v>
      </c>
      <c r="H2017">
        <v>0.27643476656209631</v>
      </c>
      <c r="I2017">
        <v>6439</v>
      </c>
      <c r="J2017">
        <v>5419</v>
      </c>
      <c r="K2017">
        <v>1498</v>
      </c>
      <c r="L2017">
        <v>0</v>
      </c>
      <c r="M2017">
        <v>1498</v>
      </c>
      <c r="N2017" t="s">
        <v>153</v>
      </c>
      <c r="O2017" t="s">
        <v>128</v>
      </c>
      <c r="P2017" t="s">
        <v>50</v>
      </c>
      <c r="Q2017" t="s">
        <v>52</v>
      </c>
      <c r="R2017">
        <v>-93.188999999999993</v>
      </c>
      <c r="S2017">
        <v>44.943399999999997</v>
      </c>
      <c r="T2017">
        <v>1.9E-2</v>
      </c>
      <c r="U2017">
        <v>2276</v>
      </c>
      <c r="V2017">
        <v>303739488</v>
      </c>
      <c r="W2017">
        <v>178316880</v>
      </c>
      <c r="Z2017">
        <v>2857610</v>
      </c>
      <c r="AA2017">
        <v>1174803</v>
      </c>
      <c r="AB2017">
        <v>33811640</v>
      </c>
      <c r="AC2017">
        <v>1978329</v>
      </c>
      <c r="AF2017">
        <v>304269920</v>
      </c>
      <c r="AG2017">
        <v>128182112</v>
      </c>
      <c r="AH2017">
        <v>1122586</v>
      </c>
      <c r="AI2017">
        <v>2895576</v>
      </c>
      <c r="AJ2017">
        <v>4018162</v>
      </c>
      <c r="AK2017">
        <v>24498970</v>
      </c>
      <c r="AL2017">
        <v>31888428</v>
      </c>
      <c r="AM2017">
        <v>266593264</v>
      </c>
      <c r="AN2017">
        <v>131012696</v>
      </c>
      <c r="AO2017">
        <v>36147496</v>
      </c>
      <c r="AP2017">
        <v>412996672</v>
      </c>
      <c r="AQ2017">
        <v>436203296</v>
      </c>
      <c r="AR2017">
        <v>304269920</v>
      </c>
      <c r="AS2017">
        <v>266593264</v>
      </c>
    </row>
    <row r="2018" spans="1:52">
      <c r="A2018">
        <v>1990</v>
      </c>
      <c r="B2018">
        <v>175272</v>
      </c>
      <c r="C2018" t="s">
        <v>231</v>
      </c>
      <c r="D2018" t="s">
        <v>127</v>
      </c>
      <c r="E2018">
        <f t="shared" si="31"/>
        <v>0</v>
      </c>
      <c r="F2018">
        <f>IF(ISNA(VLOOKUP(B2018,criteria!$U$2:$U$174,1,0)),0,1)</f>
        <v>1</v>
      </c>
      <c r="G2018" t="s">
        <v>636</v>
      </c>
      <c r="H2018" t="s">
        <v>636</v>
      </c>
      <c r="V2018">
        <v>11570787</v>
      </c>
      <c r="Z2018">
        <v>3923607</v>
      </c>
      <c r="AA2018">
        <v>23333856</v>
      </c>
      <c r="AB2018">
        <v>824102</v>
      </c>
      <c r="AF2018">
        <v>48093532</v>
      </c>
      <c r="AG2018">
        <v>20676774</v>
      </c>
      <c r="AH2018">
        <v>1081883</v>
      </c>
      <c r="AI2018">
        <v>343938</v>
      </c>
      <c r="AJ2018">
        <v>1425821</v>
      </c>
      <c r="AK2018">
        <v>4574793</v>
      </c>
      <c r="AL2018">
        <v>2479808</v>
      </c>
      <c r="AM2018">
        <v>48754684</v>
      </c>
      <c r="AN2018">
        <v>24387544</v>
      </c>
      <c r="AO2018">
        <v>5853010</v>
      </c>
    </row>
    <row r="2019" spans="1:52">
      <c r="A2019">
        <v>1991</v>
      </c>
      <c r="B2019">
        <v>175272</v>
      </c>
      <c r="C2019" t="s">
        <v>231</v>
      </c>
      <c r="D2019" t="s">
        <v>127</v>
      </c>
      <c r="E2019">
        <f t="shared" si="31"/>
        <v>0</v>
      </c>
      <c r="F2019">
        <f>IF(ISNA(VLOOKUP(B2019,criteria!$U$2:$U$174,1,0)),0,1)</f>
        <v>1</v>
      </c>
      <c r="G2019" t="s">
        <v>636</v>
      </c>
      <c r="H2019" t="s">
        <v>636</v>
      </c>
      <c r="N2019">
        <v>559870838</v>
      </c>
      <c r="O2019" t="s">
        <v>128</v>
      </c>
      <c r="V2019">
        <v>12399730</v>
      </c>
      <c r="Z2019">
        <v>4287683</v>
      </c>
      <c r="AA2019">
        <v>24628892</v>
      </c>
      <c r="AB2019">
        <v>896921</v>
      </c>
      <c r="AF2019">
        <v>51089512</v>
      </c>
      <c r="AG2019">
        <v>20036540</v>
      </c>
      <c r="AH2019">
        <v>757339</v>
      </c>
      <c r="AI2019">
        <v>264526</v>
      </c>
      <c r="AJ2019">
        <v>1021865</v>
      </c>
      <c r="AK2019">
        <v>4606204</v>
      </c>
      <c r="AL2019">
        <v>3102199</v>
      </c>
      <c r="AM2019">
        <v>51040972</v>
      </c>
      <c r="AN2019">
        <v>22881584</v>
      </c>
      <c r="AO2019">
        <v>5731583</v>
      </c>
    </row>
    <row r="2020" spans="1:52">
      <c r="A2020">
        <v>1992</v>
      </c>
      <c r="B2020">
        <v>175272</v>
      </c>
      <c r="C2020" t="s">
        <v>231</v>
      </c>
      <c r="D2020" t="s">
        <v>127</v>
      </c>
      <c r="E2020">
        <f t="shared" si="31"/>
        <v>0</v>
      </c>
      <c r="F2020">
        <f>IF(ISNA(VLOOKUP(B2020,criteria!$U$2:$U$174,1,0)),0,1)</f>
        <v>1</v>
      </c>
      <c r="G2020" t="s">
        <v>636</v>
      </c>
      <c r="H2020" t="s">
        <v>636</v>
      </c>
      <c r="N2020">
        <v>559870838</v>
      </c>
      <c r="O2020" t="s">
        <v>128</v>
      </c>
      <c r="V2020">
        <v>14071937</v>
      </c>
      <c r="Z2020">
        <v>3883511</v>
      </c>
      <c r="AA2020">
        <v>24016240</v>
      </c>
      <c r="AB2020">
        <v>731591</v>
      </c>
      <c r="AF2020">
        <v>52146760</v>
      </c>
      <c r="AG2020">
        <v>19700756</v>
      </c>
      <c r="AH2020">
        <v>822137</v>
      </c>
      <c r="AI2020">
        <v>319324</v>
      </c>
      <c r="AJ2020">
        <v>1141461</v>
      </c>
      <c r="AK2020">
        <v>3933825</v>
      </c>
      <c r="AL2020">
        <v>3444086</v>
      </c>
      <c r="AM2020">
        <v>50942572</v>
      </c>
      <c r="AN2020">
        <v>22795752</v>
      </c>
      <c r="AO2020">
        <v>4559150</v>
      </c>
    </row>
    <row r="2021" spans="1:52">
      <c r="A2021">
        <v>1993</v>
      </c>
      <c r="B2021">
        <v>175272</v>
      </c>
      <c r="C2021" t="s">
        <v>231</v>
      </c>
      <c r="D2021" t="s">
        <v>127</v>
      </c>
      <c r="E2021">
        <f t="shared" si="31"/>
        <v>0</v>
      </c>
      <c r="F2021">
        <f>IF(ISNA(VLOOKUP(B2021,criteria!$U$2:$U$174,1,0)),0,1)</f>
        <v>1</v>
      </c>
      <c r="G2021" t="s">
        <v>636</v>
      </c>
      <c r="H2021" t="s">
        <v>636</v>
      </c>
      <c r="N2021">
        <v>559870838</v>
      </c>
      <c r="O2021" t="s">
        <v>128</v>
      </c>
      <c r="V2021">
        <v>15271980</v>
      </c>
      <c r="Z2021">
        <v>3302721</v>
      </c>
      <c r="AA2021">
        <v>23112696</v>
      </c>
      <c r="AB2021">
        <v>1279212</v>
      </c>
      <c r="AF2021">
        <v>53897828</v>
      </c>
      <c r="AG2021">
        <v>19493012</v>
      </c>
      <c r="AH2021">
        <v>1075004</v>
      </c>
      <c r="AI2021">
        <v>377286</v>
      </c>
      <c r="AJ2021">
        <v>1452290</v>
      </c>
      <c r="AK2021">
        <v>4262292</v>
      </c>
      <c r="AL2021">
        <v>3779497</v>
      </c>
      <c r="AM2021">
        <v>51809428</v>
      </c>
      <c r="AN2021">
        <v>22168048</v>
      </c>
      <c r="AO2021">
        <v>4812859</v>
      </c>
    </row>
    <row r="2022" spans="1:52">
      <c r="A2022">
        <v>1994</v>
      </c>
      <c r="B2022">
        <v>175272</v>
      </c>
      <c r="C2022" t="s">
        <v>231</v>
      </c>
      <c r="D2022" t="s">
        <v>127</v>
      </c>
      <c r="E2022">
        <f t="shared" si="31"/>
        <v>0</v>
      </c>
      <c r="F2022">
        <f>IF(ISNA(VLOOKUP(B2022,criteria!$U$2:$U$174,1,0)),0,1)</f>
        <v>1</v>
      </c>
      <c r="G2022" t="s">
        <v>636</v>
      </c>
      <c r="H2022" t="s">
        <v>636</v>
      </c>
      <c r="N2022">
        <v>559870838</v>
      </c>
      <c r="O2022" t="s">
        <v>128</v>
      </c>
      <c r="V2022">
        <v>16137661</v>
      </c>
      <c r="Z2022">
        <v>2980789</v>
      </c>
      <c r="AA2022">
        <v>23506004</v>
      </c>
      <c r="AB2022">
        <v>1327872</v>
      </c>
      <c r="AF2022">
        <v>55476032</v>
      </c>
      <c r="AG2022">
        <v>17822960</v>
      </c>
      <c r="AH2022">
        <v>956340</v>
      </c>
      <c r="AI2022">
        <v>346862</v>
      </c>
      <c r="AJ2022">
        <v>1303202</v>
      </c>
      <c r="AK2022">
        <v>4201592</v>
      </c>
      <c r="AL2022">
        <v>3568727</v>
      </c>
      <c r="AM2022">
        <v>45198088</v>
      </c>
      <c r="AN2022">
        <v>20303948</v>
      </c>
      <c r="AO2022">
        <v>4263913</v>
      </c>
    </row>
    <row r="2023" spans="1:52">
      <c r="A2023">
        <v>1995</v>
      </c>
      <c r="B2023">
        <v>175272</v>
      </c>
      <c r="C2023" t="s">
        <v>231</v>
      </c>
      <c r="D2023" t="s">
        <v>127</v>
      </c>
      <c r="E2023">
        <f t="shared" si="31"/>
        <v>0</v>
      </c>
      <c r="F2023">
        <f>IF(ISNA(VLOOKUP(B2023,criteria!$U$2:$U$174,1,0)),0,1)</f>
        <v>1</v>
      </c>
      <c r="G2023" t="s">
        <v>636</v>
      </c>
      <c r="H2023" t="s">
        <v>636</v>
      </c>
      <c r="N2023">
        <v>559870838</v>
      </c>
      <c r="O2023" t="s">
        <v>128</v>
      </c>
      <c r="V2023">
        <v>17907752</v>
      </c>
      <c r="Z2023">
        <v>2984798</v>
      </c>
      <c r="AA2023">
        <v>25497512</v>
      </c>
      <c r="AB2023">
        <v>1678798</v>
      </c>
      <c r="AF2023">
        <v>60499708</v>
      </c>
      <c r="AG2023">
        <v>21663552</v>
      </c>
      <c r="AH2023">
        <v>1074449</v>
      </c>
      <c r="AI2023">
        <v>269145</v>
      </c>
      <c r="AJ2023">
        <v>1343594</v>
      </c>
      <c r="AK2023">
        <v>5914784</v>
      </c>
      <c r="AL2023">
        <v>3137298</v>
      </c>
      <c r="AM2023">
        <v>59114716</v>
      </c>
      <c r="AN2023">
        <v>25350156</v>
      </c>
      <c r="AO2023">
        <v>6650420</v>
      </c>
    </row>
    <row r="2024" spans="1:52">
      <c r="A2024">
        <v>1996</v>
      </c>
      <c r="B2024">
        <v>175272</v>
      </c>
      <c r="C2024" t="s">
        <v>231</v>
      </c>
      <c r="D2024" t="s">
        <v>127</v>
      </c>
      <c r="E2024">
        <f t="shared" si="31"/>
        <v>0</v>
      </c>
      <c r="F2024">
        <f>IF(ISNA(VLOOKUP(B2024,criteria!$U$2:$U$174,1,0)),0,1)</f>
        <v>1</v>
      </c>
      <c r="G2024" t="s">
        <v>636</v>
      </c>
      <c r="H2024" t="s">
        <v>636</v>
      </c>
      <c r="N2024">
        <v>559870838</v>
      </c>
      <c r="O2024" t="s">
        <v>128</v>
      </c>
      <c r="V2024">
        <v>19474184</v>
      </c>
      <c r="Z2024">
        <v>2767118</v>
      </c>
      <c r="AA2024">
        <v>26330964</v>
      </c>
      <c r="AB2024">
        <v>1536044</v>
      </c>
      <c r="AC2024">
        <v>1266904</v>
      </c>
      <c r="AF2024">
        <v>62216276</v>
      </c>
      <c r="AG2024">
        <v>22634636</v>
      </c>
      <c r="AH2024">
        <v>786497</v>
      </c>
      <c r="AI2024">
        <v>272553</v>
      </c>
      <c r="AJ2024">
        <v>1059050</v>
      </c>
      <c r="AK2024">
        <v>5362935</v>
      </c>
      <c r="AL2024">
        <v>5655349</v>
      </c>
      <c r="AM2024">
        <v>58490516</v>
      </c>
      <c r="AN2024">
        <v>25903884</v>
      </c>
      <c r="AO2024">
        <v>6236382</v>
      </c>
      <c r="AT2024">
        <v>464</v>
      </c>
      <c r="AU2024">
        <v>0.441</v>
      </c>
    </row>
    <row r="2025" spans="1:52">
      <c r="A2025">
        <v>1997</v>
      </c>
      <c r="B2025">
        <v>175272</v>
      </c>
      <c r="C2025" t="s">
        <v>231</v>
      </c>
      <c r="D2025" t="s">
        <v>127</v>
      </c>
      <c r="E2025">
        <f t="shared" si="31"/>
        <v>0</v>
      </c>
      <c r="F2025">
        <f>IF(ISNA(VLOOKUP(B2025,criteria!$U$2:$U$174,1,0)),0,1)</f>
        <v>1</v>
      </c>
      <c r="G2025" t="s">
        <v>636</v>
      </c>
      <c r="H2025" t="s">
        <v>636</v>
      </c>
      <c r="N2025">
        <v>559870838</v>
      </c>
      <c r="O2025" t="s">
        <v>128</v>
      </c>
      <c r="V2025">
        <v>19979158</v>
      </c>
      <c r="Z2025">
        <v>3347769</v>
      </c>
      <c r="AA2025">
        <v>25936570</v>
      </c>
      <c r="AB2025">
        <v>1434125</v>
      </c>
      <c r="AC2025">
        <v>241471</v>
      </c>
      <c r="AF2025">
        <v>61594536</v>
      </c>
      <c r="AG2025">
        <v>23173328</v>
      </c>
      <c r="AH2025">
        <v>808307</v>
      </c>
      <c r="AI2025">
        <v>279652</v>
      </c>
      <c r="AJ2025">
        <v>1087959</v>
      </c>
      <c r="AK2025">
        <v>6315134</v>
      </c>
      <c r="AL2025">
        <v>5940237</v>
      </c>
      <c r="AM2025">
        <v>59655376</v>
      </c>
      <c r="AN2025">
        <v>29304952</v>
      </c>
      <c r="AO2025">
        <v>6274236</v>
      </c>
      <c r="AP2025">
        <v>2468004</v>
      </c>
      <c r="AQ2025">
        <v>2902595</v>
      </c>
      <c r="AT2025">
        <v>478</v>
      </c>
      <c r="AU2025">
        <v>0.39500000000000002</v>
      </c>
      <c r="AV2025">
        <v>3165</v>
      </c>
      <c r="AW2025">
        <v>0.181613</v>
      </c>
      <c r="AX2025">
        <v>0.63587199999999999</v>
      </c>
      <c r="AY2025">
        <v>7.1203199999999994E-2</v>
      </c>
      <c r="AZ2025">
        <v>40289</v>
      </c>
    </row>
    <row r="2026" spans="1:52">
      <c r="A2026">
        <v>1998</v>
      </c>
      <c r="B2026">
        <v>175272</v>
      </c>
      <c r="C2026" t="s">
        <v>231</v>
      </c>
      <c r="D2026" t="s">
        <v>127</v>
      </c>
      <c r="E2026">
        <f t="shared" si="31"/>
        <v>0</v>
      </c>
      <c r="F2026">
        <f>IF(ISNA(VLOOKUP(B2026,criteria!$U$2:$U$174,1,0)),0,1)</f>
        <v>1</v>
      </c>
      <c r="G2026" t="s">
        <v>636</v>
      </c>
      <c r="H2026" t="s">
        <v>636</v>
      </c>
      <c r="N2026">
        <v>559870838</v>
      </c>
      <c r="O2026" t="s">
        <v>128</v>
      </c>
      <c r="V2026">
        <v>20139688</v>
      </c>
      <c r="Z2026">
        <v>3633826</v>
      </c>
      <c r="AA2026">
        <v>31947936</v>
      </c>
      <c r="AB2026">
        <v>1443946</v>
      </c>
      <c r="AC2026">
        <v>369600</v>
      </c>
      <c r="AF2026">
        <v>69188416</v>
      </c>
      <c r="AG2026">
        <v>23989620</v>
      </c>
      <c r="AH2026">
        <v>798250</v>
      </c>
      <c r="AI2026">
        <v>220065</v>
      </c>
      <c r="AJ2026">
        <v>1018315</v>
      </c>
      <c r="AK2026">
        <v>8866264</v>
      </c>
      <c r="AL2026">
        <v>6124351</v>
      </c>
      <c r="AM2026">
        <v>64984308</v>
      </c>
      <c r="AN2026">
        <v>30728124</v>
      </c>
      <c r="AO2026">
        <v>6735849</v>
      </c>
      <c r="AP2026">
        <v>2902595</v>
      </c>
      <c r="AQ2026">
        <v>3101125</v>
      </c>
      <c r="AT2026">
        <v>554</v>
      </c>
      <c r="AU2026">
        <v>0.435</v>
      </c>
      <c r="AV2026">
        <v>3220</v>
      </c>
      <c r="AW2026">
        <v>0.15143000000000001</v>
      </c>
      <c r="AX2026">
        <v>0.64881200000000006</v>
      </c>
      <c r="AY2026">
        <v>6.5243700000000002E-2</v>
      </c>
      <c r="AZ2026">
        <v>44221</v>
      </c>
    </row>
    <row r="2027" spans="1:52">
      <c r="A2027">
        <v>1999</v>
      </c>
      <c r="B2027">
        <v>175272</v>
      </c>
      <c r="C2027" t="s">
        <v>231</v>
      </c>
      <c r="D2027" t="s">
        <v>127</v>
      </c>
      <c r="E2027">
        <f t="shared" si="31"/>
        <v>0</v>
      </c>
      <c r="F2027">
        <f>IF(ISNA(VLOOKUP(B2027,criteria!$U$2:$U$174,1,0)),0,1)</f>
        <v>1</v>
      </c>
      <c r="G2027" t="s">
        <v>636</v>
      </c>
      <c r="H2027" t="s">
        <v>636</v>
      </c>
      <c r="N2027">
        <v>559870838</v>
      </c>
      <c r="O2027" t="s">
        <v>128</v>
      </c>
      <c r="V2027">
        <v>22395714</v>
      </c>
      <c r="Z2027">
        <v>3571637</v>
      </c>
      <c r="AA2027">
        <v>31353680</v>
      </c>
      <c r="AB2027">
        <v>1306166</v>
      </c>
      <c r="AC2027">
        <v>558074</v>
      </c>
      <c r="AF2027">
        <v>73550488</v>
      </c>
      <c r="AG2027">
        <v>24639036</v>
      </c>
      <c r="AH2027">
        <v>791086</v>
      </c>
      <c r="AI2027">
        <v>212395</v>
      </c>
      <c r="AJ2027">
        <v>1003481</v>
      </c>
      <c r="AK2027">
        <v>10447875</v>
      </c>
      <c r="AL2027">
        <v>6196459</v>
      </c>
      <c r="AM2027">
        <v>71294272</v>
      </c>
      <c r="AN2027">
        <v>31938002</v>
      </c>
      <c r="AO2027">
        <v>7406593</v>
      </c>
      <c r="AP2027">
        <v>3101125</v>
      </c>
      <c r="AQ2027">
        <v>3461006</v>
      </c>
      <c r="AT2027">
        <v>496</v>
      </c>
      <c r="AU2027">
        <v>0.432</v>
      </c>
      <c r="AW2027">
        <v>0.14583299999999999</v>
      </c>
      <c r="AX2027">
        <v>0.64839199999999997</v>
      </c>
      <c r="AY2027">
        <v>6.1768999999999998E-2</v>
      </c>
      <c r="AZ2027">
        <v>47991</v>
      </c>
    </row>
    <row r="2028" spans="1:52">
      <c r="A2028">
        <v>2000</v>
      </c>
      <c r="B2028">
        <v>175272</v>
      </c>
      <c r="C2028" t="s">
        <v>231</v>
      </c>
      <c r="D2028" t="s">
        <v>127</v>
      </c>
      <c r="E2028">
        <f t="shared" si="31"/>
        <v>0</v>
      </c>
      <c r="F2028">
        <f>IF(ISNA(VLOOKUP(B2028,criteria!$U$2:$U$174,1,0)),0,1)</f>
        <v>1</v>
      </c>
      <c r="G2028" t="s">
        <v>636</v>
      </c>
      <c r="H2028" t="s">
        <v>636</v>
      </c>
      <c r="N2028">
        <v>559870838</v>
      </c>
      <c r="O2028" t="s">
        <v>128</v>
      </c>
      <c r="V2028">
        <v>23743050</v>
      </c>
      <c r="Z2028">
        <v>4016151</v>
      </c>
      <c r="AA2028">
        <v>33811984</v>
      </c>
      <c r="AB2028">
        <v>1512080</v>
      </c>
      <c r="AC2028">
        <v>622533</v>
      </c>
      <c r="AF2028">
        <v>81015064</v>
      </c>
      <c r="AG2028">
        <v>24736288</v>
      </c>
      <c r="AH2028">
        <v>2196600</v>
      </c>
      <c r="AI2028">
        <v>314464</v>
      </c>
      <c r="AJ2028">
        <v>2511064</v>
      </c>
      <c r="AK2028">
        <v>12341998</v>
      </c>
      <c r="AL2028">
        <v>8171720</v>
      </c>
      <c r="AM2028">
        <v>79868472</v>
      </c>
      <c r="AN2028">
        <v>32268176</v>
      </c>
      <c r="AO2028">
        <v>8490489</v>
      </c>
      <c r="AP2028">
        <v>3461006</v>
      </c>
      <c r="AQ2028">
        <v>2918075</v>
      </c>
      <c r="AT2028">
        <v>565</v>
      </c>
      <c r="AU2028">
        <v>0.47099999999999997</v>
      </c>
      <c r="AW2028">
        <v>0.15229300000000001</v>
      </c>
      <c r="AX2028">
        <v>0.64442200000000005</v>
      </c>
      <c r="AY2028">
        <v>6.57084E-2</v>
      </c>
      <c r="AZ2028">
        <v>51654</v>
      </c>
    </row>
    <row r="2029" spans="1:52">
      <c r="A2029">
        <v>2001</v>
      </c>
      <c r="B2029">
        <v>175272</v>
      </c>
      <c r="C2029" t="s">
        <v>231</v>
      </c>
      <c r="D2029" t="s">
        <v>127</v>
      </c>
      <c r="E2029">
        <f t="shared" si="31"/>
        <v>1</v>
      </c>
      <c r="F2029">
        <f>IF(ISNA(VLOOKUP(B2029,criteria!$U$2:$U$174,1,0)),0,1)</f>
        <v>1</v>
      </c>
      <c r="G2029">
        <v>0.64190660537140087</v>
      </c>
      <c r="H2029">
        <v>0.61741424802110823</v>
      </c>
      <c r="I2029">
        <v>4133</v>
      </c>
      <c r="J2029">
        <v>2653</v>
      </c>
      <c r="K2029">
        <v>1623</v>
      </c>
      <c r="L2029">
        <v>15</v>
      </c>
      <c r="M2029">
        <v>1638</v>
      </c>
      <c r="V2029">
        <v>26812516</v>
      </c>
      <c r="Z2029">
        <v>5078123</v>
      </c>
      <c r="AA2029">
        <v>34859624</v>
      </c>
      <c r="AB2029">
        <v>1762256</v>
      </c>
      <c r="AC2029">
        <v>-467598</v>
      </c>
      <c r="AF2029">
        <v>87298976</v>
      </c>
      <c r="AG2029">
        <v>26682608</v>
      </c>
      <c r="AH2029">
        <v>1990655</v>
      </c>
      <c r="AI2029">
        <v>437609</v>
      </c>
      <c r="AJ2029">
        <v>2428264</v>
      </c>
      <c r="AK2029">
        <v>9758344</v>
      </c>
      <c r="AL2029">
        <v>8412365</v>
      </c>
      <c r="AM2029">
        <v>86635520</v>
      </c>
      <c r="AN2029">
        <v>36147668</v>
      </c>
      <c r="AO2029">
        <v>9344124</v>
      </c>
      <c r="AP2029">
        <v>9250940</v>
      </c>
      <c r="AQ2029">
        <v>9182003</v>
      </c>
      <c r="AT2029">
        <v>630</v>
      </c>
      <c r="AU2029">
        <v>0.50600000000000001</v>
      </c>
      <c r="AW2029">
        <v>0.15215300000000001</v>
      </c>
      <c r="AX2029">
        <v>0.65550200000000003</v>
      </c>
      <c r="AY2029">
        <v>6.5390799999999999E-2</v>
      </c>
      <c r="AZ2029">
        <v>54504</v>
      </c>
    </row>
    <row r="2030" spans="1:52">
      <c r="A2030">
        <v>2002</v>
      </c>
      <c r="B2030">
        <v>175272</v>
      </c>
      <c r="C2030" t="s">
        <v>231</v>
      </c>
      <c r="D2030" t="s">
        <v>127</v>
      </c>
      <c r="E2030">
        <f t="shared" si="31"/>
        <v>1</v>
      </c>
      <c r="F2030">
        <f>IF(ISNA(VLOOKUP(B2030,criteria!$U$2:$U$174,1,0)),0,1)</f>
        <v>1</v>
      </c>
      <c r="G2030">
        <v>0.86036570885775354</v>
      </c>
      <c r="H2030">
        <v>0.42478608887662156</v>
      </c>
      <c r="I2030">
        <v>4211</v>
      </c>
      <c r="J2030">
        <v>3623</v>
      </c>
      <c r="K2030">
        <v>1522</v>
      </c>
      <c r="L2030">
        <v>17</v>
      </c>
      <c r="M2030">
        <v>1539</v>
      </c>
      <c r="N2030" t="s">
        <v>155</v>
      </c>
      <c r="O2030" t="s">
        <v>128</v>
      </c>
      <c r="V2030">
        <v>36910728</v>
      </c>
      <c r="W2030">
        <v>32503040</v>
      </c>
      <c r="Z2030">
        <v>5486639</v>
      </c>
      <c r="AA2030">
        <v>35550984</v>
      </c>
      <c r="AB2030">
        <v>1698806</v>
      </c>
      <c r="AC2030">
        <v>729589</v>
      </c>
      <c r="AD2030">
        <v>53270112</v>
      </c>
      <c r="AE2030">
        <v>34460904</v>
      </c>
      <c r="AF2030">
        <v>100484224</v>
      </c>
      <c r="AG2030">
        <v>33397426</v>
      </c>
      <c r="AH2030">
        <v>2191414.75</v>
      </c>
      <c r="AI2030">
        <v>557698.75</v>
      </c>
      <c r="AJ2030">
        <v>2749113.5</v>
      </c>
      <c r="AK2030">
        <v>10188653</v>
      </c>
      <c r="AL2030">
        <v>8735148</v>
      </c>
      <c r="AM2030">
        <v>85283184</v>
      </c>
      <c r="AN2030">
        <v>39989744</v>
      </c>
      <c r="AO2030">
        <v>10981946</v>
      </c>
      <c r="AP2030">
        <v>9128003</v>
      </c>
      <c r="AQ2030">
        <v>10016731</v>
      </c>
      <c r="AR2030">
        <v>100484224</v>
      </c>
      <c r="AS2030">
        <v>85283184</v>
      </c>
      <c r="AT2030">
        <v>676</v>
      </c>
      <c r="AU2030">
        <v>0.53400000000000003</v>
      </c>
      <c r="AW2030">
        <v>0.15007599999999999</v>
      </c>
      <c r="AX2030">
        <v>0.668798</v>
      </c>
      <c r="AY2030">
        <v>6.1187199999999997E-2</v>
      </c>
      <c r="AZ2030">
        <v>56390</v>
      </c>
    </row>
    <row r="2031" spans="1:52">
      <c r="A2031">
        <v>2003</v>
      </c>
      <c r="B2031">
        <v>175272</v>
      </c>
      <c r="C2031" t="s">
        <v>231</v>
      </c>
      <c r="D2031" t="s">
        <v>127</v>
      </c>
      <c r="E2031">
        <f t="shared" si="31"/>
        <v>1</v>
      </c>
      <c r="F2031">
        <f>IF(ISNA(VLOOKUP(B2031,criteria!$U$2:$U$174,1,0)),0,1)</f>
        <v>1</v>
      </c>
      <c r="G2031">
        <v>0.86036570885775354</v>
      </c>
      <c r="H2031">
        <v>0.42036985923268011</v>
      </c>
      <c r="I2031">
        <v>4211</v>
      </c>
      <c r="J2031">
        <v>3623</v>
      </c>
      <c r="K2031">
        <v>1517</v>
      </c>
      <c r="L2031">
        <v>6</v>
      </c>
      <c r="M2031">
        <v>1523</v>
      </c>
      <c r="V2031">
        <v>41845504</v>
      </c>
      <c r="W2031">
        <v>37250692</v>
      </c>
      <c r="Z2031">
        <v>5749983</v>
      </c>
      <c r="AA2031">
        <v>33533068</v>
      </c>
      <c r="AB2031">
        <v>1558847</v>
      </c>
      <c r="AC2031">
        <v>852979</v>
      </c>
      <c r="AD2031">
        <v>61267720</v>
      </c>
      <c r="AE2031">
        <v>32306524</v>
      </c>
      <c r="AF2031">
        <v>101320392</v>
      </c>
      <c r="AG2031">
        <v>34220000</v>
      </c>
      <c r="AH2031">
        <v>1606917.5</v>
      </c>
      <c r="AI2031">
        <v>463299.84000000003</v>
      </c>
      <c r="AJ2031">
        <v>2070217.38</v>
      </c>
      <c r="AK2031">
        <v>10727295</v>
      </c>
      <c r="AL2031">
        <v>8887337</v>
      </c>
      <c r="AM2031">
        <v>90643712</v>
      </c>
      <c r="AN2031">
        <v>40442948</v>
      </c>
      <c r="AO2031">
        <v>10542650</v>
      </c>
      <c r="AP2031">
        <v>10016731</v>
      </c>
      <c r="AQ2031">
        <v>10935378</v>
      </c>
      <c r="AR2031">
        <v>101320392</v>
      </c>
      <c r="AS2031">
        <v>90643712</v>
      </c>
      <c r="AT2031">
        <v>665</v>
      </c>
      <c r="AU2031">
        <v>0.51800000000000002</v>
      </c>
      <c r="AW2031">
        <v>0.140602</v>
      </c>
      <c r="AX2031">
        <v>0.66368799999999994</v>
      </c>
      <c r="AY2031">
        <v>5.4215100000000002E-2</v>
      </c>
      <c r="AZ2031">
        <v>57508</v>
      </c>
    </row>
    <row r="2032" spans="1:52">
      <c r="A2032">
        <v>2004</v>
      </c>
      <c r="B2032">
        <v>175272</v>
      </c>
      <c r="C2032" t="s">
        <v>231</v>
      </c>
      <c r="D2032" t="s">
        <v>127</v>
      </c>
      <c r="E2032">
        <f t="shared" si="31"/>
        <v>1</v>
      </c>
      <c r="F2032">
        <f>IF(ISNA(VLOOKUP(B2032,criteria!$U$2:$U$174,1,0)),0,1)</f>
        <v>1</v>
      </c>
      <c r="G2032">
        <v>0.7841018715029906</v>
      </c>
      <c r="H2032">
        <v>0.38754921259842517</v>
      </c>
      <c r="I2032">
        <v>5183</v>
      </c>
      <c r="J2032">
        <v>4064</v>
      </c>
      <c r="K2032">
        <v>1566</v>
      </c>
      <c r="L2032">
        <v>9</v>
      </c>
      <c r="M2032">
        <v>1575</v>
      </c>
      <c r="N2032" t="s">
        <v>155</v>
      </c>
      <c r="O2032" t="s">
        <v>128</v>
      </c>
      <c r="P2032" t="s">
        <v>50</v>
      </c>
      <c r="V2032">
        <v>46807000</v>
      </c>
      <c r="W2032">
        <v>38452000</v>
      </c>
      <c r="Z2032">
        <v>5453000</v>
      </c>
      <c r="AA2032">
        <v>33163000</v>
      </c>
      <c r="AB2032">
        <v>1474000</v>
      </c>
      <c r="AC2032">
        <v>991000</v>
      </c>
      <c r="AD2032">
        <v>65028000</v>
      </c>
      <c r="AE2032">
        <v>32104000</v>
      </c>
      <c r="AF2032">
        <v>99020000</v>
      </c>
      <c r="AG2032">
        <v>37289940</v>
      </c>
      <c r="AH2032">
        <v>1569021.38</v>
      </c>
      <c r="AI2032">
        <v>371241.66</v>
      </c>
      <c r="AJ2032">
        <v>1940263</v>
      </c>
      <c r="AK2032">
        <v>11143087</v>
      </c>
      <c r="AL2032">
        <v>10300205</v>
      </c>
      <c r="AM2032">
        <v>94731000</v>
      </c>
      <c r="AN2032">
        <v>42508708</v>
      </c>
      <c r="AO2032">
        <v>11857545</v>
      </c>
      <c r="AP2032">
        <v>10935000</v>
      </c>
      <c r="AQ2032">
        <v>13691000</v>
      </c>
      <c r="AR2032">
        <v>99020000</v>
      </c>
      <c r="AS2032">
        <v>94731000</v>
      </c>
      <c r="AT2032">
        <v>759</v>
      </c>
      <c r="AU2032">
        <v>0.52700000000000002</v>
      </c>
      <c r="AW2032">
        <v>0.12732599999999999</v>
      </c>
      <c r="AX2032">
        <v>0.64844900000000005</v>
      </c>
      <c r="AY2032">
        <v>4.6676500000000003E-2</v>
      </c>
      <c r="AZ2032">
        <v>61000</v>
      </c>
    </row>
    <row r="2033" spans="1:52">
      <c r="A2033">
        <v>2005</v>
      </c>
      <c r="B2033">
        <v>175272</v>
      </c>
      <c r="C2033" t="s">
        <v>154</v>
      </c>
      <c r="D2033" t="s">
        <v>127</v>
      </c>
      <c r="E2033">
        <f t="shared" si="31"/>
        <v>1</v>
      </c>
      <c r="F2033">
        <f>IF(ISNA(VLOOKUP(B2033,criteria!$U$2:$U$174,1,0)),0,1)</f>
        <v>1</v>
      </c>
      <c r="G2033">
        <v>0.81012197342071723</v>
      </c>
      <c r="H2033">
        <v>0.38674157303370787</v>
      </c>
      <c r="I2033">
        <v>5493</v>
      </c>
      <c r="J2033">
        <v>4450</v>
      </c>
      <c r="K2033">
        <v>1712</v>
      </c>
      <c r="L2033">
        <v>9</v>
      </c>
      <c r="M2033">
        <v>1721</v>
      </c>
      <c r="V2033">
        <v>49952000</v>
      </c>
      <c r="W2033">
        <v>41550000</v>
      </c>
      <c r="Z2033">
        <v>4792000</v>
      </c>
      <c r="AA2033">
        <v>36278000</v>
      </c>
      <c r="AB2033">
        <v>1355000</v>
      </c>
      <c r="AC2033">
        <v>988000</v>
      </c>
      <c r="AD2033">
        <v>69494000</v>
      </c>
      <c r="AE2033">
        <v>35312000</v>
      </c>
      <c r="AF2033">
        <v>110920000</v>
      </c>
      <c r="AG2033">
        <v>39508440</v>
      </c>
      <c r="AH2033">
        <v>1444329.88</v>
      </c>
      <c r="AI2033">
        <v>355295.88</v>
      </c>
      <c r="AJ2033">
        <v>1799625.75</v>
      </c>
      <c r="AK2033">
        <v>11730551</v>
      </c>
      <c r="AL2033">
        <v>10997970</v>
      </c>
      <c r="AM2033">
        <v>100696000</v>
      </c>
      <c r="AN2033">
        <v>46319824</v>
      </c>
      <c r="AO2033">
        <v>12325243</v>
      </c>
      <c r="AP2033">
        <v>13691000</v>
      </c>
      <c r="AQ2033">
        <v>14536000</v>
      </c>
      <c r="AR2033">
        <v>110920000</v>
      </c>
      <c r="AS2033">
        <v>100696000</v>
      </c>
      <c r="AT2033">
        <v>785</v>
      </c>
      <c r="AU2033">
        <v>0.55700000000000005</v>
      </c>
      <c r="AW2033">
        <v>0.12825700000000001</v>
      </c>
      <c r="AX2033">
        <v>0.63723200000000002</v>
      </c>
      <c r="AY2033">
        <v>4.3717399999999997E-2</v>
      </c>
      <c r="AZ2033">
        <v>63392</v>
      </c>
    </row>
    <row r="2034" spans="1:52">
      <c r="A2034">
        <v>2006</v>
      </c>
      <c r="B2034">
        <v>175272</v>
      </c>
      <c r="C2034" t="s">
        <v>154</v>
      </c>
      <c r="D2034" t="s">
        <v>127</v>
      </c>
      <c r="E2034">
        <f t="shared" si="31"/>
        <v>1</v>
      </c>
      <c r="F2034">
        <f>IF(ISNA(VLOOKUP(B2034,criteria!$U$2:$U$174,1,0)),0,1)</f>
        <v>1</v>
      </c>
      <c r="G2034">
        <v>0.76872781617784425</v>
      </c>
      <c r="H2034">
        <v>0.42138517618469018</v>
      </c>
      <c r="I2034">
        <v>5353</v>
      </c>
      <c r="J2034">
        <v>4115</v>
      </c>
      <c r="K2034">
        <v>1728</v>
      </c>
      <c r="L2034">
        <v>6</v>
      </c>
      <c r="M2034">
        <v>1734</v>
      </c>
      <c r="N2034" t="s">
        <v>155</v>
      </c>
      <c r="O2034" t="s">
        <v>128</v>
      </c>
      <c r="P2034" t="s">
        <v>50</v>
      </c>
      <c r="Q2034" t="s">
        <v>52</v>
      </c>
      <c r="V2034">
        <v>54498000</v>
      </c>
      <c r="W2034">
        <v>45016000</v>
      </c>
      <c r="Z2034">
        <v>5147000</v>
      </c>
      <c r="AA2034">
        <v>38208000</v>
      </c>
      <c r="AB2034">
        <v>1523000</v>
      </c>
      <c r="AC2034">
        <v>1457000</v>
      </c>
      <c r="AD2034">
        <v>75394000</v>
      </c>
      <c r="AE2034">
        <v>37453000</v>
      </c>
      <c r="AF2034">
        <v>118300000</v>
      </c>
      <c r="AG2034">
        <v>42306452</v>
      </c>
      <c r="AH2034">
        <v>1677617</v>
      </c>
      <c r="AI2034">
        <v>400047.13</v>
      </c>
      <c r="AJ2034">
        <v>2077664.13</v>
      </c>
      <c r="AK2034">
        <v>11323328</v>
      </c>
      <c r="AL2034">
        <v>11636561</v>
      </c>
      <c r="AM2034">
        <v>106578000</v>
      </c>
      <c r="AN2034">
        <v>47454684</v>
      </c>
      <c r="AO2034">
        <v>12842465</v>
      </c>
      <c r="AP2034">
        <v>14536000</v>
      </c>
      <c r="AQ2034">
        <v>15809000</v>
      </c>
      <c r="AR2034">
        <v>118300000</v>
      </c>
      <c r="AS2034">
        <v>106578000</v>
      </c>
      <c r="AT2034">
        <v>871</v>
      </c>
      <c r="AU2034">
        <v>0.55100000000000005</v>
      </c>
      <c r="AW2034">
        <v>0.13569000000000001</v>
      </c>
      <c r="AX2034">
        <v>0.62742299999999995</v>
      </c>
      <c r="AY2034">
        <v>4.5039900000000001E-2</v>
      </c>
      <c r="AZ2034">
        <v>63483</v>
      </c>
    </row>
    <row r="2035" spans="1:52">
      <c r="A2035">
        <v>2007</v>
      </c>
      <c r="B2035">
        <v>175272</v>
      </c>
      <c r="C2035" t="s">
        <v>154</v>
      </c>
      <c r="D2035" t="s">
        <v>127</v>
      </c>
      <c r="E2035">
        <f t="shared" si="31"/>
        <v>1</v>
      </c>
      <c r="F2035">
        <f>IF(ISNA(VLOOKUP(B2035,criteria!$U$2:$U$174,1,0)),0,1)</f>
        <v>1</v>
      </c>
      <c r="G2035">
        <v>0.81881278538812785</v>
      </c>
      <c r="H2035">
        <v>0.38701762212803925</v>
      </c>
      <c r="I2035">
        <v>5475</v>
      </c>
      <c r="J2035">
        <v>4483</v>
      </c>
      <c r="K2035">
        <v>1731</v>
      </c>
      <c r="L2035">
        <v>4</v>
      </c>
      <c r="M2035">
        <v>1735</v>
      </c>
      <c r="V2035">
        <v>57143000</v>
      </c>
      <c r="W2035">
        <v>46696000</v>
      </c>
      <c r="Z2035">
        <v>5508000</v>
      </c>
      <c r="AA2035">
        <v>40529000</v>
      </c>
      <c r="AB2035">
        <v>1894000</v>
      </c>
      <c r="AC2035">
        <v>1893000</v>
      </c>
      <c r="AD2035">
        <v>73782000</v>
      </c>
      <c r="AE2035">
        <v>43447000</v>
      </c>
      <c r="AF2035">
        <v>125769000</v>
      </c>
      <c r="AG2035">
        <v>45378500</v>
      </c>
      <c r="AH2035">
        <v>1263554.75</v>
      </c>
      <c r="AI2035">
        <v>442535.28</v>
      </c>
      <c r="AJ2035">
        <v>1706090</v>
      </c>
      <c r="AK2035">
        <v>11955440</v>
      </c>
      <c r="AL2035">
        <v>12678636</v>
      </c>
      <c r="AM2035">
        <v>115955000</v>
      </c>
      <c r="AN2035">
        <v>50889504</v>
      </c>
      <c r="AO2035">
        <v>14712103</v>
      </c>
      <c r="AP2035">
        <v>15809000</v>
      </c>
      <c r="AQ2035">
        <v>14336000</v>
      </c>
      <c r="AR2035">
        <v>125769000</v>
      </c>
      <c r="AS2035">
        <v>115955000</v>
      </c>
      <c r="AT2035">
        <v>858</v>
      </c>
      <c r="AU2035">
        <v>0.56599999999999995</v>
      </c>
      <c r="AW2035">
        <v>0.129078</v>
      </c>
      <c r="AX2035">
        <v>0.62457799999999997</v>
      </c>
      <c r="AY2035">
        <v>3.9932500000000003E-2</v>
      </c>
      <c r="AZ2035">
        <v>67061</v>
      </c>
    </row>
    <row r="2036" spans="1:52">
      <c r="A2036">
        <v>2008</v>
      </c>
      <c r="B2036">
        <v>175272</v>
      </c>
      <c r="C2036" t="s">
        <v>154</v>
      </c>
      <c r="D2036" t="s">
        <v>127</v>
      </c>
      <c r="E2036">
        <f t="shared" si="31"/>
        <v>1</v>
      </c>
      <c r="F2036">
        <f>IF(ISNA(VLOOKUP(B2036,criteria!$U$2:$U$174,1,0)),0,1)</f>
        <v>1</v>
      </c>
      <c r="G2036">
        <v>0.73471704232203661</v>
      </c>
      <c r="H2036">
        <v>0.41602295299050984</v>
      </c>
      <c r="I2036">
        <v>6167</v>
      </c>
      <c r="J2036">
        <v>4531</v>
      </c>
      <c r="K2036">
        <v>1877</v>
      </c>
      <c r="L2036">
        <v>8</v>
      </c>
      <c r="M2036">
        <v>1885</v>
      </c>
      <c r="N2036" t="s">
        <v>155</v>
      </c>
      <c r="O2036" t="s">
        <v>128</v>
      </c>
      <c r="P2036" t="s">
        <v>50</v>
      </c>
      <c r="Q2036" t="s">
        <v>52</v>
      </c>
      <c r="V2036">
        <v>60053000</v>
      </c>
      <c r="W2036">
        <v>49029000</v>
      </c>
      <c r="Z2036">
        <v>6640000</v>
      </c>
      <c r="AA2036">
        <v>40916000</v>
      </c>
      <c r="AB2036">
        <v>2212000</v>
      </c>
      <c r="AC2036">
        <v>2696000</v>
      </c>
      <c r="AD2036">
        <v>79056000</v>
      </c>
      <c r="AE2036">
        <v>44049000</v>
      </c>
      <c r="AF2036">
        <v>130847000</v>
      </c>
      <c r="AG2036">
        <v>50812692</v>
      </c>
      <c r="AH2036">
        <v>712283.38</v>
      </c>
      <c r="AI2036">
        <v>270054.46999999997</v>
      </c>
      <c r="AJ2036">
        <v>982337.88</v>
      </c>
      <c r="AK2036">
        <v>12547509</v>
      </c>
      <c r="AL2036">
        <v>13137147</v>
      </c>
      <c r="AM2036">
        <v>123923000</v>
      </c>
      <c r="AN2036">
        <v>54992016</v>
      </c>
      <c r="AO2036">
        <v>15712045</v>
      </c>
      <c r="AP2036">
        <v>14336000</v>
      </c>
      <c r="AQ2036">
        <v>14221000</v>
      </c>
      <c r="AR2036">
        <v>130847000</v>
      </c>
      <c r="AS2036">
        <v>123923000</v>
      </c>
      <c r="AT2036">
        <v>844</v>
      </c>
      <c r="AU2036">
        <v>0.52</v>
      </c>
      <c r="AV2036">
        <v>6430</v>
      </c>
      <c r="AW2036">
        <v>0.111289</v>
      </c>
      <c r="AX2036">
        <v>0.62663500000000005</v>
      </c>
      <c r="AY2036">
        <v>3.0958099999999999E-2</v>
      </c>
      <c r="AZ2036">
        <v>72198</v>
      </c>
    </row>
    <row r="2037" spans="1:52">
      <c r="A2037">
        <v>2009</v>
      </c>
      <c r="B2037">
        <v>175272</v>
      </c>
      <c r="C2037" t="s">
        <v>154</v>
      </c>
      <c r="D2037" t="s">
        <v>127</v>
      </c>
      <c r="E2037">
        <f t="shared" si="31"/>
        <v>1</v>
      </c>
      <c r="F2037">
        <f>IF(ISNA(VLOOKUP(B2037,criteria!$U$2:$U$174,1,0)),0,1)</f>
        <v>1</v>
      </c>
      <c r="G2037">
        <v>0.70953846153846156</v>
      </c>
      <c r="H2037">
        <v>0.39310494362532522</v>
      </c>
      <c r="I2037">
        <v>6500</v>
      </c>
      <c r="J2037">
        <v>4612</v>
      </c>
      <c r="K2037">
        <v>1808</v>
      </c>
      <c r="L2037">
        <v>5</v>
      </c>
      <c r="M2037">
        <v>1813</v>
      </c>
      <c r="V2037">
        <v>52395000</v>
      </c>
      <c r="W2037">
        <v>39084000</v>
      </c>
      <c r="Z2037">
        <v>11244000</v>
      </c>
      <c r="AA2037">
        <v>38369000</v>
      </c>
      <c r="AB2037">
        <v>2448000</v>
      </c>
      <c r="AC2037">
        <v>1339000</v>
      </c>
      <c r="AD2037">
        <v>74989000</v>
      </c>
      <c r="AE2037">
        <v>53100000</v>
      </c>
      <c r="AF2037">
        <v>135884992</v>
      </c>
      <c r="AG2037">
        <v>51722000</v>
      </c>
      <c r="AH2037">
        <v>461000</v>
      </c>
      <c r="AI2037">
        <v>329000</v>
      </c>
      <c r="AJ2037">
        <v>790000</v>
      </c>
      <c r="AK2037">
        <v>13741000</v>
      </c>
      <c r="AL2037">
        <v>12915000</v>
      </c>
      <c r="AM2037">
        <v>122873000</v>
      </c>
      <c r="AN2037">
        <v>56613000</v>
      </c>
      <c r="AO2037">
        <v>16579000</v>
      </c>
      <c r="AP2037">
        <v>14221000</v>
      </c>
      <c r="AQ2037">
        <v>13864000</v>
      </c>
      <c r="AR2037">
        <v>135884992</v>
      </c>
      <c r="AS2037">
        <v>122873000</v>
      </c>
      <c r="AT2037">
        <v>854</v>
      </c>
      <c r="AU2037">
        <v>0.54600000000000004</v>
      </c>
      <c r="AV2037">
        <v>6920</v>
      </c>
      <c r="AW2037">
        <v>0.115894</v>
      </c>
      <c r="AX2037">
        <v>0.61512999999999995</v>
      </c>
      <c r="AY2037">
        <v>3.7187999999999999E-2</v>
      </c>
      <c r="AZ2037">
        <v>72781</v>
      </c>
    </row>
    <row r="2038" spans="1:52">
      <c r="A2038">
        <v>2010</v>
      </c>
      <c r="B2038">
        <v>175272</v>
      </c>
      <c r="C2038" t="s">
        <v>154</v>
      </c>
      <c r="D2038" t="s">
        <v>127</v>
      </c>
      <c r="E2038">
        <f t="shared" si="31"/>
        <v>1</v>
      </c>
      <c r="F2038">
        <f>IF(ISNA(VLOOKUP(B2038,criteria!$U$2:$U$174,1,0)),0,1)</f>
        <v>1</v>
      </c>
      <c r="G2038">
        <v>0.66238088035093023</v>
      </c>
      <c r="H2038">
        <v>0.37291619091116696</v>
      </c>
      <c r="I2038">
        <v>6611</v>
      </c>
      <c r="J2038">
        <v>4379</v>
      </c>
      <c r="K2038">
        <v>1628</v>
      </c>
      <c r="L2038">
        <v>5</v>
      </c>
      <c r="M2038">
        <v>1633</v>
      </c>
      <c r="N2038" t="s">
        <v>155</v>
      </c>
      <c r="O2038" t="s">
        <v>128</v>
      </c>
      <c r="P2038" t="s">
        <v>50</v>
      </c>
      <c r="Q2038" t="s">
        <v>52</v>
      </c>
      <c r="R2038">
        <v>-91.6417</v>
      </c>
      <c r="S2038">
        <v>44.048299999999998</v>
      </c>
      <c r="V2038">
        <v>55614000</v>
      </c>
      <c r="W2038">
        <v>41372000</v>
      </c>
      <c r="Z2038">
        <v>14016000</v>
      </c>
      <c r="AA2038">
        <v>36014000</v>
      </c>
      <c r="AB2038">
        <v>3042000</v>
      </c>
      <c r="AC2038">
        <v>1398000</v>
      </c>
      <c r="AD2038">
        <v>82470000</v>
      </c>
      <c r="AE2038">
        <v>54722000</v>
      </c>
      <c r="AF2038">
        <v>138180992</v>
      </c>
      <c r="AG2038">
        <v>47951000</v>
      </c>
      <c r="AH2038">
        <v>440000</v>
      </c>
      <c r="AI2038">
        <v>462000</v>
      </c>
      <c r="AJ2038">
        <v>902000</v>
      </c>
      <c r="AK2038">
        <v>15045000</v>
      </c>
      <c r="AL2038">
        <v>12278000</v>
      </c>
      <c r="AM2038">
        <v>130808000</v>
      </c>
      <c r="AN2038">
        <v>56388000</v>
      </c>
      <c r="AO2038">
        <v>16887000</v>
      </c>
      <c r="AP2038">
        <v>13864000</v>
      </c>
      <c r="AQ2038">
        <v>13845000</v>
      </c>
      <c r="AR2038">
        <v>138180992</v>
      </c>
      <c r="AS2038">
        <v>130808000</v>
      </c>
      <c r="AT2038">
        <v>924</v>
      </c>
      <c r="AU2038">
        <v>0.54300000000000004</v>
      </c>
      <c r="AV2038">
        <v>7330</v>
      </c>
      <c r="AW2038">
        <v>0.136548</v>
      </c>
      <c r="AX2038">
        <v>0.610406</v>
      </c>
      <c r="AY2038">
        <v>4.6192900000000002E-2</v>
      </c>
      <c r="AZ2038">
        <v>69929.5</v>
      </c>
    </row>
    <row r="2039" spans="1:52">
      <c r="A2039">
        <v>2011</v>
      </c>
      <c r="B2039">
        <v>175272</v>
      </c>
      <c r="C2039" t="s">
        <v>154</v>
      </c>
      <c r="D2039" t="s">
        <v>127</v>
      </c>
      <c r="E2039">
        <f t="shared" si="31"/>
        <v>1</v>
      </c>
      <c r="F2039">
        <f>IF(ISNA(VLOOKUP(B2039,criteria!$U$2:$U$174,1,0)),0,1)</f>
        <v>1</v>
      </c>
      <c r="G2039">
        <v>0.68938120702826589</v>
      </c>
      <c r="H2039">
        <v>0.4153368794326241</v>
      </c>
      <c r="I2039">
        <v>6545</v>
      </c>
      <c r="J2039">
        <v>4512</v>
      </c>
      <c r="K2039">
        <v>1871</v>
      </c>
      <c r="L2039">
        <v>3</v>
      </c>
      <c r="M2039">
        <v>1874</v>
      </c>
      <c r="N2039" t="s">
        <v>155</v>
      </c>
      <c r="O2039" t="s">
        <v>128</v>
      </c>
      <c r="P2039" t="s">
        <v>50</v>
      </c>
      <c r="Q2039" t="s">
        <v>52</v>
      </c>
      <c r="R2039">
        <v>-91.644499999999994</v>
      </c>
      <c r="S2039">
        <v>44.046599999999998</v>
      </c>
      <c r="T2039">
        <v>3.5999999999999997E-2</v>
      </c>
      <c r="U2039">
        <v>1703</v>
      </c>
      <c r="V2039">
        <v>61911000</v>
      </c>
      <c r="W2039">
        <v>45895000</v>
      </c>
      <c r="Z2039">
        <v>10460000</v>
      </c>
      <c r="AA2039">
        <v>34848000</v>
      </c>
      <c r="AB2039">
        <v>2835000</v>
      </c>
      <c r="AC2039">
        <v>1732000</v>
      </c>
      <c r="AD2039">
        <v>89066000</v>
      </c>
      <c r="AE2039">
        <v>48628000</v>
      </c>
      <c r="AF2039">
        <v>140132992</v>
      </c>
      <c r="AG2039">
        <v>50344000</v>
      </c>
      <c r="AH2039">
        <v>662000</v>
      </c>
      <c r="AI2039">
        <v>350000</v>
      </c>
      <c r="AJ2039">
        <v>1012000</v>
      </c>
      <c r="AK2039">
        <v>14700000</v>
      </c>
      <c r="AL2039">
        <v>13424000</v>
      </c>
      <c r="AM2039">
        <v>128563000</v>
      </c>
      <c r="AN2039">
        <v>54676000</v>
      </c>
      <c r="AO2039">
        <v>16784000</v>
      </c>
      <c r="AP2039">
        <v>13845000</v>
      </c>
      <c r="AQ2039">
        <v>15380000</v>
      </c>
      <c r="AR2039">
        <v>140132992</v>
      </c>
      <c r="AS2039">
        <v>128563000</v>
      </c>
      <c r="AT2039">
        <v>917</v>
      </c>
      <c r="AU2039">
        <v>0.53400000000000003</v>
      </c>
      <c r="AV2039">
        <v>7540</v>
      </c>
      <c r="AW2039">
        <v>0.14228299999999999</v>
      </c>
      <c r="AX2039">
        <v>0.61990999999999996</v>
      </c>
      <c r="AY2039">
        <v>4.7259900000000001E-2</v>
      </c>
      <c r="AZ2039">
        <v>69571.5</v>
      </c>
    </row>
    <row r="2040" spans="1:52">
      <c r="A2040">
        <v>2012</v>
      </c>
      <c r="B2040">
        <v>175272</v>
      </c>
      <c r="C2040" t="s">
        <v>154</v>
      </c>
      <c r="D2040" t="s">
        <v>127</v>
      </c>
      <c r="E2040">
        <f t="shared" si="31"/>
        <v>1</v>
      </c>
      <c r="F2040">
        <f>IF(ISNA(VLOOKUP(B2040,criteria!$U$2:$U$174,1,0)),0,1)</f>
        <v>1</v>
      </c>
      <c r="G2040">
        <v>0.6166802499320837</v>
      </c>
      <c r="H2040">
        <v>0.39361233480176211</v>
      </c>
      <c r="I2040">
        <v>7362</v>
      </c>
      <c r="J2040">
        <v>4540</v>
      </c>
      <c r="K2040">
        <v>1782</v>
      </c>
      <c r="L2040">
        <v>5</v>
      </c>
      <c r="M2040">
        <v>1787</v>
      </c>
      <c r="T2040">
        <v>4.3999999999999997E-2</v>
      </c>
      <c r="U2040">
        <v>1817</v>
      </c>
      <c r="V2040">
        <v>62789000</v>
      </c>
      <c r="W2040">
        <v>46036000</v>
      </c>
      <c r="Z2040">
        <v>10150000</v>
      </c>
      <c r="AA2040">
        <v>35754000</v>
      </c>
      <c r="AB2040">
        <v>2705000</v>
      </c>
      <c r="AC2040">
        <v>1097000</v>
      </c>
      <c r="AD2040">
        <v>88752000</v>
      </c>
      <c r="AE2040">
        <v>49880000</v>
      </c>
      <c r="AF2040">
        <v>139284992</v>
      </c>
      <c r="AG2040">
        <v>51734000</v>
      </c>
      <c r="AH2040">
        <v>493000</v>
      </c>
      <c r="AI2040">
        <v>347000</v>
      </c>
      <c r="AJ2040">
        <v>840000</v>
      </c>
      <c r="AK2040">
        <v>14944000</v>
      </c>
      <c r="AL2040">
        <v>13160000</v>
      </c>
      <c r="AM2040">
        <v>133237000</v>
      </c>
      <c r="AN2040">
        <v>57601000</v>
      </c>
      <c r="AO2040">
        <v>17865000</v>
      </c>
      <c r="AP2040">
        <v>15380000</v>
      </c>
      <c r="AQ2040">
        <v>17478000</v>
      </c>
      <c r="AR2040">
        <v>139284992</v>
      </c>
      <c r="AS2040">
        <v>133237000</v>
      </c>
      <c r="AT2040">
        <v>970</v>
      </c>
      <c r="AU2040">
        <v>0.56499999999999995</v>
      </c>
      <c r="AV2040">
        <v>7690</v>
      </c>
      <c r="AW2040">
        <v>0.146703</v>
      </c>
      <c r="AX2040">
        <v>0.63521899999999998</v>
      </c>
      <c r="AY2040">
        <v>5.1617700000000002E-2</v>
      </c>
      <c r="AZ2040">
        <v>71212</v>
      </c>
    </row>
    <row r="2041" spans="1:52">
      <c r="A2041">
        <v>2013</v>
      </c>
      <c r="B2041">
        <v>175272</v>
      </c>
      <c r="C2041" t="s">
        <v>154</v>
      </c>
      <c r="D2041" t="s">
        <v>127</v>
      </c>
      <c r="E2041">
        <f t="shared" si="31"/>
        <v>1</v>
      </c>
      <c r="F2041">
        <f>IF(ISNA(VLOOKUP(B2041,criteria!$U$2:$U$174,1,0)),0,1)</f>
        <v>1</v>
      </c>
      <c r="G2041">
        <v>0.60745978924015531</v>
      </c>
      <c r="H2041">
        <v>0.37662634101803244</v>
      </c>
      <c r="I2041">
        <v>7212</v>
      </c>
      <c r="J2041">
        <v>4381</v>
      </c>
      <c r="K2041">
        <v>1639</v>
      </c>
      <c r="L2041">
        <v>11</v>
      </c>
      <c r="M2041">
        <v>1650</v>
      </c>
      <c r="N2041" t="s">
        <v>155</v>
      </c>
      <c r="O2041" t="s">
        <v>128</v>
      </c>
      <c r="P2041" t="s">
        <v>50</v>
      </c>
      <c r="Q2041" t="s">
        <v>52</v>
      </c>
      <c r="R2041">
        <v>-91.644499999999994</v>
      </c>
      <c r="S2041">
        <v>44.046599999999998</v>
      </c>
      <c r="T2041">
        <v>4.3999999999999997E-2</v>
      </c>
      <c r="U2041">
        <v>1951</v>
      </c>
      <c r="V2041">
        <v>62485000</v>
      </c>
      <c r="W2041">
        <v>46677000</v>
      </c>
      <c r="Z2041">
        <v>9663000</v>
      </c>
      <c r="AA2041">
        <v>37300000</v>
      </c>
      <c r="AB2041">
        <v>2739000</v>
      </c>
      <c r="AC2041">
        <v>1437000</v>
      </c>
      <c r="AD2041">
        <v>88047000</v>
      </c>
      <c r="AE2041">
        <v>50988000</v>
      </c>
      <c r="AF2041">
        <v>139967008</v>
      </c>
      <c r="AG2041">
        <v>53988000</v>
      </c>
      <c r="AH2041">
        <v>636000</v>
      </c>
      <c r="AI2041">
        <v>400000</v>
      </c>
      <c r="AJ2041">
        <v>1036000</v>
      </c>
      <c r="AK2041">
        <v>16715000</v>
      </c>
      <c r="AL2041">
        <v>13691000</v>
      </c>
      <c r="AM2041">
        <v>143067008</v>
      </c>
      <c r="AN2041">
        <v>63812000</v>
      </c>
      <c r="AO2041">
        <v>19555000</v>
      </c>
      <c r="AP2041">
        <v>17478000</v>
      </c>
      <c r="AQ2041">
        <v>18771000</v>
      </c>
      <c r="AR2041">
        <v>139967008</v>
      </c>
      <c r="AS2041">
        <v>143067008</v>
      </c>
      <c r="AT2041">
        <v>1066</v>
      </c>
      <c r="AU2041">
        <v>0.57199999999999995</v>
      </c>
      <c r="AV2041">
        <v>7800</v>
      </c>
      <c r="AW2041">
        <v>0.154027</v>
      </c>
      <c r="AX2041">
        <v>0.638598</v>
      </c>
      <c r="AY2041">
        <v>5.0993700000000003E-2</v>
      </c>
      <c r="AZ2041">
        <v>74824</v>
      </c>
    </row>
    <row r="2042" spans="1:52">
      <c r="A2042">
        <v>2014</v>
      </c>
      <c r="B2042">
        <v>175272</v>
      </c>
      <c r="C2042" t="s">
        <v>154</v>
      </c>
      <c r="D2042" t="s">
        <v>127</v>
      </c>
      <c r="E2042">
        <f t="shared" si="31"/>
        <v>1</v>
      </c>
      <c r="F2042">
        <f>IF(ISNA(VLOOKUP(B2042,criteria!$U$2:$U$174,1,0)),0,1)</f>
        <v>1</v>
      </c>
      <c r="G2042">
        <v>0.63037047471474861</v>
      </c>
      <c r="H2042">
        <v>0.36871508379888268</v>
      </c>
      <c r="I2042">
        <v>7099</v>
      </c>
      <c r="J2042">
        <v>4475</v>
      </c>
      <c r="K2042">
        <v>1646</v>
      </c>
      <c r="L2042">
        <v>4</v>
      </c>
      <c r="M2042">
        <v>1650</v>
      </c>
      <c r="N2042" t="s">
        <v>155</v>
      </c>
      <c r="O2042" t="s">
        <v>128</v>
      </c>
      <c r="P2042" t="s">
        <v>50</v>
      </c>
      <c r="Q2042" t="s">
        <v>52</v>
      </c>
      <c r="R2042">
        <v>-91.644000000000005</v>
      </c>
      <c r="S2042">
        <v>44.0456</v>
      </c>
      <c r="T2042">
        <v>4.1000000000000002E-2</v>
      </c>
      <c r="U2042">
        <v>2119</v>
      </c>
      <c r="V2042">
        <v>61928000</v>
      </c>
      <c r="W2042">
        <v>45750000</v>
      </c>
      <c r="Z2042">
        <v>9886000</v>
      </c>
      <c r="AA2042">
        <v>39548000</v>
      </c>
      <c r="AB2042">
        <v>2664000</v>
      </c>
      <c r="AC2042">
        <v>1596000</v>
      </c>
      <c r="AD2042">
        <v>87246000</v>
      </c>
      <c r="AE2042">
        <v>52841000</v>
      </c>
      <c r="AF2042">
        <v>141368992</v>
      </c>
      <c r="AG2042">
        <v>53796000</v>
      </c>
      <c r="AH2042">
        <v>287000</v>
      </c>
      <c r="AI2042">
        <v>421000</v>
      </c>
      <c r="AJ2042">
        <v>708000</v>
      </c>
      <c r="AK2042">
        <v>15943000</v>
      </c>
      <c r="AL2042">
        <v>13816000</v>
      </c>
      <c r="AM2042">
        <v>137226000</v>
      </c>
      <c r="AN2042">
        <v>62760000</v>
      </c>
      <c r="AO2042">
        <v>17597000</v>
      </c>
      <c r="AP2042">
        <v>18771000</v>
      </c>
      <c r="AQ2042">
        <v>20556000</v>
      </c>
      <c r="AR2042">
        <v>141368992</v>
      </c>
      <c r="AS2042">
        <v>137226000</v>
      </c>
      <c r="AT2042">
        <v>1049</v>
      </c>
      <c r="AU2042">
        <v>0.58399999999999996</v>
      </c>
      <c r="AW2042">
        <v>0.162437</v>
      </c>
      <c r="AX2042">
        <v>0.63932699999999998</v>
      </c>
      <c r="AY2042">
        <v>5.7974900000000003E-2</v>
      </c>
      <c r="AZ2042">
        <v>74374</v>
      </c>
    </row>
    <row r="2043" spans="1:52">
      <c r="A2043">
        <v>2015</v>
      </c>
      <c r="B2043">
        <v>175272</v>
      </c>
      <c r="C2043" t="s">
        <v>154</v>
      </c>
      <c r="D2043" t="s">
        <v>127</v>
      </c>
      <c r="E2043">
        <f t="shared" si="31"/>
        <v>1</v>
      </c>
      <c r="F2043">
        <f>IF(ISNA(VLOOKUP(B2043,criteria!$U$2:$U$174,1,0)),0,1)</f>
        <v>1</v>
      </c>
      <c r="G2043">
        <v>0.62463126843657812</v>
      </c>
      <c r="H2043">
        <v>0.38772136953955133</v>
      </c>
      <c r="I2043">
        <v>6780</v>
      </c>
      <c r="J2043">
        <v>4235</v>
      </c>
      <c r="K2043">
        <v>1630</v>
      </c>
      <c r="L2043">
        <v>12</v>
      </c>
      <c r="M2043">
        <v>1642</v>
      </c>
      <c r="N2043" t="s">
        <v>155</v>
      </c>
      <c r="O2043" t="s">
        <v>128</v>
      </c>
      <c r="P2043" t="s">
        <v>50</v>
      </c>
      <c r="Q2043" t="s">
        <v>52</v>
      </c>
      <c r="R2043">
        <v>-91.644800000000004</v>
      </c>
      <c r="S2043">
        <v>44.0458</v>
      </c>
      <c r="T2043">
        <v>3.9E-2</v>
      </c>
      <c r="U2043">
        <v>2161</v>
      </c>
      <c r="V2043">
        <v>62680000</v>
      </c>
      <c r="W2043">
        <v>46083000</v>
      </c>
      <c r="Z2043">
        <v>11506000</v>
      </c>
      <c r="AA2043">
        <v>42486000</v>
      </c>
      <c r="AB2043">
        <v>2853000</v>
      </c>
      <c r="AC2043">
        <v>1608000</v>
      </c>
      <c r="AD2043">
        <v>88948000</v>
      </c>
      <c r="AE2043">
        <v>57610000</v>
      </c>
      <c r="AF2043">
        <v>148512992</v>
      </c>
      <c r="AG2043">
        <v>55470000</v>
      </c>
      <c r="AH2043">
        <v>506000</v>
      </c>
      <c r="AI2043">
        <v>384000</v>
      </c>
      <c r="AJ2043">
        <v>890000</v>
      </c>
      <c r="AK2043">
        <v>16116000</v>
      </c>
      <c r="AL2043">
        <v>15107000</v>
      </c>
      <c r="AM2043">
        <v>141732000</v>
      </c>
      <c r="AN2043">
        <v>64739000</v>
      </c>
      <c r="AO2043">
        <v>18074000</v>
      </c>
      <c r="AP2043">
        <v>20556000</v>
      </c>
      <c r="AQ2043">
        <v>22588000</v>
      </c>
      <c r="AR2043">
        <v>148512992</v>
      </c>
      <c r="AS2043">
        <v>141732000</v>
      </c>
      <c r="AT2043">
        <v>954</v>
      </c>
      <c r="AU2043">
        <v>0.59199999999999997</v>
      </c>
      <c r="AW2043">
        <v>0.156606</v>
      </c>
      <c r="AX2043">
        <v>0.65424199999999999</v>
      </c>
      <c r="AY2043">
        <v>5.9805299999999999E-2</v>
      </c>
      <c r="AZ2043">
        <v>72230</v>
      </c>
    </row>
    <row r="2044" spans="1:52">
      <c r="A2044">
        <v>2016</v>
      </c>
      <c r="B2044">
        <v>175272</v>
      </c>
      <c r="C2044" t="s">
        <v>154</v>
      </c>
      <c r="D2044" t="s">
        <v>127</v>
      </c>
      <c r="E2044">
        <f t="shared" si="31"/>
        <v>1</v>
      </c>
      <c r="F2044">
        <f>IF(ISNA(VLOOKUP(B2044,criteria!$U$2:$U$174,1,0)),0,1)</f>
        <v>1</v>
      </c>
      <c r="G2044">
        <v>0.5975120385232745</v>
      </c>
      <c r="H2044">
        <v>0.3550481307365122</v>
      </c>
      <c r="I2044">
        <v>7476</v>
      </c>
      <c r="J2044">
        <v>4467</v>
      </c>
      <c r="K2044">
        <v>1576</v>
      </c>
      <c r="L2044">
        <v>10</v>
      </c>
      <c r="M2044">
        <v>1586</v>
      </c>
      <c r="N2044" t="s">
        <v>155</v>
      </c>
      <c r="O2044" t="s">
        <v>128</v>
      </c>
      <c r="P2044" t="s">
        <v>50</v>
      </c>
      <c r="Q2044" t="s">
        <v>52</v>
      </c>
      <c r="R2044">
        <v>-91.643699999999995</v>
      </c>
      <c r="S2044">
        <v>44.046199999999999</v>
      </c>
      <c r="T2044">
        <v>4.1000000000000002E-2</v>
      </c>
      <c r="U2044">
        <v>2226</v>
      </c>
      <c r="V2044">
        <v>60066000</v>
      </c>
      <c r="W2044">
        <v>43703000</v>
      </c>
      <c r="Z2044">
        <v>9875000</v>
      </c>
      <c r="AA2044">
        <v>43048000</v>
      </c>
      <c r="AB2044">
        <v>1850000</v>
      </c>
      <c r="AC2044">
        <v>2302000</v>
      </c>
      <c r="AD2044">
        <v>86014000</v>
      </c>
      <c r="AE2044">
        <v>56036000</v>
      </c>
      <c r="AF2044">
        <v>143635008</v>
      </c>
      <c r="AG2044">
        <v>58784000</v>
      </c>
      <c r="AH2044">
        <v>341000</v>
      </c>
      <c r="AI2044">
        <v>459000</v>
      </c>
      <c r="AJ2044">
        <v>800000</v>
      </c>
      <c r="AK2044">
        <v>17590000</v>
      </c>
      <c r="AL2044">
        <v>15783000</v>
      </c>
      <c r="AM2044">
        <v>162402000</v>
      </c>
      <c r="AN2044">
        <v>66507000</v>
      </c>
      <c r="AO2044">
        <v>36676000</v>
      </c>
      <c r="AP2044">
        <v>22588000</v>
      </c>
      <c r="AQ2044">
        <v>24748000</v>
      </c>
      <c r="AR2044">
        <v>143635008</v>
      </c>
      <c r="AS2044">
        <v>162402000</v>
      </c>
      <c r="AT2044">
        <v>1126</v>
      </c>
      <c r="AU2044">
        <v>0.60699999999999998</v>
      </c>
      <c r="AV2044">
        <v>8460</v>
      </c>
      <c r="AW2044">
        <v>0.14477300000000001</v>
      </c>
      <c r="AX2044">
        <v>0.66443200000000002</v>
      </c>
      <c r="AY2044">
        <v>5.2118299999999999E-2</v>
      </c>
      <c r="AZ2044">
        <v>74955</v>
      </c>
    </row>
    <row r="2045" spans="1:52">
      <c r="A2045">
        <v>2017</v>
      </c>
      <c r="B2045">
        <v>175272</v>
      </c>
      <c r="C2045" t="s">
        <v>154</v>
      </c>
      <c r="D2045" t="s">
        <v>127</v>
      </c>
      <c r="E2045">
        <f t="shared" si="31"/>
        <v>1</v>
      </c>
      <c r="F2045">
        <f>IF(ISNA(VLOOKUP(B2045,criteria!$U$2:$U$174,1,0)),0,1)</f>
        <v>1</v>
      </c>
      <c r="G2045">
        <v>0.66497054097482589</v>
      </c>
      <c r="H2045">
        <v>0.32420459122029804</v>
      </c>
      <c r="I2045">
        <v>7468</v>
      </c>
      <c r="J2045">
        <v>4966</v>
      </c>
      <c r="K2045">
        <v>1600</v>
      </c>
      <c r="L2045">
        <v>10</v>
      </c>
      <c r="M2045">
        <v>1610</v>
      </c>
      <c r="N2045" t="s">
        <v>155</v>
      </c>
      <c r="O2045" t="s">
        <v>128</v>
      </c>
      <c r="P2045" t="s">
        <v>50</v>
      </c>
      <c r="Q2045" t="s">
        <v>52</v>
      </c>
      <c r="R2045">
        <v>-91.643699999999995</v>
      </c>
      <c r="S2045">
        <v>44.046199999999999</v>
      </c>
      <c r="T2045">
        <v>3.4000000000000002E-2</v>
      </c>
      <c r="U2045">
        <v>2300</v>
      </c>
      <c r="V2045">
        <v>62041000</v>
      </c>
      <c r="W2045">
        <v>44268000</v>
      </c>
      <c r="Z2045">
        <v>9865000</v>
      </c>
      <c r="AA2045">
        <v>47095000</v>
      </c>
      <c r="AB2045">
        <v>3496000</v>
      </c>
      <c r="AC2045">
        <v>2311000</v>
      </c>
      <c r="AD2045">
        <v>86132000</v>
      </c>
      <c r="AE2045">
        <v>61886000</v>
      </c>
      <c r="AF2045">
        <v>155427008</v>
      </c>
      <c r="AG2045">
        <v>58134000</v>
      </c>
      <c r="AH2045">
        <v>446000</v>
      </c>
      <c r="AI2045">
        <v>492000</v>
      </c>
      <c r="AJ2045">
        <v>938000</v>
      </c>
      <c r="AK2045">
        <v>16790000</v>
      </c>
      <c r="AL2045">
        <v>15572000</v>
      </c>
      <c r="AM2045">
        <v>160019008</v>
      </c>
      <c r="AN2045">
        <v>66130000</v>
      </c>
      <c r="AO2045">
        <v>33657000</v>
      </c>
      <c r="AP2045">
        <v>24748000</v>
      </c>
      <c r="AQ2045">
        <v>40155000</v>
      </c>
      <c r="AR2045">
        <v>155427008</v>
      </c>
      <c r="AS2045">
        <v>160019008</v>
      </c>
      <c r="AV2045">
        <v>8730</v>
      </c>
    </row>
    <row r="2046" spans="1:52">
      <c r="A2046">
        <v>1990</v>
      </c>
      <c r="B2046">
        <v>190150</v>
      </c>
      <c r="C2046" t="s">
        <v>232</v>
      </c>
      <c r="D2046" t="s">
        <v>129</v>
      </c>
      <c r="E2046">
        <f t="shared" si="31"/>
        <v>0</v>
      </c>
      <c r="F2046">
        <f>IF(ISNA(VLOOKUP(B2046,criteria!$U$2:$U$174,1,0)),0,1)</f>
        <v>1</v>
      </c>
      <c r="G2046" t="s">
        <v>636</v>
      </c>
      <c r="H2046" t="s">
        <v>636</v>
      </c>
      <c r="N2046">
        <v>10027</v>
      </c>
      <c r="O2046" t="s">
        <v>130</v>
      </c>
      <c r="V2046">
        <v>218195008</v>
      </c>
      <c r="Y2046">
        <v>51968000</v>
      </c>
      <c r="Z2046">
        <v>199082000</v>
      </c>
      <c r="AA2046">
        <v>66967000</v>
      </c>
      <c r="AB2046">
        <v>281128992</v>
      </c>
      <c r="AC2046">
        <v>7927000</v>
      </c>
      <c r="AF2046">
        <v>898510976</v>
      </c>
      <c r="AG2046">
        <v>288152000</v>
      </c>
      <c r="AH2046">
        <v>167284992</v>
      </c>
      <c r="AI2046">
        <v>172696992</v>
      </c>
      <c r="AJ2046">
        <v>339981984</v>
      </c>
      <c r="AK2046">
        <v>24829000</v>
      </c>
      <c r="AM2046">
        <v>891380992</v>
      </c>
      <c r="AN2046">
        <v>441441984</v>
      </c>
      <c r="AO2046">
        <v>112567000</v>
      </c>
    </row>
    <row r="2047" spans="1:52">
      <c r="A2047">
        <v>1991</v>
      </c>
      <c r="B2047">
        <v>190150</v>
      </c>
      <c r="C2047" t="s">
        <v>232</v>
      </c>
      <c r="D2047" t="s">
        <v>129</v>
      </c>
      <c r="E2047">
        <f t="shared" si="31"/>
        <v>0</v>
      </c>
      <c r="F2047">
        <f>IF(ISNA(VLOOKUP(B2047,criteria!$U$2:$U$174,1,0)),0,1)</f>
        <v>1</v>
      </c>
      <c r="G2047" t="s">
        <v>636</v>
      </c>
      <c r="H2047" t="s">
        <v>636</v>
      </c>
      <c r="N2047">
        <v>10027</v>
      </c>
      <c r="O2047" t="s">
        <v>130</v>
      </c>
      <c r="V2047">
        <v>237544992</v>
      </c>
      <c r="Y2047">
        <v>54621000</v>
      </c>
      <c r="Z2047">
        <v>217828992</v>
      </c>
      <c r="AA2047">
        <v>66927000</v>
      </c>
      <c r="AB2047">
        <v>299844992</v>
      </c>
      <c r="AC2047">
        <v>7996000</v>
      </c>
      <c r="AF2047">
        <v>956254016</v>
      </c>
      <c r="AG2047">
        <v>298104000</v>
      </c>
      <c r="AH2047">
        <v>170483008</v>
      </c>
      <c r="AI2047">
        <v>199382000</v>
      </c>
      <c r="AJ2047">
        <v>369865024</v>
      </c>
      <c r="AK2047">
        <v>26435000</v>
      </c>
      <c r="AM2047">
        <v>984854976</v>
      </c>
      <c r="AN2047">
        <v>466852000</v>
      </c>
      <c r="AO2047">
        <v>124097000</v>
      </c>
    </row>
    <row r="2048" spans="1:52">
      <c r="A2048">
        <v>1992</v>
      </c>
      <c r="B2048">
        <v>190150</v>
      </c>
      <c r="C2048" t="s">
        <v>232</v>
      </c>
      <c r="D2048" t="s">
        <v>129</v>
      </c>
      <c r="E2048">
        <f t="shared" si="31"/>
        <v>0</v>
      </c>
      <c r="F2048">
        <f>IF(ISNA(VLOOKUP(B2048,criteria!$U$2:$U$174,1,0)),0,1)</f>
        <v>1</v>
      </c>
      <c r="G2048" t="s">
        <v>636</v>
      </c>
      <c r="H2048" t="s">
        <v>636</v>
      </c>
      <c r="N2048">
        <v>10027</v>
      </c>
      <c r="O2048" t="s">
        <v>130</v>
      </c>
      <c r="V2048">
        <v>257816992</v>
      </c>
      <c r="Y2048">
        <v>58847000</v>
      </c>
      <c r="Z2048">
        <v>227358000</v>
      </c>
      <c r="AA2048">
        <v>70844000</v>
      </c>
      <c r="AB2048">
        <v>331319008</v>
      </c>
      <c r="AC2048">
        <v>9336000</v>
      </c>
      <c r="AF2048">
        <v>1036494976</v>
      </c>
      <c r="AG2048">
        <v>323072000</v>
      </c>
      <c r="AH2048">
        <v>182450000</v>
      </c>
      <c r="AI2048">
        <v>221004000</v>
      </c>
      <c r="AJ2048">
        <v>403454016</v>
      </c>
      <c r="AK2048">
        <v>27152000</v>
      </c>
      <c r="AM2048">
        <v>1019384000</v>
      </c>
      <c r="AN2048">
        <v>489363008</v>
      </c>
      <c r="AO2048">
        <v>135946000</v>
      </c>
    </row>
    <row r="2049" spans="1:52">
      <c r="A2049">
        <v>1993</v>
      </c>
      <c r="B2049">
        <v>190150</v>
      </c>
      <c r="C2049" t="s">
        <v>232</v>
      </c>
      <c r="D2049" t="s">
        <v>129</v>
      </c>
      <c r="E2049">
        <f t="shared" si="31"/>
        <v>0</v>
      </c>
      <c r="F2049">
        <f>IF(ISNA(VLOOKUP(B2049,criteria!$U$2:$U$174,1,0)),0,1)</f>
        <v>1</v>
      </c>
      <c r="G2049" t="s">
        <v>636</v>
      </c>
      <c r="H2049" t="s">
        <v>636</v>
      </c>
      <c r="N2049">
        <v>10027</v>
      </c>
      <c r="O2049" t="s">
        <v>130</v>
      </c>
      <c r="V2049">
        <v>278383008</v>
      </c>
      <c r="Y2049">
        <v>65311000</v>
      </c>
      <c r="Z2049">
        <v>236308992</v>
      </c>
      <c r="AA2049">
        <v>75086000</v>
      </c>
      <c r="AB2049">
        <v>363352992</v>
      </c>
      <c r="AC2049">
        <v>15155000</v>
      </c>
      <c r="AF2049">
        <v>1102865024</v>
      </c>
      <c r="AG2049">
        <v>330256000</v>
      </c>
      <c r="AH2049">
        <v>197948000</v>
      </c>
      <c r="AI2049">
        <v>247551008</v>
      </c>
      <c r="AJ2049">
        <v>445499008</v>
      </c>
      <c r="AK2049">
        <v>28876000</v>
      </c>
      <c r="AM2049">
        <v>1086315008</v>
      </c>
      <c r="AN2049">
        <v>517507008</v>
      </c>
      <c r="AO2049">
        <v>138528000</v>
      </c>
    </row>
    <row r="2050" spans="1:52">
      <c r="A2050">
        <v>1994</v>
      </c>
      <c r="B2050">
        <v>190150</v>
      </c>
      <c r="C2050" t="s">
        <v>232</v>
      </c>
      <c r="D2050" t="s">
        <v>129</v>
      </c>
      <c r="E2050">
        <f t="shared" ref="E2050:E2113" si="32">IF(M2050&gt;999,1,0)</f>
        <v>0</v>
      </c>
      <c r="F2050">
        <f>IF(ISNA(VLOOKUP(B2050,criteria!$U$2:$U$174,1,0)),0,1)</f>
        <v>1</v>
      </c>
      <c r="G2050" t="s">
        <v>636</v>
      </c>
      <c r="H2050" t="s">
        <v>636</v>
      </c>
      <c r="N2050">
        <v>10027</v>
      </c>
      <c r="O2050" t="s">
        <v>130</v>
      </c>
      <c r="V2050">
        <v>297343008</v>
      </c>
      <c r="Y2050">
        <v>58987000</v>
      </c>
      <c r="Z2050">
        <v>244699008</v>
      </c>
      <c r="AA2050">
        <v>68800000</v>
      </c>
      <c r="AB2050">
        <v>394027008</v>
      </c>
      <c r="AC2050">
        <v>10599000</v>
      </c>
      <c r="AF2050">
        <v>1159570944</v>
      </c>
      <c r="AG2050">
        <v>352480000</v>
      </c>
      <c r="AH2050">
        <v>210162000</v>
      </c>
      <c r="AI2050">
        <v>259472000</v>
      </c>
      <c r="AJ2050">
        <v>469633984</v>
      </c>
      <c r="AK2050">
        <v>28741000</v>
      </c>
      <c r="AM2050">
        <v>1152440960</v>
      </c>
      <c r="AN2050">
        <v>544801984</v>
      </c>
      <c r="AO2050">
        <v>145054000</v>
      </c>
    </row>
    <row r="2051" spans="1:52">
      <c r="A2051">
        <v>1995</v>
      </c>
      <c r="B2051">
        <v>190150</v>
      </c>
      <c r="C2051" t="s">
        <v>232</v>
      </c>
      <c r="D2051" t="s">
        <v>129</v>
      </c>
      <c r="E2051">
        <f t="shared" si="32"/>
        <v>0</v>
      </c>
      <c r="F2051">
        <f>IF(ISNA(VLOOKUP(B2051,criteria!$U$2:$U$174,1,0)),0,1)</f>
        <v>1</v>
      </c>
      <c r="G2051" t="s">
        <v>636</v>
      </c>
      <c r="H2051" t="s">
        <v>636</v>
      </c>
      <c r="N2051">
        <v>10027</v>
      </c>
      <c r="O2051" t="s">
        <v>130</v>
      </c>
      <c r="V2051">
        <v>320139008</v>
      </c>
      <c r="Y2051">
        <v>52452000</v>
      </c>
      <c r="Z2051">
        <v>239546000</v>
      </c>
      <c r="AA2051">
        <v>63302000</v>
      </c>
      <c r="AB2051">
        <v>426607008</v>
      </c>
      <c r="AC2051">
        <v>12644000</v>
      </c>
      <c r="AF2051">
        <v>1216311040</v>
      </c>
      <c r="AG2051">
        <v>401630016</v>
      </c>
      <c r="AH2051">
        <v>194614000</v>
      </c>
      <c r="AI2051">
        <v>268804000</v>
      </c>
      <c r="AJ2051">
        <v>463417984</v>
      </c>
      <c r="AK2051">
        <v>29644000</v>
      </c>
      <c r="AM2051">
        <v>1207329024</v>
      </c>
      <c r="AN2051">
        <v>569014976</v>
      </c>
      <c r="AO2051">
        <v>154060000</v>
      </c>
    </row>
    <row r="2052" spans="1:52">
      <c r="A2052">
        <v>1996</v>
      </c>
      <c r="B2052">
        <v>190150</v>
      </c>
      <c r="C2052" t="s">
        <v>232</v>
      </c>
      <c r="D2052" t="s">
        <v>129</v>
      </c>
      <c r="E2052">
        <f t="shared" si="32"/>
        <v>0</v>
      </c>
      <c r="F2052">
        <f>IF(ISNA(VLOOKUP(B2052,criteria!$U$2:$U$174,1,0)),0,1)</f>
        <v>1</v>
      </c>
      <c r="G2052" t="s">
        <v>636</v>
      </c>
      <c r="H2052" t="s">
        <v>636</v>
      </c>
      <c r="N2052">
        <v>10027</v>
      </c>
      <c r="O2052" t="s">
        <v>130</v>
      </c>
      <c r="V2052">
        <v>344782016</v>
      </c>
      <c r="W2052">
        <v>285284000</v>
      </c>
      <c r="Y2052">
        <v>50644000</v>
      </c>
      <c r="Z2052">
        <v>255223008</v>
      </c>
      <c r="AA2052">
        <v>60476000</v>
      </c>
      <c r="AB2052">
        <v>271063008</v>
      </c>
      <c r="AF2052">
        <v>1833726976</v>
      </c>
      <c r="AG2052">
        <v>471164992</v>
      </c>
      <c r="AH2052">
        <v>244128000</v>
      </c>
      <c r="AI2052">
        <v>281145984</v>
      </c>
      <c r="AJ2052">
        <v>525273984</v>
      </c>
      <c r="AK2052">
        <v>46810000</v>
      </c>
      <c r="AM2052">
        <v>1216484992</v>
      </c>
      <c r="AR2052">
        <v>1833726976</v>
      </c>
      <c r="AS2052">
        <v>1216484992</v>
      </c>
      <c r="AT2052">
        <v>946</v>
      </c>
      <c r="AU2052">
        <v>0.872</v>
      </c>
    </row>
    <row r="2053" spans="1:52">
      <c r="A2053">
        <v>1997</v>
      </c>
      <c r="B2053">
        <v>190150</v>
      </c>
      <c r="C2053" t="s">
        <v>232</v>
      </c>
      <c r="D2053" t="s">
        <v>129</v>
      </c>
      <c r="E2053">
        <f t="shared" si="32"/>
        <v>0</v>
      </c>
      <c r="F2053">
        <f>IF(ISNA(VLOOKUP(B2053,criteria!$U$2:$U$174,1,0)),0,1)</f>
        <v>1</v>
      </c>
      <c r="G2053" t="s">
        <v>636</v>
      </c>
      <c r="H2053" t="s">
        <v>636</v>
      </c>
      <c r="N2053">
        <v>10027</v>
      </c>
      <c r="O2053" t="s">
        <v>130</v>
      </c>
      <c r="V2053">
        <v>342006016</v>
      </c>
      <c r="W2053">
        <v>294993984</v>
      </c>
      <c r="Y2053">
        <v>47012000</v>
      </c>
      <c r="Z2053">
        <v>268795008</v>
      </c>
      <c r="AA2053">
        <v>67556000</v>
      </c>
      <c r="AB2053">
        <v>260684992</v>
      </c>
      <c r="AC2053">
        <v>4566000</v>
      </c>
      <c r="AF2053">
        <v>1807138048</v>
      </c>
      <c r="AG2053">
        <v>507196000</v>
      </c>
      <c r="AH2053">
        <v>244924992</v>
      </c>
      <c r="AI2053">
        <v>311927008</v>
      </c>
      <c r="AJ2053">
        <v>556851968</v>
      </c>
      <c r="AK2053">
        <v>47759000</v>
      </c>
      <c r="AM2053">
        <v>1281939968</v>
      </c>
      <c r="AN2053">
        <v>647080000</v>
      </c>
      <c r="AO2053">
        <v>152155008</v>
      </c>
      <c r="AR2053">
        <v>1807138048</v>
      </c>
      <c r="AS2053">
        <v>1281939968</v>
      </c>
      <c r="AT2053">
        <v>985</v>
      </c>
      <c r="AU2053">
        <v>0.88500000000000001</v>
      </c>
      <c r="AW2053">
        <v>0.41504600000000003</v>
      </c>
      <c r="AX2053">
        <v>0.52693699999999999</v>
      </c>
      <c r="AY2053">
        <v>7.4593599999999996E-2</v>
      </c>
      <c r="AZ2053">
        <v>23862</v>
      </c>
    </row>
    <row r="2054" spans="1:52">
      <c r="A2054">
        <v>1998</v>
      </c>
      <c r="B2054">
        <v>190150</v>
      </c>
      <c r="C2054" t="s">
        <v>232</v>
      </c>
      <c r="D2054" t="s">
        <v>129</v>
      </c>
      <c r="E2054">
        <f t="shared" si="32"/>
        <v>0</v>
      </c>
      <c r="F2054">
        <f>IF(ISNA(VLOOKUP(B2054,criteria!$U$2:$U$174,1,0)),0,1)</f>
        <v>1</v>
      </c>
      <c r="G2054" t="s">
        <v>636</v>
      </c>
      <c r="H2054" t="s">
        <v>636</v>
      </c>
      <c r="N2054">
        <v>10027</v>
      </c>
      <c r="O2054" t="s">
        <v>130</v>
      </c>
      <c r="V2054">
        <v>354334016</v>
      </c>
      <c r="W2054">
        <v>308015008</v>
      </c>
      <c r="Y2054">
        <v>46319000</v>
      </c>
      <c r="Z2054">
        <v>292804992</v>
      </c>
      <c r="AA2054">
        <v>56109000</v>
      </c>
      <c r="AB2054">
        <v>246332992</v>
      </c>
      <c r="AC2054">
        <v>5103000</v>
      </c>
      <c r="AF2054">
        <v>1740285056</v>
      </c>
      <c r="AG2054">
        <v>558716032</v>
      </c>
      <c r="AH2054">
        <v>262868992</v>
      </c>
      <c r="AI2054">
        <v>341839008</v>
      </c>
      <c r="AJ2054">
        <v>604707968</v>
      </c>
      <c r="AK2054">
        <v>54492000</v>
      </c>
      <c r="AM2054">
        <v>1418055936</v>
      </c>
      <c r="AN2054">
        <v>698187008</v>
      </c>
      <c r="AO2054">
        <v>162012000</v>
      </c>
      <c r="AR2054">
        <v>1740285056</v>
      </c>
      <c r="AS2054">
        <v>1418055936</v>
      </c>
      <c r="AT2054">
        <v>1396</v>
      </c>
      <c r="AU2054">
        <v>0.85899999999999999</v>
      </c>
      <c r="AW2054">
        <v>0.44380599999999998</v>
      </c>
      <c r="AX2054">
        <v>0.52337999999999996</v>
      </c>
      <c r="AY2054">
        <v>9.4339599999999996E-2</v>
      </c>
      <c r="AZ2054">
        <v>22709.5</v>
      </c>
    </row>
    <row r="2055" spans="1:52">
      <c r="A2055">
        <v>1999</v>
      </c>
      <c r="B2055">
        <v>190150</v>
      </c>
      <c r="C2055" t="s">
        <v>232</v>
      </c>
      <c r="D2055" t="s">
        <v>129</v>
      </c>
      <c r="E2055">
        <f t="shared" si="32"/>
        <v>0</v>
      </c>
      <c r="F2055">
        <f>IF(ISNA(VLOOKUP(B2055,criteria!$U$2:$U$174,1,0)),0,1)</f>
        <v>1</v>
      </c>
      <c r="G2055" t="s">
        <v>636</v>
      </c>
      <c r="H2055" t="s">
        <v>636</v>
      </c>
      <c r="N2055">
        <v>10027</v>
      </c>
      <c r="O2055" t="s">
        <v>130</v>
      </c>
      <c r="V2055">
        <v>444484864</v>
      </c>
      <c r="W2055">
        <v>326921984</v>
      </c>
      <c r="Y2055">
        <v>49689000</v>
      </c>
      <c r="Z2055">
        <v>334236000</v>
      </c>
      <c r="AA2055">
        <v>60636000</v>
      </c>
      <c r="AB2055">
        <v>320808000</v>
      </c>
      <c r="AC2055">
        <v>4851000</v>
      </c>
      <c r="AF2055">
        <v>2408881920</v>
      </c>
      <c r="AG2055">
        <v>542102016</v>
      </c>
      <c r="AH2055">
        <v>271086016</v>
      </c>
      <c r="AI2055">
        <v>100842000</v>
      </c>
      <c r="AJ2055">
        <v>371928000</v>
      </c>
      <c r="AK2055">
        <v>35056000</v>
      </c>
      <c r="AM2055">
        <v>1573457024</v>
      </c>
      <c r="AN2055">
        <v>772097024</v>
      </c>
      <c r="AO2055">
        <v>165899008</v>
      </c>
      <c r="AR2055">
        <v>2408881920</v>
      </c>
      <c r="AS2055">
        <v>1573457024</v>
      </c>
      <c r="AT2055">
        <v>983</v>
      </c>
      <c r="AU2055">
        <v>0.86499999999999999</v>
      </c>
      <c r="AW2055">
        <v>0.40763100000000002</v>
      </c>
      <c r="AX2055">
        <v>0.51931099999999997</v>
      </c>
      <c r="AY2055">
        <v>8.0967899999999995E-2</v>
      </c>
      <c r="AZ2055">
        <v>28788</v>
      </c>
    </row>
    <row r="2056" spans="1:52">
      <c r="A2056">
        <v>2000</v>
      </c>
      <c r="B2056">
        <v>190150</v>
      </c>
      <c r="C2056" t="s">
        <v>232</v>
      </c>
      <c r="D2056" t="s">
        <v>129</v>
      </c>
      <c r="E2056">
        <f t="shared" si="32"/>
        <v>0</v>
      </c>
      <c r="F2056">
        <f>IF(ISNA(VLOOKUP(B2056,criteria!$U$2:$U$174,1,0)),0,1)</f>
        <v>1</v>
      </c>
      <c r="G2056" t="s">
        <v>636</v>
      </c>
      <c r="H2056" t="s">
        <v>636</v>
      </c>
      <c r="N2056">
        <v>10027</v>
      </c>
      <c r="O2056" t="s">
        <v>130</v>
      </c>
      <c r="V2056">
        <v>461703008</v>
      </c>
      <c r="W2056">
        <v>343177984</v>
      </c>
      <c r="Y2056">
        <v>48464000</v>
      </c>
      <c r="Z2056">
        <v>377632000</v>
      </c>
      <c r="AA2056">
        <v>58716000</v>
      </c>
      <c r="AB2056">
        <v>333904000</v>
      </c>
      <c r="AC2056">
        <v>5635000</v>
      </c>
      <c r="AF2056">
        <v>1937166976</v>
      </c>
      <c r="AG2056">
        <v>625267008</v>
      </c>
      <c r="AH2056">
        <v>297700000</v>
      </c>
      <c r="AI2056">
        <v>108595000</v>
      </c>
      <c r="AJ2056">
        <v>406295008</v>
      </c>
      <c r="AK2056">
        <v>35664000</v>
      </c>
      <c r="AM2056">
        <v>1722173056</v>
      </c>
      <c r="AN2056">
        <v>764126144</v>
      </c>
      <c r="AO2056">
        <v>185338000</v>
      </c>
      <c r="AR2056">
        <v>1937166976</v>
      </c>
      <c r="AS2056">
        <v>1722173056</v>
      </c>
      <c r="AT2056">
        <v>1033</v>
      </c>
      <c r="AU2056">
        <v>0.89300000000000002</v>
      </c>
      <c r="AW2056">
        <v>0.42103000000000002</v>
      </c>
      <c r="AX2056">
        <v>0.54581199999999996</v>
      </c>
      <c r="AY2056">
        <v>5.8464200000000001E-2</v>
      </c>
      <c r="AZ2056">
        <v>31503.5</v>
      </c>
    </row>
    <row r="2057" spans="1:52">
      <c r="A2057">
        <v>2001</v>
      </c>
      <c r="B2057">
        <v>190150</v>
      </c>
      <c r="C2057" t="s">
        <v>232</v>
      </c>
      <c r="D2057" t="s">
        <v>129</v>
      </c>
      <c r="E2057">
        <f t="shared" si="32"/>
        <v>0</v>
      </c>
      <c r="F2057">
        <f>IF(ISNA(VLOOKUP(B2057,criteria!$U$2:$U$174,1,0)),0,1)</f>
        <v>1</v>
      </c>
      <c r="G2057" t="e">
        <v>#DIV/0!</v>
      </c>
      <c r="H2057" t="e">
        <v>#DIV/0!</v>
      </c>
      <c r="K2057">
        <v>0</v>
      </c>
      <c r="L2057">
        <v>0</v>
      </c>
      <c r="M2057">
        <v>0</v>
      </c>
      <c r="N2057">
        <v>7628</v>
      </c>
      <c r="O2057" t="s">
        <v>130</v>
      </c>
      <c r="V2057">
        <v>490647008</v>
      </c>
      <c r="W2057">
        <v>357937984</v>
      </c>
      <c r="Y2057">
        <v>54491000</v>
      </c>
      <c r="Z2057">
        <v>426768992</v>
      </c>
      <c r="AA2057">
        <v>63833000</v>
      </c>
      <c r="AB2057">
        <v>295691008</v>
      </c>
      <c r="AC2057">
        <v>6147000</v>
      </c>
      <c r="AF2057">
        <v>1839824000</v>
      </c>
      <c r="AG2057">
        <v>681035008</v>
      </c>
      <c r="AH2057">
        <v>342870016</v>
      </c>
      <c r="AI2057">
        <v>118213000</v>
      </c>
      <c r="AJ2057">
        <v>461083008</v>
      </c>
      <c r="AK2057">
        <v>39418000</v>
      </c>
      <c r="AM2057">
        <v>1895116032</v>
      </c>
      <c r="AN2057">
        <v>938009024</v>
      </c>
      <c r="AO2057">
        <v>197543008</v>
      </c>
      <c r="AR2057">
        <v>1839824000</v>
      </c>
      <c r="AS2057">
        <v>1895116032</v>
      </c>
      <c r="AT2057">
        <v>1157</v>
      </c>
      <c r="AU2057">
        <v>0.91800000000000004</v>
      </c>
      <c r="AW2057">
        <v>0.47819299999999998</v>
      </c>
      <c r="AX2057">
        <v>0.56503099999999995</v>
      </c>
      <c r="AY2057">
        <v>5.4517099999999999E-2</v>
      </c>
      <c r="AZ2057">
        <v>29926</v>
      </c>
    </row>
    <row r="2058" spans="1:52">
      <c r="A2058">
        <v>2002</v>
      </c>
      <c r="B2058">
        <v>190150</v>
      </c>
      <c r="C2058" t="s">
        <v>232</v>
      </c>
      <c r="D2058" t="s">
        <v>129</v>
      </c>
      <c r="E2058">
        <f t="shared" si="32"/>
        <v>1</v>
      </c>
      <c r="F2058">
        <f>IF(ISNA(VLOOKUP(B2058,criteria!$U$2:$U$174,1,0)),0,1)</f>
        <v>1</v>
      </c>
      <c r="G2058">
        <v>0.14032916718227942</v>
      </c>
      <c r="H2058">
        <v>0.60670194003527333</v>
      </c>
      <c r="I2058">
        <v>16162</v>
      </c>
      <c r="J2058">
        <v>2268</v>
      </c>
      <c r="K2058">
        <v>1376</v>
      </c>
      <c r="L2058">
        <v>0</v>
      </c>
      <c r="M2058">
        <v>1376</v>
      </c>
      <c r="N2058">
        <v>7628</v>
      </c>
      <c r="O2058" t="s">
        <v>130</v>
      </c>
      <c r="V2058">
        <v>526468992</v>
      </c>
      <c r="W2058">
        <v>382262016</v>
      </c>
      <c r="Y2058">
        <v>56103000</v>
      </c>
      <c r="Z2058">
        <v>467771008</v>
      </c>
      <c r="AA2058">
        <v>67283000</v>
      </c>
      <c r="AB2058">
        <v>303012992</v>
      </c>
      <c r="AC2058">
        <v>20512000</v>
      </c>
      <c r="AF2058">
        <v>2197458944</v>
      </c>
      <c r="AG2058">
        <v>840076992</v>
      </c>
      <c r="AH2058">
        <v>427428992</v>
      </c>
      <c r="AI2058">
        <v>153784000</v>
      </c>
      <c r="AJ2058">
        <v>581212992</v>
      </c>
      <c r="AK2058">
        <v>77305000</v>
      </c>
      <c r="AM2058">
        <v>2037799936</v>
      </c>
      <c r="AN2058">
        <v>1024550976</v>
      </c>
      <c r="AO2058">
        <v>221010000</v>
      </c>
      <c r="AP2058">
        <v>4238168064</v>
      </c>
      <c r="AQ2058">
        <v>4343151104</v>
      </c>
      <c r="AR2058">
        <v>2197458944</v>
      </c>
      <c r="AS2058">
        <v>2037799936</v>
      </c>
      <c r="AT2058">
        <v>1171</v>
      </c>
      <c r="AU2058">
        <v>0.92100000000000004</v>
      </c>
      <c r="AW2058">
        <v>0.49660900000000002</v>
      </c>
      <c r="AX2058">
        <v>0.54562299999999997</v>
      </c>
      <c r="AY2058">
        <v>4.9321799999999999E-2</v>
      </c>
      <c r="AZ2058">
        <v>30900.5</v>
      </c>
    </row>
    <row r="2059" spans="1:52">
      <c r="A2059">
        <v>2003</v>
      </c>
      <c r="B2059">
        <v>190150</v>
      </c>
      <c r="C2059" t="s">
        <v>232</v>
      </c>
      <c r="D2059" t="s">
        <v>129</v>
      </c>
      <c r="E2059">
        <f t="shared" si="32"/>
        <v>1</v>
      </c>
      <c r="F2059">
        <f>IF(ISNA(VLOOKUP(B2059,criteria!$U$2:$U$174,1,0)),0,1)</f>
        <v>1</v>
      </c>
      <c r="G2059">
        <v>0.13580904998815446</v>
      </c>
      <c r="H2059">
        <v>0.57784561709550808</v>
      </c>
      <c r="I2059">
        <v>16884</v>
      </c>
      <c r="J2059">
        <v>2293</v>
      </c>
      <c r="K2059">
        <v>1325</v>
      </c>
      <c r="L2059">
        <v>0</v>
      </c>
      <c r="M2059">
        <v>1325</v>
      </c>
      <c r="N2059">
        <v>7628</v>
      </c>
      <c r="O2059" t="s">
        <v>130</v>
      </c>
      <c r="V2059">
        <v>593899008</v>
      </c>
      <c r="W2059">
        <v>435347008</v>
      </c>
      <c r="Y2059">
        <v>59077000</v>
      </c>
      <c r="Z2059">
        <v>497396000</v>
      </c>
      <c r="AA2059">
        <v>71053000</v>
      </c>
      <c r="AB2059">
        <v>300996000</v>
      </c>
      <c r="AC2059">
        <v>-12990000</v>
      </c>
      <c r="AF2059">
        <v>2620638976</v>
      </c>
      <c r="AG2059">
        <v>881723008</v>
      </c>
      <c r="AH2059">
        <v>475328992</v>
      </c>
      <c r="AI2059">
        <v>146706000</v>
      </c>
      <c r="AJ2059">
        <v>622035008</v>
      </c>
      <c r="AK2059">
        <v>87122000</v>
      </c>
      <c r="AM2059">
        <v>2190772992</v>
      </c>
      <c r="AN2059">
        <v>1095275008</v>
      </c>
      <c r="AO2059">
        <v>234135008</v>
      </c>
      <c r="AP2059">
        <v>4343151104</v>
      </c>
      <c r="AQ2059">
        <v>4493085184</v>
      </c>
      <c r="AR2059">
        <v>2620638976</v>
      </c>
      <c r="AS2059">
        <v>2190772992</v>
      </c>
      <c r="AT2059">
        <v>1192</v>
      </c>
      <c r="AU2059">
        <v>0.92900000000000005</v>
      </c>
      <c r="AW2059">
        <v>0.54956700000000003</v>
      </c>
      <c r="AX2059">
        <v>0.55152199999999996</v>
      </c>
      <c r="AY2059">
        <v>4.9986000000000003E-2</v>
      </c>
      <c r="AZ2059">
        <v>27500</v>
      </c>
    </row>
    <row r="2060" spans="1:52">
      <c r="A2060">
        <v>2004</v>
      </c>
      <c r="B2060">
        <v>190150</v>
      </c>
      <c r="C2060" t="s">
        <v>232</v>
      </c>
      <c r="D2060" t="s">
        <v>129</v>
      </c>
      <c r="E2060">
        <f t="shared" si="32"/>
        <v>1</v>
      </c>
      <c r="F2060">
        <f>IF(ISNA(VLOOKUP(B2060,criteria!$U$2:$U$174,1,0)),0,1)</f>
        <v>1</v>
      </c>
      <c r="G2060">
        <v>0.13182292270251478</v>
      </c>
      <c r="H2060">
        <v>0.58505494505494504</v>
      </c>
      <c r="I2060">
        <v>17258</v>
      </c>
      <c r="J2060">
        <v>2275</v>
      </c>
      <c r="K2060">
        <v>1331</v>
      </c>
      <c r="L2060">
        <v>0</v>
      </c>
      <c r="M2060">
        <v>1331</v>
      </c>
      <c r="N2060">
        <v>10027</v>
      </c>
      <c r="O2060" t="s">
        <v>130</v>
      </c>
      <c r="P2060" t="s">
        <v>50</v>
      </c>
      <c r="V2060">
        <v>630288000</v>
      </c>
      <c r="W2060">
        <v>467000000</v>
      </c>
      <c r="X2060">
        <v>74000</v>
      </c>
      <c r="Y2060">
        <v>43945000</v>
      </c>
      <c r="Z2060">
        <v>551777984</v>
      </c>
      <c r="AA2060">
        <v>54776000</v>
      </c>
      <c r="AB2060">
        <v>410223008</v>
      </c>
      <c r="AC2060">
        <v>-1532000</v>
      </c>
      <c r="AF2060">
        <v>3150040064</v>
      </c>
      <c r="AG2060">
        <v>1068700992</v>
      </c>
      <c r="AH2060">
        <v>419707008</v>
      </c>
      <c r="AI2060">
        <v>159912992</v>
      </c>
      <c r="AJ2060">
        <v>579619968</v>
      </c>
      <c r="AK2060">
        <v>95868000</v>
      </c>
      <c r="AM2060">
        <v>2409266944</v>
      </c>
      <c r="AN2060">
        <v>1181780992</v>
      </c>
      <c r="AO2060">
        <v>252252000</v>
      </c>
      <c r="AP2060">
        <v>4493085184</v>
      </c>
      <c r="AQ2060">
        <v>5190563840</v>
      </c>
      <c r="AR2060">
        <v>3150040064</v>
      </c>
      <c r="AS2060">
        <v>2409266944</v>
      </c>
      <c r="AT2060">
        <v>1189</v>
      </c>
      <c r="AU2060">
        <v>0.91600000000000004</v>
      </c>
      <c r="AW2060">
        <v>0.58011900000000005</v>
      </c>
      <c r="AX2060">
        <v>0.55242000000000002</v>
      </c>
      <c r="AY2060">
        <v>5.4879600000000001E-2</v>
      </c>
      <c r="AZ2060">
        <v>24099</v>
      </c>
    </row>
    <row r="2061" spans="1:52">
      <c r="A2061">
        <v>2005</v>
      </c>
      <c r="B2061">
        <v>190150</v>
      </c>
      <c r="C2061" t="s">
        <v>156</v>
      </c>
      <c r="D2061" t="s">
        <v>129</v>
      </c>
      <c r="E2061">
        <f t="shared" si="32"/>
        <v>1</v>
      </c>
      <c r="F2061">
        <f>IF(ISNA(VLOOKUP(B2061,criteria!$U$2:$U$174,1,0)),0,1)</f>
        <v>1</v>
      </c>
      <c r="G2061">
        <v>0.1278896551724138</v>
      </c>
      <c r="H2061">
        <v>0.57765314926660916</v>
      </c>
      <c r="I2061">
        <v>18125</v>
      </c>
      <c r="J2061">
        <v>2318</v>
      </c>
      <c r="K2061">
        <v>1339</v>
      </c>
      <c r="L2061">
        <v>0</v>
      </c>
      <c r="M2061">
        <v>1339</v>
      </c>
      <c r="N2061">
        <v>10027</v>
      </c>
      <c r="O2061" t="s">
        <v>130</v>
      </c>
      <c r="P2061" t="s">
        <v>50</v>
      </c>
      <c r="Q2061" t="s">
        <v>54</v>
      </c>
      <c r="V2061">
        <v>692936000</v>
      </c>
      <c r="W2061">
        <v>519608000</v>
      </c>
      <c r="X2061">
        <v>21000</v>
      </c>
      <c r="Y2061">
        <v>56534000</v>
      </c>
      <c r="Z2061">
        <v>577740032</v>
      </c>
      <c r="AA2061">
        <v>67953000</v>
      </c>
      <c r="AB2061">
        <v>441211008</v>
      </c>
      <c r="AC2061">
        <v>19637000</v>
      </c>
      <c r="AF2061">
        <v>3485741056</v>
      </c>
      <c r="AG2061">
        <v>1063604992</v>
      </c>
      <c r="AH2061">
        <v>433571008</v>
      </c>
      <c r="AI2061">
        <v>172522000</v>
      </c>
      <c r="AJ2061">
        <v>606092992</v>
      </c>
      <c r="AK2061">
        <v>102740000</v>
      </c>
      <c r="AL2061">
        <v>51459000</v>
      </c>
      <c r="AM2061">
        <v>2540033024</v>
      </c>
      <c r="AN2061">
        <v>1263282048</v>
      </c>
      <c r="AO2061">
        <v>284684000</v>
      </c>
      <c r="AP2061">
        <v>5190563840</v>
      </c>
      <c r="AQ2061">
        <v>5937814016</v>
      </c>
      <c r="AR2061">
        <v>3485741056</v>
      </c>
      <c r="AS2061">
        <v>2540033024</v>
      </c>
      <c r="AT2061">
        <v>1251</v>
      </c>
      <c r="AU2061">
        <v>0.93400000000000005</v>
      </c>
      <c r="AW2061">
        <v>0.58813300000000002</v>
      </c>
      <c r="AX2061">
        <v>0.55263200000000001</v>
      </c>
      <c r="AY2061">
        <v>5.6603800000000003E-2</v>
      </c>
      <c r="AZ2061">
        <v>24051</v>
      </c>
    </row>
    <row r="2062" spans="1:52">
      <c r="A2062">
        <v>2006</v>
      </c>
      <c r="B2062">
        <v>190150</v>
      </c>
      <c r="C2062" t="s">
        <v>156</v>
      </c>
      <c r="D2062" t="s">
        <v>129</v>
      </c>
      <c r="E2062">
        <f t="shared" si="32"/>
        <v>1</v>
      </c>
      <c r="F2062">
        <f>IF(ISNA(VLOOKUP(B2062,criteria!$U$2:$U$174,1,0)),0,1)</f>
        <v>1</v>
      </c>
      <c r="G2062">
        <v>0.11566167951236714</v>
      </c>
      <c r="H2062">
        <v>0.58275261324041816</v>
      </c>
      <c r="I2062">
        <v>19851</v>
      </c>
      <c r="J2062">
        <v>2296</v>
      </c>
      <c r="K2062">
        <v>1338</v>
      </c>
      <c r="L2062">
        <v>0</v>
      </c>
      <c r="M2062">
        <v>1338</v>
      </c>
      <c r="N2062">
        <v>10027</v>
      </c>
      <c r="O2062" t="s">
        <v>130</v>
      </c>
      <c r="P2062" t="s">
        <v>50</v>
      </c>
      <c r="Q2062" t="s">
        <v>54</v>
      </c>
      <c r="V2062">
        <v>728348992</v>
      </c>
      <c r="W2062">
        <v>542092992</v>
      </c>
      <c r="Y2062">
        <v>55748000</v>
      </c>
      <c r="Z2062">
        <v>602608000</v>
      </c>
      <c r="AA2062">
        <v>68826000</v>
      </c>
      <c r="AB2062">
        <v>477161984</v>
      </c>
      <c r="AC2062">
        <v>11732000</v>
      </c>
      <c r="AF2062">
        <v>4035315968</v>
      </c>
      <c r="AG2062">
        <v>1151195008</v>
      </c>
      <c r="AH2062">
        <v>458291008</v>
      </c>
      <c r="AI2062">
        <v>191272000</v>
      </c>
      <c r="AJ2062">
        <v>649563008</v>
      </c>
      <c r="AK2062">
        <v>108118000</v>
      </c>
      <c r="AL2062">
        <v>55780000</v>
      </c>
      <c r="AM2062">
        <v>2688355072</v>
      </c>
      <c r="AN2062">
        <v>1334228992</v>
      </c>
      <c r="AO2062">
        <v>294908992</v>
      </c>
      <c r="AP2062">
        <v>5937814016</v>
      </c>
      <c r="AQ2062">
        <v>7149803008</v>
      </c>
      <c r="AR2062">
        <v>4035315968</v>
      </c>
      <c r="AS2062">
        <v>2688355072</v>
      </c>
      <c r="AT2062">
        <v>1234</v>
      </c>
      <c r="AU2062">
        <v>0.92800000000000005</v>
      </c>
      <c r="AW2062">
        <v>0.57467000000000001</v>
      </c>
      <c r="AX2062">
        <v>0.55671899999999996</v>
      </c>
      <c r="AY2062">
        <v>5.75916E-2</v>
      </c>
      <c r="AZ2062">
        <v>25742</v>
      </c>
    </row>
    <row r="2063" spans="1:52">
      <c r="A2063">
        <v>2007</v>
      </c>
      <c r="B2063">
        <v>190150</v>
      </c>
      <c r="C2063" t="s">
        <v>156</v>
      </c>
      <c r="D2063" t="s">
        <v>129</v>
      </c>
      <c r="E2063">
        <f t="shared" si="32"/>
        <v>1</v>
      </c>
      <c r="F2063">
        <f>IF(ISNA(VLOOKUP(B2063,criteria!$U$2:$U$174,1,0)),0,1)</f>
        <v>1</v>
      </c>
      <c r="G2063">
        <v>0.115712054808322</v>
      </c>
      <c r="H2063">
        <v>0.58206356116673919</v>
      </c>
      <c r="I2063">
        <v>19851</v>
      </c>
      <c r="J2063">
        <v>2297</v>
      </c>
      <c r="K2063">
        <v>1337</v>
      </c>
      <c r="M2063">
        <v>1337</v>
      </c>
      <c r="N2063">
        <v>10027</v>
      </c>
      <c r="O2063" t="s">
        <v>130</v>
      </c>
      <c r="P2063" t="s">
        <v>50</v>
      </c>
      <c r="Q2063" t="s">
        <v>54</v>
      </c>
      <c r="V2063">
        <v>772126016</v>
      </c>
      <c r="W2063">
        <v>564646976</v>
      </c>
      <c r="Y2063">
        <v>3975000</v>
      </c>
      <c r="Z2063">
        <v>653473024</v>
      </c>
      <c r="AA2063">
        <v>17046000</v>
      </c>
      <c r="AB2063">
        <v>532099008</v>
      </c>
      <c r="AC2063">
        <v>13744000</v>
      </c>
      <c r="AF2063">
        <v>2931787008</v>
      </c>
      <c r="AG2063">
        <v>1672467968</v>
      </c>
      <c r="AH2063">
        <v>467116000</v>
      </c>
      <c r="AI2063">
        <v>216104992</v>
      </c>
      <c r="AJ2063">
        <v>683220992</v>
      </c>
      <c r="AK2063">
        <v>113484000</v>
      </c>
      <c r="AL2063">
        <v>61556000</v>
      </c>
      <c r="AM2063">
        <v>2894809088</v>
      </c>
      <c r="AN2063">
        <v>1423563008</v>
      </c>
      <c r="AO2063">
        <v>338883008</v>
      </c>
      <c r="AP2063">
        <v>7149803008</v>
      </c>
      <c r="AQ2063">
        <v>7146805760</v>
      </c>
      <c r="AR2063">
        <v>2931787008</v>
      </c>
      <c r="AS2063">
        <v>2894809088</v>
      </c>
      <c r="AT2063">
        <v>1283</v>
      </c>
      <c r="AU2063">
        <v>0.92600000000000005</v>
      </c>
      <c r="AW2063">
        <v>0.58397299999999996</v>
      </c>
      <c r="AX2063">
        <v>0.56784400000000002</v>
      </c>
      <c r="AY2063">
        <v>6.2468000000000003E-2</v>
      </c>
      <c r="AZ2063">
        <v>25680.5</v>
      </c>
    </row>
    <row r="2064" spans="1:52">
      <c r="A2064">
        <v>2008</v>
      </c>
      <c r="B2064">
        <v>190150</v>
      </c>
      <c r="C2064" t="s">
        <v>156</v>
      </c>
      <c r="D2064" t="s">
        <v>129</v>
      </c>
      <c r="E2064">
        <f t="shared" si="32"/>
        <v>1</v>
      </c>
      <c r="F2064">
        <f>IF(ISNA(VLOOKUP(B2064,criteria!$U$2:$U$174,1,0)),0,1)</f>
        <v>1</v>
      </c>
      <c r="G2064">
        <v>0.10565524996485967</v>
      </c>
      <c r="H2064">
        <v>0.59334811529933484</v>
      </c>
      <c r="I2064">
        <v>21343</v>
      </c>
      <c r="J2064">
        <v>2255</v>
      </c>
      <c r="K2064">
        <v>1333</v>
      </c>
      <c r="L2064">
        <v>5</v>
      </c>
      <c r="M2064">
        <v>1338</v>
      </c>
      <c r="N2064">
        <v>10027</v>
      </c>
      <c r="O2064" t="s">
        <v>130</v>
      </c>
      <c r="P2064" t="s">
        <v>50</v>
      </c>
      <c r="Q2064" t="s">
        <v>54</v>
      </c>
      <c r="V2064">
        <v>840646976</v>
      </c>
      <c r="W2064">
        <v>602729024</v>
      </c>
      <c r="Y2064">
        <v>2978000</v>
      </c>
      <c r="Z2064">
        <v>698290048</v>
      </c>
      <c r="AA2064">
        <v>19298000</v>
      </c>
      <c r="AB2064">
        <v>477256992</v>
      </c>
      <c r="AC2064">
        <v>13925000</v>
      </c>
      <c r="AF2064">
        <v>1710740992</v>
      </c>
      <c r="AG2064">
        <v>1789753984</v>
      </c>
      <c r="AH2064">
        <v>526225984</v>
      </c>
      <c r="AI2064">
        <v>170396000</v>
      </c>
      <c r="AJ2064">
        <v>696621952</v>
      </c>
      <c r="AK2064">
        <v>112452000</v>
      </c>
      <c r="AL2064">
        <v>67420000</v>
      </c>
      <c r="AM2064">
        <v>3061281024</v>
      </c>
      <c r="AN2064">
        <v>1490033024</v>
      </c>
      <c r="AO2064">
        <v>369068000</v>
      </c>
      <c r="AP2064">
        <v>7146805760</v>
      </c>
      <c r="AQ2064">
        <v>5892797952</v>
      </c>
      <c r="AR2064">
        <v>1710740992</v>
      </c>
      <c r="AS2064">
        <v>3061281024</v>
      </c>
      <c r="AT2064">
        <v>1260</v>
      </c>
      <c r="AU2064">
        <v>0.93</v>
      </c>
      <c r="AW2064">
        <v>0.554477</v>
      </c>
      <c r="AX2064">
        <v>0.56606100000000004</v>
      </c>
      <c r="AY2064">
        <v>6.6374500000000003E-2</v>
      </c>
      <c r="AZ2064">
        <v>28508</v>
      </c>
    </row>
    <row r="2065" spans="1:52">
      <c r="A2065">
        <v>2009</v>
      </c>
      <c r="B2065">
        <v>190150</v>
      </c>
      <c r="C2065" t="s">
        <v>156</v>
      </c>
      <c r="D2065" t="s">
        <v>129</v>
      </c>
      <c r="E2065">
        <f t="shared" si="32"/>
        <v>1</v>
      </c>
      <c r="F2065">
        <f>IF(ISNA(VLOOKUP(B2065,criteria!$U$2:$U$174,1,0)),0,1)</f>
        <v>1</v>
      </c>
      <c r="G2065">
        <v>0.11005077919803888</v>
      </c>
      <c r="H2065">
        <v>0.56364359586316626</v>
      </c>
      <c r="I2065">
        <v>22844</v>
      </c>
      <c r="J2065">
        <v>2514</v>
      </c>
      <c r="K2065">
        <v>1373</v>
      </c>
      <c r="L2065">
        <v>44</v>
      </c>
      <c r="M2065">
        <v>1417</v>
      </c>
      <c r="N2065">
        <v>10027</v>
      </c>
      <c r="O2065" t="s">
        <v>130</v>
      </c>
      <c r="P2065" t="s">
        <v>50</v>
      </c>
      <c r="Q2065" t="s">
        <v>54</v>
      </c>
      <c r="R2065">
        <v>-73.963999999999999</v>
      </c>
      <c r="S2065">
        <v>40.808100000000003</v>
      </c>
      <c r="V2065">
        <v>930617024</v>
      </c>
      <c r="W2065">
        <v>670206976</v>
      </c>
      <c r="Y2065">
        <v>2922000</v>
      </c>
      <c r="Z2065">
        <v>800238976</v>
      </c>
      <c r="AA2065">
        <v>18757000</v>
      </c>
      <c r="AB2065">
        <v>402900992</v>
      </c>
      <c r="AC2065">
        <v>8140000</v>
      </c>
      <c r="AF2065">
        <v>3943437056</v>
      </c>
      <c r="AG2065">
        <v>1836636032</v>
      </c>
      <c r="AH2065">
        <v>580193024</v>
      </c>
      <c r="AI2065">
        <v>187507008</v>
      </c>
      <c r="AJ2065">
        <v>767700032</v>
      </c>
      <c r="AK2065">
        <v>111790000</v>
      </c>
      <c r="AL2065">
        <v>68747000</v>
      </c>
      <c r="AM2065">
        <v>3158488064</v>
      </c>
      <c r="AN2065">
        <v>1474951936</v>
      </c>
      <c r="AO2065">
        <v>371956992</v>
      </c>
      <c r="AP2065">
        <v>5892797952</v>
      </c>
      <c r="AQ2065">
        <v>6516511744</v>
      </c>
      <c r="AR2065">
        <v>3943437056</v>
      </c>
      <c r="AS2065">
        <v>3158488064</v>
      </c>
      <c r="AT2065">
        <v>1259</v>
      </c>
      <c r="AU2065">
        <v>0.92200000000000004</v>
      </c>
      <c r="AW2065">
        <v>0.46575899999999998</v>
      </c>
      <c r="AX2065">
        <v>0.53657600000000005</v>
      </c>
      <c r="AY2065">
        <v>7.5097300000000006E-2</v>
      </c>
      <c r="AZ2065">
        <v>34636.5</v>
      </c>
    </row>
    <row r="2066" spans="1:52">
      <c r="A2066">
        <v>2010</v>
      </c>
      <c r="B2066">
        <v>190150</v>
      </c>
      <c r="C2066" t="s">
        <v>156</v>
      </c>
      <c r="D2066" t="s">
        <v>129</v>
      </c>
      <c r="E2066">
        <f t="shared" si="32"/>
        <v>1</v>
      </c>
      <c r="F2066">
        <f>IF(ISNA(VLOOKUP(B2066,criteria!$U$2:$U$174,1,0)),0,1)</f>
        <v>1</v>
      </c>
      <c r="G2066">
        <v>9.8360011011916465E-2</v>
      </c>
      <c r="H2066">
        <v>0.56737305077968814</v>
      </c>
      <c r="I2066">
        <v>25427</v>
      </c>
      <c r="J2066">
        <v>2501</v>
      </c>
      <c r="K2066">
        <v>1419</v>
      </c>
      <c r="L2066">
        <v>0</v>
      </c>
      <c r="M2066">
        <v>1419</v>
      </c>
      <c r="N2066">
        <v>10027</v>
      </c>
      <c r="O2066" t="s">
        <v>130</v>
      </c>
      <c r="P2066" t="s">
        <v>50</v>
      </c>
      <c r="Q2066" t="s">
        <v>54</v>
      </c>
      <c r="R2066">
        <v>-73.963999999999999</v>
      </c>
      <c r="S2066">
        <v>40.808100000000003</v>
      </c>
      <c r="V2066">
        <v>1006537984</v>
      </c>
      <c r="W2066">
        <v>724435968</v>
      </c>
      <c r="Y2066">
        <v>1315000</v>
      </c>
      <c r="Z2066">
        <v>839307968</v>
      </c>
      <c r="AA2066">
        <v>43673000</v>
      </c>
      <c r="AB2066">
        <v>1088081024</v>
      </c>
      <c r="AC2066">
        <v>7810000</v>
      </c>
      <c r="AF2066">
        <v>5370501120</v>
      </c>
      <c r="AG2066">
        <v>1882704000</v>
      </c>
      <c r="AH2066">
        <v>653654016</v>
      </c>
      <c r="AI2066">
        <v>209306000</v>
      </c>
      <c r="AJ2066">
        <v>862960000</v>
      </c>
      <c r="AK2066">
        <v>117229000</v>
      </c>
      <c r="AL2066">
        <v>72032000</v>
      </c>
      <c r="AM2066">
        <v>3314814976</v>
      </c>
      <c r="AN2066">
        <v>1522333952</v>
      </c>
      <c r="AO2066">
        <v>381400000</v>
      </c>
      <c r="AP2066">
        <v>6516511744</v>
      </c>
      <c r="AQ2066">
        <v>7789578240</v>
      </c>
      <c r="AR2066">
        <v>5370501120</v>
      </c>
      <c r="AS2066">
        <v>3314814976</v>
      </c>
      <c r="AT2066">
        <v>1302</v>
      </c>
      <c r="AU2066">
        <v>0.92800000000000005</v>
      </c>
      <c r="AW2066">
        <v>0.44318200000000002</v>
      </c>
      <c r="AX2066">
        <v>0.52272700000000005</v>
      </c>
      <c r="AY2066">
        <v>8.18966E-2</v>
      </c>
      <c r="AZ2066">
        <v>36333</v>
      </c>
    </row>
    <row r="2067" spans="1:52">
      <c r="A2067">
        <v>2011</v>
      </c>
      <c r="B2067">
        <v>190150</v>
      </c>
      <c r="C2067" t="s">
        <v>156</v>
      </c>
      <c r="D2067" t="s">
        <v>129</v>
      </c>
      <c r="E2067">
        <f t="shared" si="32"/>
        <v>1</v>
      </c>
      <c r="F2067">
        <f>IF(ISNA(VLOOKUP(B2067,criteria!$U$2:$U$174,1,0)),0,1)</f>
        <v>1</v>
      </c>
      <c r="G2067">
        <v>9.5419993124259903E-2</v>
      </c>
      <c r="H2067">
        <v>0.55684547638110493</v>
      </c>
      <c r="I2067">
        <v>26179</v>
      </c>
      <c r="J2067">
        <v>2498</v>
      </c>
      <c r="K2067">
        <v>1391</v>
      </c>
      <c r="L2067">
        <v>0</v>
      </c>
      <c r="M2067">
        <v>1391</v>
      </c>
      <c r="N2067">
        <v>10027</v>
      </c>
      <c r="O2067" t="s">
        <v>130</v>
      </c>
      <c r="P2067" t="s">
        <v>50</v>
      </c>
      <c r="Q2067" t="s">
        <v>54</v>
      </c>
      <c r="R2067">
        <v>-73.9619</v>
      </c>
      <c r="S2067">
        <v>40.808300000000003</v>
      </c>
      <c r="T2067">
        <v>2.7E-2</v>
      </c>
      <c r="U2067">
        <v>4146</v>
      </c>
      <c r="V2067">
        <v>1084830976</v>
      </c>
      <c r="W2067">
        <v>785881984</v>
      </c>
      <c r="Y2067">
        <v>184000</v>
      </c>
      <c r="Z2067">
        <v>839572032</v>
      </c>
      <c r="AA2067">
        <v>18015000</v>
      </c>
      <c r="AB2067">
        <v>563366016</v>
      </c>
      <c r="AC2067">
        <v>14446000</v>
      </c>
      <c r="AF2067">
        <v>3494117888</v>
      </c>
      <c r="AG2067">
        <v>1947475968</v>
      </c>
      <c r="AH2067">
        <v>670894016</v>
      </c>
      <c r="AI2067">
        <v>188950000</v>
      </c>
      <c r="AJ2067">
        <v>859844032</v>
      </c>
      <c r="AK2067">
        <v>102635000</v>
      </c>
      <c r="AL2067">
        <v>78874000</v>
      </c>
      <c r="AM2067">
        <v>3425061120</v>
      </c>
      <c r="AN2067">
        <v>1569074048</v>
      </c>
      <c r="AO2067">
        <v>380228000</v>
      </c>
      <c r="AP2067">
        <v>7789578240</v>
      </c>
      <c r="AQ2067">
        <v>7654152192</v>
      </c>
      <c r="AR2067">
        <v>3494117888</v>
      </c>
      <c r="AS2067">
        <v>3425061120</v>
      </c>
      <c r="AT2067">
        <v>1286</v>
      </c>
      <c r="AU2067">
        <v>0.95</v>
      </c>
      <c r="AW2067">
        <v>0.43901499999999999</v>
      </c>
      <c r="AX2067">
        <v>0.51292400000000005</v>
      </c>
      <c r="AY2067">
        <v>7.5121199999999999E-2</v>
      </c>
      <c r="AZ2067">
        <v>33093</v>
      </c>
    </row>
    <row r="2068" spans="1:52">
      <c r="A2068">
        <v>2012</v>
      </c>
      <c r="B2068">
        <v>190150</v>
      </c>
      <c r="C2068" t="s">
        <v>156</v>
      </c>
      <c r="D2068" t="s">
        <v>129</v>
      </c>
      <c r="E2068">
        <f t="shared" si="32"/>
        <v>1</v>
      </c>
      <c r="F2068">
        <f>IF(ISNA(VLOOKUP(B2068,criteria!$U$2:$U$174,1,0)),0,1)</f>
        <v>1</v>
      </c>
      <c r="G2068">
        <v>6.9462798046538349E-2</v>
      </c>
      <c r="H2068">
        <v>0.57526881720430112</v>
      </c>
      <c r="I2068">
        <v>34810</v>
      </c>
      <c r="J2068">
        <v>2418</v>
      </c>
      <c r="K2068">
        <v>1391</v>
      </c>
      <c r="L2068">
        <v>0</v>
      </c>
      <c r="M2068">
        <v>1391</v>
      </c>
      <c r="N2068">
        <v>10027</v>
      </c>
      <c r="O2068" t="s">
        <v>130</v>
      </c>
      <c r="P2068" t="s">
        <v>50</v>
      </c>
      <c r="Q2068" t="s">
        <v>54</v>
      </c>
      <c r="R2068">
        <v>-73.9619</v>
      </c>
      <c r="S2068">
        <v>40.808300000000003</v>
      </c>
      <c r="T2068">
        <v>2.9000000000000001E-2</v>
      </c>
      <c r="U2068">
        <v>4306</v>
      </c>
      <c r="V2068">
        <v>1141490944</v>
      </c>
      <c r="W2068">
        <v>826228992</v>
      </c>
      <c r="Y2068">
        <v>420000</v>
      </c>
      <c r="Z2068">
        <v>788254016</v>
      </c>
      <c r="AA2068">
        <v>12764000</v>
      </c>
      <c r="AB2068">
        <v>627753024</v>
      </c>
      <c r="AC2068">
        <v>1356000</v>
      </c>
      <c r="AF2068">
        <v>4456796160</v>
      </c>
      <c r="AG2068">
        <v>2022514944</v>
      </c>
      <c r="AH2068">
        <v>664595968</v>
      </c>
      <c r="AI2068">
        <v>125717000</v>
      </c>
      <c r="AJ2068">
        <v>790312960</v>
      </c>
      <c r="AK2068">
        <v>115700000</v>
      </c>
      <c r="AL2068">
        <v>115991000</v>
      </c>
      <c r="AM2068">
        <v>3460016896</v>
      </c>
      <c r="AN2068">
        <v>1629264000</v>
      </c>
      <c r="AO2068">
        <v>411052992</v>
      </c>
      <c r="AP2068">
        <v>7654152192</v>
      </c>
      <c r="AQ2068">
        <v>8197879808</v>
      </c>
      <c r="AR2068">
        <v>4456796160</v>
      </c>
      <c r="AS2068">
        <v>3460016896</v>
      </c>
      <c r="AT2068">
        <v>1279</v>
      </c>
      <c r="AU2068">
        <v>0.93300000000000005</v>
      </c>
      <c r="AW2068">
        <v>0.44539200000000001</v>
      </c>
      <c r="AX2068">
        <v>0.51035299999999995</v>
      </c>
      <c r="AY2068">
        <v>6.9833500000000007E-2</v>
      </c>
      <c r="AZ2068">
        <v>31221</v>
      </c>
    </row>
    <row r="2069" spans="1:52">
      <c r="A2069">
        <v>2013</v>
      </c>
      <c r="B2069">
        <v>190150</v>
      </c>
      <c r="C2069" t="s">
        <v>156</v>
      </c>
      <c r="D2069" t="s">
        <v>129</v>
      </c>
      <c r="E2069">
        <f t="shared" si="32"/>
        <v>1</v>
      </c>
      <c r="F2069">
        <f>IF(ISNA(VLOOKUP(B2069,criteria!$U$2:$U$174,1,0)),0,1)</f>
        <v>1</v>
      </c>
      <c r="G2069">
        <v>7.4157797243414647E-2</v>
      </c>
      <c r="H2069">
        <v>0.59906858594411516</v>
      </c>
      <c r="I2069">
        <v>31851</v>
      </c>
      <c r="J2069">
        <v>2362</v>
      </c>
      <c r="K2069">
        <v>1415</v>
      </c>
      <c r="L2069">
        <v>0</v>
      </c>
      <c r="M2069">
        <v>1415</v>
      </c>
      <c r="N2069">
        <v>10027</v>
      </c>
      <c r="O2069" t="s">
        <v>130</v>
      </c>
      <c r="P2069" t="s">
        <v>50</v>
      </c>
      <c r="Q2069" t="s">
        <v>54</v>
      </c>
      <c r="R2069">
        <v>-73.9619</v>
      </c>
      <c r="S2069">
        <v>40.808300000000003</v>
      </c>
      <c r="T2069">
        <v>0.02</v>
      </c>
      <c r="U2069">
        <v>4544</v>
      </c>
      <c r="V2069">
        <v>1215249024</v>
      </c>
      <c r="W2069">
        <v>887364992</v>
      </c>
      <c r="Y2069">
        <v>543000</v>
      </c>
      <c r="Z2069">
        <v>756604032</v>
      </c>
      <c r="AA2069">
        <v>13044000</v>
      </c>
      <c r="AB2069">
        <v>465785984</v>
      </c>
      <c r="AC2069">
        <v>1728000</v>
      </c>
      <c r="AF2069">
        <v>4953687040</v>
      </c>
      <c r="AG2069">
        <v>2152386048</v>
      </c>
      <c r="AH2069">
        <v>656011008</v>
      </c>
      <c r="AI2069">
        <v>128019000</v>
      </c>
      <c r="AJ2069">
        <v>784030016</v>
      </c>
      <c r="AK2069">
        <v>116073000</v>
      </c>
      <c r="AL2069">
        <v>130619000</v>
      </c>
      <c r="AM2069">
        <v>3605778944</v>
      </c>
      <c r="AN2069">
        <v>1700237056</v>
      </c>
      <c r="AO2069">
        <v>385104000</v>
      </c>
      <c r="AP2069">
        <v>8197879808</v>
      </c>
      <c r="AQ2069">
        <v>9223047168</v>
      </c>
      <c r="AR2069">
        <v>4953687040</v>
      </c>
      <c r="AS2069">
        <v>3605778944</v>
      </c>
      <c r="AT2069">
        <v>1301</v>
      </c>
      <c r="AU2069">
        <v>0.94699999999999995</v>
      </c>
      <c r="AW2069">
        <v>0.44242700000000001</v>
      </c>
      <c r="AX2069">
        <v>0.50722199999999995</v>
      </c>
      <c r="AY2069">
        <v>6.8097400000000002E-2</v>
      </c>
      <c r="AZ2069">
        <v>32240</v>
      </c>
    </row>
    <row r="2070" spans="1:52">
      <c r="A2070">
        <v>2014</v>
      </c>
      <c r="B2070">
        <v>190150</v>
      </c>
      <c r="C2070" t="s">
        <v>156</v>
      </c>
      <c r="D2070" t="s">
        <v>129</v>
      </c>
      <c r="E2070">
        <f t="shared" si="32"/>
        <v>1</v>
      </c>
      <c r="F2070">
        <f>IF(ISNA(VLOOKUP(B2070,criteria!$U$2:$U$174,1,0)),0,1)</f>
        <v>1</v>
      </c>
      <c r="G2070">
        <v>6.949373616040283E-2</v>
      </c>
      <c r="H2070">
        <v>0.62156263640331733</v>
      </c>
      <c r="I2070">
        <v>32967</v>
      </c>
      <c r="J2070">
        <v>2291</v>
      </c>
      <c r="K2070">
        <v>1424</v>
      </c>
      <c r="L2070">
        <v>0</v>
      </c>
      <c r="M2070">
        <v>1424</v>
      </c>
      <c r="T2070">
        <v>1.7000000000000001E-2</v>
      </c>
      <c r="U2070">
        <v>4761</v>
      </c>
      <c r="V2070">
        <v>1285956992</v>
      </c>
      <c r="W2070">
        <v>941264000</v>
      </c>
      <c r="Y2070">
        <v>343000</v>
      </c>
      <c r="Z2070">
        <v>740378048</v>
      </c>
      <c r="AA2070">
        <v>12988000</v>
      </c>
      <c r="AB2070">
        <v>487060992</v>
      </c>
      <c r="AC2070">
        <v>1865000</v>
      </c>
      <c r="AF2070">
        <v>4398721024</v>
      </c>
      <c r="AG2070">
        <v>2310501888</v>
      </c>
      <c r="AH2070">
        <v>621854976</v>
      </c>
      <c r="AI2070">
        <v>137639008</v>
      </c>
      <c r="AJ2070">
        <v>759494016</v>
      </c>
      <c r="AK2070">
        <v>117335000</v>
      </c>
      <c r="AL2070">
        <v>135583008</v>
      </c>
      <c r="AM2070">
        <v>3800890880</v>
      </c>
      <c r="AN2070">
        <v>1802423040</v>
      </c>
      <c r="AO2070">
        <v>423211008</v>
      </c>
      <c r="AP2070">
        <v>9223047168</v>
      </c>
      <c r="AQ2070">
        <v>9639064576</v>
      </c>
      <c r="AR2070">
        <v>4398721024</v>
      </c>
      <c r="AS2070">
        <v>3800890880</v>
      </c>
      <c r="AT2070">
        <v>1363</v>
      </c>
      <c r="AU2070">
        <v>0.95199999999999996</v>
      </c>
      <c r="AW2070">
        <v>0.43381999999999998</v>
      </c>
      <c r="AX2070">
        <v>0.50438400000000005</v>
      </c>
      <c r="AY2070">
        <v>6.6388299999999997E-2</v>
      </c>
      <c r="AZ2070">
        <v>32897</v>
      </c>
    </row>
    <row r="2071" spans="1:52">
      <c r="A2071">
        <v>2015</v>
      </c>
      <c r="B2071">
        <v>190150</v>
      </c>
      <c r="C2071" t="s">
        <v>156</v>
      </c>
      <c r="D2071" t="s">
        <v>129</v>
      </c>
      <c r="E2071">
        <f t="shared" si="32"/>
        <v>1</v>
      </c>
      <c r="F2071">
        <f>IF(ISNA(VLOOKUP(B2071,criteria!$U$2:$U$174,1,0)),0,1)</f>
        <v>1</v>
      </c>
      <c r="G2071">
        <v>6.6050770772940318E-2</v>
      </c>
      <c r="H2071">
        <v>0.62633305988515175</v>
      </c>
      <c r="I2071">
        <v>36911</v>
      </c>
      <c r="J2071">
        <v>2438</v>
      </c>
      <c r="K2071">
        <v>1520</v>
      </c>
      <c r="L2071">
        <v>7</v>
      </c>
      <c r="M2071">
        <v>1527</v>
      </c>
      <c r="N2071">
        <v>10027</v>
      </c>
      <c r="O2071" t="s">
        <v>130</v>
      </c>
      <c r="P2071" t="s">
        <v>50</v>
      </c>
      <c r="Q2071" t="s">
        <v>54</v>
      </c>
      <c r="R2071">
        <v>-73.9619</v>
      </c>
      <c r="S2071">
        <v>40.808300000000003</v>
      </c>
      <c r="T2071">
        <v>1.4E-2</v>
      </c>
      <c r="U2071">
        <v>4604</v>
      </c>
      <c r="V2071">
        <v>1365438976</v>
      </c>
      <c r="W2071">
        <v>1003600000</v>
      </c>
      <c r="Y2071">
        <v>420000</v>
      </c>
      <c r="Z2071">
        <v>789953024</v>
      </c>
      <c r="AA2071">
        <v>10510000</v>
      </c>
      <c r="AB2071">
        <v>558361024</v>
      </c>
      <c r="AC2071">
        <v>379000</v>
      </c>
      <c r="AF2071">
        <v>3716139008</v>
      </c>
      <c r="AG2071">
        <v>2465409024</v>
      </c>
      <c r="AH2071">
        <v>619443008</v>
      </c>
      <c r="AI2071">
        <v>176148000</v>
      </c>
      <c r="AJ2071">
        <v>795591040</v>
      </c>
      <c r="AK2071">
        <v>117529000</v>
      </c>
      <c r="AL2071">
        <v>143944992</v>
      </c>
      <c r="AM2071">
        <v>4044401920</v>
      </c>
      <c r="AN2071">
        <v>1910774016</v>
      </c>
      <c r="AO2071">
        <v>461416992</v>
      </c>
      <c r="AP2071">
        <v>9639064576</v>
      </c>
      <c r="AQ2071">
        <v>9041027072</v>
      </c>
      <c r="AR2071">
        <v>3716139008</v>
      </c>
      <c r="AS2071">
        <v>4044401920</v>
      </c>
      <c r="AT2071">
        <v>1310</v>
      </c>
      <c r="AU2071">
        <v>0.94099999999999995</v>
      </c>
      <c r="AW2071">
        <v>0.40201700000000001</v>
      </c>
      <c r="AX2071">
        <v>0.47550399999999998</v>
      </c>
      <c r="AY2071">
        <v>6.8683999999999995E-2</v>
      </c>
      <c r="AZ2071">
        <v>32414.5</v>
      </c>
    </row>
    <row r="2072" spans="1:52">
      <c r="A2072">
        <v>2016</v>
      </c>
      <c r="B2072">
        <v>190150</v>
      </c>
      <c r="C2072" t="s">
        <v>156</v>
      </c>
      <c r="D2072" t="s">
        <v>129</v>
      </c>
      <c r="E2072">
        <f t="shared" si="32"/>
        <v>1</v>
      </c>
      <c r="F2072">
        <f>IF(ISNA(VLOOKUP(B2072,criteria!$U$2:$U$174,1,0)),0,1)</f>
        <v>1</v>
      </c>
      <c r="G2072">
        <v>6.8253668026696204E-2</v>
      </c>
      <c r="H2072">
        <v>0.62034837688044342</v>
      </c>
      <c r="I2072">
        <v>37009</v>
      </c>
      <c r="J2072">
        <v>2526</v>
      </c>
      <c r="K2072">
        <v>1557</v>
      </c>
      <c r="L2072">
        <v>10</v>
      </c>
      <c r="M2072">
        <v>1567</v>
      </c>
      <c r="N2072">
        <v>10027</v>
      </c>
      <c r="O2072" t="s">
        <v>130</v>
      </c>
      <c r="P2072" t="s">
        <v>50</v>
      </c>
      <c r="Q2072" t="s">
        <v>54</v>
      </c>
      <c r="R2072">
        <v>-73.9619</v>
      </c>
      <c r="S2072">
        <v>40.808300000000003</v>
      </c>
      <c r="T2072">
        <v>1.4999999999999999E-2</v>
      </c>
      <c r="U2072">
        <v>4378</v>
      </c>
      <c r="V2072">
        <v>1480467968</v>
      </c>
      <c r="W2072">
        <v>1085452032</v>
      </c>
      <c r="Y2072">
        <v>514000</v>
      </c>
      <c r="Z2072">
        <v>890896000</v>
      </c>
      <c r="AA2072">
        <v>10161000</v>
      </c>
      <c r="AB2072">
        <v>937937024</v>
      </c>
      <c r="AC2072">
        <v>286000</v>
      </c>
      <c r="AF2072">
        <v>5773139968</v>
      </c>
      <c r="AG2072">
        <v>2611938048</v>
      </c>
      <c r="AH2072">
        <v>668721984</v>
      </c>
      <c r="AI2072">
        <v>221091008</v>
      </c>
      <c r="AJ2072">
        <v>889812992</v>
      </c>
      <c r="AK2072">
        <v>121838000</v>
      </c>
      <c r="AL2072">
        <v>154168000</v>
      </c>
      <c r="AM2072">
        <v>4384913920</v>
      </c>
      <c r="AN2072">
        <v>2028953984</v>
      </c>
      <c r="AO2072">
        <v>504735008</v>
      </c>
      <c r="AP2072">
        <v>9041027072</v>
      </c>
      <c r="AQ2072">
        <v>9996596224</v>
      </c>
      <c r="AR2072">
        <v>5773139968</v>
      </c>
      <c r="AS2072">
        <v>4384913920</v>
      </c>
      <c r="AT2072">
        <v>1292</v>
      </c>
      <c r="AU2072">
        <v>0.95099999999999996</v>
      </c>
      <c r="AW2072">
        <v>0.35090900000000003</v>
      </c>
      <c r="AX2072">
        <v>0.44727299999999998</v>
      </c>
      <c r="AY2072">
        <v>6.2424199999999999E-2</v>
      </c>
      <c r="AZ2072">
        <v>31310.5</v>
      </c>
    </row>
    <row r="2073" spans="1:52">
      <c r="A2073">
        <v>2017</v>
      </c>
      <c r="B2073">
        <v>190150</v>
      </c>
      <c r="C2073" t="s">
        <v>156</v>
      </c>
      <c r="D2073" t="s">
        <v>129</v>
      </c>
      <c r="E2073">
        <f t="shared" si="32"/>
        <v>1</v>
      </c>
      <c r="F2073">
        <f>IF(ISNA(VLOOKUP(B2073,criteria!$U$2:$U$174,1,0)),0,1)</f>
        <v>1</v>
      </c>
      <c r="G2073">
        <v>6.6084264651870506E-2</v>
      </c>
      <c r="H2073">
        <v>0.61413259229853112</v>
      </c>
      <c r="I2073">
        <v>38118</v>
      </c>
      <c r="J2073">
        <v>2519</v>
      </c>
      <c r="K2073">
        <v>1538</v>
      </c>
      <c r="L2073">
        <v>9</v>
      </c>
      <c r="M2073">
        <v>1547</v>
      </c>
      <c r="N2073">
        <v>10027</v>
      </c>
      <c r="O2073" t="s">
        <v>130</v>
      </c>
      <c r="P2073" t="s">
        <v>50</v>
      </c>
      <c r="Q2073" t="s">
        <v>54</v>
      </c>
      <c r="R2073">
        <v>-73.9619</v>
      </c>
      <c r="S2073">
        <v>40.808300000000003</v>
      </c>
      <c r="T2073">
        <v>1.6E-2</v>
      </c>
      <c r="U2073">
        <v>4127</v>
      </c>
      <c r="V2073">
        <v>1582551040</v>
      </c>
      <c r="W2073">
        <v>1149859968</v>
      </c>
      <c r="Y2073">
        <v>543000</v>
      </c>
      <c r="Z2073">
        <v>921227008</v>
      </c>
      <c r="AA2073">
        <v>11237000</v>
      </c>
      <c r="AB2073">
        <v>982734976</v>
      </c>
      <c r="AC2073">
        <v>342000</v>
      </c>
      <c r="AF2073">
        <v>5623515136</v>
      </c>
      <c r="AG2073">
        <v>2739126016</v>
      </c>
      <c r="AH2073">
        <v>718441984</v>
      </c>
      <c r="AI2073">
        <v>233714000</v>
      </c>
      <c r="AJ2073">
        <v>952155968</v>
      </c>
      <c r="AK2073">
        <v>118025000</v>
      </c>
      <c r="AL2073">
        <v>163988000</v>
      </c>
      <c r="AM2073">
        <v>4596898816</v>
      </c>
      <c r="AN2073">
        <v>2145816960</v>
      </c>
      <c r="AO2073">
        <v>522663008</v>
      </c>
      <c r="AP2073">
        <v>9996596224</v>
      </c>
      <c r="AQ2073">
        <v>10869244928</v>
      </c>
      <c r="AR2073">
        <v>5623515136</v>
      </c>
      <c r="AS2073">
        <v>4596898816</v>
      </c>
    </row>
    <row r="2074" spans="1:52">
      <c r="A2074">
        <v>1990</v>
      </c>
      <c r="B2074">
        <v>190415</v>
      </c>
      <c r="C2074" t="s">
        <v>233</v>
      </c>
      <c r="D2074" t="s">
        <v>129</v>
      </c>
      <c r="E2074">
        <f t="shared" si="32"/>
        <v>0</v>
      </c>
      <c r="F2074">
        <f>IF(ISNA(VLOOKUP(B2074,criteria!$U$2:$U$174,1,0)),0,1)</f>
        <v>1</v>
      </c>
      <c r="G2074" t="s">
        <v>636</v>
      </c>
      <c r="H2074" t="s">
        <v>636</v>
      </c>
      <c r="N2074">
        <v>14853</v>
      </c>
      <c r="O2074" t="s">
        <v>130</v>
      </c>
      <c r="V2074">
        <v>178328000</v>
      </c>
      <c r="Z2074">
        <v>107926000</v>
      </c>
      <c r="AA2074">
        <v>9655000</v>
      </c>
      <c r="AB2074">
        <v>57181000</v>
      </c>
      <c r="AC2074">
        <v>34878000</v>
      </c>
      <c r="AF2074">
        <v>510934016</v>
      </c>
      <c r="AG2074">
        <v>121306000</v>
      </c>
      <c r="AH2074">
        <v>82555000</v>
      </c>
      <c r="AI2074">
        <v>9459000</v>
      </c>
      <c r="AJ2074">
        <v>92014000</v>
      </c>
      <c r="AK2074">
        <v>39919000</v>
      </c>
      <c r="AL2074">
        <v>25510000</v>
      </c>
      <c r="AM2074">
        <v>510105984</v>
      </c>
      <c r="AN2074">
        <v>196344992</v>
      </c>
      <c r="AO2074">
        <v>45463000</v>
      </c>
    </row>
    <row r="2075" spans="1:52">
      <c r="A2075">
        <v>1991</v>
      </c>
      <c r="B2075">
        <v>190415</v>
      </c>
      <c r="C2075" t="s">
        <v>233</v>
      </c>
      <c r="D2075" t="s">
        <v>129</v>
      </c>
      <c r="E2075">
        <f t="shared" si="32"/>
        <v>0</v>
      </c>
      <c r="F2075">
        <f>IF(ISNA(VLOOKUP(B2075,criteria!$U$2:$U$174,1,0)),0,1)</f>
        <v>1</v>
      </c>
      <c r="G2075" t="s">
        <v>636</v>
      </c>
      <c r="H2075" t="s">
        <v>636</v>
      </c>
      <c r="N2075">
        <v>14853</v>
      </c>
      <c r="O2075" t="s">
        <v>130</v>
      </c>
      <c r="V2075">
        <v>190819008</v>
      </c>
      <c r="Z2075">
        <v>109359000</v>
      </c>
      <c r="AA2075">
        <v>12276000</v>
      </c>
      <c r="AB2075">
        <v>57578000</v>
      </c>
      <c r="AC2075">
        <v>39683000</v>
      </c>
      <c r="AF2075">
        <v>542449024</v>
      </c>
      <c r="AG2075">
        <v>133251000</v>
      </c>
      <c r="AH2075">
        <v>80522000</v>
      </c>
      <c r="AI2075">
        <v>6294000</v>
      </c>
      <c r="AJ2075">
        <v>86816000</v>
      </c>
      <c r="AK2075">
        <v>40773000</v>
      </c>
      <c r="AL2075">
        <v>27157000</v>
      </c>
      <c r="AM2075">
        <v>523596000</v>
      </c>
      <c r="AN2075">
        <v>204724000</v>
      </c>
      <c r="AO2075">
        <v>48817000</v>
      </c>
    </row>
    <row r="2076" spans="1:52">
      <c r="A2076">
        <v>1992</v>
      </c>
      <c r="B2076">
        <v>190415</v>
      </c>
      <c r="C2076" t="s">
        <v>233</v>
      </c>
      <c r="D2076" t="s">
        <v>129</v>
      </c>
      <c r="E2076">
        <f t="shared" si="32"/>
        <v>0</v>
      </c>
      <c r="F2076">
        <f>IF(ISNA(VLOOKUP(B2076,criteria!$U$2:$U$174,1,0)),0,1)</f>
        <v>1</v>
      </c>
      <c r="G2076" t="s">
        <v>636</v>
      </c>
      <c r="H2076" t="s">
        <v>636</v>
      </c>
      <c r="N2076">
        <v>14853</v>
      </c>
      <c r="O2076" t="s">
        <v>130</v>
      </c>
      <c r="V2076">
        <v>203152000</v>
      </c>
      <c r="Z2076">
        <v>121497000</v>
      </c>
      <c r="AA2076">
        <v>10264000</v>
      </c>
      <c r="AB2076">
        <v>46369000</v>
      </c>
      <c r="AC2076">
        <v>31528000</v>
      </c>
      <c r="AF2076">
        <v>546481984</v>
      </c>
      <c r="AG2076">
        <v>144527008</v>
      </c>
      <c r="AH2076">
        <v>87153000</v>
      </c>
      <c r="AI2076">
        <v>6233000</v>
      </c>
      <c r="AJ2076">
        <v>93386000</v>
      </c>
      <c r="AK2076">
        <v>45193000</v>
      </c>
      <c r="AL2076">
        <v>23950000</v>
      </c>
      <c r="AM2076">
        <v>547401024</v>
      </c>
      <c r="AN2076">
        <v>213203008</v>
      </c>
      <c r="AO2076">
        <v>53343000</v>
      </c>
    </row>
    <row r="2077" spans="1:52">
      <c r="A2077">
        <v>1993</v>
      </c>
      <c r="B2077">
        <v>190415</v>
      </c>
      <c r="C2077" t="s">
        <v>233</v>
      </c>
      <c r="D2077" t="s">
        <v>129</v>
      </c>
      <c r="E2077">
        <f t="shared" si="32"/>
        <v>0</v>
      </c>
      <c r="F2077">
        <f>IF(ISNA(VLOOKUP(B2077,criteria!$U$2:$U$174,1,0)),0,1)</f>
        <v>1</v>
      </c>
      <c r="G2077" t="s">
        <v>636</v>
      </c>
      <c r="H2077" t="s">
        <v>636</v>
      </c>
      <c r="N2077">
        <v>14853</v>
      </c>
      <c r="O2077" t="s">
        <v>130</v>
      </c>
      <c r="V2077">
        <v>218835008</v>
      </c>
      <c r="Y2077">
        <v>21000</v>
      </c>
      <c r="Z2077">
        <v>119681000</v>
      </c>
      <c r="AA2077">
        <v>7170000</v>
      </c>
      <c r="AB2077">
        <v>50518000</v>
      </c>
      <c r="AC2077">
        <v>32620000</v>
      </c>
      <c r="AF2077">
        <v>561593024</v>
      </c>
      <c r="AG2077">
        <v>152056000</v>
      </c>
      <c r="AH2077">
        <v>80823000</v>
      </c>
      <c r="AI2077">
        <v>6880000</v>
      </c>
      <c r="AJ2077">
        <v>87703000</v>
      </c>
      <c r="AK2077">
        <v>44058000</v>
      </c>
      <c r="AL2077">
        <v>25026000</v>
      </c>
      <c r="AM2077">
        <v>551728000</v>
      </c>
      <c r="AN2077">
        <v>220291008</v>
      </c>
      <c r="AO2077">
        <v>54043000</v>
      </c>
    </row>
    <row r="2078" spans="1:52">
      <c r="A2078">
        <v>1994</v>
      </c>
      <c r="B2078">
        <v>190415</v>
      </c>
      <c r="C2078" t="s">
        <v>233</v>
      </c>
      <c r="D2078" t="s">
        <v>129</v>
      </c>
      <c r="E2078">
        <f t="shared" si="32"/>
        <v>0</v>
      </c>
      <c r="F2078">
        <f>IF(ISNA(VLOOKUP(B2078,criteria!$U$2:$U$174,1,0)),0,1)</f>
        <v>1</v>
      </c>
      <c r="G2078" t="s">
        <v>636</v>
      </c>
      <c r="H2078" t="s">
        <v>636</v>
      </c>
      <c r="N2078">
        <v>14853</v>
      </c>
      <c r="O2078" t="s">
        <v>130</v>
      </c>
      <c r="V2078">
        <v>228346000</v>
      </c>
      <c r="Y2078">
        <v>5000</v>
      </c>
      <c r="Z2078">
        <v>130832000</v>
      </c>
      <c r="AA2078">
        <v>14736000</v>
      </c>
      <c r="AB2078">
        <v>76082000</v>
      </c>
      <c r="AC2078">
        <v>42012000</v>
      </c>
      <c r="AF2078">
        <v>635728000</v>
      </c>
      <c r="AG2078">
        <v>154835008</v>
      </c>
      <c r="AH2078">
        <v>101095000</v>
      </c>
      <c r="AI2078">
        <v>6786000</v>
      </c>
      <c r="AJ2078">
        <v>107881000</v>
      </c>
      <c r="AK2078">
        <v>45478000</v>
      </c>
      <c r="AL2078">
        <v>31084000</v>
      </c>
      <c r="AM2078">
        <v>634626176</v>
      </c>
      <c r="AN2078">
        <v>223866000</v>
      </c>
      <c r="AO2078">
        <v>63711000</v>
      </c>
    </row>
    <row r="2079" spans="1:52">
      <c r="A2079">
        <v>1995</v>
      </c>
      <c r="B2079">
        <v>190415</v>
      </c>
      <c r="C2079" t="s">
        <v>233</v>
      </c>
      <c r="D2079" t="s">
        <v>129</v>
      </c>
      <c r="E2079">
        <f t="shared" si="32"/>
        <v>0</v>
      </c>
      <c r="F2079">
        <f>IF(ISNA(VLOOKUP(B2079,criteria!$U$2:$U$174,1,0)),0,1)</f>
        <v>1</v>
      </c>
      <c r="G2079" t="s">
        <v>636</v>
      </c>
      <c r="H2079" t="s">
        <v>636</v>
      </c>
      <c r="N2079">
        <v>14853</v>
      </c>
      <c r="O2079" t="s">
        <v>130</v>
      </c>
      <c r="V2079">
        <v>238482592</v>
      </c>
      <c r="Y2079">
        <v>5222</v>
      </c>
      <c r="Z2079">
        <v>135645280</v>
      </c>
      <c r="AA2079">
        <v>15390151</v>
      </c>
      <c r="AB2079">
        <v>85711664</v>
      </c>
      <c r="AC2079">
        <v>47329440</v>
      </c>
      <c r="AF2079">
        <v>677466752</v>
      </c>
      <c r="AG2079">
        <v>160531344</v>
      </c>
      <c r="AH2079">
        <v>106854968</v>
      </c>
      <c r="AI2079">
        <v>7172637</v>
      </c>
      <c r="AJ2079">
        <v>114027608</v>
      </c>
      <c r="AK2079">
        <v>48069144</v>
      </c>
      <c r="AL2079">
        <v>32227574</v>
      </c>
      <c r="AM2079">
        <v>664084672</v>
      </c>
      <c r="AN2079">
        <v>234247088</v>
      </c>
      <c r="AO2079">
        <v>67340984</v>
      </c>
    </row>
    <row r="2080" spans="1:52">
      <c r="A2080">
        <v>1996</v>
      </c>
      <c r="B2080">
        <v>190415</v>
      </c>
      <c r="C2080" t="s">
        <v>233</v>
      </c>
      <c r="D2080" t="s">
        <v>129</v>
      </c>
      <c r="E2080">
        <f t="shared" si="32"/>
        <v>0</v>
      </c>
      <c r="F2080">
        <f>IF(ISNA(VLOOKUP(B2080,criteria!$U$2:$U$174,1,0)),0,1)</f>
        <v>1</v>
      </c>
      <c r="G2080" t="s">
        <v>636</v>
      </c>
      <c r="H2080" t="s">
        <v>636</v>
      </c>
      <c r="N2080">
        <v>14853</v>
      </c>
      <c r="O2080" t="s">
        <v>130</v>
      </c>
      <c r="V2080">
        <v>261923904</v>
      </c>
      <c r="W2080">
        <v>205134448</v>
      </c>
      <c r="Y2080">
        <v>15000</v>
      </c>
      <c r="Z2080">
        <v>140206352</v>
      </c>
      <c r="AA2080">
        <v>3866111</v>
      </c>
      <c r="AB2080">
        <v>154156848</v>
      </c>
      <c r="AF2080">
        <v>879226048</v>
      </c>
      <c r="AG2080">
        <v>196529312</v>
      </c>
      <c r="AH2080">
        <v>117675112</v>
      </c>
      <c r="AI2080">
        <v>11959920</v>
      </c>
      <c r="AJ2080">
        <v>129635032</v>
      </c>
      <c r="AK2080">
        <v>61694164</v>
      </c>
      <c r="AL2080">
        <v>64540992</v>
      </c>
      <c r="AM2080">
        <v>582713984</v>
      </c>
      <c r="AR2080">
        <v>879226048</v>
      </c>
      <c r="AS2080">
        <v>582713984</v>
      </c>
      <c r="AT2080">
        <v>2646</v>
      </c>
      <c r="AU2080">
        <v>0.89700000000000002</v>
      </c>
    </row>
    <row r="2081" spans="1:52">
      <c r="A2081">
        <v>1997</v>
      </c>
      <c r="B2081">
        <v>190415</v>
      </c>
      <c r="C2081" t="s">
        <v>233</v>
      </c>
      <c r="D2081" t="s">
        <v>129</v>
      </c>
      <c r="E2081">
        <f t="shared" si="32"/>
        <v>0</v>
      </c>
      <c r="F2081">
        <f>IF(ISNA(VLOOKUP(B2081,criteria!$U$2:$U$174,1,0)),0,1)</f>
        <v>1</v>
      </c>
      <c r="G2081" t="s">
        <v>636</v>
      </c>
      <c r="H2081" t="s">
        <v>636</v>
      </c>
      <c r="N2081">
        <v>14853</v>
      </c>
      <c r="O2081" t="s">
        <v>130</v>
      </c>
      <c r="V2081">
        <v>217710720</v>
      </c>
      <c r="W2081">
        <v>217669408</v>
      </c>
      <c r="Y2081">
        <v>41312</v>
      </c>
      <c r="Z2081">
        <v>139194128</v>
      </c>
      <c r="AA2081">
        <v>3917702</v>
      </c>
      <c r="AB2081">
        <v>153142912</v>
      </c>
      <c r="AC2081">
        <v>20426604</v>
      </c>
      <c r="AF2081">
        <v>955887360</v>
      </c>
      <c r="AG2081">
        <v>211755696</v>
      </c>
      <c r="AH2081">
        <v>112739568</v>
      </c>
      <c r="AI2081">
        <v>9570964</v>
      </c>
      <c r="AJ2081">
        <v>122310528</v>
      </c>
      <c r="AK2081">
        <v>70857232</v>
      </c>
      <c r="AL2081">
        <v>57331136</v>
      </c>
      <c r="AM2081">
        <v>619783552</v>
      </c>
      <c r="AN2081">
        <v>298298912</v>
      </c>
      <c r="AO2081">
        <v>97703328</v>
      </c>
      <c r="AR2081">
        <v>955887360</v>
      </c>
      <c r="AS2081">
        <v>619783552</v>
      </c>
      <c r="AT2081">
        <v>2629</v>
      </c>
      <c r="AU2081">
        <v>0.90900000000000003</v>
      </c>
      <c r="AW2081">
        <v>4.4799199999999997E-2</v>
      </c>
      <c r="AX2081">
        <v>0.49742500000000001</v>
      </c>
      <c r="AY2081">
        <v>7.4665299999999999E-3</v>
      </c>
      <c r="AZ2081">
        <v>51265</v>
      </c>
    </row>
    <row r="2082" spans="1:52">
      <c r="A2082">
        <v>1998</v>
      </c>
      <c r="B2082">
        <v>190415</v>
      </c>
      <c r="C2082" t="s">
        <v>233</v>
      </c>
      <c r="D2082" t="s">
        <v>129</v>
      </c>
      <c r="E2082">
        <f t="shared" si="32"/>
        <v>0</v>
      </c>
      <c r="F2082">
        <f>IF(ISNA(VLOOKUP(B2082,criteria!$U$2:$U$174,1,0)),0,1)</f>
        <v>1</v>
      </c>
      <c r="G2082" t="s">
        <v>636</v>
      </c>
      <c r="H2082" t="s">
        <v>636</v>
      </c>
      <c r="N2082">
        <v>14853</v>
      </c>
      <c r="O2082" t="s">
        <v>130</v>
      </c>
      <c r="V2082">
        <v>212572000</v>
      </c>
      <c r="W2082">
        <v>212571136</v>
      </c>
      <c r="Y2082">
        <v>870</v>
      </c>
      <c r="Z2082">
        <v>147485296</v>
      </c>
      <c r="AA2082">
        <v>4856216</v>
      </c>
      <c r="AB2082">
        <v>204139760</v>
      </c>
      <c r="AC2082">
        <v>24627592</v>
      </c>
      <c r="AF2082">
        <v>950007936</v>
      </c>
      <c r="AG2082">
        <v>201116080</v>
      </c>
      <c r="AH2082">
        <v>128718336</v>
      </c>
      <c r="AI2082">
        <v>10999902</v>
      </c>
      <c r="AJ2082">
        <v>139718240</v>
      </c>
      <c r="AK2082">
        <v>75260304</v>
      </c>
      <c r="AL2082">
        <v>58956780</v>
      </c>
      <c r="AM2082">
        <v>653253376</v>
      </c>
      <c r="AN2082">
        <v>310565536</v>
      </c>
      <c r="AO2082">
        <v>105090544</v>
      </c>
      <c r="AR2082">
        <v>950007936</v>
      </c>
      <c r="AS2082">
        <v>653253376</v>
      </c>
      <c r="AT2082">
        <v>2891</v>
      </c>
      <c r="AU2082">
        <v>0.91100000000000003</v>
      </c>
      <c r="AW2082">
        <v>5.1911899999999997E-2</v>
      </c>
      <c r="AX2082">
        <v>0.494809</v>
      </c>
      <c r="AY2082">
        <v>7.5968600000000004E-3</v>
      </c>
      <c r="AZ2082">
        <v>53424</v>
      </c>
    </row>
    <row r="2083" spans="1:52">
      <c r="A2083">
        <v>1999</v>
      </c>
      <c r="B2083">
        <v>190415</v>
      </c>
      <c r="C2083" t="s">
        <v>233</v>
      </c>
      <c r="D2083" t="s">
        <v>129</v>
      </c>
      <c r="E2083">
        <f t="shared" si="32"/>
        <v>0</v>
      </c>
      <c r="F2083">
        <f>IF(ISNA(VLOOKUP(B2083,criteria!$U$2:$U$174,1,0)),0,1)</f>
        <v>1</v>
      </c>
      <c r="G2083" t="s">
        <v>636</v>
      </c>
      <c r="H2083" t="s">
        <v>636</v>
      </c>
      <c r="N2083">
        <v>14853</v>
      </c>
      <c r="O2083" t="s">
        <v>130</v>
      </c>
      <c r="V2083">
        <v>297193024</v>
      </c>
      <c r="W2083">
        <v>226358512</v>
      </c>
      <c r="Z2083">
        <v>139526656</v>
      </c>
      <c r="AA2083">
        <v>5092831</v>
      </c>
      <c r="AB2083">
        <v>343455296</v>
      </c>
      <c r="AC2083">
        <v>46350400</v>
      </c>
      <c r="AF2083">
        <v>1268411904</v>
      </c>
      <c r="AG2083">
        <v>216855600</v>
      </c>
      <c r="AH2083">
        <v>131246856</v>
      </c>
      <c r="AI2083">
        <v>10555889</v>
      </c>
      <c r="AJ2083">
        <v>141802752</v>
      </c>
      <c r="AK2083">
        <v>80109024</v>
      </c>
      <c r="AL2083">
        <v>64545944</v>
      </c>
      <c r="AM2083">
        <v>705050624</v>
      </c>
      <c r="AN2083">
        <v>337292352</v>
      </c>
      <c r="AO2083">
        <v>108969000</v>
      </c>
      <c r="AR2083">
        <v>1268411904</v>
      </c>
      <c r="AS2083">
        <v>705050624</v>
      </c>
      <c r="AT2083">
        <v>2698</v>
      </c>
      <c r="AU2083">
        <v>0.89800000000000002</v>
      </c>
      <c r="AW2083">
        <v>6.6245299999999993E-2</v>
      </c>
      <c r="AX2083">
        <v>0.50265499999999996</v>
      </c>
      <c r="AY2083">
        <v>1.0113799999999999E-2</v>
      </c>
      <c r="AZ2083">
        <v>54733</v>
      </c>
    </row>
    <row r="2084" spans="1:52">
      <c r="A2084">
        <v>2000</v>
      </c>
      <c r="B2084">
        <v>190415</v>
      </c>
      <c r="C2084" t="s">
        <v>233</v>
      </c>
      <c r="D2084" t="s">
        <v>129</v>
      </c>
      <c r="E2084">
        <f t="shared" si="32"/>
        <v>0</v>
      </c>
      <c r="F2084">
        <f>IF(ISNA(VLOOKUP(B2084,criteria!$U$2:$U$174,1,0)),0,1)</f>
        <v>1</v>
      </c>
      <c r="G2084" t="s">
        <v>636</v>
      </c>
      <c r="H2084" t="s">
        <v>636</v>
      </c>
      <c r="N2084">
        <v>14853</v>
      </c>
      <c r="O2084" t="s">
        <v>130</v>
      </c>
      <c r="V2084">
        <v>312804352</v>
      </c>
      <c r="W2084">
        <v>238924864</v>
      </c>
      <c r="Z2084">
        <v>133947816</v>
      </c>
      <c r="AA2084">
        <v>4861119</v>
      </c>
      <c r="AB2084">
        <v>123606080</v>
      </c>
      <c r="AC2084">
        <v>22737598</v>
      </c>
      <c r="AF2084">
        <v>552337536</v>
      </c>
      <c r="AG2084">
        <v>222415664</v>
      </c>
      <c r="AH2084">
        <v>127723888</v>
      </c>
      <c r="AI2084">
        <v>10763170</v>
      </c>
      <c r="AJ2084">
        <v>138487056</v>
      </c>
      <c r="AK2084">
        <v>80901080</v>
      </c>
      <c r="AL2084">
        <v>65956248</v>
      </c>
      <c r="AM2084">
        <v>705925184</v>
      </c>
      <c r="AN2084">
        <v>355697152</v>
      </c>
      <c r="AO2084">
        <v>103531992</v>
      </c>
      <c r="AR2084">
        <v>552337536</v>
      </c>
      <c r="AS2084">
        <v>705925184</v>
      </c>
      <c r="AT2084">
        <v>1844</v>
      </c>
      <c r="AU2084">
        <v>0.89100000000000001</v>
      </c>
      <c r="AW2084">
        <v>7.7475600000000006E-2</v>
      </c>
      <c r="AX2084">
        <v>0.48358099999999998</v>
      </c>
      <c r="AY2084">
        <v>1.15444E-2</v>
      </c>
      <c r="AZ2084">
        <v>56282</v>
      </c>
    </row>
    <row r="2085" spans="1:52">
      <c r="A2085">
        <v>2001</v>
      </c>
      <c r="B2085">
        <v>190415</v>
      </c>
      <c r="C2085" t="s">
        <v>233</v>
      </c>
      <c r="D2085" t="s">
        <v>129</v>
      </c>
      <c r="E2085">
        <f t="shared" si="32"/>
        <v>1</v>
      </c>
      <c r="F2085">
        <f>IF(ISNA(VLOOKUP(B2085,criteria!$U$2:$U$174,1,0)),0,1)</f>
        <v>1</v>
      </c>
      <c r="G2085">
        <v>0.25928165437174994</v>
      </c>
      <c r="H2085">
        <v>0.45475746268656714</v>
      </c>
      <c r="I2085">
        <v>16538</v>
      </c>
      <c r="J2085">
        <v>4288</v>
      </c>
      <c r="K2085">
        <v>1950</v>
      </c>
      <c r="L2085">
        <v>0</v>
      </c>
      <c r="M2085">
        <v>1950</v>
      </c>
      <c r="N2085">
        <v>14853</v>
      </c>
      <c r="O2085" t="s">
        <v>130</v>
      </c>
      <c r="V2085">
        <v>329827040</v>
      </c>
      <c r="W2085">
        <v>248989744</v>
      </c>
      <c r="Z2085">
        <v>140203216</v>
      </c>
      <c r="AA2085">
        <v>3833800</v>
      </c>
      <c r="AB2085">
        <v>192958288</v>
      </c>
      <c r="AC2085">
        <v>29566576</v>
      </c>
      <c r="AF2085">
        <v>577035904</v>
      </c>
      <c r="AG2085">
        <v>241657024</v>
      </c>
      <c r="AH2085">
        <v>138945424</v>
      </c>
      <c r="AI2085">
        <v>12814392</v>
      </c>
      <c r="AJ2085">
        <v>151759808</v>
      </c>
      <c r="AK2085">
        <v>86579048</v>
      </c>
      <c r="AL2085">
        <v>72313832</v>
      </c>
      <c r="AM2085">
        <v>763619648</v>
      </c>
      <c r="AN2085">
        <v>389660256</v>
      </c>
      <c r="AO2085">
        <v>124050824</v>
      </c>
      <c r="AR2085">
        <v>577035904</v>
      </c>
      <c r="AS2085">
        <v>763619648</v>
      </c>
      <c r="AT2085">
        <v>1758</v>
      </c>
      <c r="AU2085">
        <v>0.879</v>
      </c>
      <c r="AW2085">
        <v>8.37696E-2</v>
      </c>
      <c r="AX2085">
        <v>0.49339300000000003</v>
      </c>
      <c r="AY2085">
        <v>1.0221900000000001E-2</v>
      </c>
      <c r="AZ2085">
        <v>58000</v>
      </c>
    </row>
    <row r="2086" spans="1:52">
      <c r="A2086">
        <v>2002</v>
      </c>
      <c r="B2086">
        <v>190415</v>
      </c>
      <c r="C2086" t="s">
        <v>233</v>
      </c>
      <c r="D2086" t="s">
        <v>129</v>
      </c>
      <c r="E2086">
        <f t="shared" si="32"/>
        <v>1</v>
      </c>
      <c r="F2086">
        <f>IF(ISNA(VLOOKUP(B2086,criteria!$U$2:$U$174,1,0)),0,1)</f>
        <v>1</v>
      </c>
      <c r="G2086">
        <v>0.2801448919449902</v>
      </c>
      <c r="H2086">
        <v>0.43502081963620426</v>
      </c>
      <c r="I2086">
        <v>16288</v>
      </c>
      <c r="J2086">
        <v>4563</v>
      </c>
      <c r="K2086">
        <v>1985</v>
      </c>
      <c r="L2086">
        <v>0</v>
      </c>
      <c r="M2086">
        <v>1985</v>
      </c>
      <c r="N2086">
        <v>14853</v>
      </c>
      <c r="O2086" t="s">
        <v>130</v>
      </c>
      <c r="V2086">
        <v>426613568</v>
      </c>
      <c r="W2086">
        <v>339762272</v>
      </c>
      <c r="Z2086">
        <v>300326784</v>
      </c>
      <c r="AA2086">
        <v>182687088</v>
      </c>
      <c r="AB2086">
        <v>151510864</v>
      </c>
      <c r="AC2086">
        <v>29814174</v>
      </c>
      <c r="AF2086">
        <v>1277377536</v>
      </c>
      <c r="AG2086">
        <v>365938016</v>
      </c>
      <c r="AH2086">
        <v>312629184</v>
      </c>
      <c r="AI2086">
        <v>100375200</v>
      </c>
      <c r="AJ2086">
        <v>413004384</v>
      </c>
      <c r="AK2086">
        <v>135796352</v>
      </c>
      <c r="AL2086">
        <v>87890096</v>
      </c>
      <c r="AM2086">
        <v>1263190016</v>
      </c>
      <c r="AN2086">
        <v>640338368</v>
      </c>
      <c r="AO2086">
        <v>148900128</v>
      </c>
      <c r="AP2086">
        <v>2397874944</v>
      </c>
      <c r="AQ2086">
        <v>2375153664</v>
      </c>
      <c r="AR2086">
        <v>1277377536</v>
      </c>
      <c r="AS2086">
        <v>1263190016</v>
      </c>
      <c r="AT2086">
        <v>2756</v>
      </c>
      <c r="AU2086">
        <v>0.91900000000000004</v>
      </c>
      <c r="AW2086">
        <v>8.6862900000000007E-2</v>
      </c>
      <c r="AX2086">
        <v>0.520459</v>
      </c>
      <c r="AY2086">
        <v>9.0930799999999999E-3</v>
      </c>
      <c r="AZ2086">
        <v>58850</v>
      </c>
    </row>
    <row r="2087" spans="1:52">
      <c r="A2087">
        <v>2003</v>
      </c>
      <c r="B2087">
        <v>190415</v>
      </c>
      <c r="C2087" t="s">
        <v>233</v>
      </c>
      <c r="D2087" t="s">
        <v>129</v>
      </c>
      <c r="E2087">
        <f t="shared" si="32"/>
        <v>1</v>
      </c>
      <c r="F2087">
        <f>IF(ISNA(VLOOKUP(B2087,criteria!$U$2:$U$174,1,0)),0,1)</f>
        <v>1</v>
      </c>
      <c r="G2087">
        <v>0.30986742331588474</v>
      </c>
      <c r="H2087">
        <v>0.49494790022102936</v>
      </c>
      <c r="I2087">
        <v>20441</v>
      </c>
      <c r="J2087">
        <v>6334</v>
      </c>
      <c r="K2087">
        <v>3135</v>
      </c>
      <c r="L2087">
        <v>0</v>
      </c>
      <c r="M2087">
        <v>3135</v>
      </c>
      <c r="N2087">
        <v>14853</v>
      </c>
      <c r="O2087" t="s">
        <v>130</v>
      </c>
      <c r="V2087">
        <v>459063968</v>
      </c>
      <c r="W2087">
        <v>365065184</v>
      </c>
      <c r="Z2087">
        <v>301408992</v>
      </c>
      <c r="AA2087">
        <v>174986080</v>
      </c>
      <c r="AB2087">
        <v>240044352</v>
      </c>
      <c r="AC2087">
        <v>29525760</v>
      </c>
      <c r="AF2087">
        <v>1737583232</v>
      </c>
      <c r="AG2087">
        <v>385119680</v>
      </c>
      <c r="AH2087">
        <v>327461280</v>
      </c>
      <c r="AI2087">
        <v>103650240</v>
      </c>
      <c r="AJ2087">
        <v>431111520</v>
      </c>
      <c r="AK2087">
        <v>144732528</v>
      </c>
      <c r="AL2087">
        <v>89236248</v>
      </c>
      <c r="AM2087">
        <v>1333276288</v>
      </c>
      <c r="AN2087">
        <v>669804352</v>
      </c>
      <c r="AO2087">
        <v>148620960</v>
      </c>
      <c r="AP2087">
        <v>2375153664</v>
      </c>
      <c r="AQ2087">
        <v>2690604800</v>
      </c>
      <c r="AR2087">
        <v>1737583232</v>
      </c>
      <c r="AS2087">
        <v>1333276288</v>
      </c>
      <c r="AT2087">
        <v>2851</v>
      </c>
      <c r="AU2087">
        <v>0.92400000000000004</v>
      </c>
      <c r="AW2087">
        <v>9.6990000000000007E-2</v>
      </c>
      <c r="AX2087">
        <v>0.51791699999999996</v>
      </c>
      <c r="AY2087">
        <v>9.7945500000000008E-3</v>
      </c>
      <c r="AZ2087">
        <v>59243.5</v>
      </c>
    </row>
    <row r="2088" spans="1:52">
      <c r="A2088">
        <v>2004</v>
      </c>
      <c r="B2088">
        <v>190415</v>
      </c>
      <c r="C2088" t="s">
        <v>233</v>
      </c>
      <c r="D2088" t="s">
        <v>129</v>
      </c>
      <c r="E2088">
        <f t="shared" si="32"/>
        <v>1</v>
      </c>
      <c r="F2088">
        <f>IF(ISNA(VLOOKUP(B2088,criteria!$U$2:$U$174,1,0)),0,1)</f>
        <v>1</v>
      </c>
      <c r="G2088">
        <v>0.29440015368360389</v>
      </c>
      <c r="H2088">
        <v>0.49820554649265908</v>
      </c>
      <c r="I2088">
        <v>20822</v>
      </c>
      <c r="J2088">
        <v>6130</v>
      </c>
      <c r="K2088">
        <v>3054</v>
      </c>
      <c r="L2088">
        <v>0</v>
      </c>
      <c r="M2088">
        <v>3054</v>
      </c>
      <c r="N2088">
        <v>14853</v>
      </c>
      <c r="O2088" t="s">
        <v>130</v>
      </c>
      <c r="P2088" t="s">
        <v>50</v>
      </c>
      <c r="V2088">
        <v>514653792</v>
      </c>
      <c r="W2088">
        <v>382543072</v>
      </c>
      <c r="Z2088">
        <v>330973088</v>
      </c>
      <c r="AA2088">
        <v>182751136</v>
      </c>
      <c r="AB2088">
        <v>186534208</v>
      </c>
      <c r="AC2088">
        <v>40833928</v>
      </c>
      <c r="AF2088">
        <v>1726348800</v>
      </c>
      <c r="AG2088">
        <v>406990688</v>
      </c>
      <c r="AH2088">
        <v>351255936</v>
      </c>
      <c r="AI2088">
        <v>102183840</v>
      </c>
      <c r="AJ2088">
        <v>453439776</v>
      </c>
      <c r="AK2088">
        <v>144836976</v>
      </c>
      <c r="AL2088">
        <v>94036312</v>
      </c>
      <c r="AM2088">
        <v>1409323648</v>
      </c>
      <c r="AN2088">
        <v>729568640</v>
      </c>
      <c r="AO2088">
        <v>171304272</v>
      </c>
      <c r="AP2088">
        <v>2690604800</v>
      </c>
      <c r="AQ2088">
        <v>3111806720</v>
      </c>
      <c r="AR2088">
        <v>1726348800</v>
      </c>
      <c r="AS2088">
        <v>1409323648</v>
      </c>
      <c r="AT2088">
        <v>2923</v>
      </c>
      <c r="AU2088">
        <v>0.92600000000000005</v>
      </c>
      <c r="AW2088">
        <v>0.101381</v>
      </c>
      <c r="AX2088">
        <v>0.50814000000000004</v>
      </c>
      <c r="AY2088">
        <v>1.30735E-2</v>
      </c>
      <c r="AZ2088">
        <v>60238.5</v>
      </c>
    </row>
    <row r="2089" spans="1:52">
      <c r="A2089">
        <v>2005</v>
      </c>
      <c r="B2089">
        <v>190415</v>
      </c>
      <c r="C2089" t="s">
        <v>157</v>
      </c>
      <c r="D2089" t="s">
        <v>129</v>
      </c>
      <c r="E2089">
        <f t="shared" si="32"/>
        <v>1</v>
      </c>
      <c r="F2089">
        <f>IF(ISNA(VLOOKUP(B2089,criteria!$U$2:$U$174,1,0)),0,1)</f>
        <v>1</v>
      </c>
      <c r="G2089">
        <v>0.27077539669556683</v>
      </c>
      <c r="H2089">
        <v>0.46458238936716506</v>
      </c>
      <c r="I2089">
        <v>24452</v>
      </c>
      <c r="J2089">
        <v>6621</v>
      </c>
      <c r="K2089">
        <v>3076</v>
      </c>
      <c r="L2089">
        <v>0</v>
      </c>
      <c r="M2089">
        <v>3076</v>
      </c>
      <c r="N2089">
        <v>14853</v>
      </c>
      <c r="O2089" t="s">
        <v>130</v>
      </c>
      <c r="P2089" t="s">
        <v>50</v>
      </c>
      <c r="Q2089" t="s">
        <v>51</v>
      </c>
      <c r="V2089">
        <v>547501952</v>
      </c>
      <c r="W2089">
        <v>404489632</v>
      </c>
      <c r="Z2089">
        <v>338956224</v>
      </c>
      <c r="AA2089">
        <v>209576336</v>
      </c>
      <c r="AB2089">
        <v>323418720</v>
      </c>
      <c r="AC2089">
        <v>63912620</v>
      </c>
      <c r="AF2089">
        <v>2118466944</v>
      </c>
      <c r="AG2089">
        <v>441265600</v>
      </c>
      <c r="AH2089">
        <v>363796992</v>
      </c>
      <c r="AI2089">
        <v>106022312</v>
      </c>
      <c r="AJ2089">
        <v>469819296</v>
      </c>
      <c r="AK2089">
        <v>160287632</v>
      </c>
      <c r="AL2089">
        <v>99152432</v>
      </c>
      <c r="AM2089">
        <v>1520874752</v>
      </c>
      <c r="AN2089">
        <v>747665728</v>
      </c>
      <c r="AO2089">
        <v>197026896</v>
      </c>
      <c r="AP2089">
        <v>3111806720</v>
      </c>
      <c r="AQ2089">
        <v>3549583360</v>
      </c>
      <c r="AR2089">
        <v>2118466944</v>
      </c>
      <c r="AS2089">
        <v>1520874752</v>
      </c>
      <c r="AT2089">
        <v>2801</v>
      </c>
      <c r="AU2089">
        <v>0.91900000000000004</v>
      </c>
      <c r="AW2089">
        <v>9.1292499999999999E-2</v>
      </c>
      <c r="AX2089">
        <v>0.50384499999999999</v>
      </c>
      <c r="AY2089">
        <v>1.2403900000000001E-2</v>
      </c>
      <c r="AZ2089">
        <v>65000</v>
      </c>
    </row>
    <row r="2090" spans="1:52">
      <c r="A2090">
        <v>2006</v>
      </c>
      <c r="B2090">
        <v>190415</v>
      </c>
      <c r="C2090" t="s">
        <v>157</v>
      </c>
      <c r="D2090" t="s">
        <v>129</v>
      </c>
      <c r="E2090">
        <f t="shared" si="32"/>
        <v>1</v>
      </c>
      <c r="F2090">
        <f>IF(ISNA(VLOOKUP(B2090,criteria!$U$2:$U$174,1,0)),0,1)</f>
        <v>1</v>
      </c>
      <c r="G2090">
        <v>0.24681471990889031</v>
      </c>
      <c r="H2090">
        <v>0.45969718817591926</v>
      </c>
      <c r="I2090">
        <v>28098</v>
      </c>
      <c r="J2090">
        <v>6935</v>
      </c>
      <c r="K2090">
        <v>3188</v>
      </c>
      <c r="L2090">
        <v>0</v>
      </c>
      <c r="M2090">
        <v>3188</v>
      </c>
      <c r="N2090">
        <v>14853</v>
      </c>
      <c r="O2090" t="s">
        <v>130</v>
      </c>
      <c r="P2090" t="s">
        <v>50</v>
      </c>
      <c r="Q2090" t="s">
        <v>51</v>
      </c>
      <c r="V2090">
        <v>582706432</v>
      </c>
      <c r="W2090">
        <v>431617344</v>
      </c>
      <c r="Z2090">
        <v>325544160</v>
      </c>
      <c r="AA2090">
        <v>217308288</v>
      </c>
      <c r="AB2090">
        <v>274366208</v>
      </c>
      <c r="AC2090">
        <v>53889264</v>
      </c>
      <c r="AF2090">
        <v>2530286592</v>
      </c>
      <c r="AG2090">
        <v>457723232</v>
      </c>
      <c r="AH2090">
        <v>361692864</v>
      </c>
      <c r="AI2090">
        <v>108907544</v>
      </c>
      <c r="AJ2090">
        <v>470600416</v>
      </c>
      <c r="AK2090">
        <v>166410192</v>
      </c>
      <c r="AL2090">
        <v>103706896</v>
      </c>
      <c r="AM2090">
        <v>1547174272</v>
      </c>
      <c r="AN2090">
        <v>793348224</v>
      </c>
      <c r="AO2090">
        <v>185795296</v>
      </c>
      <c r="AP2090">
        <v>3549583360</v>
      </c>
      <c r="AQ2090">
        <v>4384679424</v>
      </c>
      <c r="AR2090">
        <v>2530286592</v>
      </c>
      <c r="AS2090">
        <v>1547174272</v>
      </c>
      <c r="AT2090">
        <v>2738</v>
      </c>
      <c r="AU2090">
        <v>0.91800000000000004</v>
      </c>
      <c r="AW2090">
        <v>8.5872599999999993E-2</v>
      </c>
      <c r="AX2090">
        <v>0.50868800000000003</v>
      </c>
      <c r="AY2090">
        <v>9.3175500000000008E-3</v>
      </c>
      <c r="AZ2090">
        <v>67302</v>
      </c>
    </row>
    <row r="2091" spans="1:52">
      <c r="A2091">
        <v>2007</v>
      </c>
      <c r="B2091">
        <v>190415</v>
      </c>
      <c r="C2091" t="s">
        <v>157</v>
      </c>
      <c r="D2091" t="s">
        <v>129</v>
      </c>
      <c r="E2091">
        <f t="shared" si="32"/>
        <v>1</v>
      </c>
      <c r="F2091">
        <f>IF(ISNA(VLOOKUP(B2091,criteria!$U$2:$U$174,1,0)),0,1)</f>
        <v>1</v>
      </c>
      <c r="G2091">
        <v>0.21403416384162197</v>
      </c>
      <c r="H2091">
        <v>0.46286329386437031</v>
      </c>
      <c r="I2091">
        <v>30383</v>
      </c>
      <c r="J2091">
        <v>6503</v>
      </c>
      <c r="K2091">
        <v>3010</v>
      </c>
      <c r="L2091">
        <v>0</v>
      </c>
      <c r="M2091">
        <v>3010</v>
      </c>
      <c r="N2091">
        <v>14853</v>
      </c>
      <c r="O2091" t="s">
        <v>130</v>
      </c>
      <c r="P2091" t="s">
        <v>50</v>
      </c>
      <c r="Q2091" t="s">
        <v>51</v>
      </c>
      <c r="V2091">
        <v>616895232</v>
      </c>
      <c r="W2091">
        <v>460950464</v>
      </c>
      <c r="Z2091">
        <v>319716352</v>
      </c>
      <c r="AA2091">
        <v>265208944</v>
      </c>
      <c r="AB2091">
        <v>365149888</v>
      </c>
      <c r="AC2091">
        <v>48529504</v>
      </c>
      <c r="AF2091">
        <v>1739250304</v>
      </c>
      <c r="AG2091">
        <v>491319008</v>
      </c>
      <c r="AH2091">
        <v>364962048</v>
      </c>
      <c r="AI2091">
        <v>114142544</v>
      </c>
      <c r="AJ2091">
        <v>479104576</v>
      </c>
      <c r="AK2091">
        <v>182678256</v>
      </c>
      <c r="AL2091">
        <v>112184296</v>
      </c>
      <c r="AM2091">
        <v>1680283648</v>
      </c>
      <c r="AN2091">
        <v>859441344</v>
      </c>
      <c r="AO2091">
        <v>212874800</v>
      </c>
      <c r="AP2091">
        <v>4384679424</v>
      </c>
      <c r="AQ2091">
        <v>4509068288</v>
      </c>
      <c r="AR2091">
        <v>1739250304</v>
      </c>
      <c r="AS2091">
        <v>1680283648</v>
      </c>
      <c r="AT2091">
        <v>2786</v>
      </c>
      <c r="AU2091">
        <v>0.92900000000000005</v>
      </c>
      <c r="AW2091">
        <v>9.6099900000000002E-2</v>
      </c>
      <c r="AX2091">
        <v>0.50649999999999995</v>
      </c>
      <c r="AY2091">
        <v>9.9413699999999997E-3</v>
      </c>
      <c r="AZ2091">
        <v>68361</v>
      </c>
    </row>
    <row r="2092" spans="1:52">
      <c r="A2092">
        <v>2008</v>
      </c>
      <c r="B2092">
        <v>190415</v>
      </c>
      <c r="C2092" t="s">
        <v>157</v>
      </c>
      <c r="D2092" t="s">
        <v>129</v>
      </c>
      <c r="E2092">
        <f t="shared" si="32"/>
        <v>1</v>
      </c>
      <c r="F2092">
        <f>IF(ISNA(VLOOKUP(B2092,criteria!$U$2:$U$174,1,0)),0,1)</f>
        <v>1</v>
      </c>
      <c r="G2092">
        <v>0.20663381005654158</v>
      </c>
      <c r="H2092">
        <v>0.45932104184957567</v>
      </c>
      <c r="I2092">
        <v>33073</v>
      </c>
      <c r="J2092">
        <v>6834</v>
      </c>
      <c r="K2092">
        <v>3139</v>
      </c>
      <c r="L2092">
        <v>0</v>
      </c>
      <c r="M2092">
        <v>3139</v>
      </c>
      <c r="N2092">
        <v>14853</v>
      </c>
      <c r="O2092" t="s">
        <v>130</v>
      </c>
      <c r="P2092" t="s">
        <v>50</v>
      </c>
      <c r="Q2092" t="s">
        <v>54</v>
      </c>
      <c r="V2092">
        <v>647067392</v>
      </c>
      <c r="W2092">
        <v>458606688</v>
      </c>
      <c r="Z2092">
        <v>324628448</v>
      </c>
      <c r="AA2092">
        <v>251989312</v>
      </c>
      <c r="AB2092">
        <v>157223408</v>
      </c>
      <c r="AC2092">
        <v>62321116</v>
      </c>
      <c r="AF2092">
        <v>119146568</v>
      </c>
      <c r="AG2092">
        <v>510771904</v>
      </c>
      <c r="AH2092">
        <v>366303328</v>
      </c>
      <c r="AI2092">
        <v>118945208</v>
      </c>
      <c r="AJ2092">
        <v>485248544</v>
      </c>
      <c r="AK2092">
        <v>174992352</v>
      </c>
      <c r="AL2092">
        <v>114254968</v>
      </c>
      <c r="AM2092">
        <v>1689355008</v>
      </c>
      <c r="AN2092">
        <v>919671616</v>
      </c>
      <c r="AO2092">
        <v>216213312</v>
      </c>
      <c r="AP2092">
        <v>4384679424</v>
      </c>
      <c r="AQ2092">
        <v>3071987456</v>
      </c>
      <c r="AR2092">
        <v>119146568</v>
      </c>
      <c r="AS2092">
        <v>1689355008</v>
      </c>
      <c r="AT2092">
        <v>2877</v>
      </c>
      <c r="AU2092">
        <v>0.91900000000000004</v>
      </c>
      <c r="AW2092">
        <v>0.10066799999999999</v>
      </c>
      <c r="AX2092">
        <v>0.50482300000000002</v>
      </c>
      <c r="AY2092">
        <v>1.1625E-2</v>
      </c>
      <c r="AZ2092">
        <v>71765</v>
      </c>
    </row>
    <row r="2093" spans="1:52">
      <c r="A2093">
        <v>2009</v>
      </c>
      <c r="B2093">
        <v>190415</v>
      </c>
      <c r="C2093" t="s">
        <v>157</v>
      </c>
      <c r="D2093" t="s">
        <v>129</v>
      </c>
      <c r="E2093">
        <f t="shared" si="32"/>
        <v>1</v>
      </c>
      <c r="F2093">
        <f>IF(ISNA(VLOOKUP(B2093,criteria!$U$2:$U$174,1,0)),0,1)</f>
        <v>1</v>
      </c>
      <c r="G2093">
        <v>0.19097494981234181</v>
      </c>
      <c r="H2093">
        <v>0.48476538695917126</v>
      </c>
      <c r="I2093">
        <v>34371</v>
      </c>
      <c r="J2093">
        <v>6564</v>
      </c>
      <c r="K2093">
        <v>3182</v>
      </c>
      <c r="L2093">
        <v>0</v>
      </c>
      <c r="M2093">
        <v>3182</v>
      </c>
      <c r="N2093">
        <v>14853</v>
      </c>
      <c r="O2093" t="s">
        <v>130</v>
      </c>
      <c r="P2093" t="s">
        <v>50</v>
      </c>
      <c r="Q2093" t="s">
        <v>54</v>
      </c>
      <c r="R2093">
        <v>-76.477999999999994</v>
      </c>
      <c r="S2093">
        <v>42.447899999999997</v>
      </c>
      <c r="V2093">
        <v>715037696</v>
      </c>
      <c r="W2093">
        <v>441849888</v>
      </c>
      <c r="Z2093">
        <v>355637536</v>
      </c>
      <c r="AA2093">
        <v>267764416</v>
      </c>
      <c r="AB2093">
        <v>333418048</v>
      </c>
      <c r="AC2093">
        <v>72998600</v>
      </c>
      <c r="AF2093">
        <v>2074506624</v>
      </c>
      <c r="AG2093">
        <v>438044448</v>
      </c>
      <c r="AH2093">
        <v>372323296</v>
      </c>
      <c r="AI2093">
        <v>110458320</v>
      </c>
      <c r="AJ2093">
        <v>482781632</v>
      </c>
      <c r="AK2093">
        <v>164156896</v>
      </c>
      <c r="AL2093">
        <v>110542984</v>
      </c>
      <c r="AM2093">
        <v>1616047232</v>
      </c>
      <c r="AN2093">
        <v>818750016</v>
      </c>
      <c r="AO2093">
        <v>196173216</v>
      </c>
      <c r="AP2093">
        <v>3051960064</v>
      </c>
      <c r="AQ2093">
        <v>3413150720</v>
      </c>
      <c r="AR2093">
        <v>2074506624</v>
      </c>
      <c r="AS2093">
        <v>1616047232</v>
      </c>
      <c r="AT2093">
        <v>2832</v>
      </c>
      <c r="AU2093">
        <v>0.92800000000000005</v>
      </c>
      <c r="AW2093">
        <v>0.104352</v>
      </c>
      <c r="AX2093">
        <v>0.50901700000000005</v>
      </c>
      <c r="AY2093">
        <v>1.13008E-2</v>
      </c>
      <c r="AZ2093">
        <v>72491</v>
      </c>
    </row>
    <row r="2094" spans="1:52">
      <c r="A2094">
        <v>2010</v>
      </c>
      <c r="B2094">
        <v>190415</v>
      </c>
      <c r="C2094" t="s">
        <v>157</v>
      </c>
      <c r="D2094" t="s">
        <v>129</v>
      </c>
      <c r="E2094">
        <f t="shared" si="32"/>
        <v>1</v>
      </c>
      <c r="F2094">
        <f>IF(ISNA(VLOOKUP(B2094,criteria!$U$2:$U$174,1,0)),0,1)</f>
        <v>1</v>
      </c>
      <c r="G2094">
        <v>0.18363696405966207</v>
      </c>
      <c r="H2094">
        <v>0.47639742244867378</v>
      </c>
      <c r="I2094">
        <v>36338</v>
      </c>
      <c r="J2094">
        <v>6673</v>
      </c>
      <c r="K2094">
        <v>3179</v>
      </c>
      <c r="L2094">
        <v>0</v>
      </c>
      <c r="M2094">
        <v>3179</v>
      </c>
      <c r="N2094">
        <v>14853</v>
      </c>
      <c r="O2094" t="s">
        <v>130</v>
      </c>
      <c r="P2094" t="s">
        <v>50</v>
      </c>
      <c r="Q2094" t="s">
        <v>54</v>
      </c>
      <c r="R2094">
        <v>-76.477999999999994</v>
      </c>
      <c r="S2094">
        <v>42.447899999999997</v>
      </c>
      <c r="V2094">
        <v>757915136</v>
      </c>
      <c r="W2094">
        <v>458994240</v>
      </c>
      <c r="Z2094">
        <v>369423680</v>
      </c>
      <c r="AA2094">
        <v>214678720</v>
      </c>
      <c r="AB2094">
        <v>294668352</v>
      </c>
      <c r="AC2094">
        <v>102901280</v>
      </c>
      <c r="AF2094">
        <v>2399703040</v>
      </c>
      <c r="AG2094">
        <v>447026496</v>
      </c>
      <c r="AH2094">
        <v>386590944</v>
      </c>
      <c r="AI2094">
        <v>109479312</v>
      </c>
      <c r="AJ2094">
        <v>496070272</v>
      </c>
      <c r="AK2094">
        <v>165412080</v>
      </c>
      <c r="AL2094">
        <v>116547720</v>
      </c>
      <c r="AM2094">
        <v>1688761088</v>
      </c>
      <c r="AN2094">
        <v>827393792</v>
      </c>
      <c r="AO2094">
        <v>197948240</v>
      </c>
      <c r="AP2094">
        <v>3413150720</v>
      </c>
      <c r="AQ2094">
        <v>3960057344</v>
      </c>
      <c r="AR2094">
        <v>2399703040</v>
      </c>
      <c r="AS2094">
        <v>1688761088</v>
      </c>
      <c r="AT2094">
        <v>2871</v>
      </c>
      <c r="AU2094">
        <v>0.93500000000000005</v>
      </c>
      <c r="AW2094">
        <v>0.107346</v>
      </c>
      <c r="AX2094">
        <v>0.50829400000000002</v>
      </c>
      <c r="AY2094">
        <v>9.4786699999999998E-3</v>
      </c>
      <c r="AZ2094">
        <v>72711.5</v>
      </c>
    </row>
    <row r="2095" spans="1:52">
      <c r="A2095">
        <v>2011</v>
      </c>
      <c r="B2095">
        <v>190415</v>
      </c>
      <c r="C2095" t="s">
        <v>157</v>
      </c>
      <c r="D2095" t="s">
        <v>129</v>
      </c>
      <c r="E2095">
        <f t="shared" si="32"/>
        <v>1</v>
      </c>
      <c r="F2095">
        <f>IF(ISNA(VLOOKUP(B2095,criteria!$U$2:$U$174,1,0)),0,1)</f>
        <v>1</v>
      </c>
      <c r="G2095">
        <v>0.17967955588534368</v>
      </c>
      <c r="H2095">
        <v>0.50581217497705722</v>
      </c>
      <c r="I2095">
        <v>36387</v>
      </c>
      <c r="J2095">
        <v>6538</v>
      </c>
      <c r="K2095">
        <v>3307</v>
      </c>
      <c r="L2095">
        <v>0</v>
      </c>
      <c r="M2095">
        <v>3307</v>
      </c>
      <c r="N2095">
        <v>14853</v>
      </c>
      <c r="O2095" t="s">
        <v>130</v>
      </c>
      <c r="P2095" t="s">
        <v>50</v>
      </c>
      <c r="Q2095" t="s">
        <v>54</v>
      </c>
      <c r="R2095">
        <v>-76.482699999999994</v>
      </c>
      <c r="S2095">
        <v>42.445300000000003</v>
      </c>
      <c r="T2095">
        <v>1.6E-2</v>
      </c>
      <c r="U2095">
        <v>2545</v>
      </c>
      <c r="V2095">
        <v>806115200</v>
      </c>
      <c r="W2095">
        <v>486830912</v>
      </c>
      <c r="Z2095">
        <v>363794112</v>
      </c>
      <c r="AA2095">
        <v>214722784</v>
      </c>
      <c r="AB2095">
        <v>513670464</v>
      </c>
      <c r="AC2095">
        <v>35158896</v>
      </c>
      <c r="AF2095">
        <v>1871410304</v>
      </c>
      <c r="AG2095">
        <v>470629280</v>
      </c>
      <c r="AH2095">
        <v>377946560</v>
      </c>
      <c r="AI2095">
        <v>115327584</v>
      </c>
      <c r="AJ2095">
        <v>493274144</v>
      </c>
      <c r="AK2095">
        <v>176369280</v>
      </c>
      <c r="AL2095">
        <v>130484608</v>
      </c>
      <c r="AM2095">
        <v>1752089600</v>
      </c>
      <c r="AN2095">
        <v>816795776</v>
      </c>
      <c r="AO2095">
        <v>204758048</v>
      </c>
      <c r="AP2095">
        <v>3960057344</v>
      </c>
      <c r="AQ2095">
        <v>3850425856</v>
      </c>
      <c r="AR2095">
        <v>1871410304</v>
      </c>
      <c r="AS2095">
        <v>1752089600</v>
      </c>
      <c r="AT2095">
        <v>2974</v>
      </c>
      <c r="AU2095">
        <v>0.93300000000000005</v>
      </c>
      <c r="AW2095">
        <v>0.108166</v>
      </c>
      <c r="AX2095">
        <v>0.50816600000000001</v>
      </c>
      <c r="AY2095">
        <v>9.2307699999999993E-3</v>
      </c>
      <c r="AZ2095">
        <v>72220</v>
      </c>
    </row>
    <row r="2096" spans="1:52">
      <c r="A2096">
        <v>2012</v>
      </c>
      <c r="B2096">
        <v>190415</v>
      </c>
      <c r="C2096" t="s">
        <v>157</v>
      </c>
      <c r="D2096" t="s">
        <v>129</v>
      </c>
      <c r="E2096">
        <f t="shared" si="32"/>
        <v>1</v>
      </c>
      <c r="F2096">
        <f>IF(ISNA(VLOOKUP(B2096,criteria!$U$2:$U$174,1,0)),0,1)</f>
        <v>1</v>
      </c>
      <c r="G2096">
        <v>0.1655469741853576</v>
      </c>
      <c r="H2096">
        <v>0.51397986898865633</v>
      </c>
      <c r="I2096">
        <v>37808</v>
      </c>
      <c r="J2096">
        <v>6259</v>
      </c>
      <c r="K2096">
        <v>3217</v>
      </c>
      <c r="L2096">
        <v>0</v>
      </c>
      <c r="M2096">
        <v>3217</v>
      </c>
      <c r="N2096">
        <v>14853</v>
      </c>
      <c r="O2096" t="s">
        <v>130</v>
      </c>
      <c r="P2096" t="s">
        <v>50</v>
      </c>
      <c r="Q2096" t="s">
        <v>54</v>
      </c>
      <c r="R2096">
        <v>-76.482699999999994</v>
      </c>
      <c r="S2096">
        <v>42.445300000000003</v>
      </c>
      <c r="T2096">
        <v>2.1999999999999999E-2</v>
      </c>
      <c r="U2096">
        <v>2566</v>
      </c>
      <c r="V2096">
        <v>849533504</v>
      </c>
      <c r="W2096">
        <v>515428864</v>
      </c>
      <c r="Y2096">
        <v>199528</v>
      </c>
      <c r="Z2096">
        <v>336215648</v>
      </c>
      <c r="AA2096">
        <v>226580560</v>
      </c>
      <c r="AB2096">
        <v>299982656</v>
      </c>
      <c r="AC2096">
        <v>71968064</v>
      </c>
      <c r="AF2096">
        <v>2157799424</v>
      </c>
      <c r="AG2096">
        <v>494620640</v>
      </c>
      <c r="AH2096">
        <v>364136224</v>
      </c>
      <c r="AI2096">
        <v>122543752</v>
      </c>
      <c r="AJ2096">
        <v>486679968</v>
      </c>
      <c r="AK2096">
        <v>183546288</v>
      </c>
      <c r="AL2096">
        <v>133483120</v>
      </c>
      <c r="AM2096">
        <v>1779141504</v>
      </c>
      <c r="AN2096">
        <v>815602240</v>
      </c>
      <c r="AO2096">
        <v>196758400</v>
      </c>
      <c r="AP2096">
        <v>3850425856</v>
      </c>
      <c r="AQ2096">
        <v>4133841664</v>
      </c>
      <c r="AR2096">
        <v>2157799424</v>
      </c>
      <c r="AS2096">
        <v>1779141504</v>
      </c>
      <c r="AT2096">
        <v>2805</v>
      </c>
      <c r="AU2096">
        <v>0.93300000000000005</v>
      </c>
      <c r="AW2096">
        <v>0.1404</v>
      </c>
      <c r="AX2096">
        <v>0.51673599999999997</v>
      </c>
      <c r="AY2096">
        <v>1.2552300000000001E-2</v>
      </c>
      <c r="AZ2096">
        <v>67546.5</v>
      </c>
    </row>
    <row r="2097" spans="1:52">
      <c r="A2097">
        <v>2013</v>
      </c>
      <c r="B2097">
        <v>190415</v>
      </c>
      <c r="C2097" t="s">
        <v>157</v>
      </c>
      <c r="D2097" t="s">
        <v>129</v>
      </c>
      <c r="E2097">
        <f t="shared" si="32"/>
        <v>1</v>
      </c>
      <c r="F2097">
        <f>IF(ISNA(VLOOKUP(B2097,criteria!$U$2:$U$174,1,0)),0,1)</f>
        <v>1</v>
      </c>
      <c r="G2097">
        <v>0.15555388884722118</v>
      </c>
      <c r="H2097">
        <v>0.51800064288010284</v>
      </c>
      <c r="I2097">
        <v>39999</v>
      </c>
      <c r="J2097">
        <v>6222</v>
      </c>
      <c r="K2097">
        <v>3223</v>
      </c>
      <c r="L2097">
        <v>0</v>
      </c>
      <c r="M2097">
        <v>3223</v>
      </c>
      <c r="N2097">
        <v>14853</v>
      </c>
      <c r="O2097" t="s">
        <v>130</v>
      </c>
      <c r="P2097" t="s">
        <v>50</v>
      </c>
      <c r="Q2097" t="s">
        <v>54</v>
      </c>
      <c r="R2097">
        <v>-76.482699999999994</v>
      </c>
      <c r="S2097">
        <v>42.445300000000003</v>
      </c>
      <c r="T2097">
        <v>1.4999999999999999E-2</v>
      </c>
      <c r="U2097">
        <v>2751</v>
      </c>
      <c r="V2097">
        <v>889782208</v>
      </c>
      <c r="W2097">
        <v>555860992</v>
      </c>
      <c r="Y2097">
        <v>480259</v>
      </c>
      <c r="Z2097">
        <v>339696832</v>
      </c>
      <c r="AA2097">
        <v>190826224</v>
      </c>
      <c r="AB2097">
        <v>549390464</v>
      </c>
      <c r="AC2097">
        <v>42169904</v>
      </c>
      <c r="AF2097">
        <v>2657764864</v>
      </c>
      <c r="AG2097">
        <v>528179936</v>
      </c>
      <c r="AH2097">
        <v>334452896</v>
      </c>
      <c r="AI2097">
        <v>125027904</v>
      </c>
      <c r="AJ2097">
        <v>459480800</v>
      </c>
      <c r="AK2097">
        <v>196970688</v>
      </c>
      <c r="AL2097">
        <v>131571896</v>
      </c>
      <c r="AM2097">
        <v>1834267904</v>
      </c>
      <c r="AN2097">
        <v>843587840</v>
      </c>
      <c r="AO2097">
        <v>181884624</v>
      </c>
      <c r="AP2097">
        <v>4133841664</v>
      </c>
      <c r="AQ2097">
        <v>4646133760</v>
      </c>
      <c r="AR2097">
        <v>2657764864</v>
      </c>
      <c r="AS2097">
        <v>1834267904</v>
      </c>
      <c r="AT2097">
        <v>2919</v>
      </c>
      <c r="AU2097">
        <v>0.93200000000000005</v>
      </c>
      <c r="AW2097">
        <v>0.15629499999999999</v>
      </c>
      <c r="AX2097">
        <v>0.52114000000000005</v>
      </c>
      <c r="AY2097">
        <v>1.2114E-2</v>
      </c>
      <c r="AZ2097">
        <v>66592.5</v>
      </c>
    </row>
    <row r="2098" spans="1:52">
      <c r="A2098">
        <v>2014</v>
      </c>
      <c r="B2098">
        <v>190415</v>
      </c>
      <c r="C2098" t="s">
        <v>157</v>
      </c>
      <c r="D2098" t="s">
        <v>129</v>
      </c>
      <c r="E2098">
        <f t="shared" si="32"/>
        <v>1</v>
      </c>
      <c r="F2098">
        <f>IF(ISNA(VLOOKUP(B2098,criteria!$U$2:$U$174,1,0)),0,1)</f>
        <v>1</v>
      </c>
      <c r="G2098">
        <v>0.14185468317958966</v>
      </c>
      <c r="H2098">
        <v>0.52825552825552824</v>
      </c>
      <c r="I2098">
        <v>43037</v>
      </c>
      <c r="J2098">
        <v>6105</v>
      </c>
      <c r="K2098">
        <v>3225</v>
      </c>
      <c r="M2098">
        <v>3225</v>
      </c>
      <c r="T2098">
        <v>0.01</v>
      </c>
      <c r="U2098">
        <v>2793</v>
      </c>
      <c r="V2098">
        <v>924315648</v>
      </c>
      <c r="W2098">
        <v>586303360</v>
      </c>
      <c r="Y2098">
        <v>12029400</v>
      </c>
      <c r="Z2098">
        <v>326253888</v>
      </c>
      <c r="AA2098">
        <v>369989440</v>
      </c>
      <c r="AB2098">
        <v>522221760</v>
      </c>
      <c r="AC2098">
        <v>108163608</v>
      </c>
      <c r="AF2098">
        <v>2374898688</v>
      </c>
      <c r="AG2098">
        <v>610554432</v>
      </c>
      <c r="AH2098">
        <v>373368032</v>
      </c>
      <c r="AI2098">
        <v>154176240</v>
      </c>
      <c r="AJ2098">
        <v>527544256</v>
      </c>
      <c r="AK2098">
        <v>224928704</v>
      </c>
      <c r="AL2098">
        <v>150599408</v>
      </c>
      <c r="AM2098">
        <v>2119348736</v>
      </c>
      <c r="AN2098">
        <v>899847040</v>
      </c>
      <c r="AO2098">
        <v>342350400</v>
      </c>
      <c r="AP2098">
        <v>4646133760</v>
      </c>
      <c r="AQ2098">
        <v>4760560640</v>
      </c>
      <c r="AR2098">
        <v>2374898688</v>
      </c>
      <c r="AS2098">
        <v>2119348736</v>
      </c>
      <c r="AT2098">
        <v>2967</v>
      </c>
      <c r="AU2098">
        <v>0.93500000000000005</v>
      </c>
      <c r="AW2098">
        <v>0.137736</v>
      </c>
      <c r="AX2098">
        <v>0.52074600000000004</v>
      </c>
      <c r="AY2098">
        <v>1.15394E-2</v>
      </c>
      <c r="AZ2098">
        <v>68825</v>
      </c>
    </row>
    <row r="2099" spans="1:52">
      <c r="A2099">
        <v>2015</v>
      </c>
      <c r="B2099">
        <v>190415</v>
      </c>
      <c r="C2099" t="s">
        <v>157</v>
      </c>
      <c r="D2099" t="s">
        <v>129</v>
      </c>
      <c r="E2099">
        <f t="shared" si="32"/>
        <v>1</v>
      </c>
      <c r="F2099">
        <f>IF(ISNA(VLOOKUP(B2099,criteria!$U$2:$U$174,1,0)),0,1)</f>
        <v>1</v>
      </c>
      <c r="G2099">
        <v>0.15071599045346062</v>
      </c>
      <c r="H2099">
        <v>0.50356294536817103</v>
      </c>
      <c r="I2099">
        <v>41900</v>
      </c>
      <c r="J2099">
        <v>6315</v>
      </c>
      <c r="K2099">
        <v>3180</v>
      </c>
      <c r="M2099">
        <v>3180</v>
      </c>
      <c r="N2099">
        <v>14853</v>
      </c>
      <c r="O2099" t="s">
        <v>130</v>
      </c>
      <c r="P2099" t="s">
        <v>50</v>
      </c>
      <c r="Q2099" t="s">
        <v>54</v>
      </c>
      <c r="R2099">
        <v>-76.483500000000006</v>
      </c>
      <c r="S2099">
        <v>42.447200000000002</v>
      </c>
      <c r="T2099">
        <v>6.0000000000000001E-3</v>
      </c>
      <c r="U2099">
        <v>2916</v>
      </c>
      <c r="V2099">
        <v>961049408</v>
      </c>
      <c r="W2099">
        <v>623719040</v>
      </c>
      <c r="Y2099">
        <v>50952952</v>
      </c>
      <c r="Z2099">
        <v>317190656</v>
      </c>
      <c r="AA2099">
        <v>420649760</v>
      </c>
      <c r="AB2099">
        <v>454997536</v>
      </c>
      <c r="AC2099">
        <v>62424116</v>
      </c>
      <c r="AF2099">
        <v>2082458112</v>
      </c>
      <c r="AG2099">
        <v>631822528</v>
      </c>
      <c r="AH2099">
        <v>362429664</v>
      </c>
      <c r="AI2099">
        <v>151076816</v>
      </c>
      <c r="AJ2099">
        <v>513506496</v>
      </c>
      <c r="AK2099">
        <v>232417488</v>
      </c>
      <c r="AL2099">
        <v>163262336</v>
      </c>
      <c r="AM2099">
        <v>2154076672</v>
      </c>
      <c r="AN2099">
        <v>916062272</v>
      </c>
      <c r="AO2099">
        <v>353353056</v>
      </c>
      <c r="AP2099">
        <v>4760560640</v>
      </c>
      <c r="AQ2099">
        <v>4524419072</v>
      </c>
      <c r="AR2099">
        <v>2082458112</v>
      </c>
      <c r="AS2099">
        <v>2154076672</v>
      </c>
      <c r="AT2099">
        <v>2978</v>
      </c>
      <c r="AU2099">
        <v>0.93899999999999995</v>
      </c>
      <c r="AW2099">
        <v>0.108399</v>
      </c>
      <c r="AX2099">
        <v>0.53070899999999999</v>
      </c>
      <c r="AY2099">
        <v>1.07612E-2</v>
      </c>
      <c r="AZ2099">
        <v>72703</v>
      </c>
    </row>
    <row r="2100" spans="1:52">
      <c r="A2100">
        <v>2016</v>
      </c>
      <c r="B2100">
        <v>190415</v>
      </c>
      <c r="C2100" t="s">
        <v>157</v>
      </c>
      <c r="D2100" t="s">
        <v>129</v>
      </c>
      <c r="E2100">
        <f t="shared" si="32"/>
        <v>1</v>
      </c>
      <c r="F2100">
        <f>IF(ISNA(VLOOKUP(B2100,criteria!$U$2:$U$174,1,0)),0,1)</f>
        <v>1</v>
      </c>
      <c r="G2100">
        <v>0.14093183587234515</v>
      </c>
      <c r="H2100">
        <v>0.5232759981063595</v>
      </c>
      <c r="I2100">
        <v>44965</v>
      </c>
      <c r="J2100">
        <v>6337</v>
      </c>
      <c r="K2100">
        <v>3315</v>
      </c>
      <c r="L2100">
        <v>1</v>
      </c>
      <c r="M2100">
        <v>3316</v>
      </c>
      <c r="N2100">
        <v>14853</v>
      </c>
      <c r="O2100" t="s">
        <v>130</v>
      </c>
      <c r="P2100" t="s">
        <v>50</v>
      </c>
      <c r="Q2100" t="s">
        <v>54</v>
      </c>
      <c r="R2100">
        <v>-76.483099999999993</v>
      </c>
      <c r="S2100">
        <v>42.447200000000002</v>
      </c>
      <c r="T2100">
        <v>7.0000000000000001E-3</v>
      </c>
      <c r="U2100">
        <v>2827</v>
      </c>
      <c r="V2100">
        <v>1004563392</v>
      </c>
      <c r="W2100">
        <v>652008064</v>
      </c>
      <c r="Y2100">
        <v>32560360</v>
      </c>
      <c r="Z2100">
        <v>313710112</v>
      </c>
      <c r="AA2100">
        <v>430854784</v>
      </c>
      <c r="AB2100">
        <v>601516928</v>
      </c>
      <c r="AC2100">
        <v>105289840</v>
      </c>
      <c r="AF2100">
        <v>3021206272</v>
      </c>
      <c r="AG2100">
        <v>663587008</v>
      </c>
      <c r="AH2100">
        <v>363122944</v>
      </c>
      <c r="AI2100">
        <v>157647200</v>
      </c>
      <c r="AJ2100">
        <v>520770144</v>
      </c>
      <c r="AK2100">
        <v>249368448</v>
      </c>
      <c r="AL2100">
        <v>165522656</v>
      </c>
      <c r="AM2100">
        <v>2191151104</v>
      </c>
      <c r="AN2100">
        <v>943103680</v>
      </c>
      <c r="AO2100">
        <v>373050560</v>
      </c>
      <c r="AP2100">
        <v>4524419072</v>
      </c>
      <c r="AQ2100">
        <v>6516445184</v>
      </c>
      <c r="AR2100">
        <v>3021206272</v>
      </c>
      <c r="AS2100">
        <v>2191151104</v>
      </c>
      <c r="AT2100">
        <v>3082</v>
      </c>
      <c r="AU2100">
        <v>0.93400000000000005</v>
      </c>
      <c r="AW2100">
        <v>5.7309199999999998E-2</v>
      </c>
      <c r="AX2100">
        <v>0.53355799999999998</v>
      </c>
      <c r="AY2100">
        <v>5.82286E-3</v>
      </c>
      <c r="AZ2100">
        <v>75110</v>
      </c>
    </row>
    <row r="2101" spans="1:52">
      <c r="A2101">
        <v>2017</v>
      </c>
      <c r="B2101">
        <v>190415</v>
      </c>
      <c r="C2101" t="s">
        <v>157</v>
      </c>
      <c r="D2101" t="s">
        <v>129</v>
      </c>
      <c r="E2101">
        <f t="shared" si="32"/>
        <v>1</v>
      </c>
      <c r="F2101">
        <f>IF(ISNA(VLOOKUP(B2101,criteria!$U$2:$U$174,1,0)),0,1)</f>
        <v>1</v>
      </c>
      <c r="G2101">
        <v>0.12674589170688152</v>
      </c>
      <c r="H2101">
        <v>0.5617242536061724</v>
      </c>
      <c r="I2101">
        <v>47039</v>
      </c>
      <c r="J2101">
        <v>5962</v>
      </c>
      <c r="K2101">
        <v>3349</v>
      </c>
      <c r="L2101">
        <v>0</v>
      </c>
      <c r="M2101">
        <v>3349</v>
      </c>
      <c r="N2101">
        <v>14853</v>
      </c>
      <c r="O2101" t="s">
        <v>130</v>
      </c>
      <c r="P2101" t="s">
        <v>50</v>
      </c>
      <c r="Q2101" t="s">
        <v>54</v>
      </c>
      <c r="R2101">
        <v>-76.483099999999993</v>
      </c>
      <c r="S2101">
        <v>42.447200000000002</v>
      </c>
      <c r="T2101">
        <v>0.01</v>
      </c>
      <c r="U2101">
        <v>2728</v>
      </c>
      <c r="V2101">
        <v>1065608832</v>
      </c>
      <c r="W2101">
        <v>698173312</v>
      </c>
      <c r="Y2101">
        <v>9019907</v>
      </c>
      <c r="Z2101">
        <v>330695936</v>
      </c>
      <c r="AA2101">
        <v>417754016</v>
      </c>
      <c r="AB2101">
        <v>382933760</v>
      </c>
      <c r="AC2101">
        <v>110240344</v>
      </c>
      <c r="AF2101">
        <v>2782414848</v>
      </c>
      <c r="AG2101">
        <v>696490240</v>
      </c>
      <c r="AH2101">
        <v>398594048</v>
      </c>
      <c r="AI2101">
        <v>162715648</v>
      </c>
      <c r="AJ2101">
        <v>561309696</v>
      </c>
      <c r="AK2101">
        <v>274422688</v>
      </c>
      <c r="AL2101">
        <v>198451600</v>
      </c>
      <c r="AM2101">
        <v>2353696768</v>
      </c>
      <c r="AN2101">
        <v>982564800</v>
      </c>
      <c r="AO2101">
        <v>401925472</v>
      </c>
      <c r="AP2101">
        <v>6516445184</v>
      </c>
      <c r="AQ2101">
        <v>6871480832</v>
      </c>
      <c r="AR2101">
        <v>2782414848</v>
      </c>
      <c r="AS2101">
        <v>2353696768</v>
      </c>
    </row>
    <row r="2102" spans="1:52">
      <c r="A2102">
        <v>1990</v>
      </c>
      <c r="B2102">
        <v>190512</v>
      </c>
      <c r="C2102" t="s">
        <v>271</v>
      </c>
      <c r="D2102" t="s">
        <v>129</v>
      </c>
      <c r="E2102">
        <f t="shared" si="32"/>
        <v>0</v>
      </c>
      <c r="F2102">
        <f>IF(ISNA(VLOOKUP(B2102,criteria!$U$2:$U$174,1,0)),0,1)</f>
        <v>1</v>
      </c>
      <c r="G2102" t="s">
        <v>636</v>
      </c>
      <c r="H2102" t="s">
        <v>636</v>
      </c>
      <c r="N2102">
        <v>10010</v>
      </c>
      <c r="O2102" t="s">
        <v>130</v>
      </c>
      <c r="V2102">
        <v>24955000</v>
      </c>
      <c r="X2102">
        <v>716000</v>
      </c>
      <c r="Y2102">
        <v>13000</v>
      </c>
      <c r="Z2102">
        <v>6615000</v>
      </c>
      <c r="AA2102">
        <v>60468000</v>
      </c>
      <c r="AB2102">
        <v>3341000</v>
      </c>
      <c r="AC2102">
        <v>132000</v>
      </c>
      <c r="AF2102">
        <v>95677000</v>
      </c>
      <c r="AG2102">
        <v>44209000</v>
      </c>
      <c r="AH2102">
        <v>465000</v>
      </c>
      <c r="AI2102">
        <v>1925000</v>
      </c>
      <c r="AJ2102">
        <v>2390000</v>
      </c>
      <c r="AK2102">
        <v>3147000</v>
      </c>
      <c r="AL2102">
        <v>4241000</v>
      </c>
      <c r="AM2102">
        <v>97225000</v>
      </c>
      <c r="AN2102">
        <v>47140000</v>
      </c>
      <c r="AO2102">
        <v>13005000</v>
      </c>
    </row>
    <row r="2103" spans="1:52">
      <c r="A2103">
        <v>1991</v>
      </c>
      <c r="B2103">
        <v>190512</v>
      </c>
      <c r="C2103" t="s">
        <v>271</v>
      </c>
      <c r="D2103" t="s">
        <v>129</v>
      </c>
      <c r="E2103">
        <f t="shared" si="32"/>
        <v>0</v>
      </c>
      <c r="F2103">
        <f>IF(ISNA(VLOOKUP(B2103,criteria!$U$2:$U$174,1,0)),0,1)</f>
        <v>1</v>
      </c>
      <c r="G2103" t="s">
        <v>636</v>
      </c>
      <c r="H2103" t="s">
        <v>636</v>
      </c>
      <c r="N2103">
        <v>10010</v>
      </c>
      <c r="O2103" t="s">
        <v>130</v>
      </c>
      <c r="V2103">
        <v>31888000</v>
      </c>
      <c r="X2103">
        <v>487000</v>
      </c>
      <c r="Y2103">
        <v>5000</v>
      </c>
      <c r="Z2103">
        <v>8057000</v>
      </c>
      <c r="AA2103">
        <v>62336000</v>
      </c>
      <c r="AB2103">
        <v>77000</v>
      </c>
      <c r="AC2103">
        <v>129000</v>
      </c>
      <c r="AF2103">
        <v>105320000</v>
      </c>
      <c r="AG2103">
        <v>42711000</v>
      </c>
      <c r="AH2103">
        <v>522000</v>
      </c>
      <c r="AI2103">
        <v>1680000</v>
      </c>
      <c r="AJ2103">
        <v>2202000</v>
      </c>
      <c r="AK2103">
        <v>3111000</v>
      </c>
      <c r="AL2103">
        <v>4092000</v>
      </c>
      <c r="AM2103">
        <v>104246000</v>
      </c>
      <c r="AN2103">
        <v>46440000</v>
      </c>
      <c r="AO2103">
        <v>13405000</v>
      </c>
    </row>
    <row r="2104" spans="1:52">
      <c r="A2104">
        <v>1992</v>
      </c>
      <c r="B2104">
        <v>190512</v>
      </c>
      <c r="C2104" t="s">
        <v>271</v>
      </c>
      <c r="D2104" t="s">
        <v>129</v>
      </c>
      <c r="E2104">
        <f t="shared" si="32"/>
        <v>0</v>
      </c>
      <c r="F2104">
        <f>IF(ISNA(VLOOKUP(B2104,criteria!$U$2:$U$174,1,0)),0,1)</f>
        <v>1</v>
      </c>
      <c r="G2104" t="s">
        <v>636</v>
      </c>
      <c r="H2104" t="s">
        <v>636</v>
      </c>
      <c r="N2104">
        <v>10010</v>
      </c>
      <c r="O2104" t="s">
        <v>130</v>
      </c>
      <c r="V2104">
        <v>37528000</v>
      </c>
      <c r="X2104">
        <v>462000</v>
      </c>
      <c r="Y2104">
        <v>5000</v>
      </c>
      <c r="Z2104">
        <v>9232000</v>
      </c>
      <c r="AA2104">
        <v>60349000</v>
      </c>
      <c r="AB2104">
        <v>103000</v>
      </c>
      <c r="AC2104">
        <v>1139000</v>
      </c>
      <c r="AF2104">
        <v>110844000</v>
      </c>
      <c r="AG2104">
        <v>43435000</v>
      </c>
      <c r="AH2104">
        <v>143000</v>
      </c>
      <c r="AI2104">
        <v>2181000</v>
      </c>
      <c r="AJ2104">
        <v>2324000</v>
      </c>
      <c r="AK2104">
        <v>3297000</v>
      </c>
      <c r="AL2104">
        <v>5093000</v>
      </c>
      <c r="AM2104">
        <v>111040000</v>
      </c>
      <c r="AN2104">
        <v>43657000</v>
      </c>
      <c r="AO2104">
        <v>12725000</v>
      </c>
    </row>
    <row r="2105" spans="1:52">
      <c r="A2105">
        <v>1993</v>
      </c>
      <c r="B2105">
        <v>190512</v>
      </c>
      <c r="C2105" t="s">
        <v>234</v>
      </c>
      <c r="D2105" t="s">
        <v>129</v>
      </c>
      <c r="E2105">
        <f t="shared" si="32"/>
        <v>0</v>
      </c>
      <c r="F2105">
        <f>IF(ISNA(VLOOKUP(B2105,criteria!$U$2:$U$174,1,0)),0,1)</f>
        <v>1</v>
      </c>
      <c r="G2105" t="s">
        <v>636</v>
      </c>
      <c r="H2105" t="s">
        <v>636</v>
      </c>
      <c r="N2105">
        <v>10010</v>
      </c>
      <c r="O2105" t="s">
        <v>130</v>
      </c>
      <c r="V2105">
        <v>38173000</v>
      </c>
      <c r="X2105">
        <v>432000</v>
      </c>
      <c r="Y2105">
        <v>53000</v>
      </c>
      <c r="Z2105">
        <v>10206000</v>
      </c>
      <c r="AA2105">
        <v>60906000</v>
      </c>
      <c r="AB2105">
        <v>98000</v>
      </c>
      <c r="AC2105">
        <v>1043000</v>
      </c>
      <c r="AF2105">
        <v>113122000</v>
      </c>
      <c r="AG2105">
        <v>44140000</v>
      </c>
      <c r="AH2105">
        <v>193000</v>
      </c>
      <c r="AI2105">
        <v>2824000</v>
      </c>
      <c r="AJ2105">
        <v>3017000</v>
      </c>
      <c r="AK2105">
        <v>3360000</v>
      </c>
      <c r="AL2105">
        <v>5200000</v>
      </c>
      <c r="AM2105">
        <v>113614000</v>
      </c>
      <c r="AN2105">
        <v>49225000</v>
      </c>
      <c r="AO2105">
        <v>14398000</v>
      </c>
    </row>
    <row r="2106" spans="1:52">
      <c r="A2106">
        <v>1994</v>
      </c>
      <c r="B2106">
        <v>190512</v>
      </c>
      <c r="C2106" t="s">
        <v>234</v>
      </c>
      <c r="D2106" t="s">
        <v>129</v>
      </c>
      <c r="E2106">
        <f t="shared" si="32"/>
        <v>0</v>
      </c>
      <c r="F2106">
        <f>IF(ISNA(VLOOKUP(B2106,criteria!$U$2:$U$174,1,0)),0,1)</f>
        <v>1</v>
      </c>
      <c r="G2106" t="s">
        <v>636</v>
      </c>
      <c r="H2106" t="s">
        <v>636</v>
      </c>
      <c r="N2106">
        <v>10010</v>
      </c>
      <c r="O2106" t="s">
        <v>130</v>
      </c>
      <c r="V2106">
        <v>39277000</v>
      </c>
      <c r="X2106">
        <v>521000</v>
      </c>
      <c r="Y2106">
        <v>40000</v>
      </c>
      <c r="Z2106">
        <v>10361000</v>
      </c>
      <c r="AA2106">
        <v>65865000</v>
      </c>
      <c r="AB2106">
        <v>366000</v>
      </c>
      <c r="AC2106">
        <v>1073000</v>
      </c>
      <c r="AF2106">
        <v>119764000</v>
      </c>
      <c r="AG2106">
        <v>48760000</v>
      </c>
      <c r="AH2106">
        <v>300000</v>
      </c>
      <c r="AI2106">
        <v>3389000</v>
      </c>
      <c r="AJ2106">
        <v>3689000</v>
      </c>
      <c r="AK2106">
        <v>3749000</v>
      </c>
      <c r="AL2106">
        <v>5799000</v>
      </c>
      <c r="AM2106">
        <v>123213000</v>
      </c>
      <c r="AN2106">
        <v>52839000</v>
      </c>
      <c r="AO2106">
        <v>14332000</v>
      </c>
    </row>
    <row r="2107" spans="1:52">
      <c r="A2107">
        <v>1995</v>
      </c>
      <c r="B2107">
        <v>190512</v>
      </c>
      <c r="C2107" t="s">
        <v>234</v>
      </c>
      <c r="D2107" t="s">
        <v>129</v>
      </c>
      <c r="E2107">
        <f t="shared" si="32"/>
        <v>0</v>
      </c>
      <c r="F2107">
        <f>IF(ISNA(VLOOKUP(B2107,criteria!$U$2:$U$174,1,0)),0,1)</f>
        <v>1</v>
      </c>
      <c r="G2107" t="s">
        <v>636</v>
      </c>
      <c r="H2107" t="s">
        <v>636</v>
      </c>
      <c r="N2107">
        <v>10010</v>
      </c>
      <c r="O2107" t="s">
        <v>130</v>
      </c>
      <c r="V2107">
        <v>51890000</v>
      </c>
      <c r="X2107">
        <v>330000</v>
      </c>
      <c r="Y2107">
        <v>53000</v>
      </c>
      <c r="Z2107">
        <v>10763000</v>
      </c>
      <c r="AA2107">
        <v>56963000</v>
      </c>
      <c r="AB2107">
        <v>282000</v>
      </c>
      <c r="AC2107">
        <v>2838000</v>
      </c>
      <c r="AF2107">
        <v>123448000</v>
      </c>
      <c r="AG2107">
        <v>45726000</v>
      </c>
      <c r="AH2107">
        <v>217000</v>
      </c>
      <c r="AI2107">
        <v>2775000</v>
      </c>
      <c r="AJ2107">
        <v>2992000</v>
      </c>
      <c r="AK2107">
        <v>3817000</v>
      </c>
      <c r="AL2107">
        <v>5155000</v>
      </c>
      <c r="AM2107">
        <v>119799000</v>
      </c>
      <c r="AN2107">
        <v>51051000</v>
      </c>
      <c r="AO2107">
        <v>15288000</v>
      </c>
    </row>
    <row r="2108" spans="1:52">
      <c r="A2108">
        <v>1996</v>
      </c>
      <c r="B2108">
        <v>190512</v>
      </c>
      <c r="C2108" t="s">
        <v>234</v>
      </c>
      <c r="D2108" t="s">
        <v>129</v>
      </c>
      <c r="E2108">
        <f t="shared" si="32"/>
        <v>0</v>
      </c>
      <c r="F2108">
        <f>IF(ISNA(VLOOKUP(B2108,criteria!$U$2:$U$174,1,0)),0,1)</f>
        <v>1</v>
      </c>
      <c r="G2108" t="s">
        <v>636</v>
      </c>
      <c r="H2108" t="s">
        <v>636</v>
      </c>
      <c r="N2108">
        <v>10010</v>
      </c>
      <c r="O2108" t="s">
        <v>130</v>
      </c>
      <c r="V2108">
        <v>53818000</v>
      </c>
      <c r="X2108">
        <v>359000</v>
      </c>
      <c r="Y2108">
        <v>53000</v>
      </c>
      <c r="Z2108">
        <v>10399000</v>
      </c>
      <c r="AA2108">
        <v>57673000</v>
      </c>
      <c r="AB2108">
        <v>195000</v>
      </c>
      <c r="AC2108">
        <v>4058000</v>
      </c>
      <c r="AF2108">
        <v>126958000</v>
      </c>
      <c r="AG2108">
        <v>46715000</v>
      </c>
      <c r="AH2108">
        <v>158000</v>
      </c>
      <c r="AI2108">
        <v>4289000</v>
      </c>
      <c r="AJ2108">
        <v>4447000</v>
      </c>
      <c r="AK2108">
        <v>3900000</v>
      </c>
      <c r="AL2108">
        <v>5265000</v>
      </c>
      <c r="AM2108">
        <v>126145000</v>
      </c>
      <c r="AN2108">
        <v>50975000</v>
      </c>
      <c r="AO2108">
        <v>14794000</v>
      </c>
      <c r="AP2108">
        <v>1344000</v>
      </c>
      <c r="AQ2108">
        <v>1836000</v>
      </c>
      <c r="AT2108">
        <v>471</v>
      </c>
      <c r="AU2108">
        <v>0.40300000000000002</v>
      </c>
    </row>
    <row r="2109" spans="1:52">
      <c r="A2109">
        <v>1997</v>
      </c>
      <c r="B2109">
        <v>190512</v>
      </c>
      <c r="C2109" t="s">
        <v>234</v>
      </c>
      <c r="D2109" t="s">
        <v>129</v>
      </c>
      <c r="E2109">
        <f t="shared" si="32"/>
        <v>0</v>
      </c>
      <c r="F2109">
        <f>IF(ISNA(VLOOKUP(B2109,criteria!$U$2:$U$174,1,0)),0,1)</f>
        <v>1</v>
      </c>
      <c r="G2109" t="s">
        <v>636</v>
      </c>
      <c r="H2109" t="s">
        <v>636</v>
      </c>
      <c r="N2109">
        <v>10010</v>
      </c>
      <c r="O2109" t="s">
        <v>130</v>
      </c>
      <c r="V2109">
        <v>56487000</v>
      </c>
      <c r="X2109">
        <v>391000</v>
      </c>
      <c r="Y2109">
        <v>35000</v>
      </c>
      <c r="Z2109">
        <v>10736000</v>
      </c>
      <c r="AA2109">
        <v>56013000</v>
      </c>
      <c r="AB2109">
        <v>245000</v>
      </c>
      <c r="AC2109">
        <v>4158000</v>
      </c>
      <c r="AF2109">
        <v>128450000</v>
      </c>
      <c r="AG2109">
        <v>48527000</v>
      </c>
      <c r="AH2109">
        <v>145000</v>
      </c>
      <c r="AI2109">
        <v>4519000</v>
      </c>
      <c r="AJ2109">
        <v>4664000</v>
      </c>
      <c r="AK2109">
        <v>3785000</v>
      </c>
      <c r="AL2109">
        <v>6079000</v>
      </c>
      <c r="AM2109">
        <v>127914000</v>
      </c>
      <c r="AN2109">
        <v>52931000</v>
      </c>
      <c r="AO2109">
        <v>15099000</v>
      </c>
      <c r="AP2109">
        <v>1836000</v>
      </c>
      <c r="AQ2109">
        <v>2082000</v>
      </c>
      <c r="AT2109">
        <v>482</v>
      </c>
      <c r="AU2109">
        <v>0.35499999999999998</v>
      </c>
      <c r="AW2109">
        <v>0.34800599999999998</v>
      </c>
      <c r="AX2109">
        <v>0.60605200000000004</v>
      </c>
      <c r="AY2109">
        <v>0.10288899999999999</v>
      </c>
      <c r="AZ2109">
        <v>12521</v>
      </c>
    </row>
    <row r="2110" spans="1:52">
      <c r="A2110">
        <v>1998</v>
      </c>
      <c r="B2110">
        <v>190512</v>
      </c>
      <c r="C2110" t="s">
        <v>234</v>
      </c>
      <c r="D2110" t="s">
        <v>129</v>
      </c>
      <c r="E2110">
        <f t="shared" si="32"/>
        <v>0</v>
      </c>
      <c r="F2110">
        <f>IF(ISNA(VLOOKUP(B2110,criteria!$U$2:$U$174,1,0)),0,1)</f>
        <v>1</v>
      </c>
      <c r="G2110" t="s">
        <v>636</v>
      </c>
      <c r="H2110" t="s">
        <v>636</v>
      </c>
      <c r="N2110">
        <v>10010</v>
      </c>
      <c r="O2110" t="s">
        <v>130</v>
      </c>
      <c r="V2110">
        <v>60306000</v>
      </c>
      <c r="X2110">
        <v>425000</v>
      </c>
      <c r="Y2110">
        <v>27000</v>
      </c>
      <c r="Z2110">
        <v>12347000</v>
      </c>
      <c r="AA2110">
        <v>56440000</v>
      </c>
      <c r="AB2110">
        <v>278000</v>
      </c>
      <c r="AC2110">
        <v>4823000</v>
      </c>
      <c r="AF2110">
        <v>134864992</v>
      </c>
      <c r="AG2110">
        <v>51884000</v>
      </c>
      <c r="AH2110">
        <v>174000</v>
      </c>
      <c r="AI2110">
        <v>3200000</v>
      </c>
      <c r="AJ2110">
        <v>3374000</v>
      </c>
      <c r="AK2110">
        <v>3736000</v>
      </c>
      <c r="AL2110">
        <v>5842000</v>
      </c>
      <c r="AM2110">
        <v>107984000</v>
      </c>
      <c r="AN2110">
        <v>53696000</v>
      </c>
      <c r="AO2110">
        <v>15967000</v>
      </c>
      <c r="AP2110">
        <v>2082000</v>
      </c>
      <c r="AQ2110">
        <v>2192000</v>
      </c>
      <c r="AT2110">
        <v>464</v>
      </c>
      <c r="AU2110">
        <v>0.35699999999999998</v>
      </c>
      <c r="AW2110">
        <v>0.34092899999999998</v>
      </c>
      <c r="AX2110">
        <v>0.58465500000000004</v>
      </c>
      <c r="AY2110">
        <v>9.2587199999999995E-2</v>
      </c>
      <c r="AZ2110">
        <v>13388</v>
      </c>
    </row>
    <row r="2111" spans="1:52">
      <c r="A2111">
        <v>1999</v>
      </c>
      <c r="B2111">
        <v>190512</v>
      </c>
      <c r="C2111" t="s">
        <v>234</v>
      </c>
      <c r="D2111" t="s">
        <v>129</v>
      </c>
      <c r="E2111">
        <f t="shared" si="32"/>
        <v>0</v>
      </c>
      <c r="F2111">
        <f>IF(ISNA(VLOOKUP(B2111,criteria!$U$2:$U$174,1,0)),0,1)</f>
        <v>1</v>
      </c>
      <c r="G2111" t="s">
        <v>636</v>
      </c>
      <c r="H2111" t="s">
        <v>636</v>
      </c>
      <c r="N2111">
        <v>10010</v>
      </c>
      <c r="O2111" t="s">
        <v>130</v>
      </c>
      <c r="V2111">
        <v>61715000</v>
      </c>
      <c r="X2111">
        <v>109000</v>
      </c>
      <c r="Y2111">
        <v>24000</v>
      </c>
      <c r="Z2111">
        <v>11481000</v>
      </c>
      <c r="AA2111">
        <v>56814000</v>
      </c>
      <c r="AB2111">
        <v>684000</v>
      </c>
      <c r="AC2111">
        <v>6107000</v>
      </c>
      <c r="AF2111">
        <v>137364992</v>
      </c>
      <c r="AG2111">
        <v>51642000</v>
      </c>
      <c r="AH2111">
        <v>487000</v>
      </c>
      <c r="AI2111">
        <v>5696000</v>
      </c>
      <c r="AJ2111">
        <v>6183000</v>
      </c>
      <c r="AK2111">
        <v>4553000</v>
      </c>
      <c r="AL2111">
        <v>7349000</v>
      </c>
      <c r="AM2111">
        <v>144348992</v>
      </c>
      <c r="AN2111">
        <v>58294000</v>
      </c>
      <c r="AO2111">
        <v>16572000</v>
      </c>
      <c r="AP2111">
        <v>2192000</v>
      </c>
      <c r="AQ2111">
        <v>144000</v>
      </c>
      <c r="AT2111">
        <v>541</v>
      </c>
      <c r="AU2111">
        <v>0.36699999999999999</v>
      </c>
      <c r="AW2111">
        <v>0.328463</v>
      </c>
      <c r="AX2111">
        <v>0.58892900000000004</v>
      </c>
      <c r="AY2111">
        <v>8.7384100000000006E-2</v>
      </c>
      <c r="AZ2111">
        <v>14000</v>
      </c>
    </row>
    <row r="2112" spans="1:52">
      <c r="A2112">
        <v>2000</v>
      </c>
      <c r="B2112">
        <v>190512</v>
      </c>
      <c r="C2112" t="s">
        <v>234</v>
      </c>
      <c r="D2112" t="s">
        <v>129</v>
      </c>
      <c r="E2112">
        <f t="shared" si="32"/>
        <v>0</v>
      </c>
      <c r="F2112">
        <f>IF(ISNA(VLOOKUP(B2112,criteria!$U$2:$U$174,1,0)),0,1)</f>
        <v>1</v>
      </c>
      <c r="G2112" t="s">
        <v>636</v>
      </c>
      <c r="H2112" t="s">
        <v>636</v>
      </c>
      <c r="N2112">
        <v>10010</v>
      </c>
      <c r="O2112" t="s">
        <v>130</v>
      </c>
      <c r="V2112">
        <v>65287000</v>
      </c>
      <c r="X2112">
        <v>140000</v>
      </c>
      <c r="Y2112">
        <v>211971</v>
      </c>
      <c r="Z2112">
        <v>12532670</v>
      </c>
      <c r="AA2112">
        <v>59894268</v>
      </c>
      <c r="AB2112">
        <v>2547729</v>
      </c>
      <c r="AC2112">
        <v>7691000</v>
      </c>
      <c r="AF2112">
        <v>148626672</v>
      </c>
      <c r="AG2112">
        <v>49226000</v>
      </c>
      <c r="AH2112">
        <v>2164059</v>
      </c>
      <c r="AI2112">
        <v>7092363</v>
      </c>
      <c r="AJ2112">
        <v>9256422</v>
      </c>
      <c r="AK2112">
        <v>5662030</v>
      </c>
      <c r="AL2112">
        <v>7098000</v>
      </c>
      <c r="AM2112">
        <v>143226672</v>
      </c>
      <c r="AN2112">
        <v>57896000</v>
      </c>
      <c r="AO2112">
        <v>16607000</v>
      </c>
      <c r="AP2112">
        <v>2066000</v>
      </c>
      <c r="AQ2112">
        <v>2437547</v>
      </c>
      <c r="AT2112">
        <v>551</v>
      </c>
      <c r="AU2112">
        <v>0.38100000000000001</v>
      </c>
      <c r="AW2112">
        <v>0.309444</v>
      </c>
      <c r="AX2112">
        <v>0.59689499999999995</v>
      </c>
      <c r="AY2112">
        <v>7.6584700000000006E-2</v>
      </c>
      <c r="AZ2112">
        <v>14792</v>
      </c>
    </row>
    <row r="2113" spans="1:52">
      <c r="A2113">
        <v>2001</v>
      </c>
      <c r="B2113">
        <v>190512</v>
      </c>
      <c r="C2113" t="s">
        <v>234</v>
      </c>
      <c r="D2113" t="s">
        <v>129</v>
      </c>
      <c r="E2113">
        <f t="shared" si="32"/>
        <v>1</v>
      </c>
      <c r="F2113">
        <f>IF(ISNA(VLOOKUP(B2113,criteria!$U$2:$U$174,1,0)),0,1)</f>
        <v>1</v>
      </c>
      <c r="G2113">
        <v>0.43765547263681592</v>
      </c>
      <c r="H2113">
        <v>0.44547069271758438</v>
      </c>
      <c r="I2113">
        <v>6432</v>
      </c>
      <c r="J2113">
        <v>2815</v>
      </c>
      <c r="K2113">
        <v>1225</v>
      </c>
      <c r="L2113">
        <v>29</v>
      </c>
      <c r="M2113">
        <v>1254</v>
      </c>
      <c r="N2113">
        <v>10010</v>
      </c>
      <c r="O2113" t="s">
        <v>130</v>
      </c>
      <c r="V2113">
        <v>66659000</v>
      </c>
      <c r="W2113">
        <v>44893604</v>
      </c>
      <c r="Y2113">
        <v>3515763</v>
      </c>
      <c r="Z2113">
        <v>15220649</v>
      </c>
      <c r="AA2113">
        <v>66126344</v>
      </c>
      <c r="AB2113">
        <v>2046</v>
      </c>
      <c r="AC2113">
        <v>2455000</v>
      </c>
      <c r="AD2113">
        <v>62851600</v>
      </c>
      <c r="AE2113">
        <v>66280148</v>
      </c>
      <c r="AF2113">
        <v>129131744</v>
      </c>
      <c r="AG2113">
        <v>65381552</v>
      </c>
      <c r="AH2113">
        <v>3005252.25</v>
      </c>
      <c r="AI2113">
        <v>6590323.5</v>
      </c>
      <c r="AJ2113">
        <v>9595576</v>
      </c>
      <c r="AK2113">
        <v>6625914.5</v>
      </c>
      <c r="AL2113">
        <v>9864007</v>
      </c>
      <c r="AM2113">
        <v>126450824</v>
      </c>
      <c r="AN2113">
        <v>75764368</v>
      </c>
      <c r="AO2113">
        <v>21583468</v>
      </c>
      <c r="AR2113">
        <v>129131744</v>
      </c>
      <c r="AS2113">
        <v>126450824</v>
      </c>
      <c r="AT2113">
        <v>568</v>
      </c>
      <c r="AU2113">
        <v>0.41599999999999998</v>
      </c>
      <c r="AW2113">
        <v>0.27839799999999998</v>
      </c>
      <c r="AX2113">
        <v>0.59514599999999995</v>
      </c>
      <c r="AY2113">
        <v>7.3301000000000005E-2</v>
      </c>
      <c r="AZ2113">
        <v>15721.5</v>
      </c>
    </row>
    <row r="2114" spans="1:52">
      <c r="A2114">
        <v>2002</v>
      </c>
      <c r="B2114">
        <v>190512</v>
      </c>
      <c r="C2114" t="s">
        <v>234</v>
      </c>
      <c r="D2114" t="s">
        <v>129</v>
      </c>
      <c r="E2114">
        <f t="shared" ref="E2114:E2177" si="33">IF(M2114&gt;999,1,0)</f>
        <v>1</v>
      </c>
      <c r="F2114">
        <f>IF(ISNA(VLOOKUP(B2114,criteria!$U$2:$U$174,1,0)),0,1)</f>
        <v>1</v>
      </c>
      <c r="G2114">
        <v>0.39504893494530802</v>
      </c>
      <c r="H2114">
        <v>0.49664820751967359</v>
      </c>
      <c r="I2114">
        <v>8685</v>
      </c>
      <c r="J2114">
        <v>3431</v>
      </c>
      <c r="K2114">
        <v>1688</v>
      </c>
      <c r="L2114">
        <v>16</v>
      </c>
      <c r="M2114">
        <v>1704</v>
      </c>
      <c r="N2114">
        <v>10010</v>
      </c>
      <c r="O2114" t="s">
        <v>130</v>
      </c>
      <c r="V2114">
        <v>72472000</v>
      </c>
      <c r="W2114">
        <v>54556000</v>
      </c>
      <c r="Y2114">
        <v>4887018</v>
      </c>
      <c r="Z2114">
        <v>16300445</v>
      </c>
      <c r="AA2114">
        <v>60022364</v>
      </c>
      <c r="AC2114">
        <v>2222000</v>
      </c>
      <c r="AD2114">
        <v>75130816</v>
      </c>
      <c r="AE2114">
        <v>62415000</v>
      </c>
      <c r="AF2114">
        <v>137545808</v>
      </c>
      <c r="AG2114">
        <v>65053812</v>
      </c>
      <c r="AH2114">
        <v>2424720.25</v>
      </c>
      <c r="AI2114">
        <v>7160117</v>
      </c>
      <c r="AJ2114">
        <v>9584837</v>
      </c>
      <c r="AK2114">
        <v>7724292.5</v>
      </c>
      <c r="AL2114">
        <v>13220589</v>
      </c>
      <c r="AM2114">
        <v>138961808</v>
      </c>
      <c r="AN2114">
        <v>74888168</v>
      </c>
      <c r="AO2114">
        <v>22132724</v>
      </c>
      <c r="AP2114">
        <v>1905000</v>
      </c>
      <c r="AQ2114">
        <v>1949000</v>
      </c>
      <c r="AR2114">
        <v>137545808</v>
      </c>
      <c r="AS2114">
        <v>138961808</v>
      </c>
      <c r="AT2114">
        <v>574</v>
      </c>
      <c r="AU2114">
        <v>0.51800000000000002</v>
      </c>
      <c r="AW2114">
        <v>0.265546</v>
      </c>
      <c r="AX2114">
        <v>0.58919600000000005</v>
      </c>
      <c r="AY2114">
        <v>7.7550999999999995E-2</v>
      </c>
      <c r="AZ2114">
        <v>16297</v>
      </c>
    </row>
    <row r="2115" spans="1:52">
      <c r="A2115">
        <v>2003</v>
      </c>
      <c r="B2115">
        <v>190512</v>
      </c>
      <c r="C2115" t="s">
        <v>234</v>
      </c>
      <c r="D2115" t="s">
        <v>129</v>
      </c>
      <c r="E2115">
        <f t="shared" si="33"/>
        <v>1</v>
      </c>
      <c r="F2115">
        <f>IF(ISNA(VLOOKUP(B2115,criteria!$U$2:$U$174,1,0)),0,1)</f>
        <v>1</v>
      </c>
      <c r="G2115">
        <v>0.31985515992757996</v>
      </c>
      <c r="H2115">
        <v>0.52641509433962264</v>
      </c>
      <c r="I2115">
        <v>9942</v>
      </c>
      <c r="J2115">
        <v>3180</v>
      </c>
      <c r="K2115">
        <v>1654</v>
      </c>
      <c r="L2115">
        <v>20</v>
      </c>
      <c r="M2115">
        <v>1674</v>
      </c>
      <c r="N2115">
        <v>10010</v>
      </c>
      <c r="O2115" t="s">
        <v>130</v>
      </c>
      <c r="V2115">
        <v>82732000</v>
      </c>
      <c r="W2115">
        <v>58184000</v>
      </c>
      <c r="Y2115">
        <v>3528063</v>
      </c>
      <c r="Z2115">
        <v>16971904</v>
      </c>
      <c r="AA2115">
        <v>54829376</v>
      </c>
      <c r="AC2115">
        <v>6394000</v>
      </c>
      <c r="AD2115">
        <v>85826272</v>
      </c>
      <c r="AE2115">
        <v>55670000</v>
      </c>
      <c r="AF2115">
        <v>141634272</v>
      </c>
      <c r="AG2115">
        <v>72561040</v>
      </c>
      <c r="AH2115">
        <v>2009047.13</v>
      </c>
      <c r="AI2115">
        <v>5726435</v>
      </c>
      <c r="AJ2115">
        <v>7735482</v>
      </c>
      <c r="AK2115">
        <v>7622491.5</v>
      </c>
      <c r="AL2115">
        <v>14971484</v>
      </c>
      <c r="AM2115">
        <v>143882272</v>
      </c>
      <c r="AN2115">
        <v>78474064</v>
      </c>
      <c r="AO2115">
        <v>23147040</v>
      </c>
      <c r="AP2115">
        <v>1941000</v>
      </c>
      <c r="AQ2115">
        <v>2216000</v>
      </c>
      <c r="AR2115">
        <v>141634272</v>
      </c>
      <c r="AS2115">
        <v>143882272</v>
      </c>
      <c r="AT2115">
        <v>501</v>
      </c>
      <c r="AU2115">
        <v>0.53</v>
      </c>
      <c r="AW2115">
        <v>0.27084799999999998</v>
      </c>
      <c r="AX2115">
        <v>0.57068200000000002</v>
      </c>
      <c r="AY2115">
        <v>7.9353800000000002E-2</v>
      </c>
      <c r="AZ2115">
        <v>16216</v>
      </c>
    </row>
    <row r="2116" spans="1:52">
      <c r="A2116">
        <v>2004</v>
      </c>
      <c r="B2116">
        <v>190512</v>
      </c>
      <c r="C2116" t="s">
        <v>234</v>
      </c>
      <c r="D2116" t="s">
        <v>129</v>
      </c>
      <c r="E2116">
        <f t="shared" si="33"/>
        <v>1</v>
      </c>
      <c r="F2116">
        <f>IF(ISNA(VLOOKUP(B2116,criteria!$U$2:$U$174,1,0)),0,1)</f>
        <v>1</v>
      </c>
      <c r="G2116">
        <v>0.36266412537060566</v>
      </c>
      <c r="H2116">
        <v>0.48875912408759126</v>
      </c>
      <c r="I2116">
        <v>9444</v>
      </c>
      <c r="J2116">
        <v>3425</v>
      </c>
      <c r="K2116">
        <v>1659</v>
      </c>
      <c r="L2116">
        <v>15</v>
      </c>
      <c r="M2116">
        <v>1674</v>
      </c>
      <c r="N2116">
        <v>10010</v>
      </c>
      <c r="O2116" t="s">
        <v>130</v>
      </c>
      <c r="P2116" t="s">
        <v>50</v>
      </c>
      <c r="V2116">
        <v>87470000</v>
      </c>
      <c r="W2116">
        <v>64115000</v>
      </c>
      <c r="Y2116">
        <v>5002584</v>
      </c>
      <c r="Z2116">
        <v>17430296</v>
      </c>
      <c r="AA2116">
        <v>62118364</v>
      </c>
      <c r="AC2116">
        <v>6864000</v>
      </c>
      <c r="AD2116">
        <v>95042664</v>
      </c>
      <c r="AE2116">
        <v>59648000</v>
      </c>
      <c r="AF2116">
        <v>154755664</v>
      </c>
      <c r="AG2116">
        <v>80221512</v>
      </c>
      <c r="AH2116">
        <v>3144003.5</v>
      </c>
      <c r="AI2116">
        <v>2640659.25</v>
      </c>
      <c r="AJ2116">
        <v>5784663</v>
      </c>
      <c r="AK2116">
        <v>8221386</v>
      </c>
      <c r="AL2116">
        <v>15865557</v>
      </c>
      <c r="AM2116">
        <v>150775664</v>
      </c>
      <c r="AN2116">
        <v>82315680</v>
      </c>
      <c r="AO2116">
        <v>27093488</v>
      </c>
      <c r="AP2116">
        <v>2216000</v>
      </c>
      <c r="AQ2116">
        <v>2360000</v>
      </c>
      <c r="AR2116">
        <v>154755664</v>
      </c>
      <c r="AS2116">
        <v>150775664</v>
      </c>
      <c r="AT2116">
        <v>665</v>
      </c>
      <c r="AU2116">
        <v>0.58699999999999997</v>
      </c>
      <c r="AW2116">
        <v>0.26124700000000001</v>
      </c>
      <c r="AX2116">
        <v>0.56570200000000004</v>
      </c>
      <c r="AY2116">
        <v>7.59465E-2</v>
      </c>
      <c r="AZ2116">
        <v>16917.5</v>
      </c>
    </row>
    <row r="2117" spans="1:52">
      <c r="A2117">
        <v>2005</v>
      </c>
      <c r="B2117">
        <v>190512</v>
      </c>
      <c r="C2117" t="s">
        <v>158</v>
      </c>
      <c r="D2117" t="s">
        <v>129</v>
      </c>
      <c r="E2117">
        <f t="shared" si="33"/>
        <v>1</v>
      </c>
      <c r="F2117">
        <f>IF(ISNA(VLOOKUP(B2117,criteria!$U$2:$U$174,1,0)),0,1)</f>
        <v>1</v>
      </c>
      <c r="G2117">
        <v>0.36800452232899944</v>
      </c>
      <c r="H2117">
        <v>0.32987711213517668</v>
      </c>
      <c r="I2117">
        <v>14152</v>
      </c>
      <c r="J2117">
        <v>5208</v>
      </c>
      <c r="K2117">
        <v>1693</v>
      </c>
      <c r="L2117">
        <v>25</v>
      </c>
      <c r="M2117">
        <v>1718</v>
      </c>
      <c r="N2117">
        <v>10010</v>
      </c>
      <c r="O2117" t="s">
        <v>130</v>
      </c>
      <c r="P2117" t="s">
        <v>50</v>
      </c>
      <c r="Q2117" t="s">
        <v>51</v>
      </c>
      <c r="V2117">
        <v>91730000</v>
      </c>
      <c r="W2117">
        <v>65972000</v>
      </c>
      <c r="X2117">
        <v>70000</v>
      </c>
      <c r="Y2117">
        <v>6787296</v>
      </c>
      <c r="Z2117">
        <v>17426340</v>
      </c>
      <c r="AA2117">
        <v>71256424</v>
      </c>
      <c r="AC2117">
        <v>5773000</v>
      </c>
      <c r="AD2117">
        <v>97724768</v>
      </c>
      <c r="AE2117">
        <v>67235000</v>
      </c>
      <c r="AF2117">
        <v>164959760</v>
      </c>
      <c r="AG2117">
        <v>83108360</v>
      </c>
      <c r="AH2117">
        <v>3370679.75</v>
      </c>
      <c r="AI2117">
        <v>3771717.5</v>
      </c>
      <c r="AJ2117">
        <v>7142397</v>
      </c>
      <c r="AK2117">
        <v>9691359</v>
      </c>
      <c r="AL2117">
        <v>16653982</v>
      </c>
      <c r="AM2117">
        <v>163871936</v>
      </c>
      <c r="AN2117">
        <v>78919376</v>
      </c>
      <c r="AO2117">
        <v>25927634</v>
      </c>
      <c r="AP2117">
        <v>2360000</v>
      </c>
      <c r="AQ2117">
        <v>2525000</v>
      </c>
      <c r="AR2117">
        <v>164959760</v>
      </c>
      <c r="AS2117">
        <v>163871936</v>
      </c>
      <c r="AT2117">
        <v>736</v>
      </c>
      <c r="AU2117">
        <v>0.56799999999999995</v>
      </c>
      <c r="AW2117">
        <v>0.269592</v>
      </c>
      <c r="AX2117">
        <v>0.55978499999999998</v>
      </c>
      <c r="AY2117">
        <v>8.1952499999999998E-2</v>
      </c>
      <c r="AZ2117">
        <v>17038.5</v>
      </c>
    </row>
    <row r="2118" spans="1:52">
      <c r="A2118">
        <v>2006</v>
      </c>
      <c r="B2118">
        <v>190512</v>
      </c>
      <c r="C2118" t="s">
        <v>158</v>
      </c>
      <c r="D2118" t="s">
        <v>129</v>
      </c>
      <c r="E2118">
        <f t="shared" si="33"/>
        <v>1</v>
      </c>
      <c r="F2118">
        <f>IF(ISNA(VLOOKUP(B2118,criteria!$U$2:$U$174,1,0)),0,1)</f>
        <v>1</v>
      </c>
      <c r="G2118">
        <v>0.33264061138298584</v>
      </c>
      <c r="H2118">
        <v>0.33071342200725512</v>
      </c>
      <c r="I2118">
        <v>14917</v>
      </c>
      <c r="J2118">
        <v>4962</v>
      </c>
      <c r="K2118">
        <v>1625</v>
      </c>
      <c r="L2118">
        <v>16</v>
      </c>
      <c r="M2118">
        <v>1641</v>
      </c>
      <c r="N2118">
        <v>10010</v>
      </c>
      <c r="O2118" t="s">
        <v>130</v>
      </c>
      <c r="P2118" t="s">
        <v>50</v>
      </c>
      <c r="Q2118" t="s">
        <v>51</v>
      </c>
      <c r="V2118">
        <v>98883000</v>
      </c>
      <c r="W2118">
        <v>74510000</v>
      </c>
      <c r="X2118">
        <v>45000</v>
      </c>
      <c r="Y2118">
        <v>6760729</v>
      </c>
      <c r="Z2118">
        <v>17778698</v>
      </c>
      <c r="AA2118">
        <v>77049264</v>
      </c>
      <c r="AC2118">
        <v>3776000</v>
      </c>
      <c r="AD2118">
        <v>103199968</v>
      </c>
      <c r="AE2118">
        <v>77263000</v>
      </c>
      <c r="AF2118">
        <v>180462960</v>
      </c>
      <c r="AG2118">
        <v>87830944</v>
      </c>
      <c r="AH2118">
        <v>2820633.75</v>
      </c>
      <c r="AI2118">
        <v>4423609.5</v>
      </c>
      <c r="AJ2118">
        <v>7244243</v>
      </c>
      <c r="AK2118">
        <v>9921912</v>
      </c>
      <c r="AL2118">
        <v>17097738</v>
      </c>
      <c r="AM2118">
        <v>180942000</v>
      </c>
      <c r="AN2118">
        <v>83840512</v>
      </c>
      <c r="AO2118">
        <v>27412266</v>
      </c>
      <c r="AP2118">
        <v>76450752</v>
      </c>
      <c r="AQ2118">
        <v>103375848</v>
      </c>
      <c r="AR2118">
        <v>180462960</v>
      </c>
      <c r="AS2118">
        <v>180942000</v>
      </c>
      <c r="AT2118">
        <v>1010</v>
      </c>
      <c r="AU2118">
        <v>0.59799999999999998</v>
      </c>
      <c r="AW2118">
        <v>0.28051799999999999</v>
      </c>
      <c r="AX2118">
        <v>0.54125999999999996</v>
      </c>
      <c r="AY2118">
        <v>8.6914099999999994E-2</v>
      </c>
      <c r="AZ2118">
        <v>17055</v>
      </c>
    </row>
    <row r="2119" spans="1:52">
      <c r="A2119">
        <v>2007</v>
      </c>
      <c r="B2119">
        <v>190512</v>
      </c>
      <c r="C2119" t="s">
        <v>158</v>
      </c>
      <c r="D2119" t="s">
        <v>129</v>
      </c>
      <c r="E2119">
        <f t="shared" si="33"/>
        <v>1</v>
      </c>
      <c r="F2119">
        <f>IF(ISNA(VLOOKUP(B2119,criteria!$U$2:$U$174,1,0)),0,1)</f>
        <v>1</v>
      </c>
      <c r="G2119">
        <v>0.3142174432497013</v>
      </c>
      <c r="H2119">
        <v>0.31854668356569499</v>
      </c>
      <c r="I2119">
        <v>15066</v>
      </c>
      <c r="J2119">
        <v>4734</v>
      </c>
      <c r="K2119">
        <v>1493</v>
      </c>
      <c r="L2119">
        <v>15</v>
      </c>
      <c r="M2119">
        <v>1508</v>
      </c>
      <c r="N2119">
        <v>10010</v>
      </c>
      <c r="O2119" t="s">
        <v>130</v>
      </c>
      <c r="P2119" t="s">
        <v>50</v>
      </c>
      <c r="Q2119" t="s">
        <v>51</v>
      </c>
      <c r="V2119">
        <v>101490000</v>
      </c>
      <c r="W2119">
        <v>77111000</v>
      </c>
      <c r="X2119">
        <v>60000</v>
      </c>
      <c r="Y2119">
        <v>7380861</v>
      </c>
      <c r="Z2119">
        <v>19098688</v>
      </c>
      <c r="AA2119">
        <v>81873168</v>
      </c>
      <c r="AC2119">
        <v>3219000</v>
      </c>
      <c r="AD2119">
        <v>105581864</v>
      </c>
      <c r="AE2119">
        <v>78341000</v>
      </c>
      <c r="AF2119">
        <v>183922864</v>
      </c>
      <c r="AG2119">
        <v>96842176</v>
      </c>
      <c r="AH2119">
        <v>3877582.5</v>
      </c>
      <c r="AI2119">
        <v>4318159.5</v>
      </c>
      <c r="AJ2119">
        <v>8195742</v>
      </c>
      <c r="AK2119">
        <v>9377330</v>
      </c>
      <c r="AL2119">
        <v>19602896</v>
      </c>
      <c r="AM2119">
        <v>195106832</v>
      </c>
      <c r="AN2119">
        <v>86790328</v>
      </c>
      <c r="AO2119">
        <v>29549396</v>
      </c>
      <c r="AP2119">
        <v>103375848</v>
      </c>
      <c r="AQ2119">
        <v>106645160</v>
      </c>
      <c r="AR2119">
        <v>183922864</v>
      </c>
      <c r="AS2119">
        <v>195106832</v>
      </c>
      <c r="AT2119">
        <v>952</v>
      </c>
      <c r="AU2119">
        <v>0.57599999999999996</v>
      </c>
      <c r="AW2119">
        <v>0.29945699999999997</v>
      </c>
      <c r="AX2119">
        <v>0.52664</v>
      </c>
      <c r="AY2119">
        <v>9.3487899999999999E-2</v>
      </c>
      <c r="AZ2119">
        <v>18231</v>
      </c>
    </row>
    <row r="2120" spans="1:52">
      <c r="A2120">
        <v>2008</v>
      </c>
      <c r="B2120">
        <v>190512</v>
      </c>
      <c r="C2120" t="s">
        <v>158</v>
      </c>
      <c r="D2120" t="s">
        <v>129</v>
      </c>
      <c r="E2120">
        <f t="shared" si="33"/>
        <v>1</v>
      </c>
      <c r="F2120">
        <f>IF(ISNA(VLOOKUP(B2120,criteria!$U$2:$U$174,1,0)),0,1)</f>
        <v>1</v>
      </c>
      <c r="G2120">
        <v>0.25791749444898915</v>
      </c>
      <c r="H2120">
        <v>0.335070231082918</v>
      </c>
      <c r="I2120">
        <v>17114</v>
      </c>
      <c r="J2120">
        <v>4414</v>
      </c>
      <c r="K2120">
        <v>1470</v>
      </c>
      <c r="L2120">
        <v>9</v>
      </c>
      <c r="M2120">
        <v>1479</v>
      </c>
      <c r="N2120">
        <v>10010</v>
      </c>
      <c r="O2120" t="s">
        <v>130</v>
      </c>
      <c r="P2120" t="s">
        <v>50</v>
      </c>
      <c r="Q2120" t="s">
        <v>51</v>
      </c>
      <c r="V2120">
        <v>104216656</v>
      </c>
      <c r="W2120">
        <v>79536824</v>
      </c>
      <c r="Y2120">
        <v>6147503</v>
      </c>
      <c r="Z2120">
        <v>20626046</v>
      </c>
      <c r="AA2120">
        <v>81212800</v>
      </c>
      <c r="AB2120">
        <v>298667</v>
      </c>
      <c r="AC2120">
        <v>2322883</v>
      </c>
      <c r="AD2120">
        <v>105776240</v>
      </c>
      <c r="AE2120">
        <v>80864408</v>
      </c>
      <c r="AF2120">
        <v>221044960</v>
      </c>
      <c r="AG2120">
        <v>99738208</v>
      </c>
      <c r="AH2120">
        <v>2843120</v>
      </c>
      <c r="AI2120">
        <v>3950834</v>
      </c>
      <c r="AJ2120">
        <v>6793954</v>
      </c>
      <c r="AK2120">
        <v>22728590</v>
      </c>
      <c r="AL2120">
        <v>22344008</v>
      </c>
      <c r="AM2120">
        <v>238762272</v>
      </c>
      <c r="AN2120">
        <v>101636544</v>
      </c>
      <c r="AO2120">
        <v>30967424</v>
      </c>
      <c r="AP2120">
        <v>106645160</v>
      </c>
      <c r="AQ2120">
        <v>87297648</v>
      </c>
      <c r="AR2120">
        <v>221044960</v>
      </c>
      <c r="AS2120">
        <v>238762272</v>
      </c>
      <c r="AT2120">
        <v>1001</v>
      </c>
      <c r="AU2120">
        <v>0.60299999999999998</v>
      </c>
      <c r="AW2120">
        <v>0.30722899999999997</v>
      </c>
      <c r="AX2120">
        <v>0.53252999999999995</v>
      </c>
      <c r="AY2120">
        <v>0.102169</v>
      </c>
      <c r="AZ2120">
        <v>19395</v>
      </c>
    </row>
    <row r="2121" spans="1:52">
      <c r="A2121">
        <v>2009</v>
      </c>
      <c r="B2121">
        <v>190512</v>
      </c>
      <c r="C2121" t="s">
        <v>158</v>
      </c>
      <c r="D2121" t="s">
        <v>129</v>
      </c>
      <c r="E2121">
        <f t="shared" si="33"/>
        <v>1</v>
      </c>
      <c r="F2121">
        <f>IF(ISNA(VLOOKUP(B2121,criteria!$U$2:$U$174,1,0)),0,1)</f>
        <v>1</v>
      </c>
      <c r="G2121">
        <v>0.23498805415449961</v>
      </c>
      <c r="H2121">
        <v>0.34161771351107095</v>
      </c>
      <c r="I2121">
        <v>18835</v>
      </c>
      <c r="J2121">
        <v>4426</v>
      </c>
      <c r="K2121">
        <v>1497</v>
      </c>
      <c r="L2121">
        <v>15</v>
      </c>
      <c r="M2121">
        <v>1512</v>
      </c>
      <c r="N2121">
        <v>10010</v>
      </c>
      <c r="O2121" t="s">
        <v>130</v>
      </c>
      <c r="P2121" t="s">
        <v>50</v>
      </c>
      <c r="Q2121" t="s">
        <v>51</v>
      </c>
      <c r="R2121">
        <v>-73.983000000000004</v>
      </c>
      <c r="S2121">
        <v>40.740499999999997</v>
      </c>
      <c r="V2121">
        <v>117584760</v>
      </c>
      <c r="W2121">
        <v>88071968</v>
      </c>
      <c r="X2121">
        <v>1271468</v>
      </c>
      <c r="Y2121">
        <v>6529072</v>
      </c>
      <c r="Z2121">
        <v>32381972</v>
      </c>
      <c r="AA2121">
        <v>79974752</v>
      </c>
      <c r="AB2121">
        <v>258182</v>
      </c>
      <c r="AC2121">
        <v>7599555</v>
      </c>
      <c r="AD2121">
        <v>118523272</v>
      </c>
      <c r="AE2121">
        <v>91669328</v>
      </c>
      <c r="AF2121">
        <v>242141536</v>
      </c>
      <c r="AG2121">
        <v>116169000</v>
      </c>
      <c r="AH2121">
        <v>2567572</v>
      </c>
      <c r="AI2121">
        <v>1015245</v>
      </c>
      <c r="AJ2121">
        <v>3582817</v>
      </c>
      <c r="AK2121">
        <v>24640786</v>
      </c>
      <c r="AL2121">
        <v>25898034</v>
      </c>
      <c r="AM2121">
        <v>249853072</v>
      </c>
      <c r="AN2121">
        <v>110660872</v>
      </c>
      <c r="AO2121">
        <v>43524812</v>
      </c>
      <c r="AP2121">
        <v>87297648</v>
      </c>
      <c r="AQ2121">
        <v>93452360</v>
      </c>
      <c r="AR2121">
        <v>242141536</v>
      </c>
      <c r="AS2121">
        <v>249853072</v>
      </c>
      <c r="AT2121">
        <v>1025</v>
      </c>
      <c r="AU2121">
        <v>0.60499999999999998</v>
      </c>
      <c r="AW2121">
        <v>0.30662899999999998</v>
      </c>
      <c r="AX2121">
        <v>0.52897300000000003</v>
      </c>
      <c r="AY2121">
        <v>0.1036</v>
      </c>
      <c r="AZ2121">
        <v>19881</v>
      </c>
    </row>
    <row r="2122" spans="1:52">
      <c r="A2122">
        <v>2010</v>
      </c>
      <c r="B2122">
        <v>190512</v>
      </c>
      <c r="C2122" t="s">
        <v>158</v>
      </c>
      <c r="D2122" t="s">
        <v>129</v>
      </c>
      <c r="E2122">
        <f t="shared" si="33"/>
        <v>1</v>
      </c>
      <c r="F2122">
        <f>IF(ISNA(VLOOKUP(B2122,criteria!$U$2:$U$174,1,0)),0,1)</f>
        <v>1</v>
      </c>
      <c r="G2122">
        <v>0.226346396965866</v>
      </c>
      <c r="H2122">
        <v>0.3221626452189455</v>
      </c>
      <c r="I2122">
        <v>19775</v>
      </c>
      <c r="J2122">
        <v>4476</v>
      </c>
      <c r="K2122">
        <v>1430</v>
      </c>
      <c r="L2122">
        <v>12</v>
      </c>
      <c r="M2122">
        <v>1442</v>
      </c>
      <c r="N2122">
        <v>10010</v>
      </c>
      <c r="O2122" t="s">
        <v>130</v>
      </c>
      <c r="P2122" t="s">
        <v>50</v>
      </c>
      <c r="Q2122" t="s">
        <v>51</v>
      </c>
      <c r="R2122">
        <v>-73.982699999999994</v>
      </c>
      <c r="S2122">
        <v>40.7395</v>
      </c>
      <c r="V2122">
        <v>123206936</v>
      </c>
      <c r="W2122">
        <v>90592512</v>
      </c>
      <c r="X2122">
        <v>161147</v>
      </c>
      <c r="Y2122">
        <v>7988258</v>
      </c>
      <c r="Z2122">
        <v>32962372</v>
      </c>
      <c r="AA2122">
        <v>85042328</v>
      </c>
      <c r="AB2122">
        <v>308971</v>
      </c>
      <c r="AC2122">
        <v>6489787</v>
      </c>
      <c r="AD2122">
        <v>125062624</v>
      </c>
      <c r="AE2122">
        <v>93551384</v>
      </c>
      <c r="AF2122">
        <v>254450240</v>
      </c>
      <c r="AG2122">
        <v>115855632</v>
      </c>
      <c r="AH2122">
        <v>2662248</v>
      </c>
      <c r="AI2122">
        <v>59787</v>
      </c>
      <c r="AJ2122">
        <v>2722035</v>
      </c>
      <c r="AK2122">
        <v>22281450</v>
      </c>
      <c r="AL2122">
        <v>26993394</v>
      </c>
      <c r="AM2122">
        <v>254983680</v>
      </c>
      <c r="AN2122">
        <v>107404896</v>
      </c>
      <c r="AO2122">
        <v>44180740</v>
      </c>
      <c r="AP2122">
        <v>93452360</v>
      </c>
      <c r="AQ2122">
        <v>110554720</v>
      </c>
      <c r="AR2122">
        <v>254450240</v>
      </c>
      <c r="AS2122">
        <v>254983680</v>
      </c>
      <c r="AT2122">
        <v>1029</v>
      </c>
      <c r="AU2122">
        <v>0.63300000000000001</v>
      </c>
      <c r="AW2122">
        <v>0.32311200000000001</v>
      </c>
      <c r="AX2122">
        <v>0.51073199999999996</v>
      </c>
      <c r="AY2122">
        <v>0.102146</v>
      </c>
      <c r="AZ2122">
        <v>19089</v>
      </c>
    </row>
    <row r="2123" spans="1:52">
      <c r="A2123">
        <v>2011</v>
      </c>
      <c r="B2123">
        <v>190512</v>
      </c>
      <c r="C2123" t="s">
        <v>158</v>
      </c>
      <c r="D2123" t="s">
        <v>129</v>
      </c>
      <c r="E2123">
        <f t="shared" si="33"/>
        <v>1</v>
      </c>
      <c r="F2123">
        <f>IF(ISNA(VLOOKUP(B2123,criteria!$U$2:$U$174,1,0)),0,1)</f>
        <v>1</v>
      </c>
      <c r="G2123">
        <v>0.22814703996580465</v>
      </c>
      <c r="H2123">
        <v>0.29508196721311475</v>
      </c>
      <c r="I2123">
        <v>18716</v>
      </c>
      <c r="J2123">
        <v>4270</v>
      </c>
      <c r="K2123">
        <v>1255</v>
      </c>
      <c r="L2123">
        <v>5</v>
      </c>
      <c r="M2123">
        <v>1260</v>
      </c>
      <c r="N2123">
        <v>10010</v>
      </c>
      <c r="O2123" t="s">
        <v>130</v>
      </c>
      <c r="P2123" t="s">
        <v>50</v>
      </c>
      <c r="Q2123" t="s">
        <v>51</v>
      </c>
      <c r="R2123">
        <v>-73.983400000000003</v>
      </c>
      <c r="S2123">
        <v>40.740200000000002</v>
      </c>
      <c r="T2123">
        <v>3.2000000000000001E-2</v>
      </c>
      <c r="U2123">
        <v>1042</v>
      </c>
      <c r="V2123">
        <v>137677792</v>
      </c>
      <c r="W2123">
        <v>100999208</v>
      </c>
      <c r="X2123">
        <v>131500</v>
      </c>
      <c r="Y2123">
        <v>8146482</v>
      </c>
      <c r="Z2123">
        <v>31918396</v>
      </c>
      <c r="AA2123">
        <v>86278560</v>
      </c>
      <c r="AB2123">
        <v>261544</v>
      </c>
      <c r="AC2123">
        <v>7808019</v>
      </c>
      <c r="AD2123">
        <v>137256416</v>
      </c>
      <c r="AE2123">
        <v>92209536</v>
      </c>
      <c r="AF2123">
        <v>266521872</v>
      </c>
      <c r="AG2123">
        <v>117766848</v>
      </c>
      <c r="AH2123">
        <v>2769682</v>
      </c>
      <c r="AI2123">
        <v>74852</v>
      </c>
      <c r="AJ2123">
        <v>2844534</v>
      </c>
      <c r="AK2123">
        <v>23833804</v>
      </c>
      <c r="AL2123">
        <v>28615504</v>
      </c>
      <c r="AM2123">
        <v>263257296</v>
      </c>
      <c r="AN2123">
        <v>108944384</v>
      </c>
      <c r="AO2123">
        <v>44397372</v>
      </c>
      <c r="AP2123">
        <v>110554720</v>
      </c>
      <c r="AQ2123">
        <v>107002392</v>
      </c>
      <c r="AR2123">
        <v>266521872</v>
      </c>
      <c r="AS2123">
        <v>263257296</v>
      </c>
      <c r="AT2123">
        <v>935</v>
      </c>
      <c r="AU2123">
        <v>0.626</v>
      </c>
      <c r="AW2123">
        <v>0.32696500000000001</v>
      </c>
      <c r="AX2123">
        <v>0.49210100000000001</v>
      </c>
      <c r="AY2123">
        <v>9.7905900000000004E-2</v>
      </c>
      <c r="AZ2123">
        <v>19007.5</v>
      </c>
    </row>
    <row r="2124" spans="1:52">
      <c r="A2124">
        <v>2012</v>
      </c>
      <c r="B2124">
        <v>190512</v>
      </c>
      <c r="C2124" t="s">
        <v>158</v>
      </c>
      <c r="D2124" t="s">
        <v>129</v>
      </c>
      <c r="E2124">
        <f t="shared" si="33"/>
        <v>1</v>
      </c>
      <c r="F2124">
        <f>IF(ISNA(VLOOKUP(B2124,criteria!$U$2:$U$174,1,0)),0,1)</f>
        <v>1</v>
      </c>
      <c r="G2124">
        <v>0.22429082611626822</v>
      </c>
      <c r="H2124">
        <v>0.30312138728323701</v>
      </c>
      <c r="I2124">
        <v>19283</v>
      </c>
      <c r="J2124">
        <v>4325</v>
      </c>
      <c r="K2124">
        <v>1301</v>
      </c>
      <c r="L2124">
        <v>10</v>
      </c>
      <c r="M2124">
        <v>1311</v>
      </c>
      <c r="N2124">
        <v>10010</v>
      </c>
      <c r="O2124" t="s">
        <v>130</v>
      </c>
      <c r="P2124" t="s">
        <v>50</v>
      </c>
      <c r="Q2124" t="s">
        <v>51</v>
      </c>
      <c r="R2124">
        <v>-73.983400000000003</v>
      </c>
      <c r="S2124">
        <v>40.740200000000002</v>
      </c>
      <c r="T2124">
        <v>4.5999999999999999E-2</v>
      </c>
      <c r="U2124">
        <v>1049</v>
      </c>
      <c r="V2124">
        <v>135508464</v>
      </c>
      <c r="W2124">
        <v>97172192</v>
      </c>
      <c r="X2124">
        <v>258800</v>
      </c>
      <c r="Y2124">
        <v>6740935</v>
      </c>
      <c r="Z2124">
        <v>31389876</v>
      </c>
      <c r="AA2124">
        <v>83125328</v>
      </c>
      <c r="AB2124">
        <v>4169</v>
      </c>
      <c r="AC2124">
        <v>4388027</v>
      </c>
      <c r="AD2124">
        <v>129158904</v>
      </c>
      <c r="AE2124">
        <v>87226816</v>
      </c>
      <c r="AF2124">
        <v>232565904</v>
      </c>
      <c r="AG2124">
        <v>122821680</v>
      </c>
      <c r="AH2124">
        <v>1961313</v>
      </c>
      <c r="AI2124">
        <v>14833</v>
      </c>
      <c r="AJ2124">
        <v>1976146</v>
      </c>
      <c r="AK2124">
        <v>22290660</v>
      </c>
      <c r="AL2124">
        <v>28569580</v>
      </c>
      <c r="AM2124">
        <v>250636656</v>
      </c>
      <c r="AN2124">
        <v>108761496</v>
      </c>
      <c r="AO2124">
        <v>50993216</v>
      </c>
      <c r="AP2124">
        <v>107002392</v>
      </c>
      <c r="AQ2124">
        <v>138702096</v>
      </c>
      <c r="AR2124">
        <v>232565904</v>
      </c>
      <c r="AS2124">
        <v>250636656</v>
      </c>
      <c r="AT2124">
        <v>983</v>
      </c>
      <c r="AU2124">
        <v>0.66900000000000004</v>
      </c>
      <c r="AW2124">
        <v>0.32681900000000003</v>
      </c>
      <c r="AX2124">
        <v>0.48166799999999999</v>
      </c>
      <c r="AY2124">
        <v>9.4174599999999997E-2</v>
      </c>
      <c r="AZ2124">
        <v>19406</v>
      </c>
    </row>
    <row r="2125" spans="1:52">
      <c r="A2125">
        <v>2013</v>
      </c>
      <c r="B2125">
        <v>190512</v>
      </c>
      <c r="C2125" t="s">
        <v>158</v>
      </c>
      <c r="D2125" t="s">
        <v>129</v>
      </c>
      <c r="E2125">
        <f t="shared" si="33"/>
        <v>1</v>
      </c>
      <c r="F2125">
        <f>IF(ISNA(VLOOKUP(B2125,criteria!$U$2:$U$174,1,0)),0,1)</f>
        <v>1</v>
      </c>
      <c r="G2125">
        <v>0.24825051603483864</v>
      </c>
      <c r="H2125">
        <v>0.24031636584871222</v>
      </c>
      <c r="I2125">
        <v>19863</v>
      </c>
      <c r="J2125">
        <v>4931</v>
      </c>
      <c r="K2125">
        <v>1171</v>
      </c>
      <c r="L2125">
        <v>14</v>
      </c>
      <c r="M2125">
        <v>1185</v>
      </c>
      <c r="N2125">
        <v>10010</v>
      </c>
      <c r="O2125" t="s">
        <v>130</v>
      </c>
      <c r="P2125" t="s">
        <v>50</v>
      </c>
      <c r="Q2125" t="s">
        <v>51</v>
      </c>
      <c r="R2125">
        <v>-73.983400000000003</v>
      </c>
      <c r="S2125">
        <v>40.740200000000002</v>
      </c>
      <c r="T2125">
        <v>6.0999999999999999E-2</v>
      </c>
      <c r="U2125">
        <v>1168</v>
      </c>
      <c r="V2125">
        <v>143954400</v>
      </c>
      <c r="W2125">
        <v>100387872</v>
      </c>
      <c r="Y2125">
        <v>6376083</v>
      </c>
      <c r="Z2125">
        <v>31804458</v>
      </c>
      <c r="AA2125">
        <v>90085064</v>
      </c>
      <c r="AB2125">
        <v>8643</v>
      </c>
      <c r="AC2125">
        <v>20169704</v>
      </c>
      <c r="AD2125">
        <v>131021088</v>
      </c>
      <c r="AE2125">
        <v>111630496</v>
      </c>
      <c r="AF2125">
        <v>257972528</v>
      </c>
      <c r="AG2125">
        <v>132421368</v>
      </c>
      <c r="AH2125">
        <v>1754120</v>
      </c>
      <c r="AI2125">
        <v>20231</v>
      </c>
      <c r="AJ2125">
        <v>1774351</v>
      </c>
      <c r="AK2125">
        <v>22543824</v>
      </c>
      <c r="AL2125">
        <v>29793364</v>
      </c>
      <c r="AM2125">
        <v>261849056</v>
      </c>
      <c r="AN2125">
        <v>116837168</v>
      </c>
      <c r="AO2125">
        <v>56121184</v>
      </c>
      <c r="AP2125">
        <v>138702096</v>
      </c>
      <c r="AQ2125">
        <v>156339648</v>
      </c>
      <c r="AR2125">
        <v>257972528</v>
      </c>
      <c r="AS2125">
        <v>261849056</v>
      </c>
      <c r="AT2125">
        <v>982</v>
      </c>
      <c r="AU2125">
        <v>0.65600000000000003</v>
      </c>
      <c r="AW2125">
        <v>0.32810800000000001</v>
      </c>
      <c r="AX2125">
        <v>0.49272100000000002</v>
      </c>
      <c r="AY2125">
        <v>8.9399000000000006E-2</v>
      </c>
      <c r="AZ2125">
        <v>19423.5</v>
      </c>
    </row>
    <row r="2126" spans="1:52">
      <c r="A2126">
        <v>2014</v>
      </c>
      <c r="B2126">
        <v>190512</v>
      </c>
      <c r="C2126" t="s">
        <v>158</v>
      </c>
      <c r="D2126" t="s">
        <v>129</v>
      </c>
      <c r="E2126">
        <f t="shared" si="33"/>
        <v>1</v>
      </c>
      <c r="F2126">
        <f>IF(ISNA(VLOOKUP(B2126,criteria!$U$2:$U$174,1,0)),0,1)</f>
        <v>1</v>
      </c>
      <c r="G2126">
        <v>0.27903682719546741</v>
      </c>
      <c r="H2126">
        <v>0.2324147933284989</v>
      </c>
      <c r="I2126">
        <v>19768</v>
      </c>
      <c r="J2126">
        <v>5516</v>
      </c>
      <c r="K2126">
        <v>1274</v>
      </c>
      <c r="L2126">
        <v>8</v>
      </c>
      <c r="M2126">
        <v>1282</v>
      </c>
      <c r="T2126">
        <v>0.04</v>
      </c>
      <c r="U2126">
        <v>1418</v>
      </c>
      <c r="V2126">
        <v>150767568</v>
      </c>
      <c r="W2126">
        <v>98446016</v>
      </c>
      <c r="Y2126">
        <v>8682277</v>
      </c>
      <c r="Z2126">
        <v>34423396</v>
      </c>
      <c r="AA2126">
        <v>92912992</v>
      </c>
      <c r="AB2126">
        <v>23991</v>
      </c>
      <c r="AC2126">
        <v>12412973</v>
      </c>
      <c r="AD2126">
        <v>132542152</v>
      </c>
      <c r="AE2126">
        <v>105853640</v>
      </c>
      <c r="AF2126">
        <v>253592080</v>
      </c>
      <c r="AG2126">
        <v>161967552</v>
      </c>
      <c r="AH2126">
        <v>2461571</v>
      </c>
      <c r="AI2126">
        <v>148204</v>
      </c>
      <c r="AJ2126">
        <v>2609775</v>
      </c>
      <c r="AK2126">
        <v>25727304</v>
      </c>
      <c r="AL2126">
        <v>27770216</v>
      </c>
      <c r="AM2126">
        <v>269633120</v>
      </c>
      <c r="AN2126">
        <v>124369256</v>
      </c>
      <c r="AO2126">
        <v>57776556</v>
      </c>
      <c r="AP2126">
        <v>156339648</v>
      </c>
      <c r="AQ2126">
        <v>153203776</v>
      </c>
      <c r="AR2126">
        <v>253592080</v>
      </c>
      <c r="AS2126">
        <v>269633120</v>
      </c>
      <c r="AT2126">
        <v>999</v>
      </c>
      <c r="AU2126">
        <v>0.69899999999999995</v>
      </c>
      <c r="AW2126">
        <v>0.31942100000000001</v>
      </c>
      <c r="AX2126">
        <v>0.50908799999999998</v>
      </c>
      <c r="AY2126">
        <v>7.6910099999999995E-2</v>
      </c>
      <c r="AZ2126">
        <v>19568</v>
      </c>
    </row>
    <row r="2127" spans="1:52">
      <c r="A2127">
        <v>2015</v>
      </c>
      <c r="B2127">
        <v>190512</v>
      </c>
      <c r="C2127" t="s">
        <v>158</v>
      </c>
      <c r="D2127" t="s">
        <v>129</v>
      </c>
      <c r="E2127">
        <f t="shared" si="33"/>
        <v>1</v>
      </c>
      <c r="F2127">
        <f>IF(ISNA(VLOOKUP(B2127,criteria!$U$2:$U$174,1,0)),0,1)</f>
        <v>1</v>
      </c>
      <c r="G2127">
        <v>0.32435561820378572</v>
      </c>
      <c r="H2127">
        <v>0.22924103678410679</v>
      </c>
      <c r="I2127">
        <v>19864</v>
      </c>
      <c r="J2127">
        <v>6443</v>
      </c>
      <c r="K2127">
        <v>1468</v>
      </c>
      <c r="L2127">
        <v>9</v>
      </c>
      <c r="M2127">
        <v>1477</v>
      </c>
      <c r="N2127">
        <v>10010</v>
      </c>
      <c r="O2127" t="s">
        <v>130</v>
      </c>
      <c r="P2127" t="s">
        <v>50</v>
      </c>
      <c r="Q2127" t="s">
        <v>51</v>
      </c>
      <c r="R2127">
        <v>-73.983400000000003</v>
      </c>
      <c r="S2127">
        <v>40.740200000000002</v>
      </c>
      <c r="T2127">
        <v>2.5000000000000001E-2</v>
      </c>
      <c r="U2127">
        <v>1456</v>
      </c>
      <c r="V2127">
        <v>159692512</v>
      </c>
      <c r="W2127">
        <v>103686816</v>
      </c>
      <c r="X2127">
        <v>1133181</v>
      </c>
      <c r="Y2127">
        <v>8140212</v>
      </c>
      <c r="Z2127">
        <v>35779960</v>
      </c>
      <c r="AA2127">
        <v>115655304</v>
      </c>
      <c r="AB2127">
        <v>17464</v>
      </c>
      <c r="AC2127">
        <v>9279364</v>
      </c>
      <c r="AD2127">
        <v>137752048</v>
      </c>
      <c r="AE2127">
        <v>126813384</v>
      </c>
      <c r="AF2127">
        <v>283811552</v>
      </c>
      <c r="AG2127">
        <v>183383104</v>
      </c>
      <c r="AH2127">
        <v>3031697</v>
      </c>
      <c r="AI2127">
        <v>93295</v>
      </c>
      <c r="AJ2127">
        <v>3124992</v>
      </c>
      <c r="AK2127">
        <v>25922336</v>
      </c>
      <c r="AL2127">
        <v>31401072</v>
      </c>
      <c r="AM2127">
        <v>303696672</v>
      </c>
      <c r="AN2127">
        <v>151518400</v>
      </c>
      <c r="AO2127">
        <v>76496416</v>
      </c>
      <c r="AP2127">
        <v>153203776</v>
      </c>
      <c r="AQ2127">
        <v>147908384</v>
      </c>
      <c r="AR2127">
        <v>283811552</v>
      </c>
      <c r="AS2127">
        <v>303696672</v>
      </c>
      <c r="AT2127">
        <v>834</v>
      </c>
      <c r="AU2127">
        <v>0.66500000000000004</v>
      </c>
      <c r="AW2127">
        <v>0.29490300000000003</v>
      </c>
      <c r="AX2127">
        <v>0.51522599999999996</v>
      </c>
      <c r="AY2127">
        <v>6.0413599999999998E-2</v>
      </c>
      <c r="AZ2127">
        <v>19994</v>
      </c>
    </row>
    <row r="2128" spans="1:52">
      <c r="A2128">
        <v>2016</v>
      </c>
      <c r="B2128">
        <v>190512</v>
      </c>
      <c r="C2128" t="s">
        <v>158</v>
      </c>
      <c r="D2128" t="s">
        <v>129</v>
      </c>
      <c r="E2128">
        <f t="shared" si="33"/>
        <v>1</v>
      </c>
      <c r="F2128">
        <f>IF(ISNA(VLOOKUP(B2128,criteria!$U$2:$U$174,1,0)),0,1)</f>
        <v>1</v>
      </c>
      <c r="G2128">
        <v>0.306748761364183</v>
      </c>
      <c r="H2128">
        <v>0.22016622236161204</v>
      </c>
      <c r="I2128">
        <v>20789</v>
      </c>
      <c r="J2128">
        <v>6377</v>
      </c>
      <c r="K2128">
        <v>1400</v>
      </c>
      <c r="L2128">
        <v>4</v>
      </c>
      <c r="M2128">
        <v>1404</v>
      </c>
      <c r="N2128">
        <v>10010</v>
      </c>
      <c r="O2128" t="s">
        <v>130</v>
      </c>
      <c r="P2128" t="s">
        <v>50</v>
      </c>
      <c r="Q2128" t="s">
        <v>51</v>
      </c>
      <c r="R2128">
        <v>-73.983400000000003</v>
      </c>
      <c r="S2128">
        <v>40.740200000000002</v>
      </c>
      <c r="T2128">
        <v>3.5000000000000003E-2</v>
      </c>
      <c r="U2128">
        <v>1528</v>
      </c>
      <c r="V2128">
        <v>159820224</v>
      </c>
      <c r="W2128">
        <v>106747232</v>
      </c>
      <c r="X2128">
        <v>2185000</v>
      </c>
      <c r="Y2128">
        <v>9208707</v>
      </c>
      <c r="Z2128">
        <v>34842084</v>
      </c>
      <c r="AA2128">
        <v>101785320</v>
      </c>
      <c r="AB2128">
        <v>3662</v>
      </c>
      <c r="AC2128">
        <v>18787938</v>
      </c>
      <c r="AD2128">
        <v>139634256</v>
      </c>
      <c r="AE2128">
        <v>122666336</v>
      </c>
      <c r="AF2128">
        <v>286089536</v>
      </c>
      <c r="AG2128">
        <v>163848736</v>
      </c>
      <c r="AH2128">
        <v>3230236</v>
      </c>
      <c r="AI2128">
        <v>1121779</v>
      </c>
      <c r="AJ2128">
        <v>4352015</v>
      </c>
      <c r="AK2128">
        <v>24632544</v>
      </c>
      <c r="AL2128">
        <v>32699136</v>
      </c>
      <c r="AM2128">
        <v>294041952</v>
      </c>
      <c r="AN2128">
        <v>151349600</v>
      </c>
      <c r="AO2128">
        <v>64236220</v>
      </c>
      <c r="AP2128">
        <v>147908384</v>
      </c>
      <c r="AQ2128">
        <v>171946800</v>
      </c>
      <c r="AR2128">
        <v>286089536</v>
      </c>
      <c r="AS2128">
        <v>294041952</v>
      </c>
      <c r="AT2128">
        <v>909</v>
      </c>
      <c r="AU2128">
        <v>0.69899999999999995</v>
      </c>
      <c r="AW2128">
        <v>0.26230700000000001</v>
      </c>
      <c r="AX2128">
        <v>0.51473199999999997</v>
      </c>
      <c r="AY2128">
        <v>5.06647E-2</v>
      </c>
      <c r="AZ2128">
        <v>20824.5</v>
      </c>
    </row>
    <row r="2129" spans="1:52">
      <c r="A2129">
        <v>2017</v>
      </c>
      <c r="B2129">
        <v>190512</v>
      </c>
      <c r="C2129" t="s">
        <v>158</v>
      </c>
      <c r="D2129" t="s">
        <v>129</v>
      </c>
      <c r="E2129">
        <f t="shared" si="33"/>
        <v>1</v>
      </c>
      <c r="F2129">
        <f>IF(ISNA(VLOOKUP(B2129,criteria!$U$2:$U$174,1,0)),0,1)</f>
        <v>1</v>
      </c>
      <c r="G2129">
        <v>0.29245987308697274</v>
      </c>
      <c r="H2129">
        <v>0.25606253988513084</v>
      </c>
      <c r="I2129">
        <v>21432</v>
      </c>
      <c r="J2129">
        <v>6268</v>
      </c>
      <c r="K2129">
        <v>1599</v>
      </c>
      <c r="L2129">
        <v>6</v>
      </c>
      <c r="M2129">
        <v>1605</v>
      </c>
      <c r="N2129">
        <v>10010</v>
      </c>
      <c r="O2129" t="s">
        <v>130</v>
      </c>
      <c r="P2129" t="s">
        <v>50</v>
      </c>
      <c r="Q2129" t="s">
        <v>51</v>
      </c>
      <c r="R2129">
        <v>-73.983400000000003</v>
      </c>
      <c r="S2129">
        <v>40.740200000000002</v>
      </c>
      <c r="T2129">
        <v>3.5000000000000003E-2</v>
      </c>
      <c r="U2129">
        <v>1430</v>
      </c>
      <c r="V2129">
        <v>163241408</v>
      </c>
      <c r="W2129">
        <v>104465248</v>
      </c>
      <c r="X2129">
        <v>2256479</v>
      </c>
      <c r="Y2129">
        <v>9337412</v>
      </c>
      <c r="Z2129">
        <v>38496676</v>
      </c>
      <c r="AA2129">
        <v>106563648</v>
      </c>
      <c r="AB2129">
        <v>4040</v>
      </c>
      <c r="AC2129">
        <v>35456228</v>
      </c>
      <c r="AD2129">
        <v>142513280</v>
      </c>
      <c r="AE2129">
        <v>142715840</v>
      </c>
      <c r="AF2129">
        <v>305992704</v>
      </c>
      <c r="AG2129">
        <v>159009744</v>
      </c>
      <c r="AH2129">
        <v>2566776</v>
      </c>
      <c r="AI2129">
        <v>1059469</v>
      </c>
      <c r="AJ2129">
        <v>3626245</v>
      </c>
      <c r="AK2129">
        <v>23700288</v>
      </c>
      <c r="AL2129">
        <v>28617756</v>
      </c>
      <c r="AM2129">
        <v>305406880</v>
      </c>
      <c r="AN2129">
        <v>148422192</v>
      </c>
      <c r="AO2129">
        <v>74833856</v>
      </c>
      <c r="AP2129">
        <v>171946800</v>
      </c>
      <c r="AQ2129">
        <v>188254208</v>
      </c>
      <c r="AR2129">
        <v>305992704</v>
      </c>
      <c r="AS2129">
        <v>305406880</v>
      </c>
    </row>
    <row r="2130" spans="1:52">
      <c r="A2130">
        <v>1990</v>
      </c>
      <c r="B2130">
        <v>190549</v>
      </c>
      <c r="C2130" t="s">
        <v>235</v>
      </c>
      <c r="D2130" t="s">
        <v>129</v>
      </c>
      <c r="E2130">
        <f t="shared" si="33"/>
        <v>0</v>
      </c>
      <c r="F2130">
        <f>IF(ISNA(VLOOKUP(B2130,criteria!$U$2:$U$174,1,0)),0,1)</f>
        <v>1</v>
      </c>
      <c r="G2130" t="s">
        <v>636</v>
      </c>
      <c r="H2130" t="s">
        <v>636</v>
      </c>
      <c r="N2130">
        <v>11210</v>
      </c>
      <c r="O2130" t="s">
        <v>130</v>
      </c>
      <c r="V2130">
        <v>22253000</v>
      </c>
      <c r="X2130">
        <v>945000</v>
      </c>
      <c r="Y2130">
        <v>15000</v>
      </c>
      <c r="Z2130">
        <v>6506000</v>
      </c>
      <c r="AA2130">
        <v>70790000</v>
      </c>
      <c r="AB2130">
        <v>3000</v>
      </c>
      <c r="AC2130">
        <v>39000</v>
      </c>
      <c r="AF2130">
        <v>100262000</v>
      </c>
      <c r="AG2130">
        <v>55809000</v>
      </c>
      <c r="AH2130">
        <v>1014000</v>
      </c>
      <c r="AI2130">
        <v>613000</v>
      </c>
      <c r="AJ2130">
        <v>1627000</v>
      </c>
      <c r="AK2130">
        <v>5418000</v>
      </c>
      <c r="AL2130">
        <v>5782000</v>
      </c>
      <c r="AM2130">
        <v>100495000</v>
      </c>
      <c r="AN2130">
        <v>62130000</v>
      </c>
      <c r="AO2130">
        <v>17145000</v>
      </c>
    </row>
    <row r="2131" spans="1:52">
      <c r="A2131">
        <v>1991</v>
      </c>
      <c r="B2131">
        <v>190549</v>
      </c>
      <c r="C2131" t="s">
        <v>235</v>
      </c>
      <c r="D2131" t="s">
        <v>129</v>
      </c>
      <c r="E2131">
        <f t="shared" si="33"/>
        <v>0</v>
      </c>
      <c r="F2131">
        <f>IF(ISNA(VLOOKUP(B2131,criteria!$U$2:$U$174,1,0)),0,1)</f>
        <v>1</v>
      </c>
      <c r="G2131" t="s">
        <v>636</v>
      </c>
      <c r="H2131" t="s">
        <v>636</v>
      </c>
      <c r="N2131">
        <v>11210</v>
      </c>
      <c r="O2131" t="s">
        <v>130</v>
      </c>
      <c r="V2131">
        <v>27781000</v>
      </c>
      <c r="X2131">
        <v>620000</v>
      </c>
      <c r="Y2131">
        <v>13000</v>
      </c>
      <c r="Z2131">
        <v>8449000</v>
      </c>
      <c r="AA2131">
        <v>71423000</v>
      </c>
      <c r="AB2131">
        <v>9000</v>
      </c>
      <c r="AC2131">
        <v>90000</v>
      </c>
      <c r="AF2131">
        <v>108526000</v>
      </c>
      <c r="AG2131">
        <v>56070000</v>
      </c>
      <c r="AH2131">
        <v>745000</v>
      </c>
      <c r="AI2131">
        <v>782000</v>
      </c>
      <c r="AJ2131">
        <v>1527000</v>
      </c>
      <c r="AK2131">
        <v>5406000</v>
      </c>
      <c r="AL2131">
        <v>5926000</v>
      </c>
      <c r="AM2131">
        <v>108249000</v>
      </c>
      <c r="AN2131">
        <v>59096000</v>
      </c>
      <c r="AO2131">
        <v>17053000</v>
      </c>
    </row>
    <row r="2132" spans="1:52">
      <c r="A2132">
        <v>1992</v>
      </c>
      <c r="B2132">
        <v>190549</v>
      </c>
      <c r="C2132" t="s">
        <v>235</v>
      </c>
      <c r="D2132" t="s">
        <v>129</v>
      </c>
      <c r="E2132">
        <f t="shared" si="33"/>
        <v>0</v>
      </c>
      <c r="F2132">
        <f>IF(ISNA(VLOOKUP(B2132,criteria!$U$2:$U$174,1,0)),0,1)</f>
        <v>1</v>
      </c>
      <c r="G2132" t="s">
        <v>636</v>
      </c>
      <c r="H2132" t="s">
        <v>636</v>
      </c>
      <c r="N2132">
        <v>11210</v>
      </c>
      <c r="O2132" t="s">
        <v>130</v>
      </c>
      <c r="V2132">
        <v>31709000</v>
      </c>
      <c r="X2132">
        <v>591000</v>
      </c>
      <c r="Y2132">
        <v>5000</v>
      </c>
      <c r="Z2132">
        <v>9226000</v>
      </c>
      <c r="AA2132">
        <v>69431000</v>
      </c>
      <c r="AB2132">
        <v>7000</v>
      </c>
      <c r="AC2132">
        <v>2998000</v>
      </c>
      <c r="AF2132">
        <v>113918000</v>
      </c>
      <c r="AG2132">
        <v>55390000</v>
      </c>
      <c r="AH2132">
        <v>692000</v>
      </c>
      <c r="AI2132">
        <v>800000</v>
      </c>
      <c r="AJ2132">
        <v>1492000</v>
      </c>
      <c r="AK2132">
        <v>5078000</v>
      </c>
      <c r="AL2132">
        <v>6880000</v>
      </c>
      <c r="AM2132">
        <v>113471000</v>
      </c>
      <c r="AN2132">
        <v>55930000</v>
      </c>
      <c r="AO2132">
        <v>16302000</v>
      </c>
    </row>
    <row r="2133" spans="1:52">
      <c r="A2133">
        <v>1993</v>
      </c>
      <c r="B2133">
        <v>190549</v>
      </c>
      <c r="C2133" t="s">
        <v>235</v>
      </c>
      <c r="D2133" t="s">
        <v>129</v>
      </c>
      <c r="E2133">
        <f t="shared" si="33"/>
        <v>0</v>
      </c>
      <c r="F2133">
        <f>IF(ISNA(VLOOKUP(B2133,criteria!$U$2:$U$174,1,0)),0,1)</f>
        <v>1</v>
      </c>
      <c r="G2133" t="s">
        <v>636</v>
      </c>
      <c r="H2133" t="s">
        <v>636</v>
      </c>
      <c r="N2133">
        <v>112102889</v>
      </c>
      <c r="O2133" t="s">
        <v>130</v>
      </c>
      <c r="V2133">
        <v>32390000</v>
      </c>
      <c r="X2133">
        <v>553000</v>
      </c>
      <c r="Y2133">
        <v>9000</v>
      </c>
      <c r="Z2133">
        <v>9588000</v>
      </c>
      <c r="AA2133">
        <v>70273000</v>
      </c>
      <c r="AB2133">
        <v>112000</v>
      </c>
      <c r="AC2133">
        <v>5703000</v>
      </c>
      <c r="AF2133">
        <v>118639000</v>
      </c>
      <c r="AG2133">
        <v>56409000</v>
      </c>
      <c r="AH2133">
        <v>726000</v>
      </c>
      <c r="AI2133">
        <v>877000</v>
      </c>
      <c r="AJ2133">
        <v>1603000</v>
      </c>
      <c r="AK2133">
        <v>4992000</v>
      </c>
      <c r="AL2133">
        <v>8955000</v>
      </c>
      <c r="AM2133">
        <v>118319000</v>
      </c>
      <c r="AN2133">
        <v>61783000</v>
      </c>
      <c r="AO2133">
        <v>18393000</v>
      </c>
    </row>
    <row r="2134" spans="1:52">
      <c r="A2134">
        <v>1994</v>
      </c>
      <c r="B2134">
        <v>190549</v>
      </c>
      <c r="C2134" t="s">
        <v>235</v>
      </c>
      <c r="D2134" t="s">
        <v>129</v>
      </c>
      <c r="E2134">
        <f t="shared" si="33"/>
        <v>0</v>
      </c>
      <c r="F2134">
        <f>IF(ISNA(VLOOKUP(B2134,criteria!$U$2:$U$174,1,0)),0,1)</f>
        <v>1</v>
      </c>
      <c r="G2134" t="s">
        <v>636</v>
      </c>
      <c r="H2134" t="s">
        <v>636</v>
      </c>
      <c r="N2134">
        <v>112102889</v>
      </c>
      <c r="O2134" t="s">
        <v>130</v>
      </c>
      <c r="V2134">
        <v>34718000</v>
      </c>
      <c r="X2134">
        <v>639000</v>
      </c>
      <c r="Y2134">
        <v>28000</v>
      </c>
      <c r="Z2134">
        <v>10171000</v>
      </c>
      <c r="AA2134">
        <v>73777000</v>
      </c>
      <c r="AB2134">
        <v>109000</v>
      </c>
      <c r="AC2134">
        <v>3181000</v>
      </c>
      <c r="AF2134">
        <v>122884000</v>
      </c>
      <c r="AG2134">
        <v>58091000</v>
      </c>
      <c r="AH2134">
        <v>932000</v>
      </c>
      <c r="AI2134">
        <v>799000</v>
      </c>
      <c r="AJ2134">
        <v>1731000</v>
      </c>
      <c r="AK2134">
        <v>5538000</v>
      </c>
      <c r="AL2134">
        <v>8719000</v>
      </c>
      <c r="AM2134">
        <v>125761000</v>
      </c>
      <c r="AN2134">
        <v>64722000</v>
      </c>
      <c r="AO2134">
        <v>17556000</v>
      </c>
    </row>
    <row r="2135" spans="1:52">
      <c r="A2135">
        <v>1995</v>
      </c>
      <c r="B2135">
        <v>190549</v>
      </c>
      <c r="C2135" t="s">
        <v>235</v>
      </c>
      <c r="D2135" t="s">
        <v>129</v>
      </c>
      <c r="E2135">
        <f t="shared" si="33"/>
        <v>0</v>
      </c>
      <c r="F2135">
        <f>IF(ISNA(VLOOKUP(B2135,criteria!$U$2:$U$174,1,0)),0,1)</f>
        <v>1</v>
      </c>
      <c r="G2135" t="s">
        <v>636</v>
      </c>
      <c r="H2135" t="s">
        <v>636</v>
      </c>
      <c r="N2135">
        <v>112102889</v>
      </c>
      <c r="O2135" t="s">
        <v>130</v>
      </c>
      <c r="V2135">
        <v>45346000</v>
      </c>
      <c r="X2135">
        <v>389000</v>
      </c>
      <c r="Y2135">
        <v>7000</v>
      </c>
      <c r="Z2135">
        <v>10627000</v>
      </c>
      <c r="AA2135">
        <v>64603000</v>
      </c>
      <c r="AB2135">
        <v>136000</v>
      </c>
      <c r="AC2135">
        <v>4019000</v>
      </c>
      <c r="AF2135">
        <v>125240000</v>
      </c>
      <c r="AG2135">
        <v>51567000</v>
      </c>
      <c r="AH2135">
        <v>746000</v>
      </c>
      <c r="AI2135">
        <v>698000</v>
      </c>
      <c r="AJ2135">
        <v>1444000</v>
      </c>
      <c r="AK2135">
        <v>5270000</v>
      </c>
      <c r="AL2135">
        <v>7227000</v>
      </c>
      <c r="AM2135">
        <v>121964000</v>
      </c>
      <c r="AN2135">
        <v>60282000</v>
      </c>
      <c r="AO2135">
        <v>18020000</v>
      </c>
    </row>
    <row r="2136" spans="1:52">
      <c r="A2136">
        <v>1996</v>
      </c>
      <c r="B2136">
        <v>190549</v>
      </c>
      <c r="C2136" t="s">
        <v>235</v>
      </c>
      <c r="D2136" t="s">
        <v>129</v>
      </c>
      <c r="E2136">
        <f t="shared" si="33"/>
        <v>0</v>
      </c>
      <c r="F2136">
        <f>IF(ISNA(VLOOKUP(B2136,criteria!$U$2:$U$174,1,0)),0,1)</f>
        <v>1</v>
      </c>
      <c r="G2136" t="s">
        <v>636</v>
      </c>
      <c r="H2136" t="s">
        <v>636</v>
      </c>
      <c r="N2136">
        <v>112102889</v>
      </c>
      <c r="O2136" t="s">
        <v>130</v>
      </c>
      <c r="V2136">
        <v>43536000</v>
      </c>
      <c r="X2136">
        <v>415000</v>
      </c>
      <c r="Y2136">
        <v>5000</v>
      </c>
      <c r="Z2136">
        <v>10677000</v>
      </c>
      <c r="AA2136">
        <v>62358000</v>
      </c>
      <c r="AB2136">
        <v>109000</v>
      </c>
      <c r="AC2136">
        <v>4426000</v>
      </c>
      <c r="AF2136">
        <v>121704000</v>
      </c>
      <c r="AG2136">
        <v>52208000</v>
      </c>
      <c r="AH2136">
        <v>801000</v>
      </c>
      <c r="AI2136">
        <v>1350000</v>
      </c>
      <c r="AJ2136">
        <v>2151000</v>
      </c>
      <c r="AK2136">
        <v>5147000</v>
      </c>
      <c r="AL2136">
        <v>6982000</v>
      </c>
      <c r="AM2136">
        <v>120625000</v>
      </c>
      <c r="AN2136">
        <v>59053000</v>
      </c>
      <c r="AO2136">
        <v>17124000</v>
      </c>
      <c r="AP2136">
        <v>532000</v>
      </c>
      <c r="AQ2136">
        <v>699000</v>
      </c>
      <c r="AT2136">
        <v>504</v>
      </c>
      <c r="AU2136">
        <v>0.34200000000000003</v>
      </c>
    </row>
    <row r="2137" spans="1:52">
      <c r="A2137">
        <v>1997</v>
      </c>
      <c r="B2137">
        <v>190549</v>
      </c>
      <c r="C2137" t="s">
        <v>235</v>
      </c>
      <c r="D2137" t="s">
        <v>129</v>
      </c>
      <c r="E2137">
        <f t="shared" si="33"/>
        <v>0</v>
      </c>
      <c r="F2137">
        <f>IF(ISNA(VLOOKUP(B2137,criteria!$U$2:$U$174,1,0)),0,1)</f>
        <v>1</v>
      </c>
      <c r="G2137" t="s">
        <v>636</v>
      </c>
      <c r="H2137" t="s">
        <v>636</v>
      </c>
      <c r="N2137">
        <v>112102889</v>
      </c>
      <c r="O2137" t="s">
        <v>130</v>
      </c>
      <c r="V2137">
        <v>43754000</v>
      </c>
      <c r="X2137">
        <v>439000</v>
      </c>
      <c r="Y2137">
        <v>5000</v>
      </c>
      <c r="Z2137">
        <v>12148000</v>
      </c>
      <c r="AA2137">
        <v>64566000</v>
      </c>
      <c r="AB2137">
        <v>113000</v>
      </c>
      <c r="AC2137">
        <v>4527000</v>
      </c>
      <c r="AF2137">
        <v>125699000</v>
      </c>
      <c r="AG2137">
        <v>53050000</v>
      </c>
      <c r="AH2137">
        <v>746000</v>
      </c>
      <c r="AI2137">
        <v>1747000</v>
      </c>
      <c r="AJ2137">
        <v>2493000</v>
      </c>
      <c r="AK2137">
        <v>5025000</v>
      </c>
      <c r="AL2137">
        <v>7845000</v>
      </c>
      <c r="AM2137">
        <v>126403000</v>
      </c>
      <c r="AN2137">
        <v>59317000</v>
      </c>
      <c r="AO2137">
        <v>16920000</v>
      </c>
      <c r="AP2137">
        <v>669000</v>
      </c>
      <c r="AQ2137">
        <v>824000</v>
      </c>
      <c r="AT2137">
        <v>494</v>
      </c>
      <c r="AU2137">
        <v>0.36799999999999999</v>
      </c>
      <c r="AW2137">
        <v>0.33172400000000002</v>
      </c>
      <c r="AX2137">
        <v>0.62590500000000004</v>
      </c>
      <c r="AY2137">
        <v>0.120139</v>
      </c>
      <c r="AZ2137">
        <v>11512</v>
      </c>
    </row>
    <row r="2138" spans="1:52">
      <c r="A2138">
        <v>1998</v>
      </c>
      <c r="B2138">
        <v>190549</v>
      </c>
      <c r="C2138" t="s">
        <v>235</v>
      </c>
      <c r="D2138" t="s">
        <v>129</v>
      </c>
      <c r="E2138">
        <f t="shared" si="33"/>
        <v>0</v>
      </c>
      <c r="F2138">
        <f>IF(ISNA(VLOOKUP(B2138,criteria!$U$2:$U$174,1,0)),0,1)</f>
        <v>1</v>
      </c>
      <c r="G2138" t="s">
        <v>636</v>
      </c>
      <c r="H2138" t="s">
        <v>636</v>
      </c>
      <c r="N2138">
        <v>112102889</v>
      </c>
      <c r="O2138" t="s">
        <v>130</v>
      </c>
      <c r="V2138">
        <v>44714000</v>
      </c>
      <c r="X2138">
        <v>490000</v>
      </c>
      <c r="Y2138">
        <v>2000</v>
      </c>
      <c r="Z2138">
        <v>12874000</v>
      </c>
      <c r="AA2138">
        <v>68972000</v>
      </c>
      <c r="AB2138">
        <v>8000</v>
      </c>
      <c r="AC2138">
        <v>4459000</v>
      </c>
      <c r="AF2138">
        <v>131709000</v>
      </c>
      <c r="AG2138">
        <v>55365000</v>
      </c>
      <c r="AH2138">
        <v>981000</v>
      </c>
      <c r="AI2138">
        <v>1490000</v>
      </c>
      <c r="AJ2138">
        <v>2471000</v>
      </c>
      <c r="AK2138">
        <v>5613000</v>
      </c>
      <c r="AL2138">
        <v>7534000</v>
      </c>
      <c r="AM2138">
        <v>131319000</v>
      </c>
      <c r="AN2138">
        <v>65732000</v>
      </c>
      <c r="AO2138">
        <v>18377000</v>
      </c>
      <c r="AP2138">
        <v>824000</v>
      </c>
      <c r="AQ2138">
        <v>962000</v>
      </c>
      <c r="AT2138">
        <v>440</v>
      </c>
      <c r="AU2138">
        <v>0.34699999999999998</v>
      </c>
      <c r="AW2138">
        <v>0.34093400000000001</v>
      </c>
      <c r="AX2138">
        <v>0.624305</v>
      </c>
      <c r="AY2138">
        <v>0.12903200000000001</v>
      </c>
      <c r="AZ2138">
        <v>11863</v>
      </c>
    </row>
    <row r="2139" spans="1:52">
      <c r="A2139">
        <v>1999</v>
      </c>
      <c r="B2139">
        <v>190549</v>
      </c>
      <c r="C2139" t="s">
        <v>235</v>
      </c>
      <c r="D2139" t="s">
        <v>129</v>
      </c>
      <c r="E2139">
        <f t="shared" si="33"/>
        <v>0</v>
      </c>
      <c r="F2139">
        <f>IF(ISNA(VLOOKUP(B2139,criteria!$U$2:$U$174,1,0)),0,1)</f>
        <v>1</v>
      </c>
      <c r="G2139" t="s">
        <v>636</v>
      </c>
      <c r="H2139" t="s">
        <v>636</v>
      </c>
      <c r="N2139">
        <v>112102889</v>
      </c>
      <c r="O2139" t="s">
        <v>130</v>
      </c>
      <c r="V2139">
        <v>41895000</v>
      </c>
      <c r="X2139">
        <v>123000</v>
      </c>
      <c r="Y2139">
        <v>2000</v>
      </c>
      <c r="Z2139">
        <v>11433000</v>
      </c>
      <c r="AA2139">
        <v>71244000</v>
      </c>
      <c r="AB2139">
        <v>66000</v>
      </c>
      <c r="AC2139">
        <v>6710000</v>
      </c>
      <c r="AF2139">
        <v>131891000</v>
      </c>
      <c r="AG2139">
        <v>56961000</v>
      </c>
      <c r="AH2139">
        <v>1116000</v>
      </c>
      <c r="AI2139">
        <v>478000</v>
      </c>
      <c r="AJ2139">
        <v>1594000</v>
      </c>
      <c r="AK2139">
        <v>5689000</v>
      </c>
      <c r="AL2139">
        <v>10161000</v>
      </c>
      <c r="AM2139">
        <v>130273000</v>
      </c>
      <c r="AN2139">
        <v>65635000</v>
      </c>
      <c r="AO2139">
        <v>18659000</v>
      </c>
      <c r="AP2139">
        <v>962000</v>
      </c>
      <c r="AQ2139">
        <v>1131000</v>
      </c>
      <c r="AT2139">
        <v>445</v>
      </c>
      <c r="AU2139">
        <v>0.35299999999999998</v>
      </c>
      <c r="AW2139">
        <v>0.36136499999999999</v>
      </c>
      <c r="AX2139">
        <v>0.63650200000000001</v>
      </c>
      <c r="AY2139">
        <v>0.11700199999999999</v>
      </c>
      <c r="AZ2139">
        <v>12629</v>
      </c>
    </row>
    <row r="2140" spans="1:52">
      <c r="A2140">
        <v>2000</v>
      </c>
      <c r="B2140">
        <v>190549</v>
      </c>
      <c r="C2140" t="s">
        <v>235</v>
      </c>
      <c r="D2140" t="s">
        <v>129</v>
      </c>
      <c r="E2140">
        <f t="shared" si="33"/>
        <v>0</v>
      </c>
      <c r="F2140">
        <f>IF(ISNA(VLOOKUP(B2140,criteria!$U$2:$U$174,1,0)),0,1)</f>
        <v>1</v>
      </c>
      <c r="G2140" t="s">
        <v>636</v>
      </c>
      <c r="H2140" t="s">
        <v>636</v>
      </c>
      <c r="N2140">
        <v>112102889</v>
      </c>
      <c r="O2140" t="s">
        <v>130</v>
      </c>
      <c r="V2140">
        <v>47053000</v>
      </c>
      <c r="X2140">
        <v>161000</v>
      </c>
      <c r="Y2140">
        <v>637330</v>
      </c>
      <c r="Z2140">
        <v>16099488</v>
      </c>
      <c r="AA2140">
        <v>71048760</v>
      </c>
      <c r="AB2140">
        <v>4638180</v>
      </c>
      <c r="AC2140">
        <v>4899000</v>
      </c>
      <c r="AF2140">
        <v>144543424</v>
      </c>
      <c r="AG2140">
        <v>55504000</v>
      </c>
      <c r="AH2140">
        <v>5419419</v>
      </c>
      <c r="AI2140">
        <v>3529728</v>
      </c>
      <c r="AJ2140">
        <v>8949147</v>
      </c>
      <c r="AK2140">
        <v>7430524</v>
      </c>
      <c r="AL2140">
        <v>10579745</v>
      </c>
      <c r="AM2140">
        <v>141961424</v>
      </c>
      <c r="AN2140">
        <v>66304000</v>
      </c>
      <c r="AO2140">
        <v>19018000</v>
      </c>
      <c r="AP2140">
        <v>1131000</v>
      </c>
      <c r="AQ2140">
        <v>990398</v>
      </c>
      <c r="AT2140">
        <v>433</v>
      </c>
      <c r="AU2140">
        <v>0.371</v>
      </c>
      <c r="AW2140">
        <v>0.34476000000000001</v>
      </c>
      <c r="AX2140">
        <v>0.63127100000000003</v>
      </c>
      <c r="AY2140">
        <v>0.10730199999999999</v>
      </c>
      <c r="AZ2140">
        <v>13459.5</v>
      </c>
    </row>
    <row r="2141" spans="1:52">
      <c r="A2141">
        <v>2001</v>
      </c>
      <c r="B2141">
        <v>190549</v>
      </c>
      <c r="C2141" t="s">
        <v>235</v>
      </c>
      <c r="D2141" t="s">
        <v>129</v>
      </c>
      <c r="E2141">
        <f t="shared" si="33"/>
        <v>0</v>
      </c>
      <c r="F2141">
        <f>IF(ISNA(VLOOKUP(B2141,criteria!$U$2:$U$174,1,0)),0,1)</f>
        <v>1</v>
      </c>
      <c r="G2141">
        <v>0.64057971014492754</v>
      </c>
      <c r="H2141">
        <v>0.42760180995475111</v>
      </c>
      <c r="I2141">
        <v>3450</v>
      </c>
      <c r="J2141">
        <v>2210</v>
      </c>
      <c r="K2141">
        <v>915</v>
      </c>
      <c r="L2141">
        <v>30</v>
      </c>
      <c r="M2141">
        <v>945</v>
      </c>
      <c r="N2141">
        <v>112102889</v>
      </c>
      <c r="O2141" t="s">
        <v>130</v>
      </c>
      <c r="V2141">
        <v>44211000</v>
      </c>
      <c r="W2141">
        <v>27521408</v>
      </c>
      <c r="Y2141">
        <v>5801987</v>
      </c>
      <c r="Z2141">
        <v>17622738</v>
      </c>
      <c r="AA2141">
        <v>93948144</v>
      </c>
      <c r="AB2141">
        <v>51</v>
      </c>
      <c r="AC2141">
        <v>5017000</v>
      </c>
      <c r="AD2141">
        <v>53730296</v>
      </c>
      <c r="AE2141">
        <v>91074688</v>
      </c>
      <c r="AF2141">
        <v>144804992</v>
      </c>
      <c r="AG2141">
        <v>72687472</v>
      </c>
      <c r="AH2141">
        <v>6017311</v>
      </c>
      <c r="AI2141">
        <v>4428264.5</v>
      </c>
      <c r="AJ2141">
        <v>10445576</v>
      </c>
      <c r="AK2141">
        <v>9007312</v>
      </c>
      <c r="AL2141">
        <v>13655356</v>
      </c>
      <c r="AM2141">
        <v>141589856</v>
      </c>
      <c r="AN2141">
        <v>82822392</v>
      </c>
      <c r="AO2141">
        <v>23050962</v>
      </c>
      <c r="AR2141">
        <v>144804992</v>
      </c>
      <c r="AS2141">
        <v>141589856</v>
      </c>
      <c r="AT2141">
        <v>493</v>
      </c>
      <c r="AU2141">
        <v>0.40699999999999997</v>
      </c>
      <c r="AW2141">
        <v>0.36030000000000001</v>
      </c>
      <c r="AX2141">
        <v>0.61333700000000002</v>
      </c>
      <c r="AY2141">
        <v>0.118118</v>
      </c>
      <c r="AZ2141">
        <v>14451</v>
      </c>
    </row>
    <row r="2142" spans="1:52">
      <c r="A2142">
        <v>2002</v>
      </c>
      <c r="B2142">
        <v>190549</v>
      </c>
      <c r="C2142" t="s">
        <v>235</v>
      </c>
      <c r="D2142" t="s">
        <v>129</v>
      </c>
      <c r="E2142">
        <f t="shared" si="33"/>
        <v>1</v>
      </c>
      <c r="F2142">
        <f>IF(ISNA(VLOOKUP(B2142,criteria!$U$2:$U$174,1,0)),0,1)</f>
        <v>1</v>
      </c>
      <c r="G2142">
        <v>0.42517196504926569</v>
      </c>
      <c r="H2142">
        <v>0.47223436816790554</v>
      </c>
      <c r="I2142">
        <v>5379</v>
      </c>
      <c r="J2142">
        <v>2287</v>
      </c>
      <c r="K2142">
        <v>1017</v>
      </c>
      <c r="L2142">
        <v>63</v>
      </c>
      <c r="M2142">
        <v>1080</v>
      </c>
      <c r="N2142" t="s">
        <v>208</v>
      </c>
      <c r="O2142" t="s">
        <v>130</v>
      </c>
      <c r="V2142">
        <v>49066000</v>
      </c>
      <c r="W2142">
        <v>30684000</v>
      </c>
      <c r="Y2142">
        <v>9674429</v>
      </c>
      <c r="Z2142">
        <v>19588980</v>
      </c>
      <c r="AA2142">
        <v>88074496</v>
      </c>
      <c r="AC2142">
        <v>5913000</v>
      </c>
      <c r="AD2142">
        <v>62532476</v>
      </c>
      <c r="AE2142">
        <v>82853000</v>
      </c>
      <c r="AF2142">
        <v>145385472</v>
      </c>
      <c r="AG2142">
        <v>76900288</v>
      </c>
      <c r="AH2142">
        <v>6445521.5</v>
      </c>
      <c r="AI2142">
        <v>641158.63</v>
      </c>
      <c r="AJ2142">
        <v>7086680</v>
      </c>
      <c r="AK2142">
        <v>10123342</v>
      </c>
      <c r="AL2142">
        <v>16129179</v>
      </c>
      <c r="AM2142">
        <v>146890480</v>
      </c>
      <c r="AN2142">
        <v>82601944</v>
      </c>
      <c r="AO2142">
        <v>25055742</v>
      </c>
      <c r="AP2142">
        <v>812000</v>
      </c>
      <c r="AQ2142">
        <v>824000</v>
      </c>
      <c r="AR2142">
        <v>145385472</v>
      </c>
      <c r="AS2142">
        <v>146890480</v>
      </c>
      <c r="AT2142">
        <v>530</v>
      </c>
      <c r="AU2142">
        <v>0.39400000000000002</v>
      </c>
      <c r="AW2142">
        <v>0.38035099999999999</v>
      </c>
      <c r="AX2142">
        <v>0.61692599999999997</v>
      </c>
      <c r="AY2142">
        <v>0.114081</v>
      </c>
      <c r="AZ2142">
        <v>15630</v>
      </c>
    </row>
    <row r="2143" spans="1:52">
      <c r="A2143">
        <v>2003</v>
      </c>
      <c r="B2143">
        <v>190549</v>
      </c>
      <c r="C2143" t="s">
        <v>235</v>
      </c>
      <c r="D2143" t="s">
        <v>129</v>
      </c>
      <c r="E2143">
        <f t="shared" si="33"/>
        <v>1</v>
      </c>
      <c r="F2143">
        <f>IF(ISNA(VLOOKUP(B2143,criteria!$U$2:$U$174,1,0)),0,1)</f>
        <v>1</v>
      </c>
      <c r="G2143">
        <v>0.33441081398765793</v>
      </c>
      <c r="H2143">
        <v>0.53778558875219684</v>
      </c>
      <c r="I2143">
        <v>6806</v>
      </c>
      <c r="J2143">
        <v>2276</v>
      </c>
      <c r="K2143">
        <v>1194</v>
      </c>
      <c r="L2143">
        <v>30</v>
      </c>
      <c r="M2143">
        <v>1224</v>
      </c>
      <c r="N2143" t="s">
        <v>208</v>
      </c>
      <c r="O2143" t="s">
        <v>130</v>
      </c>
      <c r="V2143">
        <v>60015000</v>
      </c>
      <c r="W2143">
        <v>39081000</v>
      </c>
      <c r="Y2143">
        <v>9994799</v>
      </c>
      <c r="Z2143">
        <v>20505328</v>
      </c>
      <c r="AA2143">
        <v>85049376</v>
      </c>
      <c r="AC2143">
        <v>5092000</v>
      </c>
      <c r="AD2143">
        <v>74664696</v>
      </c>
      <c r="AE2143">
        <v>76607000</v>
      </c>
      <c r="AF2143">
        <v>151339696</v>
      </c>
      <c r="AG2143">
        <v>77694040</v>
      </c>
      <c r="AH2143">
        <v>6366267</v>
      </c>
      <c r="AI2143">
        <v>563460.13</v>
      </c>
      <c r="AJ2143">
        <v>6929727</v>
      </c>
      <c r="AK2143">
        <v>9492501</v>
      </c>
      <c r="AL2143">
        <v>17582262</v>
      </c>
      <c r="AM2143">
        <v>150374704</v>
      </c>
      <c r="AN2143">
        <v>82449224</v>
      </c>
      <c r="AO2143">
        <v>24896836</v>
      </c>
      <c r="AP2143">
        <v>821000</v>
      </c>
      <c r="AQ2143">
        <v>947000</v>
      </c>
      <c r="AR2143">
        <v>151339696</v>
      </c>
      <c r="AS2143">
        <v>150374704</v>
      </c>
      <c r="AT2143">
        <v>446</v>
      </c>
      <c r="AU2143">
        <v>0.433</v>
      </c>
      <c r="AW2143">
        <v>0.37878099999999998</v>
      </c>
      <c r="AX2143">
        <v>0.61646500000000004</v>
      </c>
      <c r="AY2143">
        <v>9.8962800000000004E-2</v>
      </c>
      <c r="AZ2143">
        <v>16243</v>
      </c>
    </row>
    <row r="2144" spans="1:52">
      <c r="A2144">
        <v>2004</v>
      </c>
      <c r="B2144">
        <v>190549</v>
      </c>
      <c r="C2144" t="s">
        <v>235</v>
      </c>
      <c r="D2144" t="s">
        <v>129</v>
      </c>
      <c r="E2144">
        <f t="shared" si="33"/>
        <v>1</v>
      </c>
      <c r="F2144">
        <f>IF(ISNA(VLOOKUP(B2144,criteria!$U$2:$U$174,1,0)),0,1)</f>
        <v>1</v>
      </c>
      <c r="G2144">
        <v>0.36442698835741338</v>
      </c>
      <c r="H2144">
        <v>0.51924557351809086</v>
      </c>
      <c r="I2144">
        <v>7129</v>
      </c>
      <c r="J2144">
        <v>2598</v>
      </c>
      <c r="K2144">
        <v>1296</v>
      </c>
      <c r="L2144">
        <v>53</v>
      </c>
      <c r="M2144">
        <v>1349</v>
      </c>
      <c r="N2144" t="s">
        <v>208</v>
      </c>
      <c r="O2144" t="s">
        <v>130</v>
      </c>
      <c r="P2144" t="s">
        <v>50</v>
      </c>
      <c r="V2144">
        <v>67428000</v>
      </c>
      <c r="W2144">
        <v>41969000</v>
      </c>
      <c r="Y2144">
        <v>7620634</v>
      </c>
      <c r="Z2144">
        <v>20676716</v>
      </c>
      <c r="AA2144">
        <v>85519928</v>
      </c>
      <c r="AC2144">
        <v>4843000</v>
      </c>
      <c r="AD2144">
        <v>75776648</v>
      </c>
      <c r="AE2144">
        <v>78576000</v>
      </c>
      <c r="AF2144">
        <v>154352640</v>
      </c>
      <c r="AG2144">
        <v>82478880</v>
      </c>
      <c r="AH2144">
        <v>5442492</v>
      </c>
      <c r="AI2144">
        <v>517108.84</v>
      </c>
      <c r="AJ2144">
        <v>5959601</v>
      </c>
      <c r="AK2144">
        <v>11333713</v>
      </c>
      <c r="AL2144">
        <v>18916246</v>
      </c>
      <c r="AM2144">
        <v>153125648</v>
      </c>
      <c r="AN2144">
        <v>82149744</v>
      </c>
      <c r="AO2144">
        <v>27355600</v>
      </c>
      <c r="AP2144">
        <v>947000</v>
      </c>
      <c r="AQ2144">
        <v>1006000</v>
      </c>
      <c r="AR2144">
        <v>154352640</v>
      </c>
      <c r="AS2144">
        <v>153125648</v>
      </c>
      <c r="AT2144">
        <v>386</v>
      </c>
      <c r="AU2144">
        <v>0.39300000000000002</v>
      </c>
      <c r="AW2144">
        <v>0.38317600000000002</v>
      </c>
      <c r="AX2144">
        <v>0.61435600000000001</v>
      </c>
      <c r="AY2144">
        <v>9.8930500000000005E-2</v>
      </c>
      <c r="AZ2144">
        <v>16040</v>
      </c>
    </row>
    <row r="2145" spans="1:52">
      <c r="A2145">
        <v>2005</v>
      </c>
      <c r="B2145">
        <v>190549</v>
      </c>
      <c r="C2145" t="s">
        <v>159</v>
      </c>
      <c r="D2145" t="s">
        <v>129</v>
      </c>
      <c r="E2145">
        <f t="shared" si="33"/>
        <v>1</v>
      </c>
      <c r="F2145">
        <f>IF(ISNA(VLOOKUP(B2145,criteria!$U$2:$U$174,1,0)),0,1)</f>
        <v>1</v>
      </c>
      <c r="G2145">
        <v>0.45038458609397608</v>
      </c>
      <c r="H2145">
        <v>0.20544470747379101</v>
      </c>
      <c r="I2145">
        <v>13131</v>
      </c>
      <c r="J2145">
        <v>5914</v>
      </c>
      <c r="K2145">
        <v>1170</v>
      </c>
      <c r="L2145">
        <v>45</v>
      </c>
      <c r="M2145">
        <v>1215</v>
      </c>
      <c r="N2145" t="s">
        <v>208</v>
      </c>
      <c r="O2145" t="s">
        <v>130</v>
      </c>
      <c r="P2145" t="s">
        <v>50</v>
      </c>
      <c r="Q2145" t="s">
        <v>51</v>
      </c>
      <c r="V2145">
        <v>74262000</v>
      </c>
      <c r="W2145">
        <v>47160000</v>
      </c>
      <c r="X2145">
        <v>34000</v>
      </c>
      <c r="Y2145">
        <v>8989466</v>
      </c>
      <c r="Z2145">
        <v>22011738</v>
      </c>
      <c r="AA2145">
        <v>100360392</v>
      </c>
      <c r="AC2145">
        <v>2519000</v>
      </c>
      <c r="AD2145">
        <v>82287128</v>
      </c>
      <c r="AE2145">
        <v>91327000</v>
      </c>
      <c r="AF2145">
        <v>173614128</v>
      </c>
      <c r="AG2145">
        <v>87442304</v>
      </c>
      <c r="AH2145">
        <v>5512313.5</v>
      </c>
      <c r="AI2145">
        <v>602713.25</v>
      </c>
      <c r="AJ2145">
        <v>6115027</v>
      </c>
      <c r="AK2145">
        <v>12823035</v>
      </c>
      <c r="AL2145">
        <v>19193866</v>
      </c>
      <c r="AM2145">
        <v>171503472</v>
      </c>
      <c r="AN2145">
        <v>83985584</v>
      </c>
      <c r="AO2145">
        <v>27315292</v>
      </c>
      <c r="AP2145">
        <v>1006000</v>
      </c>
      <c r="AQ2145">
        <v>1082000</v>
      </c>
      <c r="AR2145">
        <v>173614128</v>
      </c>
      <c r="AS2145">
        <v>171503472</v>
      </c>
      <c r="AT2145">
        <v>552</v>
      </c>
      <c r="AU2145">
        <v>0.44600000000000001</v>
      </c>
      <c r="AW2145">
        <v>0.38775100000000001</v>
      </c>
      <c r="AX2145">
        <v>0.61602699999999999</v>
      </c>
      <c r="AY2145">
        <v>9.9622199999999994E-2</v>
      </c>
      <c r="AZ2145">
        <v>15623</v>
      </c>
    </row>
    <row r="2146" spans="1:52">
      <c r="A2146">
        <v>2006</v>
      </c>
      <c r="B2146">
        <v>190549</v>
      </c>
      <c r="C2146" t="s">
        <v>159</v>
      </c>
      <c r="D2146" t="s">
        <v>129</v>
      </c>
      <c r="E2146">
        <f t="shared" si="33"/>
        <v>1</v>
      </c>
      <c r="F2146">
        <f>IF(ISNA(VLOOKUP(B2146,criteria!$U$2:$U$174,1,0)),0,1)</f>
        <v>1</v>
      </c>
      <c r="G2146">
        <v>0.46487327701200531</v>
      </c>
      <c r="H2146">
        <v>0.22525107604017217</v>
      </c>
      <c r="I2146">
        <v>13494</v>
      </c>
      <c r="J2146">
        <v>6273</v>
      </c>
      <c r="K2146">
        <v>1372</v>
      </c>
      <c r="L2146">
        <v>41</v>
      </c>
      <c r="M2146">
        <v>1413</v>
      </c>
      <c r="N2146" t="s">
        <v>208</v>
      </c>
      <c r="O2146" t="s">
        <v>130</v>
      </c>
      <c r="P2146" t="s">
        <v>50</v>
      </c>
      <c r="Q2146" t="s">
        <v>51</v>
      </c>
      <c r="V2146">
        <v>76092000</v>
      </c>
      <c r="W2146">
        <v>45986000</v>
      </c>
      <c r="X2146">
        <v>70000</v>
      </c>
      <c r="Y2146">
        <v>9903930</v>
      </c>
      <c r="Z2146">
        <v>23884908</v>
      </c>
      <c r="AA2146">
        <v>109242784</v>
      </c>
      <c r="AC2146">
        <v>4444000</v>
      </c>
      <c r="AD2146">
        <v>82591696</v>
      </c>
      <c r="AE2146">
        <v>102540000</v>
      </c>
      <c r="AF2146">
        <v>185162704</v>
      </c>
      <c r="AG2146">
        <v>91383760</v>
      </c>
      <c r="AH2146">
        <v>6363186.5</v>
      </c>
      <c r="AI2146">
        <v>1296360.8799999999</v>
      </c>
      <c r="AJ2146">
        <v>7659547.5</v>
      </c>
      <c r="AK2146">
        <v>12140701</v>
      </c>
      <c r="AL2146">
        <v>19693272</v>
      </c>
      <c r="AM2146">
        <v>196047488</v>
      </c>
      <c r="AN2146">
        <v>89375112</v>
      </c>
      <c r="AO2146">
        <v>28930968</v>
      </c>
      <c r="AP2146">
        <v>51348376</v>
      </c>
      <c r="AQ2146">
        <v>61161856</v>
      </c>
      <c r="AR2146">
        <v>185162704</v>
      </c>
      <c r="AS2146">
        <v>196047488</v>
      </c>
      <c r="AT2146">
        <v>475</v>
      </c>
      <c r="AU2146">
        <v>0.46700000000000003</v>
      </c>
      <c r="AW2146">
        <v>0.37819900000000001</v>
      </c>
      <c r="AX2146">
        <v>0.61990500000000004</v>
      </c>
      <c r="AY2146">
        <v>9.7061599999999998E-2</v>
      </c>
      <c r="AZ2146">
        <v>15880</v>
      </c>
    </row>
    <row r="2147" spans="1:52">
      <c r="A2147">
        <v>2007</v>
      </c>
      <c r="B2147">
        <v>190549</v>
      </c>
      <c r="C2147" t="s">
        <v>159</v>
      </c>
      <c r="D2147" t="s">
        <v>129</v>
      </c>
      <c r="E2147">
        <f t="shared" si="33"/>
        <v>1</v>
      </c>
      <c r="F2147">
        <f>IF(ISNA(VLOOKUP(B2147,criteria!$U$2:$U$174,1,0)),0,1)</f>
        <v>1</v>
      </c>
      <c r="G2147">
        <v>0.44597869996327583</v>
      </c>
      <c r="H2147">
        <v>0.2271080368906456</v>
      </c>
      <c r="I2147">
        <v>13615</v>
      </c>
      <c r="J2147">
        <v>6072</v>
      </c>
      <c r="K2147">
        <v>1354</v>
      </c>
      <c r="L2147">
        <v>25</v>
      </c>
      <c r="M2147">
        <v>1379</v>
      </c>
      <c r="N2147" t="s">
        <v>208</v>
      </c>
      <c r="O2147" t="s">
        <v>130</v>
      </c>
      <c r="P2147" t="s">
        <v>50</v>
      </c>
      <c r="Q2147" t="s">
        <v>51</v>
      </c>
      <c r="V2147">
        <v>79042000</v>
      </c>
      <c r="W2147">
        <v>49425000</v>
      </c>
      <c r="X2147">
        <v>80000</v>
      </c>
      <c r="Y2147">
        <v>6406006</v>
      </c>
      <c r="Z2147">
        <v>26034504</v>
      </c>
      <c r="AA2147">
        <v>115566864</v>
      </c>
      <c r="AC2147">
        <v>3287000</v>
      </c>
      <c r="AD2147">
        <v>83542368</v>
      </c>
      <c r="AE2147">
        <v>112064000</v>
      </c>
      <c r="AF2147">
        <v>195621360</v>
      </c>
      <c r="AG2147">
        <v>96011384</v>
      </c>
      <c r="AH2147">
        <v>7710576</v>
      </c>
      <c r="AI2147">
        <v>1543269.13</v>
      </c>
      <c r="AJ2147">
        <v>9253845</v>
      </c>
      <c r="AK2147">
        <v>12243183</v>
      </c>
      <c r="AL2147">
        <v>25079190</v>
      </c>
      <c r="AM2147">
        <v>201310224</v>
      </c>
      <c r="AN2147">
        <v>92609240</v>
      </c>
      <c r="AO2147">
        <v>31233286</v>
      </c>
      <c r="AP2147">
        <v>61161856</v>
      </c>
      <c r="AQ2147">
        <v>59641900</v>
      </c>
      <c r="AR2147">
        <v>195621360</v>
      </c>
      <c r="AS2147">
        <v>201310224</v>
      </c>
      <c r="AT2147">
        <v>523</v>
      </c>
      <c r="AU2147">
        <v>0.438</v>
      </c>
      <c r="AW2147">
        <v>0.37170900000000001</v>
      </c>
      <c r="AX2147">
        <v>0.623471</v>
      </c>
      <c r="AY2147">
        <v>9.5847199999999994E-2</v>
      </c>
      <c r="AZ2147">
        <v>16499.5</v>
      </c>
    </row>
    <row r="2148" spans="1:52">
      <c r="A2148">
        <v>2008</v>
      </c>
      <c r="B2148">
        <v>190549</v>
      </c>
      <c r="C2148" t="s">
        <v>159</v>
      </c>
      <c r="D2148" t="s">
        <v>129</v>
      </c>
      <c r="E2148">
        <f t="shared" si="33"/>
        <v>1</v>
      </c>
      <c r="F2148">
        <f>IF(ISNA(VLOOKUP(B2148,criteria!$U$2:$U$174,1,0)),0,1)</f>
        <v>1</v>
      </c>
      <c r="G2148">
        <v>0.40212823641046497</v>
      </c>
      <c r="H2148">
        <v>0.2228215068262262</v>
      </c>
      <c r="I2148">
        <v>14754</v>
      </c>
      <c r="J2148">
        <v>5933</v>
      </c>
      <c r="K2148">
        <v>1300</v>
      </c>
      <c r="L2148">
        <v>22</v>
      </c>
      <c r="M2148">
        <v>1322</v>
      </c>
      <c r="N2148" t="s">
        <v>208</v>
      </c>
      <c r="O2148" t="s">
        <v>130</v>
      </c>
      <c r="P2148" t="s">
        <v>50</v>
      </c>
      <c r="Q2148" t="s">
        <v>51</v>
      </c>
      <c r="V2148">
        <v>80665064</v>
      </c>
      <c r="W2148">
        <v>50703272</v>
      </c>
      <c r="X2148">
        <v>112200</v>
      </c>
      <c r="Y2148">
        <v>4817763</v>
      </c>
      <c r="Z2148">
        <v>29340238</v>
      </c>
      <c r="AA2148">
        <v>113926272</v>
      </c>
      <c r="AB2148">
        <v>108983</v>
      </c>
      <c r="AC2148">
        <v>4417254</v>
      </c>
      <c r="AD2148">
        <v>84967496</v>
      </c>
      <c r="AE2148">
        <v>114624616</v>
      </c>
      <c r="AF2148">
        <v>218474128</v>
      </c>
      <c r="AG2148">
        <v>99910328</v>
      </c>
      <c r="AH2148">
        <v>8193841</v>
      </c>
      <c r="AI2148">
        <v>1123827</v>
      </c>
      <c r="AJ2148">
        <v>9317668</v>
      </c>
      <c r="AK2148">
        <v>19624662</v>
      </c>
      <c r="AL2148">
        <v>27046760</v>
      </c>
      <c r="AM2148">
        <v>228891648</v>
      </c>
      <c r="AN2148">
        <v>104494224</v>
      </c>
      <c r="AO2148">
        <v>31442120</v>
      </c>
      <c r="AP2148">
        <v>59641900</v>
      </c>
      <c r="AQ2148">
        <v>50806504</v>
      </c>
      <c r="AR2148">
        <v>218474128</v>
      </c>
      <c r="AS2148">
        <v>228891648</v>
      </c>
      <c r="AT2148">
        <v>561</v>
      </c>
      <c r="AU2148">
        <v>0.433</v>
      </c>
      <c r="AW2148">
        <v>0.35559200000000002</v>
      </c>
      <c r="AX2148">
        <v>0.61850000000000005</v>
      </c>
      <c r="AY2148">
        <v>9.2318899999999995E-2</v>
      </c>
      <c r="AZ2148">
        <v>18010</v>
      </c>
    </row>
    <row r="2149" spans="1:52">
      <c r="A2149">
        <v>2009</v>
      </c>
      <c r="B2149">
        <v>190549</v>
      </c>
      <c r="C2149" t="s">
        <v>159</v>
      </c>
      <c r="D2149" t="s">
        <v>129</v>
      </c>
      <c r="E2149">
        <f t="shared" si="33"/>
        <v>1</v>
      </c>
      <c r="F2149">
        <f>IF(ISNA(VLOOKUP(B2149,criteria!$U$2:$U$174,1,0)),0,1)</f>
        <v>1</v>
      </c>
      <c r="G2149">
        <v>0.34898085237801113</v>
      </c>
      <c r="H2149">
        <v>0.24035398230088495</v>
      </c>
      <c r="I2149">
        <v>16190</v>
      </c>
      <c r="J2149">
        <v>5650</v>
      </c>
      <c r="K2149">
        <v>1330</v>
      </c>
      <c r="L2149">
        <v>28</v>
      </c>
      <c r="M2149">
        <v>1358</v>
      </c>
      <c r="N2149" t="s">
        <v>208</v>
      </c>
      <c r="O2149" t="s">
        <v>130</v>
      </c>
      <c r="P2149" t="s">
        <v>50</v>
      </c>
      <c r="Q2149" t="s">
        <v>51</v>
      </c>
      <c r="R2149">
        <v>-73.952699999999993</v>
      </c>
      <c r="S2149">
        <v>40.631999999999998</v>
      </c>
      <c r="V2149">
        <v>92663392</v>
      </c>
      <c r="W2149">
        <v>57338736</v>
      </c>
      <c r="X2149">
        <v>835638</v>
      </c>
      <c r="Y2149">
        <v>4243554</v>
      </c>
      <c r="Z2149">
        <v>43346304</v>
      </c>
      <c r="AA2149">
        <v>106319672</v>
      </c>
      <c r="AB2149">
        <v>80305</v>
      </c>
      <c r="AC2149">
        <v>5453182</v>
      </c>
      <c r="AD2149">
        <v>92992560</v>
      </c>
      <c r="AE2149">
        <v>120530824</v>
      </c>
      <c r="AF2149">
        <v>231185920</v>
      </c>
      <c r="AG2149">
        <v>109083576</v>
      </c>
      <c r="AH2149">
        <v>9753738</v>
      </c>
      <c r="AI2149">
        <v>1463691</v>
      </c>
      <c r="AJ2149">
        <v>11217429</v>
      </c>
      <c r="AK2149">
        <v>22505488</v>
      </c>
      <c r="AL2149">
        <v>32364952</v>
      </c>
      <c r="AM2149">
        <v>250795152</v>
      </c>
      <c r="AN2149">
        <v>111784256</v>
      </c>
      <c r="AO2149">
        <v>44218904</v>
      </c>
      <c r="AP2149">
        <v>50806504</v>
      </c>
      <c r="AQ2149">
        <v>55757608</v>
      </c>
      <c r="AR2149">
        <v>231185920</v>
      </c>
      <c r="AS2149">
        <v>250795152</v>
      </c>
      <c r="AT2149">
        <v>565</v>
      </c>
      <c r="AU2149">
        <v>0.48299999999999998</v>
      </c>
      <c r="AW2149">
        <v>0.36853999999999998</v>
      </c>
      <c r="AX2149">
        <v>0.61341900000000005</v>
      </c>
      <c r="AY2149">
        <v>0.102988</v>
      </c>
      <c r="AZ2149">
        <v>18753</v>
      </c>
    </row>
    <row r="2150" spans="1:52">
      <c r="A2150">
        <v>2010</v>
      </c>
      <c r="B2150">
        <v>190549</v>
      </c>
      <c r="C2150" t="s">
        <v>159</v>
      </c>
      <c r="D2150" t="s">
        <v>129</v>
      </c>
      <c r="E2150">
        <f t="shared" si="33"/>
        <v>0</v>
      </c>
      <c r="F2150">
        <f>IF(ISNA(VLOOKUP(B2150,criteria!$U$2:$U$174,1,0)),0,1)</f>
        <v>1</v>
      </c>
      <c r="G2150">
        <v>0.27852080475537266</v>
      </c>
      <c r="H2150">
        <v>0.20049250974758875</v>
      </c>
      <c r="I2150">
        <v>17496</v>
      </c>
      <c r="J2150">
        <v>4873</v>
      </c>
      <c r="K2150">
        <v>952</v>
      </c>
      <c r="L2150">
        <v>25</v>
      </c>
      <c r="M2150">
        <v>977</v>
      </c>
      <c r="N2150">
        <v>11210</v>
      </c>
      <c r="O2150" t="s">
        <v>130</v>
      </c>
      <c r="P2150" t="s">
        <v>50</v>
      </c>
      <c r="Q2150" t="s">
        <v>51</v>
      </c>
      <c r="R2150">
        <v>-73.952799999999996</v>
      </c>
      <c r="S2150">
        <v>40.631999999999998</v>
      </c>
      <c r="V2150">
        <v>94376048</v>
      </c>
      <c r="W2150">
        <v>59258308</v>
      </c>
      <c r="X2150">
        <v>215191</v>
      </c>
      <c r="Y2150">
        <v>5801468</v>
      </c>
      <c r="Z2150">
        <v>44088632</v>
      </c>
      <c r="AA2150">
        <v>112130032</v>
      </c>
      <c r="AB2150">
        <v>9596501</v>
      </c>
      <c r="AC2150">
        <v>26940720</v>
      </c>
      <c r="AD2150">
        <v>94365344</v>
      </c>
      <c r="AE2150">
        <v>158919040</v>
      </c>
      <c r="AF2150">
        <v>292877696</v>
      </c>
      <c r="AG2150">
        <v>113753560</v>
      </c>
      <c r="AH2150">
        <v>10311494</v>
      </c>
      <c r="AI2150">
        <v>962956</v>
      </c>
      <c r="AJ2150">
        <v>11274450</v>
      </c>
      <c r="AK2150">
        <v>21872660</v>
      </c>
      <c r="AL2150">
        <v>32546270</v>
      </c>
      <c r="AM2150">
        <v>271309856</v>
      </c>
      <c r="AN2150">
        <v>110919368</v>
      </c>
      <c r="AO2150">
        <v>47673280</v>
      </c>
      <c r="AP2150">
        <v>55757608</v>
      </c>
      <c r="AQ2150">
        <v>63938400</v>
      </c>
      <c r="AR2150">
        <v>292877696</v>
      </c>
      <c r="AS2150">
        <v>271309856</v>
      </c>
      <c r="AT2150">
        <v>660</v>
      </c>
      <c r="AU2150">
        <v>0.48099999999999998</v>
      </c>
      <c r="AW2150">
        <v>0.39397300000000002</v>
      </c>
      <c r="AX2150">
        <v>0.60493200000000003</v>
      </c>
      <c r="AY2150">
        <v>0.10301399999999999</v>
      </c>
      <c r="AZ2150">
        <v>19050</v>
      </c>
    </row>
    <row r="2151" spans="1:52">
      <c r="A2151">
        <v>2011</v>
      </c>
      <c r="B2151">
        <v>190549</v>
      </c>
      <c r="C2151" t="s">
        <v>159</v>
      </c>
      <c r="D2151" t="s">
        <v>129</v>
      </c>
      <c r="E2151">
        <f t="shared" si="33"/>
        <v>1</v>
      </c>
      <c r="F2151">
        <f>IF(ISNA(VLOOKUP(B2151,criteria!$U$2:$U$174,1,0)),0,1)</f>
        <v>1</v>
      </c>
      <c r="G2151">
        <v>0.29758872934164182</v>
      </c>
      <c r="H2151">
        <v>0.21067006554989076</v>
      </c>
      <c r="I2151">
        <v>18455</v>
      </c>
      <c r="J2151">
        <v>5492</v>
      </c>
      <c r="K2151">
        <v>1143</v>
      </c>
      <c r="L2151">
        <v>14</v>
      </c>
      <c r="M2151">
        <v>1157</v>
      </c>
      <c r="N2151">
        <v>11210</v>
      </c>
      <c r="O2151" t="s">
        <v>130</v>
      </c>
      <c r="P2151" t="s">
        <v>50</v>
      </c>
      <c r="Q2151" t="s">
        <v>51</v>
      </c>
      <c r="R2151">
        <v>-73.953100000000006</v>
      </c>
      <c r="S2151">
        <v>40.631900000000002</v>
      </c>
      <c r="T2151">
        <v>5.8999999999999997E-2</v>
      </c>
      <c r="U2151">
        <v>1524</v>
      </c>
      <c r="V2151">
        <v>98648808</v>
      </c>
      <c r="W2151">
        <v>61035896</v>
      </c>
      <c r="X2151">
        <v>144500</v>
      </c>
      <c r="Y2151">
        <v>4447476</v>
      </c>
      <c r="Z2151">
        <v>40113440</v>
      </c>
      <c r="AA2151">
        <v>111608560</v>
      </c>
      <c r="AB2151">
        <v>1398998</v>
      </c>
      <c r="AC2151">
        <v>13033976</v>
      </c>
      <c r="AD2151">
        <v>99396176</v>
      </c>
      <c r="AE2151">
        <v>128693408</v>
      </c>
      <c r="AF2151">
        <v>267508768</v>
      </c>
      <c r="AG2151">
        <v>114006224</v>
      </c>
      <c r="AH2151">
        <v>10390094</v>
      </c>
      <c r="AI2151">
        <v>745443</v>
      </c>
      <c r="AJ2151">
        <v>11135537</v>
      </c>
      <c r="AK2151">
        <v>23006208</v>
      </c>
      <c r="AL2151">
        <v>31718596</v>
      </c>
      <c r="AM2151">
        <v>273775648</v>
      </c>
      <c r="AN2151">
        <v>111169896</v>
      </c>
      <c r="AO2151">
        <v>46669024</v>
      </c>
      <c r="AP2151">
        <v>63938400</v>
      </c>
      <c r="AQ2151">
        <v>66502692</v>
      </c>
      <c r="AR2151">
        <v>267508768</v>
      </c>
      <c r="AS2151">
        <v>273775648</v>
      </c>
      <c r="AT2151">
        <v>724</v>
      </c>
      <c r="AU2151">
        <v>0.53500000000000003</v>
      </c>
      <c r="AW2151">
        <v>0.38028200000000001</v>
      </c>
      <c r="AX2151">
        <v>0.59034699999999996</v>
      </c>
      <c r="AY2151">
        <v>9.3782199999999996E-2</v>
      </c>
      <c r="AZ2151">
        <v>19405.5</v>
      </c>
    </row>
    <row r="2152" spans="1:52">
      <c r="A2152">
        <v>2012</v>
      </c>
      <c r="B2152">
        <v>190549</v>
      </c>
      <c r="C2152" t="s">
        <v>159</v>
      </c>
      <c r="D2152" t="s">
        <v>129</v>
      </c>
      <c r="E2152">
        <f t="shared" si="33"/>
        <v>1</v>
      </c>
      <c r="F2152">
        <f>IF(ISNA(VLOOKUP(B2152,criteria!$U$2:$U$174,1,0)),0,1)</f>
        <v>1</v>
      </c>
      <c r="G2152">
        <v>0.28237259816207183</v>
      </c>
      <c r="H2152">
        <v>0.2132026627218935</v>
      </c>
      <c r="I2152">
        <v>19152</v>
      </c>
      <c r="J2152">
        <v>5408</v>
      </c>
      <c r="K2152">
        <v>1139</v>
      </c>
      <c r="L2152">
        <v>14</v>
      </c>
      <c r="M2152">
        <v>1153</v>
      </c>
      <c r="N2152">
        <v>11210</v>
      </c>
      <c r="O2152" t="s">
        <v>130</v>
      </c>
      <c r="P2152" t="s">
        <v>50</v>
      </c>
      <c r="Q2152" t="s">
        <v>51</v>
      </c>
      <c r="R2152">
        <v>-73.953100000000006</v>
      </c>
      <c r="S2152">
        <v>40.631900000000002</v>
      </c>
      <c r="T2152">
        <v>6.8000000000000005E-2</v>
      </c>
      <c r="U2152">
        <v>1627</v>
      </c>
      <c r="V2152">
        <v>96223608</v>
      </c>
      <c r="W2152">
        <v>59524268</v>
      </c>
      <c r="X2152">
        <v>46000</v>
      </c>
      <c r="Y2152">
        <v>3633606</v>
      </c>
      <c r="Z2152">
        <v>37830944</v>
      </c>
      <c r="AA2152">
        <v>109569416</v>
      </c>
      <c r="AB2152">
        <v>2010737</v>
      </c>
      <c r="AC2152">
        <v>15039478</v>
      </c>
      <c r="AD2152">
        <v>92252528</v>
      </c>
      <c r="AE2152">
        <v>131895376</v>
      </c>
      <c r="AF2152">
        <v>251032496</v>
      </c>
      <c r="AG2152">
        <v>117522440</v>
      </c>
      <c r="AH2152">
        <v>9052245</v>
      </c>
      <c r="AI2152">
        <v>658260</v>
      </c>
      <c r="AJ2152">
        <v>9710505</v>
      </c>
      <c r="AK2152">
        <v>22562408</v>
      </c>
      <c r="AL2152">
        <v>28670164</v>
      </c>
      <c r="AM2152">
        <v>253296032</v>
      </c>
      <c r="AN2152">
        <v>109543216</v>
      </c>
      <c r="AO2152">
        <v>51567800</v>
      </c>
      <c r="AP2152">
        <v>66502692</v>
      </c>
      <c r="AQ2152">
        <v>71031904</v>
      </c>
      <c r="AR2152">
        <v>251032496</v>
      </c>
      <c r="AS2152">
        <v>253296032</v>
      </c>
      <c r="AT2152">
        <v>663</v>
      </c>
      <c r="AU2152">
        <v>0.51</v>
      </c>
      <c r="AW2152">
        <v>0.38638299999999998</v>
      </c>
      <c r="AX2152">
        <v>0.58798099999999998</v>
      </c>
      <c r="AY2152">
        <v>8.9395699999999995E-2</v>
      </c>
      <c r="AZ2152">
        <v>18842</v>
      </c>
    </row>
    <row r="2153" spans="1:52">
      <c r="A2153">
        <v>2013</v>
      </c>
      <c r="B2153">
        <v>190549</v>
      </c>
      <c r="C2153" t="s">
        <v>159</v>
      </c>
      <c r="D2153" t="s">
        <v>129</v>
      </c>
      <c r="E2153">
        <f t="shared" si="33"/>
        <v>1</v>
      </c>
      <c r="F2153">
        <f>IF(ISNA(VLOOKUP(B2153,criteria!$U$2:$U$174,1,0)),0,1)</f>
        <v>1</v>
      </c>
      <c r="G2153">
        <v>0.31981051252330794</v>
      </c>
      <c r="H2153">
        <v>0.18090135518436812</v>
      </c>
      <c r="I2153">
        <v>19843</v>
      </c>
      <c r="J2153">
        <v>6346</v>
      </c>
      <c r="K2153">
        <v>1140</v>
      </c>
      <c r="L2153">
        <v>8</v>
      </c>
      <c r="M2153">
        <v>1148</v>
      </c>
      <c r="N2153">
        <v>11210</v>
      </c>
      <c r="O2153" t="s">
        <v>130</v>
      </c>
      <c r="P2153" t="s">
        <v>50</v>
      </c>
      <c r="Q2153" t="s">
        <v>51</v>
      </c>
      <c r="R2153">
        <v>-73.953100000000006</v>
      </c>
      <c r="S2153">
        <v>40.631900000000002</v>
      </c>
      <c r="T2153">
        <v>8.3000000000000004E-2</v>
      </c>
      <c r="U2153">
        <v>1774</v>
      </c>
      <c r="V2153">
        <v>105602288</v>
      </c>
      <c r="W2153">
        <v>60207672</v>
      </c>
      <c r="Y2153">
        <v>4653986</v>
      </c>
      <c r="Z2153">
        <v>38990652</v>
      </c>
      <c r="AA2153">
        <v>112203448</v>
      </c>
      <c r="AB2153">
        <v>2167262</v>
      </c>
      <c r="AC2153">
        <v>18476716</v>
      </c>
      <c r="AD2153">
        <v>94552272</v>
      </c>
      <c r="AE2153">
        <v>137600464</v>
      </c>
      <c r="AF2153">
        <v>250907072</v>
      </c>
      <c r="AG2153">
        <v>120220296</v>
      </c>
      <c r="AH2153">
        <v>8211670</v>
      </c>
      <c r="AI2153">
        <v>559305</v>
      </c>
      <c r="AJ2153">
        <v>8770975</v>
      </c>
      <c r="AK2153">
        <v>26418528</v>
      </c>
      <c r="AL2153">
        <v>26908124</v>
      </c>
      <c r="AM2153">
        <v>256720320</v>
      </c>
      <c r="AN2153">
        <v>109818240</v>
      </c>
      <c r="AO2153">
        <v>53793344</v>
      </c>
      <c r="AP2153">
        <v>71031904</v>
      </c>
      <c r="AQ2153">
        <v>76433208</v>
      </c>
      <c r="AR2153">
        <v>250907072</v>
      </c>
      <c r="AS2153">
        <v>256720320</v>
      </c>
      <c r="AT2153">
        <v>668</v>
      </c>
      <c r="AU2153">
        <v>0.502</v>
      </c>
      <c r="AW2153">
        <v>0.37093999999999999</v>
      </c>
      <c r="AX2153">
        <v>0.59768699999999997</v>
      </c>
      <c r="AY2153">
        <v>7.6374600000000001E-2</v>
      </c>
      <c r="AZ2153">
        <v>18814</v>
      </c>
    </row>
    <row r="2154" spans="1:52">
      <c r="A2154">
        <v>2014</v>
      </c>
      <c r="B2154">
        <v>190549</v>
      </c>
      <c r="C2154" t="s">
        <v>159</v>
      </c>
      <c r="D2154" t="s">
        <v>129</v>
      </c>
      <c r="E2154">
        <f t="shared" si="33"/>
        <v>1</v>
      </c>
      <c r="F2154">
        <f>IF(ISNA(VLOOKUP(B2154,criteria!$U$2:$U$174,1,0)),0,1)</f>
        <v>1</v>
      </c>
      <c r="G2154">
        <v>0.35330700888450151</v>
      </c>
      <c r="H2154">
        <v>0.18971779826767254</v>
      </c>
      <c r="I2154">
        <v>20260</v>
      </c>
      <c r="J2154">
        <v>7158</v>
      </c>
      <c r="K2154">
        <v>1347</v>
      </c>
      <c r="L2154">
        <v>11</v>
      </c>
      <c r="M2154">
        <v>1358</v>
      </c>
      <c r="T2154">
        <v>6.0999999999999999E-2</v>
      </c>
      <c r="U2154">
        <v>1980</v>
      </c>
      <c r="V2154">
        <v>112317864</v>
      </c>
      <c r="W2154">
        <v>64113256</v>
      </c>
      <c r="Y2154">
        <v>6151962</v>
      </c>
      <c r="Z2154">
        <v>42214188</v>
      </c>
      <c r="AA2154">
        <v>117000800</v>
      </c>
      <c r="AB2154">
        <v>4384535</v>
      </c>
      <c r="AC2154">
        <v>22366368</v>
      </c>
      <c r="AD2154">
        <v>103218440</v>
      </c>
      <c r="AE2154">
        <v>147005136</v>
      </c>
      <c r="AF2154">
        <v>278292288</v>
      </c>
      <c r="AG2154">
        <v>145269200</v>
      </c>
      <c r="AH2154">
        <v>11960394</v>
      </c>
      <c r="AI2154">
        <v>1168162</v>
      </c>
      <c r="AJ2154">
        <v>13128556</v>
      </c>
      <c r="AK2154">
        <v>25212836</v>
      </c>
      <c r="AL2154">
        <v>28736228</v>
      </c>
      <c r="AM2154">
        <v>273736928</v>
      </c>
      <c r="AN2154">
        <v>117598584</v>
      </c>
      <c r="AO2154">
        <v>55344460</v>
      </c>
      <c r="AP2154">
        <v>76433208</v>
      </c>
      <c r="AQ2154">
        <v>72849696</v>
      </c>
      <c r="AR2154">
        <v>278292288</v>
      </c>
      <c r="AS2154">
        <v>273736928</v>
      </c>
      <c r="AT2154">
        <v>515</v>
      </c>
      <c r="AU2154">
        <v>0.54100000000000004</v>
      </c>
      <c r="AW2154">
        <v>0.34302100000000002</v>
      </c>
      <c r="AX2154">
        <v>0.59357099999999996</v>
      </c>
      <c r="AY2154">
        <v>7.5150400000000006E-2</v>
      </c>
      <c r="AZ2154">
        <v>18353</v>
      </c>
    </row>
    <row r="2155" spans="1:52">
      <c r="A2155">
        <v>2015</v>
      </c>
      <c r="B2155">
        <v>190549</v>
      </c>
      <c r="C2155" t="s">
        <v>159</v>
      </c>
      <c r="D2155" t="s">
        <v>129</v>
      </c>
      <c r="E2155">
        <f t="shared" si="33"/>
        <v>1</v>
      </c>
      <c r="F2155">
        <f>IF(ISNA(VLOOKUP(B2155,criteria!$U$2:$U$174,1,0)),0,1)</f>
        <v>1</v>
      </c>
      <c r="G2155">
        <v>0.3731056878567211</v>
      </c>
      <c r="H2155">
        <v>0.17671106422260319</v>
      </c>
      <c r="I2155">
        <v>20324</v>
      </c>
      <c r="J2155">
        <v>7583</v>
      </c>
      <c r="K2155">
        <v>1327</v>
      </c>
      <c r="L2155">
        <v>13</v>
      </c>
      <c r="M2155">
        <v>1340</v>
      </c>
      <c r="N2155">
        <v>11210</v>
      </c>
      <c r="O2155" t="s">
        <v>130</v>
      </c>
      <c r="P2155" t="s">
        <v>50</v>
      </c>
      <c r="Q2155" t="s">
        <v>51</v>
      </c>
      <c r="R2155">
        <v>-73.953100000000006</v>
      </c>
      <c r="S2155">
        <v>40.631900000000002</v>
      </c>
      <c r="T2155">
        <v>4.3999999999999997E-2</v>
      </c>
      <c r="U2155">
        <v>2128</v>
      </c>
      <c r="V2155">
        <v>120306928</v>
      </c>
      <c r="W2155">
        <v>62692012</v>
      </c>
      <c r="X2155">
        <v>937987</v>
      </c>
      <c r="Y2155">
        <v>8247601</v>
      </c>
      <c r="Z2155">
        <v>43096436</v>
      </c>
      <c r="AA2155">
        <v>145010128</v>
      </c>
      <c r="AB2155">
        <v>1254408</v>
      </c>
      <c r="AC2155">
        <v>29269148</v>
      </c>
      <c r="AD2155">
        <v>105747744</v>
      </c>
      <c r="AE2155">
        <v>175671552</v>
      </c>
      <c r="AF2155">
        <v>306724480</v>
      </c>
      <c r="AG2155">
        <v>164267296</v>
      </c>
      <c r="AH2155">
        <v>12455514</v>
      </c>
      <c r="AI2155">
        <v>1102594</v>
      </c>
      <c r="AJ2155">
        <v>13558108</v>
      </c>
      <c r="AK2155">
        <v>27108600</v>
      </c>
      <c r="AL2155">
        <v>30601540</v>
      </c>
      <c r="AM2155">
        <v>299023424</v>
      </c>
      <c r="AN2155">
        <v>143464160</v>
      </c>
      <c r="AO2155">
        <v>73282160</v>
      </c>
      <c r="AP2155">
        <v>72849696</v>
      </c>
      <c r="AQ2155">
        <v>80405440</v>
      </c>
      <c r="AR2155">
        <v>306724480</v>
      </c>
      <c r="AS2155">
        <v>299023424</v>
      </c>
      <c r="AT2155">
        <v>582</v>
      </c>
      <c r="AU2155">
        <v>0.50900000000000001</v>
      </c>
      <c r="AW2155">
        <v>0.32488</v>
      </c>
      <c r="AX2155">
        <v>0.58883600000000003</v>
      </c>
      <c r="AY2155">
        <v>7.0078000000000001E-2</v>
      </c>
      <c r="AZ2155">
        <v>18870</v>
      </c>
    </row>
    <row r="2156" spans="1:52">
      <c r="A2156">
        <v>2016</v>
      </c>
      <c r="B2156">
        <v>190549</v>
      </c>
      <c r="C2156" t="s">
        <v>159</v>
      </c>
      <c r="D2156" t="s">
        <v>129</v>
      </c>
      <c r="E2156">
        <f t="shared" si="33"/>
        <v>1</v>
      </c>
      <c r="F2156">
        <f>IF(ISNA(VLOOKUP(B2156,criteria!$U$2:$U$174,1,0)),0,1)</f>
        <v>1</v>
      </c>
      <c r="G2156">
        <v>0.37490295031055898</v>
      </c>
      <c r="H2156">
        <v>0.17214600051773232</v>
      </c>
      <c r="I2156">
        <v>20608</v>
      </c>
      <c r="J2156">
        <v>7726</v>
      </c>
      <c r="K2156">
        <v>1320</v>
      </c>
      <c r="L2156">
        <v>10</v>
      </c>
      <c r="M2156">
        <v>1330</v>
      </c>
      <c r="N2156">
        <v>11210</v>
      </c>
      <c r="O2156" t="s">
        <v>130</v>
      </c>
      <c r="P2156" t="s">
        <v>50</v>
      </c>
      <c r="Q2156" t="s">
        <v>51</v>
      </c>
      <c r="R2156">
        <v>-73.953100000000006</v>
      </c>
      <c r="S2156">
        <v>40.631900000000002</v>
      </c>
      <c r="T2156">
        <v>5.8000000000000003E-2</v>
      </c>
      <c r="U2156">
        <v>2119</v>
      </c>
      <c r="V2156">
        <v>121586704</v>
      </c>
      <c r="W2156">
        <v>63801664</v>
      </c>
      <c r="X2156">
        <v>1685341</v>
      </c>
      <c r="Y2156">
        <v>9549385</v>
      </c>
      <c r="Z2156">
        <v>43108744</v>
      </c>
      <c r="AA2156">
        <v>135688752</v>
      </c>
      <c r="AB2156">
        <v>782169</v>
      </c>
      <c r="AC2156">
        <v>36766876</v>
      </c>
      <c r="AD2156">
        <v>105490160</v>
      </c>
      <c r="AE2156">
        <v>174771280</v>
      </c>
      <c r="AF2156">
        <v>305116160</v>
      </c>
      <c r="AG2156">
        <v>151059040</v>
      </c>
      <c r="AH2156">
        <v>11751138</v>
      </c>
      <c r="AI2156">
        <v>1839628</v>
      </c>
      <c r="AJ2156">
        <v>13590766</v>
      </c>
      <c r="AK2156">
        <v>26015880</v>
      </c>
      <c r="AL2156">
        <v>29553292</v>
      </c>
      <c r="AM2156">
        <v>289871520</v>
      </c>
      <c r="AN2156">
        <v>145758128</v>
      </c>
      <c r="AO2156">
        <v>62693300</v>
      </c>
      <c r="AP2156">
        <v>80405440</v>
      </c>
      <c r="AQ2156">
        <v>86081152</v>
      </c>
      <c r="AR2156">
        <v>305116160</v>
      </c>
      <c r="AS2156">
        <v>289871520</v>
      </c>
      <c r="AT2156">
        <v>662</v>
      </c>
      <c r="AU2156">
        <v>0.58099999999999996</v>
      </c>
      <c r="AW2156">
        <v>0.30891099999999999</v>
      </c>
      <c r="AX2156">
        <v>0.58832799999999996</v>
      </c>
      <c r="AY2156">
        <v>5.6636300000000001E-2</v>
      </c>
      <c r="AZ2156">
        <v>19956.5</v>
      </c>
    </row>
    <row r="2157" spans="1:52">
      <c r="A2157">
        <v>2017</v>
      </c>
      <c r="B2157">
        <v>190549</v>
      </c>
      <c r="C2157" t="s">
        <v>159</v>
      </c>
      <c r="D2157" t="s">
        <v>129</v>
      </c>
      <c r="E2157">
        <f t="shared" si="33"/>
        <v>1</v>
      </c>
      <c r="F2157">
        <f>IF(ISNA(VLOOKUP(B2157,criteria!$U$2:$U$174,1,0)),0,1)</f>
        <v>1</v>
      </c>
      <c r="G2157">
        <v>0.40427284177889738</v>
      </c>
      <c r="H2157">
        <v>0.19916117435590175</v>
      </c>
      <c r="I2157">
        <v>20642</v>
      </c>
      <c r="J2157">
        <v>8345</v>
      </c>
      <c r="K2157">
        <v>1642</v>
      </c>
      <c r="L2157">
        <v>20</v>
      </c>
      <c r="M2157">
        <v>1662</v>
      </c>
      <c r="N2157">
        <v>11210</v>
      </c>
      <c r="O2157" t="s">
        <v>130</v>
      </c>
      <c r="P2157" t="s">
        <v>50</v>
      </c>
      <c r="Q2157" t="s">
        <v>51</v>
      </c>
      <c r="R2157">
        <v>-73.9499</v>
      </c>
      <c r="S2157">
        <v>40.631500000000003</v>
      </c>
      <c r="T2157">
        <v>5.8999999999999997E-2</v>
      </c>
      <c r="U2157">
        <v>1947</v>
      </c>
      <c r="V2157">
        <v>125921040</v>
      </c>
      <c r="W2157">
        <v>58064016</v>
      </c>
      <c r="X2157">
        <v>3189528</v>
      </c>
      <c r="Y2157">
        <v>10249324</v>
      </c>
      <c r="Z2157">
        <v>47775092</v>
      </c>
      <c r="AA2157">
        <v>132029920</v>
      </c>
      <c r="AB2157">
        <v>852129</v>
      </c>
      <c r="AC2157">
        <v>44469976</v>
      </c>
      <c r="AD2157">
        <v>101234112</v>
      </c>
      <c r="AE2157">
        <v>182180352</v>
      </c>
      <c r="AF2157">
        <v>286809696</v>
      </c>
      <c r="AG2157">
        <v>144850400</v>
      </c>
      <c r="AH2157">
        <v>9652578</v>
      </c>
      <c r="AI2157">
        <v>1500496</v>
      </c>
      <c r="AJ2157">
        <v>11153074</v>
      </c>
      <c r="AK2157">
        <v>25112476</v>
      </c>
      <c r="AL2157">
        <v>26030348</v>
      </c>
      <c r="AM2157">
        <v>292440512</v>
      </c>
      <c r="AN2157">
        <v>140240864</v>
      </c>
      <c r="AO2157">
        <v>72100752</v>
      </c>
      <c r="AP2157">
        <v>86081152</v>
      </c>
      <c r="AQ2157">
        <v>90459616</v>
      </c>
      <c r="AR2157">
        <v>286809696</v>
      </c>
      <c r="AS2157">
        <v>292440512</v>
      </c>
    </row>
    <row r="2158" spans="1:52">
      <c r="A2158">
        <v>1990</v>
      </c>
      <c r="B2158">
        <v>190594</v>
      </c>
      <c r="C2158" t="s">
        <v>236</v>
      </c>
      <c r="D2158" t="s">
        <v>129</v>
      </c>
      <c r="E2158">
        <f t="shared" si="33"/>
        <v>0</v>
      </c>
      <c r="F2158">
        <f>IF(ISNA(VLOOKUP(B2158,criteria!$U$2:$U$174,1,0)),0,1)</f>
        <v>1</v>
      </c>
      <c r="G2158" t="s">
        <v>636</v>
      </c>
      <c r="H2158" t="s">
        <v>636</v>
      </c>
      <c r="N2158">
        <v>10021</v>
      </c>
      <c r="O2158" t="s">
        <v>130</v>
      </c>
      <c r="V2158">
        <v>26883000</v>
      </c>
      <c r="X2158">
        <v>9857000</v>
      </c>
      <c r="Y2158">
        <v>55000</v>
      </c>
      <c r="Z2158">
        <v>7362000</v>
      </c>
      <c r="AA2158">
        <v>84841000</v>
      </c>
      <c r="AB2158">
        <v>3565000</v>
      </c>
      <c r="AC2158">
        <v>944000</v>
      </c>
      <c r="AF2158">
        <v>125505000</v>
      </c>
      <c r="AG2158">
        <v>68135000</v>
      </c>
      <c r="AH2158">
        <v>1233000</v>
      </c>
      <c r="AI2158">
        <v>2582000</v>
      </c>
      <c r="AJ2158">
        <v>3815000</v>
      </c>
      <c r="AK2158">
        <v>4686000</v>
      </c>
      <c r="AL2158">
        <v>6029000</v>
      </c>
      <c r="AM2158">
        <v>126457000</v>
      </c>
      <c r="AN2158">
        <v>71511000</v>
      </c>
      <c r="AO2158">
        <v>19528000</v>
      </c>
    </row>
    <row r="2159" spans="1:52">
      <c r="A2159">
        <v>1991</v>
      </c>
      <c r="B2159">
        <v>190594</v>
      </c>
      <c r="C2159" t="s">
        <v>236</v>
      </c>
      <c r="D2159" t="s">
        <v>129</v>
      </c>
      <c r="E2159">
        <f t="shared" si="33"/>
        <v>0</v>
      </c>
      <c r="F2159">
        <f>IF(ISNA(VLOOKUP(B2159,criteria!$U$2:$U$174,1,0)),0,1)</f>
        <v>1</v>
      </c>
      <c r="G2159" t="s">
        <v>636</v>
      </c>
      <c r="H2159" t="s">
        <v>636</v>
      </c>
      <c r="N2159">
        <v>10021</v>
      </c>
      <c r="O2159" t="s">
        <v>130</v>
      </c>
      <c r="V2159">
        <v>33048000</v>
      </c>
      <c r="X2159">
        <v>9231000</v>
      </c>
      <c r="Y2159">
        <v>15000</v>
      </c>
      <c r="Z2159">
        <v>8777000</v>
      </c>
      <c r="AA2159">
        <v>79035000</v>
      </c>
      <c r="AB2159">
        <v>2619000</v>
      </c>
      <c r="AC2159">
        <v>745000</v>
      </c>
      <c r="AF2159">
        <v>126199000</v>
      </c>
      <c r="AG2159">
        <v>66448000</v>
      </c>
      <c r="AH2159">
        <v>1580000</v>
      </c>
      <c r="AI2159">
        <v>2366000</v>
      </c>
      <c r="AJ2159">
        <v>3946000</v>
      </c>
      <c r="AK2159">
        <v>4455000</v>
      </c>
      <c r="AL2159">
        <v>5644000</v>
      </c>
      <c r="AM2159">
        <v>127911000</v>
      </c>
      <c r="AN2159">
        <v>69897000</v>
      </c>
      <c r="AO2159">
        <v>19986000</v>
      </c>
    </row>
    <row r="2160" spans="1:52">
      <c r="A2160">
        <v>1992</v>
      </c>
      <c r="B2160">
        <v>190594</v>
      </c>
      <c r="C2160" t="s">
        <v>236</v>
      </c>
      <c r="D2160" t="s">
        <v>129</v>
      </c>
      <c r="E2160">
        <f t="shared" si="33"/>
        <v>0</v>
      </c>
      <c r="F2160">
        <f>IF(ISNA(VLOOKUP(B2160,criteria!$U$2:$U$174,1,0)),0,1)</f>
        <v>1</v>
      </c>
      <c r="G2160" t="s">
        <v>636</v>
      </c>
      <c r="H2160" t="s">
        <v>636</v>
      </c>
      <c r="N2160">
        <v>10021</v>
      </c>
      <c r="O2160" t="s">
        <v>130</v>
      </c>
      <c r="V2160">
        <v>39254000</v>
      </c>
      <c r="X2160">
        <v>8533000</v>
      </c>
      <c r="Y2160">
        <v>2000</v>
      </c>
      <c r="Z2160">
        <v>9716000</v>
      </c>
      <c r="AA2160">
        <v>82892000</v>
      </c>
      <c r="AB2160">
        <v>2634000</v>
      </c>
      <c r="AC2160">
        <v>2381000</v>
      </c>
      <c r="AF2160">
        <v>139255008</v>
      </c>
      <c r="AG2160">
        <v>68942000</v>
      </c>
      <c r="AH2160">
        <v>1497000</v>
      </c>
      <c r="AI2160">
        <v>2514000</v>
      </c>
      <c r="AJ2160">
        <v>4011000</v>
      </c>
      <c r="AK2160">
        <v>3802000</v>
      </c>
      <c r="AL2160">
        <v>6979000</v>
      </c>
      <c r="AM2160">
        <v>140588992</v>
      </c>
      <c r="AN2160">
        <v>68140000</v>
      </c>
      <c r="AO2160">
        <v>19600000</v>
      </c>
    </row>
    <row r="2161" spans="1:52">
      <c r="A2161">
        <v>1993</v>
      </c>
      <c r="B2161">
        <v>190594</v>
      </c>
      <c r="C2161" t="s">
        <v>236</v>
      </c>
      <c r="D2161" t="s">
        <v>129</v>
      </c>
      <c r="E2161">
        <f t="shared" si="33"/>
        <v>0</v>
      </c>
      <c r="F2161">
        <f>IF(ISNA(VLOOKUP(B2161,criteria!$U$2:$U$174,1,0)),0,1)</f>
        <v>1</v>
      </c>
      <c r="G2161" t="s">
        <v>636</v>
      </c>
      <c r="H2161" t="s">
        <v>636</v>
      </c>
      <c r="N2161">
        <v>10021</v>
      </c>
      <c r="O2161" t="s">
        <v>130</v>
      </c>
      <c r="V2161">
        <v>41976000</v>
      </c>
      <c r="X2161">
        <v>8569000</v>
      </c>
      <c r="Y2161">
        <v>6000</v>
      </c>
      <c r="Z2161">
        <v>10243000</v>
      </c>
      <c r="AA2161">
        <v>81365000</v>
      </c>
      <c r="AB2161">
        <v>4273000</v>
      </c>
      <c r="AC2161">
        <v>3038000</v>
      </c>
      <c r="AF2161">
        <v>143032000</v>
      </c>
      <c r="AG2161">
        <v>73131000</v>
      </c>
      <c r="AH2161">
        <v>1500000</v>
      </c>
      <c r="AI2161">
        <v>2873000</v>
      </c>
      <c r="AJ2161">
        <v>4373000</v>
      </c>
      <c r="AK2161">
        <v>4455000</v>
      </c>
      <c r="AL2161">
        <v>6855000</v>
      </c>
      <c r="AM2161">
        <v>144564992</v>
      </c>
      <c r="AN2161">
        <v>73624000</v>
      </c>
      <c r="AO2161">
        <v>21733000</v>
      </c>
    </row>
    <row r="2162" spans="1:52">
      <c r="A2162">
        <v>1994</v>
      </c>
      <c r="B2162">
        <v>190594</v>
      </c>
      <c r="C2162" t="s">
        <v>236</v>
      </c>
      <c r="D2162" t="s">
        <v>129</v>
      </c>
      <c r="E2162">
        <f t="shared" si="33"/>
        <v>0</v>
      </c>
      <c r="F2162">
        <f>IF(ISNA(VLOOKUP(B2162,criteria!$U$2:$U$174,1,0)),0,1)</f>
        <v>1</v>
      </c>
      <c r="G2162" t="s">
        <v>636</v>
      </c>
      <c r="H2162" t="s">
        <v>636</v>
      </c>
      <c r="N2162">
        <v>10021</v>
      </c>
      <c r="O2162" t="s">
        <v>130</v>
      </c>
      <c r="V2162">
        <v>42427000</v>
      </c>
      <c r="X2162">
        <v>9189000</v>
      </c>
      <c r="Y2162">
        <v>5000</v>
      </c>
      <c r="Z2162">
        <v>11201000</v>
      </c>
      <c r="AA2162">
        <v>84188000</v>
      </c>
      <c r="AB2162">
        <v>3146000</v>
      </c>
      <c r="AC2162">
        <v>1950000</v>
      </c>
      <c r="AF2162">
        <v>144919008</v>
      </c>
      <c r="AG2162">
        <v>75925000</v>
      </c>
      <c r="AH2162">
        <v>1593000</v>
      </c>
      <c r="AI2162">
        <v>2580000</v>
      </c>
      <c r="AJ2162">
        <v>4173000</v>
      </c>
      <c r="AK2162">
        <v>4834000</v>
      </c>
      <c r="AL2162">
        <v>7491000</v>
      </c>
      <c r="AM2162">
        <v>149692000</v>
      </c>
      <c r="AN2162">
        <v>77662000</v>
      </c>
      <c r="AO2162">
        <v>20973000</v>
      </c>
    </row>
    <row r="2163" spans="1:52">
      <c r="A2163">
        <v>1995</v>
      </c>
      <c r="B2163">
        <v>190594</v>
      </c>
      <c r="C2163" t="s">
        <v>236</v>
      </c>
      <c r="D2163" t="s">
        <v>129</v>
      </c>
      <c r="E2163">
        <f t="shared" si="33"/>
        <v>0</v>
      </c>
      <c r="F2163">
        <f>IF(ISNA(VLOOKUP(B2163,criteria!$U$2:$U$174,1,0)),0,1)</f>
        <v>1</v>
      </c>
      <c r="G2163" t="s">
        <v>636</v>
      </c>
      <c r="H2163" t="s">
        <v>636</v>
      </c>
      <c r="N2163">
        <v>10021</v>
      </c>
      <c r="O2163" t="s">
        <v>130</v>
      </c>
      <c r="V2163">
        <v>52944000</v>
      </c>
      <c r="X2163">
        <v>9118000</v>
      </c>
      <c r="Y2163">
        <v>2000</v>
      </c>
      <c r="Z2163">
        <v>10663000</v>
      </c>
      <c r="AA2163">
        <v>70447000</v>
      </c>
      <c r="AB2163">
        <v>3713000</v>
      </c>
      <c r="AC2163">
        <v>2815000</v>
      </c>
      <c r="AF2163">
        <v>142636000</v>
      </c>
      <c r="AG2163">
        <v>69802000</v>
      </c>
      <c r="AH2163">
        <v>1516000</v>
      </c>
      <c r="AI2163">
        <v>2472000</v>
      </c>
      <c r="AJ2163">
        <v>3988000</v>
      </c>
      <c r="AK2163">
        <v>3990000</v>
      </c>
      <c r="AL2163">
        <v>14000</v>
      </c>
      <c r="AM2163">
        <v>130246000</v>
      </c>
      <c r="AN2163">
        <v>66177000</v>
      </c>
      <c r="AO2163">
        <v>19817000</v>
      </c>
    </row>
    <row r="2164" spans="1:52">
      <c r="A2164">
        <v>1996</v>
      </c>
      <c r="B2164">
        <v>190594</v>
      </c>
      <c r="C2164" t="s">
        <v>236</v>
      </c>
      <c r="D2164" t="s">
        <v>129</v>
      </c>
      <c r="E2164">
        <f t="shared" si="33"/>
        <v>0</v>
      </c>
      <c r="F2164">
        <f>IF(ISNA(VLOOKUP(B2164,criteria!$U$2:$U$174,1,0)),0,1)</f>
        <v>1</v>
      </c>
      <c r="G2164" t="s">
        <v>636</v>
      </c>
      <c r="H2164" t="s">
        <v>636</v>
      </c>
      <c r="N2164">
        <v>10021</v>
      </c>
      <c r="O2164" t="s">
        <v>130</v>
      </c>
      <c r="V2164">
        <v>57453000</v>
      </c>
      <c r="X2164">
        <v>447000</v>
      </c>
      <c r="Y2164">
        <v>1000</v>
      </c>
      <c r="Z2164">
        <v>11723000</v>
      </c>
      <c r="AA2164">
        <v>54988000</v>
      </c>
      <c r="AB2164">
        <v>2278000</v>
      </c>
      <c r="AC2164">
        <v>3143000</v>
      </c>
      <c r="AF2164">
        <v>131105000</v>
      </c>
      <c r="AG2164">
        <v>58179000</v>
      </c>
      <c r="AH2164">
        <v>1208000</v>
      </c>
      <c r="AI2164">
        <v>2661000</v>
      </c>
      <c r="AJ2164">
        <v>3869000</v>
      </c>
      <c r="AK2164">
        <v>4185000</v>
      </c>
      <c r="AL2164">
        <v>8313000</v>
      </c>
      <c r="AM2164">
        <v>130188000</v>
      </c>
      <c r="AN2164">
        <v>63492000</v>
      </c>
      <c r="AO2164">
        <v>18426000</v>
      </c>
      <c r="AP2164">
        <v>10127000</v>
      </c>
      <c r="AQ2164">
        <v>11873000</v>
      </c>
      <c r="AT2164">
        <v>251</v>
      </c>
      <c r="AU2164">
        <v>0.311</v>
      </c>
    </row>
    <row r="2165" spans="1:52">
      <c r="A2165">
        <v>1997</v>
      </c>
      <c r="B2165">
        <v>190594</v>
      </c>
      <c r="C2165" t="s">
        <v>236</v>
      </c>
      <c r="D2165" t="s">
        <v>129</v>
      </c>
      <c r="E2165">
        <f t="shared" si="33"/>
        <v>0</v>
      </c>
      <c r="F2165">
        <f>IF(ISNA(VLOOKUP(B2165,criteria!$U$2:$U$174,1,0)),0,1)</f>
        <v>1</v>
      </c>
      <c r="G2165" t="s">
        <v>636</v>
      </c>
      <c r="H2165" t="s">
        <v>636</v>
      </c>
      <c r="N2165">
        <v>10021</v>
      </c>
      <c r="O2165" t="s">
        <v>130</v>
      </c>
      <c r="V2165">
        <v>59209000</v>
      </c>
      <c r="X2165">
        <v>484000</v>
      </c>
      <c r="Z2165">
        <v>13761000</v>
      </c>
      <c r="AA2165">
        <v>62231000</v>
      </c>
      <c r="AB2165">
        <v>2718000</v>
      </c>
      <c r="AC2165">
        <v>4876000</v>
      </c>
      <c r="AF2165">
        <v>144707008</v>
      </c>
      <c r="AG2165">
        <v>60126000</v>
      </c>
      <c r="AH2165">
        <v>1016000</v>
      </c>
      <c r="AI2165">
        <v>2957000</v>
      </c>
      <c r="AJ2165">
        <v>3973000</v>
      </c>
      <c r="AK2165">
        <v>4265000</v>
      </c>
      <c r="AL2165">
        <v>8671000</v>
      </c>
      <c r="AM2165">
        <v>142264000</v>
      </c>
      <c r="AN2165">
        <v>65337000</v>
      </c>
      <c r="AO2165">
        <v>18637000</v>
      </c>
      <c r="AP2165">
        <v>11878000</v>
      </c>
      <c r="AQ2165">
        <v>13670000</v>
      </c>
      <c r="AT2165">
        <v>279</v>
      </c>
      <c r="AU2165">
        <v>0.29799999999999999</v>
      </c>
      <c r="AW2165">
        <v>0.36717100000000003</v>
      </c>
      <c r="AX2165">
        <v>0.725935</v>
      </c>
      <c r="AY2165">
        <v>9.1635099999999997E-2</v>
      </c>
      <c r="AZ2165">
        <v>12134</v>
      </c>
    </row>
    <row r="2166" spans="1:52">
      <c r="A2166">
        <v>1998</v>
      </c>
      <c r="B2166">
        <v>190594</v>
      </c>
      <c r="C2166" t="s">
        <v>236</v>
      </c>
      <c r="D2166" t="s">
        <v>129</v>
      </c>
      <c r="E2166">
        <f t="shared" si="33"/>
        <v>0</v>
      </c>
      <c r="F2166">
        <f>IF(ISNA(VLOOKUP(B2166,criteria!$U$2:$U$174,1,0)),0,1)</f>
        <v>1</v>
      </c>
      <c r="G2166" t="s">
        <v>636</v>
      </c>
      <c r="H2166" t="s">
        <v>636</v>
      </c>
      <c r="N2166">
        <v>10021</v>
      </c>
      <c r="O2166" t="s">
        <v>130</v>
      </c>
      <c r="V2166">
        <v>64191000</v>
      </c>
      <c r="X2166">
        <v>534000</v>
      </c>
      <c r="Y2166">
        <v>164000</v>
      </c>
      <c r="Z2166">
        <v>14878000</v>
      </c>
      <c r="AA2166">
        <v>62638000</v>
      </c>
      <c r="AB2166">
        <v>1588000</v>
      </c>
      <c r="AC2166">
        <v>3827000</v>
      </c>
      <c r="AF2166">
        <v>148014000</v>
      </c>
      <c r="AG2166">
        <v>62440000</v>
      </c>
      <c r="AH2166">
        <v>1125000</v>
      </c>
      <c r="AI2166">
        <v>4054000</v>
      </c>
      <c r="AJ2166">
        <v>5179000</v>
      </c>
      <c r="AK2166">
        <v>4364000</v>
      </c>
      <c r="AL2166">
        <v>9009000</v>
      </c>
      <c r="AM2166">
        <v>146032000</v>
      </c>
      <c r="AN2166">
        <v>71631000</v>
      </c>
      <c r="AO2166">
        <v>20026000</v>
      </c>
      <c r="AP2166">
        <v>13670000</v>
      </c>
      <c r="AQ2166">
        <v>15204000</v>
      </c>
      <c r="AT2166">
        <v>344</v>
      </c>
      <c r="AU2166">
        <v>0.26300000000000001</v>
      </c>
      <c r="AW2166">
        <v>0.345198</v>
      </c>
      <c r="AX2166">
        <v>0.71819699999999997</v>
      </c>
      <c r="AY2166">
        <v>8.3824800000000005E-2</v>
      </c>
      <c r="AZ2166">
        <v>13624.5</v>
      </c>
    </row>
    <row r="2167" spans="1:52">
      <c r="A2167">
        <v>1999</v>
      </c>
      <c r="B2167">
        <v>190594</v>
      </c>
      <c r="C2167" t="s">
        <v>236</v>
      </c>
      <c r="D2167" t="s">
        <v>129</v>
      </c>
      <c r="E2167">
        <f t="shared" si="33"/>
        <v>0</v>
      </c>
      <c r="F2167">
        <f>IF(ISNA(VLOOKUP(B2167,criteria!$U$2:$U$174,1,0)),0,1)</f>
        <v>1</v>
      </c>
      <c r="G2167" t="s">
        <v>636</v>
      </c>
      <c r="H2167" t="s">
        <v>636</v>
      </c>
      <c r="N2167">
        <v>10021</v>
      </c>
      <c r="O2167" t="s">
        <v>130</v>
      </c>
      <c r="V2167">
        <v>59993000</v>
      </c>
      <c r="X2167">
        <v>138000</v>
      </c>
      <c r="Y2167">
        <v>2000</v>
      </c>
      <c r="Z2167">
        <v>14239000</v>
      </c>
      <c r="AA2167">
        <v>65343000</v>
      </c>
      <c r="AB2167">
        <v>2701000</v>
      </c>
      <c r="AC2167">
        <v>4200000</v>
      </c>
      <c r="AF2167">
        <v>148951008</v>
      </c>
      <c r="AG2167">
        <v>69787000</v>
      </c>
      <c r="AH2167">
        <v>1381000</v>
      </c>
      <c r="AI2167">
        <v>1842000</v>
      </c>
      <c r="AJ2167">
        <v>3223000</v>
      </c>
      <c r="AK2167">
        <v>4754000</v>
      </c>
      <c r="AL2167">
        <v>9082000</v>
      </c>
      <c r="AM2167">
        <v>149154000</v>
      </c>
      <c r="AN2167">
        <v>73601000</v>
      </c>
      <c r="AO2167">
        <v>20923000</v>
      </c>
      <c r="AP2167">
        <v>15206000</v>
      </c>
      <c r="AQ2167">
        <v>11245000</v>
      </c>
      <c r="AT2167">
        <v>450</v>
      </c>
      <c r="AU2167">
        <v>0.29499999999999998</v>
      </c>
      <c r="AW2167">
        <v>0.32588499999999998</v>
      </c>
      <c r="AX2167">
        <v>0.71564099999999997</v>
      </c>
      <c r="AY2167">
        <v>7.2934200000000005E-2</v>
      </c>
      <c r="AZ2167">
        <v>14926</v>
      </c>
    </row>
    <row r="2168" spans="1:52">
      <c r="A2168">
        <v>2000</v>
      </c>
      <c r="B2168">
        <v>190594</v>
      </c>
      <c r="C2168" t="s">
        <v>236</v>
      </c>
      <c r="D2168" t="s">
        <v>129</v>
      </c>
      <c r="E2168">
        <f t="shared" si="33"/>
        <v>0</v>
      </c>
      <c r="F2168">
        <f>IF(ISNA(VLOOKUP(B2168,criteria!$U$2:$U$174,1,0)),0,1)</f>
        <v>1</v>
      </c>
      <c r="G2168" t="s">
        <v>636</v>
      </c>
      <c r="H2168" t="s">
        <v>636</v>
      </c>
      <c r="N2168">
        <v>10021</v>
      </c>
      <c r="O2168" t="s">
        <v>130</v>
      </c>
      <c r="V2168">
        <v>65175000</v>
      </c>
      <c r="X2168">
        <v>171000</v>
      </c>
      <c r="Y2168">
        <v>3401110</v>
      </c>
      <c r="Z2168">
        <v>26832218</v>
      </c>
      <c r="AA2168">
        <v>65352592</v>
      </c>
      <c r="AB2168">
        <v>10594351</v>
      </c>
      <c r="AC2168">
        <v>1733000</v>
      </c>
      <c r="AF2168">
        <v>171437168</v>
      </c>
      <c r="AG2168">
        <v>60486000</v>
      </c>
      <c r="AH2168">
        <v>13195696</v>
      </c>
      <c r="AI2168">
        <v>9448315</v>
      </c>
      <c r="AJ2168">
        <v>22644012</v>
      </c>
      <c r="AK2168">
        <v>10893400</v>
      </c>
      <c r="AL2168">
        <v>11090228</v>
      </c>
      <c r="AM2168">
        <v>172666160</v>
      </c>
      <c r="AN2168">
        <v>70725000</v>
      </c>
      <c r="AO2168">
        <v>20286000</v>
      </c>
      <c r="AP2168">
        <v>11245000</v>
      </c>
      <c r="AQ2168">
        <v>14854000</v>
      </c>
      <c r="AT2168">
        <v>389</v>
      </c>
      <c r="AU2168">
        <v>0.35699999999999998</v>
      </c>
      <c r="AW2168">
        <v>0.31356800000000001</v>
      </c>
      <c r="AX2168">
        <v>0.72</v>
      </c>
      <c r="AY2168">
        <v>6.3919599999999993E-2</v>
      </c>
      <c r="AZ2168">
        <v>15599</v>
      </c>
    </row>
    <row r="2169" spans="1:52">
      <c r="A2169">
        <v>2001</v>
      </c>
      <c r="B2169">
        <v>190594</v>
      </c>
      <c r="C2169" t="s">
        <v>236</v>
      </c>
      <c r="D2169" t="s">
        <v>129</v>
      </c>
      <c r="E2169">
        <f t="shared" si="33"/>
        <v>1</v>
      </c>
      <c r="F2169">
        <f>IF(ISNA(VLOOKUP(B2169,criteria!$U$2:$U$174,1,0)),0,1)</f>
        <v>1</v>
      </c>
      <c r="G2169">
        <v>0.52561811140899617</v>
      </c>
      <c r="H2169">
        <v>0.42844998583168037</v>
      </c>
      <c r="I2169">
        <v>6714</v>
      </c>
      <c r="J2169">
        <v>3529</v>
      </c>
      <c r="K2169">
        <v>1426</v>
      </c>
      <c r="L2169">
        <v>86</v>
      </c>
      <c r="M2169">
        <v>1512</v>
      </c>
      <c r="N2169">
        <v>10021</v>
      </c>
      <c r="O2169" t="s">
        <v>130</v>
      </c>
      <c r="V2169">
        <v>69360000</v>
      </c>
      <c r="W2169">
        <v>46713232</v>
      </c>
      <c r="Y2169">
        <v>12315622</v>
      </c>
      <c r="Z2169">
        <v>32388344</v>
      </c>
      <c r="AA2169">
        <v>100244256</v>
      </c>
      <c r="AB2169">
        <v>2251349</v>
      </c>
      <c r="AC2169">
        <v>2668000</v>
      </c>
      <c r="AD2169">
        <v>94024824</v>
      </c>
      <c r="AE2169">
        <v>88223312</v>
      </c>
      <c r="AF2169">
        <v>182248128</v>
      </c>
      <c r="AG2169">
        <v>84411016</v>
      </c>
      <c r="AH2169">
        <v>19876926</v>
      </c>
      <c r="AI2169">
        <v>11811202</v>
      </c>
      <c r="AJ2169">
        <v>31688128</v>
      </c>
      <c r="AK2169">
        <v>10099862</v>
      </c>
      <c r="AL2169">
        <v>11777486</v>
      </c>
      <c r="AM2169">
        <v>173932368</v>
      </c>
      <c r="AN2169">
        <v>103016648</v>
      </c>
      <c r="AO2169">
        <v>28706680</v>
      </c>
      <c r="AR2169">
        <v>182248128</v>
      </c>
      <c r="AS2169">
        <v>173932368</v>
      </c>
      <c r="AT2169">
        <v>526</v>
      </c>
      <c r="AU2169">
        <v>0.36099999999999999</v>
      </c>
      <c r="AW2169">
        <v>0.31281500000000001</v>
      </c>
      <c r="AX2169">
        <v>0.713113</v>
      </c>
      <c r="AY2169">
        <v>6.5099799999999999E-2</v>
      </c>
      <c r="AZ2169">
        <v>17100</v>
      </c>
    </row>
    <row r="2170" spans="1:52">
      <c r="A2170">
        <v>2002</v>
      </c>
      <c r="B2170">
        <v>190594</v>
      </c>
      <c r="C2170" t="s">
        <v>236</v>
      </c>
      <c r="D2170" t="s">
        <v>129</v>
      </c>
      <c r="E2170">
        <f t="shared" si="33"/>
        <v>1</v>
      </c>
      <c r="F2170">
        <f>IF(ISNA(VLOOKUP(B2170,criteria!$U$2:$U$174,1,0)),0,1)</f>
        <v>1</v>
      </c>
      <c r="G2170">
        <v>0.41412661195779599</v>
      </c>
      <c r="H2170">
        <v>0.46048596367067707</v>
      </c>
      <c r="I2170">
        <v>10236</v>
      </c>
      <c r="J2170">
        <v>4239</v>
      </c>
      <c r="K2170">
        <v>1877</v>
      </c>
      <c r="L2170">
        <v>75</v>
      </c>
      <c r="M2170">
        <v>1952</v>
      </c>
      <c r="N2170">
        <v>10021</v>
      </c>
      <c r="O2170" t="s">
        <v>130</v>
      </c>
      <c r="V2170">
        <v>71777000</v>
      </c>
      <c r="W2170">
        <v>54560000</v>
      </c>
      <c r="Y2170">
        <v>15672689</v>
      </c>
      <c r="Z2170">
        <v>37402560</v>
      </c>
      <c r="AA2170">
        <v>87393888</v>
      </c>
      <c r="AB2170">
        <v>3453000</v>
      </c>
      <c r="AC2170">
        <v>2735000</v>
      </c>
      <c r="AD2170">
        <v>111093448</v>
      </c>
      <c r="AE2170">
        <v>78186000</v>
      </c>
      <c r="AF2170">
        <v>189977440</v>
      </c>
      <c r="AG2170">
        <v>91578232</v>
      </c>
      <c r="AH2170">
        <v>26785588</v>
      </c>
      <c r="AI2170">
        <v>3126393</v>
      </c>
      <c r="AJ2170">
        <v>29911980</v>
      </c>
      <c r="AK2170">
        <v>10727115</v>
      </c>
      <c r="AL2170">
        <v>15652420</v>
      </c>
      <c r="AM2170">
        <v>191641440</v>
      </c>
      <c r="AN2170">
        <v>99671856</v>
      </c>
      <c r="AO2170">
        <v>31500252</v>
      </c>
      <c r="AP2170">
        <v>10622000</v>
      </c>
      <c r="AQ2170">
        <v>10713000</v>
      </c>
      <c r="AR2170">
        <v>189977440</v>
      </c>
      <c r="AS2170">
        <v>191641440</v>
      </c>
      <c r="AT2170">
        <v>636</v>
      </c>
      <c r="AU2170">
        <v>0.39</v>
      </c>
      <c r="AW2170">
        <v>0.33636199999999999</v>
      </c>
      <c r="AX2170">
        <v>0.70793099999999998</v>
      </c>
      <c r="AY2170">
        <v>7.0982400000000001E-2</v>
      </c>
      <c r="AZ2170">
        <v>17756</v>
      </c>
    </row>
    <row r="2171" spans="1:52">
      <c r="A2171">
        <v>2003</v>
      </c>
      <c r="B2171">
        <v>190594</v>
      </c>
      <c r="C2171" t="s">
        <v>236</v>
      </c>
      <c r="D2171" t="s">
        <v>129</v>
      </c>
      <c r="E2171">
        <f t="shared" si="33"/>
        <v>1</v>
      </c>
      <c r="F2171">
        <f>IF(ISNA(VLOOKUP(B2171,criteria!$U$2:$U$174,1,0)),0,1)</f>
        <v>1</v>
      </c>
      <c r="G2171">
        <v>0.26802709422961501</v>
      </c>
      <c r="H2171">
        <v>0.47696737044145876</v>
      </c>
      <c r="I2171">
        <v>11663</v>
      </c>
      <c r="J2171">
        <v>3126</v>
      </c>
      <c r="K2171">
        <v>1445</v>
      </c>
      <c r="L2171">
        <v>46</v>
      </c>
      <c r="M2171">
        <v>1491</v>
      </c>
      <c r="N2171">
        <v>10021</v>
      </c>
      <c r="O2171" t="s">
        <v>130</v>
      </c>
      <c r="V2171">
        <v>92248000</v>
      </c>
      <c r="W2171">
        <v>69458000</v>
      </c>
      <c r="Y2171">
        <v>17255296</v>
      </c>
      <c r="Z2171">
        <v>38886964</v>
      </c>
      <c r="AA2171">
        <v>85912832</v>
      </c>
      <c r="AB2171">
        <v>2546000</v>
      </c>
      <c r="AC2171">
        <v>2431000</v>
      </c>
      <c r="AD2171">
        <v>132501800</v>
      </c>
      <c r="AE2171">
        <v>72872000</v>
      </c>
      <c r="AF2171">
        <v>206164800</v>
      </c>
      <c r="AG2171">
        <v>94712784</v>
      </c>
      <c r="AH2171">
        <v>28490610</v>
      </c>
      <c r="AI2171">
        <v>3463952.5</v>
      </c>
      <c r="AJ2171">
        <v>31954562</v>
      </c>
      <c r="AK2171">
        <v>9991238</v>
      </c>
      <c r="AL2171">
        <v>17578224</v>
      </c>
      <c r="AM2171">
        <v>192571808</v>
      </c>
      <c r="AN2171">
        <v>102249496</v>
      </c>
      <c r="AO2171">
        <v>32044216</v>
      </c>
      <c r="AP2171">
        <v>10668000</v>
      </c>
      <c r="AQ2171">
        <v>11966000</v>
      </c>
      <c r="AR2171">
        <v>206164800</v>
      </c>
      <c r="AS2171">
        <v>192571808</v>
      </c>
      <c r="AT2171">
        <v>468</v>
      </c>
      <c r="AU2171">
        <v>0.31900000000000001</v>
      </c>
      <c r="AW2171">
        <v>0.35263899999999998</v>
      </c>
      <c r="AX2171">
        <v>0.70290600000000003</v>
      </c>
      <c r="AY2171">
        <v>7.2543999999999997E-2</v>
      </c>
      <c r="AZ2171">
        <v>17223</v>
      </c>
    </row>
    <row r="2172" spans="1:52">
      <c r="A2172">
        <v>2004</v>
      </c>
      <c r="B2172">
        <v>190594</v>
      </c>
      <c r="C2172" t="s">
        <v>236</v>
      </c>
      <c r="D2172" t="s">
        <v>129</v>
      </c>
      <c r="E2172">
        <f t="shared" si="33"/>
        <v>1</v>
      </c>
      <c r="F2172">
        <f>IF(ISNA(VLOOKUP(B2172,criteria!$U$2:$U$174,1,0)),0,1)</f>
        <v>1</v>
      </c>
      <c r="G2172">
        <v>0.29026632847178185</v>
      </c>
      <c r="H2172">
        <v>0.46258874931731292</v>
      </c>
      <c r="I2172">
        <v>12616</v>
      </c>
      <c r="J2172">
        <v>3662</v>
      </c>
      <c r="K2172">
        <v>1661</v>
      </c>
      <c r="L2172">
        <v>33</v>
      </c>
      <c r="M2172">
        <v>1694</v>
      </c>
      <c r="N2172">
        <v>10021</v>
      </c>
      <c r="O2172" t="s">
        <v>130</v>
      </c>
      <c r="P2172" t="s">
        <v>50</v>
      </c>
      <c r="V2172">
        <v>94864000</v>
      </c>
      <c r="W2172">
        <v>71182000</v>
      </c>
      <c r="Y2172">
        <v>14724609</v>
      </c>
      <c r="Z2172">
        <v>38880576</v>
      </c>
      <c r="AA2172">
        <v>89354744</v>
      </c>
      <c r="AB2172">
        <v>2389000</v>
      </c>
      <c r="AC2172">
        <v>2624000</v>
      </c>
      <c r="AD2172">
        <v>132542320</v>
      </c>
      <c r="AE2172">
        <v>77114000</v>
      </c>
      <c r="AF2172">
        <v>210490320</v>
      </c>
      <c r="AG2172">
        <v>103458536</v>
      </c>
      <c r="AH2172">
        <v>28719794</v>
      </c>
      <c r="AI2172">
        <v>4025288.25</v>
      </c>
      <c r="AJ2172">
        <v>32745082</v>
      </c>
      <c r="AK2172">
        <v>10886570</v>
      </c>
      <c r="AL2172">
        <v>16811414</v>
      </c>
      <c r="AM2172">
        <v>205200320</v>
      </c>
      <c r="AN2172">
        <v>103199624</v>
      </c>
      <c r="AO2172">
        <v>35235960</v>
      </c>
      <c r="AP2172">
        <v>15415000</v>
      </c>
      <c r="AQ2172">
        <v>16322000</v>
      </c>
      <c r="AR2172">
        <v>210490320</v>
      </c>
      <c r="AS2172">
        <v>205200320</v>
      </c>
      <c r="AT2172">
        <v>663</v>
      </c>
      <c r="AU2172">
        <v>0.36699999999999999</v>
      </c>
      <c r="AW2172">
        <v>0.33793600000000001</v>
      </c>
      <c r="AX2172">
        <v>0.70423599999999997</v>
      </c>
      <c r="AY2172">
        <v>6.8856100000000003E-2</v>
      </c>
      <c r="AZ2172">
        <v>17223</v>
      </c>
    </row>
    <row r="2173" spans="1:52">
      <c r="A2173">
        <v>2005</v>
      </c>
      <c r="B2173">
        <v>190594</v>
      </c>
      <c r="C2173" t="s">
        <v>160</v>
      </c>
      <c r="D2173" t="s">
        <v>129</v>
      </c>
      <c r="E2173">
        <f t="shared" si="33"/>
        <v>1</v>
      </c>
      <c r="F2173">
        <f>IF(ISNA(VLOOKUP(B2173,criteria!$U$2:$U$174,1,0)),0,1)</f>
        <v>1</v>
      </c>
      <c r="G2173">
        <v>0.35677395554735775</v>
      </c>
      <c r="H2173">
        <v>0.24247124208349488</v>
      </c>
      <c r="I2173">
        <v>21686</v>
      </c>
      <c r="J2173">
        <v>7737</v>
      </c>
      <c r="K2173">
        <v>1824</v>
      </c>
      <c r="L2173">
        <v>52</v>
      </c>
      <c r="M2173">
        <v>1876</v>
      </c>
      <c r="N2173">
        <v>10021</v>
      </c>
      <c r="O2173" t="s">
        <v>130</v>
      </c>
      <c r="P2173" t="s">
        <v>50</v>
      </c>
      <c r="Q2173" t="s">
        <v>54</v>
      </c>
      <c r="V2173">
        <v>101149000</v>
      </c>
      <c r="W2173">
        <v>77356000</v>
      </c>
      <c r="X2173">
        <v>50000</v>
      </c>
      <c r="Y2173">
        <v>15276908</v>
      </c>
      <c r="Z2173">
        <v>39144572</v>
      </c>
      <c r="AA2173">
        <v>111474816</v>
      </c>
      <c r="AB2173">
        <v>2711000</v>
      </c>
      <c r="AC2173">
        <v>819000</v>
      </c>
      <c r="AD2173">
        <v>139305376</v>
      </c>
      <c r="AE2173">
        <v>98773000</v>
      </c>
      <c r="AF2173">
        <v>238776384</v>
      </c>
      <c r="AG2173">
        <v>113111296</v>
      </c>
      <c r="AH2173">
        <v>28465086</v>
      </c>
      <c r="AI2173">
        <v>4208226.5</v>
      </c>
      <c r="AJ2173">
        <v>32673312</v>
      </c>
      <c r="AK2173">
        <v>12566933</v>
      </c>
      <c r="AL2173">
        <v>19504432</v>
      </c>
      <c r="AM2173">
        <v>239299968</v>
      </c>
      <c r="AN2173">
        <v>108241424</v>
      </c>
      <c r="AO2173">
        <v>34899784</v>
      </c>
      <c r="AP2173">
        <v>16322000</v>
      </c>
      <c r="AQ2173">
        <v>15031000</v>
      </c>
      <c r="AR2173">
        <v>238776384</v>
      </c>
      <c r="AS2173">
        <v>239299968</v>
      </c>
      <c r="AT2173">
        <v>653</v>
      </c>
      <c r="AU2173">
        <v>0.375</v>
      </c>
      <c r="AW2173">
        <v>0.33641599999999999</v>
      </c>
      <c r="AX2173">
        <v>0.70612200000000003</v>
      </c>
      <c r="AY2173">
        <v>6.41761E-2</v>
      </c>
      <c r="AZ2173">
        <v>17997</v>
      </c>
    </row>
    <row r="2174" spans="1:52">
      <c r="A2174">
        <v>2006</v>
      </c>
      <c r="B2174">
        <v>190594</v>
      </c>
      <c r="C2174" t="s">
        <v>160</v>
      </c>
      <c r="D2174" t="s">
        <v>129</v>
      </c>
      <c r="E2174">
        <f t="shared" si="33"/>
        <v>1</v>
      </c>
      <c r="F2174">
        <f>IF(ISNA(VLOOKUP(B2174,criteria!$U$2:$U$174,1,0)),0,1)</f>
        <v>1</v>
      </c>
      <c r="G2174">
        <v>0.35035774807004333</v>
      </c>
      <c r="H2174">
        <v>0.24680908235926374</v>
      </c>
      <c r="I2174">
        <v>21244</v>
      </c>
      <c r="J2174">
        <v>7443</v>
      </c>
      <c r="K2174">
        <v>1776</v>
      </c>
      <c r="L2174">
        <v>61</v>
      </c>
      <c r="M2174">
        <v>1837</v>
      </c>
      <c r="N2174">
        <v>10021</v>
      </c>
      <c r="O2174" t="s">
        <v>130</v>
      </c>
      <c r="P2174" t="s">
        <v>50</v>
      </c>
      <c r="Q2174" t="s">
        <v>54</v>
      </c>
      <c r="V2174">
        <v>100547000</v>
      </c>
      <c r="W2174">
        <v>77376000</v>
      </c>
      <c r="X2174">
        <v>142000</v>
      </c>
      <c r="Y2174">
        <v>15687381</v>
      </c>
      <c r="Z2174">
        <v>38395452</v>
      </c>
      <c r="AA2174">
        <v>113423456</v>
      </c>
      <c r="AB2174">
        <v>1110000</v>
      </c>
      <c r="AC2174">
        <v>1020000</v>
      </c>
      <c r="AD2174">
        <v>138278912</v>
      </c>
      <c r="AE2174">
        <v>101845000</v>
      </c>
      <c r="AF2174">
        <v>240821904</v>
      </c>
      <c r="AG2174">
        <v>116853784</v>
      </c>
      <c r="AH2174">
        <v>26393078</v>
      </c>
      <c r="AI2174">
        <v>4450008.5</v>
      </c>
      <c r="AJ2174">
        <v>30843086</v>
      </c>
      <c r="AK2174">
        <v>11611417</v>
      </c>
      <c r="AL2174">
        <v>18908190</v>
      </c>
      <c r="AM2174">
        <v>244094352</v>
      </c>
      <c r="AN2174">
        <v>110914976</v>
      </c>
      <c r="AO2174">
        <v>35732240</v>
      </c>
      <c r="AP2174">
        <v>40360444</v>
      </c>
      <c r="AQ2174">
        <v>49824984</v>
      </c>
      <c r="AR2174">
        <v>240821904</v>
      </c>
      <c r="AS2174">
        <v>244094352</v>
      </c>
      <c r="AT2174">
        <v>673</v>
      </c>
      <c r="AU2174">
        <v>0.35899999999999999</v>
      </c>
      <c r="AW2174">
        <v>0.33611400000000002</v>
      </c>
      <c r="AX2174">
        <v>0.69857800000000003</v>
      </c>
      <c r="AY2174">
        <v>6.42654E-2</v>
      </c>
      <c r="AZ2174">
        <v>18722</v>
      </c>
    </row>
    <row r="2175" spans="1:52">
      <c r="A2175">
        <v>2007</v>
      </c>
      <c r="B2175">
        <v>190594</v>
      </c>
      <c r="C2175" t="s">
        <v>160</v>
      </c>
      <c r="D2175" t="s">
        <v>129</v>
      </c>
      <c r="E2175">
        <f t="shared" si="33"/>
        <v>1</v>
      </c>
      <c r="F2175">
        <f>IF(ISNA(VLOOKUP(B2175,criteria!$U$2:$U$174,1,0)),0,1)</f>
        <v>1</v>
      </c>
      <c r="G2175">
        <v>0.33669262482821805</v>
      </c>
      <c r="H2175">
        <v>0.25360544217687075</v>
      </c>
      <c r="I2175">
        <v>21830</v>
      </c>
      <c r="J2175">
        <v>7350</v>
      </c>
      <c r="K2175">
        <v>1813</v>
      </c>
      <c r="L2175">
        <v>51</v>
      </c>
      <c r="M2175">
        <v>1864</v>
      </c>
      <c r="N2175">
        <v>10065</v>
      </c>
      <c r="O2175" t="s">
        <v>130</v>
      </c>
      <c r="P2175" t="s">
        <v>50</v>
      </c>
      <c r="Q2175" t="s">
        <v>54</v>
      </c>
      <c r="V2175">
        <v>103447000</v>
      </c>
      <c r="W2175">
        <v>77646000</v>
      </c>
      <c r="X2175">
        <v>101000</v>
      </c>
      <c r="Y2175">
        <v>16552006</v>
      </c>
      <c r="Z2175">
        <v>39077616</v>
      </c>
      <c r="AA2175">
        <v>131555168</v>
      </c>
      <c r="AB2175">
        <v>1772000</v>
      </c>
      <c r="AC2175">
        <v>947000</v>
      </c>
      <c r="AD2175">
        <v>139997792</v>
      </c>
      <c r="AE2175">
        <v>115192000</v>
      </c>
      <c r="AF2175">
        <v>255887792</v>
      </c>
      <c r="AG2175">
        <v>128921792</v>
      </c>
      <c r="AH2175">
        <v>25790048</v>
      </c>
      <c r="AI2175">
        <v>3959844.75</v>
      </c>
      <c r="AJ2175">
        <v>29749892</v>
      </c>
      <c r="AK2175">
        <v>14352245</v>
      </c>
      <c r="AL2175">
        <v>21684068</v>
      </c>
      <c r="AM2175">
        <v>268289344</v>
      </c>
      <c r="AN2175">
        <v>119396024</v>
      </c>
      <c r="AO2175">
        <v>39893720</v>
      </c>
      <c r="AP2175">
        <v>49824984</v>
      </c>
      <c r="AQ2175">
        <v>48914864</v>
      </c>
      <c r="AR2175">
        <v>255887792</v>
      </c>
      <c r="AS2175">
        <v>268289344</v>
      </c>
      <c r="AT2175">
        <v>605</v>
      </c>
      <c r="AU2175">
        <v>0.41899999999999998</v>
      </c>
      <c r="AW2175">
        <v>0.33766000000000002</v>
      </c>
      <c r="AX2175">
        <v>0.69337899999999997</v>
      </c>
      <c r="AY2175">
        <v>6.8284399999999995E-2</v>
      </c>
      <c r="AZ2175">
        <v>19035.5</v>
      </c>
    </row>
    <row r="2176" spans="1:52">
      <c r="A2176">
        <v>2008</v>
      </c>
      <c r="B2176">
        <v>190594</v>
      </c>
      <c r="C2176" t="s">
        <v>160</v>
      </c>
      <c r="D2176" t="s">
        <v>129</v>
      </c>
      <c r="E2176">
        <f t="shared" si="33"/>
        <v>1</v>
      </c>
      <c r="F2176">
        <f>IF(ISNA(VLOOKUP(B2176,criteria!$U$2:$U$174,1,0)),0,1)</f>
        <v>1</v>
      </c>
      <c r="G2176">
        <v>0.30241690619812961</v>
      </c>
      <c r="H2176">
        <v>0.25515394912985273</v>
      </c>
      <c r="I2176">
        <v>24701</v>
      </c>
      <c r="J2176">
        <v>7470</v>
      </c>
      <c r="K2176">
        <v>1854</v>
      </c>
      <c r="L2176">
        <v>52</v>
      </c>
      <c r="M2176">
        <v>1906</v>
      </c>
      <c r="N2176">
        <v>10065</v>
      </c>
      <c r="O2176" t="s">
        <v>130</v>
      </c>
      <c r="P2176" t="s">
        <v>50</v>
      </c>
      <c r="Q2176" t="s">
        <v>54</v>
      </c>
      <c r="V2176">
        <v>109366328</v>
      </c>
      <c r="W2176">
        <v>82236656</v>
      </c>
      <c r="X2176">
        <v>69521</v>
      </c>
      <c r="Y2176">
        <v>15252109</v>
      </c>
      <c r="Z2176">
        <v>42184216</v>
      </c>
      <c r="AA2176">
        <v>132865184</v>
      </c>
      <c r="AB2176">
        <v>1271659</v>
      </c>
      <c r="AC2176">
        <v>32126150</v>
      </c>
      <c r="AD2176">
        <v>147220224</v>
      </c>
      <c r="AE2176">
        <v>148793776</v>
      </c>
      <c r="AF2176">
        <v>311329344</v>
      </c>
      <c r="AG2176">
        <v>130107280</v>
      </c>
      <c r="AH2176">
        <v>26223352</v>
      </c>
      <c r="AI2176">
        <v>3933565</v>
      </c>
      <c r="AJ2176">
        <v>30156916</v>
      </c>
      <c r="AK2176">
        <v>24092372</v>
      </c>
      <c r="AL2176">
        <v>26966536</v>
      </c>
      <c r="AM2176">
        <v>307532832</v>
      </c>
      <c r="AN2176">
        <v>138357984</v>
      </c>
      <c r="AO2176">
        <v>40808016</v>
      </c>
      <c r="AP2176">
        <v>48914864</v>
      </c>
      <c r="AQ2176">
        <v>37673216</v>
      </c>
      <c r="AR2176">
        <v>311329344</v>
      </c>
      <c r="AS2176">
        <v>307532832</v>
      </c>
      <c r="AT2176">
        <v>726</v>
      </c>
      <c r="AU2176">
        <v>0.437</v>
      </c>
      <c r="AW2176">
        <v>0.31420100000000001</v>
      </c>
      <c r="AX2176">
        <v>0.68151300000000004</v>
      </c>
      <c r="AY2176">
        <v>6.9139000000000006E-2</v>
      </c>
      <c r="AZ2176">
        <v>20783</v>
      </c>
    </row>
    <row r="2177" spans="1:52">
      <c r="A2177">
        <v>2009</v>
      </c>
      <c r="B2177">
        <v>190594</v>
      </c>
      <c r="C2177" t="s">
        <v>160</v>
      </c>
      <c r="D2177" t="s">
        <v>129</v>
      </c>
      <c r="E2177">
        <f t="shared" si="33"/>
        <v>1</v>
      </c>
      <c r="F2177">
        <f>IF(ISNA(VLOOKUP(B2177,criteria!$U$2:$U$174,1,0)),0,1)</f>
        <v>1</v>
      </c>
      <c r="G2177">
        <v>0.2820899271539814</v>
      </c>
      <c r="H2177">
        <v>0.25976338888182166</v>
      </c>
      <c r="I2177">
        <v>27867</v>
      </c>
      <c r="J2177">
        <v>7861</v>
      </c>
      <c r="K2177">
        <v>1988</v>
      </c>
      <c r="L2177">
        <v>54</v>
      </c>
      <c r="M2177">
        <v>2042</v>
      </c>
      <c r="N2177">
        <v>10065</v>
      </c>
      <c r="O2177" t="s">
        <v>130</v>
      </c>
      <c r="P2177" t="s">
        <v>50</v>
      </c>
      <c r="Q2177" t="s">
        <v>54</v>
      </c>
      <c r="R2177">
        <v>-73.965199999999996</v>
      </c>
      <c r="S2177">
        <v>40.768999999999998</v>
      </c>
      <c r="V2177">
        <v>131937592</v>
      </c>
      <c r="W2177">
        <v>98756048</v>
      </c>
      <c r="X2177">
        <v>1848734</v>
      </c>
      <c r="Y2177">
        <v>13741820</v>
      </c>
      <c r="Z2177">
        <v>53121840</v>
      </c>
      <c r="AA2177">
        <v>142143712</v>
      </c>
      <c r="AB2177">
        <v>912593</v>
      </c>
      <c r="AC2177">
        <v>9779970</v>
      </c>
      <c r="AD2177">
        <v>172634672</v>
      </c>
      <c r="AE2177">
        <v>134669088</v>
      </c>
      <c r="AF2177">
        <v>346194976</v>
      </c>
      <c r="AG2177">
        <v>146429888</v>
      </c>
      <c r="AH2177">
        <v>29311408</v>
      </c>
      <c r="AI2177">
        <v>5293704</v>
      </c>
      <c r="AJ2177">
        <v>34605112</v>
      </c>
      <c r="AK2177">
        <v>28150078</v>
      </c>
      <c r="AL2177">
        <v>28824112</v>
      </c>
      <c r="AM2177">
        <v>337285312</v>
      </c>
      <c r="AN2177">
        <v>149343680</v>
      </c>
      <c r="AO2177">
        <v>57345136</v>
      </c>
      <c r="AP2177">
        <v>37673216</v>
      </c>
      <c r="AQ2177">
        <v>54684776</v>
      </c>
      <c r="AR2177">
        <v>346194976</v>
      </c>
      <c r="AS2177">
        <v>337285312</v>
      </c>
      <c r="AT2177">
        <v>843</v>
      </c>
      <c r="AU2177">
        <v>0.46200000000000002</v>
      </c>
      <c r="AW2177">
        <v>0.292603</v>
      </c>
      <c r="AX2177">
        <v>0.67543399999999998</v>
      </c>
      <c r="AY2177">
        <v>7.1598200000000001E-2</v>
      </c>
      <c r="AZ2177">
        <v>23129</v>
      </c>
    </row>
    <row r="2178" spans="1:52">
      <c r="A2178">
        <v>2010</v>
      </c>
      <c r="B2178">
        <v>190594</v>
      </c>
      <c r="C2178" t="s">
        <v>160</v>
      </c>
      <c r="D2178" t="s">
        <v>129</v>
      </c>
      <c r="E2178">
        <f t="shared" ref="E2178:E2241" si="34">IF(M2178&gt;999,1,0)</f>
        <v>1</v>
      </c>
      <c r="F2178">
        <f>IF(ISNA(VLOOKUP(B2178,criteria!$U$2:$U$174,1,0)),0,1)</f>
        <v>1</v>
      </c>
      <c r="G2178">
        <v>0.25850830358020244</v>
      </c>
      <c r="H2178">
        <v>0.25696908261530665</v>
      </c>
      <c r="I2178">
        <v>30529</v>
      </c>
      <c r="J2178">
        <v>7892</v>
      </c>
      <c r="K2178">
        <v>1983</v>
      </c>
      <c r="L2178">
        <v>45</v>
      </c>
      <c r="M2178">
        <v>2028</v>
      </c>
      <c r="N2178">
        <v>10065</v>
      </c>
      <c r="O2178" t="s">
        <v>130</v>
      </c>
      <c r="P2178" t="s">
        <v>50</v>
      </c>
      <c r="Q2178" t="s">
        <v>54</v>
      </c>
      <c r="R2178">
        <v>-73.965100000000007</v>
      </c>
      <c r="S2178">
        <v>40.768999999999998</v>
      </c>
      <c r="V2178">
        <v>135242160</v>
      </c>
      <c r="W2178">
        <v>99973024</v>
      </c>
      <c r="X2178">
        <v>390475</v>
      </c>
      <c r="Y2178">
        <v>17636520</v>
      </c>
      <c r="Z2178">
        <v>59076132</v>
      </c>
      <c r="AA2178">
        <v>138909360</v>
      </c>
      <c r="AB2178">
        <v>963145</v>
      </c>
      <c r="AC2178">
        <v>18341364</v>
      </c>
      <c r="AD2178">
        <v>170923280</v>
      </c>
      <c r="AE2178">
        <v>149056128</v>
      </c>
      <c r="AF2178">
        <v>355455200</v>
      </c>
      <c r="AG2178">
        <v>155997728</v>
      </c>
      <c r="AH2178">
        <v>30462380</v>
      </c>
      <c r="AI2178">
        <v>4357905</v>
      </c>
      <c r="AJ2178">
        <v>34820284</v>
      </c>
      <c r="AK2178">
        <v>28328464</v>
      </c>
      <c r="AL2178">
        <v>28944806</v>
      </c>
      <c r="AM2178">
        <v>350743552</v>
      </c>
      <c r="AN2178">
        <v>154367456</v>
      </c>
      <c r="AO2178">
        <v>60282792</v>
      </c>
      <c r="AP2178">
        <v>54684776</v>
      </c>
      <c r="AQ2178">
        <v>65664448</v>
      </c>
      <c r="AR2178">
        <v>355455200</v>
      </c>
      <c r="AS2178">
        <v>350743552</v>
      </c>
      <c r="AT2178">
        <v>816</v>
      </c>
      <c r="AU2178">
        <v>0.45900000000000002</v>
      </c>
      <c r="AW2178">
        <v>0.297906</v>
      </c>
      <c r="AX2178">
        <v>0.68399600000000005</v>
      </c>
      <c r="AY2178">
        <v>6.9197999999999996E-2</v>
      </c>
      <c r="AZ2178">
        <v>23101</v>
      </c>
    </row>
    <row r="2179" spans="1:52">
      <c r="A2179">
        <v>2011</v>
      </c>
      <c r="B2179">
        <v>190594</v>
      </c>
      <c r="C2179" t="s">
        <v>160</v>
      </c>
      <c r="D2179" t="s">
        <v>129</v>
      </c>
      <c r="E2179">
        <f t="shared" si="34"/>
        <v>1</v>
      </c>
      <c r="F2179">
        <f>IF(ISNA(VLOOKUP(B2179,criteria!$U$2:$U$174,1,0)),0,1)</f>
        <v>1</v>
      </c>
      <c r="G2179">
        <v>0.25132205182443151</v>
      </c>
      <c r="H2179">
        <v>0.23513940031562336</v>
      </c>
      <c r="I2179">
        <v>30256</v>
      </c>
      <c r="J2179">
        <v>7604</v>
      </c>
      <c r="K2179">
        <v>1740</v>
      </c>
      <c r="L2179">
        <v>48</v>
      </c>
      <c r="M2179">
        <v>1788</v>
      </c>
      <c r="N2179">
        <v>10065</v>
      </c>
      <c r="O2179" t="s">
        <v>130</v>
      </c>
      <c r="P2179" t="s">
        <v>50</v>
      </c>
      <c r="Q2179" t="s">
        <v>54</v>
      </c>
      <c r="R2179">
        <v>-73.964799999999997</v>
      </c>
      <c r="S2179">
        <v>40.768700000000003</v>
      </c>
      <c r="T2179">
        <v>3.9E-2</v>
      </c>
      <c r="U2179">
        <v>1753</v>
      </c>
      <c r="V2179">
        <v>147945552</v>
      </c>
      <c r="W2179">
        <v>105441200</v>
      </c>
      <c r="X2179">
        <v>355000</v>
      </c>
      <c r="Y2179">
        <v>15539643</v>
      </c>
      <c r="Z2179">
        <v>60274256</v>
      </c>
      <c r="AA2179">
        <v>145901264</v>
      </c>
      <c r="AB2179">
        <v>1490529</v>
      </c>
      <c r="AC2179">
        <v>13409557</v>
      </c>
      <c r="AD2179">
        <v>186860288</v>
      </c>
      <c r="AE2179">
        <v>143011200</v>
      </c>
      <c r="AF2179">
        <v>355601184</v>
      </c>
      <c r="AG2179">
        <v>154788864</v>
      </c>
      <c r="AH2179">
        <v>31906722</v>
      </c>
      <c r="AI2179">
        <v>4985861</v>
      </c>
      <c r="AJ2179">
        <v>36892584</v>
      </c>
      <c r="AK2179">
        <v>31320248</v>
      </c>
      <c r="AL2179">
        <v>29024204</v>
      </c>
      <c r="AM2179">
        <v>346621824</v>
      </c>
      <c r="AN2179">
        <v>154710064</v>
      </c>
      <c r="AO2179">
        <v>49949928</v>
      </c>
      <c r="AP2179">
        <v>65664448</v>
      </c>
      <c r="AQ2179">
        <v>63089832</v>
      </c>
      <c r="AR2179">
        <v>355601184</v>
      </c>
      <c r="AS2179">
        <v>346621824</v>
      </c>
      <c r="AT2179">
        <v>829</v>
      </c>
      <c r="AU2179">
        <v>0.45700000000000002</v>
      </c>
      <c r="AW2179">
        <v>0.29212199999999999</v>
      </c>
      <c r="AX2179">
        <v>0.68814200000000003</v>
      </c>
      <c r="AY2179">
        <v>6.0185900000000001E-2</v>
      </c>
      <c r="AZ2179">
        <v>22069</v>
      </c>
    </row>
    <row r="2180" spans="1:52">
      <c r="A2180">
        <v>2012</v>
      </c>
      <c r="B2180">
        <v>190594</v>
      </c>
      <c r="C2180" t="s">
        <v>160</v>
      </c>
      <c r="D2180" t="s">
        <v>129</v>
      </c>
      <c r="E2180">
        <f t="shared" si="34"/>
        <v>1</v>
      </c>
      <c r="F2180">
        <f>IF(ISNA(VLOOKUP(B2180,criteria!$U$2:$U$174,1,0)),0,1)</f>
        <v>1</v>
      </c>
      <c r="G2180">
        <v>0.2723639817878083</v>
      </c>
      <c r="H2180">
        <v>0.26181599518941673</v>
      </c>
      <c r="I2180">
        <v>30529</v>
      </c>
      <c r="J2180">
        <v>8315</v>
      </c>
      <c r="K2180">
        <v>2130</v>
      </c>
      <c r="L2180">
        <v>47</v>
      </c>
      <c r="M2180">
        <v>2177</v>
      </c>
      <c r="N2180">
        <v>10065</v>
      </c>
      <c r="O2180" t="s">
        <v>130</v>
      </c>
      <c r="P2180" t="s">
        <v>50</v>
      </c>
      <c r="Q2180" t="s">
        <v>54</v>
      </c>
      <c r="R2180">
        <v>-73.964799999999997</v>
      </c>
      <c r="S2180">
        <v>40.768700000000003</v>
      </c>
      <c r="T2180">
        <v>4.4999999999999998E-2</v>
      </c>
      <c r="U2180">
        <v>1637</v>
      </c>
      <c r="V2180">
        <v>149141840</v>
      </c>
      <c r="W2180">
        <v>109035328</v>
      </c>
      <c r="X2180">
        <v>629318</v>
      </c>
      <c r="Y2180">
        <v>15906908</v>
      </c>
      <c r="Z2180">
        <v>58866668</v>
      </c>
      <c r="AA2180">
        <v>147084608</v>
      </c>
      <c r="AB2180">
        <v>1937738</v>
      </c>
      <c r="AC2180">
        <v>17468616</v>
      </c>
      <c r="AD2180">
        <v>185191200</v>
      </c>
      <c r="AE2180">
        <v>152278304</v>
      </c>
      <c r="AF2180">
        <v>359427008</v>
      </c>
      <c r="AG2180">
        <v>161571152</v>
      </c>
      <c r="AH2180">
        <v>29908168</v>
      </c>
      <c r="AI2180">
        <v>4894901</v>
      </c>
      <c r="AJ2180">
        <v>34803068</v>
      </c>
      <c r="AK2180">
        <v>31518200</v>
      </c>
      <c r="AL2180">
        <v>28209218</v>
      </c>
      <c r="AM2180">
        <v>346443968</v>
      </c>
      <c r="AN2180">
        <v>156731136</v>
      </c>
      <c r="AO2180">
        <v>59791920</v>
      </c>
      <c r="AP2180">
        <v>63089832</v>
      </c>
      <c r="AQ2180">
        <v>73847744</v>
      </c>
      <c r="AR2180">
        <v>359427008</v>
      </c>
      <c r="AS2180">
        <v>346443968</v>
      </c>
      <c r="AT2180">
        <v>934</v>
      </c>
      <c r="AU2180">
        <v>0.504</v>
      </c>
      <c r="AW2180">
        <v>0.31281599999999998</v>
      </c>
      <c r="AX2180">
        <v>0.67543900000000001</v>
      </c>
      <c r="AY2180">
        <v>5.81326E-2</v>
      </c>
      <c r="AZ2180">
        <v>20903.5</v>
      </c>
    </row>
    <row r="2181" spans="1:52">
      <c r="A2181">
        <v>2013</v>
      </c>
      <c r="B2181">
        <v>190594</v>
      </c>
      <c r="C2181" t="s">
        <v>160</v>
      </c>
      <c r="D2181" t="s">
        <v>129</v>
      </c>
      <c r="E2181">
        <f t="shared" si="34"/>
        <v>1</v>
      </c>
      <c r="F2181">
        <f>IF(ISNA(VLOOKUP(B2181,criteria!$U$2:$U$174,1,0)),0,1)</f>
        <v>1</v>
      </c>
      <c r="G2181">
        <v>0.29715846283893621</v>
      </c>
      <c r="H2181">
        <v>0.21564551422319475</v>
      </c>
      <c r="I2181">
        <v>30758</v>
      </c>
      <c r="J2181">
        <v>9140</v>
      </c>
      <c r="K2181">
        <v>1924</v>
      </c>
      <c r="L2181">
        <v>47</v>
      </c>
      <c r="M2181">
        <v>1971</v>
      </c>
      <c r="N2181">
        <v>10065</v>
      </c>
      <c r="O2181" t="s">
        <v>130</v>
      </c>
      <c r="P2181" t="s">
        <v>50</v>
      </c>
      <c r="Q2181" t="s">
        <v>54</v>
      </c>
      <c r="R2181">
        <v>-73.964799999999997</v>
      </c>
      <c r="S2181">
        <v>40.768700000000003</v>
      </c>
      <c r="T2181">
        <v>5.2999999999999999E-2</v>
      </c>
      <c r="U2181">
        <v>2005</v>
      </c>
      <c r="V2181">
        <v>155397184</v>
      </c>
      <c r="W2181">
        <v>106984944</v>
      </c>
      <c r="X2181">
        <v>675</v>
      </c>
      <c r="Y2181">
        <v>17519366</v>
      </c>
      <c r="Z2181">
        <v>56330724</v>
      </c>
      <c r="AA2181">
        <v>148860160</v>
      </c>
      <c r="AB2181">
        <v>1293297</v>
      </c>
      <c r="AC2181">
        <v>24955536</v>
      </c>
      <c r="AD2181">
        <v>181509664</v>
      </c>
      <c r="AE2181">
        <v>161715936</v>
      </c>
      <c r="AF2181">
        <v>352916960</v>
      </c>
      <c r="AG2181">
        <v>165063072</v>
      </c>
      <c r="AH2181">
        <v>31182164</v>
      </c>
      <c r="AI2181">
        <v>4266765</v>
      </c>
      <c r="AJ2181">
        <v>35448928</v>
      </c>
      <c r="AK2181">
        <v>35678344</v>
      </c>
      <c r="AL2181">
        <v>26216540</v>
      </c>
      <c r="AM2181">
        <v>353301696</v>
      </c>
      <c r="AN2181">
        <v>160734288</v>
      </c>
      <c r="AO2181">
        <v>66002120</v>
      </c>
      <c r="AP2181">
        <v>73847744</v>
      </c>
      <c r="AQ2181">
        <v>92874568</v>
      </c>
      <c r="AR2181">
        <v>352916960</v>
      </c>
      <c r="AS2181">
        <v>353301696</v>
      </c>
      <c r="AT2181">
        <v>1027</v>
      </c>
      <c r="AU2181">
        <v>0.51700000000000002</v>
      </c>
      <c r="AW2181">
        <v>0.31482900000000003</v>
      </c>
      <c r="AX2181">
        <v>0.66993499999999995</v>
      </c>
      <c r="AY2181">
        <v>5.9435799999999997E-2</v>
      </c>
      <c r="AZ2181">
        <v>20261</v>
      </c>
    </row>
    <row r="2182" spans="1:52">
      <c r="A2182">
        <v>2014</v>
      </c>
      <c r="B2182">
        <v>190594</v>
      </c>
      <c r="C2182" t="s">
        <v>160</v>
      </c>
      <c r="D2182" t="s">
        <v>129</v>
      </c>
      <c r="E2182">
        <f t="shared" si="34"/>
        <v>1</v>
      </c>
      <c r="F2182">
        <f>IF(ISNA(VLOOKUP(B2182,criteria!$U$2:$U$174,1,0)),0,1)</f>
        <v>1</v>
      </c>
      <c r="G2182">
        <v>0.34667357871090376</v>
      </c>
      <c r="H2182">
        <v>0.20735719270262187</v>
      </c>
      <c r="I2182">
        <v>28935</v>
      </c>
      <c r="J2182">
        <v>10031</v>
      </c>
      <c r="K2182">
        <v>2038</v>
      </c>
      <c r="L2182">
        <v>42</v>
      </c>
      <c r="M2182">
        <v>2080</v>
      </c>
      <c r="T2182">
        <v>4.2000000000000003E-2</v>
      </c>
      <c r="U2182">
        <v>2232</v>
      </c>
      <c r="V2182">
        <v>163364400</v>
      </c>
      <c r="W2182">
        <v>112713912</v>
      </c>
      <c r="Y2182">
        <v>21042800</v>
      </c>
      <c r="Z2182">
        <v>59491860</v>
      </c>
      <c r="AA2182">
        <v>156245440</v>
      </c>
      <c r="AB2182">
        <v>670077</v>
      </c>
      <c r="AC2182">
        <v>127497264</v>
      </c>
      <c r="AD2182">
        <v>194524864</v>
      </c>
      <c r="AE2182">
        <v>266718064</v>
      </c>
      <c r="AF2182">
        <v>494704800</v>
      </c>
      <c r="AG2182">
        <v>191528096</v>
      </c>
      <c r="AH2182">
        <v>29518662</v>
      </c>
      <c r="AI2182">
        <v>6467939</v>
      </c>
      <c r="AJ2182">
        <v>35986600</v>
      </c>
      <c r="AK2182">
        <v>33929064</v>
      </c>
      <c r="AL2182">
        <v>27232448</v>
      </c>
      <c r="AM2182">
        <v>373360224</v>
      </c>
      <c r="AN2182">
        <v>168063136</v>
      </c>
      <c r="AO2182">
        <v>63141048</v>
      </c>
      <c r="AP2182">
        <v>92874568</v>
      </c>
      <c r="AQ2182">
        <v>99012536</v>
      </c>
      <c r="AR2182">
        <v>494704800</v>
      </c>
      <c r="AS2182">
        <v>373360224</v>
      </c>
      <c r="AT2182">
        <v>1062</v>
      </c>
      <c r="AU2182">
        <v>0.53600000000000003</v>
      </c>
      <c r="AW2182">
        <v>0.27018999999999999</v>
      </c>
      <c r="AX2182">
        <v>0.67524200000000001</v>
      </c>
      <c r="AY2182">
        <v>5.6127200000000002E-2</v>
      </c>
      <c r="AZ2182">
        <v>20995.5</v>
      </c>
    </row>
    <row r="2183" spans="1:52">
      <c r="A2183">
        <v>2015</v>
      </c>
      <c r="B2183">
        <v>190594</v>
      </c>
      <c r="C2183" t="s">
        <v>160</v>
      </c>
      <c r="D2183" t="s">
        <v>129</v>
      </c>
      <c r="E2183">
        <f t="shared" si="34"/>
        <v>1</v>
      </c>
      <c r="F2183">
        <f>IF(ISNA(VLOOKUP(B2183,criteria!$U$2:$U$174,1,0)),0,1)</f>
        <v>1</v>
      </c>
      <c r="G2183">
        <v>0.38664812239221141</v>
      </c>
      <c r="H2183">
        <v>0.20291459140380003</v>
      </c>
      <c r="I2183">
        <v>28041</v>
      </c>
      <c r="J2183">
        <v>10842</v>
      </c>
      <c r="K2183">
        <v>2168</v>
      </c>
      <c r="L2183">
        <v>32</v>
      </c>
      <c r="M2183">
        <v>2200</v>
      </c>
      <c r="N2183">
        <v>10065</v>
      </c>
      <c r="O2183" t="s">
        <v>130</v>
      </c>
      <c r="P2183" t="s">
        <v>50</v>
      </c>
      <c r="Q2183" t="s">
        <v>54</v>
      </c>
      <c r="R2183">
        <v>-73.964799999999997</v>
      </c>
      <c r="S2183">
        <v>40.768700000000003</v>
      </c>
      <c r="T2183">
        <v>3.9E-2</v>
      </c>
      <c r="U2183">
        <v>2407</v>
      </c>
      <c r="V2183">
        <v>176107248</v>
      </c>
      <c r="W2183">
        <v>112564776</v>
      </c>
      <c r="X2183">
        <v>1522800</v>
      </c>
      <c r="Y2183">
        <v>24906976</v>
      </c>
      <c r="Z2183">
        <v>58003144</v>
      </c>
      <c r="AA2183">
        <v>186171168</v>
      </c>
      <c r="AB2183">
        <v>601212</v>
      </c>
      <c r="AC2183">
        <v>23685988</v>
      </c>
      <c r="AD2183">
        <v>195148032</v>
      </c>
      <c r="AE2183">
        <v>190388128</v>
      </c>
      <c r="AF2183">
        <v>407138368</v>
      </c>
      <c r="AG2183">
        <v>219832272</v>
      </c>
      <c r="AH2183">
        <v>30820910</v>
      </c>
      <c r="AI2183">
        <v>6829526</v>
      </c>
      <c r="AJ2183">
        <v>37650436</v>
      </c>
      <c r="AK2183">
        <v>33334804</v>
      </c>
      <c r="AL2183">
        <v>32570576</v>
      </c>
      <c r="AM2183">
        <v>416790144</v>
      </c>
      <c r="AN2183">
        <v>207175520</v>
      </c>
      <c r="AO2183">
        <v>102440360</v>
      </c>
      <c r="AP2183">
        <v>99012536</v>
      </c>
      <c r="AQ2183">
        <v>105741680</v>
      </c>
      <c r="AR2183">
        <v>407138368</v>
      </c>
      <c r="AS2183">
        <v>416790144</v>
      </c>
      <c r="AT2183">
        <v>928</v>
      </c>
      <c r="AU2183">
        <v>0.53300000000000003</v>
      </c>
      <c r="AW2183">
        <v>0.23788500000000001</v>
      </c>
      <c r="AX2183">
        <v>0.66740299999999997</v>
      </c>
      <c r="AY2183">
        <v>4.8934499999999999E-2</v>
      </c>
      <c r="AZ2183">
        <v>21684</v>
      </c>
    </row>
    <row r="2184" spans="1:52">
      <c r="A2184">
        <v>2016</v>
      </c>
      <c r="B2184">
        <v>190594</v>
      </c>
      <c r="C2184" t="s">
        <v>160</v>
      </c>
      <c r="D2184" t="s">
        <v>129</v>
      </c>
      <c r="E2184">
        <f t="shared" si="34"/>
        <v>1</v>
      </c>
      <c r="F2184">
        <f>IF(ISNA(VLOOKUP(B2184,criteria!$U$2:$U$174,1,0)),0,1)</f>
        <v>1</v>
      </c>
      <c r="G2184">
        <v>0.37884952648193615</v>
      </c>
      <c r="H2184">
        <v>0.20442551615591148</v>
      </c>
      <c r="I2184">
        <v>28510</v>
      </c>
      <c r="J2184">
        <v>10801</v>
      </c>
      <c r="K2184">
        <v>2193</v>
      </c>
      <c r="L2184">
        <v>15</v>
      </c>
      <c r="M2184">
        <v>2208</v>
      </c>
      <c r="N2184">
        <v>10065</v>
      </c>
      <c r="O2184" t="s">
        <v>130</v>
      </c>
      <c r="P2184" t="s">
        <v>50</v>
      </c>
      <c r="Q2184" t="s">
        <v>54</v>
      </c>
      <c r="R2184">
        <v>-73.964799999999997</v>
      </c>
      <c r="S2184">
        <v>40.768700000000003</v>
      </c>
      <c r="T2184">
        <v>3.9E-2</v>
      </c>
      <c r="U2184">
        <v>2416</v>
      </c>
      <c r="V2184">
        <v>178283136</v>
      </c>
      <c r="W2184">
        <v>112134728</v>
      </c>
      <c r="X2184">
        <v>2922800</v>
      </c>
      <c r="Y2184">
        <v>41252012</v>
      </c>
      <c r="Z2184">
        <v>54844544</v>
      </c>
      <c r="AA2184">
        <v>198860352</v>
      </c>
      <c r="AB2184">
        <v>323158</v>
      </c>
      <c r="AC2184">
        <v>36582620</v>
      </c>
      <c r="AD2184">
        <v>211812816</v>
      </c>
      <c r="AE2184">
        <v>195664640</v>
      </c>
      <c r="AF2184">
        <v>422830464</v>
      </c>
      <c r="AG2184">
        <v>217633200</v>
      </c>
      <c r="AH2184">
        <v>30472638</v>
      </c>
      <c r="AI2184">
        <v>7515602</v>
      </c>
      <c r="AJ2184">
        <v>37988240</v>
      </c>
      <c r="AK2184">
        <v>31816448</v>
      </c>
      <c r="AL2184">
        <v>33080238</v>
      </c>
      <c r="AM2184">
        <v>423681536</v>
      </c>
      <c r="AN2184">
        <v>220715728</v>
      </c>
      <c r="AO2184">
        <v>92472672</v>
      </c>
      <c r="AP2184">
        <v>105741680</v>
      </c>
      <c r="AQ2184">
        <v>120039016</v>
      </c>
      <c r="AR2184">
        <v>422830464</v>
      </c>
      <c r="AS2184">
        <v>423681536</v>
      </c>
      <c r="AT2184">
        <v>1106</v>
      </c>
      <c r="AU2184">
        <v>0.51900000000000002</v>
      </c>
      <c r="AW2184">
        <v>0.22556399999999999</v>
      </c>
      <c r="AX2184">
        <v>0.67195199999999999</v>
      </c>
      <c r="AY2184">
        <v>4.3314800000000001E-2</v>
      </c>
      <c r="AZ2184">
        <v>22326</v>
      </c>
    </row>
    <row r="2185" spans="1:52">
      <c r="A2185">
        <v>2017</v>
      </c>
      <c r="B2185">
        <v>190594</v>
      </c>
      <c r="C2185" t="s">
        <v>160</v>
      </c>
      <c r="D2185" t="s">
        <v>129</v>
      </c>
      <c r="E2185">
        <f t="shared" si="34"/>
        <v>1</v>
      </c>
      <c r="F2185">
        <f>IF(ISNA(VLOOKUP(B2185,criteria!$U$2:$U$174,1,0)),0,1)</f>
        <v>1</v>
      </c>
      <c r="G2185">
        <v>0.40182772965968766</v>
      </c>
      <c r="H2185">
        <v>0.19831975560081466</v>
      </c>
      <c r="I2185">
        <v>29326</v>
      </c>
      <c r="J2185">
        <v>11784</v>
      </c>
      <c r="K2185">
        <v>2330</v>
      </c>
      <c r="L2185">
        <v>7</v>
      </c>
      <c r="M2185">
        <v>2337</v>
      </c>
      <c r="N2185">
        <v>10065</v>
      </c>
      <c r="O2185" t="s">
        <v>130</v>
      </c>
      <c r="P2185" t="s">
        <v>50</v>
      </c>
      <c r="Q2185" t="s">
        <v>54</v>
      </c>
      <c r="R2185">
        <v>-73.964799999999997</v>
      </c>
      <c r="S2185">
        <v>40.768700000000003</v>
      </c>
      <c r="T2185">
        <v>4.1000000000000002E-2</v>
      </c>
      <c r="U2185">
        <v>2336</v>
      </c>
      <c r="V2185">
        <v>174909584</v>
      </c>
      <c r="W2185">
        <v>103745272</v>
      </c>
      <c r="X2185">
        <v>3605831</v>
      </c>
      <c r="Y2185">
        <v>55889272</v>
      </c>
      <c r="Z2185">
        <v>59034412</v>
      </c>
      <c r="AA2185">
        <v>201243264</v>
      </c>
      <c r="AB2185">
        <v>1267122</v>
      </c>
      <c r="AC2185">
        <v>22563646</v>
      </c>
      <c r="AD2185">
        <v>217659456</v>
      </c>
      <c r="AE2185">
        <v>174591600</v>
      </c>
      <c r="AF2185">
        <v>399641088</v>
      </c>
      <c r="AG2185">
        <v>190294576</v>
      </c>
      <c r="AH2185">
        <v>31913020</v>
      </c>
      <c r="AI2185">
        <v>6742591</v>
      </c>
      <c r="AJ2185">
        <v>38655612</v>
      </c>
      <c r="AK2185">
        <v>50910644</v>
      </c>
      <c r="AL2185">
        <v>34111480</v>
      </c>
      <c r="AM2185">
        <v>441099200</v>
      </c>
      <c r="AN2185">
        <v>220584496</v>
      </c>
      <c r="AO2185">
        <v>102361712</v>
      </c>
      <c r="AP2185">
        <v>120039016</v>
      </c>
      <c r="AQ2185">
        <v>127279912</v>
      </c>
      <c r="AR2185">
        <v>399641088</v>
      </c>
      <c r="AS2185">
        <v>441099200</v>
      </c>
    </row>
    <row r="2186" spans="1:52">
      <c r="A2186">
        <v>1990</v>
      </c>
      <c r="B2186">
        <v>190600</v>
      </c>
      <c r="C2186" t="s">
        <v>237</v>
      </c>
      <c r="D2186" t="s">
        <v>129</v>
      </c>
      <c r="E2186">
        <f t="shared" si="34"/>
        <v>0</v>
      </c>
      <c r="F2186">
        <f>IF(ISNA(VLOOKUP(B2186,criteria!$U$2:$U$174,1,0)),0,1)</f>
        <v>1</v>
      </c>
      <c r="G2186" t="s">
        <v>636</v>
      </c>
      <c r="H2186" t="s">
        <v>636</v>
      </c>
      <c r="N2186">
        <v>10019</v>
      </c>
      <c r="O2186" t="s">
        <v>130</v>
      </c>
      <c r="V2186">
        <v>11636000</v>
      </c>
      <c r="X2186">
        <v>3102000</v>
      </c>
      <c r="Y2186">
        <v>52000</v>
      </c>
      <c r="Z2186">
        <v>5262000</v>
      </c>
      <c r="AA2186">
        <v>29187000</v>
      </c>
      <c r="AB2186">
        <v>590000</v>
      </c>
      <c r="AC2186">
        <v>438000</v>
      </c>
      <c r="AF2186">
        <v>47235000</v>
      </c>
      <c r="AG2186">
        <v>22283000</v>
      </c>
      <c r="AH2186">
        <v>268000</v>
      </c>
      <c r="AI2186">
        <v>1275000</v>
      </c>
      <c r="AJ2186">
        <v>1543000</v>
      </c>
      <c r="AK2186">
        <v>1797000</v>
      </c>
      <c r="AL2186">
        <v>3571000</v>
      </c>
      <c r="AM2186">
        <v>47938000</v>
      </c>
      <c r="AN2186">
        <v>27365000</v>
      </c>
      <c r="AO2186">
        <v>7550000</v>
      </c>
    </row>
    <row r="2187" spans="1:52">
      <c r="A2187">
        <v>1991</v>
      </c>
      <c r="B2187">
        <v>190600</v>
      </c>
      <c r="C2187" t="s">
        <v>237</v>
      </c>
      <c r="D2187" t="s">
        <v>129</v>
      </c>
      <c r="E2187">
        <f t="shared" si="34"/>
        <v>0</v>
      </c>
      <c r="F2187">
        <f>IF(ISNA(VLOOKUP(B2187,criteria!$U$2:$U$174,1,0)),0,1)</f>
        <v>1</v>
      </c>
      <c r="G2187" t="s">
        <v>636</v>
      </c>
      <c r="H2187" t="s">
        <v>636</v>
      </c>
      <c r="N2187">
        <v>10019</v>
      </c>
      <c r="O2187" t="s">
        <v>130</v>
      </c>
      <c r="V2187">
        <v>14615000</v>
      </c>
      <c r="X2187">
        <v>2715000</v>
      </c>
      <c r="Y2187">
        <v>10000</v>
      </c>
      <c r="Z2187">
        <v>6990000</v>
      </c>
      <c r="AA2187">
        <v>29721000</v>
      </c>
      <c r="AB2187">
        <v>781000</v>
      </c>
      <c r="AC2187">
        <v>311000</v>
      </c>
      <c r="AF2187">
        <v>52546000</v>
      </c>
      <c r="AG2187">
        <v>21965000</v>
      </c>
      <c r="AH2187">
        <v>298000</v>
      </c>
      <c r="AI2187">
        <v>1213000</v>
      </c>
      <c r="AJ2187">
        <v>1511000</v>
      </c>
      <c r="AK2187">
        <v>1689000</v>
      </c>
      <c r="AL2187">
        <v>3396000</v>
      </c>
      <c r="AM2187">
        <v>53644000</v>
      </c>
      <c r="AN2187">
        <v>27002000</v>
      </c>
      <c r="AO2187">
        <v>7792000</v>
      </c>
    </row>
    <row r="2188" spans="1:52">
      <c r="A2188">
        <v>1992</v>
      </c>
      <c r="B2188">
        <v>190600</v>
      </c>
      <c r="C2188" t="s">
        <v>237</v>
      </c>
      <c r="D2188" t="s">
        <v>129</v>
      </c>
      <c r="E2188">
        <f t="shared" si="34"/>
        <v>0</v>
      </c>
      <c r="F2188">
        <f>IF(ISNA(VLOOKUP(B2188,criteria!$U$2:$U$174,1,0)),0,1)</f>
        <v>1</v>
      </c>
      <c r="G2188" t="s">
        <v>636</v>
      </c>
      <c r="H2188" t="s">
        <v>636</v>
      </c>
      <c r="N2188">
        <v>10019</v>
      </c>
      <c r="O2188" t="s">
        <v>130</v>
      </c>
      <c r="V2188">
        <v>19369000</v>
      </c>
      <c r="X2188">
        <v>1985000</v>
      </c>
      <c r="Y2188">
        <v>5000</v>
      </c>
      <c r="Z2188">
        <v>7864000</v>
      </c>
      <c r="AA2188">
        <v>30649000</v>
      </c>
      <c r="AB2188">
        <v>738000</v>
      </c>
      <c r="AC2188">
        <v>1404000</v>
      </c>
      <c r="AF2188">
        <v>60149000</v>
      </c>
      <c r="AG2188">
        <v>23344000</v>
      </c>
      <c r="AH2188">
        <v>362000</v>
      </c>
      <c r="AI2188">
        <v>1615000</v>
      </c>
      <c r="AJ2188">
        <v>1977000</v>
      </c>
      <c r="AK2188">
        <v>1823000</v>
      </c>
      <c r="AL2188">
        <v>4742000</v>
      </c>
      <c r="AM2188">
        <v>60716000</v>
      </c>
      <c r="AN2188">
        <v>26710000</v>
      </c>
      <c r="AO2188">
        <v>7786000</v>
      </c>
    </row>
    <row r="2189" spans="1:52">
      <c r="A2189">
        <v>1993</v>
      </c>
      <c r="B2189">
        <v>190600</v>
      </c>
      <c r="C2189" t="s">
        <v>237</v>
      </c>
      <c r="D2189" t="s">
        <v>129</v>
      </c>
      <c r="E2189">
        <f t="shared" si="34"/>
        <v>0</v>
      </c>
      <c r="F2189">
        <f>IF(ISNA(VLOOKUP(B2189,criteria!$U$2:$U$174,1,0)),0,1)</f>
        <v>1</v>
      </c>
      <c r="G2189" t="s">
        <v>636</v>
      </c>
      <c r="H2189" t="s">
        <v>636</v>
      </c>
      <c r="N2189">
        <v>10019</v>
      </c>
      <c r="O2189" t="s">
        <v>130</v>
      </c>
      <c r="V2189">
        <v>21833000</v>
      </c>
      <c r="X2189">
        <v>1739000</v>
      </c>
      <c r="Y2189">
        <v>22000</v>
      </c>
      <c r="Z2189">
        <v>9280000</v>
      </c>
      <c r="AA2189">
        <v>33447000</v>
      </c>
      <c r="AB2189">
        <v>903000</v>
      </c>
      <c r="AC2189">
        <v>1873000</v>
      </c>
      <c r="AF2189">
        <v>67530000</v>
      </c>
      <c r="AG2189">
        <v>25629000</v>
      </c>
      <c r="AH2189">
        <v>491000</v>
      </c>
      <c r="AI2189">
        <v>1723000</v>
      </c>
      <c r="AJ2189">
        <v>2214000</v>
      </c>
      <c r="AK2189">
        <v>1897000</v>
      </c>
      <c r="AL2189">
        <v>5133000</v>
      </c>
      <c r="AM2189">
        <v>67267000</v>
      </c>
      <c r="AN2189">
        <v>31615000</v>
      </c>
      <c r="AO2189">
        <v>9063000</v>
      </c>
    </row>
    <row r="2190" spans="1:52">
      <c r="A2190">
        <v>1994</v>
      </c>
      <c r="B2190">
        <v>190600</v>
      </c>
      <c r="C2190" t="s">
        <v>237</v>
      </c>
      <c r="D2190" t="s">
        <v>129</v>
      </c>
      <c r="E2190">
        <f t="shared" si="34"/>
        <v>0</v>
      </c>
      <c r="F2190">
        <f>IF(ISNA(VLOOKUP(B2190,criteria!$U$2:$U$174,1,0)),0,1)</f>
        <v>1</v>
      </c>
      <c r="G2190" t="s">
        <v>636</v>
      </c>
      <c r="H2190" t="s">
        <v>636</v>
      </c>
      <c r="N2190">
        <v>10019</v>
      </c>
      <c r="O2190" t="s">
        <v>130</v>
      </c>
      <c r="V2190">
        <v>25649000</v>
      </c>
      <c r="X2190">
        <v>1888000</v>
      </c>
      <c r="Y2190">
        <v>28000</v>
      </c>
      <c r="Z2190">
        <v>11000000</v>
      </c>
      <c r="AA2190">
        <v>33145000</v>
      </c>
      <c r="AB2190">
        <v>1052000</v>
      </c>
      <c r="AC2190">
        <v>1497000</v>
      </c>
      <c r="AF2190">
        <v>72541000</v>
      </c>
      <c r="AG2190">
        <v>29878000</v>
      </c>
      <c r="AH2190">
        <v>455000</v>
      </c>
      <c r="AI2190">
        <v>1629000</v>
      </c>
      <c r="AJ2190">
        <v>2084000</v>
      </c>
      <c r="AK2190">
        <v>2087000</v>
      </c>
      <c r="AL2190">
        <v>5451000</v>
      </c>
      <c r="AM2190">
        <v>73166000</v>
      </c>
      <c r="AN2190">
        <v>31458000</v>
      </c>
      <c r="AO2190">
        <v>8533000</v>
      </c>
    </row>
    <row r="2191" spans="1:52">
      <c r="A2191">
        <v>1995</v>
      </c>
      <c r="B2191">
        <v>190600</v>
      </c>
      <c r="C2191" t="s">
        <v>237</v>
      </c>
      <c r="D2191" t="s">
        <v>129</v>
      </c>
      <c r="E2191">
        <f t="shared" si="34"/>
        <v>0</v>
      </c>
      <c r="F2191">
        <f>IF(ISNA(VLOOKUP(B2191,criteria!$U$2:$U$174,1,0)),0,1)</f>
        <v>1</v>
      </c>
      <c r="G2191" t="s">
        <v>636</v>
      </c>
      <c r="H2191" t="s">
        <v>636</v>
      </c>
      <c r="N2191">
        <v>10019</v>
      </c>
      <c r="O2191" t="s">
        <v>130</v>
      </c>
      <c r="V2191">
        <v>33373000</v>
      </c>
      <c r="X2191">
        <v>1887000</v>
      </c>
      <c r="Y2191">
        <v>145000</v>
      </c>
      <c r="Z2191">
        <v>12249000</v>
      </c>
      <c r="AA2191">
        <v>28816000</v>
      </c>
      <c r="AB2191">
        <v>955000</v>
      </c>
      <c r="AC2191">
        <v>1461000</v>
      </c>
      <c r="AF2191">
        <v>77019000</v>
      </c>
      <c r="AG2191">
        <v>29068000</v>
      </c>
      <c r="AH2191">
        <v>634000</v>
      </c>
      <c r="AI2191">
        <v>1109000</v>
      </c>
      <c r="AJ2191">
        <v>1743000</v>
      </c>
      <c r="AK2191">
        <v>2139000</v>
      </c>
      <c r="AL2191">
        <v>5491000</v>
      </c>
      <c r="AM2191">
        <v>75052000</v>
      </c>
      <c r="AN2191">
        <v>32040000</v>
      </c>
      <c r="AO2191">
        <v>9595000</v>
      </c>
    </row>
    <row r="2192" spans="1:52">
      <c r="A2192">
        <v>1996</v>
      </c>
      <c r="B2192">
        <v>190600</v>
      </c>
      <c r="C2192" t="s">
        <v>237</v>
      </c>
      <c r="D2192" t="s">
        <v>129</v>
      </c>
      <c r="E2192">
        <f t="shared" si="34"/>
        <v>0</v>
      </c>
      <c r="F2192">
        <f>IF(ISNA(VLOOKUP(B2192,criteria!$U$2:$U$174,1,0)),0,1)</f>
        <v>1</v>
      </c>
      <c r="G2192" t="s">
        <v>636</v>
      </c>
      <c r="H2192" t="s">
        <v>636</v>
      </c>
      <c r="N2192">
        <v>10019</v>
      </c>
      <c r="O2192" t="s">
        <v>130</v>
      </c>
      <c r="V2192">
        <v>35907000</v>
      </c>
      <c r="X2192">
        <v>2054000</v>
      </c>
      <c r="Y2192">
        <v>10000</v>
      </c>
      <c r="Z2192">
        <v>15214000</v>
      </c>
      <c r="AA2192">
        <v>28774000</v>
      </c>
      <c r="AB2192">
        <v>652000</v>
      </c>
      <c r="AC2192">
        <v>2257000</v>
      </c>
      <c r="AF2192">
        <v>82999000</v>
      </c>
      <c r="AG2192">
        <v>30800000</v>
      </c>
      <c r="AH2192">
        <v>395000</v>
      </c>
      <c r="AI2192">
        <v>1524000</v>
      </c>
      <c r="AJ2192">
        <v>1919000</v>
      </c>
      <c r="AK2192">
        <v>2170000</v>
      </c>
      <c r="AL2192">
        <v>5770000</v>
      </c>
      <c r="AM2192">
        <v>82641000</v>
      </c>
      <c r="AN2192">
        <v>33429000</v>
      </c>
      <c r="AO2192">
        <v>9701000</v>
      </c>
      <c r="AQ2192">
        <v>22000</v>
      </c>
      <c r="AT2192">
        <v>255</v>
      </c>
      <c r="AU2192">
        <v>0.20599999999999999</v>
      </c>
    </row>
    <row r="2193" spans="1:52">
      <c r="A2193">
        <v>1997</v>
      </c>
      <c r="B2193">
        <v>190600</v>
      </c>
      <c r="C2193" t="s">
        <v>237</v>
      </c>
      <c r="D2193" t="s">
        <v>129</v>
      </c>
      <c r="E2193">
        <f t="shared" si="34"/>
        <v>0</v>
      </c>
      <c r="F2193">
        <f>IF(ISNA(VLOOKUP(B2193,criteria!$U$2:$U$174,1,0)),0,1)</f>
        <v>1</v>
      </c>
      <c r="G2193" t="s">
        <v>636</v>
      </c>
      <c r="H2193" t="s">
        <v>636</v>
      </c>
      <c r="N2193">
        <v>10019</v>
      </c>
      <c r="O2193" t="s">
        <v>130</v>
      </c>
      <c r="V2193">
        <v>37503000</v>
      </c>
      <c r="X2193">
        <v>2093000</v>
      </c>
      <c r="Y2193">
        <v>9000</v>
      </c>
      <c r="Z2193">
        <v>14346000</v>
      </c>
      <c r="AA2193">
        <v>29820000</v>
      </c>
      <c r="AB2193">
        <v>14000</v>
      </c>
      <c r="AC2193">
        <v>1801000</v>
      </c>
      <c r="AF2193">
        <v>83692000</v>
      </c>
      <c r="AG2193">
        <v>31651000</v>
      </c>
      <c r="AH2193">
        <v>183000</v>
      </c>
      <c r="AI2193">
        <v>1557000</v>
      </c>
      <c r="AJ2193">
        <v>1740000</v>
      </c>
      <c r="AK2193">
        <v>1778000</v>
      </c>
      <c r="AL2193">
        <v>6021000</v>
      </c>
      <c r="AM2193">
        <v>84453000</v>
      </c>
      <c r="AN2193">
        <v>34813000</v>
      </c>
      <c r="AO2193">
        <v>9930000</v>
      </c>
      <c r="AP2193">
        <v>22000</v>
      </c>
      <c r="AQ2193">
        <v>31000</v>
      </c>
      <c r="AT2193">
        <v>319</v>
      </c>
      <c r="AU2193">
        <v>0.249</v>
      </c>
      <c r="AW2193">
        <v>0.37969999999999998</v>
      </c>
      <c r="AX2193">
        <v>0.54813699999999999</v>
      </c>
      <c r="AY2193">
        <v>0.134547</v>
      </c>
      <c r="AZ2193">
        <v>9594</v>
      </c>
    </row>
    <row r="2194" spans="1:52">
      <c r="A2194">
        <v>1998</v>
      </c>
      <c r="B2194">
        <v>190600</v>
      </c>
      <c r="C2194" t="s">
        <v>237</v>
      </c>
      <c r="D2194" t="s">
        <v>129</v>
      </c>
      <c r="E2194">
        <f t="shared" si="34"/>
        <v>0</v>
      </c>
      <c r="F2194">
        <f>IF(ISNA(VLOOKUP(B2194,criteria!$U$2:$U$174,1,0)),0,1)</f>
        <v>1</v>
      </c>
      <c r="G2194" t="s">
        <v>636</v>
      </c>
      <c r="H2194" t="s">
        <v>636</v>
      </c>
      <c r="N2194">
        <v>10019</v>
      </c>
      <c r="O2194" t="s">
        <v>130</v>
      </c>
      <c r="V2194">
        <v>34766000</v>
      </c>
      <c r="X2194">
        <v>2085000</v>
      </c>
      <c r="Y2194">
        <v>7000</v>
      </c>
      <c r="Z2194">
        <v>13742000</v>
      </c>
      <c r="AA2194">
        <v>32246000</v>
      </c>
      <c r="AB2194">
        <v>5000</v>
      </c>
      <c r="AC2194">
        <v>1582000</v>
      </c>
      <c r="AF2194">
        <v>82664000</v>
      </c>
      <c r="AG2194">
        <v>30042000</v>
      </c>
      <c r="AH2194">
        <v>194000</v>
      </c>
      <c r="AI2194">
        <v>1589000</v>
      </c>
      <c r="AJ2194">
        <v>1783000</v>
      </c>
      <c r="AK2194">
        <v>1892000</v>
      </c>
      <c r="AL2194">
        <v>6600000</v>
      </c>
      <c r="AM2194">
        <v>81975000</v>
      </c>
      <c r="AN2194">
        <v>37081000</v>
      </c>
      <c r="AO2194">
        <v>10367000</v>
      </c>
      <c r="AP2194">
        <v>31000</v>
      </c>
      <c r="AQ2194">
        <v>40000</v>
      </c>
      <c r="AT2194">
        <v>307</v>
      </c>
      <c r="AU2194">
        <v>0.22800000000000001</v>
      </c>
      <c r="AW2194">
        <v>0.31295499999999998</v>
      </c>
      <c r="AX2194">
        <v>0.62383</v>
      </c>
      <c r="AY2194">
        <v>7.0284899999999997E-2</v>
      </c>
      <c r="AZ2194">
        <v>11599</v>
      </c>
    </row>
    <row r="2195" spans="1:52">
      <c r="A2195">
        <v>1999</v>
      </c>
      <c r="B2195">
        <v>190600</v>
      </c>
      <c r="C2195" t="s">
        <v>237</v>
      </c>
      <c r="D2195" t="s">
        <v>129</v>
      </c>
      <c r="E2195">
        <f t="shared" si="34"/>
        <v>0</v>
      </c>
      <c r="F2195">
        <f>IF(ISNA(VLOOKUP(B2195,criteria!$U$2:$U$174,1,0)),0,1)</f>
        <v>1</v>
      </c>
      <c r="G2195" t="s">
        <v>636</v>
      </c>
      <c r="H2195" t="s">
        <v>636</v>
      </c>
      <c r="N2195">
        <v>10019</v>
      </c>
      <c r="O2195" t="s">
        <v>130</v>
      </c>
      <c r="V2195">
        <v>33387000</v>
      </c>
      <c r="X2195">
        <v>1882000</v>
      </c>
      <c r="Y2195">
        <v>4000</v>
      </c>
      <c r="Z2195">
        <v>13088000</v>
      </c>
      <c r="AA2195">
        <v>37180000</v>
      </c>
      <c r="AB2195">
        <v>1000</v>
      </c>
      <c r="AC2195">
        <v>1598000</v>
      </c>
      <c r="AF2195">
        <v>85550000</v>
      </c>
      <c r="AG2195">
        <v>31870000</v>
      </c>
      <c r="AH2195">
        <v>215000</v>
      </c>
      <c r="AI2195">
        <v>1897000</v>
      </c>
      <c r="AJ2195">
        <v>2112000</v>
      </c>
      <c r="AK2195">
        <v>2083000</v>
      </c>
      <c r="AL2195">
        <v>7247000</v>
      </c>
      <c r="AM2195">
        <v>85782000</v>
      </c>
      <c r="AN2195">
        <v>39192000</v>
      </c>
      <c r="AO2195">
        <v>11141000</v>
      </c>
      <c r="AP2195">
        <v>40000</v>
      </c>
      <c r="AQ2195">
        <v>49000</v>
      </c>
      <c r="AT2195">
        <v>355</v>
      </c>
      <c r="AU2195">
        <v>0.25800000000000001</v>
      </c>
      <c r="AW2195">
        <v>0.29689700000000002</v>
      </c>
      <c r="AX2195">
        <v>0.63478500000000004</v>
      </c>
      <c r="AY2195">
        <v>5.7665599999999997E-2</v>
      </c>
      <c r="AZ2195">
        <v>13740</v>
      </c>
    </row>
    <row r="2196" spans="1:52">
      <c r="A2196">
        <v>2000</v>
      </c>
      <c r="B2196">
        <v>190600</v>
      </c>
      <c r="C2196" t="s">
        <v>237</v>
      </c>
      <c r="D2196" t="s">
        <v>129</v>
      </c>
      <c r="E2196">
        <f t="shared" si="34"/>
        <v>0</v>
      </c>
      <c r="F2196">
        <f>IF(ISNA(VLOOKUP(B2196,criteria!$U$2:$U$174,1,0)),0,1)</f>
        <v>1</v>
      </c>
      <c r="G2196" t="s">
        <v>636</v>
      </c>
      <c r="H2196" t="s">
        <v>636</v>
      </c>
      <c r="N2196">
        <v>10019</v>
      </c>
      <c r="O2196" t="s">
        <v>130</v>
      </c>
      <c r="V2196">
        <v>35793000</v>
      </c>
      <c r="X2196">
        <v>1892000</v>
      </c>
      <c r="Y2196">
        <v>293219</v>
      </c>
      <c r="Z2196">
        <v>20705724</v>
      </c>
      <c r="AA2196">
        <v>30341136</v>
      </c>
      <c r="AB2196">
        <v>587882</v>
      </c>
      <c r="AC2196">
        <v>1531000</v>
      </c>
      <c r="AF2196">
        <v>89391744</v>
      </c>
      <c r="AG2196">
        <v>27075000</v>
      </c>
      <c r="AH2196">
        <v>1233518</v>
      </c>
      <c r="AI2196">
        <v>4058676</v>
      </c>
      <c r="AJ2196">
        <v>5292194</v>
      </c>
      <c r="AK2196">
        <v>6863600</v>
      </c>
      <c r="AL2196">
        <v>7284303</v>
      </c>
      <c r="AM2196">
        <v>88588744</v>
      </c>
      <c r="AN2196">
        <v>34288000</v>
      </c>
      <c r="AO2196">
        <v>9835000</v>
      </c>
      <c r="AP2196">
        <v>49000</v>
      </c>
      <c r="AQ2196">
        <v>49928</v>
      </c>
      <c r="AT2196">
        <v>396</v>
      </c>
      <c r="AU2196">
        <v>0.25600000000000001</v>
      </c>
      <c r="AW2196">
        <v>0.29967100000000002</v>
      </c>
      <c r="AX2196">
        <v>0.64607800000000004</v>
      </c>
      <c r="AY2196">
        <v>5.7069000000000002E-2</v>
      </c>
      <c r="AZ2196">
        <v>14858</v>
      </c>
    </row>
    <row r="2197" spans="1:52">
      <c r="A2197">
        <v>2001</v>
      </c>
      <c r="B2197">
        <v>190600</v>
      </c>
      <c r="C2197" t="s">
        <v>237</v>
      </c>
      <c r="D2197" t="s">
        <v>129</v>
      </c>
      <c r="E2197">
        <f t="shared" si="34"/>
        <v>1</v>
      </c>
      <c r="F2197">
        <f>IF(ISNA(VLOOKUP(B2197,criteria!$U$2:$U$174,1,0)),0,1)</f>
        <v>1</v>
      </c>
      <c r="G2197">
        <v>0.75724381625441695</v>
      </c>
      <c r="H2197">
        <v>0.52963135790947269</v>
      </c>
      <c r="I2197">
        <v>2830</v>
      </c>
      <c r="J2197">
        <v>2143</v>
      </c>
      <c r="K2197">
        <v>1112</v>
      </c>
      <c r="L2197">
        <v>23</v>
      </c>
      <c r="M2197">
        <v>1135</v>
      </c>
      <c r="N2197">
        <v>10019</v>
      </c>
      <c r="O2197" t="s">
        <v>130</v>
      </c>
      <c r="V2197">
        <v>38451000</v>
      </c>
      <c r="W2197">
        <v>25051834</v>
      </c>
      <c r="X2197">
        <v>1809000</v>
      </c>
      <c r="Y2197">
        <v>1284128</v>
      </c>
      <c r="Z2197">
        <v>22142188</v>
      </c>
      <c r="AA2197">
        <v>47306992</v>
      </c>
      <c r="AB2197">
        <v>18977</v>
      </c>
      <c r="AC2197">
        <v>1660000</v>
      </c>
      <c r="AD2197">
        <v>47095016</v>
      </c>
      <c r="AE2197">
        <v>49507156</v>
      </c>
      <c r="AF2197">
        <v>96602168</v>
      </c>
      <c r="AG2197">
        <v>42116256</v>
      </c>
      <c r="AH2197">
        <v>1085298.75</v>
      </c>
      <c r="AI2197">
        <v>4128450</v>
      </c>
      <c r="AJ2197">
        <v>5213749</v>
      </c>
      <c r="AK2197">
        <v>6894644</v>
      </c>
      <c r="AL2197">
        <v>8974975</v>
      </c>
      <c r="AM2197">
        <v>92275952</v>
      </c>
      <c r="AN2197">
        <v>50355568</v>
      </c>
      <c r="AO2197">
        <v>14091455</v>
      </c>
      <c r="AR2197">
        <v>96602168</v>
      </c>
      <c r="AS2197">
        <v>92275952</v>
      </c>
      <c r="AT2197">
        <v>439</v>
      </c>
      <c r="AU2197">
        <v>0.255</v>
      </c>
      <c r="AW2197">
        <v>0.29976599999999998</v>
      </c>
      <c r="AX2197">
        <v>0.65701500000000002</v>
      </c>
      <c r="AY2197">
        <v>5.9825400000000001E-2</v>
      </c>
      <c r="AZ2197">
        <v>15330</v>
      </c>
    </row>
    <row r="2198" spans="1:52">
      <c r="A2198">
        <v>2002</v>
      </c>
      <c r="B2198">
        <v>190600</v>
      </c>
      <c r="C2198" t="s">
        <v>237</v>
      </c>
      <c r="D2198" t="s">
        <v>129</v>
      </c>
      <c r="E2198">
        <f t="shared" si="34"/>
        <v>1</v>
      </c>
      <c r="F2198">
        <f>IF(ISNA(VLOOKUP(B2198,criteria!$U$2:$U$174,1,0)),0,1)</f>
        <v>1</v>
      </c>
      <c r="G2198">
        <v>0.77391920623671151</v>
      </c>
      <c r="H2198">
        <v>0.52716727716727718</v>
      </c>
      <c r="I2198">
        <v>4233</v>
      </c>
      <c r="J2198">
        <v>3276</v>
      </c>
      <c r="K2198">
        <v>1697</v>
      </c>
      <c r="L2198">
        <v>30</v>
      </c>
      <c r="M2198">
        <v>1727</v>
      </c>
      <c r="N2198">
        <v>10019</v>
      </c>
      <c r="O2198" t="s">
        <v>130</v>
      </c>
      <c r="V2198">
        <v>43774000</v>
      </c>
      <c r="W2198">
        <v>25103000</v>
      </c>
      <c r="X2198">
        <v>1615000</v>
      </c>
      <c r="Y2198">
        <v>1658266</v>
      </c>
      <c r="Z2198">
        <v>25614288</v>
      </c>
      <c r="AA2198">
        <v>41924656</v>
      </c>
      <c r="AB2198">
        <v>39000</v>
      </c>
      <c r="AC2198">
        <v>1664000</v>
      </c>
      <c r="AD2198">
        <v>49856944</v>
      </c>
      <c r="AE2198">
        <v>45321000</v>
      </c>
      <c r="AF2198">
        <v>95177944</v>
      </c>
      <c r="AG2198">
        <v>42311980</v>
      </c>
      <c r="AH2198">
        <v>1086598.75</v>
      </c>
      <c r="AI2198">
        <v>2600527.5</v>
      </c>
      <c r="AJ2198">
        <v>3687126.25</v>
      </c>
      <c r="AK2198">
        <v>8372273.5</v>
      </c>
      <c r="AL2198">
        <v>10798785</v>
      </c>
      <c r="AM2198">
        <v>93395944</v>
      </c>
      <c r="AN2198">
        <v>47176344</v>
      </c>
      <c r="AO2198">
        <v>14324003</v>
      </c>
      <c r="AP2198">
        <v>43000</v>
      </c>
      <c r="AQ2198">
        <v>46000</v>
      </c>
      <c r="AR2198">
        <v>95177944</v>
      </c>
      <c r="AS2198">
        <v>93395944</v>
      </c>
      <c r="AT2198">
        <v>440</v>
      </c>
      <c r="AU2198">
        <v>0.26500000000000001</v>
      </c>
      <c r="AW2198">
        <v>0.27774700000000002</v>
      </c>
      <c r="AX2198">
        <v>0.65487600000000001</v>
      </c>
      <c r="AY2198">
        <v>5.6148200000000002E-2</v>
      </c>
      <c r="AZ2198">
        <v>15877</v>
      </c>
    </row>
    <row r="2199" spans="1:52">
      <c r="A2199">
        <v>2003</v>
      </c>
      <c r="B2199">
        <v>190600</v>
      </c>
      <c r="C2199" t="s">
        <v>237</v>
      </c>
      <c r="D2199" t="s">
        <v>129</v>
      </c>
      <c r="E2199">
        <f t="shared" si="34"/>
        <v>1</v>
      </c>
      <c r="F2199">
        <f>IF(ISNA(VLOOKUP(B2199,criteria!$U$2:$U$174,1,0)),0,1)</f>
        <v>1</v>
      </c>
      <c r="G2199">
        <v>0.73915536021402639</v>
      </c>
      <c r="H2199">
        <v>0.57445708376421922</v>
      </c>
      <c r="I2199">
        <v>5233</v>
      </c>
      <c r="J2199">
        <v>3868</v>
      </c>
      <c r="K2199">
        <v>2168</v>
      </c>
      <c r="L2199">
        <v>54</v>
      </c>
      <c r="M2199">
        <v>2222</v>
      </c>
      <c r="N2199">
        <v>10019</v>
      </c>
      <c r="O2199" t="s">
        <v>130</v>
      </c>
      <c r="V2199">
        <v>54967000</v>
      </c>
      <c r="W2199">
        <v>31627000</v>
      </c>
      <c r="X2199">
        <v>2534000</v>
      </c>
      <c r="Y2199">
        <v>2032103</v>
      </c>
      <c r="Z2199">
        <v>26672918</v>
      </c>
      <c r="AA2199">
        <v>42100176</v>
      </c>
      <c r="AB2199">
        <v>33000</v>
      </c>
      <c r="AC2199">
        <v>1675000</v>
      </c>
      <c r="AD2199">
        <v>60810092</v>
      </c>
      <c r="AE2199">
        <v>42284000</v>
      </c>
      <c r="AF2199">
        <v>103095088</v>
      </c>
      <c r="AG2199">
        <v>49885400</v>
      </c>
      <c r="AH2199">
        <v>1137599</v>
      </c>
      <c r="AI2199">
        <v>1650554</v>
      </c>
      <c r="AJ2199">
        <v>2788153</v>
      </c>
      <c r="AK2199">
        <v>8325292</v>
      </c>
      <c r="AL2199">
        <v>12116707</v>
      </c>
      <c r="AM2199">
        <v>101316096</v>
      </c>
      <c r="AN2199">
        <v>49805804</v>
      </c>
      <c r="AO2199">
        <v>14982324</v>
      </c>
      <c r="AP2199">
        <v>46000</v>
      </c>
      <c r="AQ2199">
        <v>52000</v>
      </c>
      <c r="AR2199">
        <v>103095088</v>
      </c>
      <c r="AS2199">
        <v>101316096</v>
      </c>
      <c r="AT2199">
        <v>446</v>
      </c>
      <c r="AU2199">
        <v>0.26800000000000002</v>
      </c>
      <c r="AW2199">
        <v>0.26414399999999999</v>
      </c>
      <c r="AX2199">
        <v>0.64586299999999996</v>
      </c>
      <c r="AY2199">
        <v>4.9505E-2</v>
      </c>
      <c r="AZ2199">
        <v>17491.5</v>
      </c>
    </row>
    <row r="2200" spans="1:52">
      <c r="A2200">
        <v>2004</v>
      </c>
      <c r="B2200">
        <v>190600</v>
      </c>
      <c r="C2200" t="s">
        <v>237</v>
      </c>
      <c r="D2200" t="s">
        <v>129</v>
      </c>
      <c r="E2200">
        <f t="shared" si="34"/>
        <v>1</v>
      </c>
      <c r="F2200">
        <f>IF(ISNA(VLOOKUP(B2200,criteria!$U$2:$U$174,1,0)),0,1)</f>
        <v>1</v>
      </c>
      <c r="G2200">
        <v>0.71843478260869564</v>
      </c>
      <c r="H2200">
        <v>0.54732510288065839</v>
      </c>
      <c r="I2200">
        <v>5750</v>
      </c>
      <c r="J2200">
        <v>4131</v>
      </c>
      <c r="K2200">
        <v>2214</v>
      </c>
      <c r="L2200">
        <v>47</v>
      </c>
      <c r="M2200">
        <v>2261</v>
      </c>
      <c r="N2200">
        <v>10019</v>
      </c>
      <c r="O2200" t="s">
        <v>130</v>
      </c>
      <c r="P2200" t="s">
        <v>50</v>
      </c>
      <c r="V2200">
        <v>59246000</v>
      </c>
      <c r="W2200">
        <v>34760000</v>
      </c>
      <c r="X2200">
        <v>2534000</v>
      </c>
      <c r="Y2200">
        <v>1500057</v>
      </c>
      <c r="Z2200">
        <v>24623116</v>
      </c>
      <c r="AA2200">
        <v>45577456</v>
      </c>
      <c r="AB2200">
        <v>15000</v>
      </c>
      <c r="AC2200">
        <v>1801000</v>
      </c>
      <c r="AD2200">
        <v>62663576</v>
      </c>
      <c r="AE2200">
        <v>45256000</v>
      </c>
      <c r="AF2200">
        <v>107919576</v>
      </c>
      <c r="AG2200">
        <v>56944740</v>
      </c>
      <c r="AH2200">
        <v>1289205.25</v>
      </c>
      <c r="AI2200">
        <v>1715015.5</v>
      </c>
      <c r="AJ2200">
        <v>3004220.75</v>
      </c>
      <c r="AK2200">
        <v>5082241</v>
      </c>
      <c r="AL2200">
        <v>12675799</v>
      </c>
      <c r="AM2200">
        <v>108735576</v>
      </c>
      <c r="AN2200">
        <v>54147364</v>
      </c>
      <c r="AO2200">
        <v>17993048</v>
      </c>
      <c r="AP2200">
        <v>52000</v>
      </c>
      <c r="AQ2200">
        <v>50000</v>
      </c>
      <c r="AR2200">
        <v>107919576</v>
      </c>
      <c r="AS2200">
        <v>108735576</v>
      </c>
      <c r="AT2200">
        <v>445</v>
      </c>
      <c r="AU2200">
        <v>0.32100000000000001</v>
      </c>
      <c r="AW2200">
        <v>0.25438499999999997</v>
      </c>
      <c r="AX2200">
        <v>0.630552</v>
      </c>
      <c r="AY2200">
        <v>4.4910699999999998E-2</v>
      </c>
      <c r="AZ2200">
        <v>18928</v>
      </c>
    </row>
    <row r="2201" spans="1:52">
      <c r="A2201">
        <v>2005</v>
      </c>
      <c r="B2201">
        <v>190600</v>
      </c>
      <c r="C2201" t="s">
        <v>209</v>
      </c>
      <c r="D2201" t="s">
        <v>129</v>
      </c>
      <c r="E2201">
        <f t="shared" si="34"/>
        <v>1</v>
      </c>
      <c r="F2201">
        <f>IF(ISNA(VLOOKUP(B2201,criteria!$U$2:$U$174,1,0)),0,1)</f>
        <v>1</v>
      </c>
      <c r="G2201">
        <v>0.69844868735083532</v>
      </c>
      <c r="H2201">
        <v>0.46232701178882624</v>
      </c>
      <c r="I2201">
        <v>8380</v>
      </c>
      <c r="J2201">
        <v>5853</v>
      </c>
      <c r="K2201">
        <v>2662</v>
      </c>
      <c r="L2201">
        <v>44</v>
      </c>
      <c r="M2201">
        <v>2706</v>
      </c>
      <c r="N2201">
        <v>10019</v>
      </c>
      <c r="O2201" t="s">
        <v>130</v>
      </c>
      <c r="P2201" t="s">
        <v>50</v>
      </c>
      <c r="Q2201" t="s">
        <v>51</v>
      </c>
      <c r="V2201">
        <v>63662000</v>
      </c>
      <c r="W2201">
        <v>37943000</v>
      </c>
      <c r="X2201">
        <v>2867000</v>
      </c>
      <c r="Y2201">
        <v>2602219</v>
      </c>
      <c r="Z2201">
        <v>23118280</v>
      </c>
      <c r="AA2201">
        <v>54935576</v>
      </c>
      <c r="AC2201">
        <v>794000</v>
      </c>
      <c r="AD2201">
        <v>65502856</v>
      </c>
      <c r="AE2201">
        <v>53216000</v>
      </c>
      <c r="AF2201">
        <v>138377856</v>
      </c>
      <c r="AG2201">
        <v>67376272</v>
      </c>
      <c r="AH2201">
        <v>1761469.5</v>
      </c>
      <c r="AI2201">
        <v>1747824.13</v>
      </c>
      <c r="AJ2201">
        <v>3509293.5</v>
      </c>
      <c r="AK2201">
        <v>4337560.5</v>
      </c>
      <c r="AL2201">
        <v>13795170</v>
      </c>
      <c r="AM2201">
        <v>123588576</v>
      </c>
      <c r="AN2201">
        <v>55391248</v>
      </c>
      <c r="AO2201">
        <v>17986404</v>
      </c>
      <c r="AP2201">
        <v>50000</v>
      </c>
      <c r="AQ2201">
        <v>59000</v>
      </c>
      <c r="AR2201">
        <v>138377856</v>
      </c>
      <c r="AS2201">
        <v>123588576</v>
      </c>
      <c r="AT2201">
        <v>499</v>
      </c>
      <c r="AU2201">
        <v>0.33700000000000002</v>
      </c>
      <c r="AW2201">
        <v>0.23822199999999999</v>
      </c>
      <c r="AX2201">
        <v>0.62091099999999999</v>
      </c>
      <c r="AY2201">
        <v>4.14775E-2</v>
      </c>
      <c r="AZ2201">
        <v>18206</v>
      </c>
    </row>
    <row r="2202" spans="1:52">
      <c r="A2202">
        <v>2006</v>
      </c>
      <c r="B2202">
        <v>190600</v>
      </c>
      <c r="C2202" t="s">
        <v>209</v>
      </c>
      <c r="D2202" t="s">
        <v>129</v>
      </c>
      <c r="E2202">
        <f t="shared" si="34"/>
        <v>1</v>
      </c>
      <c r="F2202">
        <f>IF(ISNA(VLOOKUP(B2202,criteria!$U$2:$U$174,1,0)),0,1)</f>
        <v>1</v>
      </c>
      <c r="G2202">
        <v>0.81748777287367291</v>
      </c>
      <c r="H2202">
        <v>0.39457172041441707</v>
      </c>
      <c r="I2202">
        <v>8383</v>
      </c>
      <c r="J2202">
        <v>6853</v>
      </c>
      <c r="K2202">
        <v>2677</v>
      </c>
      <c r="L2202">
        <v>27</v>
      </c>
      <c r="M2202">
        <v>2704</v>
      </c>
      <c r="N2202">
        <v>10019</v>
      </c>
      <c r="O2202" t="s">
        <v>130</v>
      </c>
      <c r="P2202" t="s">
        <v>50</v>
      </c>
      <c r="Q2202" t="s">
        <v>51</v>
      </c>
      <c r="V2202">
        <v>64871000</v>
      </c>
      <c r="W2202">
        <v>39074000</v>
      </c>
      <c r="X2202">
        <v>2673000</v>
      </c>
      <c r="Y2202">
        <v>3494411</v>
      </c>
      <c r="Z2202">
        <v>25255140</v>
      </c>
      <c r="AA2202">
        <v>68357464</v>
      </c>
      <c r="AC2202">
        <v>1455000</v>
      </c>
      <c r="AD2202">
        <v>69202608</v>
      </c>
      <c r="AE2202">
        <v>66905000</v>
      </c>
      <c r="AF2202">
        <v>155541600</v>
      </c>
      <c r="AG2202">
        <v>73829040</v>
      </c>
      <c r="AH2202">
        <v>3220935.25</v>
      </c>
      <c r="AI2202">
        <v>1964910.38</v>
      </c>
      <c r="AJ2202">
        <v>5185845.5</v>
      </c>
      <c r="AK2202">
        <v>5251924</v>
      </c>
      <c r="AL2202">
        <v>12824483</v>
      </c>
      <c r="AM2202">
        <v>145482672</v>
      </c>
      <c r="AN2202">
        <v>62476992</v>
      </c>
      <c r="AO2202">
        <v>20185500</v>
      </c>
      <c r="AP2202">
        <v>826719</v>
      </c>
      <c r="AQ2202">
        <v>721331</v>
      </c>
      <c r="AR2202">
        <v>155541600</v>
      </c>
      <c r="AS2202">
        <v>145482672</v>
      </c>
      <c r="AT2202">
        <v>566</v>
      </c>
      <c r="AU2202">
        <v>0.33400000000000002</v>
      </c>
      <c r="AW2202">
        <v>0.22131500000000001</v>
      </c>
      <c r="AX2202">
        <v>0.62093900000000002</v>
      </c>
      <c r="AY2202">
        <v>3.7827699999999999E-2</v>
      </c>
      <c r="AZ2202">
        <v>17940</v>
      </c>
    </row>
    <row r="2203" spans="1:52">
      <c r="A2203">
        <v>2007</v>
      </c>
      <c r="B2203">
        <v>190600</v>
      </c>
      <c r="C2203" t="s">
        <v>209</v>
      </c>
      <c r="D2203" t="s">
        <v>129</v>
      </c>
      <c r="E2203">
        <f t="shared" si="34"/>
        <v>1</v>
      </c>
      <c r="F2203">
        <f>IF(ISNA(VLOOKUP(B2203,criteria!$U$2:$U$174,1,0)),0,1)</f>
        <v>1</v>
      </c>
      <c r="G2203">
        <v>0.81579553304167629</v>
      </c>
      <c r="H2203">
        <v>0.39274626023144227</v>
      </c>
      <c r="I2203">
        <v>8686</v>
      </c>
      <c r="J2203">
        <v>7086</v>
      </c>
      <c r="K2203">
        <v>2756</v>
      </c>
      <c r="L2203">
        <v>27</v>
      </c>
      <c r="M2203">
        <v>2783</v>
      </c>
      <c r="N2203">
        <v>10019</v>
      </c>
      <c r="O2203" t="s">
        <v>130</v>
      </c>
      <c r="P2203" t="s">
        <v>50</v>
      </c>
      <c r="Q2203" t="s">
        <v>51</v>
      </c>
      <c r="V2203">
        <v>64455000</v>
      </c>
      <c r="W2203">
        <v>38584000</v>
      </c>
      <c r="X2203">
        <v>2684000</v>
      </c>
      <c r="Y2203">
        <v>5051336</v>
      </c>
      <c r="Z2203">
        <v>27255598</v>
      </c>
      <c r="AA2203">
        <v>81244656</v>
      </c>
      <c r="AC2203">
        <v>1218000</v>
      </c>
      <c r="AD2203">
        <v>72470256</v>
      </c>
      <c r="AE2203">
        <v>78471000</v>
      </c>
      <c r="AF2203">
        <v>170305264</v>
      </c>
      <c r="AG2203">
        <v>78632160</v>
      </c>
      <c r="AH2203">
        <v>4777205.5</v>
      </c>
      <c r="AI2203">
        <v>1311321</v>
      </c>
      <c r="AJ2203">
        <v>6088526.5</v>
      </c>
      <c r="AK2203">
        <v>6507315.5</v>
      </c>
      <c r="AL2203">
        <v>13357915</v>
      </c>
      <c r="AM2203">
        <v>158196192</v>
      </c>
      <c r="AN2203">
        <v>69296520</v>
      </c>
      <c r="AO2203">
        <v>23245994</v>
      </c>
      <c r="AP2203">
        <v>1647809</v>
      </c>
      <c r="AQ2203">
        <v>2330180</v>
      </c>
      <c r="AR2203">
        <v>170305264</v>
      </c>
      <c r="AS2203">
        <v>158196192</v>
      </c>
      <c r="AT2203">
        <v>654</v>
      </c>
      <c r="AU2203">
        <v>0.30199999999999999</v>
      </c>
      <c r="AW2203">
        <v>0.210478</v>
      </c>
      <c r="AX2203">
        <v>0.62463299999999999</v>
      </c>
      <c r="AY2203">
        <v>3.6315899999999998E-2</v>
      </c>
      <c r="AZ2203">
        <v>18981</v>
      </c>
    </row>
    <row r="2204" spans="1:52">
      <c r="A2204">
        <v>2008</v>
      </c>
      <c r="B2204">
        <v>190600</v>
      </c>
      <c r="C2204" t="s">
        <v>209</v>
      </c>
      <c r="D2204" t="s">
        <v>129</v>
      </c>
      <c r="E2204">
        <f t="shared" si="34"/>
        <v>1</v>
      </c>
      <c r="F2204">
        <f>IF(ISNA(VLOOKUP(B2204,criteria!$U$2:$U$174,1,0)),0,1)</f>
        <v>1</v>
      </c>
      <c r="G2204">
        <v>0.77379178198850329</v>
      </c>
      <c r="H2204">
        <v>0.38698583023799699</v>
      </c>
      <c r="I2204">
        <v>9394</v>
      </c>
      <c r="J2204">
        <v>7269</v>
      </c>
      <c r="K2204">
        <v>2797</v>
      </c>
      <c r="L2204">
        <v>16</v>
      </c>
      <c r="M2204">
        <v>2813</v>
      </c>
      <c r="N2204">
        <v>10019</v>
      </c>
      <c r="O2204" t="s">
        <v>130</v>
      </c>
      <c r="P2204" t="s">
        <v>50</v>
      </c>
      <c r="Q2204" t="s">
        <v>51</v>
      </c>
      <c r="V2204">
        <v>64471468</v>
      </c>
      <c r="W2204">
        <v>38633504</v>
      </c>
      <c r="X2204">
        <v>2713000</v>
      </c>
      <c r="Y2204">
        <v>10006595</v>
      </c>
      <c r="Z2204">
        <v>29425252</v>
      </c>
      <c r="AA2204">
        <v>91813064</v>
      </c>
      <c r="AC2204">
        <v>3835762</v>
      </c>
      <c r="AD2204">
        <v>80119856</v>
      </c>
      <c r="AE2204">
        <v>84971808</v>
      </c>
      <c r="AF2204">
        <v>204059536</v>
      </c>
      <c r="AG2204">
        <v>82866440</v>
      </c>
      <c r="AH2204">
        <v>5500917</v>
      </c>
      <c r="AI2204">
        <v>913815</v>
      </c>
      <c r="AJ2204">
        <v>6414732</v>
      </c>
      <c r="AK2204">
        <v>14354394</v>
      </c>
      <c r="AL2204">
        <v>15651272</v>
      </c>
      <c r="AM2204">
        <v>187712768</v>
      </c>
      <c r="AN2204">
        <v>79156024</v>
      </c>
      <c r="AO2204">
        <v>23049652</v>
      </c>
      <c r="AP2204">
        <v>2330180</v>
      </c>
      <c r="AQ2204">
        <v>2821840</v>
      </c>
      <c r="AR2204">
        <v>204059536</v>
      </c>
      <c r="AS2204">
        <v>187712768</v>
      </c>
      <c r="AT2204">
        <v>714</v>
      </c>
      <c r="AU2204">
        <v>0.32200000000000001</v>
      </c>
      <c r="AW2204">
        <v>0.20821100000000001</v>
      </c>
      <c r="AX2204">
        <v>0.62659500000000001</v>
      </c>
      <c r="AY2204">
        <v>4.0562599999999997E-2</v>
      </c>
      <c r="AZ2204">
        <v>20037.5</v>
      </c>
    </row>
    <row r="2205" spans="1:52">
      <c r="A2205">
        <v>2009</v>
      </c>
      <c r="B2205">
        <v>190600</v>
      </c>
      <c r="C2205" t="s">
        <v>209</v>
      </c>
      <c r="D2205" t="s">
        <v>129</v>
      </c>
      <c r="E2205">
        <f t="shared" si="34"/>
        <v>1</v>
      </c>
      <c r="F2205">
        <f>IF(ISNA(VLOOKUP(B2205,criteria!$U$2:$U$174,1,0)),0,1)</f>
        <v>1</v>
      </c>
      <c r="G2205">
        <v>0.61950190801365734</v>
      </c>
      <c r="H2205">
        <v>0.39585021883611604</v>
      </c>
      <c r="I2205">
        <v>9958</v>
      </c>
      <c r="J2205">
        <v>6169</v>
      </c>
      <c r="K2205">
        <v>2414</v>
      </c>
      <c r="L2205">
        <v>28</v>
      </c>
      <c r="M2205">
        <v>2442</v>
      </c>
      <c r="N2205">
        <v>10019</v>
      </c>
      <c r="O2205" t="s">
        <v>130</v>
      </c>
      <c r="P2205" t="s">
        <v>50</v>
      </c>
      <c r="Q2205" t="s">
        <v>51</v>
      </c>
      <c r="R2205">
        <v>-73.988399999999999</v>
      </c>
      <c r="S2205">
        <v>40.770299999999999</v>
      </c>
      <c r="V2205">
        <v>77617936</v>
      </c>
      <c r="W2205">
        <v>43840184</v>
      </c>
      <c r="X2205">
        <v>7729404</v>
      </c>
      <c r="Y2205">
        <v>4758448</v>
      </c>
      <c r="Z2205">
        <v>39356876</v>
      </c>
      <c r="AA2205">
        <v>91880856</v>
      </c>
      <c r="AB2205">
        <v>49749</v>
      </c>
      <c r="AC2205">
        <v>5168867</v>
      </c>
      <c r="AD2205">
        <v>86566712</v>
      </c>
      <c r="AE2205">
        <v>94768360</v>
      </c>
      <c r="AF2205">
        <v>209493152</v>
      </c>
      <c r="AG2205">
        <v>93375640</v>
      </c>
      <c r="AH2205">
        <v>5668862</v>
      </c>
      <c r="AI2205">
        <v>515156</v>
      </c>
      <c r="AJ2205">
        <v>6184018</v>
      </c>
      <c r="AK2205">
        <v>13732467</v>
      </c>
      <c r="AL2205">
        <v>16974160</v>
      </c>
      <c r="AM2205">
        <v>193133120</v>
      </c>
      <c r="AN2205">
        <v>85954728</v>
      </c>
      <c r="AO2205">
        <v>32292920</v>
      </c>
      <c r="AP2205">
        <v>2821840</v>
      </c>
      <c r="AQ2205">
        <v>3122271</v>
      </c>
      <c r="AR2205">
        <v>209493152</v>
      </c>
      <c r="AS2205">
        <v>193133120</v>
      </c>
      <c r="AT2205">
        <v>814</v>
      </c>
      <c r="AU2205">
        <v>0.30599999999999999</v>
      </c>
      <c r="AW2205">
        <v>0.217885</v>
      </c>
      <c r="AX2205">
        <v>0.60694300000000001</v>
      </c>
      <c r="AY2205">
        <v>4.2873099999999997E-2</v>
      </c>
      <c r="AZ2205">
        <v>21144</v>
      </c>
    </row>
    <row r="2206" spans="1:52">
      <c r="A2206">
        <v>2010</v>
      </c>
      <c r="B2206">
        <v>190600</v>
      </c>
      <c r="C2206" t="s">
        <v>161</v>
      </c>
      <c r="D2206" t="s">
        <v>129</v>
      </c>
      <c r="E2206">
        <f t="shared" si="34"/>
        <v>1</v>
      </c>
      <c r="F2206">
        <f>IF(ISNA(VLOOKUP(B2206,criteria!$U$2:$U$174,1,0)),0,1)</f>
        <v>1</v>
      </c>
      <c r="G2206">
        <v>0.6277686805136603</v>
      </c>
      <c r="H2206">
        <v>0.39428885227896759</v>
      </c>
      <c r="I2206">
        <v>11603</v>
      </c>
      <c r="J2206">
        <v>7284</v>
      </c>
      <c r="K2206">
        <v>2830</v>
      </c>
      <c r="L2206">
        <v>42</v>
      </c>
      <c r="M2206">
        <v>2872</v>
      </c>
      <c r="N2206">
        <v>10019</v>
      </c>
      <c r="O2206" t="s">
        <v>130</v>
      </c>
      <c r="P2206" t="s">
        <v>50</v>
      </c>
      <c r="Q2206" t="s">
        <v>51</v>
      </c>
      <c r="R2206">
        <v>-73.987899999999996</v>
      </c>
      <c r="S2206">
        <v>40.770099999999999</v>
      </c>
      <c r="V2206">
        <v>78145728</v>
      </c>
      <c r="W2206">
        <v>44844980</v>
      </c>
      <c r="X2206">
        <v>6235057</v>
      </c>
      <c r="Y2206">
        <v>8634383</v>
      </c>
      <c r="Z2206">
        <v>42267000</v>
      </c>
      <c r="AA2206">
        <v>86791000</v>
      </c>
      <c r="AB2206">
        <v>3390539</v>
      </c>
      <c r="AC2206">
        <v>16429108</v>
      </c>
      <c r="AD2206">
        <v>78515088</v>
      </c>
      <c r="AE2206">
        <v>115849624</v>
      </c>
      <c r="AF2206">
        <v>254337344</v>
      </c>
      <c r="AG2206">
        <v>95867944</v>
      </c>
      <c r="AH2206">
        <v>6012330</v>
      </c>
      <c r="AI2206">
        <v>354235</v>
      </c>
      <c r="AJ2206">
        <v>6366565</v>
      </c>
      <c r="AK2206">
        <v>18187012</v>
      </c>
      <c r="AL2206">
        <v>21159364</v>
      </c>
      <c r="AM2206">
        <v>217274128</v>
      </c>
      <c r="AN2206">
        <v>83752976</v>
      </c>
      <c r="AO2206">
        <v>35968184</v>
      </c>
      <c r="AP2206">
        <v>3122271</v>
      </c>
      <c r="AQ2206">
        <v>4178697</v>
      </c>
      <c r="AR2206">
        <v>254337344</v>
      </c>
      <c r="AS2206">
        <v>217274128</v>
      </c>
      <c r="AT2206">
        <v>802</v>
      </c>
      <c r="AU2206">
        <v>0.3</v>
      </c>
      <c r="AW2206">
        <v>0.23739299999999999</v>
      </c>
      <c r="AX2206">
        <v>0.58456300000000005</v>
      </c>
      <c r="AY2206">
        <v>4.7348800000000003E-2</v>
      </c>
      <c r="AZ2206">
        <v>21375</v>
      </c>
    </row>
    <row r="2207" spans="1:52">
      <c r="A2207">
        <v>2011</v>
      </c>
      <c r="B2207">
        <v>190600</v>
      </c>
      <c r="C2207" t="s">
        <v>161</v>
      </c>
      <c r="D2207" t="s">
        <v>129</v>
      </c>
      <c r="E2207">
        <f t="shared" si="34"/>
        <v>1</v>
      </c>
      <c r="F2207">
        <f>IF(ISNA(VLOOKUP(B2207,criteria!$U$2:$U$174,1,0)),0,1)</f>
        <v>1</v>
      </c>
      <c r="G2207">
        <v>0.47494384633258463</v>
      </c>
      <c r="H2207">
        <v>0.32860404435746904</v>
      </c>
      <c r="I2207">
        <v>12911</v>
      </c>
      <c r="J2207">
        <v>6132</v>
      </c>
      <c r="K2207">
        <v>1994</v>
      </c>
      <c r="L2207">
        <v>21</v>
      </c>
      <c r="M2207">
        <v>2015</v>
      </c>
      <c r="N2207">
        <v>10019</v>
      </c>
      <c r="O2207" t="s">
        <v>130</v>
      </c>
      <c r="P2207" t="s">
        <v>50</v>
      </c>
      <c r="Q2207" t="s">
        <v>51</v>
      </c>
      <c r="R2207">
        <v>-73.988399999999999</v>
      </c>
      <c r="S2207">
        <v>40.770299999999999</v>
      </c>
      <c r="T2207">
        <v>4.8000000000000001E-2</v>
      </c>
      <c r="U2207">
        <v>1489</v>
      </c>
      <c r="V2207">
        <v>83152704</v>
      </c>
      <c r="W2207">
        <v>46209120</v>
      </c>
      <c r="X2207">
        <v>5517054</v>
      </c>
      <c r="Y2207">
        <v>7500346</v>
      </c>
      <c r="Z2207">
        <v>41297672</v>
      </c>
      <c r="AA2207">
        <v>100344112</v>
      </c>
      <c r="AB2207">
        <v>226377</v>
      </c>
      <c r="AC2207">
        <v>18849302</v>
      </c>
      <c r="AD2207">
        <v>87914976</v>
      </c>
      <c r="AE2207">
        <v>119704752</v>
      </c>
      <c r="AF2207">
        <v>279823744</v>
      </c>
      <c r="AG2207">
        <v>96491200</v>
      </c>
      <c r="AH2207">
        <v>6852636</v>
      </c>
      <c r="AI2207">
        <v>601907</v>
      </c>
      <c r="AJ2207">
        <v>7454543</v>
      </c>
      <c r="AK2207">
        <v>17296830</v>
      </c>
      <c r="AL2207">
        <v>21078724</v>
      </c>
      <c r="AM2207">
        <v>239302528</v>
      </c>
      <c r="AN2207">
        <v>85405456</v>
      </c>
      <c r="AO2207">
        <v>37412996</v>
      </c>
      <c r="AP2207">
        <v>3396176</v>
      </c>
      <c r="AQ2207">
        <v>4408962</v>
      </c>
      <c r="AR2207">
        <v>279823744</v>
      </c>
      <c r="AS2207">
        <v>239302528</v>
      </c>
      <c r="AT2207">
        <v>904</v>
      </c>
      <c r="AU2207">
        <v>0.32800000000000001</v>
      </c>
      <c r="AW2207">
        <v>0.280557</v>
      </c>
      <c r="AX2207">
        <v>0.58171899999999999</v>
      </c>
      <c r="AY2207">
        <v>5.81191E-2</v>
      </c>
      <c r="AZ2207">
        <v>20140.5</v>
      </c>
    </row>
    <row r="2208" spans="1:52">
      <c r="A2208">
        <v>2012</v>
      </c>
      <c r="B2208">
        <v>190600</v>
      </c>
      <c r="C2208" t="s">
        <v>161</v>
      </c>
      <c r="D2208" t="s">
        <v>129</v>
      </c>
      <c r="E2208">
        <f t="shared" si="34"/>
        <v>1</v>
      </c>
      <c r="F2208">
        <f>IF(ISNA(VLOOKUP(B2208,criteria!$U$2:$U$174,1,0)),0,1)</f>
        <v>1</v>
      </c>
      <c r="G2208">
        <v>0.43188050223697505</v>
      </c>
      <c r="H2208">
        <v>0.29507101086048454</v>
      </c>
      <c r="I2208">
        <v>13858</v>
      </c>
      <c r="J2208">
        <v>5985</v>
      </c>
      <c r="K2208">
        <v>1745</v>
      </c>
      <c r="L2208">
        <v>21</v>
      </c>
      <c r="M2208">
        <v>1766</v>
      </c>
      <c r="N2208">
        <v>10019</v>
      </c>
      <c r="O2208" t="s">
        <v>130</v>
      </c>
      <c r="P2208" t="s">
        <v>50</v>
      </c>
      <c r="Q2208" t="s">
        <v>51</v>
      </c>
      <c r="R2208">
        <v>-73.988399999999999</v>
      </c>
      <c r="S2208">
        <v>40.770299999999999</v>
      </c>
      <c r="T2208">
        <v>9.5000000000000001E-2</v>
      </c>
      <c r="U2208">
        <v>1440</v>
      </c>
      <c r="V2208">
        <v>84400896</v>
      </c>
      <c r="W2208">
        <v>48285560</v>
      </c>
      <c r="X2208">
        <v>9014695</v>
      </c>
      <c r="Y2208">
        <v>10678495</v>
      </c>
      <c r="Z2208">
        <v>41019136</v>
      </c>
      <c r="AA2208">
        <v>106233368</v>
      </c>
      <c r="AB2208">
        <v>6000</v>
      </c>
      <c r="AD2208">
        <v>87957072</v>
      </c>
      <c r="AE2208">
        <v>107602504</v>
      </c>
      <c r="AF2208">
        <v>242417360</v>
      </c>
      <c r="AG2208">
        <v>103804800</v>
      </c>
      <c r="AH2208">
        <v>6820049</v>
      </c>
      <c r="AI2208">
        <v>485238</v>
      </c>
      <c r="AJ2208">
        <v>7305287</v>
      </c>
      <c r="AK2208">
        <v>23415084</v>
      </c>
      <c r="AL2208">
        <v>24262026</v>
      </c>
      <c r="AM2208">
        <v>267553056</v>
      </c>
      <c r="AN2208">
        <v>86129440</v>
      </c>
      <c r="AO2208">
        <v>40251260</v>
      </c>
      <c r="AP2208">
        <v>4408962</v>
      </c>
      <c r="AQ2208">
        <v>5835244</v>
      </c>
      <c r="AR2208">
        <v>242417360</v>
      </c>
      <c r="AS2208">
        <v>267553056</v>
      </c>
      <c r="AT2208">
        <v>937</v>
      </c>
      <c r="AU2208">
        <v>0.33500000000000002</v>
      </c>
      <c r="AW2208">
        <v>0.29894599999999999</v>
      </c>
      <c r="AX2208">
        <v>0.58686099999999997</v>
      </c>
      <c r="AY2208">
        <v>5.8718600000000003E-2</v>
      </c>
      <c r="AZ2208">
        <v>19091</v>
      </c>
    </row>
    <row r="2209" spans="1:52">
      <c r="A2209">
        <v>2013</v>
      </c>
      <c r="B2209">
        <v>190600</v>
      </c>
      <c r="C2209" t="s">
        <v>161</v>
      </c>
      <c r="D2209" t="s">
        <v>129</v>
      </c>
      <c r="E2209">
        <f t="shared" si="34"/>
        <v>1</v>
      </c>
      <c r="F2209">
        <f>IF(ISNA(VLOOKUP(B2209,criteria!$U$2:$U$174,1,0)),0,1)</f>
        <v>1</v>
      </c>
      <c r="G2209">
        <v>0.34050752563077147</v>
      </c>
      <c r="H2209">
        <v>0.40743113388853297</v>
      </c>
      <c r="I2209">
        <v>13753</v>
      </c>
      <c r="J2209">
        <v>4683</v>
      </c>
      <c r="K2209">
        <v>1891</v>
      </c>
      <c r="L2209">
        <v>17</v>
      </c>
      <c r="M2209">
        <v>1908</v>
      </c>
      <c r="N2209">
        <v>10019</v>
      </c>
      <c r="O2209" t="s">
        <v>130</v>
      </c>
      <c r="P2209" t="s">
        <v>50</v>
      </c>
      <c r="Q2209" t="s">
        <v>51</v>
      </c>
      <c r="R2209">
        <v>-73.988399999999999</v>
      </c>
      <c r="S2209">
        <v>40.770699999999998</v>
      </c>
      <c r="T2209">
        <v>0.10299999999999999</v>
      </c>
      <c r="U2209">
        <v>1489</v>
      </c>
      <c r="V2209">
        <v>91805584</v>
      </c>
      <c r="W2209">
        <v>49638756</v>
      </c>
      <c r="X2209">
        <v>2534000</v>
      </c>
      <c r="Y2209">
        <v>11228852</v>
      </c>
      <c r="Z2209">
        <v>40834068</v>
      </c>
      <c r="AA2209">
        <v>103268088</v>
      </c>
      <c r="AB2209">
        <v>55073</v>
      </c>
      <c r="AC2209">
        <v>4192558</v>
      </c>
      <c r="AD2209">
        <v>94001768</v>
      </c>
      <c r="AE2209">
        <v>103997200</v>
      </c>
      <c r="AF2209">
        <v>245638160</v>
      </c>
      <c r="AG2209">
        <v>104135848</v>
      </c>
      <c r="AH2209">
        <v>8075439</v>
      </c>
      <c r="AI2209">
        <v>475939</v>
      </c>
      <c r="AJ2209">
        <v>8551378</v>
      </c>
      <c r="AK2209">
        <v>32702980</v>
      </c>
      <c r="AL2209">
        <v>23968072</v>
      </c>
      <c r="AM2209">
        <v>258122880</v>
      </c>
      <c r="AN2209">
        <v>90199040</v>
      </c>
      <c r="AO2209">
        <v>44151128</v>
      </c>
      <c r="AP2209">
        <v>5835244</v>
      </c>
      <c r="AQ2209">
        <v>6736765</v>
      </c>
      <c r="AR2209">
        <v>245638160</v>
      </c>
      <c r="AS2209">
        <v>258122880</v>
      </c>
      <c r="AT2209">
        <v>931</v>
      </c>
      <c r="AU2209">
        <v>0.38600000000000001</v>
      </c>
      <c r="AW2209">
        <v>0.28297099999999997</v>
      </c>
      <c r="AX2209">
        <v>0.58291199999999999</v>
      </c>
      <c r="AY2209">
        <v>5.0610299999999997E-2</v>
      </c>
      <c r="AZ2209">
        <v>19098</v>
      </c>
    </row>
    <row r="2210" spans="1:52">
      <c r="A2210">
        <v>2014</v>
      </c>
      <c r="B2210">
        <v>190600</v>
      </c>
      <c r="C2210" t="s">
        <v>161</v>
      </c>
      <c r="D2210" t="s">
        <v>129</v>
      </c>
      <c r="E2210">
        <f t="shared" si="34"/>
        <v>1</v>
      </c>
      <c r="F2210">
        <f>IF(ISNA(VLOOKUP(B2210,criteria!$U$2:$U$174,1,0)),0,1)</f>
        <v>1</v>
      </c>
      <c r="G2210">
        <v>0.37309132814750795</v>
      </c>
      <c r="H2210">
        <v>0.34034749034749034</v>
      </c>
      <c r="I2210">
        <v>13884</v>
      </c>
      <c r="J2210">
        <v>5180</v>
      </c>
      <c r="K2210">
        <v>1744</v>
      </c>
      <c r="L2210">
        <v>19</v>
      </c>
      <c r="M2210">
        <v>1763</v>
      </c>
      <c r="T2210">
        <v>6.5000000000000002E-2</v>
      </c>
      <c r="U2210">
        <v>1597</v>
      </c>
      <c r="V2210">
        <v>95218968</v>
      </c>
      <c r="W2210">
        <v>48752172</v>
      </c>
      <c r="X2210">
        <v>2534000</v>
      </c>
      <c r="Y2210">
        <v>15888590</v>
      </c>
      <c r="Z2210">
        <v>42216332</v>
      </c>
      <c r="AA2210">
        <v>108020432</v>
      </c>
      <c r="AB2210">
        <v>50515</v>
      </c>
      <c r="AC2210">
        <v>4613496</v>
      </c>
      <c r="AD2210">
        <v>95842896</v>
      </c>
      <c r="AE2210">
        <v>107816640</v>
      </c>
      <c r="AF2210">
        <v>251082832</v>
      </c>
      <c r="AG2210">
        <v>146426640</v>
      </c>
      <c r="AH2210">
        <v>8241309</v>
      </c>
      <c r="AI2210">
        <v>564527</v>
      </c>
      <c r="AJ2210">
        <v>8805836</v>
      </c>
      <c r="AK2210">
        <v>28946848</v>
      </c>
      <c r="AL2210">
        <v>24684406</v>
      </c>
      <c r="AM2210">
        <v>264746160</v>
      </c>
      <c r="AN2210">
        <v>95872480</v>
      </c>
      <c r="AO2210">
        <v>44974700</v>
      </c>
      <c r="AP2210">
        <v>6736765</v>
      </c>
      <c r="AQ2210">
        <v>7294831</v>
      </c>
      <c r="AR2210">
        <v>251082832</v>
      </c>
      <c r="AS2210">
        <v>264746160</v>
      </c>
      <c r="AT2210">
        <v>1011</v>
      </c>
      <c r="AU2210">
        <v>0.35699999999999998</v>
      </c>
      <c r="AW2210">
        <v>0.268208</v>
      </c>
      <c r="AX2210">
        <v>0.58296999999999999</v>
      </c>
      <c r="AY2210">
        <v>4.1447699999999997E-2</v>
      </c>
      <c r="AZ2210">
        <v>19034</v>
      </c>
    </row>
    <row r="2211" spans="1:52">
      <c r="A2211">
        <v>2015</v>
      </c>
      <c r="B2211">
        <v>190600</v>
      </c>
      <c r="C2211" t="s">
        <v>161</v>
      </c>
      <c r="D2211" t="s">
        <v>129</v>
      </c>
      <c r="E2211">
        <f t="shared" si="34"/>
        <v>1</v>
      </c>
      <c r="F2211">
        <f>IF(ISNA(VLOOKUP(B2211,criteria!$U$2:$U$174,1,0)),0,1)</f>
        <v>1</v>
      </c>
      <c r="G2211">
        <v>0.36550231377817582</v>
      </c>
      <c r="H2211">
        <v>0.30406371247702674</v>
      </c>
      <c r="I2211">
        <v>13398</v>
      </c>
      <c r="J2211">
        <v>4897</v>
      </c>
      <c r="K2211">
        <v>1479</v>
      </c>
      <c r="L2211">
        <v>10</v>
      </c>
      <c r="M2211">
        <v>1489</v>
      </c>
      <c r="N2211">
        <v>10019</v>
      </c>
      <c r="O2211" t="s">
        <v>130</v>
      </c>
      <c r="P2211" t="s">
        <v>50</v>
      </c>
      <c r="Q2211" t="s">
        <v>51</v>
      </c>
      <c r="R2211">
        <v>-73.988900000000001</v>
      </c>
      <c r="S2211">
        <v>40.770899999999997</v>
      </c>
      <c r="T2211">
        <v>5.5E-2</v>
      </c>
      <c r="U2211">
        <v>1554</v>
      </c>
      <c r="V2211">
        <v>98541656</v>
      </c>
      <c r="W2211">
        <v>49449432</v>
      </c>
      <c r="X2211">
        <v>3274367</v>
      </c>
      <c r="Y2211">
        <v>17493418</v>
      </c>
      <c r="Z2211">
        <v>42458724</v>
      </c>
      <c r="AA2211">
        <v>127272576</v>
      </c>
      <c r="AB2211">
        <v>43322</v>
      </c>
      <c r="AC2211">
        <v>7138460</v>
      </c>
      <c r="AD2211">
        <v>99678560</v>
      </c>
      <c r="AE2211">
        <v>126699984</v>
      </c>
      <c r="AF2211">
        <v>279327488</v>
      </c>
      <c r="AG2211">
        <v>162228288</v>
      </c>
      <c r="AH2211">
        <v>8732555</v>
      </c>
      <c r="AI2211">
        <v>1282448</v>
      </c>
      <c r="AJ2211">
        <v>10015003</v>
      </c>
      <c r="AK2211">
        <v>31066556</v>
      </c>
      <c r="AL2211">
        <v>28328848</v>
      </c>
      <c r="AM2211">
        <v>288771488</v>
      </c>
      <c r="AN2211">
        <v>116040088</v>
      </c>
      <c r="AO2211">
        <v>59324340</v>
      </c>
      <c r="AP2211">
        <v>7294831</v>
      </c>
      <c r="AQ2211">
        <v>7866500</v>
      </c>
      <c r="AR2211">
        <v>279327488</v>
      </c>
      <c r="AS2211">
        <v>288771488</v>
      </c>
      <c r="AT2211">
        <v>874</v>
      </c>
      <c r="AU2211">
        <v>0.438</v>
      </c>
      <c r="AW2211">
        <v>0.26275100000000001</v>
      </c>
      <c r="AX2211">
        <v>0.60069099999999997</v>
      </c>
      <c r="AY2211">
        <v>3.8499499999999999E-2</v>
      </c>
      <c r="AZ2211">
        <v>19031.5</v>
      </c>
    </row>
    <row r="2212" spans="1:52">
      <c r="A2212">
        <v>2016</v>
      </c>
      <c r="B2212">
        <v>190600</v>
      </c>
      <c r="C2212" t="s">
        <v>161</v>
      </c>
      <c r="D2212" t="s">
        <v>129</v>
      </c>
      <c r="E2212">
        <f t="shared" si="34"/>
        <v>1</v>
      </c>
      <c r="F2212">
        <f>IF(ISNA(VLOOKUP(B2212,criteria!$U$2:$U$174,1,0)),0,1)</f>
        <v>1</v>
      </c>
      <c r="G2212">
        <v>0.33757824303906758</v>
      </c>
      <c r="H2212">
        <v>0.32459505541346972</v>
      </c>
      <c r="I2212">
        <v>13899</v>
      </c>
      <c r="J2212">
        <v>4692</v>
      </c>
      <c r="K2212">
        <v>1507</v>
      </c>
      <c r="L2212">
        <v>16</v>
      </c>
      <c r="M2212">
        <v>1523</v>
      </c>
      <c r="N2212">
        <v>10019</v>
      </c>
      <c r="O2212" t="s">
        <v>130</v>
      </c>
      <c r="P2212" t="s">
        <v>50</v>
      </c>
      <c r="Q2212" t="s">
        <v>51</v>
      </c>
      <c r="R2212">
        <v>-73.988399999999999</v>
      </c>
      <c r="S2212">
        <v>40.770400000000002</v>
      </c>
      <c r="T2212">
        <v>5.7000000000000002E-2</v>
      </c>
      <c r="U2212">
        <v>1522</v>
      </c>
      <c r="V2212">
        <v>97355920</v>
      </c>
      <c r="W2212">
        <v>49240816</v>
      </c>
      <c r="X2212">
        <v>3987002</v>
      </c>
      <c r="Y2212">
        <v>17770068</v>
      </c>
      <c r="Z2212">
        <v>41195748</v>
      </c>
      <c r="AA2212">
        <v>118091880</v>
      </c>
      <c r="AB2212">
        <v>44288</v>
      </c>
      <c r="AC2212">
        <v>9993225</v>
      </c>
      <c r="AD2212">
        <v>100795200</v>
      </c>
      <c r="AE2212">
        <v>117812784</v>
      </c>
      <c r="AF2212">
        <v>257588560</v>
      </c>
      <c r="AG2212">
        <v>142861584</v>
      </c>
      <c r="AH2212">
        <v>11945336</v>
      </c>
      <c r="AI2212">
        <v>861128</v>
      </c>
      <c r="AJ2212">
        <v>12806464</v>
      </c>
      <c r="AK2212">
        <v>28752472</v>
      </c>
      <c r="AL2212">
        <v>27713732</v>
      </c>
      <c r="AM2212">
        <v>275355232</v>
      </c>
      <c r="AN2212">
        <v>116353392</v>
      </c>
      <c r="AO2212">
        <v>49915948</v>
      </c>
      <c r="AP2212">
        <v>7866500</v>
      </c>
      <c r="AQ2212">
        <v>1421124</v>
      </c>
      <c r="AR2212">
        <v>257588560</v>
      </c>
      <c r="AS2212">
        <v>275355232</v>
      </c>
      <c r="AT2212">
        <v>828</v>
      </c>
      <c r="AU2212">
        <v>0.47399999999999998</v>
      </c>
      <c r="AW2212">
        <v>0.27052700000000002</v>
      </c>
      <c r="AX2212">
        <v>0.60985299999999998</v>
      </c>
      <c r="AY2212">
        <v>4.1832300000000003E-2</v>
      </c>
      <c r="AZ2212">
        <v>19475</v>
      </c>
    </row>
    <row r="2213" spans="1:52">
      <c r="A2213">
        <v>2017</v>
      </c>
      <c r="B2213">
        <v>190600</v>
      </c>
      <c r="C2213" t="s">
        <v>161</v>
      </c>
      <c r="D2213" t="s">
        <v>129</v>
      </c>
      <c r="E2213">
        <f t="shared" si="34"/>
        <v>1</v>
      </c>
      <c r="F2213">
        <f>IF(ISNA(VLOOKUP(B2213,criteria!$U$2:$U$174,1,0)),0,1)</f>
        <v>1</v>
      </c>
      <c r="G2213">
        <v>0.38745339177078564</v>
      </c>
      <c r="H2213">
        <v>0.31132871855478644</v>
      </c>
      <c r="I2213">
        <v>15287</v>
      </c>
      <c r="J2213">
        <v>5923</v>
      </c>
      <c r="K2213">
        <v>1831</v>
      </c>
      <c r="L2213">
        <v>13</v>
      </c>
      <c r="M2213">
        <v>1844</v>
      </c>
      <c r="N2213">
        <v>10019</v>
      </c>
      <c r="O2213" t="s">
        <v>130</v>
      </c>
      <c r="P2213" t="s">
        <v>50</v>
      </c>
      <c r="Q2213" t="s">
        <v>51</v>
      </c>
      <c r="R2213">
        <v>-73.988399999999999</v>
      </c>
      <c r="S2213">
        <v>40.770400000000002</v>
      </c>
      <c r="T2213">
        <v>5.5E-2</v>
      </c>
      <c r="U2213">
        <v>1518</v>
      </c>
      <c r="V2213">
        <v>104199408</v>
      </c>
      <c r="W2213">
        <v>46807824</v>
      </c>
      <c r="X2213">
        <v>9030520</v>
      </c>
      <c r="Y2213">
        <v>23444804</v>
      </c>
      <c r="Z2213">
        <v>46002100</v>
      </c>
      <c r="AA2213">
        <v>134137392</v>
      </c>
      <c r="AB2213">
        <v>24354</v>
      </c>
      <c r="AC2213">
        <v>9480253</v>
      </c>
      <c r="AD2213">
        <v>104953776</v>
      </c>
      <c r="AE2213">
        <v>131574968</v>
      </c>
      <c r="AF2213">
        <v>238545440</v>
      </c>
      <c r="AG2213">
        <v>146337280</v>
      </c>
      <c r="AH2213">
        <v>11401301</v>
      </c>
      <c r="AI2213">
        <v>824914</v>
      </c>
      <c r="AJ2213">
        <v>12226215</v>
      </c>
      <c r="AK2213">
        <v>33747856</v>
      </c>
      <c r="AL2213">
        <v>26055140</v>
      </c>
      <c r="AM2213">
        <v>298503168</v>
      </c>
      <c r="AN2213">
        <v>120209912</v>
      </c>
      <c r="AO2213">
        <v>60868624</v>
      </c>
      <c r="AP2213">
        <v>1421124</v>
      </c>
      <c r="AQ2213">
        <v>10038811</v>
      </c>
      <c r="AR2213">
        <v>238545440</v>
      </c>
      <c r="AS2213">
        <v>298503168</v>
      </c>
    </row>
    <row r="2214" spans="1:52">
      <c r="A2214">
        <v>1990</v>
      </c>
      <c r="B2214">
        <v>190664</v>
      </c>
      <c r="C2214" t="s">
        <v>238</v>
      </c>
      <c r="D2214" t="s">
        <v>129</v>
      </c>
      <c r="E2214">
        <f t="shared" si="34"/>
        <v>0</v>
      </c>
      <c r="F2214">
        <f>IF(ISNA(VLOOKUP(B2214,criteria!$U$2:$U$174,1,0)),0,1)</f>
        <v>1</v>
      </c>
      <c r="G2214" t="s">
        <v>636</v>
      </c>
      <c r="H2214" t="s">
        <v>636</v>
      </c>
      <c r="N2214">
        <v>11367</v>
      </c>
      <c r="O2214" t="s">
        <v>130</v>
      </c>
      <c r="V2214">
        <v>29138000</v>
      </c>
      <c r="X2214">
        <v>965000</v>
      </c>
      <c r="Y2214">
        <v>137000</v>
      </c>
      <c r="Z2214">
        <v>4785000</v>
      </c>
      <c r="AA2214">
        <v>71930000</v>
      </c>
      <c r="AB2214">
        <v>100000</v>
      </c>
      <c r="AC2214">
        <v>1628000</v>
      </c>
      <c r="AF2214">
        <v>111059000</v>
      </c>
      <c r="AG2214">
        <v>59907000</v>
      </c>
      <c r="AH2214">
        <v>264000</v>
      </c>
      <c r="AI2214">
        <v>2160000</v>
      </c>
      <c r="AJ2214">
        <v>2424000</v>
      </c>
      <c r="AK2214">
        <v>4929000</v>
      </c>
      <c r="AL2214">
        <v>6264000</v>
      </c>
      <c r="AM2214">
        <v>111748000</v>
      </c>
      <c r="AN2214">
        <v>63540000</v>
      </c>
      <c r="AO2214">
        <v>17529000</v>
      </c>
    </row>
    <row r="2215" spans="1:52">
      <c r="A2215">
        <v>1991</v>
      </c>
      <c r="B2215">
        <v>190664</v>
      </c>
      <c r="C2215" t="s">
        <v>238</v>
      </c>
      <c r="D2215" t="s">
        <v>129</v>
      </c>
      <c r="E2215">
        <f t="shared" si="34"/>
        <v>0</v>
      </c>
      <c r="F2215">
        <f>IF(ISNA(VLOOKUP(B2215,criteria!$U$2:$U$174,1,0)),0,1)</f>
        <v>1</v>
      </c>
      <c r="G2215" t="s">
        <v>636</v>
      </c>
      <c r="H2215" t="s">
        <v>636</v>
      </c>
      <c r="N2215">
        <v>11367</v>
      </c>
      <c r="O2215" t="s">
        <v>130</v>
      </c>
      <c r="V2215">
        <v>37402000</v>
      </c>
      <c r="X2215">
        <v>649000</v>
      </c>
      <c r="Y2215">
        <v>74000</v>
      </c>
      <c r="Z2215">
        <v>6498000</v>
      </c>
      <c r="AA2215">
        <v>67791000</v>
      </c>
      <c r="AB2215">
        <v>175000</v>
      </c>
      <c r="AC2215">
        <v>1587000</v>
      </c>
      <c r="AF2215">
        <v>116907000</v>
      </c>
      <c r="AG2215">
        <v>58807000</v>
      </c>
      <c r="AH2215">
        <v>229000</v>
      </c>
      <c r="AI2215">
        <v>2370000</v>
      </c>
      <c r="AJ2215">
        <v>2599000</v>
      </c>
      <c r="AK2215">
        <v>4945000</v>
      </c>
      <c r="AL2215">
        <v>6087000</v>
      </c>
      <c r="AM2215">
        <v>117168000</v>
      </c>
      <c r="AN2215">
        <v>61825000</v>
      </c>
      <c r="AO2215">
        <v>17841000</v>
      </c>
    </row>
    <row r="2216" spans="1:52">
      <c r="A2216">
        <v>1992</v>
      </c>
      <c r="B2216">
        <v>190664</v>
      </c>
      <c r="C2216" t="s">
        <v>266</v>
      </c>
      <c r="D2216" t="s">
        <v>129</v>
      </c>
      <c r="E2216">
        <f t="shared" si="34"/>
        <v>0</v>
      </c>
      <c r="F2216">
        <f>IF(ISNA(VLOOKUP(B2216,criteria!$U$2:$U$174,1,0)),0,1)</f>
        <v>1</v>
      </c>
      <c r="G2216" t="s">
        <v>636</v>
      </c>
      <c r="H2216" t="s">
        <v>636</v>
      </c>
      <c r="N2216">
        <v>113670904</v>
      </c>
      <c r="O2216" t="s">
        <v>130</v>
      </c>
      <c r="V2216">
        <v>41861000</v>
      </c>
      <c r="X2216">
        <v>616000</v>
      </c>
      <c r="Y2216">
        <v>110000</v>
      </c>
      <c r="Z2216">
        <v>6909000</v>
      </c>
      <c r="AA2216">
        <v>66286000</v>
      </c>
      <c r="AB2216">
        <v>145000</v>
      </c>
      <c r="AC2216">
        <v>9842000</v>
      </c>
      <c r="AF2216">
        <v>129138000</v>
      </c>
      <c r="AG2216">
        <v>59210000</v>
      </c>
      <c r="AH2216">
        <v>324000</v>
      </c>
      <c r="AI2216">
        <v>2278000</v>
      </c>
      <c r="AJ2216">
        <v>2602000</v>
      </c>
      <c r="AK2216">
        <v>4827000</v>
      </c>
      <c r="AL2216">
        <v>6693000</v>
      </c>
      <c r="AM2216">
        <v>130371000</v>
      </c>
      <c r="AN2216">
        <v>58272000</v>
      </c>
      <c r="AO2216">
        <v>16954000</v>
      </c>
    </row>
    <row r="2217" spans="1:52">
      <c r="A2217">
        <v>1993</v>
      </c>
      <c r="B2217">
        <v>190664</v>
      </c>
      <c r="C2217" t="s">
        <v>266</v>
      </c>
      <c r="D2217" t="s">
        <v>129</v>
      </c>
      <c r="E2217">
        <f t="shared" si="34"/>
        <v>0</v>
      </c>
      <c r="F2217">
        <f>IF(ISNA(VLOOKUP(B2217,criteria!$U$2:$U$174,1,0)),0,1)</f>
        <v>1</v>
      </c>
      <c r="G2217" t="s">
        <v>636</v>
      </c>
      <c r="H2217" t="s">
        <v>636</v>
      </c>
      <c r="N2217">
        <v>113670904</v>
      </c>
      <c r="O2217" t="s">
        <v>130</v>
      </c>
      <c r="V2217">
        <v>43824000</v>
      </c>
      <c r="X2217">
        <v>557000</v>
      </c>
      <c r="Y2217">
        <v>70000</v>
      </c>
      <c r="Z2217">
        <v>7638000</v>
      </c>
      <c r="AA2217">
        <v>61438000</v>
      </c>
      <c r="AB2217">
        <v>125000</v>
      </c>
      <c r="AC2217">
        <v>14235000</v>
      </c>
      <c r="AF2217">
        <v>131128000</v>
      </c>
      <c r="AG2217">
        <v>59225000</v>
      </c>
      <c r="AH2217">
        <v>243000</v>
      </c>
      <c r="AI2217">
        <v>2350000</v>
      </c>
      <c r="AJ2217">
        <v>2593000</v>
      </c>
      <c r="AK2217">
        <v>4784000</v>
      </c>
      <c r="AL2217">
        <v>14979000</v>
      </c>
      <c r="AM2217">
        <v>131712000</v>
      </c>
      <c r="AN2217">
        <v>60917000</v>
      </c>
      <c r="AO2217">
        <v>18327000</v>
      </c>
    </row>
    <row r="2218" spans="1:52">
      <c r="A2218">
        <v>1994</v>
      </c>
      <c r="B2218">
        <v>190664</v>
      </c>
      <c r="C2218" t="s">
        <v>266</v>
      </c>
      <c r="D2218" t="s">
        <v>129</v>
      </c>
      <c r="E2218">
        <f t="shared" si="34"/>
        <v>0</v>
      </c>
      <c r="F2218">
        <f>IF(ISNA(VLOOKUP(B2218,criteria!$U$2:$U$174,1,0)),0,1)</f>
        <v>1</v>
      </c>
      <c r="G2218" t="s">
        <v>636</v>
      </c>
      <c r="H2218" t="s">
        <v>636</v>
      </c>
      <c r="N2218">
        <v>113670904</v>
      </c>
      <c r="O2218" t="s">
        <v>130</v>
      </c>
      <c r="V2218">
        <v>45000000</v>
      </c>
      <c r="X2218">
        <v>653000</v>
      </c>
      <c r="Y2218">
        <v>18000</v>
      </c>
      <c r="Z2218">
        <v>8226000</v>
      </c>
      <c r="AA2218">
        <v>67041000</v>
      </c>
      <c r="AB2218">
        <v>153000</v>
      </c>
      <c r="AC2218">
        <v>13869000</v>
      </c>
      <c r="AF2218">
        <v>138080992</v>
      </c>
      <c r="AG2218">
        <v>63717000</v>
      </c>
      <c r="AH2218">
        <v>343000</v>
      </c>
      <c r="AI2218">
        <v>2266000</v>
      </c>
      <c r="AJ2218">
        <v>2609000</v>
      </c>
      <c r="AK2218">
        <v>5222000</v>
      </c>
      <c r="AL2218">
        <v>16217000</v>
      </c>
      <c r="AM2218">
        <v>143312000</v>
      </c>
      <c r="AN2218">
        <v>66246000</v>
      </c>
      <c r="AO2218">
        <v>17969000</v>
      </c>
    </row>
    <row r="2219" spans="1:52">
      <c r="A2219">
        <v>1995</v>
      </c>
      <c r="B2219">
        <v>190664</v>
      </c>
      <c r="C2219" t="s">
        <v>266</v>
      </c>
      <c r="D2219" t="s">
        <v>129</v>
      </c>
      <c r="E2219">
        <f t="shared" si="34"/>
        <v>0</v>
      </c>
      <c r="F2219">
        <f>IF(ISNA(VLOOKUP(B2219,criteria!$U$2:$U$174,1,0)),0,1)</f>
        <v>1</v>
      </c>
      <c r="G2219" t="s">
        <v>636</v>
      </c>
      <c r="H2219" t="s">
        <v>636</v>
      </c>
      <c r="N2219">
        <v>113670904</v>
      </c>
      <c r="O2219" t="s">
        <v>130</v>
      </c>
      <c r="V2219">
        <v>55177000</v>
      </c>
      <c r="X2219">
        <v>413000</v>
      </c>
      <c r="Y2219">
        <v>2000</v>
      </c>
      <c r="Z2219">
        <v>8413000</v>
      </c>
      <c r="AA2219">
        <v>57857000</v>
      </c>
      <c r="AB2219">
        <v>179000</v>
      </c>
      <c r="AC2219">
        <v>5159000</v>
      </c>
      <c r="AF2219">
        <v>131025000</v>
      </c>
      <c r="AG2219">
        <v>57589000</v>
      </c>
      <c r="AH2219">
        <v>312000</v>
      </c>
      <c r="AI2219">
        <v>2844000</v>
      </c>
      <c r="AJ2219">
        <v>3156000</v>
      </c>
      <c r="AK2219">
        <v>5017000</v>
      </c>
      <c r="AL2219">
        <v>7686000</v>
      </c>
      <c r="AM2219">
        <v>123337000</v>
      </c>
      <c r="AN2219">
        <v>64006000</v>
      </c>
      <c r="AO2219">
        <v>19125000</v>
      </c>
    </row>
    <row r="2220" spans="1:52">
      <c r="A2220">
        <v>1996</v>
      </c>
      <c r="B2220">
        <v>190664</v>
      </c>
      <c r="C2220" t="s">
        <v>266</v>
      </c>
      <c r="D2220" t="s">
        <v>129</v>
      </c>
      <c r="E2220">
        <f t="shared" si="34"/>
        <v>0</v>
      </c>
      <c r="F2220">
        <f>IF(ISNA(VLOOKUP(B2220,criteria!$U$2:$U$174,1,0)),0,1)</f>
        <v>1</v>
      </c>
      <c r="G2220" t="s">
        <v>636</v>
      </c>
      <c r="H2220" t="s">
        <v>636</v>
      </c>
      <c r="N2220">
        <v>113670904</v>
      </c>
      <c r="O2220" t="s">
        <v>130</v>
      </c>
      <c r="V2220">
        <v>53948000</v>
      </c>
      <c r="X2220">
        <v>431000</v>
      </c>
      <c r="Y2220">
        <v>92000</v>
      </c>
      <c r="Z2220">
        <v>8094000</v>
      </c>
      <c r="AA2220">
        <v>54000000</v>
      </c>
      <c r="AB2220">
        <v>143000</v>
      </c>
      <c r="AC2220">
        <v>5794000</v>
      </c>
      <c r="AF2220">
        <v>126467000</v>
      </c>
      <c r="AG2220">
        <v>55808000</v>
      </c>
      <c r="AH2220">
        <v>353000</v>
      </c>
      <c r="AI2220">
        <v>2011000</v>
      </c>
      <c r="AJ2220">
        <v>2364000</v>
      </c>
      <c r="AK2220">
        <v>6190000</v>
      </c>
      <c r="AL2220">
        <v>7663000</v>
      </c>
      <c r="AM2220">
        <v>125431000</v>
      </c>
      <c r="AN2220">
        <v>61299000</v>
      </c>
      <c r="AO2220">
        <v>1777000</v>
      </c>
      <c r="AP2220">
        <v>378000</v>
      </c>
      <c r="AQ2220">
        <v>485000</v>
      </c>
      <c r="AT2220">
        <v>598</v>
      </c>
      <c r="AU2220">
        <v>0.373</v>
      </c>
    </row>
    <row r="2221" spans="1:52">
      <c r="A2221">
        <v>1997</v>
      </c>
      <c r="B2221">
        <v>190664</v>
      </c>
      <c r="C2221" t="s">
        <v>238</v>
      </c>
      <c r="D2221" t="s">
        <v>129</v>
      </c>
      <c r="E2221">
        <f t="shared" si="34"/>
        <v>0</v>
      </c>
      <c r="F2221">
        <f>IF(ISNA(VLOOKUP(B2221,criteria!$U$2:$U$174,1,0)),0,1)</f>
        <v>1</v>
      </c>
      <c r="G2221" t="s">
        <v>636</v>
      </c>
      <c r="H2221" t="s">
        <v>636</v>
      </c>
      <c r="N2221">
        <v>113670904</v>
      </c>
      <c r="O2221" t="s">
        <v>130</v>
      </c>
      <c r="V2221">
        <v>55118000</v>
      </c>
      <c r="X2221">
        <v>464000</v>
      </c>
      <c r="Y2221">
        <v>94000</v>
      </c>
      <c r="Z2221">
        <v>8734000</v>
      </c>
      <c r="AA2221">
        <v>58628000</v>
      </c>
      <c r="AB2221">
        <v>247000</v>
      </c>
      <c r="AC2221">
        <v>9658000</v>
      </c>
      <c r="AF2221">
        <v>133928000</v>
      </c>
      <c r="AG2221">
        <v>58350000</v>
      </c>
      <c r="AH2221">
        <v>336000</v>
      </c>
      <c r="AI2221">
        <v>3117000</v>
      </c>
      <c r="AJ2221">
        <v>3453000</v>
      </c>
      <c r="AK2221">
        <v>4746000</v>
      </c>
      <c r="AL2221">
        <v>12837000</v>
      </c>
      <c r="AM2221">
        <v>133744000</v>
      </c>
      <c r="AN2221">
        <v>62592000</v>
      </c>
      <c r="AO2221">
        <v>17854000</v>
      </c>
      <c r="AP2221">
        <v>485000</v>
      </c>
      <c r="AQ2221">
        <v>561000</v>
      </c>
      <c r="AT2221">
        <v>582</v>
      </c>
      <c r="AU2221">
        <v>0.40200000000000002</v>
      </c>
      <c r="AW2221">
        <v>0.40170600000000001</v>
      </c>
      <c r="AX2221">
        <v>0.65410599999999997</v>
      </c>
      <c r="AY2221">
        <v>0.15215100000000001</v>
      </c>
      <c r="AZ2221">
        <v>14423</v>
      </c>
    </row>
    <row r="2222" spans="1:52">
      <c r="A2222">
        <v>1998</v>
      </c>
      <c r="B2222">
        <v>190664</v>
      </c>
      <c r="C2222" t="s">
        <v>238</v>
      </c>
      <c r="D2222" t="s">
        <v>129</v>
      </c>
      <c r="E2222">
        <f t="shared" si="34"/>
        <v>0</v>
      </c>
      <c r="F2222">
        <f>IF(ISNA(VLOOKUP(B2222,criteria!$U$2:$U$174,1,0)),0,1)</f>
        <v>1</v>
      </c>
      <c r="G2222" t="s">
        <v>636</v>
      </c>
      <c r="H2222" t="s">
        <v>636</v>
      </c>
      <c r="N2222">
        <v>113670904</v>
      </c>
      <c r="O2222" t="s">
        <v>130</v>
      </c>
      <c r="V2222">
        <v>54079000</v>
      </c>
      <c r="X2222">
        <v>503000</v>
      </c>
      <c r="Y2222">
        <v>115000</v>
      </c>
      <c r="Z2222">
        <v>9565000</v>
      </c>
      <c r="AA2222">
        <v>61998000</v>
      </c>
      <c r="AB2222">
        <v>147000</v>
      </c>
      <c r="AC2222">
        <v>10064000</v>
      </c>
      <c r="AF2222">
        <v>137540992</v>
      </c>
      <c r="AG2222">
        <v>60847000</v>
      </c>
      <c r="AH2222">
        <v>442000</v>
      </c>
      <c r="AI2222">
        <v>3807000</v>
      </c>
      <c r="AJ2222">
        <v>4249000</v>
      </c>
      <c r="AK2222">
        <v>5109000</v>
      </c>
      <c r="AL2222">
        <v>12600000</v>
      </c>
      <c r="AM2222">
        <v>138108992</v>
      </c>
      <c r="AN2222">
        <v>67588000</v>
      </c>
      <c r="AO2222">
        <v>18895000</v>
      </c>
      <c r="AP2222">
        <v>561000</v>
      </c>
      <c r="AQ2222">
        <v>653000</v>
      </c>
      <c r="AT2222">
        <v>578</v>
      </c>
      <c r="AU2222">
        <v>0.379</v>
      </c>
      <c r="AW2222">
        <v>0.376606</v>
      </c>
      <c r="AX2222">
        <v>0.6643</v>
      </c>
      <c r="AY2222">
        <v>0.13556499999999999</v>
      </c>
      <c r="AZ2222">
        <v>14458.5</v>
      </c>
    </row>
    <row r="2223" spans="1:52">
      <c r="A2223">
        <v>1999</v>
      </c>
      <c r="B2223">
        <v>190664</v>
      </c>
      <c r="C2223" t="s">
        <v>238</v>
      </c>
      <c r="D2223" t="s">
        <v>129</v>
      </c>
      <c r="E2223">
        <f t="shared" si="34"/>
        <v>0</v>
      </c>
      <c r="F2223">
        <f>IF(ISNA(VLOOKUP(B2223,criteria!$U$2:$U$174,1,0)),0,1)</f>
        <v>1</v>
      </c>
      <c r="G2223" t="s">
        <v>636</v>
      </c>
      <c r="H2223" t="s">
        <v>636</v>
      </c>
      <c r="N2223">
        <v>113670904</v>
      </c>
      <c r="O2223" t="s">
        <v>130</v>
      </c>
      <c r="V2223">
        <v>52072000</v>
      </c>
      <c r="X2223">
        <v>129000</v>
      </c>
      <c r="Y2223">
        <v>1000</v>
      </c>
      <c r="Z2223">
        <v>8514000</v>
      </c>
      <c r="AA2223">
        <v>69485000</v>
      </c>
      <c r="AB2223">
        <v>329000</v>
      </c>
      <c r="AC2223">
        <v>10011000</v>
      </c>
      <c r="AF2223">
        <v>141966000</v>
      </c>
      <c r="AG2223">
        <v>60446000</v>
      </c>
      <c r="AH2223">
        <v>438000</v>
      </c>
      <c r="AI2223">
        <v>3554000</v>
      </c>
      <c r="AJ2223">
        <v>3992000</v>
      </c>
      <c r="AK2223">
        <v>4765000</v>
      </c>
      <c r="AL2223">
        <v>13841000</v>
      </c>
      <c r="AM2223">
        <v>139728992</v>
      </c>
      <c r="AN2223">
        <v>68986000</v>
      </c>
      <c r="AO2223">
        <v>19612000</v>
      </c>
      <c r="AP2223">
        <v>653000</v>
      </c>
      <c r="AQ2223">
        <v>750000</v>
      </c>
      <c r="AT2223">
        <v>619</v>
      </c>
      <c r="AU2223">
        <v>0.38800000000000001</v>
      </c>
      <c r="AW2223">
        <v>0.38687199999999999</v>
      </c>
      <c r="AX2223">
        <v>0.66270899999999999</v>
      </c>
      <c r="AY2223">
        <v>0.121508</v>
      </c>
      <c r="AZ2223">
        <v>15209</v>
      </c>
    </row>
    <row r="2224" spans="1:52">
      <c r="A2224">
        <v>2000</v>
      </c>
      <c r="B2224">
        <v>190664</v>
      </c>
      <c r="C2224" t="s">
        <v>238</v>
      </c>
      <c r="D2224" t="s">
        <v>129</v>
      </c>
      <c r="E2224">
        <f t="shared" si="34"/>
        <v>0</v>
      </c>
      <c r="F2224">
        <f>IF(ISNA(VLOOKUP(B2224,criteria!$U$2:$U$174,1,0)),0,1)</f>
        <v>1</v>
      </c>
      <c r="G2224" t="s">
        <v>636</v>
      </c>
      <c r="H2224" t="s">
        <v>636</v>
      </c>
      <c r="N2224">
        <v>113670904</v>
      </c>
      <c r="O2224" t="s">
        <v>130</v>
      </c>
      <c r="V2224">
        <v>51374000</v>
      </c>
      <c r="X2224">
        <v>155000</v>
      </c>
      <c r="Y2224">
        <v>546426</v>
      </c>
      <c r="Z2224">
        <v>11333932</v>
      </c>
      <c r="AA2224">
        <v>61008372</v>
      </c>
      <c r="AB2224">
        <v>8594900</v>
      </c>
      <c r="AC2224">
        <v>3942000</v>
      </c>
      <c r="AF2224">
        <v>141351200</v>
      </c>
      <c r="AG2224">
        <v>53842000</v>
      </c>
      <c r="AH2224">
        <v>7145387</v>
      </c>
      <c r="AI2224">
        <v>3860211</v>
      </c>
      <c r="AJ2224">
        <v>11005598</v>
      </c>
      <c r="AK2224">
        <v>10012724</v>
      </c>
      <c r="AL2224">
        <v>10016086</v>
      </c>
      <c r="AM2224">
        <v>139187200</v>
      </c>
      <c r="AN2224">
        <v>63780000</v>
      </c>
      <c r="AO2224">
        <v>18295000</v>
      </c>
      <c r="AP2224">
        <v>750000</v>
      </c>
      <c r="AQ2224">
        <v>658531</v>
      </c>
      <c r="AT2224">
        <v>600</v>
      </c>
      <c r="AU2224">
        <v>0.41599999999999998</v>
      </c>
      <c r="AW2224">
        <v>0.37296000000000001</v>
      </c>
      <c r="AX2224">
        <v>0.64620299999999997</v>
      </c>
      <c r="AY2224">
        <v>0.113911</v>
      </c>
      <c r="AZ2224">
        <v>16252.5</v>
      </c>
    </row>
    <row r="2225" spans="1:52">
      <c r="A2225">
        <v>2001</v>
      </c>
      <c r="B2225">
        <v>190664</v>
      </c>
      <c r="C2225" t="s">
        <v>238</v>
      </c>
      <c r="D2225" t="s">
        <v>129</v>
      </c>
      <c r="E2225">
        <f t="shared" si="34"/>
        <v>0</v>
      </c>
      <c r="F2225">
        <f>IF(ISNA(VLOOKUP(B2225,criteria!$U$2:$U$174,1,0)),0,1)</f>
        <v>1</v>
      </c>
      <c r="G2225">
        <v>0.55550755939524843</v>
      </c>
      <c r="H2225">
        <v>0.36158631415241055</v>
      </c>
      <c r="I2225">
        <v>4630</v>
      </c>
      <c r="J2225">
        <v>2572</v>
      </c>
      <c r="K2225">
        <v>912</v>
      </c>
      <c r="L2225">
        <v>18</v>
      </c>
      <c r="M2225">
        <v>930</v>
      </c>
      <c r="N2225">
        <v>113670904</v>
      </c>
      <c r="O2225" t="s">
        <v>130</v>
      </c>
      <c r="V2225">
        <v>53965000</v>
      </c>
      <c r="W2225">
        <v>35963568</v>
      </c>
      <c r="Y2225">
        <v>11984073</v>
      </c>
      <c r="Z2225">
        <v>4292463</v>
      </c>
      <c r="AA2225">
        <v>105656704</v>
      </c>
      <c r="AB2225">
        <v>3599</v>
      </c>
      <c r="AC2225">
        <v>14213000</v>
      </c>
      <c r="AD2225">
        <v>74698736</v>
      </c>
      <c r="AE2225">
        <v>85936232</v>
      </c>
      <c r="AF2225">
        <v>160634976</v>
      </c>
      <c r="AG2225">
        <v>74834048</v>
      </c>
      <c r="AH2225">
        <v>10540303</v>
      </c>
      <c r="AI2225">
        <v>4517294.5</v>
      </c>
      <c r="AJ2225">
        <v>15057598</v>
      </c>
      <c r="AK2225">
        <v>9260044</v>
      </c>
      <c r="AL2225">
        <v>14494917</v>
      </c>
      <c r="AM2225">
        <v>151502560</v>
      </c>
      <c r="AN2225">
        <v>92526576</v>
      </c>
      <c r="AO2225">
        <v>26763930</v>
      </c>
      <c r="AR2225">
        <v>160634976</v>
      </c>
      <c r="AS2225">
        <v>151502560</v>
      </c>
      <c r="AT2225">
        <v>515</v>
      </c>
      <c r="AU2225">
        <v>0.495</v>
      </c>
      <c r="AW2225">
        <v>0.34906799999999999</v>
      </c>
      <c r="AX2225">
        <v>0.63912999999999998</v>
      </c>
      <c r="AY2225">
        <v>0.109317</v>
      </c>
      <c r="AZ2225">
        <v>16969.5</v>
      </c>
    </row>
    <row r="2226" spans="1:52">
      <c r="A2226">
        <v>2002</v>
      </c>
      <c r="B2226">
        <v>190664</v>
      </c>
      <c r="C2226" t="s">
        <v>238</v>
      </c>
      <c r="D2226" t="s">
        <v>129</v>
      </c>
      <c r="E2226">
        <f t="shared" si="34"/>
        <v>1</v>
      </c>
      <c r="F2226">
        <f>IF(ISNA(VLOOKUP(B2226,criteria!$U$2:$U$174,1,0)),0,1)</f>
        <v>1</v>
      </c>
      <c r="G2226">
        <v>0.45389841475250731</v>
      </c>
      <c r="H2226">
        <v>0.45295794725588023</v>
      </c>
      <c r="I2226">
        <v>6182</v>
      </c>
      <c r="J2226">
        <v>2806</v>
      </c>
      <c r="K2226">
        <v>1204</v>
      </c>
      <c r="L2226">
        <v>67</v>
      </c>
      <c r="M2226">
        <v>1271</v>
      </c>
      <c r="N2226" t="s">
        <v>210</v>
      </c>
      <c r="O2226" t="s">
        <v>130</v>
      </c>
      <c r="V2226">
        <v>57768000</v>
      </c>
      <c r="W2226">
        <v>44031000</v>
      </c>
      <c r="Y2226">
        <v>12461253</v>
      </c>
      <c r="Z2226">
        <v>15216154</v>
      </c>
      <c r="AA2226">
        <v>86716904</v>
      </c>
      <c r="AB2226">
        <v>164000</v>
      </c>
      <c r="AC2226">
        <v>13454000</v>
      </c>
      <c r="AD2226">
        <v>84991056</v>
      </c>
      <c r="AE2226">
        <v>76406000</v>
      </c>
      <c r="AF2226">
        <v>161397056</v>
      </c>
      <c r="AG2226">
        <v>76844424</v>
      </c>
      <c r="AH2226">
        <v>9361801</v>
      </c>
      <c r="AI2226">
        <v>3374668</v>
      </c>
      <c r="AJ2226">
        <v>12736469</v>
      </c>
      <c r="AK2226">
        <v>10577077</v>
      </c>
      <c r="AL2226">
        <v>18371444</v>
      </c>
      <c r="AM2226">
        <v>161385056</v>
      </c>
      <c r="AN2226">
        <v>89748552</v>
      </c>
      <c r="AO2226">
        <v>27400580</v>
      </c>
      <c r="AP2226">
        <v>538000</v>
      </c>
      <c r="AQ2226">
        <v>552000</v>
      </c>
      <c r="AR2226">
        <v>161397056</v>
      </c>
      <c r="AS2226">
        <v>161385056</v>
      </c>
      <c r="AT2226">
        <v>564</v>
      </c>
      <c r="AU2226">
        <v>0.48899999999999999</v>
      </c>
      <c r="AW2226">
        <v>0.35959799999999997</v>
      </c>
      <c r="AX2226">
        <v>0.63202000000000003</v>
      </c>
      <c r="AY2226">
        <v>0.109248</v>
      </c>
      <c r="AZ2226">
        <v>17338</v>
      </c>
    </row>
    <row r="2227" spans="1:52">
      <c r="A2227">
        <v>2003</v>
      </c>
      <c r="B2227">
        <v>190664</v>
      </c>
      <c r="C2227" t="s">
        <v>238</v>
      </c>
      <c r="D2227" t="s">
        <v>129</v>
      </c>
      <c r="E2227">
        <f t="shared" si="34"/>
        <v>1</v>
      </c>
      <c r="F2227">
        <f>IF(ISNA(VLOOKUP(B2227,criteria!$U$2:$U$174,1,0)),0,1)</f>
        <v>1</v>
      </c>
      <c r="G2227">
        <v>0.38195639701663797</v>
      </c>
      <c r="H2227">
        <v>0.46301164100638376</v>
      </c>
      <c r="I2227">
        <v>6972</v>
      </c>
      <c r="J2227">
        <v>2663</v>
      </c>
      <c r="K2227">
        <v>1178</v>
      </c>
      <c r="L2227">
        <v>55</v>
      </c>
      <c r="M2227">
        <v>1233</v>
      </c>
      <c r="N2227" t="s">
        <v>210</v>
      </c>
      <c r="O2227" t="s">
        <v>130</v>
      </c>
      <c r="V2227">
        <v>71122000</v>
      </c>
      <c r="W2227">
        <v>53033000</v>
      </c>
      <c r="Y2227">
        <v>13517227</v>
      </c>
      <c r="Z2227">
        <v>15799125</v>
      </c>
      <c r="AA2227">
        <v>83935624</v>
      </c>
      <c r="AB2227">
        <v>249000</v>
      </c>
      <c r="AC2227">
        <v>13226000</v>
      </c>
      <c r="AD2227">
        <v>97710752</v>
      </c>
      <c r="AE2227">
        <v>70078000</v>
      </c>
      <c r="AF2227">
        <v>168440752</v>
      </c>
      <c r="AG2227">
        <v>80564696</v>
      </c>
      <c r="AH2227">
        <v>9829892</v>
      </c>
      <c r="AI2227">
        <v>2783988.75</v>
      </c>
      <c r="AJ2227">
        <v>12613881</v>
      </c>
      <c r="AK2227">
        <v>9740321</v>
      </c>
      <c r="AL2227">
        <v>17339424</v>
      </c>
      <c r="AM2227">
        <v>165085760</v>
      </c>
      <c r="AN2227">
        <v>89380672</v>
      </c>
      <c r="AO2227">
        <v>27143318</v>
      </c>
      <c r="AP2227">
        <v>550000</v>
      </c>
      <c r="AQ2227">
        <v>642000</v>
      </c>
      <c r="AR2227">
        <v>168440752</v>
      </c>
      <c r="AS2227">
        <v>165085760</v>
      </c>
      <c r="AT2227">
        <v>578</v>
      </c>
      <c r="AU2227">
        <v>0.51</v>
      </c>
      <c r="AW2227">
        <v>0.35417199999999999</v>
      </c>
      <c r="AX2227">
        <v>0.63321700000000003</v>
      </c>
      <c r="AY2227">
        <v>0.104642</v>
      </c>
      <c r="AZ2227">
        <v>18200</v>
      </c>
    </row>
    <row r="2228" spans="1:52">
      <c r="A2228">
        <v>2004</v>
      </c>
      <c r="B2228">
        <v>190664</v>
      </c>
      <c r="C2228" t="s">
        <v>238</v>
      </c>
      <c r="D2228" t="s">
        <v>129</v>
      </c>
      <c r="E2228">
        <f t="shared" si="34"/>
        <v>1</v>
      </c>
      <c r="F2228">
        <f>IF(ISNA(VLOOKUP(B2228,criteria!$U$2:$U$174,1,0)),0,1)</f>
        <v>1</v>
      </c>
      <c r="G2228">
        <v>0.40415500221010758</v>
      </c>
      <c r="H2228">
        <v>0.48487057965730951</v>
      </c>
      <c r="I2228">
        <v>6787</v>
      </c>
      <c r="J2228">
        <v>2743</v>
      </c>
      <c r="K2228">
        <v>1290</v>
      </c>
      <c r="L2228">
        <v>40</v>
      </c>
      <c r="M2228">
        <v>1330</v>
      </c>
      <c r="N2228" t="s">
        <v>210</v>
      </c>
      <c r="O2228" t="s">
        <v>130</v>
      </c>
      <c r="P2228" t="s">
        <v>50</v>
      </c>
      <c r="V2228">
        <v>73652000</v>
      </c>
      <c r="W2228">
        <v>54061000</v>
      </c>
      <c r="Y2228">
        <v>13610980</v>
      </c>
      <c r="Z2228">
        <v>16575979</v>
      </c>
      <c r="AA2228">
        <v>88356848</v>
      </c>
      <c r="AB2228">
        <v>218000</v>
      </c>
      <c r="AC2228">
        <v>15821000</v>
      </c>
      <c r="AD2228">
        <v>103280824</v>
      </c>
      <c r="AE2228">
        <v>74140000</v>
      </c>
      <c r="AF2228">
        <v>177420832</v>
      </c>
      <c r="AG2228">
        <v>86118824</v>
      </c>
      <c r="AH2228">
        <v>10329040</v>
      </c>
      <c r="AI2228">
        <v>3272646.25</v>
      </c>
      <c r="AJ2228">
        <v>13601686</v>
      </c>
      <c r="AK2228">
        <v>10233741</v>
      </c>
      <c r="AL2228">
        <v>21329418</v>
      </c>
      <c r="AM2228">
        <v>178501824</v>
      </c>
      <c r="AN2228">
        <v>97305680</v>
      </c>
      <c r="AO2228">
        <v>32555954</v>
      </c>
      <c r="AP2228">
        <v>642000</v>
      </c>
      <c r="AQ2228">
        <v>687000</v>
      </c>
      <c r="AR2228">
        <v>177420832</v>
      </c>
      <c r="AS2228">
        <v>178501824</v>
      </c>
      <c r="AT2228">
        <v>442</v>
      </c>
      <c r="AU2228">
        <v>0.505</v>
      </c>
      <c r="AW2228">
        <v>0.35837999999999998</v>
      </c>
      <c r="AX2228">
        <v>0.63321400000000005</v>
      </c>
      <c r="AY2228">
        <v>0.100357</v>
      </c>
      <c r="AZ2228">
        <v>18223</v>
      </c>
    </row>
    <row r="2229" spans="1:52">
      <c r="A2229">
        <v>2005</v>
      </c>
      <c r="B2229">
        <v>190664</v>
      </c>
      <c r="C2229" t="s">
        <v>162</v>
      </c>
      <c r="D2229" t="s">
        <v>129</v>
      </c>
      <c r="E2229">
        <f t="shared" si="34"/>
        <v>1</v>
      </c>
      <c r="F2229">
        <f>IF(ISNA(VLOOKUP(B2229,criteria!$U$2:$U$174,1,0)),0,1)</f>
        <v>1</v>
      </c>
      <c r="G2229">
        <v>0.4576779707246113</v>
      </c>
      <c r="H2229">
        <v>0.27493047278506161</v>
      </c>
      <c r="I2229">
        <v>10999</v>
      </c>
      <c r="J2229">
        <v>5034</v>
      </c>
      <c r="K2229">
        <v>1352</v>
      </c>
      <c r="L2229">
        <v>32</v>
      </c>
      <c r="M2229">
        <v>1384</v>
      </c>
      <c r="N2229" t="s">
        <v>210</v>
      </c>
      <c r="O2229" t="s">
        <v>130</v>
      </c>
      <c r="P2229" t="s">
        <v>50</v>
      </c>
      <c r="Q2229" t="s">
        <v>51</v>
      </c>
      <c r="V2229">
        <v>77843000</v>
      </c>
      <c r="W2229">
        <v>58430000</v>
      </c>
      <c r="Y2229">
        <v>15158407</v>
      </c>
      <c r="Z2229">
        <v>17842752</v>
      </c>
      <c r="AA2229">
        <v>98015896</v>
      </c>
      <c r="AB2229">
        <v>172000</v>
      </c>
      <c r="AC2229">
        <v>14237000</v>
      </c>
      <c r="AD2229">
        <v>109040640</v>
      </c>
      <c r="AE2229">
        <v>82191000</v>
      </c>
      <c r="AF2229">
        <v>191232640</v>
      </c>
      <c r="AG2229">
        <v>91454104</v>
      </c>
      <c r="AH2229">
        <v>11272417</v>
      </c>
      <c r="AI2229">
        <v>707795.69</v>
      </c>
      <c r="AJ2229">
        <v>11980213</v>
      </c>
      <c r="AK2229">
        <v>10400258</v>
      </c>
      <c r="AL2229">
        <v>20922304</v>
      </c>
      <c r="AM2229">
        <v>188581184</v>
      </c>
      <c r="AN2229">
        <v>87084912</v>
      </c>
      <c r="AO2229">
        <v>28356574</v>
      </c>
      <c r="AP2229">
        <v>687000</v>
      </c>
      <c r="AQ2229">
        <v>750000</v>
      </c>
      <c r="AR2229">
        <v>191232640</v>
      </c>
      <c r="AS2229">
        <v>188581184</v>
      </c>
      <c r="AT2229">
        <v>571</v>
      </c>
      <c r="AU2229">
        <v>0.52600000000000002</v>
      </c>
      <c r="AW2229">
        <v>0.36484899999999998</v>
      </c>
      <c r="AX2229">
        <v>0.62848300000000001</v>
      </c>
      <c r="AY2229">
        <v>0.100976</v>
      </c>
      <c r="AZ2229">
        <v>18066</v>
      </c>
    </row>
    <row r="2230" spans="1:52">
      <c r="A2230">
        <v>2006</v>
      </c>
      <c r="B2230">
        <v>190664</v>
      </c>
      <c r="C2230" t="s">
        <v>162</v>
      </c>
      <c r="D2230" t="s">
        <v>129</v>
      </c>
      <c r="E2230">
        <f t="shared" si="34"/>
        <v>1</v>
      </c>
      <c r="F2230">
        <f>IF(ISNA(VLOOKUP(B2230,criteria!$U$2:$U$174,1,0)),0,1)</f>
        <v>1</v>
      </c>
      <c r="G2230">
        <v>0.43391832321384016</v>
      </c>
      <c r="H2230">
        <v>0.28924669350201265</v>
      </c>
      <c r="I2230">
        <v>12023</v>
      </c>
      <c r="J2230">
        <v>5217</v>
      </c>
      <c r="K2230">
        <v>1470</v>
      </c>
      <c r="L2230">
        <v>39</v>
      </c>
      <c r="M2230">
        <v>1509</v>
      </c>
      <c r="N2230" t="s">
        <v>210</v>
      </c>
      <c r="O2230" t="s">
        <v>130</v>
      </c>
      <c r="P2230" t="s">
        <v>50</v>
      </c>
      <c r="Q2230" t="s">
        <v>51</v>
      </c>
      <c r="V2230">
        <v>82096000</v>
      </c>
      <c r="W2230">
        <v>61500000</v>
      </c>
      <c r="X2230">
        <v>50000</v>
      </c>
      <c r="Y2230">
        <v>9672774</v>
      </c>
      <c r="Z2230">
        <v>21020088</v>
      </c>
      <c r="AA2230">
        <v>100804552</v>
      </c>
      <c r="AB2230">
        <v>18000</v>
      </c>
      <c r="AC2230">
        <v>15857000</v>
      </c>
      <c r="AD2230">
        <v>110799640</v>
      </c>
      <c r="AE2230">
        <v>91086000</v>
      </c>
      <c r="AF2230">
        <v>201885632</v>
      </c>
      <c r="AG2230">
        <v>97003440</v>
      </c>
      <c r="AH2230">
        <v>12578785</v>
      </c>
      <c r="AI2230">
        <v>3113570</v>
      </c>
      <c r="AJ2230">
        <v>15692355</v>
      </c>
      <c r="AK2230">
        <v>10148900</v>
      </c>
      <c r="AL2230">
        <v>19643544</v>
      </c>
      <c r="AM2230">
        <v>207070240</v>
      </c>
      <c r="AN2230">
        <v>90110168</v>
      </c>
      <c r="AO2230">
        <v>29150006</v>
      </c>
      <c r="AP2230">
        <v>20493142</v>
      </c>
      <c r="AQ2230">
        <v>22851196</v>
      </c>
      <c r="AR2230">
        <v>201885632</v>
      </c>
      <c r="AS2230">
        <v>207070240</v>
      </c>
      <c r="AT2230">
        <v>635</v>
      </c>
      <c r="AU2230">
        <v>0.52700000000000002</v>
      </c>
      <c r="AW2230">
        <v>0.35197499999999998</v>
      </c>
      <c r="AX2230">
        <v>0.63559699999999997</v>
      </c>
      <c r="AY2230">
        <v>9.8091399999999995E-2</v>
      </c>
      <c r="AZ2230">
        <v>18492.5</v>
      </c>
    </row>
    <row r="2231" spans="1:52">
      <c r="A2231">
        <v>2007</v>
      </c>
      <c r="B2231">
        <v>190664</v>
      </c>
      <c r="C2231" t="s">
        <v>162</v>
      </c>
      <c r="D2231" t="s">
        <v>129</v>
      </c>
      <c r="E2231">
        <f t="shared" si="34"/>
        <v>1</v>
      </c>
      <c r="F2231">
        <f>IF(ISNA(VLOOKUP(B2231,criteria!$U$2:$U$174,1,0)),0,1)</f>
        <v>1</v>
      </c>
      <c r="G2231">
        <v>0.42614824568197662</v>
      </c>
      <c r="H2231">
        <v>0.30207197382769901</v>
      </c>
      <c r="I2231">
        <v>12911</v>
      </c>
      <c r="J2231">
        <v>5502</v>
      </c>
      <c r="K2231">
        <v>1627</v>
      </c>
      <c r="L2231">
        <v>35</v>
      </c>
      <c r="M2231">
        <v>1662</v>
      </c>
      <c r="N2231" t="s">
        <v>210</v>
      </c>
      <c r="O2231" t="s">
        <v>130</v>
      </c>
      <c r="P2231" t="s">
        <v>50</v>
      </c>
      <c r="Q2231" t="s">
        <v>51</v>
      </c>
      <c r="V2231">
        <v>85751000</v>
      </c>
      <c r="W2231">
        <v>63236000</v>
      </c>
      <c r="X2231">
        <v>60000</v>
      </c>
      <c r="Y2231">
        <v>8008507</v>
      </c>
      <c r="Z2231">
        <v>25607764</v>
      </c>
      <c r="AA2231">
        <v>106458224</v>
      </c>
      <c r="AB2231">
        <v>1009000</v>
      </c>
      <c r="AC2231">
        <v>16142000</v>
      </c>
      <c r="AD2231">
        <v>113904984</v>
      </c>
      <c r="AE2231">
        <v>100598000</v>
      </c>
      <c r="AF2231">
        <v>214502992</v>
      </c>
      <c r="AG2231">
        <v>101465760</v>
      </c>
      <c r="AH2231">
        <v>14679069</v>
      </c>
      <c r="AI2231">
        <v>2900578</v>
      </c>
      <c r="AJ2231">
        <v>17579648</v>
      </c>
      <c r="AK2231">
        <v>6879024.5</v>
      </c>
      <c r="AL2231">
        <v>25065030</v>
      </c>
      <c r="AM2231">
        <v>227056384</v>
      </c>
      <c r="AN2231">
        <v>88371464</v>
      </c>
      <c r="AO2231">
        <v>29845298</v>
      </c>
      <c r="AP2231">
        <v>22851196</v>
      </c>
      <c r="AQ2231">
        <v>22527788</v>
      </c>
      <c r="AR2231">
        <v>214502992</v>
      </c>
      <c r="AS2231">
        <v>227056384</v>
      </c>
      <c r="AT2231">
        <v>651</v>
      </c>
      <c r="AU2231">
        <v>0.55300000000000005</v>
      </c>
      <c r="AW2231">
        <v>0.34815099999999999</v>
      </c>
      <c r="AX2231">
        <v>0.63204700000000003</v>
      </c>
      <c r="AY2231">
        <v>9.19378E-2</v>
      </c>
      <c r="AZ2231">
        <v>18135</v>
      </c>
    </row>
    <row r="2232" spans="1:52">
      <c r="A2232">
        <v>2008</v>
      </c>
      <c r="B2232">
        <v>190664</v>
      </c>
      <c r="C2232" t="s">
        <v>162</v>
      </c>
      <c r="D2232" t="s">
        <v>129</v>
      </c>
      <c r="E2232">
        <f t="shared" si="34"/>
        <v>1</v>
      </c>
      <c r="F2232">
        <f>IF(ISNA(VLOOKUP(B2232,criteria!$U$2:$U$174,1,0)),0,1)</f>
        <v>1</v>
      </c>
      <c r="G2232">
        <v>0.40419783873649212</v>
      </c>
      <c r="H2232">
        <v>0.30471293916023995</v>
      </c>
      <c r="I2232">
        <v>14436</v>
      </c>
      <c r="J2232">
        <v>5835</v>
      </c>
      <c r="K2232">
        <v>1755</v>
      </c>
      <c r="L2232">
        <v>23</v>
      </c>
      <c r="M2232">
        <v>1778</v>
      </c>
      <c r="N2232" t="s">
        <v>210</v>
      </c>
      <c r="O2232" t="s">
        <v>130</v>
      </c>
      <c r="P2232" t="s">
        <v>50</v>
      </c>
      <c r="Q2232" t="s">
        <v>51</v>
      </c>
      <c r="V2232">
        <v>95866016</v>
      </c>
      <c r="W2232">
        <v>70845184</v>
      </c>
      <c r="X2232">
        <v>41620</v>
      </c>
      <c r="Y2232">
        <v>14012974</v>
      </c>
      <c r="Z2232">
        <v>29822336</v>
      </c>
      <c r="AA2232">
        <v>118977552</v>
      </c>
      <c r="AB2232">
        <v>458200</v>
      </c>
      <c r="AC2232">
        <v>10451346</v>
      </c>
      <c r="AD2232">
        <v>123468664</v>
      </c>
      <c r="AE2232">
        <v>110168704</v>
      </c>
      <c r="AF2232">
        <v>253009424</v>
      </c>
      <c r="AG2232">
        <v>104753536</v>
      </c>
      <c r="AH2232">
        <v>17847104</v>
      </c>
      <c r="AI2232">
        <v>3187704</v>
      </c>
      <c r="AJ2232">
        <v>21034808</v>
      </c>
      <c r="AK2232">
        <v>23807292</v>
      </c>
      <c r="AL2232">
        <v>31635716</v>
      </c>
      <c r="AM2232">
        <v>270206912</v>
      </c>
      <c r="AN2232">
        <v>115765112</v>
      </c>
      <c r="AO2232">
        <v>34035984</v>
      </c>
      <c r="AP2232">
        <v>22527788</v>
      </c>
      <c r="AQ2232">
        <v>18191848</v>
      </c>
      <c r="AR2232">
        <v>253009424</v>
      </c>
      <c r="AS2232">
        <v>270206912</v>
      </c>
      <c r="AT2232">
        <v>668</v>
      </c>
      <c r="AU2232">
        <v>0.51800000000000002</v>
      </c>
      <c r="AW2232">
        <v>0.33842299999999997</v>
      </c>
      <c r="AX2232">
        <v>0.60526800000000003</v>
      </c>
      <c r="AY2232">
        <v>9.1238799999999995E-2</v>
      </c>
      <c r="AZ2232">
        <v>19185</v>
      </c>
    </row>
    <row r="2233" spans="1:52">
      <c r="A2233">
        <v>2009</v>
      </c>
      <c r="B2233">
        <v>190664</v>
      </c>
      <c r="C2233" t="s">
        <v>162</v>
      </c>
      <c r="D2233" t="s">
        <v>129</v>
      </c>
      <c r="E2233">
        <f t="shared" si="34"/>
        <v>1</v>
      </c>
      <c r="F2233">
        <f>IF(ISNA(VLOOKUP(B2233,criteria!$U$2:$U$174,1,0)),0,1)</f>
        <v>1</v>
      </c>
      <c r="G2233">
        <v>0.37615262321144677</v>
      </c>
      <c r="H2233">
        <v>0.28317836010143704</v>
      </c>
      <c r="I2233">
        <v>15725</v>
      </c>
      <c r="J2233">
        <v>5915</v>
      </c>
      <c r="K2233">
        <v>1642</v>
      </c>
      <c r="L2233">
        <v>33</v>
      </c>
      <c r="M2233">
        <v>1675</v>
      </c>
      <c r="N2233" t="s">
        <v>210</v>
      </c>
      <c r="O2233" t="s">
        <v>130</v>
      </c>
      <c r="P2233" t="s">
        <v>50</v>
      </c>
      <c r="Q2233" t="s">
        <v>54</v>
      </c>
      <c r="R2233">
        <v>-73.814800000000005</v>
      </c>
      <c r="S2233">
        <v>40.736199999999997</v>
      </c>
      <c r="V2233">
        <v>115609952</v>
      </c>
      <c r="W2233">
        <v>84161736</v>
      </c>
      <c r="X2233">
        <v>945203</v>
      </c>
      <c r="Y2233">
        <v>13136240</v>
      </c>
      <c r="Z2233">
        <v>40899896</v>
      </c>
      <c r="AA2233">
        <v>117325728</v>
      </c>
      <c r="AB2233">
        <v>576148</v>
      </c>
      <c r="AC2233">
        <v>12652946</v>
      </c>
      <c r="AD2233">
        <v>149881088</v>
      </c>
      <c r="AE2233">
        <v>114843416</v>
      </c>
      <c r="AF2233">
        <v>284668864</v>
      </c>
      <c r="AG2233">
        <v>117573592</v>
      </c>
      <c r="AH2233">
        <v>20421388</v>
      </c>
      <c r="AI2233">
        <v>3231110</v>
      </c>
      <c r="AJ2233">
        <v>23652498</v>
      </c>
      <c r="AK2233">
        <v>24944604</v>
      </c>
      <c r="AL2233">
        <v>36485720</v>
      </c>
      <c r="AM2233">
        <v>296991072</v>
      </c>
      <c r="AN2233">
        <v>127540160</v>
      </c>
      <c r="AO2233">
        <v>43969632</v>
      </c>
      <c r="AP2233">
        <v>18191848</v>
      </c>
      <c r="AQ2233">
        <v>27877000</v>
      </c>
      <c r="AR2233">
        <v>284668864</v>
      </c>
      <c r="AS2233">
        <v>296991072</v>
      </c>
      <c r="AT2233">
        <v>689</v>
      </c>
      <c r="AU2233">
        <v>0.51</v>
      </c>
      <c r="AW2233">
        <v>0.33961599999999997</v>
      </c>
      <c r="AX2233">
        <v>0.59343000000000001</v>
      </c>
      <c r="AY2233">
        <v>9.1007000000000005E-2</v>
      </c>
      <c r="AZ2233">
        <v>21132</v>
      </c>
    </row>
    <row r="2234" spans="1:52">
      <c r="A2234">
        <v>2010</v>
      </c>
      <c r="B2234">
        <v>190664</v>
      </c>
      <c r="C2234" t="s">
        <v>162</v>
      </c>
      <c r="D2234" t="s">
        <v>129</v>
      </c>
      <c r="E2234">
        <f t="shared" si="34"/>
        <v>1</v>
      </c>
      <c r="F2234">
        <f>IF(ISNA(VLOOKUP(B2234,criteria!$U$2:$U$174,1,0)),0,1)</f>
        <v>1</v>
      </c>
      <c r="G2234">
        <v>0.32606645587174793</v>
      </c>
      <c r="H2234">
        <v>0.29125552909152774</v>
      </c>
      <c r="I2234">
        <v>18027</v>
      </c>
      <c r="J2234">
        <v>5878</v>
      </c>
      <c r="K2234">
        <v>1684</v>
      </c>
      <c r="L2234">
        <v>28</v>
      </c>
      <c r="M2234">
        <v>1712</v>
      </c>
      <c r="N2234">
        <v>11367</v>
      </c>
      <c r="O2234" t="s">
        <v>130</v>
      </c>
      <c r="P2234" t="s">
        <v>50</v>
      </c>
      <c r="Q2234" t="s">
        <v>54</v>
      </c>
      <c r="R2234">
        <v>-73.816100000000006</v>
      </c>
      <c r="S2234">
        <v>40.7363</v>
      </c>
      <c r="V2234">
        <v>114903304</v>
      </c>
      <c r="W2234">
        <v>81264920</v>
      </c>
      <c r="X2234">
        <v>45000</v>
      </c>
      <c r="Y2234">
        <v>12667457</v>
      </c>
      <c r="Z2234">
        <v>47922176</v>
      </c>
      <c r="AA2234">
        <v>115762808</v>
      </c>
      <c r="AB2234">
        <v>4338706</v>
      </c>
      <c r="AC2234">
        <v>15383124</v>
      </c>
      <c r="AD2234">
        <v>138260656</v>
      </c>
      <c r="AE2234">
        <v>134339264</v>
      </c>
      <c r="AF2234">
        <v>312247552</v>
      </c>
      <c r="AG2234">
        <v>125861128</v>
      </c>
      <c r="AH2234">
        <v>21010316</v>
      </c>
      <c r="AI2234">
        <v>4755372</v>
      </c>
      <c r="AJ2234">
        <v>25765688</v>
      </c>
      <c r="AK2234">
        <v>25192002</v>
      </c>
      <c r="AL2234">
        <v>34793556</v>
      </c>
      <c r="AM2234">
        <v>318937888</v>
      </c>
      <c r="AN2234">
        <v>127857288</v>
      </c>
      <c r="AO2234">
        <v>53092272</v>
      </c>
      <c r="AP2234">
        <v>27877000</v>
      </c>
      <c r="AQ2234">
        <v>39319908</v>
      </c>
      <c r="AR2234">
        <v>312247552</v>
      </c>
      <c r="AS2234">
        <v>318937888</v>
      </c>
      <c r="AT2234">
        <v>780</v>
      </c>
      <c r="AU2234">
        <v>0.53100000000000003</v>
      </c>
      <c r="AW2234">
        <v>0.34828100000000001</v>
      </c>
      <c r="AX2234">
        <v>0.59464700000000004</v>
      </c>
      <c r="AY2234">
        <v>9.5001799999999997E-2</v>
      </c>
      <c r="AZ2234">
        <v>21439</v>
      </c>
    </row>
    <row r="2235" spans="1:52">
      <c r="A2235">
        <v>2011</v>
      </c>
      <c r="B2235">
        <v>190664</v>
      </c>
      <c r="C2235" t="s">
        <v>162</v>
      </c>
      <c r="D2235" t="s">
        <v>129</v>
      </c>
      <c r="E2235">
        <f t="shared" si="34"/>
        <v>1</v>
      </c>
      <c r="F2235">
        <f>IF(ISNA(VLOOKUP(B2235,criteria!$U$2:$U$174,1,0)),0,1)</f>
        <v>1</v>
      </c>
      <c r="G2235">
        <v>0.3019563214653444</v>
      </c>
      <c r="H2235">
        <v>0.26758793969849248</v>
      </c>
      <c r="I2235">
        <v>18453</v>
      </c>
      <c r="J2235">
        <v>5572</v>
      </c>
      <c r="K2235">
        <v>1471</v>
      </c>
      <c r="L2235">
        <v>20</v>
      </c>
      <c r="M2235">
        <v>1491</v>
      </c>
      <c r="N2235">
        <v>11367</v>
      </c>
      <c r="O2235" t="s">
        <v>130</v>
      </c>
      <c r="P2235" t="s">
        <v>50</v>
      </c>
      <c r="Q2235" t="s">
        <v>54</v>
      </c>
      <c r="R2235">
        <v>-73.815399999999997</v>
      </c>
      <c r="S2235">
        <v>40.7378</v>
      </c>
      <c r="T2235">
        <v>0.05</v>
      </c>
      <c r="U2235">
        <v>1099</v>
      </c>
      <c r="V2235">
        <v>116828128</v>
      </c>
      <c r="W2235">
        <v>80714320</v>
      </c>
      <c r="X2235">
        <v>50000</v>
      </c>
      <c r="Y2235">
        <v>10664455</v>
      </c>
      <c r="Z2235">
        <v>41899700</v>
      </c>
      <c r="AA2235">
        <v>112583976</v>
      </c>
      <c r="AB2235">
        <v>941177</v>
      </c>
      <c r="AC2235">
        <v>19747612</v>
      </c>
      <c r="AD2235">
        <v>141066176</v>
      </c>
      <c r="AE2235">
        <v>124002464</v>
      </c>
      <c r="AF2235">
        <v>311007776</v>
      </c>
      <c r="AG2235">
        <v>125244736</v>
      </c>
      <c r="AH2235">
        <v>21840568</v>
      </c>
      <c r="AI2235">
        <v>1905477</v>
      </c>
      <c r="AJ2235">
        <v>23746044</v>
      </c>
      <c r="AK2235">
        <v>24885104</v>
      </c>
      <c r="AL2235">
        <v>37596068</v>
      </c>
      <c r="AM2235">
        <v>319176416</v>
      </c>
      <c r="AN2235">
        <v>121561784</v>
      </c>
      <c r="AO2235">
        <v>50398304</v>
      </c>
      <c r="AP2235">
        <v>39319908</v>
      </c>
      <c r="AQ2235">
        <v>38330592</v>
      </c>
      <c r="AR2235">
        <v>311007776</v>
      </c>
      <c r="AS2235">
        <v>319176416</v>
      </c>
      <c r="AT2235">
        <v>893</v>
      </c>
      <c r="AU2235">
        <v>0.54900000000000004</v>
      </c>
      <c r="AW2235">
        <v>0.34526400000000002</v>
      </c>
      <c r="AX2235">
        <v>0.59906000000000004</v>
      </c>
      <c r="AY2235">
        <v>8.6767899999999995E-2</v>
      </c>
      <c r="AZ2235">
        <v>21096.5</v>
      </c>
    </row>
    <row r="2236" spans="1:52">
      <c r="A2236">
        <v>2012</v>
      </c>
      <c r="B2236">
        <v>190664</v>
      </c>
      <c r="C2236" t="s">
        <v>162</v>
      </c>
      <c r="D2236" t="s">
        <v>129</v>
      </c>
      <c r="E2236">
        <f t="shared" si="34"/>
        <v>1</v>
      </c>
      <c r="F2236">
        <f>IF(ISNA(VLOOKUP(B2236,criteria!$U$2:$U$174,1,0)),0,1)</f>
        <v>1</v>
      </c>
      <c r="G2236">
        <v>0.30691165473774168</v>
      </c>
      <c r="H2236">
        <v>0.25130525583014268</v>
      </c>
      <c r="I2236">
        <v>18722</v>
      </c>
      <c r="J2236">
        <v>5746</v>
      </c>
      <c r="K2236">
        <v>1419</v>
      </c>
      <c r="L2236">
        <v>25</v>
      </c>
      <c r="M2236">
        <v>1444</v>
      </c>
      <c r="N2236">
        <v>11367</v>
      </c>
      <c r="O2236" t="s">
        <v>130</v>
      </c>
      <c r="P2236" t="s">
        <v>50</v>
      </c>
      <c r="Q2236" t="s">
        <v>54</v>
      </c>
      <c r="R2236">
        <v>-73.815399999999997</v>
      </c>
      <c r="S2236">
        <v>40.7378</v>
      </c>
      <c r="T2236">
        <v>4.5999999999999999E-2</v>
      </c>
      <c r="U2236">
        <v>1186</v>
      </c>
      <c r="V2236">
        <v>116644888</v>
      </c>
      <c r="W2236">
        <v>77254264</v>
      </c>
      <c r="X2236">
        <v>125200</v>
      </c>
      <c r="Y2236">
        <v>11789717</v>
      </c>
      <c r="Z2236">
        <v>41803120</v>
      </c>
      <c r="AA2236">
        <v>112639840</v>
      </c>
      <c r="AB2236">
        <v>860070</v>
      </c>
      <c r="AC2236">
        <v>13667885</v>
      </c>
      <c r="AD2236">
        <v>133267400</v>
      </c>
      <c r="AE2236">
        <v>114166440</v>
      </c>
      <c r="AF2236">
        <v>258770976</v>
      </c>
      <c r="AG2236">
        <v>129375688</v>
      </c>
      <c r="AH2236">
        <v>19952328</v>
      </c>
      <c r="AI2236">
        <v>1618235</v>
      </c>
      <c r="AJ2236">
        <v>21570564</v>
      </c>
      <c r="AK2236">
        <v>20909392</v>
      </c>
      <c r="AL2236">
        <v>32595398</v>
      </c>
      <c r="AM2236">
        <v>278506816</v>
      </c>
      <c r="AN2236">
        <v>117936232</v>
      </c>
      <c r="AO2236">
        <v>54432168</v>
      </c>
      <c r="AP2236">
        <v>38330592</v>
      </c>
      <c r="AQ2236">
        <v>43646660</v>
      </c>
      <c r="AR2236">
        <v>258770976</v>
      </c>
      <c r="AS2236">
        <v>278506816</v>
      </c>
      <c r="AT2236">
        <v>989</v>
      </c>
      <c r="AU2236">
        <v>0.56399999999999995</v>
      </c>
      <c r="AW2236">
        <v>0.34219699999999997</v>
      </c>
      <c r="AX2236">
        <v>0.58620099999999997</v>
      </c>
      <c r="AY2236">
        <v>7.7511300000000005E-2</v>
      </c>
      <c r="AZ2236">
        <v>20799.5</v>
      </c>
    </row>
    <row r="2237" spans="1:52">
      <c r="A2237">
        <v>2013</v>
      </c>
      <c r="B2237">
        <v>190664</v>
      </c>
      <c r="C2237" t="s">
        <v>162</v>
      </c>
      <c r="D2237" t="s">
        <v>129</v>
      </c>
      <c r="E2237">
        <f t="shared" si="34"/>
        <v>1</v>
      </c>
      <c r="F2237">
        <f>IF(ISNA(VLOOKUP(B2237,criteria!$U$2:$U$174,1,0)),0,1)</f>
        <v>1</v>
      </c>
      <c r="G2237">
        <v>0.37016603614964272</v>
      </c>
      <c r="H2237">
        <v>0.20567778566359121</v>
      </c>
      <c r="I2237">
        <v>19032</v>
      </c>
      <c r="J2237">
        <v>7045</v>
      </c>
      <c r="K2237">
        <v>1427</v>
      </c>
      <c r="L2237">
        <v>22</v>
      </c>
      <c r="M2237">
        <v>1449</v>
      </c>
      <c r="N2237">
        <v>11367</v>
      </c>
      <c r="O2237" t="s">
        <v>130</v>
      </c>
      <c r="P2237" t="s">
        <v>50</v>
      </c>
      <c r="Q2237" t="s">
        <v>51</v>
      </c>
      <c r="R2237">
        <v>-73.815399999999997</v>
      </c>
      <c r="S2237">
        <v>40.7378</v>
      </c>
      <c r="T2237">
        <v>6.5000000000000002E-2</v>
      </c>
      <c r="U2237">
        <v>1500</v>
      </c>
      <c r="V2237">
        <v>115519504</v>
      </c>
      <c r="W2237">
        <v>73380176</v>
      </c>
      <c r="Y2237">
        <v>9934513</v>
      </c>
      <c r="Z2237">
        <v>42995176</v>
      </c>
      <c r="AA2237">
        <v>117404768</v>
      </c>
      <c r="AB2237">
        <v>1098129</v>
      </c>
      <c r="AC2237">
        <v>23453132</v>
      </c>
      <c r="AD2237">
        <v>129062280</v>
      </c>
      <c r="AE2237">
        <v>129929968</v>
      </c>
      <c r="AF2237">
        <v>271463616</v>
      </c>
      <c r="AG2237">
        <v>129280000</v>
      </c>
      <c r="AH2237">
        <v>21974264</v>
      </c>
      <c r="AI2237">
        <v>1691029</v>
      </c>
      <c r="AJ2237">
        <v>23665292</v>
      </c>
      <c r="AK2237">
        <v>29114548</v>
      </c>
      <c r="AL2237">
        <v>32249052</v>
      </c>
      <c r="AM2237">
        <v>288575776</v>
      </c>
      <c r="AN2237">
        <v>122081976</v>
      </c>
      <c r="AO2237">
        <v>58052520</v>
      </c>
      <c r="AP2237">
        <v>43646660</v>
      </c>
      <c r="AQ2237">
        <v>49714756</v>
      </c>
      <c r="AR2237">
        <v>271463616</v>
      </c>
      <c r="AS2237">
        <v>288575776</v>
      </c>
      <c r="AT2237">
        <v>930</v>
      </c>
      <c r="AU2237">
        <v>0.56599999999999995</v>
      </c>
      <c r="AW2237">
        <v>0.32364399999999999</v>
      </c>
      <c r="AX2237">
        <v>0.57181700000000002</v>
      </c>
      <c r="AY2237">
        <v>7.7001500000000001E-2</v>
      </c>
      <c r="AZ2237">
        <v>20743</v>
      </c>
    </row>
    <row r="2238" spans="1:52">
      <c r="A2238">
        <v>2014</v>
      </c>
      <c r="B2238">
        <v>190664</v>
      </c>
      <c r="C2238" t="s">
        <v>162</v>
      </c>
      <c r="D2238" t="s">
        <v>129</v>
      </c>
      <c r="E2238">
        <f t="shared" si="34"/>
        <v>1</v>
      </c>
      <c r="F2238">
        <f>IF(ISNA(VLOOKUP(B2238,criteria!$U$2:$U$174,1,0)),0,1)</f>
        <v>1</v>
      </c>
      <c r="G2238">
        <v>0.39821750779156873</v>
      </c>
      <c r="H2238">
        <v>0.21200054922422079</v>
      </c>
      <c r="I2238">
        <v>18289</v>
      </c>
      <c r="J2238">
        <v>7283</v>
      </c>
      <c r="K2238">
        <v>1514</v>
      </c>
      <c r="L2238">
        <v>30</v>
      </c>
      <c r="M2238">
        <v>1544</v>
      </c>
      <c r="T2238">
        <v>4.4999999999999998E-2</v>
      </c>
      <c r="U2238">
        <v>1683</v>
      </c>
      <c r="V2238">
        <v>125862816</v>
      </c>
      <c r="W2238">
        <v>80214576</v>
      </c>
      <c r="Y2238">
        <v>15775049</v>
      </c>
      <c r="Z2238">
        <v>44105792</v>
      </c>
      <c r="AA2238">
        <v>121613760</v>
      </c>
      <c r="AB2238">
        <v>1103350</v>
      </c>
      <c r="AC2238">
        <v>13031529</v>
      </c>
      <c r="AD2238">
        <v>141762688</v>
      </c>
      <c r="AE2238">
        <v>119107920</v>
      </c>
      <c r="AF2238">
        <v>282414208</v>
      </c>
      <c r="AG2238">
        <v>154372096</v>
      </c>
      <c r="AH2238">
        <v>22418020</v>
      </c>
      <c r="AI2238">
        <v>4141896</v>
      </c>
      <c r="AJ2238">
        <v>26559916</v>
      </c>
      <c r="AK2238">
        <v>25524812</v>
      </c>
      <c r="AL2238">
        <v>28525036</v>
      </c>
      <c r="AM2238">
        <v>300734368</v>
      </c>
      <c r="AN2238">
        <v>129554632</v>
      </c>
      <c r="AO2238">
        <v>58068256</v>
      </c>
      <c r="AP2238">
        <v>49714756</v>
      </c>
      <c r="AQ2238">
        <v>50214976</v>
      </c>
      <c r="AR2238">
        <v>282414208</v>
      </c>
      <c r="AS2238">
        <v>300734368</v>
      </c>
      <c r="AT2238">
        <v>972</v>
      </c>
      <c r="AU2238">
        <v>0.57699999999999996</v>
      </c>
      <c r="AW2238">
        <v>0.31819599999999998</v>
      </c>
      <c r="AX2238">
        <v>0.57118199999999997</v>
      </c>
      <c r="AY2238">
        <v>7.1338799999999994E-2</v>
      </c>
      <c r="AZ2238">
        <v>20596.5</v>
      </c>
    </row>
    <row r="2239" spans="1:52">
      <c r="A2239">
        <v>2015</v>
      </c>
      <c r="B2239">
        <v>190664</v>
      </c>
      <c r="C2239" t="s">
        <v>162</v>
      </c>
      <c r="D2239" t="s">
        <v>129</v>
      </c>
      <c r="E2239">
        <f t="shared" si="34"/>
        <v>1</v>
      </c>
      <c r="F2239">
        <f>IF(ISNA(VLOOKUP(B2239,criteria!$U$2:$U$174,1,0)),0,1)</f>
        <v>1</v>
      </c>
      <c r="G2239">
        <v>0.404376629018245</v>
      </c>
      <c r="H2239">
        <v>0.20773465825164497</v>
      </c>
      <c r="I2239">
        <v>18416</v>
      </c>
      <c r="J2239">
        <v>7447</v>
      </c>
      <c r="K2239">
        <v>1536</v>
      </c>
      <c r="L2239">
        <v>11</v>
      </c>
      <c r="M2239">
        <v>1547</v>
      </c>
      <c r="N2239">
        <v>11367</v>
      </c>
      <c r="O2239" t="s">
        <v>130</v>
      </c>
      <c r="P2239" t="s">
        <v>50</v>
      </c>
      <c r="Q2239" t="s">
        <v>51</v>
      </c>
      <c r="R2239">
        <v>-73.815399999999997</v>
      </c>
      <c r="S2239">
        <v>40.7378</v>
      </c>
      <c r="T2239">
        <v>3.4000000000000002E-2</v>
      </c>
      <c r="U2239">
        <v>1701</v>
      </c>
      <c r="V2239">
        <v>133670720</v>
      </c>
      <c r="W2239">
        <v>79817584</v>
      </c>
      <c r="X2239">
        <v>845600</v>
      </c>
      <c r="Y2239">
        <v>15693690</v>
      </c>
      <c r="Z2239">
        <v>47150992</v>
      </c>
      <c r="AA2239">
        <v>144854160</v>
      </c>
      <c r="AB2239">
        <v>1015331</v>
      </c>
      <c r="AC2239">
        <v>25630544</v>
      </c>
      <c r="AD2239">
        <v>144482336</v>
      </c>
      <c r="AE2239">
        <v>154007808</v>
      </c>
      <c r="AF2239">
        <v>321765472</v>
      </c>
      <c r="AG2239">
        <v>179132656</v>
      </c>
      <c r="AH2239">
        <v>23198504</v>
      </c>
      <c r="AI2239">
        <v>5065195</v>
      </c>
      <c r="AJ2239">
        <v>28263700</v>
      </c>
      <c r="AK2239">
        <v>28260592</v>
      </c>
      <c r="AL2239">
        <v>30520894</v>
      </c>
      <c r="AM2239">
        <v>331546176</v>
      </c>
      <c r="AN2239">
        <v>158376464</v>
      </c>
      <c r="AO2239">
        <v>78437968</v>
      </c>
      <c r="AP2239">
        <v>50214976</v>
      </c>
      <c r="AQ2239">
        <v>50428528</v>
      </c>
      <c r="AR2239">
        <v>321765472</v>
      </c>
      <c r="AS2239">
        <v>331546176</v>
      </c>
      <c r="AT2239">
        <v>882</v>
      </c>
      <c r="AU2239">
        <v>0.6</v>
      </c>
      <c r="AW2239">
        <v>0.31503700000000001</v>
      </c>
      <c r="AX2239">
        <v>0.57016900000000004</v>
      </c>
      <c r="AY2239">
        <v>6.4771200000000001E-2</v>
      </c>
      <c r="AZ2239">
        <v>20503</v>
      </c>
    </row>
    <row r="2240" spans="1:52">
      <c r="A2240">
        <v>2016</v>
      </c>
      <c r="B2240">
        <v>190664</v>
      </c>
      <c r="C2240" t="s">
        <v>162</v>
      </c>
      <c r="D2240" t="s">
        <v>129</v>
      </c>
      <c r="E2240">
        <f t="shared" si="34"/>
        <v>1</v>
      </c>
      <c r="F2240">
        <f>IF(ISNA(VLOOKUP(B2240,criteria!$U$2:$U$174,1,0)),0,1)</f>
        <v>1</v>
      </c>
      <c r="G2240">
        <v>0.41335023701907175</v>
      </c>
      <c r="H2240">
        <v>0.19749299906654222</v>
      </c>
      <c r="I2240">
        <v>18142</v>
      </c>
      <c r="J2240">
        <v>7499</v>
      </c>
      <c r="K2240">
        <v>1453</v>
      </c>
      <c r="L2240">
        <v>28</v>
      </c>
      <c r="M2240">
        <v>1481</v>
      </c>
      <c r="N2240">
        <v>11367</v>
      </c>
      <c r="O2240" t="s">
        <v>130</v>
      </c>
      <c r="P2240" t="s">
        <v>50</v>
      </c>
      <c r="Q2240" t="s">
        <v>51</v>
      </c>
      <c r="R2240">
        <v>-73.816100000000006</v>
      </c>
      <c r="S2240">
        <v>40.735199999999999</v>
      </c>
      <c r="T2240">
        <v>0.05</v>
      </c>
      <c r="U2240">
        <v>1670</v>
      </c>
      <c r="V2240">
        <v>134250656</v>
      </c>
      <c r="W2240">
        <v>79573904</v>
      </c>
      <c r="X2240">
        <v>1442400</v>
      </c>
      <c r="Y2240">
        <v>17028748</v>
      </c>
      <c r="Z2240">
        <v>46523416</v>
      </c>
      <c r="AA2240">
        <v>132532688</v>
      </c>
      <c r="AB2240">
        <v>1434795</v>
      </c>
      <c r="AC2240">
        <v>19330008</v>
      </c>
      <c r="AD2240">
        <v>140028144</v>
      </c>
      <c r="AE2240">
        <v>139408304</v>
      </c>
      <c r="AF2240">
        <v>301097536</v>
      </c>
      <c r="AG2240">
        <v>160567168</v>
      </c>
      <c r="AH2240">
        <v>19908300</v>
      </c>
      <c r="AI2240">
        <v>5734188</v>
      </c>
      <c r="AJ2240">
        <v>25642488</v>
      </c>
      <c r="AK2240">
        <v>24899008</v>
      </c>
      <c r="AL2240">
        <v>28773532</v>
      </c>
      <c r="AM2240">
        <v>312385696</v>
      </c>
      <c r="AN2240">
        <v>159170192</v>
      </c>
      <c r="AO2240">
        <v>67308952</v>
      </c>
      <c r="AP2240">
        <v>50428528</v>
      </c>
      <c r="AQ2240">
        <v>55518676</v>
      </c>
      <c r="AR2240">
        <v>301097536</v>
      </c>
      <c r="AS2240">
        <v>312385696</v>
      </c>
      <c r="AT2240">
        <v>764</v>
      </c>
      <c r="AU2240">
        <v>0.53800000000000003</v>
      </c>
      <c r="AW2240">
        <v>0.31271599999999999</v>
      </c>
      <c r="AX2240">
        <v>0.56718999999999997</v>
      </c>
      <c r="AY2240">
        <v>6.1381499999999999E-2</v>
      </c>
      <c r="AZ2240">
        <v>20800</v>
      </c>
    </row>
    <row r="2241" spans="1:52">
      <c r="A2241">
        <v>2017</v>
      </c>
      <c r="B2241">
        <v>190664</v>
      </c>
      <c r="C2241" t="s">
        <v>162</v>
      </c>
      <c r="D2241" t="s">
        <v>129</v>
      </c>
      <c r="E2241">
        <f t="shared" si="34"/>
        <v>1</v>
      </c>
      <c r="F2241">
        <f>IF(ISNA(VLOOKUP(B2241,criteria!$U$2:$U$174,1,0)),0,1)</f>
        <v>1</v>
      </c>
      <c r="G2241">
        <v>0.42733773377337736</v>
      </c>
      <c r="H2241">
        <v>0.21521431329643453</v>
      </c>
      <c r="I2241">
        <v>18180</v>
      </c>
      <c r="J2241">
        <v>7769</v>
      </c>
      <c r="K2241">
        <v>1639</v>
      </c>
      <c r="L2241">
        <v>33</v>
      </c>
      <c r="M2241">
        <v>1672</v>
      </c>
      <c r="N2241">
        <v>11367</v>
      </c>
      <c r="O2241" t="s">
        <v>130</v>
      </c>
      <c r="P2241" t="s">
        <v>50</v>
      </c>
      <c r="Q2241" t="s">
        <v>51</v>
      </c>
      <c r="R2241">
        <v>-73.816100000000006</v>
      </c>
      <c r="S2241">
        <v>40.735199999999999</v>
      </c>
      <c r="T2241">
        <v>4.2999999999999997E-2</v>
      </c>
      <c r="U2241">
        <v>1598</v>
      </c>
      <c r="V2241">
        <v>136291248</v>
      </c>
      <c r="W2241">
        <v>76456192</v>
      </c>
      <c r="X2241">
        <v>2504507</v>
      </c>
      <c r="Y2241">
        <v>17027096</v>
      </c>
      <c r="Z2241">
        <v>51455512</v>
      </c>
      <c r="AA2241">
        <v>134414304</v>
      </c>
      <c r="AB2241">
        <v>1524355</v>
      </c>
      <c r="AC2241">
        <v>21762616</v>
      </c>
      <c r="AD2241">
        <v>141092128</v>
      </c>
      <c r="AE2241">
        <v>144651968</v>
      </c>
      <c r="AF2241">
        <v>292043264</v>
      </c>
      <c r="AG2241">
        <v>155875424</v>
      </c>
      <c r="AH2241">
        <v>19424500</v>
      </c>
      <c r="AI2241">
        <v>5634834</v>
      </c>
      <c r="AJ2241">
        <v>25059334</v>
      </c>
      <c r="AK2241">
        <v>25736800</v>
      </c>
      <c r="AL2241">
        <v>25094176</v>
      </c>
      <c r="AM2241">
        <v>321139936</v>
      </c>
      <c r="AN2241">
        <v>154001184</v>
      </c>
      <c r="AO2241">
        <v>76654512</v>
      </c>
      <c r="AP2241">
        <v>55518676</v>
      </c>
      <c r="AQ2241">
        <v>70064712</v>
      </c>
      <c r="AR2241">
        <v>292043264</v>
      </c>
      <c r="AS2241">
        <v>321139936</v>
      </c>
    </row>
    <row r="2242" spans="1:52">
      <c r="A2242">
        <v>1990</v>
      </c>
      <c r="B2242">
        <v>191241</v>
      </c>
      <c r="C2242" t="s">
        <v>239</v>
      </c>
      <c r="D2242" t="s">
        <v>129</v>
      </c>
      <c r="E2242">
        <f t="shared" ref="E2242:E2305" si="35">IF(M2242&gt;999,1,0)</f>
        <v>0</v>
      </c>
      <c r="F2242">
        <f>IF(ISNA(VLOOKUP(B2242,criteria!$U$2:$U$174,1,0)),0,1)</f>
        <v>1</v>
      </c>
      <c r="G2242" t="s">
        <v>636</v>
      </c>
      <c r="H2242" t="s">
        <v>636</v>
      </c>
      <c r="N2242">
        <v>10458</v>
      </c>
      <c r="O2242" t="s">
        <v>130</v>
      </c>
      <c r="V2242">
        <v>106649000</v>
      </c>
      <c r="Y2242">
        <v>1033000</v>
      </c>
      <c r="Z2242">
        <v>5687000</v>
      </c>
      <c r="AA2242">
        <v>7508000</v>
      </c>
      <c r="AB2242">
        <v>6927000</v>
      </c>
      <c r="AC2242">
        <v>5120000</v>
      </c>
      <c r="AF2242">
        <v>149932992</v>
      </c>
      <c r="AG2242">
        <v>42533000</v>
      </c>
      <c r="AH2242">
        <v>2679000</v>
      </c>
      <c r="AI2242">
        <v>1263000</v>
      </c>
      <c r="AJ2242">
        <v>3942000</v>
      </c>
      <c r="AK2242">
        <v>20972000</v>
      </c>
      <c r="AL2242">
        <v>12544000</v>
      </c>
      <c r="AM2242">
        <v>149932992</v>
      </c>
      <c r="AN2242">
        <v>66158000</v>
      </c>
      <c r="AO2242">
        <v>15849000</v>
      </c>
    </row>
    <row r="2243" spans="1:52">
      <c r="A2243">
        <v>1991</v>
      </c>
      <c r="B2243">
        <v>191241</v>
      </c>
      <c r="C2243" t="s">
        <v>239</v>
      </c>
      <c r="D2243" t="s">
        <v>129</v>
      </c>
      <c r="E2243">
        <f t="shared" si="35"/>
        <v>0</v>
      </c>
      <c r="F2243">
        <f>IF(ISNA(VLOOKUP(B2243,criteria!$U$2:$U$174,1,0)),0,1)</f>
        <v>1</v>
      </c>
      <c r="G2243" t="s">
        <v>636</v>
      </c>
      <c r="H2243" t="s">
        <v>636</v>
      </c>
      <c r="N2243">
        <v>10458</v>
      </c>
      <c r="O2243" t="s">
        <v>130</v>
      </c>
      <c r="V2243">
        <v>113476000</v>
      </c>
      <c r="Y2243">
        <v>744000</v>
      </c>
      <c r="Z2243">
        <v>6039000</v>
      </c>
      <c r="AA2243">
        <v>10759000</v>
      </c>
      <c r="AB2243">
        <v>6628000</v>
      </c>
      <c r="AC2243">
        <v>4375000</v>
      </c>
      <c r="AF2243">
        <v>160252992</v>
      </c>
      <c r="AG2243">
        <v>45122000</v>
      </c>
      <c r="AH2243">
        <v>2116000</v>
      </c>
      <c r="AI2243">
        <v>1312000</v>
      </c>
      <c r="AJ2243">
        <v>3428000</v>
      </c>
      <c r="AK2243">
        <v>21312000</v>
      </c>
      <c r="AL2243">
        <v>13016000</v>
      </c>
      <c r="AM2243">
        <v>160252992</v>
      </c>
      <c r="AN2243">
        <v>70112000</v>
      </c>
      <c r="AO2243">
        <v>17449000</v>
      </c>
    </row>
    <row r="2244" spans="1:52">
      <c r="A2244">
        <v>1992</v>
      </c>
      <c r="B2244">
        <v>191241</v>
      </c>
      <c r="C2244" t="s">
        <v>239</v>
      </c>
      <c r="D2244" t="s">
        <v>129</v>
      </c>
      <c r="E2244">
        <f t="shared" si="35"/>
        <v>0</v>
      </c>
      <c r="F2244">
        <f>IF(ISNA(VLOOKUP(B2244,criteria!$U$2:$U$174,1,0)),0,1)</f>
        <v>1</v>
      </c>
      <c r="G2244" t="s">
        <v>636</v>
      </c>
      <c r="H2244" t="s">
        <v>636</v>
      </c>
      <c r="N2244">
        <v>10458</v>
      </c>
      <c r="O2244" t="s">
        <v>130</v>
      </c>
      <c r="V2244">
        <v>121343000</v>
      </c>
      <c r="Y2244">
        <v>402000</v>
      </c>
      <c r="Z2244">
        <v>6119000</v>
      </c>
      <c r="AA2244">
        <v>9448000</v>
      </c>
      <c r="AB2244">
        <v>6117000</v>
      </c>
      <c r="AC2244">
        <v>4231000</v>
      </c>
      <c r="AF2244">
        <v>164866000</v>
      </c>
      <c r="AG2244">
        <v>46303000</v>
      </c>
      <c r="AH2244">
        <v>1887000</v>
      </c>
      <c r="AI2244">
        <v>1244000</v>
      </c>
      <c r="AJ2244">
        <v>3131000</v>
      </c>
      <c r="AK2244">
        <v>20643000</v>
      </c>
      <c r="AL2244">
        <v>13974000</v>
      </c>
      <c r="AM2244">
        <v>164827008</v>
      </c>
      <c r="AN2244">
        <v>66561000</v>
      </c>
      <c r="AO2244">
        <v>17866000</v>
      </c>
      <c r="AV2244">
        <v>6900</v>
      </c>
    </row>
    <row r="2245" spans="1:52">
      <c r="A2245">
        <v>1993</v>
      </c>
      <c r="B2245">
        <v>191241</v>
      </c>
      <c r="C2245" t="s">
        <v>239</v>
      </c>
      <c r="D2245" t="s">
        <v>129</v>
      </c>
      <c r="E2245">
        <f t="shared" si="35"/>
        <v>0</v>
      </c>
      <c r="F2245">
        <f>IF(ISNA(VLOOKUP(B2245,criteria!$U$2:$U$174,1,0)),0,1)</f>
        <v>1</v>
      </c>
      <c r="G2245" t="s">
        <v>636</v>
      </c>
      <c r="H2245" t="s">
        <v>636</v>
      </c>
      <c r="N2245">
        <v>10458</v>
      </c>
      <c r="O2245" t="s">
        <v>130</v>
      </c>
      <c r="V2245">
        <v>132005000</v>
      </c>
      <c r="Y2245">
        <v>847000</v>
      </c>
      <c r="Z2245">
        <v>6712000</v>
      </c>
      <c r="AA2245">
        <v>9324000</v>
      </c>
      <c r="AB2245">
        <v>7748000</v>
      </c>
      <c r="AC2245">
        <v>4677000</v>
      </c>
      <c r="AF2245">
        <v>179396992</v>
      </c>
      <c r="AG2245">
        <v>53285000</v>
      </c>
      <c r="AH2245">
        <v>2925000</v>
      </c>
      <c r="AI2245">
        <v>2951000</v>
      </c>
      <c r="AJ2245">
        <v>5876000</v>
      </c>
      <c r="AK2245">
        <v>16982000</v>
      </c>
      <c r="AL2245">
        <v>13316000</v>
      </c>
      <c r="AM2245">
        <v>179112000</v>
      </c>
      <c r="AN2245">
        <v>69584000</v>
      </c>
      <c r="AO2245">
        <v>19371000</v>
      </c>
      <c r="AV2245">
        <v>6840</v>
      </c>
    </row>
    <row r="2246" spans="1:52">
      <c r="A2246">
        <v>1994</v>
      </c>
      <c r="B2246">
        <v>191241</v>
      </c>
      <c r="C2246" t="s">
        <v>239</v>
      </c>
      <c r="D2246" t="s">
        <v>129</v>
      </c>
      <c r="E2246">
        <f t="shared" si="35"/>
        <v>0</v>
      </c>
      <c r="F2246">
        <f>IF(ISNA(VLOOKUP(B2246,criteria!$U$2:$U$174,1,0)),0,1)</f>
        <v>1</v>
      </c>
      <c r="G2246" t="s">
        <v>636</v>
      </c>
      <c r="H2246" t="s">
        <v>636</v>
      </c>
      <c r="N2246">
        <v>10458</v>
      </c>
      <c r="O2246" t="s">
        <v>130</v>
      </c>
      <c r="V2246">
        <v>139476000</v>
      </c>
      <c r="Y2246">
        <v>1015000</v>
      </c>
      <c r="Z2246">
        <v>7365000</v>
      </c>
      <c r="AA2246">
        <v>4760000</v>
      </c>
      <c r="AB2246">
        <v>7649000</v>
      </c>
      <c r="AC2246">
        <v>5362000</v>
      </c>
      <c r="AF2246">
        <v>186659008</v>
      </c>
      <c r="AG2246">
        <v>54257000</v>
      </c>
      <c r="AH2246">
        <v>3356000</v>
      </c>
      <c r="AI2246">
        <v>2704000</v>
      </c>
      <c r="AJ2246">
        <v>6060000</v>
      </c>
      <c r="AK2246">
        <v>19043000</v>
      </c>
      <c r="AL2246">
        <v>14559000</v>
      </c>
      <c r="AM2246">
        <v>186480992</v>
      </c>
      <c r="AN2246">
        <v>76511000</v>
      </c>
      <c r="AO2246">
        <v>19992000</v>
      </c>
    </row>
    <row r="2247" spans="1:52">
      <c r="A2247">
        <v>1995</v>
      </c>
      <c r="B2247">
        <v>191241</v>
      </c>
      <c r="C2247" t="s">
        <v>239</v>
      </c>
      <c r="D2247" t="s">
        <v>129</v>
      </c>
      <c r="E2247">
        <f t="shared" si="35"/>
        <v>0</v>
      </c>
      <c r="F2247">
        <f>IF(ISNA(VLOOKUP(B2247,criteria!$U$2:$U$174,1,0)),0,1)</f>
        <v>1</v>
      </c>
      <c r="G2247" t="s">
        <v>636</v>
      </c>
      <c r="H2247" t="s">
        <v>636</v>
      </c>
      <c r="N2247">
        <v>10458</v>
      </c>
      <c r="O2247" t="s">
        <v>130</v>
      </c>
      <c r="V2247">
        <v>149056464</v>
      </c>
      <c r="Y2247">
        <v>748253</v>
      </c>
      <c r="Z2247">
        <v>6712632</v>
      </c>
      <c r="AA2247">
        <v>6700523</v>
      </c>
      <c r="AB2247">
        <v>9869447</v>
      </c>
      <c r="AC2247">
        <v>9925749</v>
      </c>
      <c r="AF2247">
        <v>206734128</v>
      </c>
      <c r="AG2247">
        <v>55946528</v>
      </c>
      <c r="AH2247">
        <v>3749860</v>
      </c>
      <c r="AI2247">
        <v>3767111</v>
      </c>
      <c r="AJ2247">
        <v>7516971</v>
      </c>
      <c r="AK2247">
        <v>20268940</v>
      </c>
      <c r="AL2247">
        <v>15287132</v>
      </c>
      <c r="AM2247">
        <v>201893872</v>
      </c>
      <c r="AN2247">
        <v>80376144</v>
      </c>
      <c r="AO2247">
        <v>30810160</v>
      </c>
    </row>
    <row r="2248" spans="1:52">
      <c r="A2248">
        <v>1996</v>
      </c>
      <c r="B2248">
        <v>191241</v>
      </c>
      <c r="C2248" t="s">
        <v>239</v>
      </c>
      <c r="D2248" t="s">
        <v>129</v>
      </c>
      <c r="E2248">
        <f t="shared" si="35"/>
        <v>0</v>
      </c>
      <c r="F2248">
        <f>IF(ISNA(VLOOKUP(B2248,criteria!$U$2:$U$174,1,0)),0,1)</f>
        <v>1</v>
      </c>
      <c r="G2248" t="s">
        <v>636</v>
      </c>
      <c r="H2248" t="s">
        <v>636</v>
      </c>
      <c r="N2248">
        <v>10458</v>
      </c>
      <c r="O2248" t="s">
        <v>130</v>
      </c>
      <c r="V2248">
        <v>156882336</v>
      </c>
      <c r="W2248">
        <v>117312016</v>
      </c>
      <c r="Y2248">
        <v>105405</v>
      </c>
      <c r="Z2248">
        <v>3910613</v>
      </c>
      <c r="AA2248">
        <v>6464138</v>
      </c>
      <c r="AB2248">
        <v>25341856</v>
      </c>
      <c r="AF2248">
        <v>215695232</v>
      </c>
      <c r="AG2248">
        <v>69333768</v>
      </c>
      <c r="AH2248">
        <v>3957305</v>
      </c>
      <c r="AI2248">
        <v>3328863</v>
      </c>
      <c r="AJ2248">
        <v>7286168</v>
      </c>
      <c r="AK2248">
        <v>23383256</v>
      </c>
      <c r="AL2248">
        <v>19725778</v>
      </c>
      <c r="AM2248">
        <v>171144144</v>
      </c>
      <c r="AR2248">
        <v>215695232</v>
      </c>
      <c r="AS2248">
        <v>171144144</v>
      </c>
      <c r="AT2248">
        <v>734</v>
      </c>
      <c r="AU2248">
        <v>0.77100000000000002</v>
      </c>
    </row>
    <row r="2249" spans="1:52">
      <c r="A2249">
        <v>1997</v>
      </c>
      <c r="B2249">
        <v>191241</v>
      </c>
      <c r="C2249" t="s">
        <v>239</v>
      </c>
      <c r="D2249" t="s">
        <v>129</v>
      </c>
      <c r="E2249">
        <f t="shared" si="35"/>
        <v>0</v>
      </c>
      <c r="F2249">
        <f>IF(ISNA(VLOOKUP(B2249,criteria!$U$2:$U$174,1,0)),0,1)</f>
        <v>1</v>
      </c>
      <c r="G2249" t="s">
        <v>636</v>
      </c>
      <c r="H2249" t="s">
        <v>636</v>
      </c>
      <c r="N2249">
        <v>10458</v>
      </c>
      <c r="O2249" t="s">
        <v>130</v>
      </c>
      <c r="V2249">
        <v>125665920</v>
      </c>
      <c r="W2249">
        <v>125085816</v>
      </c>
      <c r="Y2249">
        <v>580104</v>
      </c>
      <c r="Z2249">
        <v>3600293</v>
      </c>
      <c r="AA2249">
        <v>4661101</v>
      </c>
      <c r="AB2249">
        <v>25430784</v>
      </c>
      <c r="AC2249">
        <v>5038041</v>
      </c>
      <c r="AF2249">
        <v>222099104</v>
      </c>
      <c r="AG2249">
        <v>75447016</v>
      </c>
      <c r="AH2249">
        <v>3115817</v>
      </c>
      <c r="AI2249">
        <v>3132656</v>
      </c>
      <c r="AJ2249">
        <v>6248473</v>
      </c>
      <c r="AK2249">
        <v>32591060</v>
      </c>
      <c r="AL2249">
        <v>20569608</v>
      </c>
      <c r="AM2249">
        <v>185874416</v>
      </c>
      <c r="AN2249">
        <v>97035416</v>
      </c>
      <c r="AO2249">
        <v>24262886</v>
      </c>
      <c r="AR2249">
        <v>222099104</v>
      </c>
      <c r="AS2249">
        <v>185874416</v>
      </c>
      <c r="AT2249">
        <v>713</v>
      </c>
      <c r="AU2249">
        <v>0.68600000000000005</v>
      </c>
      <c r="AW2249">
        <v>0.148148</v>
      </c>
      <c r="AX2249">
        <v>0.64197499999999996</v>
      </c>
      <c r="AY2249">
        <v>3.9858900000000003E-2</v>
      </c>
      <c r="AZ2249">
        <v>39325</v>
      </c>
    </row>
    <row r="2250" spans="1:52">
      <c r="A2250">
        <v>1998</v>
      </c>
      <c r="B2250">
        <v>191241</v>
      </c>
      <c r="C2250" t="s">
        <v>239</v>
      </c>
      <c r="D2250" t="s">
        <v>129</v>
      </c>
      <c r="E2250">
        <f t="shared" si="35"/>
        <v>0</v>
      </c>
      <c r="F2250">
        <f>IF(ISNA(VLOOKUP(B2250,criteria!$U$2:$U$174,1,0)),0,1)</f>
        <v>1</v>
      </c>
      <c r="G2250" t="s">
        <v>636</v>
      </c>
      <c r="H2250" t="s">
        <v>636</v>
      </c>
      <c r="N2250">
        <v>10458</v>
      </c>
      <c r="O2250" t="s">
        <v>130</v>
      </c>
      <c r="V2250">
        <v>141812144</v>
      </c>
      <c r="W2250">
        <v>140612880</v>
      </c>
      <c r="Y2250">
        <v>1199263</v>
      </c>
      <c r="Z2250">
        <v>4561495</v>
      </c>
      <c r="AA2250">
        <v>5486793</v>
      </c>
      <c r="AB2250">
        <v>17529684</v>
      </c>
      <c r="AC2250">
        <v>7146313</v>
      </c>
      <c r="AF2250">
        <v>227881792</v>
      </c>
      <c r="AG2250">
        <v>82051016</v>
      </c>
      <c r="AH2250">
        <v>3624802</v>
      </c>
      <c r="AI2250">
        <v>3316746</v>
      </c>
      <c r="AJ2250">
        <v>6941548</v>
      </c>
      <c r="AK2250">
        <v>34431312</v>
      </c>
      <c r="AL2250">
        <v>25047380</v>
      </c>
      <c r="AM2250">
        <v>205199136</v>
      </c>
      <c r="AN2250">
        <v>104203320</v>
      </c>
      <c r="AO2250">
        <v>26685912</v>
      </c>
      <c r="AR2250">
        <v>227881792</v>
      </c>
      <c r="AS2250">
        <v>205199136</v>
      </c>
      <c r="AT2250">
        <v>668</v>
      </c>
      <c r="AU2250">
        <v>0.67500000000000004</v>
      </c>
      <c r="AW2250">
        <v>0.13519</v>
      </c>
      <c r="AX2250">
        <v>0.64979600000000004</v>
      </c>
      <c r="AY2250">
        <v>4.38179E-2</v>
      </c>
      <c r="AZ2250">
        <v>42537</v>
      </c>
    </row>
    <row r="2251" spans="1:52">
      <c r="A2251">
        <v>1999</v>
      </c>
      <c r="B2251">
        <v>191241</v>
      </c>
      <c r="C2251" t="s">
        <v>239</v>
      </c>
      <c r="D2251" t="s">
        <v>129</v>
      </c>
      <c r="E2251">
        <f t="shared" si="35"/>
        <v>0</v>
      </c>
      <c r="F2251">
        <f>IF(ISNA(VLOOKUP(B2251,criteria!$U$2:$U$174,1,0)),0,1)</f>
        <v>1</v>
      </c>
      <c r="G2251" t="s">
        <v>636</v>
      </c>
      <c r="H2251" t="s">
        <v>636</v>
      </c>
      <c r="N2251">
        <v>10458</v>
      </c>
      <c r="O2251" t="s">
        <v>130</v>
      </c>
      <c r="V2251">
        <v>206243984</v>
      </c>
      <c r="W2251">
        <v>150129856</v>
      </c>
      <c r="Y2251">
        <v>1789020</v>
      </c>
      <c r="Z2251">
        <v>5643778</v>
      </c>
      <c r="AA2251">
        <v>5782825</v>
      </c>
      <c r="AB2251">
        <v>21150888</v>
      </c>
      <c r="AC2251">
        <v>6241776</v>
      </c>
      <c r="AF2251">
        <v>231507312</v>
      </c>
      <c r="AG2251">
        <v>87358304</v>
      </c>
      <c r="AH2251">
        <v>3947781</v>
      </c>
      <c r="AI2251">
        <v>3433154</v>
      </c>
      <c r="AJ2251">
        <v>7380935</v>
      </c>
      <c r="AK2251">
        <v>33762832</v>
      </c>
      <c r="AL2251">
        <v>27980940</v>
      </c>
      <c r="AM2251">
        <v>215638608</v>
      </c>
      <c r="AN2251">
        <v>111402968</v>
      </c>
      <c r="AO2251">
        <v>28033696</v>
      </c>
      <c r="AR2251">
        <v>231507312</v>
      </c>
      <c r="AS2251">
        <v>215638608</v>
      </c>
      <c r="AT2251">
        <v>800</v>
      </c>
      <c r="AU2251">
        <v>0.73799999999999999</v>
      </c>
      <c r="AW2251">
        <v>0.139048</v>
      </c>
      <c r="AX2251">
        <v>0.65001699999999996</v>
      </c>
      <c r="AY2251">
        <v>4.3536999999999999E-2</v>
      </c>
      <c r="AZ2251">
        <v>45709</v>
      </c>
    </row>
    <row r="2252" spans="1:52">
      <c r="A2252">
        <v>2000</v>
      </c>
      <c r="B2252">
        <v>191241</v>
      </c>
      <c r="C2252" t="s">
        <v>239</v>
      </c>
      <c r="D2252" t="s">
        <v>129</v>
      </c>
      <c r="E2252">
        <f t="shared" si="35"/>
        <v>0</v>
      </c>
      <c r="F2252">
        <f>IF(ISNA(VLOOKUP(B2252,criteria!$U$2:$U$174,1,0)),0,1)</f>
        <v>1</v>
      </c>
      <c r="G2252" t="s">
        <v>636</v>
      </c>
      <c r="H2252" t="s">
        <v>636</v>
      </c>
      <c r="N2252">
        <v>10458</v>
      </c>
      <c r="O2252" t="s">
        <v>130</v>
      </c>
      <c r="V2252">
        <v>226205520</v>
      </c>
      <c r="W2252">
        <v>166039456</v>
      </c>
      <c r="Y2252">
        <v>2597078</v>
      </c>
      <c r="Z2252">
        <v>6014902</v>
      </c>
      <c r="AA2252">
        <v>6985499</v>
      </c>
      <c r="AB2252">
        <v>28570144</v>
      </c>
      <c r="AC2252">
        <v>6966201</v>
      </c>
      <c r="AF2252">
        <v>256099024</v>
      </c>
      <c r="AG2252">
        <v>95239144</v>
      </c>
      <c r="AH2252">
        <v>4053236</v>
      </c>
      <c r="AI2252">
        <v>4165586</v>
      </c>
      <c r="AJ2252">
        <v>8218822</v>
      </c>
      <c r="AK2252">
        <v>34977276</v>
      </c>
      <c r="AL2252">
        <v>30143530</v>
      </c>
      <c r="AM2252">
        <v>235567520</v>
      </c>
      <c r="AN2252">
        <v>118511296</v>
      </c>
      <c r="AO2252">
        <v>31584276</v>
      </c>
      <c r="AR2252">
        <v>256099024</v>
      </c>
      <c r="AS2252">
        <v>235567520</v>
      </c>
      <c r="AT2252">
        <v>860</v>
      </c>
      <c r="AU2252">
        <v>0.76800000000000002</v>
      </c>
      <c r="AW2252">
        <v>0.128612</v>
      </c>
      <c r="AX2252">
        <v>0.653223</v>
      </c>
      <c r="AY2252">
        <v>3.5566800000000003E-2</v>
      </c>
      <c r="AZ2252">
        <v>48488</v>
      </c>
    </row>
    <row r="2253" spans="1:52">
      <c r="A2253">
        <v>2001</v>
      </c>
      <c r="B2253">
        <v>191241</v>
      </c>
      <c r="C2253" t="s">
        <v>239</v>
      </c>
      <c r="D2253" t="s">
        <v>129</v>
      </c>
      <c r="E2253">
        <f t="shared" si="35"/>
        <v>1</v>
      </c>
      <c r="F2253">
        <f>IF(ISNA(VLOOKUP(B2253,criteria!$U$2:$U$174,1,0)),0,1)</f>
        <v>1</v>
      </c>
      <c r="G2253">
        <v>0.55340898433836627</v>
      </c>
      <c r="H2253">
        <v>0.2818166412472462</v>
      </c>
      <c r="I2253">
        <v>10663</v>
      </c>
      <c r="J2253">
        <v>5901</v>
      </c>
      <c r="K2253">
        <v>1617</v>
      </c>
      <c r="L2253">
        <v>46</v>
      </c>
      <c r="M2253">
        <v>1663</v>
      </c>
      <c r="N2253">
        <v>10458</v>
      </c>
      <c r="O2253" t="s">
        <v>130</v>
      </c>
      <c r="V2253">
        <v>245510176</v>
      </c>
      <c r="W2253">
        <v>182547632</v>
      </c>
      <c r="Y2253">
        <v>2033497</v>
      </c>
      <c r="Z2253">
        <v>7041383</v>
      </c>
      <c r="AA2253">
        <v>6002818</v>
      </c>
      <c r="AB2253">
        <v>37434192</v>
      </c>
      <c r="AC2253">
        <v>8045624</v>
      </c>
      <c r="AF2253">
        <v>243627104</v>
      </c>
      <c r="AG2253">
        <v>99993504</v>
      </c>
      <c r="AH2253">
        <v>4283154</v>
      </c>
      <c r="AI2253">
        <v>5155611</v>
      </c>
      <c r="AJ2253">
        <v>9438765</v>
      </c>
      <c r="AK2253">
        <v>35337200</v>
      </c>
      <c r="AL2253">
        <v>29936022</v>
      </c>
      <c r="AM2253">
        <v>248190320</v>
      </c>
      <c r="AN2253">
        <v>124039472</v>
      </c>
      <c r="AO2253">
        <v>33471028</v>
      </c>
      <c r="AR2253">
        <v>243627104</v>
      </c>
      <c r="AS2253">
        <v>248190320</v>
      </c>
      <c r="AT2253">
        <v>881</v>
      </c>
      <c r="AU2253">
        <v>0.73099999999999998</v>
      </c>
      <c r="AW2253">
        <v>0.121431</v>
      </c>
      <c r="AX2253">
        <v>0.65986800000000001</v>
      </c>
      <c r="AY2253">
        <v>3.4515200000000003E-2</v>
      </c>
      <c r="AZ2253">
        <v>50816</v>
      </c>
    </row>
    <row r="2254" spans="1:52">
      <c r="A2254">
        <v>2002</v>
      </c>
      <c r="B2254">
        <v>191241</v>
      </c>
      <c r="C2254" t="s">
        <v>239</v>
      </c>
      <c r="D2254" t="s">
        <v>129</v>
      </c>
      <c r="E2254">
        <f t="shared" si="35"/>
        <v>1</v>
      </c>
      <c r="F2254">
        <f>IF(ISNA(VLOOKUP(B2254,criteria!$U$2:$U$174,1,0)),0,1)</f>
        <v>1</v>
      </c>
      <c r="G2254">
        <v>0.56511423550087869</v>
      </c>
      <c r="H2254">
        <v>0.26869849168092053</v>
      </c>
      <c r="I2254">
        <v>11380</v>
      </c>
      <c r="J2254">
        <v>6431</v>
      </c>
      <c r="K2254">
        <v>1703</v>
      </c>
      <c r="L2254">
        <v>25</v>
      </c>
      <c r="M2254">
        <v>1728</v>
      </c>
      <c r="N2254">
        <v>10458</v>
      </c>
      <c r="O2254" t="s">
        <v>130</v>
      </c>
      <c r="V2254">
        <v>288480416</v>
      </c>
      <c r="W2254">
        <v>215709104</v>
      </c>
      <c r="Y2254">
        <v>2581847</v>
      </c>
      <c r="Z2254">
        <v>7659646</v>
      </c>
      <c r="AA2254">
        <v>7491240</v>
      </c>
      <c r="AB2254">
        <v>19149000</v>
      </c>
      <c r="AC2254">
        <v>15480510</v>
      </c>
      <c r="AF2254">
        <v>311816672</v>
      </c>
      <c r="AG2254">
        <v>113840264</v>
      </c>
      <c r="AH2254">
        <v>4519659</v>
      </c>
      <c r="AI2254">
        <v>5200231</v>
      </c>
      <c r="AJ2254">
        <v>9719890</v>
      </c>
      <c r="AK2254">
        <v>38357732</v>
      </c>
      <c r="AL2254">
        <v>36741408</v>
      </c>
      <c r="AM2254">
        <v>288352128</v>
      </c>
      <c r="AN2254">
        <v>139737728</v>
      </c>
      <c r="AO2254">
        <v>35922904</v>
      </c>
      <c r="AP2254">
        <v>210792992</v>
      </c>
      <c r="AQ2254">
        <v>217136000</v>
      </c>
      <c r="AR2254">
        <v>311816672</v>
      </c>
      <c r="AS2254">
        <v>288352128</v>
      </c>
      <c r="AT2254">
        <v>1149</v>
      </c>
      <c r="AU2254">
        <v>0.78800000000000003</v>
      </c>
      <c r="AW2254">
        <v>0.121598</v>
      </c>
      <c r="AX2254">
        <v>0.66952699999999998</v>
      </c>
      <c r="AY2254">
        <v>3.0473400000000001E-2</v>
      </c>
      <c r="AZ2254">
        <v>53273.5</v>
      </c>
    </row>
    <row r="2255" spans="1:52">
      <c r="A2255">
        <v>2003</v>
      </c>
      <c r="B2255">
        <v>191241</v>
      </c>
      <c r="C2255" t="s">
        <v>239</v>
      </c>
      <c r="D2255" t="s">
        <v>129</v>
      </c>
      <c r="E2255">
        <f t="shared" si="35"/>
        <v>1</v>
      </c>
      <c r="F2255">
        <f>IF(ISNA(VLOOKUP(B2255,criteria!$U$2:$U$174,1,0)),0,1)</f>
        <v>1</v>
      </c>
      <c r="G2255">
        <v>0.53605187094758222</v>
      </c>
      <c r="H2255">
        <v>0.25182162634800348</v>
      </c>
      <c r="I2255">
        <v>12801</v>
      </c>
      <c r="J2255">
        <v>6862</v>
      </c>
      <c r="K2255">
        <v>1701</v>
      </c>
      <c r="L2255">
        <v>27</v>
      </c>
      <c r="M2255">
        <v>1728</v>
      </c>
      <c r="N2255">
        <v>10458</v>
      </c>
      <c r="O2255" t="s">
        <v>130</v>
      </c>
      <c r="V2255">
        <v>312286368</v>
      </c>
      <c r="W2255">
        <v>230293232</v>
      </c>
      <c r="Y2255">
        <v>2802577</v>
      </c>
      <c r="Z2255">
        <v>6711345</v>
      </c>
      <c r="AA2255">
        <v>7224935</v>
      </c>
      <c r="AB2255">
        <v>31258614</v>
      </c>
      <c r="AC2255">
        <v>7202895</v>
      </c>
      <c r="AF2255">
        <v>373113248</v>
      </c>
      <c r="AG2255">
        <v>121576408</v>
      </c>
      <c r="AH2255">
        <v>4615195</v>
      </c>
      <c r="AI2255">
        <v>5773804</v>
      </c>
      <c r="AJ2255">
        <v>10388999</v>
      </c>
      <c r="AK2255">
        <v>40955264</v>
      </c>
      <c r="AL2255">
        <v>37706064</v>
      </c>
      <c r="AM2255">
        <v>302635392</v>
      </c>
      <c r="AN2255">
        <v>137796176</v>
      </c>
      <c r="AO2255">
        <v>40145592</v>
      </c>
      <c r="AP2255">
        <v>217136000</v>
      </c>
      <c r="AQ2255">
        <v>271435008</v>
      </c>
      <c r="AR2255">
        <v>373113248</v>
      </c>
      <c r="AS2255">
        <v>302635392</v>
      </c>
      <c r="AT2255">
        <v>1187</v>
      </c>
      <c r="AU2255">
        <v>0.77500000000000002</v>
      </c>
      <c r="AW2255">
        <v>0.10856200000000001</v>
      </c>
      <c r="AX2255">
        <v>0.67039700000000002</v>
      </c>
      <c r="AY2255">
        <v>2.4062699999999999E-2</v>
      </c>
      <c r="AZ2255">
        <v>56013</v>
      </c>
    </row>
    <row r="2256" spans="1:52">
      <c r="A2256">
        <v>2004</v>
      </c>
      <c r="B2256">
        <v>191241</v>
      </c>
      <c r="C2256" t="s">
        <v>239</v>
      </c>
      <c r="D2256" t="s">
        <v>129</v>
      </c>
      <c r="E2256">
        <f t="shared" si="35"/>
        <v>1</v>
      </c>
      <c r="F2256">
        <f>IF(ISNA(VLOOKUP(B2256,criteria!$U$2:$U$174,1,0)),0,1)</f>
        <v>1</v>
      </c>
      <c r="G2256">
        <v>0.50403197531729893</v>
      </c>
      <c r="H2256">
        <v>0.2369226488592098</v>
      </c>
      <c r="I2256">
        <v>14261</v>
      </c>
      <c r="J2256">
        <v>7188</v>
      </c>
      <c r="K2256">
        <v>1677</v>
      </c>
      <c r="L2256">
        <v>26</v>
      </c>
      <c r="M2256">
        <v>1703</v>
      </c>
      <c r="N2256">
        <v>10458</v>
      </c>
      <c r="O2256" t="s">
        <v>130</v>
      </c>
      <c r="P2256" t="s">
        <v>50</v>
      </c>
      <c r="V2256">
        <v>333873984</v>
      </c>
      <c r="W2256">
        <v>246910448</v>
      </c>
      <c r="Y2256">
        <v>3891819</v>
      </c>
      <c r="Z2256">
        <v>7557060</v>
      </c>
      <c r="AA2256">
        <v>8121098</v>
      </c>
      <c r="AB2256">
        <v>26686736</v>
      </c>
      <c r="AC2256">
        <v>7635051</v>
      </c>
      <c r="AF2256">
        <v>372752384</v>
      </c>
      <c r="AG2256">
        <v>130072272</v>
      </c>
      <c r="AH2256">
        <v>4761761</v>
      </c>
      <c r="AI2256">
        <v>7799070</v>
      </c>
      <c r="AJ2256">
        <v>12560831</v>
      </c>
      <c r="AK2256">
        <v>45814512</v>
      </c>
      <c r="AL2256">
        <v>41896676</v>
      </c>
      <c r="AM2256">
        <v>324647296</v>
      </c>
      <c r="AN2256">
        <v>141695968</v>
      </c>
      <c r="AO2256">
        <v>44283592</v>
      </c>
      <c r="AP2256">
        <v>271435008</v>
      </c>
      <c r="AQ2256">
        <v>300876992</v>
      </c>
      <c r="AR2256">
        <v>372752384</v>
      </c>
      <c r="AS2256">
        <v>324647296</v>
      </c>
      <c r="AT2256">
        <v>1202</v>
      </c>
      <c r="AU2256">
        <v>0.78200000000000003</v>
      </c>
      <c r="AW2256">
        <v>8.8276999999999994E-2</v>
      </c>
      <c r="AX2256">
        <v>0.66449000000000003</v>
      </c>
      <c r="AY2256">
        <v>2.0721E-2</v>
      </c>
      <c r="AZ2256">
        <v>58202</v>
      </c>
    </row>
    <row r="2257" spans="1:52">
      <c r="A2257">
        <v>2005</v>
      </c>
      <c r="B2257">
        <v>191241</v>
      </c>
      <c r="C2257" t="s">
        <v>163</v>
      </c>
      <c r="D2257" t="s">
        <v>129</v>
      </c>
      <c r="E2257">
        <f t="shared" si="35"/>
        <v>1</v>
      </c>
      <c r="F2257">
        <f>IF(ISNA(VLOOKUP(B2257,criteria!$U$2:$U$174,1,0)),0,1)</f>
        <v>1</v>
      </c>
      <c r="G2257">
        <v>0.50403197531729893</v>
      </c>
      <c r="H2257">
        <v>0.2369226488592098</v>
      </c>
      <c r="I2257">
        <v>14261</v>
      </c>
      <c r="J2257">
        <v>7188</v>
      </c>
      <c r="K2257">
        <v>1677</v>
      </c>
      <c r="L2257">
        <v>26</v>
      </c>
      <c r="M2257">
        <v>1703</v>
      </c>
      <c r="N2257">
        <v>10458</v>
      </c>
      <c r="O2257" t="s">
        <v>130</v>
      </c>
      <c r="P2257" t="s">
        <v>50</v>
      </c>
      <c r="Q2257" t="s">
        <v>51</v>
      </c>
      <c r="V2257">
        <v>350218272</v>
      </c>
      <c r="W2257">
        <v>259221872</v>
      </c>
      <c r="Y2257">
        <v>4005429</v>
      </c>
      <c r="Z2257">
        <v>7270858</v>
      </c>
      <c r="AA2257">
        <v>11650068</v>
      </c>
      <c r="AB2257">
        <v>46560812</v>
      </c>
      <c r="AC2257">
        <v>18448692</v>
      </c>
      <c r="AF2257">
        <v>428506144</v>
      </c>
      <c r="AG2257">
        <v>140221824</v>
      </c>
      <c r="AH2257">
        <v>5325381</v>
      </c>
      <c r="AI2257">
        <v>7079306</v>
      </c>
      <c r="AJ2257">
        <v>12404687</v>
      </c>
      <c r="AK2257">
        <v>51817372</v>
      </c>
      <c r="AL2257">
        <v>42806232</v>
      </c>
      <c r="AM2257">
        <v>347774848</v>
      </c>
      <c r="AN2257">
        <v>147737312</v>
      </c>
      <c r="AO2257">
        <v>49331128</v>
      </c>
      <c r="AP2257">
        <v>300876992</v>
      </c>
      <c r="AQ2257">
        <v>357342016</v>
      </c>
      <c r="AR2257">
        <v>428506144</v>
      </c>
      <c r="AS2257">
        <v>347774848</v>
      </c>
      <c r="AT2257">
        <v>1268</v>
      </c>
      <c r="AU2257">
        <v>0.77700000000000002</v>
      </c>
      <c r="AW2257">
        <v>8.1266000000000005E-2</v>
      </c>
      <c r="AX2257">
        <v>0.64556599999999997</v>
      </c>
      <c r="AY2257">
        <v>1.8819499999999999E-2</v>
      </c>
      <c r="AZ2257">
        <v>58266</v>
      </c>
    </row>
    <row r="2258" spans="1:52">
      <c r="A2258">
        <v>2006</v>
      </c>
      <c r="B2258">
        <v>191241</v>
      </c>
      <c r="C2258" t="s">
        <v>163</v>
      </c>
      <c r="D2258" t="s">
        <v>129</v>
      </c>
      <c r="E2258">
        <f t="shared" si="35"/>
        <v>1</v>
      </c>
      <c r="F2258">
        <f>IF(ISNA(VLOOKUP(B2258,criteria!$U$2:$U$174,1,0)),0,1)</f>
        <v>1</v>
      </c>
      <c r="G2258">
        <v>0.46522768570012663</v>
      </c>
      <c r="H2258">
        <v>0.20381110190555096</v>
      </c>
      <c r="I2258">
        <v>18161</v>
      </c>
      <c r="J2258">
        <v>8449</v>
      </c>
      <c r="K2258">
        <v>1702</v>
      </c>
      <c r="L2258">
        <v>20</v>
      </c>
      <c r="M2258">
        <v>1722</v>
      </c>
      <c r="N2258">
        <v>10458</v>
      </c>
      <c r="O2258" t="s">
        <v>130</v>
      </c>
      <c r="P2258" t="s">
        <v>50</v>
      </c>
      <c r="Q2258" t="s">
        <v>51</v>
      </c>
      <c r="V2258">
        <v>367278240</v>
      </c>
      <c r="W2258">
        <v>273465824</v>
      </c>
      <c r="Y2258">
        <v>6861206</v>
      </c>
      <c r="Z2258">
        <v>8128416</v>
      </c>
      <c r="AA2258">
        <v>14551721</v>
      </c>
      <c r="AB2258">
        <v>48793848</v>
      </c>
      <c r="AC2258">
        <v>9720851</v>
      </c>
      <c r="AF2258">
        <v>482389824</v>
      </c>
      <c r="AG2258">
        <v>143943264</v>
      </c>
      <c r="AH2258">
        <v>8761642</v>
      </c>
      <c r="AI2258">
        <v>10172023</v>
      </c>
      <c r="AJ2258">
        <v>18933664</v>
      </c>
      <c r="AK2258">
        <v>54693132</v>
      </c>
      <c r="AL2258">
        <v>46460248</v>
      </c>
      <c r="AM2258">
        <v>369164544</v>
      </c>
      <c r="AN2258">
        <v>158005936</v>
      </c>
      <c r="AO2258">
        <v>49032216</v>
      </c>
      <c r="AP2258">
        <v>357342016</v>
      </c>
      <c r="AQ2258">
        <v>455374016</v>
      </c>
      <c r="AR2258">
        <v>482389824</v>
      </c>
      <c r="AS2258">
        <v>369164544</v>
      </c>
      <c r="AT2258">
        <v>1282</v>
      </c>
      <c r="AU2258">
        <v>0.79600000000000004</v>
      </c>
      <c r="AW2258">
        <v>8.9225100000000002E-2</v>
      </c>
      <c r="AX2258">
        <v>0.61068199999999995</v>
      </c>
      <c r="AY2258">
        <v>1.9759200000000001E-2</v>
      </c>
      <c r="AZ2258">
        <v>64415</v>
      </c>
    </row>
    <row r="2259" spans="1:52">
      <c r="A2259">
        <v>2007</v>
      </c>
      <c r="B2259">
        <v>191241</v>
      </c>
      <c r="C2259" t="s">
        <v>163</v>
      </c>
      <c r="D2259" t="s">
        <v>129</v>
      </c>
      <c r="E2259">
        <f t="shared" si="35"/>
        <v>1</v>
      </c>
      <c r="F2259">
        <f>IF(ISNA(VLOOKUP(B2259,criteria!$U$2:$U$174,1,0)),0,1)</f>
        <v>1</v>
      </c>
      <c r="G2259">
        <v>0.42119355570683004</v>
      </c>
      <c r="H2259">
        <v>0.19222066587652192</v>
      </c>
      <c r="I2259">
        <v>22035</v>
      </c>
      <c r="J2259">
        <v>9281</v>
      </c>
      <c r="K2259">
        <v>1761</v>
      </c>
      <c r="L2259">
        <v>23</v>
      </c>
      <c r="M2259">
        <v>1784</v>
      </c>
      <c r="N2259">
        <v>10458</v>
      </c>
      <c r="O2259" t="s">
        <v>130</v>
      </c>
      <c r="P2259" t="s">
        <v>50</v>
      </c>
      <c r="Q2259" t="s">
        <v>51</v>
      </c>
      <c r="V2259">
        <v>384216064</v>
      </c>
      <c r="W2259">
        <v>284370144</v>
      </c>
      <c r="Y2259">
        <v>2650537</v>
      </c>
      <c r="Z2259">
        <v>7764619</v>
      </c>
      <c r="AA2259">
        <v>9334955</v>
      </c>
      <c r="AB2259">
        <v>63094564</v>
      </c>
      <c r="AC2259">
        <v>14071755</v>
      </c>
      <c r="AF2259">
        <v>406881184</v>
      </c>
      <c r="AG2259">
        <v>151084208</v>
      </c>
      <c r="AH2259">
        <v>11706799</v>
      </c>
      <c r="AI2259">
        <v>12370249</v>
      </c>
      <c r="AJ2259">
        <v>24077048</v>
      </c>
      <c r="AK2259">
        <v>56541720</v>
      </c>
      <c r="AL2259">
        <v>49140904</v>
      </c>
      <c r="AM2259">
        <v>396050048</v>
      </c>
      <c r="AN2259">
        <v>168125808</v>
      </c>
      <c r="AO2259">
        <v>52807844</v>
      </c>
      <c r="AP2259">
        <v>455374016</v>
      </c>
      <c r="AQ2259">
        <v>437176000</v>
      </c>
      <c r="AR2259">
        <v>406881184</v>
      </c>
      <c r="AS2259">
        <v>396050048</v>
      </c>
      <c r="AT2259">
        <v>1329</v>
      </c>
      <c r="AU2259">
        <v>0.78500000000000003</v>
      </c>
      <c r="AW2259">
        <v>9.5238100000000006E-2</v>
      </c>
      <c r="AX2259">
        <v>0.57142899999999996</v>
      </c>
      <c r="AY2259">
        <v>2.1797500000000001E-2</v>
      </c>
      <c r="AZ2259">
        <v>74000</v>
      </c>
    </row>
    <row r="2260" spans="1:52">
      <c r="A2260">
        <v>2008</v>
      </c>
      <c r="B2260">
        <v>191241</v>
      </c>
      <c r="C2260" t="s">
        <v>163</v>
      </c>
      <c r="D2260" t="s">
        <v>129</v>
      </c>
      <c r="E2260">
        <f t="shared" si="35"/>
        <v>1</v>
      </c>
      <c r="F2260">
        <f>IF(ISNA(VLOOKUP(B2260,criteria!$U$2:$U$174,1,0)),0,1)</f>
        <v>1</v>
      </c>
      <c r="G2260">
        <v>0.46757650604931555</v>
      </c>
      <c r="H2260">
        <v>0.17047184170471841</v>
      </c>
      <c r="I2260">
        <v>23887</v>
      </c>
      <c r="J2260">
        <v>11169</v>
      </c>
      <c r="K2260">
        <v>1853</v>
      </c>
      <c r="L2260">
        <v>51</v>
      </c>
      <c r="M2260">
        <v>1904</v>
      </c>
      <c r="N2260">
        <v>10458</v>
      </c>
      <c r="O2260" t="s">
        <v>130</v>
      </c>
      <c r="P2260" t="s">
        <v>50</v>
      </c>
      <c r="Q2260" t="s">
        <v>51</v>
      </c>
      <c r="V2260">
        <v>413781568</v>
      </c>
      <c r="W2260">
        <v>307186752</v>
      </c>
      <c r="Y2260">
        <v>1608480</v>
      </c>
      <c r="Z2260">
        <v>9750820</v>
      </c>
      <c r="AA2260">
        <v>8751509</v>
      </c>
      <c r="AB2260">
        <v>46010912</v>
      </c>
      <c r="AC2260">
        <v>15023964</v>
      </c>
      <c r="AF2260">
        <v>333510432</v>
      </c>
      <c r="AG2260">
        <v>164986784</v>
      </c>
      <c r="AH2260">
        <v>10806112</v>
      </c>
      <c r="AI2260">
        <v>17665836</v>
      </c>
      <c r="AJ2260">
        <v>28471948</v>
      </c>
      <c r="AK2260">
        <v>60031616</v>
      </c>
      <c r="AL2260">
        <v>50145228</v>
      </c>
      <c r="AM2260">
        <v>421538144</v>
      </c>
      <c r="AN2260">
        <v>181475936</v>
      </c>
      <c r="AO2260">
        <v>58563616</v>
      </c>
      <c r="AP2260">
        <v>437176000</v>
      </c>
      <c r="AQ2260">
        <v>330166016</v>
      </c>
      <c r="AR2260">
        <v>333510432</v>
      </c>
      <c r="AS2260">
        <v>421538144</v>
      </c>
      <c r="AT2260">
        <v>1336</v>
      </c>
      <c r="AU2260">
        <v>0.79200000000000004</v>
      </c>
      <c r="AW2260">
        <v>0.107613</v>
      </c>
      <c r="AX2260">
        <v>0.55669800000000003</v>
      </c>
      <c r="AY2260">
        <v>2.6341099999999999E-2</v>
      </c>
      <c r="AZ2260">
        <v>78395</v>
      </c>
    </row>
    <row r="2261" spans="1:52">
      <c r="A2261">
        <v>2009</v>
      </c>
      <c r="B2261">
        <v>191241</v>
      </c>
      <c r="C2261" t="s">
        <v>163</v>
      </c>
      <c r="D2261" t="s">
        <v>129</v>
      </c>
      <c r="E2261">
        <f t="shared" si="35"/>
        <v>1</v>
      </c>
      <c r="F2261">
        <f>IF(ISNA(VLOOKUP(B2261,criteria!$U$2:$U$174,1,0)),0,1)</f>
        <v>1</v>
      </c>
      <c r="G2261">
        <v>0.49602964531498145</v>
      </c>
      <c r="H2261">
        <v>0.15064444626877924</v>
      </c>
      <c r="I2261">
        <v>24557</v>
      </c>
      <c r="J2261">
        <v>12181</v>
      </c>
      <c r="K2261">
        <v>1812</v>
      </c>
      <c r="L2261">
        <v>23</v>
      </c>
      <c r="M2261">
        <v>1835</v>
      </c>
      <c r="N2261">
        <v>10458</v>
      </c>
      <c r="O2261" t="s">
        <v>130</v>
      </c>
      <c r="P2261" t="s">
        <v>50</v>
      </c>
      <c r="Q2261" t="s">
        <v>51</v>
      </c>
      <c r="R2261">
        <v>-73.889499999999998</v>
      </c>
      <c r="S2261">
        <v>40.860799999999998</v>
      </c>
      <c r="V2261">
        <v>443316992</v>
      </c>
      <c r="W2261">
        <v>327611584</v>
      </c>
      <c r="Y2261">
        <v>1272105</v>
      </c>
      <c r="Z2261">
        <v>9325022</v>
      </c>
      <c r="AA2261">
        <v>17316436</v>
      </c>
      <c r="AB2261">
        <v>36784064</v>
      </c>
      <c r="AC2261">
        <v>13374320</v>
      </c>
      <c r="AF2261">
        <v>494041152</v>
      </c>
      <c r="AG2261">
        <v>167216512</v>
      </c>
      <c r="AH2261">
        <v>13415253</v>
      </c>
      <c r="AI2261">
        <v>17576022</v>
      </c>
      <c r="AJ2261">
        <v>30991276</v>
      </c>
      <c r="AK2261">
        <v>59665504</v>
      </c>
      <c r="AL2261">
        <v>52870676</v>
      </c>
      <c r="AM2261">
        <v>433047008</v>
      </c>
      <c r="AN2261">
        <v>186234800</v>
      </c>
      <c r="AO2261">
        <v>61376464</v>
      </c>
      <c r="AP2261">
        <v>330166016</v>
      </c>
      <c r="AQ2261">
        <v>371544000</v>
      </c>
      <c r="AR2261">
        <v>494041152</v>
      </c>
      <c r="AS2261">
        <v>433047008</v>
      </c>
      <c r="AT2261">
        <v>1347</v>
      </c>
      <c r="AU2261">
        <v>0.80500000000000005</v>
      </c>
      <c r="AW2261">
        <v>0.155832</v>
      </c>
      <c r="AX2261">
        <v>0.54799500000000001</v>
      </c>
      <c r="AY2261">
        <v>4.3134899999999997E-2</v>
      </c>
      <c r="AZ2261">
        <v>78712</v>
      </c>
    </row>
    <row r="2262" spans="1:52">
      <c r="A2262">
        <v>2010</v>
      </c>
      <c r="B2262">
        <v>191241</v>
      </c>
      <c r="C2262" t="s">
        <v>163</v>
      </c>
      <c r="D2262" t="s">
        <v>129</v>
      </c>
      <c r="E2262">
        <f t="shared" si="35"/>
        <v>1</v>
      </c>
      <c r="F2262">
        <f>IF(ISNA(VLOOKUP(B2262,criteria!$U$2:$U$174,1,0)),0,1)</f>
        <v>1</v>
      </c>
      <c r="G2262">
        <v>0.50657609481138888</v>
      </c>
      <c r="H2262">
        <v>0.13516405135520684</v>
      </c>
      <c r="I2262">
        <v>27676</v>
      </c>
      <c r="J2262">
        <v>14020</v>
      </c>
      <c r="K2262">
        <v>1868</v>
      </c>
      <c r="L2262">
        <v>27</v>
      </c>
      <c r="M2262">
        <v>1895</v>
      </c>
      <c r="N2262">
        <v>10458</v>
      </c>
      <c r="O2262" t="s">
        <v>130</v>
      </c>
      <c r="P2262" t="s">
        <v>50</v>
      </c>
      <c r="Q2262" t="s">
        <v>51</v>
      </c>
      <c r="R2262">
        <v>-73.889399999999995</v>
      </c>
      <c r="S2262">
        <v>40.860799999999998</v>
      </c>
      <c r="V2262">
        <v>481423872</v>
      </c>
      <c r="W2262">
        <v>361783200</v>
      </c>
      <c r="Y2262">
        <v>868903</v>
      </c>
      <c r="Z2262">
        <v>10535046</v>
      </c>
      <c r="AA2262">
        <v>10430123</v>
      </c>
      <c r="AB2262">
        <v>79147776</v>
      </c>
      <c r="AC2262">
        <v>138685840</v>
      </c>
      <c r="AF2262">
        <v>747765632</v>
      </c>
      <c r="AG2262">
        <v>186392320</v>
      </c>
      <c r="AH2262">
        <v>13380878</v>
      </c>
      <c r="AI2262">
        <v>18264844</v>
      </c>
      <c r="AJ2262">
        <v>31645722</v>
      </c>
      <c r="AK2262">
        <v>66996424</v>
      </c>
      <c r="AL2262">
        <v>57317608</v>
      </c>
      <c r="AM2262">
        <v>471384416</v>
      </c>
      <c r="AN2262">
        <v>195996384</v>
      </c>
      <c r="AO2262">
        <v>70775936</v>
      </c>
      <c r="AP2262">
        <v>371544000</v>
      </c>
      <c r="AQ2262">
        <v>457980000</v>
      </c>
      <c r="AR2262">
        <v>747765632</v>
      </c>
      <c r="AS2262">
        <v>471384416</v>
      </c>
      <c r="AT2262">
        <v>1346</v>
      </c>
      <c r="AU2262">
        <v>0.77600000000000002</v>
      </c>
      <c r="AV2262">
        <v>14491</v>
      </c>
      <c r="AW2262">
        <v>0.157802</v>
      </c>
      <c r="AX2262">
        <v>0.54763300000000004</v>
      </c>
      <c r="AY2262">
        <v>4.1496199999999997E-2</v>
      </c>
      <c r="AZ2262">
        <v>81104</v>
      </c>
    </row>
    <row r="2263" spans="1:52">
      <c r="A2263">
        <v>2011</v>
      </c>
      <c r="B2263">
        <v>191241</v>
      </c>
      <c r="C2263" t="s">
        <v>163</v>
      </c>
      <c r="D2263" t="s">
        <v>129</v>
      </c>
      <c r="E2263">
        <f t="shared" si="35"/>
        <v>1</v>
      </c>
      <c r="F2263">
        <f>IF(ISNA(VLOOKUP(B2263,criteria!$U$2:$U$174,1,0)),0,1)</f>
        <v>1</v>
      </c>
      <c r="G2263">
        <v>0.42394313034725717</v>
      </c>
      <c r="H2263">
        <v>0.14735123905623979</v>
      </c>
      <c r="I2263">
        <v>31792</v>
      </c>
      <c r="J2263">
        <v>13478</v>
      </c>
      <c r="K2263">
        <v>1962</v>
      </c>
      <c r="L2263">
        <v>24</v>
      </c>
      <c r="M2263">
        <v>1986</v>
      </c>
      <c r="N2263">
        <v>10458</v>
      </c>
      <c r="O2263" t="s">
        <v>130</v>
      </c>
      <c r="P2263" t="s">
        <v>50</v>
      </c>
      <c r="Q2263" t="s">
        <v>51</v>
      </c>
      <c r="R2263">
        <v>-73.889600000000002</v>
      </c>
      <c r="S2263">
        <v>40.861199999999997</v>
      </c>
      <c r="T2263">
        <v>4.5999999999999999E-2</v>
      </c>
      <c r="U2263">
        <v>2932</v>
      </c>
      <c r="V2263">
        <v>506366336</v>
      </c>
      <c r="W2263">
        <v>380214656</v>
      </c>
      <c r="Y2263">
        <v>378536</v>
      </c>
      <c r="Z2263">
        <v>9000861</v>
      </c>
      <c r="AA2263">
        <v>5380960</v>
      </c>
      <c r="AB2263">
        <v>35555000</v>
      </c>
      <c r="AC2263">
        <v>89242368</v>
      </c>
      <c r="AF2263">
        <v>576127168</v>
      </c>
      <c r="AG2263">
        <v>194366128</v>
      </c>
      <c r="AH2263">
        <v>14358978</v>
      </c>
      <c r="AI2263">
        <v>17909940</v>
      </c>
      <c r="AJ2263">
        <v>32268918</v>
      </c>
      <c r="AK2263">
        <v>71599040</v>
      </c>
      <c r="AL2263">
        <v>59485496</v>
      </c>
      <c r="AM2263">
        <v>496206432</v>
      </c>
      <c r="AN2263">
        <v>209202208</v>
      </c>
      <c r="AO2263">
        <v>74616664</v>
      </c>
      <c r="AP2263">
        <v>457980000</v>
      </c>
      <c r="AQ2263">
        <v>491584992</v>
      </c>
      <c r="AR2263">
        <v>576127168</v>
      </c>
      <c r="AS2263">
        <v>496206432</v>
      </c>
      <c r="AT2263">
        <v>1375</v>
      </c>
      <c r="AU2263">
        <v>0.81</v>
      </c>
      <c r="AV2263">
        <v>14926</v>
      </c>
      <c r="AW2263">
        <v>0.11598600000000001</v>
      </c>
      <c r="AX2263">
        <v>0.55318500000000004</v>
      </c>
      <c r="AY2263">
        <v>2.52404E-2</v>
      </c>
      <c r="AZ2263">
        <v>85930</v>
      </c>
    </row>
    <row r="2264" spans="1:52">
      <c r="A2264">
        <v>2012</v>
      </c>
      <c r="B2264">
        <v>191241</v>
      </c>
      <c r="C2264" t="s">
        <v>163</v>
      </c>
      <c r="D2264" t="s">
        <v>129</v>
      </c>
      <c r="E2264">
        <f t="shared" si="35"/>
        <v>1</v>
      </c>
      <c r="F2264">
        <f>IF(ISNA(VLOOKUP(B2264,criteria!$U$2:$U$174,1,0)),0,1)</f>
        <v>1</v>
      </c>
      <c r="G2264">
        <v>0.42917522747285003</v>
      </c>
      <c r="H2264">
        <v>0.12877855286554507</v>
      </c>
      <c r="I2264">
        <v>34070</v>
      </c>
      <c r="J2264">
        <v>14622</v>
      </c>
      <c r="K2264">
        <v>1856</v>
      </c>
      <c r="L2264">
        <v>27</v>
      </c>
      <c r="M2264">
        <v>1883</v>
      </c>
      <c r="N2264">
        <v>10458</v>
      </c>
      <c r="O2264" t="s">
        <v>130</v>
      </c>
      <c r="P2264" t="s">
        <v>50</v>
      </c>
      <c r="Q2264" t="s">
        <v>51</v>
      </c>
      <c r="R2264">
        <v>-73.889600000000002</v>
      </c>
      <c r="S2264">
        <v>40.861199999999997</v>
      </c>
      <c r="T2264">
        <v>4.9000000000000002E-2</v>
      </c>
      <c r="U2264">
        <v>3043</v>
      </c>
      <c r="V2264">
        <v>523322528</v>
      </c>
      <c r="W2264">
        <v>386255296</v>
      </c>
      <c r="Y2264">
        <v>501857</v>
      </c>
      <c r="Z2264">
        <v>8731131</v>
      </c>
      <c r="AA2264">
        <v>6222234</v>
      </c>
      <c r="AB2264">
        <v>49570496</v>
      </c>
      <c r="AC2264">
        <v>16551582</v>
      </c>
      <c r="AF2264">
        <v>591554432</v>
      </c>
      <c r="AG2264">
        <v>205018336</v>
      </c>
      <c r="AH2264">
        <v>14098955</v>
      </c>
      <c r="AI2264">
        <v>18050520</v>
      </c>
      <c r="AJ2264">
        <v>32149476</v>
      </c>
      <c r="AK2264">
        <v>77675384</v>
      </c>
      <c r="AL2264">
        <v>64211632</v>
      </c>
      <c r="AM2264">
        <v>522305856</v>
      </c>
      <c r="AN2264">
        <v>224617616</v>
      </c>
      <c r="AO2264">
        <v>79832472</v>
      </c>
      <c r="AP2264">
        <v>491584992</v>
      </c>
      <c r="AQ2264">
        <v>592537984</v>
      </c>
      <c r="AR2264">
        <v>591554432</v>
      </c>
      <c r="AS2264">
        <v>522305856</v>
      </c>
      <c r="AT2264">
        <v>1417</v>
      </c>
      <c r="AU2264">
        <v>0.80500000000000005</v>
      </c>
      <c r="AV2264">
        <v>15374</v>
      </c>
      <c r="AW2264">
        <v>0.108472</v>
      </c>
      <c r="AX2264">
        <v>0.555199</v>
      </c>
      <c r="AY2264">
        <v>2.4390200000000001E-2</v>
      </c>
      <c r="AZ2264">
        <v>86969.5</v>
      </c>
    </row>
    <row r="2265" spans="1:52">
      <c r="A2265">
        <v>2013</v>
      </c>
      <c r="B2265">
        <v>191241</v>
      </c>
      <c r="C2265" t="s">
        <v>163</v>
      </c>
      <c r="D2265" t="s">
        <v>129</v>
      </c>
      <c r="E2265">
        <f t="shared" si="35"/>
        <v>1</v>
      </c>
      <c r="F2265">
        <f>IF(ISNA(VLOOKUP(B2265,criteria!$U$2:$U$174,1,0)),0,1)</f>
        <v>1</v>
      </c>
      <c r="G2265">
        <v>0.4712758020392937</v>
      </c>
      <c r="H2265">
        <v>0.11533274699501612</v>
      </c>
      <c r="I2265">
        <v>36189</v>
      </c>
      <c r="J2265">
        <v>17055</v>
      </c>
      <c r="K2265">
        <v>1944</v>
      </c>
      <c r="L2265">
        <v>23</v>
      </c>
      <c r="M2265">
        <v>1967</v>
      </c>
      <c r="N2265">
        <v>10458</v>
      </c>
      <c r="O2265" t="s">
        <v>130</v>
      </c>
      <c r="P2265" t="s">
        <v>50</v>
      </c>
      <c r="Q2265" t="s">
        <v>51</v>
      </c>
      <c r="R2265">
        <v>-73.889600000000002</v>
      </c>
      <c r="S2265">
        <v>40.861199999999997</v>
      </c>
      <c r="T2265">
        <v>4.2000000000000003E-2</v>
      </c>
      <c r="U2265">
        <v>3228</v>
      </c>
      <c r="V2265">
        <v>541420480</v>
      </c>
      <c r="W2265">
        <v>395879424</v>
      </c>
      <c r="Y2265">
        <v>732366</v>
      </c>
      <c r="Z2265">
        <v>8548115</v>
      </c>
      <c r="AA2265">
        <v>6600343</v>
      </c>
      <c r="AB2265">
        <v>68240344</v>
      </c>
      <c r="AC2265">
        <v>15550060</v>
      </c>
      <c r="AF2265">
        <v>637830976</v>
      </c>
      <c r="AG2265">
        <v>209436816</v>
      </c>
      <c r="AH2265">
        <v>13565361</v>
      </c>
      <c r="AI2265">
        <v>18302176</v>
      </c>
      <c r="AJ2265">
        <v>31867536</v>
      </c>
      <c r="AK2265">
        <v>80526744</v>
      </c>
      <c r="AL2265">
        <v>66063480</v>
      </c>
      <c r="AM2265">
        <v>534326272</v>
      </c>
      <c r="AN2265">
        <v>225794592</v>
      </c>
      <c r="AO2265">
        <v>81777472</v>
      </c>
      <c r="AP2265">
        <v>592537984</v>
      </c>
      <c r="AQ2265">
        <v>675054016</v>
      </c>
      <c r="AR2265">
        <v>637830976</v>
      </c>
      <c r="AS2265">
        <v>534326272</v>
      </c>
      <c r="AT2265">
        <v>1482</v>
      </c>
      <c r="AU2265">
        <v>0.8</v>
      </c>
      <c r="AV2265">
        <v>15835</v>
      </c>
      <c r="AW2265">
        <v>0.113593</v>
      </c>
      <c r="AX2265">
        <v>0.56062500000000004</v>
      </c>
      <c r="AY2265">
        <v>2.8079099999999999E-2</v>
      </c>
      <c r="AZ2265">
        <v>86308</v>
      </c>
    </row>
    <row r="2266" spans="1:52">
      <c r="A2266">
        <v>2014</v>
      </c>
      <c r="B2266">
        <v>191241</v>
      </c>
      <c r="C2266" t="s">
        <v>163</v>
      </c>
      <c r="D2266" t="s">
        <v>129</v>
      </c>
      <c r="E2266">
        <f t="shared" si="35"/>
        <v>1</v>
      </c>
      <c r="F2266">
        <f>IF(ISNA(VLOOKUP(B2266,criteria!$U$2:$U$174,1,0)),0,1)</f>
        <v>1</v>
      </c>
      <c r="G2266">
        <v>0.48115467344544388</v>
      </c>
      <c r="H2266">
        <v>0.11470662941325882</v>
      </c>
      <c r="I2266">
        <v>40912</v>
      </c>
      <c r="J2266">
        <v>19685</v>
      </c>
      <c r="K2266">
        <v>2229</v>
      </c>
      <c r="L2266">
        <v>29</v>
      </c>
      <c r="M2266">
        <v>2258</v>
      </c>
      <c r="T2266">
        <v>2.4E-2</v>
      </c>
      <c r="U2266">
        <v>3345</v>
      </c>
      <c r="V2266">
        <v>570264512</v>
      </c>
      <c r="W2266">
        <v>407899360</v>
      </c>
      <c r="Y2266">
        <v>437979</v>
      </c>
      <c r="Z2266">
        <v>7489436</v>
      </c>
      <c r="AA2266">
        <v>6678620</v>
      </c>
      <c r="AB2266">
        <v>43587232</v>
      </c>
      <c r="AC2266">
        <v>18687164</v>
      </c>
      <c r="AF2266">
        <v>557892544</v>
      </c>
      <c r="AG2266">
        <v>213492496</v>
      </c>
      <c r="AH2266">
        <v>16253446</v>
      </c>
      <c r="AI2266">
        <v>18393532</v>
      </c>
      <c r="AJ2266">
        <v>34646976</v>
      </c>
      <c r="AK2266">
        <v>90336576</v>
      </c>
      <c r="AL2266">
        <v>73977616</v>
      </c>
      <c r="AM2266">
        <v>568965760</v>
      </c>
      <c r="AN2266">
        <v>233911840</v>
      </c>
      <c r="AO2266">
        <v>81672240</v>
      </c>
      <c r="AP2266">
        <v>675054016</v>
      </c>
      <c r="AQ2266">
        <v>665532032</v>
      </c>
      <c r="AR2266">
        <v>557892544</v>
      </c>
      <c r="AS2266">
        <v>568965760</v>
      </c>
      <c r="AT2266">
        <v>1458</v>
      </c>
      <c r="AU2266">
        <v>0.80500000000000005</v>
      </c>
      <c r="AV2266">
        <v>15965</v>
      </c>
      <c r="AW2266">
        <v>0.10523200000000001</v>
      </c>
      <c r="AX2266">
        <v>0.57074899999999995</v>
      </c>
      <c r="AY2266">
        <v>2.3781199999999999E-2</v>
      </c>
      <c r="AZ2266">
        <v>88802</v>
      </c>
    </row>
    <row r="2267" spans="1:52">
      <c r="A2267">
        <v>2015</v>
      </c>
      <c r="B2267">
        <v>191241</v>
      </c>
      <c r="C2267" t="s">
        <v>163</v>
      </c>
      <c r="D2267" t="s">
        <v>129</v>
      </c>
      <c r="E2267">
        <f t="shared" si="35"/>
        <v>1</v>
      </c>
      <c r="F2267">
        <f>IF(ISNA(VLOOKUP(B2267,criteria!$U$2:$U$174,1,0)),0,1)</f>
        <v>1</v>
      </c>
      <c r="G2267">
        <v>0.4757188573030296</v>
      </c>
      <c r="H2267">
        <v>0.10856329176077777</v>
      </c>
      <c r="I2267">
        <v>42811</v>
      </c>
      <c r="J2267">
        <v>20366</v>
      </c>
      <c r="K2267">
        <v>2191</v>
      </c>
      <c r="L2267">
        <v>20</v>
      </c>
      <c r="M2267">
        <v>2211</v>
      </c>
      <c r="N2267">
        <v>10458</v>
      </c>
      <c r="O2267" t="s">
        <v>130</v>
      </c>
      <c r="P2267" t="s">
        <v>50</v>
      </c>
      <c r="Q2267" t="s">
        <v>51</v>
      </c>
      <c r="R2267">
        <v>-73.889600000000002</v>
      </c>
      <c r="S2267">
        <v>40.861199999999997</v>
      </c>
      <c r="T2267">
        <v>2.8000000000000001E-2</v>
      </c>
      <c r="U2267">
        <v>3354</v>
      </c>
      <c r="V2267">
        <v>593710976</v>
      </c>
      <c r="W2267">
        <v>414070016</v>
      </c>
      <c r="Y2267">
        <v>473000</v>
      </c>
      <c r="Z2267">
        <v>10255000</v>
      </c>
      <c r="AA2267">
        <v>5725000</v>
      </c>
      <c r="AB2267">
        <v>49761000</v>
      </c>
      <c r="AC2267">
        <v>17856000</v>
      </c>
      <c r="AF2267">
        <v>545550016</v>
      </c>
      <c r="AG2267">
        <v>214792992</v>
      </c>
      <c r="AH2267">
        <v>19851000</v>
      </c>
      <c r="AI2267">
        <v>19529000</v>
      </c>
      <c r="AJ2267">
        <v>39380000</v>
      </c>
      <c r="AK2267">
        <v>89519000</v>
      </c>
      <c r="AL2267">
        <v>75313000</v>
      </c>
      <c r="AM2267">
        <v>580116992</v>
      </c>
      <c r="AN2267">
        <v>240627008</v>
      </c>
      <c r="AO2267">
        <v>92538256</v>
      </c>
      <c r="AP2267">
        <v>665532032</v>
      </c>
      <c r="AQ2267">
        <v>614870976</v>
      </c>
      <c r="AR2267">
        <v>545550016</v>
      </c>
      <c r="AS2267">
        <v>580116992</v>
      </c>
      <c r="AT2267">
        <v>1485</v>
      </c>
      <c r="AU2267">
        <v>0.79600000000000004</v>
      </c>
      <c r="AV2267">
        <v>16350</v>
      </c>
      <c r="AW2267">
        <v>8.9556700000000003E-2</v>
      </c>
      <c r="AX2267">
        <v>0.59535899999999997</v>
      </c>
      <c r="AY2267">
        <v>1.9934500000000001E-2</v>
      </c>
      <c r="AZ2267">
        <v>91063</v>
      </c>
    </row>
    <row r="2268" spans="1:52">
      <c r="A2268">
        <v>2016</v>
      </c>
      <c r="B2268">
        <v>191241</v>
      </c>
      <c r="C2268" t="s">
        <v>163</v>
      </c>
      <c r="D2268" t="s">
        <v>129</v>
      </c>
      <c r="E2268">
        <f t="shared" si="35"/>
        <v>1</v>
      </c>
      <c r="F2268">
        <f>IF(ISNA(VLOOKUP(B2268,criteria!$U$2:$U$174,1,0)),0,1)</f>
        <v>1</v>
      </c>
      <c r="G2268">
        <v>0.45224919671545877</v>
      </c>
      <c r="H2268">
        <v>0.10849615156897573</v>
      </c>
      <c r="I2268">
        <v>44816</v>
      </c>
      <c r="J2268">
        <v>20268</v>
      </c>
      <c r="K2268">
        <v>2189</v>
      </c>
      <c r="L2268">
        <v>10</v>
      </c>
      <c r="M2268">
        <v>2199</v>
      </c>
      <c r="N2268">
        <v>10458</v>
      </c>
      <c r="O2268" t="s">
        <v>130</v>
      </c>
      <c r="P2268" t="s">
        <v>50</v>
      </c>
      <c r="Q2268" t="s">
        <v>51</v>
      </c>
      <c r="R2268">
        <v>-73.8827</v>
      </c>
      <c r="S2268">
        <v>40.859400000000001</v>
      </c>
      <c r="T2268">
        <v>2.9000000000000001E-2</v>
      </c>
      <c r="U2268">
        <v>3196</v>
      </c>
      <c r="V2268">
        <v>626747008</v>
      </c>
      <c r="W2268">
        <v>424687008</v>
      </c>
      <c r="Y2268">
        <v>244000</v>
      </c>
      <c r="Z2268">
        <v>10499000</v>
      </c>
      <c r="AA2268">
        <v>6473000</v>
      </c>
      <c r="AB2268">
        <v>70191000</v>
      </c>
      <c r="AC2268">
        <v>16739000</v>
      </c>
      <c r="AF2268">
        <v>697520000</v>
      </c>
      <c r="AG2268">
        <v>218650000</v>
      </c>
      <c r="AH2268">
        <v>16847000</v>
      </c>
      <c r="AI2268">
        <v>18417000</v>
      </c>
      <c r="AJ2268">
        <v>35264000</v>
      </c>
      <c r="AK2268">
        <v>89392000</v>
      </c>
      <c r="AL2268">
        <v>83115000</v>
      </c>
      <c r="AM2268">
        <v>592348032</v>
      </c>
      <c r="AN2268">
        <v>248855008</v>
      </c>
      <c r="AO2268">
        <v>91922000</v>
      </c>
      <c r="AP2268">
        <v>614870976</v>
      </c>
      <c r="AQ2268">
        <v>691076992</v>
      </c>
      <c r="AR2268">
        <v>697520000</v>
      </c>
      <c r="AS2268">
        <v>592348032</v>
      </c>
      <c r="AT2268">
        <v>1559</v>
      </c>
      <c r="AU2268">
        <v>0.79500000000000004</v>
      </c>
      <c r="AV2268">
        <v>16845</v>
      </c>
      <c r="AW2268">
        <v>8.13223E-2</v>
      </c>
      <c r="AX2268">
        <v>0.61388399999999999</v>
      </c>
      <c r="AY2268">
        <v>2.1156999999999999E-2</v>
      </c>
      <c r="AZ2268">
        <v>97877</v>
      </c>
    </row>
    <row r="2269" spans="1:52">
      <c r="A2269">
        <v>2017</v>
      </c>
      <c r="B2269">
        <v>191241</v>
      </c>
      <c r="C2269" t="s">
        <v>163</v>
      </c>
      <c r="D2269" t="s">
        <v>129</v>
      </c>
      <c r="E2269">
        <f t="shared" si="35"/>
        <v>1</v>
      </c>
      <c r="F2269">
        <f>IF(ISNA(VLOOKUP(B2269,criteria!$U$2:$U$174,1,0)),0,1)</f>
        <v>1</v>
      </c>
      <c r="G2269">
        <v>0.46439409041575297</v>
      </c>
      <c r="H2269">
        <v>0.10889058475627206</v>
      </c>
      <c r="I2269">
        <v>45147</v>
      </c>
      <c r="J2269">
        <v>20966</v>
      </c>
      <c r="K2269">
        <v>2269</v>
      </c>
      <c r="L2269">
        <v>14</v>
      </c>
      <c r="M2269">
        <v>2283</v>
      </c>
      <c r="N2269">
        <v>10458</v>
      </c>
      <c r="O2269" t="s">
        <v>130</v>
      </c>
      <c r="P2269" t="s">
        <v>50</v>
      </c>
      <c r="Q2269" t="s">
        <v>51</v>
      </c>
      <c r="R2269">
        <v>-73.8827</v>
      </c>
      <c r="S2269">
        <v>40.859400000000001</v>
      </c>
      <c r="T2269">
        <v>2.7E-2</v>
      </c>
      <c r="U2269">
        <v>3090</v>
      </c>
      <c r="V2269">
        <v>669107968</v>
      </c>
      <c r="W2269">
        <v>450972992</v>
      </c>
      <c r="Y2269">
        <v>354000</v>
      </c>
      <c r="Z2269">
        <v>8360000</v>
      </c>
      <c r="AA2269">
        <v>7789000</v>
      </c>
      <c r="AB2269">
        <v>56083000</v>
      </c>
      <c r="AC2269">
        <v>18118000</v>
      </c>
      <c r="AF2269">
        <v>670270016</v>
      </c>
      <c r="AG2269">
        <v>232124992</v>
      </c>
      <c r="AH2269">
        <v>15476000</v>
      </c>
      <c r="AI2269">
        <v>21281000</v>
      </c>
      <c r="AJ2269">
        <v>36757000</v>
      </c>
      <c r="AK2269">
        <v>89354000</v>
      </c>
      <c r="AL2269">
        <v>87124000</v>
      </c>
      <c r="AM2269">
        <v>617107008</v>
      </c>
      <c r="AN2269">
        <v>256774000</v>
      </c>
      <c r="AO2269">
        <v>95312000</v>
      </c>
      <c r="AP2269">
        <v>691076992</v>
      </c>
      <c r="AQ2269">
        <v>729179008</v>
      </c>
      <c r="AR2269">
        <v>670270016</v>
      </c>
      <c r="AS2269">
        <v>617107008</v>
      </c>
      <c r="AV2269">
        <v>17445</v>
      </c>
    </row>
    <row r="2270" spans="1:52">
      <c r="A2270">
        <v>1990</v>
      </c>
      <c r="B2270">
        <v>191649</v>
      </c>
      <c r="C2270" t="s">
        <v>240</v>
      </c>
      <c r="D2270" t="s">
        <v>129</v>
      </c>
      <c r="E2270">
        <f t="shared" si="35"/>
        <v>0</v>
      </c>
      <c r="F2270">
        <f>IF(ISNA(VLOOKUP(B2270,criteria!$U$2:$U$174,1,0)),0,1)</f>
        <v>1</v>
      </c>
      <c r="G2270" t="s">
        <v>636</v>
      </c>
      <c r="H2270" t="s">
        <v>636</v>
      </c>
      <c r="N2270">
        <v>11550</v>
      </c>
      <c r="O2270" t="s">
        <v>130</v>
      </c>
      <c r="V2270">
        <v>101367000</v>
      </c>
      <c r="Y2270">
        <v>465000</v>
      </c>
      <c r="Z2270">
        <v>4144000</v>
      </c>
      <c r="AA2270">
        <v>4558000</v>
      </c>
      <c r="AB2270">
        <v>8952000</v>
      </c>
      <c r="AC2270">
        <v>5750000</v>
      </c>
      <c r="AF2270">
        <v>157144000</v>
      </c>
      <c r="AG2270">
        <v>44979000</v>
      </c>
      <c r="AH2270">
        <v>152000</v>
      </c>
      <c r="AI2270">
        <v>3082000</v>
      </c>
      <c r="AJ2270">
        <v>3234000</v>
      </c>
      <c r="AK2270">
        <v>9139000</v>
      </c>
      <c r="AL2270">
        <v>8235000</v>
      </c>
      <c r="AM2270">
        <v>157144000</v>
      </c>
      <c r="AN2270">
        <v>61972000</v>
      </c>
      <c r="AO2270">
        <v>15608000</v>
      </c>
    </row>
    <row r="2271" spans="1:52">
      <c r="A2271">
        <v>1991</v>
      </c>
      <c r="B2271">
        <v>191649</v>
      </c>
      <c r="C2271" t="s">
        <v>240</v>
      </c>
      <c r="D2271" t="s">
        <v>129</v>
      </c>
      <c r="E2271">
        <f t="shared" si="35"/>
        <v>0</v>
      </c>
      <c r="F2271">
        <f>IF(ISNA(VLOOKUP(B2271,criteria!$U$2:$U$174,1,0)),0,1)</f>
        <v>1</v>
      </c>
      <c r="G2271" t="s">
        <v>636</v>
      </c>
      <c r="H2271" t="s">
        <v>636</v>
      </c>
      <c r="N2271">
        <v>11550</v>
      </c>
      <c r="O2271" t="s">
        <v>130</v>
      </c>
      <c r="V2271">
        <v>106583000</v>
      </c>
      <c r="Y2271">
        <v>150000</v>
      </c>
      <c r="Z2271">
        <v>5062000</v>
      </c>
      <c r="AA2271">
        <v>9312000</v>
      </c>
      <c r="AB2271">
        <v>1770000</v>
      </c>
      <c r="AC2271">
        <v>7021000</v>
      </c>
      <c r="AF2271">
        <v>162586000</v>
      </c>
      <c r="AG2271">
        <v>47159000</v>
      </c>
      <c r="AH2271">
        <v>152000</v>
      </c>
      <c r="AI2271">
        <v>3303000</v>
      </c>
      <c r="AJ2271">
        <v>3455000</v>
      </c>
      <c r="AK2271">
        <v>9733000</v>
      </c>
      <c r="AL2271">
        <v>8808000</v>
      </c>
      <c r="AM2271">
        <v>162586000</v>
      </c>
      <c r="AN2271">
        <v>62295000</v>
      </c>
      <c r="AO2271">
        <v>17716000</v>
      </c>
    </row>
    <row r="2272" spans="1:52">
      <c r="A2272">
        <v>1992</v>
      </c>
      <c r="B2272">
        <v>191649</v>
      </c>
      <c r="C2272" t="s">
        <v>240</v>
      </c>
      <c r="D2272" t="s">
        <v>129</v>
      </c>
      <c r="E2272">
        <f t="shared" si="35"/>
        <v>0</v>
      </c>
      <c r="F2272">
        <f>IF(ISNA(VLOOKUP(B2272,criteria!$U$2:$U$174,1,0)),0,1)</f>
        <v>1</v>
      </c>
      <c r="G2272" t="s">
        <v>636</v>
      </c>
      <c r="H2272" t="s">
        <v>636</v>
      </c>
      <c r="N2272">
        <v>11550</v>
      </c>
      <c r="O2272" t="s">
        <v>130</v>
      </c>
      <c r="V2272">
        <v>113518000</v>
      </c>
      <c r="Y2272">
        <v>202000</v>
      </c>
      <c r="Z2272">
        <v>5895000</v>
      </c>
      <c r="AA2272">
        <v>9040000</v>
      </c>
      <c r="AB2272">
        <v>1792000</v>
      </c>
      <c r="AC2272">
        <v>5106000</v>
      </c>
      <c r="AF2272">
        <v>168822000</v>
      </c>
      <c r="AG2272">
        <v>51401000</v>
      </c>
      <c r="AH2272">
        <v>536000</v>
      </c>
      <c r="AI2272">
        <v>3387000</v>
      </c>
      <c r="AJ2272">
        <v>3923000</v>
      </c>
      <c r="AK2272">
        <v>8266000</v>
      </c>
      <c r="AL2272">
        <v>9150000</v>
      </c>
      <c r="AM2272">
        <v>168822000</v>
      </c>
      <c r="AN2272">
        <v>66470000</v>
      </c>
      <c r="AO2272">
        <v>18443000</v>
      </c>
    </row>
    <row r="2273" spans="1:52">
      <c r="A2273">
        <v>1993</v>
      </c>
      <c r="B2273">
        <v>191649</v>
      </c>
      <c r="C2273" t="s">
        <v>240</v>
      </c>
      <c r="D2273" t="s">
        <v>129</v>
      </c>
      <c r="E2273">
        <f t="shared" si="35"/>
        <v>0</v>
      </c>
      <c r="F2273">
        <f>IF(ISNA(VLOOKUP(B2273,criteria!$U$2:$U$174,1,0)),0,1)</f>
        <v>1</v>
      </c>
      <c r="G2273" t="s">
        <v>636</v>
      </c>
      <c r="H2273" t="s">
        <v>636</v>
      </c>
      <c r="N2273">
        <v>11550</v>
      </c>
      <c r="O2273" t="s">
        <v>130</v>
      </c>
      <c r="V2273">
        <v>117141000</v>
      </c>
      <c r="Y2273">
        <v>203000</v>
      </c>
      <c r="Z2273">
        <v>6068000</v>
      </c>
      <c r="AA2273">
        <v>9401000</v>
      </c>
      <c r="AB2273">
        <v>1940000</v>
      </c>
      <c r="AC2273">
        <v>5690000</v>
      </c>
      <c r="AF2273">
        <v>172908992</v>
      </c>
      <c r="AG2273">
        <v>55669000</v>
      </c>
      <c r="AH2273">
        <v>692000</v>
      </c>
      <c r="AI2273">
        <v>3428000</v>
      </c>
      <c r="AJ2273">
        <v>4120000</v>
      </c>
      <c r="AK2273">
        <v>6262000</v>
      </c>
      <c r="AL2273">
        <v>10247000</v>
      </c>
      <c r="AM2273">
        <v>172908992</v>
      </c>
      <c r="AN2273">
        <v>70376000</v>
      </c>
      <c r="AO2273">
        <v>16582000</v>
      </c>
    </row>
    <row r="2274" spans="1:52">
      <c r="A2274">
        <v>1994</v>
      </c>
      <c r="B2274">
        <v>191649</v>
      </c>
      <c r="C2274" t="s">
        <v>240</v>
      </c>
      <c r="D2274" t="s">
        <v>129</v>
      </c>
      <c r="E2274">
        <f t="shared" si="35"/>
        <v>0</v>
      </c>
      <c r="F2274">
        <f>IF(ISNA(VLOOKUP(B2274,criteria!$U$2:$U$174,1,0)),0,1)</f>
        <v>1</v>
      </c>
      <c r="G2274" t="s">
        <v>636</v>
      </c>
      <c r="H2274" t="s">
        <v>636</v>
      </c>
      <c r="N2274">
        <v>11550</v>
      </c>
      <c r="O2274" t="s">
        <v>130</v>
      </c>
      <c r="V2274">
        <v>123077000</v>
      </c>
      <c r="Y2274">
        <v>935000</v>
      </c>
      <c r="Z2274">
        <v>5465000</v>
      </c>
      <c r="AA2274">
        <v>10350000</v>
      </c>
      <c r="AB2274">
        <v>2909000</v>
      </c>
      <c r="AC2274">
        <v>5604000</v>
      </c>
      <c r="AF2274">
        <v>181680992</v>
      </c>
      <c r="AG2274">
        <v>58826000</v>
      </c>
      <c r="AH2274">
        <v>938000</v>
      </c>
      <c r="AI2274">
        <v>3684000</v>
      </c>
      <c r="AJ2274">
        <v>4622000</v>
      </c>
      <c r="AK2274">
        <v>7002000</v>
      </c>
      <c r="AL2274">
        <v>11665000</v>
      </c>
      <c r="AM2274">
        <v>181680992</v>
      </c>
      <c r="AN2274">
        <v>74152000</v>
      </c>
      <c r="AO2274">
        <v>18067000</v>
      </c>
    </row>
    <row r="2275" spans="1:52">
      <c r="A2275">
        <v>1995</v>
      </c>
      <c r="B2275">
        <v>191649</v>
      </c>
      <c r="C2275" t="s">
        <v>240</v>
      </c>
      <c r="D2275" t="s">
        <v>129</v>
      </c>
      <c r="E2275">
        <f t="shared" si="35"/>
        <v>0</v>
      </c>
      <c r="F2275">
        <f>IF(ISNA(VLOOKUP(B2275,criteria!$U$2:$U$174,1,0)),0,1)</f>
        <v>1</v>
      </c>
      <c r="G2275" t="s">
        <v>636</v>
      </c>
      <c r="H2275" t="s">
        <v>636</v>
      </c>
      <c r="N2275">
        <v>11550</v>
      </c>
      <c r="O2275" t="s">
        <v>130</v>
      </c>
      <c r="V2275">
        <v>130943864</v>
      </c>
      <c r="Y2275">
        <v>994764</v>
      </c>
      <c r="Z2275">
        <v>5771993</v>
      </c>
      <c r="AA2275">
        <v>11011554</v>
      </c>
      <c r="AB2275">
        <v>3277190</v>
      </c>
      <c r="AC2275">
        <v>6313296</v>
      </c>
      <c r="AF2275">
        <v>194027600</v>
      </c>
      <c r="AG2275">
        <v>62130524</v>
      </c>
      <c r="AH2275">
        <v>991443</v>
      </c>
      <c r="AI2275">
        <v>3893899</v>
      </c>
      <c r="AJ2275">
        <v>4885342</v>
      </c>
      <c r="AK2275">
        <v>7400944</v>
      </c>
      <c r="AL2275">
        <v>12320276</v>
      </c>
      <c r="AM2275">
        <v>191933920</v>
      </c>
      <c r="AN2275">
        <v>78338712</v>
      </c>
      <c r="AO2275">
        <v>19096382</v>
      </c>
    </row>
    <row r="2276" spans="1:52">
      <c r="A2276">
        <v>1996</v>
      </c>
      <c r="B2276">
        <v>191649</v>
      </c>
      <c r="C2276" t="s">
        <v>240</v>
      </c>
      <c r="D2276" t="s">
        <v>129</v>
      </c>
      <c r="E2276">
        <f t="shared" si="35"/>
        <v>0</v>
      </c>
      <c r="F2276">
        <f>IF(ISNA(VLOOKUP(B2276,criteria!$U$2:$U$174,1,0)),0,1)</f>
        <v>1</v>
      </c>
      <c r="G2276" t="s">
        <v>636</v>
      </c>
      <c r="H2276" t="s">
        <v>636</v>
      </c>
      <c r="N2276">
        <v>11550</v>
      </c>
      <c r="O2276" t="s">
        <v>130</v>
      </c>
      <c r="V2276">
        <v>144941680</v>
      </c>
      <c r="W2276">
        <v>130079456</v>
      </c>
      <c r="Y2276">
        <v>307634</v>
      </c>
      <c r="Z2276">
        <v>4457604</v>
      </c>
      <c r="AA2276">
        <v>1150375</v>
      </c>
      <c r="AB2276">
        <v>8053899</v>
      </c>
      <c r="AF2276">
        <v>204575056</v>
      </c>
      <c r="AG2276">
        <v>78135496</v>
      </c>
      <c r="AH2276">
        <v>3549532</v>
      </c>
      <c r="AI2276">
        <v>3614220</v>
      </c>
      <c r="AJ2276">
        <v>7163752</v>
      </c>
      <c r="AK2276">
        <v>12104357</v>
      </c>
      <c r="AL2276">
        <v>16020045</v>
      </c>
      <c r="AM2276">
        <v>186545440</v>
      </c>
      <c r="AR2276">
        <v>204575056</v>
      </c>
      <c r="AS2276">
        <v>186545440</v>
      </c>
      <c r="AT2276">
        <v>834</v>
      </c>
      <c r="AU2276">
        <v>0.623</v>
      </c>
    </row>
    <row r="2277" spans="1:52">
      <c r="A2277">
        <v>1997</v>
      </c>
      <c r="B2277">
        <v>191649</v>
      </c>
      <c r="C2277" t="s">
        <v>240</v>
      </c>
      <c r="D2277" t="s">
        <v>129</v>
      </c>
      <c r="E2277">
        <f t="shared" si="35"/>
        <v>0</v>
      </c>
      <c r="F2277">
        <f>IF(ISNA(VLOOKUP(B2277,criteria!$U$2:$U$174,1,0)),0,1)</f>
        <v>1</v>
      </c>
      <c r="G2277" t="s">
        <v>636</v>
      </c>
      <c r="H2277" t="s">
        <v>636</v>
      </c>
      <c r="N2277">
        <v>11549</v>
      </c>
      <c r="O2277" t="s">
        <v>130</v>
      </c>
      <c r="V2277">
        <v>141587824</v>
      </c>
      <c r="W2277">
        <v>140456784</v>
      </c>
      <c r="Y2277">
        <v>1131042</v>
      </c>
      <c r="Z2277">
        <v>5786503</v>
      </c>
      <c r="AA2277">
        <v>3421402</v>
      </c>
      <c r="AB2277">
        <v>10380667</v>
      </c>
      <c r="AC2277">
        <v>7377415</v>
      </c>
      <c r="AF2277">
        <v>206160864</v>
      </c>
      <c r="AG2277">
        <v>82603496</v>
      </c>
      <c r="AH2277">
        <v>4146239</v>
      </c>
      <c r="AI2277">
        <v>3394286</v>
      </c>
      <c r="AJ2277">
        <v>7540525</v>
      </c>
      <c r="AK2277">
        <v>12044594</v>
      </c>
      <c r="AL2277">
        <v>17603012</v>
      </c>
      <c r="AM2277">
        <v>200213104</v>
      </c>
      <c r="AN2277">
        <v>112091376</v>
      </c>
      <c r="AR2277">
        <v>206160864</v>
      </c>
      <c r="AS2277">
        <v>200213104</v>
      </c>
      <c r="AT2277">
        <v>844</v>
      </c>
      <c r="AU2277">
        <v>0.60199999999999998</v>
      </c>
      <c r="AW2277">
        <v>0.118282</v>
      </c>
      <c r="AX2277">
        <v>0.554145</v>
      </c>
      <c r="AY2277">
        <v>2.51148E-2</v>
      </c>
      <c r="AZ2277">
        <v>35342</v>
      </c>
    </row>
    <row r="2278" spans="1:52">
      <c r="A2278">
        <v>1998</v>
      </c>
      <c r="B2278">
        <v>191649</v>
      </c>
      <c r="C2278" t="s">
        <v>240</v>
      </c>
      <c r="D2278" t="s">
        <v>129</v>
      </c>
      <c r="E2278">
        <f t="shared" si="35"/>
        <v>0</v>
      </c>
      <c r="F2278">
        <f>IF(ISNA(VLOOKUP(B2278,criteria!$U$2:$U$174,1,0)),0,1)</f>
        <v>1</v>
      </c>
      <c r="G2278" t="s">
        <v>636</v>
      </c>
      <c r="H2278" t="s">
        <v>636</v>
      </c>
      <c r="N2278">
        <v>11549</v>
      </c>
      <c r="O2278" t="s">
        <v>130</v>
      </c>
      <c r="V2278">
        <v>149619632</v>
      </c>
      <c r="W2278">
        <v>148135104</v>
      </c>
      <c r="Y2278">
        <v>1484525</v>
      </c>
      <c r="Z2278">
        <v>4843631</v>
      </c>
      <c r="AA2278">
        <v>4007311</v>
      </c>
      <c r="AB2278">
        <v>5469727</v>
      </c>
      <c r="AC2278">
        <v>5979072</v>
      </c>
      <c r="AF2278">
        <v>233466512</v>
      </c>
      <c r="AG2278">
        <v>82926096</v>
      </c>
      <c r="AH2278">
        <v>4493274</v>
      </c>
      <c r="AI2278">
        <v>3737869</v>
      </c>
      <c r="AJ2278">
        <v>8231143</v>
      </c>
      <c r="AK2278">
        <v>11833720</v>
      </c>
      <c r="AL2278">
        <v>19453522</v>
      </c>
      <c r="AM2278">
        <v>204309904</v>
      </c>
      <c r="AN2278">
        <v>119908680</v>
      </c>
      <c r="AR2278">
        <v>233466512</v>
      </c>
      <c r="AS2278">
        <v>204309904</v>
      </c>
      <c r="AT2278">
        <v>797</v>
      </c>
      <c r="AU2278">
        <v>0.59099999999999997</v>
      </c>
      <c r="AW2278">
        <v>0.110835</v>
      </c>
      <c r="AX2278">
        <v>0.546987</v>
      </c>
      <c r="AY2278">
        <v>2.34936E-2</v>
      </c>
      <c r="AZ2278">
        <v>39164.5</v>
      </c>
    </row>
    <row r="2279" spans="1:52">
      <c r="A2279">
        <v>1999</v>
      </c>
      <c r="B2279">
        <v>191649</v>
      </c>
      <c r="C2279" t="s">
        <v>240</v>
      </c>
      <c r="D2279" t="s">
        <v>129</v>
      </c>
      <c r="E2279">
        <f t="shared" si="35"/>
        <v>0</v>
      </c>
      <c r="F2279">
        <f>IF(ISNA(VLOOKUP(B2279,criteria!$U$2:$U$174,1,0)),0,1)</f>
        <v>1</v>
      </c>
      <c r="G2279" t="s">
        <v>636</v>
      </c>
      <c r="H2279" t="s">
        <v>636</v>
      </c>
      <c r="N2279">
        <v>11549</v>
      </c>
      <c r="O2279" t="s">
        <v>130</v>
      </c>
      <c r="V2279">
        <v>178858528</v>
      </c>
      <c r="W2279">
        <v>157603424</v>
      </c>
      <c r="Y2279">
        <v>1907903</v>
      </c>
      <c r="Z2279">
        <v>3349161</v>
      </c>
      <c r="AA2279">
        <v>5525552</v>
      </c>
      <c r="AB2279">
        <v>7421171</v>
      </c>
      <c r="AC2279">
        <v>6606215</v>
      </c>
      <c r="AF2279">
        <v>235459744</v>
      </c>
      <c r="AG2279">
        <v>92593456</v>
      </c>
      <c r="AH2279">
        <v>4981832</v>
      </c>
      <c r="AI2279">
        <v>4106086</v>
      </c>
      <c r="AJ2279">
        <v>9087918</v>
      </c>
      <c r="AK2279">
        <v>13672928</v>
      </c>
      <c r="AL2279">
        <v>21069832</v>
      </c>
      <c r="AM2279">
        <v>218860160</v>
      </c>
      <c r="AN2279">
        <v>106489200</v>
      </c>
      <c r="AO2279">
        <v>18488980</v>
      </c>
      <c r="AR2279">
        <v>235459744</v>
      </c>
      <c r="AS2279">
        <v>218860160</v>
      </c>
      <c r="AT2279">
        <v>688</v>
      </c>
      <c r="AU2279">
        <v>0.55200000000000005</v>
      </c>
      <c r="AW2279">
        <v>0.114967</v>
      </c>
      <c r="AX2279">
        <v>0.554172</v>
      </c>
      <c r="AY2279">
        <v>2.5430500000000002E-2</v>
      </c>
      <c r="AZ2279">
        <v>42096</v>
      </c>
    </row>
    <row r="2280" spans="1:52">
      <c r="A2280">
        <v>2000</v>
      </c>
      <c r="B2280">
        <v>191649</v>
      </c>
      <c r="C2280" t="s">
        <v>240</v>
      </c>
      <c r="D2280" t="s">
        <v>129</v>
      </c>
      <c r="E2280">
        <f t="shared" si="35"/>
        <v>0</v>
      </c>
      <c r="F2280">
        <f>IF(ISNA(VLOOKUP(B2280,criteria!$U$2:$U$174,1,0)),0,1)</f>
        <v>1</v>
      </c>
      <c r="G2280" t="s">
        <v>636</v>
      </c>
      <c r="H2280" t="s">
        <v>636</v>
      </c>
      <c r="N2280">
        <v>11549</v>
      </c>
      <c r="O2280" t="s">
        <v>130</v>
      </c>
      <c r="V2280">
        <v>187399152</v>
      </c>
      <c r="W2280">
        <v>166877168</v>
      </c>
      <c r="Y2280">
        <v>1681432</v>
      </c>
      <c r="Z2280">
        <v>3185904</v>
      </c>
      <c r="AA2280">
        <v>4577005</v>
      </c>
      <c r="AB2280">
        <v>9766618</v>
      </c>
      <c r="AC2280">
        <v>2850611</v>
      </c>
      <c r="AF2280">
        <v>227968320</v>
      </c>
      <c r="AG2280">
        <v>98320112</v>
      </c>
      <c r="AH2280">
        <v>4293633</v>
      </c>
      <c r="AI2280">
        <v>4068899</v>
      </c>
      <c r="AJ2280">
        <v>8362532</v>
      </c>
      <c r="AK2280">
        <v>14146462</v>
      </c>
      <c r="AL2280">
        <v>21771658</v>
      </c>
      <c r="AM2280">
        <v>236501024</v>
      </c>
      <c r="AN2280">
        <v>112028696</v>
      </c>
      <c r="AO2280">
        <v>27759208</v>
      </c>
      <c r="AR2280">
        <v>227968320</v>
      </c>
      <c r="AS2280">
        <v>236501024</v>
      </c>
      <c r="AT2280">
        <v>857</v>
      </c>
      <c r="AU2280">
        <v>0.56499999999999995</v>
      </c>
      <c r="AW2280">
        <v>0.125753</v>
      </c>
      <c r="AX2280">
        <v>0.56049199999999999</v>
      </c>
      <c r="AY2280">
        <v>2.6355400000000001E-2</v>
      </c>
      <c r="AZ2280">
        <v>44064.5</v>
      </c>
    </row>
    <row r="2281" spans="1:52">
      <c r="A2281">
        <v>2001</v>
      </c>
      <c r="B2281">
        <v>191649</v>
      </c>
      <c r="C2281" t="s">
        <v>240</v>
      </c>
      <c r="D2281" t="s">
        <v>129</v>
      </c>
      <c r="E2281">
        <f t="shared" si="35"/>
        <v>1</v>
      </c>
      <c r="F2281">
        <f>IF(ISNA(VLOOKUP(B2281,criteria!$U$2:$U$174,1,0)),0,1)</f>
        <v>1</v>
      </c>
      <c r="G2281">
        <v>0.80416581580559521</v>
      </c>
      <c r="H2281">
        <v>0.24949212798374809</v>
      </c>
      <c r="I2281">
        <v>9794</v>
      </c>
      <c r="J2281">
        <v>7876</v>
      </c>
      <c r="K2281">
        <v>1941</v>
      </c>
      <c r="L2281">
        <v>24</v>
      </c>
      <c r="M2281">
        <v>1965</v>
      </c>
      <c r="N2281">
        <v>11549</v>
      </c>
      <c r="O2281" t="s">
        <v>130</v>
      </c>
      <c r="V2281">
        <v>200731984</v>
      </c>
      <c r="W2281">
        <v>174481552</v>
      </c>
      <c r="Y2281">
        <v>339554</v>
      </c>
      <c r="Z2281">
        <v>3886482</v>
      </c>
      <c r="AA2281">
        <v>2809068</v>
      </c>
      <c r="AB2281">
        <v>9712252</v>
      </c>
      <c r="AC2281">
        <v>3694131</v>
      </c>
      <c r="AF2281">
        <v>224024848</v>
      </c>
      <c r="AG2281">
        <v>101209168</v>
      </c>
      <c r="AH2281">
        <v>5458427</v>
      </c>
      <c r="AI2281">
        <v>4297739</v>
      </c>
      <c r="AJ2281">
        <v>9756166</v>
      </c>
      <c r="AK2281">
        <v>15159640</v>
      </c>
      <c r="AL2281">
        <v>23418828</v>
      </c>
      <c r="AM2281">
        <v>230876496</v>
      </c>
      <c r="AN2281">
        <v>104069808</v>
      </c>
      <c r="AO2281">
        <v>35474056</v>
      </c>
      <c r="AR2281">
        <v>224024848</v>
      </c>
      <c r="AS2281">
        <v>230876496</v>
      </c>
      <c r="AT2281">
        <v>949</v>
      </c>
      <c r="AU2281">
        <v>0.54700000000000004</v>
      </c>
      <c r="AW2281">
        <v>0.124969</v>
      </c>
      <c r="AX2281">
        <v>0.55318599999999996</v>
      </c>
      <c r="AY2281">
        <v>2.7522899999999999E-2</v>
      </c>
      <c r="AZ2281">
        <v>48309</v>
      </c>
    </row>
    <row r="2282" spans="1:52">
      <c r="A2282">
        <v>2002</v>
      </c>
      <c r="B2282">
        <v>191649</v>
      </c>
      <c r="C2282" t="s">
        <v>240</v>
      </c>
      <c r="D2282" t="s">
        <v>129</v>
      </c>
      <c r="E2282">
        <f t="shared" si="35"/>
        <v>1</v>
      </c>
      <c r="F2282">
        <f>IF(ISNA(VLOOKUP(B2282,criteria!$U$2:$U$174,1,0)),0,1)</f>
        <v>1</v>
      </c>
      <c r="G2282">
        <v>0.77060191165073622</v>
      </c>
      <c r="H2282">
        <v>0.22393563526651022</v>
      </c>
      <c r="I2282">
        <v>11613</v>
      </c>
      <c r="J2282">
        <v>8949</v>
      </c>
      <c r="K2282">
        <v>1978</v>
      </c>
      <c r="L2282">
        <v>26</v>
      </c>
      <c r="M2282">
        <v>2004</v>
      </c>
      <c r="N2282">
        <v>11549</v>
      </c>
      <c r="O2282" t="s">
        <v>130</v>
      </c>
      <c r="V2282">
        <v>215606784</v>
      </c>
      <c r="W2282">
        <v>185914400</v>
      </c>
      <c r="Y2282">
        <v>579522</v>
      </c>
      <c r="Z2282">
        <v>3500963</v>
      </c>
      <c r="AA2282">
        <v>3056295</v>
      </c>
      <c r="AB2282">
        <v>9784259</v>
      </c>
      <c r="AC2282">
        <v>5950549</v>
      </c>
      <c r="AF2282">
        <v>248417808</v>
      </c>
      <c r="AG2282">
        <v>109681104</v>
      </c>
      <c r="AH2282">
        <v>5000451</v>
      </c>
      <c r="AI2282">
        <v>4608078</v>
      </c>
      <c r="AJ2282">
        <v>9608529</v>
      </c>
      <c r="AK2282">
        <v>15504777</v>
      </c>
      <c r="AL2282">
        <v>24777796</v>
      </c>
      <c r="AM2282">
        <v>248545072</v>
      </c>
      <c r="AN2282">
        <v>111887000</v>
      </c>
      <c r="AO2282">
        <v>40229608</v>
      </c>
      <c r="AP2282">
        <v>100535736</v>
      </c>
      <c r="AQ2282">
        <v>107919096</v>
      </c>
      <c r="AR2282">
        <v>248417808</v>
      </c>
      <c r="AS2282">
        <v>248545072</v>
      </c>
      <c r="AT2282">
        <v>980</v>
      </c>
      <c r="AU2282">
        <v>0.56200000000000006</v>
      </c>
      <c r="AW2282">
        <v>0.141373</v>
      </c>
      <c r="AX2282">
        <v>0.55637199999999998</v>
      </c>
      <c r="AY2282">
        <v>3.3949800000000002E-2</v>
      </c>
      <c r="AZ2282">
        <v>48876</v>
      </c>
    </row>
    <row r="2283" spans="1:52">
      <c r="A2283">
        <v>2003</v>
      </c>
      <c r="B2283">
        <v>191649</v>
      </c>
      <c r="C2283" t="s">
        <v>240</v>
      </c>
      <c r="D2283" t="s">
        <v>129</v>
      </c>
      <c r="E2283">
        <f t="shared" si="35"/>
        <v>1</v>
      </c>
      <c r="F2283">
        <f>IF(ISNA(VLOOKUP(B2283,criteria!$U$2:$U$174,1,0)),0,1)</f>
        <v>1</v>
      </c>
      <c r="G2283">
        <v>0.71805342862004429</v>
      </c>
      <c r="H2283">
        <v>0.21208530805687204</v>
      </c>
      <c r="I2283">
        <v>11754</v>
      </c>
      <c r="J2283">
        <v>8440</v>
      </c>
      <c r="K2283">
        <v>1766</v>
      </c>
      <c r="L2283">
        <v>24</v>
      </c>
      <c r="M2283">
        <v>1790</v>
      </c>
      <c r="N2283">
        <v>11549</v>
      </c>
      <c r="O2283" t="s">
        <v>130</v>
      </c>
      <c r="V2283">
        <v>231238688</v>
      </c>
      <c r="W2283">
        <v>198125088</v>
      </c>
      <c r="Y2283">
        <v>279680</v>
      </c>
      <c r="Z2283">
        <v>5095880</v>
      </c>
      <c r="AA2283">
        <v>5859544</v>
      </c>
      <c r="AB2283">
        <v>24408662</v>
      </c>
      <c r="AC2283">
        <v>5804028</v>
      </c>
      <c r="AF2283">
        <v>286483424</v>
      </c>
      <c r="AG2283">
        <v>114204168</v>
      </c>
      <c r="AH2283">
        <v>743806</v>
      </c>
      <c r="AI2283">
        <v>10333474</v>
      </c>
      <c r="AJ2283">
        <v>11077280</v>
      </c>
      <c r="AK2283">
        <v>15007112</v>
      </c>
      <c r="AL2283">
        <v>25558306</v>
      </c>
      <c r="AM2283">
        <v>251334784</v>
      </c>
      <c r="AN2283">
        <v>125859016</v>
      </c>
      <c r="AO2283">
        <v>38130032</v>
      </c>
      <c r="AP2283">
        <v>107919096</v>
      </c>
      <c r="AQ2283">
        <v>154764528</v>
      </c>
      <c r="AR2283">
        <v>286483424</v>
      </c>
      <c r="AS2283">
        <v>251334784</v>
      </c>
      <c r="AT2283">
        <v>899</v>
      </c>
      <c r="AU2283">
        <v>0.51400000000000001</v>
      </c>
      <c r="AW2283">
        <v>0.14909</v>
      </c>
      <c r="AX2283">
        <v>0.56345100000000004</v>
      </c>
      <c r="AY2283">
        <v>3.7147800000000002E-2</v>
      </c>
      <c r="AZ2283">
        <v>50171</v>
      </c>
    </row>
    <row r="2284" spans="1:52">
      <c r="A2284">
        <v>2004</v>
      </c>
      <c r="B2284">
        <v>191649</v>
      </c>
      <c r="C2284" t="s">
        <v>240</v>
      </c>
      <c r="D2284" t="s">
        <v>129</v>
      </c>
      <c r="E2284">
        <f t="shared" si="35"/>
        <v>1</v>
      </c>
      <c r="F2284">
        <f>IF(ISNA(VLOOKUP(B2284,criteria!$U$2:$U$174,1,0)),0,1)</f>
        <v>1</v>
      </c>
      <c r="G2284">
        <v>0.68428705842100757</v>
      </c>
      <c r="H2284">
        <v>0.233375</v>
      </c>
      <c r="I2284">
        <v>11691</v>
      </c>
      <c r="J2284">
        <v>8000</v>
      </c>
      <c r="K2284">
        <v>1859</v>
      </c>
      <c r="L2284">
        <v>8</v>
      </c>
      <c r="M2284">
        <v>1867</v>
      </c>
      <c r="N2284">
        <v>11549</v>
      </c>
      <c r="O2284" t="s">
        <v>130</v>
      </c>
      <c r="P2284" t="s">
        <v>50</v>
      </c>
      <c r="V2284">
        <v>249734288</v>
      </c>
      <c r="W2284">
        <v>210000528</v>
      </c>
      <c r="Y2284">
        <v>51642</v>
      </c>
      <c r="Z2284">
        <v>6471957</v>
      </c>
      <c r="AA2284">
        <v>2911769</v>
      </c>
      <c r="AB2284">
        <v>13397021</v>
      </c>
      <c r="AC2284">
        <v>5067799</v>
      </c>
      <c r="AF2284">
        <v>297165856</v>
      </c>
      <c r="AG2284">
        <v>120805664</v>
      </c>
      <c r="AH2284">
        <v>3864983</v>
      </c>
      <c r="AI2284">
        <v>6857530</v>
      </c>
      <c r="AJ2284">
        <v>10722513</v>
      </c>
      <c r="AK2284">
        <v>17919210</v>
      </c>
      <c r="AL2284">
        <v>28424172</v>
      </c>
      <c r="AM2284">
        <v>262914992</v>
      </c>
      <c r="AN2284">
        <v>126612600</v>
      </c>
      <c r="AO2284">
        <v>38902640</v>
      </c>
      <c r="AP2284">
        <v>154764528</v>
      </c>
      <c r="AQ2284">
        <v>175352992</v>
      </c>
      <c r="AR2284">
        <v>297165856</v>
      </c>
      <c r="AS2284">
        <v>262914992</v>
      </c>
      <c r="AT2284">
        <v>1032</v>
      </c>
      <c r="AU2284">
        <v>0.55000000000000004</v>
      </c>
      <c r="AW2284">
        <v>0.130631</v>
      </c>
      <c r="AX2284">
        <v>0.55981000000000003</v>
      </c>
      <c r="AY2284">
        <v>2.9279300000000001E-2</v>
      </c>
      <c r="AZ2284">
        <v>52935.5</v>
      </c>
    </row>
    <row r="2285" spans="1:52">
      <c r="A2285">
        <v>2005</v>
      </c>
      <c r="B2285">
        <v>191649</v>
      </c>
      <c r="C2285" t="s">
        <v>164</v>
      </c>
      <c r="D2285" t="s">
        <v>129</v>
      </c>
      <c r="E2285">
        <f t="shared" si="35"/>
        <v>1</v>
      </c>
      <c r="F2285">
        <f>IF(ISNA(VLOOKUP(B2285,criteria!$U$2:$U$174,1,0)),0,1)</f>
        <v>1</v>
      </c>
      <c r="G2285">
        <v>0.66513083543423457</v>
      </c>
      <c r="H2285">
        <v>0.22781335773101555</v>
      </c>
      <c r="I2285">
        <v>11503</v>
      </c>
      <c r="J2285">
        <v>7651</v>
      </c>
      <c r="K2285">
        <v>1724</v>
      </c>
      <c r="L2285">
        <v>19</v>
      </c>
      <c r="M2285">
        <v>1743</v>
      </c>
      <c r="N2285">
        <v>11549</v>
      </c>
      <c r="O2285" t="s">
        <v>130</v>
      </c>
      <c r="P2285" t="s">
        <v>50</v>
      </c>
      <c r="Q2285" t="s">
        <v>51</v>
      </c>
      <c r="V2285">
        <v>267758672</v>
      </c>
      <c r="W2285">
        <v>223402688</v>
      </c>
      <c r="Y2285">
        <v>64310</v>
      </c>
      <c r="Z2285">
        <v>6662119</v>
      </c>
      <c r="AA2285">
        <v>2892189</v>
      </c>
      <c r="AB2285">
        <v>16181603</v>
      </c>
      <c r="AC2285">
        <v>9152537</v>
      </c>
      <c r="AF2285">
        <v>316962944</v>
      </c>
      <c r="AG2285">
        <v>129967296</v>
      </c>
      <c r="AH2285">
        <v>3207690</v>
      </c>
      <c r="AI2285">
        <v>7807341</v>
      </c>
      <c r="AJ2285">
        <v>11015031</v>
      </c>
      <c r="AK2285">
        <v>18610878</v>
      </c>
      <c r="AL2285">
        <v>34086000</v>
      </c>
      <c r="AM2285">
        <v>286913344</v>
      </c>
      <c r="AN2285">
        <v>134145688</v>
      </c>
      <c r="AO2285">
        <v>41000928</v>
      </c>
      <c r="AP2285">
        <v>175352992</v>
      </c>
      <c r="AQ2285">
        <v>204639088</v>
      </c>
      <c r="AR2285">
        <v>316962944</v>
      </c>
      <c r="AS2285">
        <v>286913344</v>
      </c>
      <c r="AT2285">
        <v>1080</v>
      </c>
      <c r="AU2285">
        <v>0.55800000000000005</v>
      </c>
      <c r="AW2285">
        <v>0.117339</v>
      </c>
      <c r="AX2285">
        <v>0.56128900000000004</v>
      </c>
      <c r="AY2285">
        <v>2.1477199999999998E-2</v>
      </c>
      <c r="AZ2285">
        <v>58951</v>
      </c>
    </row>
    <row r="2286" spans="1:52">
      <c r="A2286">
        <v>2006</v>
      </c>
      <c r="B2286">
        <v>191649</v>
      </c>
      <c r="C2286" t="s">
        <v>164</v>
      </c>
      <c r="D2286" t="s">
        <v>129</v>
      </c>
      <c r="E2286">
        <f t="shared" si="35"/>
        <v>1</v>
      </c>
      <c r="F2286">
        <f>IF(ISNA(VLOOKUP(B2286,criteria!$U$2:$U$174,1,0)),0,1)</f>
        <v>1</v>
      </c>
      <c r="G2286">
        <v>0.62280207746699201</v>
      </c>
      <c r="H2286">
        <v>0.17823771727117452</v>
      </c>
      <c r="I2286">
        <v>15981</v>
      </c>
      <c r="J2286">
        <v>9953</v>
      </c>
      <c r="K2286">
        <v>1764</v>
      </c>
      <c r="L2286">
        <v>10</v>
      </c>
      <c r="M2286">
        <v>1774</v>
      </c>
      <c r="N2286">
        <v>11549</v>
      </c>
      <c r="O2286" t="s">
        <v>130</v>
      </c>
      <c r="P2286" t="s">
        <v>50</v>
      </c>
      <c r="Q2286" t="s">
        <v>51</v>
      </c>
      <c r="V2286">
        <v>286944928</v>
      </c>
      <c r="W2286">
        <v>238406528</v>
      </c>
      <c r="Y2286">
        <v>78559</v>
      </c>
      <c r="Z2286">
        <v>6456970</v>
      </c>
      <c r="AA2286">
        <v>4340702</v>
      </c>
      <c r="AB2286">
        <v>17736362</v>
      </c>
      <c r="AC2286">
        <v>6130733</v>
      </c>
      <c r="AF2286">
        <v>341449024</v>
      </c>
      <c r="AG2286">
        <v>137370832</v>
      </c>
      <c r="AH2286">
        <v>3243706</v>
      </c>
      <c r="AI2286">
        <v>8260814</v>
      </c>
      <c r="AJ2286">
        <v>11504520</v>
      </c>
      <c r="AK2286">
        <v>19489134</v>
      </c>
      <c r="AL2286">
        <v>37848256</v>
      </c>
      <c r="AM2286">
        <v>297783232</v>
      </c>
      <c r="AN2286">
        <v>142960896</v>
      </c>
      <c r="AO2286">
        <v>41737892</v>
      </c>
      <c r="AP2286">
        <v>204639088</v>
      </c>
      <c r="AQ2286">
        <v>232180624</v>
      </c>
      <c r="AR2286">
        <v>341449024</v>
      </c>
      <c r="AS2286">
        <v>297783232</v>
      </c>
      <c r="AT2286">
        <v>1056</v>
      </c>
      <c r="AU2286">
        <v>0.53500000000000003</v>
      </c>
      <c r="AW2286">
        <v>0.108874</v>
      </c>
      <c r="AX2286">
        <v>0.55682100000000001</v>
      </c>
      <c r="AY2286">
        <v>1.8543E-2</v>
      </c>
      <c r="AZ2286">
        <v>64568</v>
      </c>
    </row>
    <row r="2287" spans="1:52">
      <c r="A2287">
        <v>2007</v>
      </c>
      <c r="B2287">
        <v>191649</v>
      </c>
      <c r="C2287" t="s">
        <v>164</v>
      </c>
      <c r="D2287" t="s">
        <v>129</v>
      </c>
      <c r="E2287">
        <f t="shared" si="35"/>
        <v>1</v>
      </c>
      <c r="F2287">
        <f>IF(ISNA(VLOOKUP(B2287,criteria!$U$2:$U$174,1,0)),0,1)</f>
        <v>1</v>
      </c>
      <c r="G2287">
        <v>0.62002519825094493</v>
      </c>
      <c r="H2287">
        <v>0.20511594549366483</v>
      </c>
      <c r="I2287">
        <v>13493</v>
      </c>
      <c r="J2287">
        <v>8366</v>
      </c>
      <c r="K2287">
        <v>1710</v>
      </c>
      <c r="L2287">
        <v>6</v>
      </c>
      <c r="M2287">
        <v>1716</v>
      </c>
      <c r="N2287">
        <v>11549</v>
      </c>
      <c r="O2287" t="s">
        <v>130</v>
      </c>
      <c r="P2287" t="s">
        <v>50</v>
      </c>
      <c r="Q2287" t="s">
        <v>51</v>
      </c>
      <c r="V2287">
        <v>308941184</v>
      </c>
      <c r="W2287">
        <v>251769216</v>
      </c>
      <c r="Y2287">
        <v>61711</v>
      </c>
      <c r="Z2287">
        <v>7265166</v>
      </c>
      <c r="AA2287">
        <v>4605849</v>
      </c>
      <c r="AB2287">
        <v>16126122</v>
      </c>
      <c r="AC2287">
        <v>6774026</v>
      </c>
      <c r="AF2287">
        <v>324470272</v>
      </c>
      <c r="AG2287">
        <v>140635776</v>
      </c>
      <c r="AH2287">
        <v>3409348</v>
      </c>
      <c r="AI2287">
        <v>8881521</v>
      </c>
      <c r="AJ2287">
        <v>12290869</v>
      </c>
      <c r="AK2287">
        <v>22769084</v>
      </c>
      <c r="AL2287">
        <v>40800888</v>
      </c>
      <c r="AM2287">
        <v>314165120</v>
      </c>
      <c r="AN2287">
        <v>150989984</v>
      </c>
      <c r="AO2287">
        <v>43359828</v>
      </c>
      <c r="AP2287">
        <v>232180624</v>
      </c>
      <c r="AQ2287">
        <v>224893984</v>
      </c>
      <c r="AR2287">
        <v>324470272</v>
      </c>
      <c r="AS2287">
        <v>314165120</v>
      </c>
      <c r="AT2287">
        <v>961</v>
      </c>
      <c r="AU2287">
        <v>0.54500000000000004</v>
      </c>
      <c r="AW2287">
        <v>0.102294</v>
      </c>
      <c r="AX2287">
        <v>0.54600599999999999</v>
      </c>
      <c r="AY2287">
        <v>1.81914E-2</v>
      </c>
      <c r="AZ2287">
        <v>70000</v>
      </c>
    </row>
    <row r="2288" spans="1:52">
      <c r="A2288">
        <v>2008</v>
      </c>
      <c r="B2288">
        <v>191649</v>
      </c>
      <c r="C2288" t="s">
        <v>164</v>
      </c>
      <c r="D2288" t="s">
        <v>129</v>
      </c>
      <c r="E2288">
        <f t="shared" si="35"/>
        <v>1</v>
      </c>
      <c r="F2288">
        <f>IF(ISNA(VLOOKUP(B2288,criteria!$U$2:$U$174,1,0)),0,1)</f>
        <v>1</v>
      </c>
      <c r="G2288">
        <v>0.54063125981267934</v>
      </c>
      <c r="H2288">
        <v>0.17314239935910275</v>
      </c>
      <c r="I2288">
        <v>18471</v>
      </c>
      <c r="J2288">
        <v>9986</v>
      </c>
      <c r="K2288">
        <v>1724</v>
      </c>
      <c r="L2288">
        <v>5</v>
      </c>
      <c r="M2288">
        <v>1729</v>
      </c>
      <c r="N2288">
        <v>11549</v>
      </c>
      <c r="O2288" t="s">
        <v>130</v>
      </c>
      <c r="P2288" t="s">
        <v>50</v>
      </c>
      <c r="Q2288" t="s">
        <v>51</v>
      </c>
      <c r="V2288">
        <v>330089184</v>
      </c>
      <c r="W2288">
        <v>269081856</v>
      </c>
      <c r="Y2288">
        <v>47113</v>
      </c>
      <c r="Z2288">
        <v>7289622</v>
      </c>
      <c r="AA2288">
        <v>7241023</v>
      </c>
      <c r="AB2288">
        <v>15811638</v>
      </c>
      <c r="AC2288">
        <v>10402661</v>
      </c>
      <c r="AF2288">
        <v>340178208</v>
      </c>
      <c r="AG2288">
        <v>150059392</v>
      </c>
      <c r="AH2288">
        <v>4290766</v>
      </c>
      <c r="AI2288">
        <v>9434729</v>
      </c>
      <c r="AJ2288">
        <v>13725495</v>
      </c>
      <c r="AK2288">
        <v>23802742</v>
      </c>
      <c r="AL2288">
        <v>43048492</v>
      </c>
      <c r="AM2288">
        <v>333226880</v>
      </c>
      <c r="AN2288">
        <v>161231280</v>
      </c>
      <c r="AO2288">
        <v>48920104</v>
      </c>
      <c r="AP2288">
        <v>224893984</v>
      </c>
      <c r="AQ2288">
        <v>206571264</v>
      </c>
      <c r="AR2288">
        <v>340178208</v>
      </c>
      <c r="AS2288">
        <v>333226880</v>
      </c>
      <c r="AT2288">
        <v>1033</v>
      </c>
      <c r="AU2288">
        <v>0.55700000000000005</v>
      </c>
      <c r="AW2288">
        <v>9.3029399999999998E-2</v>
      </c>
      <c r="AX2288">
        <v>0.54068400000000005</v>
      </c>
      <c r="AY2288">
        <v>1.7227699999999999E-2</v>
      </c>
      <c r="AZ2288">
        <v>75216</v>
      </c>
    </row>
    <row r="2289" spans="1:52">
      <c r="A2289">
        <v>2009</v>
      </c>
      <c r="B2289">
        <v>191649</v>
      </c>
      <c r="C2289" t="s">
        <v>164</v>
      </c>
      <c r="D2289" t="s">
        <v>129</v>
      </c>
      <c r="E2289">
        <f t="shared" si="35"/>
        <v>1</v>
      </c>
      <c r="F2289">
        <f>IF(ISNA(VLOOKUP(B2289,criteria!$U$2:$U$174,1,0)),0,1)</f>
        <v>1</v>
      </c>
      <c r="G2289">
        <v>0.53041701958048926</v>
      </c>
      <c r="H2289">
        <v>0.15545744880706369</v>
      </c>
      <c r="I2289">
        <v>20071</v>
      </c>
      <c r="J2289">
        <v>10646</v>
      </c>
      <c r="K2289">
        <v>1650</v>
      </c>
      <c r="L2289">
        <v>5</v>
      </c>
      <c r="M2289">
        <v>1655</v>
      </c>
      <c r="N2289">
        <v>11549</v>
      </c>
      <c r="O2289" t="s">
        <v>130</v>
      </c>
      <c r="P2289" t="s">
        <v>50</v>
      </c>
      <c r="Q2289" t="s">
        <v>51</v>
      </c>
      <c r="R2289">
        <v>-73.599299999999999</v>
      </c>
      <c r="S2289">
        <v>40.715899999999998</v>
      </c>
      <c r="V2289">
        <v>335617152</v>
      </c>
      <c r="W2289">
        <v>265419504</v>
      </c>
      <c r="Y2289">
        <v>15961</v>
      </c>
      <c r="Z2289">
        <v>6070350</v>
      </c>
      <c r="AA2289">
        <v>13197618</v>
      </c>
      <c r="AB2289">
        <v>10993039</v>
      </c>
      <c r="AC2289">
        <v>10871532</v>
      </c>
      <c r="AF2289">
        <v>370439136</v>
      </c>
      <c r="AG2289">
        <v>156209632</v>
      </c>
      <c r="AH2289">
        <v>2951104</v>
      </c>
      <c r="AI2289">
        <v>8519435</v>
      </c>
      <c r="AJ2289">
        <v>11470539</v>
      </c>
      <c r="AK2289">
        <v>22864384</v>
      </c>
      <c r="AL2289">
        <v>42654236</v>
      </c>
      <c r="AM2289">
        <v>333079200</v>
      </c>
      <c r="AN2289">
        <v>165228112</v>
      </c>
      <c r="AO2289">
        <v>50645632</v>
      </c>
      <c r="AP2289">
        <v>206571264</v>
      </c>
      <c r="AQ2289">
        <v>237406752</v>
      </c>
      <c r="AR2289">
        <v>370439136</v>
      </c>
      <c r="AS2289">
        <v>333079200</v>
      </c>
      <c r="AT2289">
        <v>1035</v>
      </c>
      <c r="AU2289">
        <v>0.60399999999999998</v>
      </c>
      <c r="AW2289">
        <v>9.7560999999999995E-2</v>
      </c>
      <c r="AX2289">
        <v>0.55322800000000005</v>
      </c>
      <c r="AY2289">
        <v>1.95122E-2</v>
      </c>
      <c r="AZ2289">
        <v>76124</v>
      </c>
    </row>
    <row r="2290" spans="1:52">
      <c r="A2290">
        <v>2010</v>
      </c>
      <c r="B2290">
        <v>191649</v>
      </c>
      <c r="C2290" t="s">
        <v>164</v>
      </c>
      <c r="D2290" t="s">
        <v>129</v>
      </c>
      <c r="E2290">
        <f t="shared" si="35"/>
        <v>1</v>
      </c>
      <c r="F2290">
        <f>IF(ISNA(VLOOKUP(B2290,criteria!$U$2:$U$174,1,0)),0,1)</f>
        <v>1</v>
      </c>
      <c r="G2290">
        <v>0.56656584569590474</v>
      </c>
      <c r="H2290">
        <v>0.13287009575459707</v>
      </c>
      <c r="I2290">
        <v>20829</v>
      </c>
      <c r="J2290">
        <v>11801</v>
      </c>
      <c r="K2290">
        <v>1567</v>
      </c>
      <c r="L2290">
        <v>1</v>
      </c>
      <c r="M2290">
        <v>1568</v>
      </c>
      <c r="N2290">
        <v>11549</v>
      </c>
      <c r="O2290" t="s">
        <v>130</v>
      </c>
      <c r="P2290" t="s">
        <v>50</v>
      </c>
      <c r="Q2290" t="s">
        <v>51</v>
      </c>
      <c r="R2290">
        <v>-73.599299999999999</v>
      </c>
      <c r="S2290">
        <v>40.715899999999998</v>
      </c>
      <c r="V2290">
        <v>337965600</v>
      </c>
      <c r="W2290">
        <v>263525808</v>
      </c>
      <c r="Y2290">
        <v>3045</v>
      </c>
      <c r="Z2290">
        <v>6615688</v>
      </c>
      <c r="AA2290">
        <v>2482008</v>
      </c>
      <c r="AB2290">
        <v>26321744</v>
      </c>
      <c r="AC2290">
        <v>13066900</v>
      </c>
      <c r="AF2290">
        <v>389987808</v>
      </c>
      <c r="AG2290">
        <v>160375184</v>
      </c>
      <c r="AH2290">
        <v>2822326</v>
      </c>
      <c r="AI2290">
        <v>8698750</v>
      </c>
      <c r="AJ2290">
        <v>11521076</v>
      </c>
      <c r="AK2290">
        <v>22025786</v>
      </c>
      <c r="AL2290">
        <v>43488452</v>
      </c>
      <c r="AM2290">
        <v>339558592</v>
      </c>
      <c r="AN2290">
        <v>168500208</v>
      </c>
      <c r="AO2290">
        <v>51220708</v>
      </c>
      <c r="AP2290">
        <v>237406752</v>
      </c>
      <c r="AQ2290">
        <v>267162752</v>
      </c>
      <c r="AR2290">
        <v>389987808</v>
      </c>
      <c r="AS2290">
        <v>339558592</v>
      </c>
      <c r="AT2290">
        <v>1018</v>
      </c>
      <c r="AU2290">
        <v>0.57899999999999996</v>
      </c>
      <c r="AW2290">
        <v>0.108489</v>
      </c>
      <c r="AX2290">
        <v>0.569415</v>
      </c>
      <c r="AY2290">
        <v>2.02268E-2</v>
      </c>
      <c r="AZ2290">
        <v>74309</v>
      </c>
    </row>
    <row r="2291" spans="1:52">
      <c r="A2291">
        <v>2011</v>
      </c>
      <c r="B2291">
        <v>191649</v>
      </c>
      <c r="C2291" t="s">
        <v>164</v>
      </c>
      <c r="D2291" t="s">
        <v>129</v>
      </c>
      <c r="E2291">
        <f t="shared" si="35"/>
        <v>1</v>
      </c>
      <c r="F2291">
        <f>IF(ISNA(VLOOKUP(B2291,criteria!$U$2:$U$174,1,0)),0,1)</f>
        <v>1</v>
      </c>
      <c r="G2291">
        <v>0.5872335924691946</v>
      </c>
      <c r="H2291">
        <v>0.13238472622478387</v>
      </c>
      <c r="I2291">
        <v>18909</v>
      </c>
      <c r="J2291">
        <v>11104</v>
      </c>
      <c r="K2291">
        <v>1466</v>
      </c>
      <c r="L2291">
        <v>4</v>
      </c>
      <c r="M2291">
        <v>1470</v>
      </c>
      <c r="N2291">
        <v>11549</v>
      </c>
      <c r="O2291" t="s">
        <v>130</v>
      </c>
      <c r="P2291" t="s">
        <v>50</v>
      </c>
      <c r="Q2291" t="s">
        <v>51</v>
      </c>
      <c r="R2291">
        <v>-73.600800000000007</v>
      </c>
      <c r="S2291">
        <v>40.716000000000001</v>
      </c>
      <c r="T2291">
        <v>6.2E-2</v>
      </c>
      <c r="U2291">
        <v>2823</v>
      </c>
      <c r="V2291">
        <v>355798496</v>
      </c>
      <c r="W2291">
        <v>268542656</v>
      </c>
      <c r="Y2291">
        <v>14829</v>
      </c>
      <c r="Z2291">
        <v>6350193</v>
      </c>
      <c r="AA2291">
        <v>2888064</v>
      </c>
      <c r="AB2291">
        <v>19422972</v>
      </c>
      <c r="AC2291">
        <v>14018521</v>
      </c>
      <c r="AF2291">
        <v>381680480</v>
      </c>
      <c r="AG2291">
        <v>165044912</v>
      </c>
      <c r="AH2291">
        <v>3424141</v>
      </c>
      <c r="AI2291">
        <v>10989974</v>
      </c>
      <c r="AJ2291">
        <v>14414115</v>
      </c>
      <c r="AK2291">
        <v>22177808</v>
      </c>
      <c r="AL2291">
        <v>44119896</v>
      </c>
      <c r="AM2291">
        <v>348741184</v>
      </c>
      <c r="AN2291">
        <v>170616592</v>
      </c>
      <c r="AO2291">
        <v>53967444</v>
      </c>
      <c r="AP2291">
        <v>267162752</v>
      </c>
      <c r="AQ2291">
        <v>318447744</v>
      </c>
      <c r="AR2291">
        <v>381680480</v>
      </c>
      <c r="AS2291">
        <v>348741184</v>
      </c>
      <c r="AT2291">
        <v>1037</v>
      </c>
      <c r="AU2291">
        <v>0.60799999999999998</v>
      </c>
      <c r="AW2291">
        <v>9.9225300000000002E-2</v>
      </c>
      <c r="AX2291">
        <v>0.56257500000000005</v>
      </c>
      <c r="AY2291">
        <v>1.63886E-2</v>
      </c>
      <c r="AZ2291">
        <v>70524</v>
      </c>
    </row>
    <row r="2292" spans="1:52">
      <c r="A2292">
        <v>2012</v>
      </c>
      <c r="B2292">
        <v>191649</v>
      </c>
      <c r="C2292" t="s">
        <v>164</v>
      </c>
      <c r="D2292" t="s">
        <v>129</v>
      </c>
      <c r="E2292">
        <f t="shared" si="35"/>
        <v>1</v>
      </c>
      <c r="F2292">
        <f>IF(ISNA(VLOOKUP(B2292,criteria!$U$2:$U$174,1,0)),0,1)</f>
        <v>1</v>
      </c>
      <c r="G2292">
        <v>0.58832335329341312</v>
      </c>
      <c r="H2292">
        <v>0.13319020356234096</v>
      </c>
      <c r="I2292">
        <v>21376</v>
      </c>
      <c r="J2292">
        <v>12576</v>
      </c>
      <c r="K2292">
        <v>1672</v>
      </c>
      <c r="L2292">
        <v>3</v>
      </c>
      <c r="M2292">
        <v>1675</v>
      </c>
      <c r="N2292">
        <v>11549</v>
      </c>
      <c r="O2292" t="s">
        <v>130</v>
      </c>
      <c r="P2292" t="s">
        <v>50</v>
      </c>
      <c r="Q2292" t="s">
        <v>51</v>
      </c>
      <c r="R2292">
        <v>-73.600800000000007</v>
      </c>
      <c r="S2292">
        <v>40.716000000000001</v>
      </c>
      <c r="T2292">
        <v>7.5999999999999998E-2</v>
      </c>
      <c r="U2292">
        <v>2984</v>
      </c>
      <c r="V2292">
        <v>362399648</v>
      </c>
      <c r="W2292">
        <v>269507584</v>
      </c>
      <c r="Y2292">
        <v>147068</v>
      </c>
      <c r="Z2292">
        <v>6918276</v>
      </c>
      <c r="AA2292">
        <v>2870742</v>
      </c>
      <c r="AB2292">
        <v>22592116</v>
      </c>
      <c r="AC2292">
        <v>14019111</v>
      </c>
      <c r="AF2292">
        <v>397438752</v>
      </c>
      <c r="AG2292">
        <v>165858864</v>
      </c>
      <c r="AH2292">
        <v>2700796</v>
      </c>
      <c r="AI2292">
        <v>12467328</v>
      </c>
      <c r="AJ2292">
        <v>15168124</v>
      </c>
      <c r="AK2292">
        <v>21826308</v>
      </c>
      <c r="AL2292">
        <v>43817912</v>
      </c>
      <c r="AM2292">
        <v>345693920</v>
      </c>
      <c r="AN2292">
        <v>171664752</v>
      </c>
      <c r="AO2292">
        <v>52759584</v>
      </c>
      <c r="AP2292">
        <v>318447744</v>
      </c>
      <c r="AQ2292">
        <v>360482176</v>
      </c>
      <c r="AR2292">
        <v>397438752</v>
      </c>
      <c r="AS2292">
        <v>345693920</v>
      </c>
      <c r="AT2292">
        <v>1066</v>
      </c>
      <c r="AU2292">
        <v>0.621</v>
      </c>
      <c r="AW2292">
        <v>9.8039200000000007E-2</v>
      </c>
      <c r="AX2292">
        <v>0.55177699999999996</v>
      </c>
      <c r="AY2292">
        <v>1.8688699999999999E-2</v>
      </c>
      <c r="AZ2292">
        <v>69512</v>
      </c>
    </row>
    <row r="2293" spans="1:52">
      <c r="A2293">
        <v>2013</v>
      </c>
      <c r="B2293">
        <v>191649</v>
      </c>
      <c r="C2293" t="s">
        <v>164</v>
      </c>
      <c r="D2293" t="s">
        <v>129</v>
      </c>
      <c r="E2293">
        <f t="shared" si="35"/>
        <v>1</v>
      </c>
      <c r="F2293">
        <f>IF(ISNA(VLOOKUP(B2293,criteria!$U$2:$U$174,1,0)),0,1)</f>
        <v>1</v>
      </c>
      <c r="G2293">
        <v>0.58707605683367792</v>
      </c>
      <c r="H2293">
        <v>0.11149408062340777</v>
      </c>
      <c r="I2293">
        <v>22733</v>
      </c>
      <c r="J2293">
        <v>13346</v>
      </c>
      <c r="K2293">
        <v>1484</v>
      </c>
      <c r="L2293">
        <v>4</v>
      </c>
      <c r="M2293">
        <v>1488</v>
      </c>
      <c r="N2293">
        <v>11549</v>
      </c>
      <c r="O2293" t="s">
        <v>130</v>
      </c>
      <c r="P2293" t="s">
        <v>50</v>
      </c>
      <c r="Q2293" t="s">
        <v>51</v>
      </c>
      <c r="R2293">
        <v>-73.600800000000007</v>
      </c>
      <c r="S2293">
        <v>40.716000000000001</v>
      </c>
      <c r="T2293">
        <v>5.1999999999999998E-2</v>
      </c>
      <c r="U2293">
        <v>3161</v>
      </c>
      <c r="V2293">
        <v>377564480</v>
      </c>
      <c r="W2293">
        <v>274301408</v>
      </c>
      <c r="Y2293">
        <v>219882</v>
      </c>
      <c r="Z2293">
        <v>6845659</v>
      </c>
      <c r="AA2293">
        <v>3001716</v>
      </c>
      <c r="AB2293">
        <v>20944550</v>
      </c>
      <c r="AC2293">
        <v>13106494</v>
      </c>
      <c r="AF2293">
        <v>420841216</v>
      </c>
      <c r="AG2293">
        <v>170171824</v>
      </c>
      <c r="AH2293">
        <v>3232502</v>
      </c>
      <c r="AI2293">
        <v>8872906</v>
      </c>
      <c r="AJ2293">
        <v>12105408</v>
      </c>
      <c r="AK2293">
        <v>22100658</v>
      </c>
      <c r="AL2293">
        <v>46285440</v>
      </c>
      <c r="AM2293">
        <v>350364896</v>
      </c>
      <c r="AN2293">
        <v>172176416</v>
      </c>
      <c r="AO2293">
        <v>53566152</v>
      </c>
      <c r="AP2293">
        <v>360482176</v>
      </c>
      <c r="AQ2293">
        <v>411699072</v>
      </c>
      <c r="AR2293">
        <v>420841216</v>
      </c>
      <c r="AS2293">
        <v>350364896</v>
      </c>
      <c r="AT2293">
        <v>982</v>
      </c>
      <c r="AU2293">
        <v>0.6</v>
      </c>
      <c r="AW2293">
        <v>9.97672E-2</v>
      </c>
      <c r="AX2293">
        <v>0.54938500000000001</v>
      </c>
      <c r="AY2293">
        <v>2.1283699999999999E-2</v>
      </c>
      <c r="AZ2293">
        <v>69876</v>
      </c>
    </row>
    <row r="2294" spans="1:52">
      <c r="A2294">
        <v>2014</v>
      </c>
      <c r="B2294">
        <v>191649</v>
      </c>
      <c r="C2294" t="s">
        <v>164</v>
      </c>
      <c r="D2294" t="s">
        <v>129</v>
      </c>
      <c r="E2294">
        <f t="shared" si="35"/>
        <v>1</v>
      </c>
      <c r="F2294">
        <f>IF(ISNA(VLOOKUP(B2294,criteria!$U$2:$U$174,1,0)),0,1)</f>
        <v>1</v>
      </c>
      <c r="G2294">
        <v>0.61611338487191147</v>
      </c>
      <c r="H2294">
        <v>0.10542502152786321</v>
      </c>
      <c r="I2294">
        <v>26388</v>
      </c>
      <c r="J2294">
        <v>16258</v>
      </c>
      <c r="K2294">
        <v>1713</v>
      </c>
      <c r="L2294">
        <v>1</v>
      </c>
      <c r="M2294">
        <v>1714</v>
      </c>
      <c r="T2294">
        <v>4.2000000000000003E-2</v>
      </c>
      <c r="U2294">
        <v>2977</v>
      </c>
      <c r="V2294">
        <v>392481984</v>
      </c>
      <c r="W2294">
        <v>276287264</v>
      </c>
      <c r="Y2294">
        <v>235875</v>
      </c>
      <c r="Z2294">
        <v>6298745</v>
      </c>
      <c r="AA2294">
        <v>16437552</v>
      </c>
      <c r="AB2294">
        <v>23840924</v>
      </c>
      <c r="AC2294">
        <v>13528309</v>
      </c>
      <c r="AF2294">
        <v>377323360</v>
      </c>
      <c r="AG2294">
        <v>177139648</v>
      </c>
      <c r="AH2294">
        <v>3042213</v>
      </c>
      <c r="AI2294">
        <v>9237278</v>
      </c>
      <c r="AJ2294">
        <v>12279491</v>
      </c>
      <c r="AK2294">
        <v>23925880</v>
      </c>
      <c r="AL2294">
        <v>49438720</v>
      </c>
      <c r="AM2294">
        <v>363762112</v>
      </c>
      <c r="AN2294">
        <v>173141408</v>
      </c>
      <c r="AO2294">
        <v>52855136</v>
      </c>
      <c r="AP2294">
        <v>411699072</v>
      </c>
      <c r="AQ2294">
        <v>410321600</v>
      </c>
      <c r="AR2294">
        <v>377323360</v>
      </c>
      <c r="AS2294">
        <v>363762112</v>
      </c>
      <c r="AT2294">
        <v>932</v>
      </c>
      <c r="AU2294">
        <v>0.6</v>
      </c>
      <c r="AW2294">
        <v>9.1424800000000001E-2</v>
      </c>
      <c r="AX2294">
        <v>0.55989299999999997</v>
      </c>
      <c r="AY2294">
        <v>1.7017000000000001E-2</v>
      </c>
      <c r="AZ2294">
        <v>70957</v>
      </c>
    </row>
    <row r="2295" spans="1:52">
      <c r="A2295">
        <v>2015</v>
      </c>
      <c r="B2295">
        <v>191649</v>
      </c>
      <c r="C2295" t="s">
        <v>164</v>
      </c>
      <c r="D2295" t="s">
        <v>129</v>
      </c>
      <c r="E2295">
        <f t="shared" si="35"/>
        <v>1</v>
      </c>
      <c r="F2295">
        <f>IF(ISNA(VLOOKUP(B2295,criteria!$U$2:$U$174,1,0)),0,1)</f>
        <v>1</v>
      </c>
      <c r="G2295">
        <v>0.6105533921617663</v>
      </c>
      <c r="H2295">
        <v>9.6606202457577534E-2</v>
      </c>
      <c r="I2295">
        <v>27991</v>
      </c>
      <c r="J2295">
        <v>17090</v>
      </c>
      <c r="K2295">
        <v>1648</v>
      </c>
      <c r="L2295">
        <v>3</v>
      </c>
      <c r="M2295">
        <v>1651</v>
      </c>
      <c r="N2295">
        <v>11549</v>
      </c>
      <c r="O2295" t="s">
        <v>130</v>
      </c>
      <c r="P2295" t="s">
        <v>50</v>
      </c>
      <c r="Q2295" t="s">
        <v>51</v>
      </c>
      <c r="R2295">
        <v>-73.600800000000007</v>
      </c>
      <c r="S2295">
        <v>40.716000000000001</v>
      </c>
      <c r="T2295">
        <v>3.3000000000000002E-2</v>
      </c>
      <c r="U2295">
        <v>2933</v>
      </c>
      <c r="V2295">
        <v>404495168</v>
      </c>
      <c r="W2295">
        <v>277843168</v>
      </c>
      <c r="Y2295">
        <v>60967</v>
      </c>
      <c r="Z2295">
        <v>6791799</v>
      </c>
      <c r="AA2295">
        <v>3950505</v>
      </c>
      <c r="AB2295">
        <v>27171814</v>
      </c>
      <c r="AC2295">
        <v>14214869</v>
      </c>
      <c r="AF2295">
        <v>407982240</v>
      </c>
      <c r="AG2295">
        <v>180860576</v>
      </c>
      <c r="AH2295">
        <v>2888840</v>
      </c>
      <c r="AI2295">
        <v>12097121</v>
      </c>
      <c r="AJ2295">
        <v>14985961</v>
      </c>
      <c r="AK2295">
        <v>23732340</v>
      </c>
      <c r="AL2295">
        <v>50555716</v>
      </c>
      <c r="AM2295">
        <v>368738880</v>
      </c>
      <c r="AN2295">
        <v>175622544</v>
      </c>
      <c r="AO2295">
        <v>52147684</v>
      </c>
      <c r="AP2295">
        <v>410321600</v>
      </c>
      <c r="AQ2295">
        <v>444920384</v>
      </c>
      <c r="AR2295">
        <v>407982240</v>
      </c>
      <c r="AS2295">
        <v>368738880</v>
      </c>
      <c r="AT2295">
        <v>913</v>
      </c>
      <c r="AU2295">
        <v>0.63600000000000001</v>
      </c>
      <c r="AW2295">
        <v>8.9531200000000005E-2</v>
      </c>
      <c r="AX2295">
        <v>0.58512500000000001</v>
      </c>
      <c r="AY2295">
        <v>1.6214300000000001E-2</v>
      </c>
      <c r="AZ2295">
        <v>71965</v>
      </c>
    </row>
    <row r="2296" spans="1:52">
      <c r="A2296">
        <v>2016</v>
      </c>
      <c r="B2296">
        <v>191649</v>
      </c>
      <c r="C2296" t="s">
        <v>164</v>
      </c>
      <c r="D2296" t="s">
        <v>129</v>
      </c>
      <c r="E2296">
        <f t="shared" si="35"/>
        <v>1</v>
      </c>
      <c r="F2296">
        <f>IF(ISNA(VLOOKUP(B2296,criteria!$U$2:$U$174,1,0)),0,1)</f>
        <v>1</v>
      </c>
      <c r="G2296">
        <v>0.62221756298703568</v>
      </c>
      <c r="H2296">
        <v>9.2496911153543748E-2</v>
      </c>
      <c r="I2296">
        <v>28617</v>
      </c>
      <c r="J2296">
        <v>17806</v>
      </c>
      <c r="K2296">
        <v>1646</v>
      </c>
      <c r="L2296">
        <v>1</v>
      </c>
      <c r="M2296">
        <v>1647</v>
      </c>
      <c r="N2296">
        <v>11549</v>
      </c>
      <c r="O2296" t="s">
        <v>130</v>
      </c>
      <c r="P2296" t="s">
        <v>50</v>
      </c>
      <c r="Q2296" t="s">
        <v>51</v>
      </c>
      <c r="R2296">
        <v>-73.600800000000007</v>
      </c>
      <c r="S2296">
        <v>40.716000000000001</v>
      </c>
      <c r="T2296">
        <v>2.7E-2</v>
      </c>
      <c r="U2296">
        <v>2649</v>
      </c>
      <c r="V2296">
        <v>429935040</v>
      </c>
      <c r="W2296">
        <v>291047040</v>
      </c>
      <c r="Y2296">
        <v>12317</v>
      </c>
      <c r="Z2296">
        <v>6789032</v>
      </c>
      <c r="AA2296">
        <v>5198253</v>
      </c>
      <c r="AB2296">
        <v>36279872</v>
      </c>
      <c r="AC2296">
        <v>16538092</v>
      </c>
      <c r="AF2296">
        <v>465160544</v>
      </c>
      <c r="AG2296">
        <v>184021456</v>
      </c>
      <c r="AH2296">
        <v>2058950</v>
      </c>
      <c r="AI2296">
        <v>14940175</v>
      </c>
      <c r="AJ2296">
        <v>16999124</v>
      </c>
      <c r="AK2296">
        <v>24396612</v>
      </c>
      <c r="AL2296">
        <v>53698616</v>
      </c>
      <c r="AM2296">
        <v>376416832</v>
      </c>
      <c r="AN2296">
        <v>178374464</v>
      </c>
      <c r="AO2296">
        <v>54142568</v>
      </c>
      <c r="AP2296">
        <v>444920384</v>
      </c>
      <c r="AQ2296">
        <v>553025152</v>
      </c>
      <c r="AR2296">
        <v>465160544</v>
      </c>
      <c r="AS2296">
        <v>376416832</v>
      </c>
      <c r="AT2296">
        <v>1046</v>
      </c>
      <c r="AU2296">
        <v>0.63100000000000001</v>
      </c>
      <c r="AW2296">
        <v>8.22021E-2</v>
      </c>
      <c r="AX2296">
        <v>0.59238299999999999</v>
      </c>
      <c r="AY2296">
        <v>1.5082999999999999E-2</v>
      </c>
      <c r="AZ2296">
        <v>72953</v>
      </c>
    </row>
    <row r="2297" spans="1:52">
      <c r="A2297">
        <v>2017</v>
      </c>
      <c r="B2297">
        <v>191649</v>
      </c>
      <c r="C2297" t="s">
        <v>164</v>
      </c>
      <c r="D2297" t="s">
        <v>129</v>
      </c>
      <c r="E2297">
        <f t="shared" si="35"/>
        <v>1</v>
      </c>
      <c r="F2297">
        <f>IF(ISNA(VLOOKUP(B2297,criteria!$U$2:$U$174,1,0)),0,1)</f>
        <v>1</v>
      </c>
      <c r="G2297">
        <v>0.63947329155475974</v>
      </c>
      <c r="H2297">
        <v>9.5549203756635365E-2</v>
      </c>
      <c r="I2297">
        <v>26808</v>
      </c>
      <c r="J2297">
        <v>17143</v>
      </c>
      <c r="K2297">
        <v>1637</v>
      </c>
      <c r="L2297">
        <v>1</v>
      </c>
      <c r="M2297">
        <v>1638</v>
      </c>
      <c r="N2297">
        <v>11549</v>
      </c>
      <c r="O2297" t="s">
        <v>130</v>
      </c>
      <c r="P2297" t="s">
        <v>50</v>
      </c>
      <c r="Q2297" t="s">
        <v>51</v>
      </c>
      <c r="R2297">
        <v>-73.600800000000007</v>
      </c>
      <c r="S2297">
        <v>40.716000000000001</v>
      </c>
      <c r="T2297">
        <v>2.7E-2</v>
      </c>
      <c r="U2297">
        <v>2482</v>
      </c>
      <c r="V2297">
        <v>442663136</v>
      </c>
      <c r="W2297">
        <v>294128320</v>
      </c>
      <c r="Y2297">
        <v>130114</v>
      </c>
      <c r="Z2297">
        <v>7033382</v>
      </c>
      <c r="AA2297">
        <v>6049774</v>
      </c>
      <c r="AB2297">
        <v>32841916</v>
      </c>
      <c r="AC2297">
        <v>15477928</v>
      </c>
      <c r="AF2297">
        <v>460647392</v>
      </c>
      <c r="AG2297">
        <v>176754496</v>
      </c>
      <c r="AH2297">
        <v>2094587</v>
      </c>
      <c r="AI2297">
        <v>10430269</v>
      </c>
      <c r="AJ2297">
        <v>12524856</v>
      </c>
      <c r="AK2297">
        <v>32546764</v>
      </c>
      <c r="AL2297">
        <v>55047220</v>
      </c>
      <c r="AM2297">
        <v>376931712</v>
      </c>
      <c r="AN2297">
        <v>181965488</v>
      </c>
      <c r="AO2297">
        <v>54212024</v>
      </c>
      <c r="AP2297">
        <v>553025152</v>
      </c>
      <c r="AQ2297">
        <v>611432640</v>
      </c>
      <c r="AR2297">
        <v>460647392</v>
      </c>
      <c r="AS2297">
        <v>376931712</v>
      </c>
    </row>
    <row r="2298" spans="1:52">
      <c r="A2298">
        <v>1990</v>
      </c>
      <c r="B2298">
        <v>191968</v>
      </c>
      <c r="C2298" t="s">
        <v>241</v>
      </c>
      <c r="D2298" t="s">
        <v>129</v>
      </c>
      <c r="E2298">
        <f t="shared" si="35"/>
        <v>0</v>
      </c>
      <c r="F2298">
        <f>IF(ISNA(VLOOKUP(B2298,criteria!$U$2:$U$174,1,0)),0,1)</f>
        <v>1</v>
      </c>
      <c r="G2298" t="s">
        <v>636</v>
      </c>
      <c r="H2298" t="s">
        <v>636</v>
      </c>
      <c r="N2298">
        <v>14850</v>
      </c>
      <c r="O2298" t="s">
        <v>130</v>
      </c>
      <c r="V2298">
        <v>69268000</v>
      </c>
      <c r="Z2298">
        <v>2344000</v>
      </c>
      <c r="AA2298">
        <v>2197000</v>
      </c>
      <c r="AB2298">
        <v>1445000</v>
      </c>
      <c r="AC2298">
        <v>4602000</v>
      </c>
      <c r="AF2298">
        <v>108136000</v>
      </c>
      <c r="AG2298">
        <v>23713000</v>
      </c>
      <c r="AH2298">
        <v>675000</v>
      </c>
      <c r="AI2298">
        <v>799000</v>
      </c>
      <c r="AJ2298">
        <v>1474000</v>
      </c>
      <c r="AK2298">
        <v>7429000</v>
      </c>
      <c r="AL2298">
        <v>6612000</v>
      </c>
      <c r="AM2298">
        <v>108044000</v>
      </c>
      <c r="AN2298">
        <v>33375000</v>
      </c>
      <c r="AO2298">
        <v>7622000</v>
      </c>
    </row>
    <row r="2299" spans="1:52">
      <c r="A2299">
        <v>1991</v>
      </c>
      <c r="B2299">
        <v>191968</v>
      </c>
      <c r="C2299" t="s">
        <v>241</v>
      </c>
      <c r="D2299" t="s">
        <v>129</v>
      </c>
      <c r="E2299">
        <f t="shared" si="35"/>
        <v>0</v>
      </c>
      <c r="F2299">
        <f>IF(ISNA(VLOOKUP(B2299,criteria!$U$2:$U$174,1,0)),0,1)</f>
        <v>1</v>
      </c>
      <c r="G2299" t="s">
        <v>636</v>
      </c>
      <c r="H2299" t="s">
        <v>636</v>
      </c>
      <c r="N2299">
        <v>14850</v>
      </c>
      <c r="O2299" t="s">
        <v>130</v>
      </c>
      <c r="V2299">
        <v>74602000</v>
      </c>
      <c r="Z2299">
        <v>2445000</v>
      </c>
      <c r="AA2299">
        <v>3809000</v>
      </c>
      <c r="AB2299">
        <v>883000</v>
      </c>
      <c r="AC2299">
        <v>5554000</v>
      </c>
      <c r="AF2299">
        <v>117193000</v>
      </c>
      <c r="AG2299">
        <v>25547000</v>
      </c>
      <c r="AH2299">
        <v>827000</v>
      </c>
      <c r="AI2299">
        <v>819000</v>
      </c>
      <c r="AJ2299">
        <v>1646000</v>
      </c>
      <c r="AK2299">
        <v>8226000</v>
      </c>
      <c r="AL2299">
        <v>7282000</v>
      </c>
      <c r="AM2299">
        <v>117098000</v>
      </c>
      <c r="AN2299">
        <v>36482000</v>
      </c>
      <c r="AO2299">
        <v>8627000</v>
      </c>
    </row>
    <row r="2300" spans="1:52">
      <c r="A2300">
        <v>1992</v>
      </c>
      <c r="B2300">
        <v>191968</v>
      </c>
      <c r="C2300" t="s">
        <v>241</v>
      </c>
      <c r="D2300" t="s">
        <v>129</v>
      </c>
      <c r="E2300">
        <f t="shared" si="35"/>
        <v>0</v>
      </c>
      <c r="F2300">
        <f>IF(ISNA(VLOOKUP(B2300,criteria!$U$2:$U$174,1,0)),0,1)</f>
        <v>1</v>
      </c>
      <c r="G2300" t="s">
        <v>636</v>
      </c>
      <c r="H2300" t="s">
        <v>636</v>
      </c>
      <c r="N2300">
        <v>14850</v>
      </c>
      <c r="O2300" t="s">
        <v>130</v>
      </c>
      <c r="V2300">
        <v>77615000</v>
      </c>
      <c r="Z2300">
        <v>2488000</v>
      </c>
      <c r="AA2300">
        <v>3652000</v>
      </c>
      <c r="AB2300">
        <v>2395000</v>
      </c>
      <c r="AC2300">
        <v>5063000</v>
      </c>
      <c r="AF2300">
        <v>121539000</v>
      </c>
      <c r="AG2300">
        <v>27666000</v>
      </c>
      <c r="AH2300">
        <v>663000</v>
      </c>
      <c r="AI2300">
        <v>931000</v>
      </c>
      <c r="AJ2300">
        <v>1594000</v>
      </c>
      <c r="AK2300">
        <v>7844000</v>
      </c>
      <c r="AL2300">
        <v>7021000</v>
      </c>
      <c r="AM2300">
        <v>120785000</v>
      </c>
      <c r="AN2300">
        <v>37609000</v>
      </c>
      <c r="AO2300">
        <v>9357000</v>
      </c>
    </row>
    <row r="2301" spans="1:52">
      <c r="A2301">
        <v>1993</v>
      </c>
      <c r="B2301">
        <v>191968</v>
      </c>
      <c r="C2301" t="s">
        <v>241</v>
      </c>
      <c r="D2301" t="s">
        <v>129</v>
      </c>
      <c r="E2301">
        <f t="shared" si="35"/>
        <v>0</v>
      </c>
      <c r="F2301">
        <f>IF(ISNA(VLOOKUP(B2301,criteria!$U$2:$U$174,1,0)),0,1)</f>
        <v>1</v>
      </c>
      <c r="G2301" t="s">
        <v>636</v>
      </c>
      <c r="H2301" t="s">
        <v>636</v>
      </c>
      <c r="N2301">
        <v>14850</v>
      </c>
      <c r="O2301" t="s">
        <v>130</v>
      </c>
      <c r="V2301">
        <v>78284000</v>
      </c>
      <c r="Z2301">
        <v>2884000</v>
      </c>
      <c r="AA2301">
        <v>3421000</v>
      </c>
      <c r="AB2301">
        <v>1648000</v>
      </c>
      <c r="AC2301">
        <v>4855000</v>
      </c>
      <c r="AF2301">
        <v>122394000</v>
      </c>
      <c r="AG2301">
        <v>29008000</v>
      </c>
      <c r="AH2301">
        <v>936000</v>
      </c>
      <c r="AI2301">
        <v>903000</v>
      </c>
      <c r="AJ2301">
        <v>1839000</v>
      </c>
      <c r="AK2301">
        <v>9006000</v>
      </c>
      <c r="AL2301">
        <v>7560000</v>
      </c>
      <c r="AM2301">
        <v>122507000</v>
      </c>
      <c r="AN2301">
        <v>40575000</v>
      </c>
      <c r="AO2301">
        <v>10864000</v>
      </c>
    </row>
    <row r="2302" spans="1:52">
      <c r="A2302">
        <v>1994</v>
      </c>
      <c r="B2302">
        <v>191968</v>
      </c>
      <c r="C2302" t="s">
        <v>241</v>
      </c>
      <c r="D2302" t="s">
        <v>129</v>
      </c>
      <c r="E2302">
        <f t="shared" si="35"/>
        <v>0</v>
      </c>
      <c r="F2302">
        <f>IF(ISNA(VLOOKUP(B2302,criteria!$U$2:$U$174,1,0)),0,1)</f>
        <v>1</v>
      </c>
      <c r="G2302" t="s">
        <v>636</v>
      </c>
      <c r="H2302" t="s">
        <v>636</v>
      </c>
      <c r="N2302">
        <v>14850</v>
      </c>
      <c r="O2302" t="s">
        <v>130</v>
      </c>
      <c r="V2302">
        <v>79001000</v>
      </c>
      <c r="Z2302">
        <v>2631000</v>
      </c>
      <c r="AA2302">
        <v>3735000</v>
      </c>
      <c r="AB2302">
        <v>1194000</v>
      </c>
      <c r="AC2302">
        <v>3850000</v>
      </c>
      <c r="AF2302">
        <v>123328000</v>
      </c>
      <c r="AG2302">
        <v>30059000</v>
      </c>
      <c r="AH2302">
        <v>982000</v>
      </c>
      <c r="AI2302">
        <v>885000</v>
      </c>
      <c r="AJ2302">
        <v>1867000</v>
      </c>
      <c r="AK2302">
        <v>8953000</v>
      </c>
      <c r="AL2302">
        <v>7663000</v>
      </c>
      <c r="AM2302">
        <v>124189000</v>
      </c>
      <c r="AN2302">
        <v>42300000</v>
      </c>
      <c r="AO2302">
        <v>13029000</v>
      </c>
    </row>
    <row r="2303" spans="1:52">
      <c r="A2303">
        <v>1995</v>
      </c>
      <c r="B2303">
        <v>191968</v>
      </c>
      <c r="C2303" t="s">
        <v>241</v>
      </c>
      <c r="D2303" t="s">
        <v>129</v>
      </c>
      <c r="E2303">
        <f t="shared" si="35"/>
        <v>0</v>
      </c>
      <c r="F2303">
        <f>IF(ISNA(VLOOKUP(B2303,criteria!$U$2:$U$174,1,0)),0,1)</f>
        <v>1</v>
      </c>
      <c r="G2303" t="s">
        <v>636</v>
      </c>
      <c r="H2303" t="s">
        <v>636</v>
      </c>
      <c r="N2303">
        <v>14850</v>
      </c>
      <c r="O2303" t="s">
        <v>130</v>
      </c>
      <c r="V2303">
        <v>86038000</v>
      </c>
      <c r="Z2303">
        <v>2998000</v>
      </c>
      <c r="AA2303">
        <v>823000</v>
      </c>
      <c r="AB2303">
        <v>1556000</v>
      </c>
      <c r="AC2303">
        <v>4261000</v>
      </c>
      <c r="AF2303">
        <v>130897000</v>
      </c>
      <c r="AG2303">
        <v>29498000</v>
      </c>
      <c r="AH2303">
        <v>925000</v>
      </c>
      <c r="AI2303">
        <v>939000</v>
      </c>
      <c r="AJ2303">
        <v>1864000</v>
      </c>
      <c r="AK2303">
        <v>9021000</v>
      </c>
      <c r="AL2303">
        <v>7919000</v>
      </c>
      <c r="AM2303">
        <v>130634000</v>
      </c>
      <c r="AN2303">
        <v>41366000</v>
      </c>
      <c r="AO2303">
        <v>11900000</v>
      </c>
    </row>
    <row r="2304" spans="1:52">
      <c r="A2304">
        <v>1996</v>
      </c>
      <c r="B2304">
        <v>191968</v>
      </c>
      <c r="C2304" t="s">
        <v>241</v>
      </c>
      <c r="D2304" t="s">
        <v>129</v>
      </c>
      <c r="E2304">
        <f t="shared" si="35"/>
        <v>0</v>
      </c>
      <c r="F2304">
        <f>IF(ISNA(VLOOKUP(B2304,criteria!$U$2:$U$174,1,0)),0,1)</f>
        <v>1</v>
      </c>
      <c r="G2304" t="s">
        <v>636</v>
      </c>
      <c r="H2304" t="s">
        <v>636</v>
      </c>
      <c r="N2304">
        <v>14850</v>
      </c>
      <c r="O2304" t="s">
        <v>130</v>
      </c>
      <c r="V2304">
        <v>90494000</v>
      </c>
      <c r="W2304">
        <v>59389000</v>
      </c>
      <c r="Z2304">
        <v>1428000</v>
      </c>
      <c r="AA2304">
        <v>926000</v>
      </c>
      <c r="AB2304">
        <v>12858000</v>
      </c>
      <c r="AF2304">
        <v>129064000</v>
      </c>
      <c r="AG2304">
        <v>40315000</v>
      </c>
      <c r="AH2304">
        <v>848000</v>
      </c>
      <c r="AI2304">
        <v>712000</v>
      </c>
      <c r="AJ2304">
        <v>1560000</v>
      </c>
      <c r="AK2304">
        <v>9380000</v>
      </c>
      <c r="AL2304">
        <v>8639000</v>
      </c>
      <c r="AM2304">
        <v>101374000</v>
      </c>
      <c r="AR2304">
        <v>129064000</v>
      </c>
      <c r="AS2304">
        <v>101374000</v>
      </c>
      <c r="AT2304">
        <v>1190</v>
      </c>
      <c r="AU2304">
        <v>0.72599999999999998</v>
      </c>
    </row>
    <row r="2305" spans="1:52">
      <c r="A2305">
        <v>1997</v>
      </c>
      <c r="B2305">
        <v>191968</v>
      </c>
      <c r="C2305" t="s">
        <v>241</v>
      </c>
      <c r="D2305" t="s">
        <v>129</v>
      </c>
      <c r="E2305">
        <f t="shared" si="35"/>
        <v>0</v>
      </c>
      <c r="F2305">
        <f>IF(ISNA(VLOOKUP(B2305,criteria!$U$2:$U$174,1,0)),0,1)</f>
        <v>1</v>
      </c>
      <c r="G2305" t="s">
        <v>636</v>
      </c>
      <c r="H2305" t="s">
        <v>636</v>
      </c>
      <c r="N2305">
        <v>14850</v>
      </c>
      <c r="O2305" t="s">
        <v>130</v>
      </c>
      <c r="V2305">
        <v>62611000</v>
      </c>
      <c r="W2305">
        <v>62611000</v>
      </c>
      <c r="Z2305">
        <v>2423000</v>
      </c>
      <c r="AA2305">
        <v>899000</v>
      </c>
      <c r="AB2305">
        <v>2509000</v>
      </c>
      <c r="AC2305">
        <v>975000</v>
      </c>
      <c r="AF2305">
        <v>136004000</v>
      </c>
      <c r="AG2305">
        <v>42679000</v>
      </c>
      <c r="AH2305">
        <v>1424000</v>
      </c>
      <c r="AI2305">
        <v>779000</v>
      </c>
      <c r="AJ2305">
        <v>2203000</v>
      </c>
      <c r="AK2305">
        <v>9881000</v>
      </c>
      <c r="AL2305">
        <v>9145000</v>
      </c>
      <c r="AM2305">
        <v>109034000</v>
      </c>
      <c r="AN2305">
        <v>47303000</v>
      </c>
      <c r="AO2305">
        <v>12970000</v>
      </c>
      <c r="AR2305">
        <v>136004000</v>
      </c>
      <c r="AS2305">
        <v>109034000</v>
      </c>
      <c r="AT2305">
        <v>1107</v>
      </c>
      <c r="AU2305">
        <v>0.70699999999999996</v>
      </c>
      <c r="AW2305">
        <v>4.1034099999999997E-2</v>
      </c>
      <c r="AX2305">
        <v>0.55396000000000001</v>
      </c>
      <c r="AY2305">
        <v>7.3861300000000003E-3</v>
      </c>
      <c r="AZ2305">
        <v>56737</v>
      </c>
    </row>
    <row r="2306" spans="1:52">
      <c r="A2306">
        <v>1998</v>
      </c>
      <c r="B2306">
        <v>191968</v>
      </c>
      <c r="C2306" t="s">
        <v>241</v>
      </c>
      <c r="D2306" t="s">
        <v>129</v>
      </c>
      <c r="E2306">
        <f t="shared" ref="E2306:E2369" si="36">IF(M2306&gt;999,1,0)</f>
        <v>0</v>
      </c>
      <c r="F2306">
        <f>IF(ISNA(VLOOKUP(B2306,criteria!$U$2:$U$174,1,0)),0,1)</f>
        <v>1</v>
      </c>
      <c r="G2306" t="s">
        <v>636</v>
      </c>
      <c r="H2306" t="s">
        <v>636</v>
      </c>
      <c r="N2306">
        <v>14850</v>
      </c>
      <c r="O2306" t="s">
        <v>130</v>
      </c>
      <c r="V2306">
        <v>64414000</v>
      </c>
      <c r="W2306">
        <v>64414000</v>
      </c>
      <c r="Z2306">
        <v>2878000</v>
      </c>
      <c r="AA2306">
        <v>940000</v>
      </c>
      <c r="AB2306">
        <v>2517000</v>
      </c>
      <c r="AC2306">
        <v>963000</v>
      </c>
      <c r="AF2306">
        <v>112851000</v>
      </c>
      <c r="AG2306">
        <v>44407000</v>
      </c>
      <c r="AH2306">
        <v>1995000</v>
      </c>
      <c r="AI2306">
        <v>1204000</v>
      </c>
      <c r="AJ2306">
        <v>3199000</v>
      </c>
      <c r="AK2306">
        <v>10330000</v>
      </c>
      <c r="AL2306">
        <v>9549000</v>
      </c>
      <c r="AM2306">
        <v>111395000</v>
      </c>
      <c r="AN2306">
        <v>50106000</v>
      </c>
      <c r="AO2306">
        <v>13308000</v>
      </c>
      <c r="AR2306">
        <v>112851000</v>
      </c>
      <c r="AS2306">
        <v>111395000</v>
      </c>
      <c r="AT2306">
        <v>947</v>
      </c>
      <c r="AU2306">
        <v>0.69399999999999995</v>
      </c>
      <c r="AW2306">
        <v>3.5980699999999997E-2</v>
      </c>
      <c r="AX2306">
        <v>0.58534399999999998</v>
      </c>
      <c r="AY2306">
        <v>8.3369900000000007E-3</v>
      </c>
      <c r="AZ2306">
        <v>58613</v>
      </c>
    </row>
    <row r="2307" spans="1:52">
      <c r="A2307">
        <v>1999</v>
      </c>
      <c r="B2307">
        <v>191968</v>
      </c>
      <c r="C2307" t="s">
        <v>241</v>
      </c>
      <c r="D2307" t="s">
        <v>129</v>
      </c>
      <c r="E2307">
        <f t="shared" si="36"/>
        <v>0</v>
      </c>
      <c r="F2307">
        <f>IF(ISNA(VLOOKUP(B2307,criteria!$U$2:$U$174,1,0)),0,1)</f>
        <v>1</v>
      </c>
      <c r="G2307" t="s">
        <v>636</v>
      </c>
      <c r="H2307" t="s">
        <v>636</v>
      </c>
      <c r="N2307">
        <v>14850</v>
      </c>
      <c r="O2307" t="s">
        <v>130</v>
      </c>
      <c r="V2307">
        <v>106032000</v>
      </c>
      <c r="W2307">
        <v>67930000</v>
      </c>
      <c r="Z2307">
        <v>3540000</v>
      </c>
      <c r="AA2307">
        <v>1137000</v>
      </c>
      <c r="AB2307">
        <v>3738000</v>
      </c>
      <c r="AC2307">
        <v>1002000</v>
      </c>
      <c r="AF2307">
        <v>124596000</v>
      </c>
      <c r="AG2307">
        <v>47974000</v>
      </c>
      <c r="AH2307">
        <v>2538000</v>
      </c>
      <c r="AI2307">
        <v>1194000</v>
      </c>
      <c r="AJ2307">
        <v>3732000</v>
      </c>
      <c r="AK2307">
        <v>10962000</v>
      </c>
      <c r="AL2307">
        <v>10739000</v>
      </c>
      <c r="AM2307">
        <v>118918000</v>
      </c>
      <c r="AN2307">
        <v>53656000</v>
      </c>
      <c r="AO2307">
        <v>14208000</v>
      </c>
      <c r="AR2307">
        <v>124596000</v>
      </c>
      <c r="AS2307">
        <v>118918000</v>
      </c>
      <c r="AT2307">
        <v>966</v>
      </c>
      <c r="AU2307">
        <v>0.72899999999999998</v>
      </c>
      <c r="AW2307">
        <v>3.7666499999999999E-2</v>
      </c>
      <c r="AX2307">
        <v>0.57096899999999995</v>
      </c>
      <c r="AY2307">
        <v>9.6463E-3</v>
      </c>
      <c r="AZ2307">
        <v>62535</v>
      </c>
    </row>
    <row r="2308" spans="1:52">
      <c r="A2308">
        <v>2000</v>
      </c>
      <c r="B2308">
        <v>191968</v>
      </c>
      <c r="C2308" t="s">
        <v>241</v>
      </c>
      <c r="D2308" t="s">
        <v>129</v>
      </c>
      <c r="E2308">
        <f t="shared" si="36"/>
        <v>0</v>
      </c>
      <c r="F2308">
        <f>IF(ISNA(VLOOKUP(B2308,criteria!$U$2:$U$174,1,0)),0,1)</f>
        <v>1</v>
      </c>
      <c r="G2308" t="s">
        <v>636</v>
      </c>
      <c r="H2308" t="s">
        <v>636</v>
      </c>
      <c r="N2308">
        <v>148507188</v>
      </c>
      <c r="O2308" t="s">
        <v>130</v>
      </c>
      <c r="V2308">
        <v>114511120</v>
      </c>
      <c r="W2308">
        <v>71994944</v>
      </c>
      <c r="Z2308">
        <v>3316945</v>
      </c>
      <c r="AA2308">
        <v>1047497</v>
      </c>
      <c r="AB2308">
        <v>3643132</v>
      </c>
      <c r="AC2308">
        <v>1231649</v>
      </c>
      <c r="AF2308">
        <v>125086128</v>
      </c>
      <c r="AG2308">
        <v>50742088</v>
      </c>
      <c r="AH2308">
        <v>2129214</v>
      </c>
      <c r="AI2308">
        <v>1382022</v>
      </c>
      <c r="AJ2308">
        <v>3511236</v>
      </c>
      <c r="AK2308">
        <v>11964184</v>
      </c>
      <c r="AL2308">
        <v>11521270</v>
      </c>
      <c r="AM2308">
        <v>125060392</v>
      </c>
      <c r="AN2308">
        <v>56051772</v>
      </c>
      <c r="AO2308">
        <v>15408137</v>
      </c>
      <c r="AR2308">
        <v>125086128</v>
      </c>
      <c r="AS2308">
        <v>125060392</v>
      </c>
      <c r="AT2308">
        <v>1228</v>
      </c>
      <c r="AU2308">
        <v>0.75600000000000001</v>
      </c>
      <c r="AW2308">
        <v>3.7195400000000003E-2</v>
      </c>
      <c r="AX2308">
        <v>0.56220599999999998</v>
      </c>
      <c r="AY2308">
        <v>1.02608E-2</v>
      </c>
      <c r="AZ2308">
        <v>63832</v>
      </c>
    </row>
    <row r="2309" spans="1:52">
      <c r="A2309">
        <v>2001</v>
      </c>
      <c r="B2309">
        <v>191968</v>
      </c>
      <c r="C2309" t="s">
        <v>241</v>
      </c>
      <c r="D2309" t="s">
        <v>129</v>
      </c>
      <c r="E2309">
        <f t="shared" si="36"/>
        <v>1</v>
      </c>
      <c r="F2309">
        <f>IF(ISNA(VLOOKUP(B2309,criteria!$U$2:$U$174,1,0)),0,1)</f>
        <v>1</v>
      </c>
      <c r="G2309">
        <v>0.65793983244478293</v>
      </c>
      <c r="H2309">
        <v>0.25394298943712923</v>
      </c>
      <c r="I2309">
        <v>10504</v>
      </c>
      <c r="J2309">
        <v>6911</v>
      </c>
      <c r="K2309">
        <v>1755</v>
      </c>
      <c r="L2309">
        <v>0</v>
      </c>
      <c r="M2309">
        <v>1755</v>
      </c>
      <c r="N2309">
        <v>148507188</v>
      </c>
      <c r="O2309" t="s">
        <v>130</v>
      </c>
      <c r="V2309">
        <v>125754448</v>
      </c>
      <c r="W2309">
        <v>79051000</v>
      </c>
      <c r="Z2309">
        <v>4084508</v>
      </c>
      <c r="AA2309">
        <v>910809</v>
      </c>
      <c r="AB2309">
        <v>4039204</v>
      </c>
      <c r="AC2309">
        <v>1704489</v>
      </c>
      <c r="AF2309">
        <v>124581592</v>
      </c>
      <c r="AG2309">
        <v>52501092</v>
      </c>
      <c r="AH2309">
        <v>2429129</v>
      </c>
      <c r="AI2309">
        <v>1431173</v>
      </c>
      <c r="AJ2309">
        <v>3860302</v>
      </c>
      <c r="AK2309">
        <v>12614720</v>
      </c>
      <c r="AL2309">
        <v>12332381</v>
      </c>
      <c r="AM2309">
        <v>133644352</v>
      </c>
      <c r="AN2309">
        <v>60432636</v>
      </c>
      <c r="AO2309">
        <v>16051015</v>
      </c>
      <c r="AR2309">
        <v>124581592</v>
      </c>
      <c r="AS2309">
        <v>133644352</v>
      </c>
      <c r="AT2309">
        <v>1033</v>
      </c>
      <c r="AU2309">
        <v>0.72399999999999998</v>
      </c>
      <c r="AW2309">
        <v>2.2903699999999999E-2</v>
      </c>
      <c r="AX2309">
        <v>0.57492200000000004</v>
      </c>
      <c r="AY2309">
        <v>6.2111800000000002E-3</v>
      </c>
      <c r="AZ2309">
        <v>66429.5</v>
      </c>
    </row>
    <row r="2310" spans="1:52">
      <c r="A2310">
        <v>2002</v>
      </c>
      <c r="B2310">
        <v>191968</v>
      </c>
      <c r="C2310" t="s">
        <v>241</v>
      </c>
      <c r="D2310" t="s">
        <v>129</v>
      </c>
      <c r="E2310">
        <f t="shared" si="36"/>
        <v>1</v>
      </c>
      <c r="F2310">
        <f>IF(ISNA(VLOOKUP(B2310,criteria!$U$2:$U$174,1,0)),0,1)</f>
        <v>1</v>
      </c>
      <c r="G2310">
        <v>0.56346749226006188</v>
      </c>
      <c r="H2310">
        <v>0.23830455259026687</v>
      </c>
      <c r="I2310">
        <v>11305</v>
      </c>
      <c r="J2310">
        <v>6370</v>
      </c>
      <c r="K2310">
        <v>1518</v>
      </c>
      <c r="L2310">
        <v>0</v>
      </c>
      <c r="M2310">
        <v>1518</v>
      </c>
      <c r="N2310" t="s">
        <v>215</v>
      </c>
      <c r="O2310" t="s">
        <v>130</v>
      </c>
      <c r="V2310">
        <v>132049392</v>
      </c>
      <c r="W2310">
        <v>82310872</v>
      </c>
      <c r="Z2310">
        <v>3829776</v>
      </c>
      <c r="AA2310">
        <v>910829</v>
      </c>
      <c r="AB2310">
        <v>41003520</v>
      </c>
      <c r="AC2310">
        <v>1501927</v>
      </c>
      <c r="AF2310">
        <v>168862720</v>
      </c>
      <c r="AG2310">
        <v>57716192</v>
      </c>
      <c r="AH2310">
        <v>2229921</v>
      </c>
      <c r="AI2310">
        <v>1389042</v>
      </c>
      <c r="AJ2310">
        <v>3618963</v>
      </c>
      <c r="AK2310">
        <v>13511651</v>
      </c>
      <c r="AL2310">
        <v>12534183</v>
      </c>
      <c r="AM2310">
        <v>142199120</v>
      </c>
      <c r="AN2310">
        <v>62518584</v>
      </c>
      <c r="AO2310">
        <v>16510222</v>
      </c>
      <c r="AP2310">
        <v>156006080</v>
      </c>
      <c r="AQ2310">
        <v>144224304</v>
      </c>
      <c r="AR2310">
        <v>168862720</v>
      </c>
      <c r="AS2310">
        <v>142199120</v>
      </c>
      <c r="AT2310">
        <v>1036</v>
      </c>
      <c r="AU2310">
        <v>0.73099999999999998</v>
      </c>
      <c r="AW2310">
        <v>2.39271E-2</v>
      </c>
      <c r="AX2310">
        <v>0.58982199999999996</v>
      </c>
      <c r="AY2310">
        <v>5.3171299999999998E-3</v>
      </c>
      <c r="AZ2310">
        <v>68079</v>
      </c>
    </row>
    <row r="2311" spans="1:52">
      <c r="A2311">
        <v>2003</v>
      </c>
      <c r="B2311">
        <v>191968</v>
      </c>
      <c r="C2311" t="s">
        <v>241</v>
      </c>
      <c r="D2311" t="s">
        <v>129</v>
      </c>
      <c r="E2311">
        <f t="shared" si="36"/>
        <v>1</v>
      </c>
      <c r="F2311">
        <f>IF(ISNA(VLOOKUP(B2311,criteria!$U$2:$U$174,1,0)),0,1)</f>
        <v>1</v>
      </c>
      <c r="G2311">
        <v>0.63436619718309861</v>
      </c>
      <c r="H2311">
        <v>0.23460627590290112</v>
      </c>
      <c r="I2311">
        <v>10650</v>
      </c>
      <c r="J2311">
        <v>6756</v>
      </c>
      <c r="K2311">
        <v>1584</v>
      </c>
      <c r="L2311">
        <v>1</v>
      </c>
      <c r="M2311">
        <v>1585</v>
      </c>
      <c r="N2311" t="s">
        <v>215</v>
      </c>
      <c r="O2311" t="s">
        <v>130</v>
      </c>
      <c r="V2311">
        <v>140426720</v>
      </c>
      <c r="W2311">
        <v>86264088</v>
      </c>
      <c r="Z2311">
        <v>4082878</v>
      </c>
      <c r="AA2311">
        <v>970350</v>
      </c>
      <c r="AB2311">
        <v>12304904</v>
      </c>
      <c r="AC2311">
        <v>1344478</v>
      </c>
      <c r="AF2311">
        <v>180073104</v>
      </c>
      <c r="AG2311">
        <v>60598620</v>
      </c>
      <c r="AH2311">
        <v>2473169</v>
      </c>
      <c r="AI2311">
        <v>1466568</v>
      </c>
      <c r="AJ2311">
        <v>3939737</v>
      </c>
      <c r="AK2311">
        <v>12942092</v>
      </c>
      <c r="AL2311">
        <v>13279974</v>
      </c>
      <c r="AM2311">
        <v>149698912</v>
      </c>
      <c r="AN2311">
        <v>67389808</v>
      </c>
      <c r="AO2311">
        <v>19311870</v>
      </c>
      <c r="AP2311">
        <v>144224304</v>
      </c>
      <c r="AQ2311">
        <v>164433024</v>
      </c>
      <c r="AR2311">
        <v>180073104</v>
      </c>
      <c r="AS2311">
        <v>149698912</v>
      </c>
      <c r="AT2311">
        <v>1012</v>
      </c>
      <c r="AU2311">
        <v>0.75700000000000001</v>
      </c>
      <c r="AW2311">
        <v>2.6004699999999999E-2</v>
      </c>
      <c r="AX2311">
        <v>0.59022799999999997</v>
      </c>
      <c r="AY2311">
        <v>5.1221399999999999E-3</v>
      </c>
      <c r="AZ2311">
        <v>68887.5</v>
      </c>
    </row>
    <row r="2312" spans="1:52">
      <c r="A2312">
        <v>2004</v>
      </c>
      <c r="B2312">
        <v>191968</v>
      </c>
      <c r="C2312" t="s">
        <v>241</v>
      </c>
      <c r="D2312" t="s">
        <v>129</v>
      </c>
      <c r="E2312">
        <f t="shared" si="36"/>
        <v>1</v>
      </c>
      <c r="F2312">
        <f>IF(ISNA(VLOOKUP(B2312,criteria!$U$2:$U$174,1,0)),0,1)</f>
        <v>1</v>
      </c>
      <c r="G2312">
        <v>0.63003431461080006</v>
      </c>
      <c r="H2312">
        <v>0.20925899383689264</v>
      </c>
      <c r="I2312">
        <v>11074</v>
      </c>
      <c r="J2312">
        <v>6977</v>
      </c>
      <c r="K2312">
        <v>1460</v>
      </c>
      <c r="L2312">
        <v>0</v>
      </c>
      <c r="M2312">
        <v>1460</v>
      </c>
      <c r="N2312" t="s">
        <v>215</v>
      </c>
      <c r="O2312" t="s">
        <v>130</v>
      </c>
      <c r="P2312" t="s">
        <v>50</v>
      </c>
      <c r="V2312">
        <v>146073120</v>
      </c>
      <c r="W2312">
        <v>90833648</v>
      </c>
      <c r="Z2312">
        <v>3686760</v>
      </c>
      <c r="AA2312">
        <v>935788</v>
      </c>
      <c r="AB2312">
        <v>7282112</v>
      </c>
      <c r="AC2312">
        <v>1383042</v>
      </c>
      <c r="AF2312">
        <v>173562560</v>
      </c>
      <c r="AG2312">
        <v>63128048</v>
      </c>
      <c r="AH2312">
        <v>2167669</v>
      </c>
      <c r="AI2312">
        <v>1578609</v>
      </c>
      <c r="AJ2312">
        <v>3746278</v>
      </c>
      <c r="AK2312">
        <v>13344905</v>
      </c>
      <c r="AL2312">
        <v>14948537</v>
      </c>
      <c r="AM2312">
        <v>156079632</v>
      </c>
      <c r="AN2312">
        <v>67064360</v>
      </c>
      <c r="AO2312">
        <v>20469388</v>
      </c>
      <c r="AP2312">
        <v>164433024</v>
      </c>
      <c r="AQ2312">
        <v>181625856</v>
      </c>
      <c r="AR2312">
        <v>173562560</v>
      </c>
      <c r="AS2312">
        <v>156079632</v>
      </c>
      <c r="AT2312">
        <v>1160</v>
      </c>
      <c r="AU2312">
        <v>0.73099999999999998</v>
      </c>
      <c r="AW2312">
        <v>2.2040799999999999E-2</v>
      </c>
      <c r="AX2312">
        <v>0.57632700000000003</v>
      </c>
      <c r="AY2312">
        <v>4.0816300000000002E-3</v>
      </c>
      <c r="AZ2312">
        <v>71428.5</v>
      </c>
    </row>
    <row r="2313" spans="1:52">
      <c r="A2313">
        <v>2005</v>
      </c>
      <c r="B2313">
        <v>191968</v>
      </c>
      <c r="C2313" t="s">
        <v>165</v>
      </c>
      <c r="D2313" t="s">
        <v>129</v>
      </c>
      <c r="E2313">
        <f t="shared" si="36"/>
        <v>1</v>
      </c>
      <c r="F2313">
        <f>IF(ISNA(VLOOKUP(B2313,criteria!$U$2:$U$174,1,0)),0,1)</f>
        <v>1</v>
      </c>
      <c r="G2313">
        <v>0.70984035356724096</v>
      </c>
      <c r="H2313">
        <v>0.21346886912325286</v>
      </c>
      <c r="I2313">
        <v>11087</v>
      </c>
      <c r="J2313">
        <v>7870</v>
      </c>
      <c r="K2313">
        <v>1680</v>
      </c>
      <c r="L2313">
        <v>0</v>
      </c>
      <c r="M2313">
        <v>1680</v>
      </c>
      <c r="N2313" t="s">
        <v>215</v>
      </c>
      <c r="O2313" t="s">
        <v>130</v>
      </c>
      <c r="P2313" t="s">
        <v>50</v>
      </c>
      <c r="Q2313" t="s">
        <v>52</v>
      </c>
      <c r="V2313">
        <v>156808016</v>
      </c>
      <c r="W2313">
        <v>99100032</v>
      </c>
      <c r="Z2313">
        <v>3179466</v>
      </c>
      <c r="AA2313">
        <v>1005428</v>
      </c>
      <c r="AB2313">
        <v>11609146</v>
      </c>
      <c r="AC2313">
        <v>628062</v>
      </c>
      <c r="AF2313">
        <v>199026352</v>
      </c>
      <c r="AG2313">
        <v>66789368</v>
      </c>
      <c r="AH2313">
        <v>1784358</v>
      </c>
      <c r="AI2313">
        <v>1508856</v>
      </c>
      <c r="AJ2313">
        <v>3293214</v>
      </c>
      <c r="AK2313">
        <v>14091368</v>
      </c>
      <c r="AL2313">
        <v>15056819</v>
      </c>
      <c r="AM2313">
        <v>163861968</v>
      </c>
      <c r="AN2313">
        <v>69540840</v>
      </c>
      <c r="AO2313">
        <v>21463538</v>
      </c>
      <c r="AP2313">
        <v>181625856</v>
      </c>
      <c r="AQ2313">
        <v>205696288</v>
      </c>
      <c r="AR2313">
        <v>199026352</v>
      </c>
      <c r="AS2313">
        <v>163861968</v>
      </c>
      <c r="AT2313">
        <v>1287</v>
      </c>
      <c r="AU2313">
        <v>0.76800000000000002</v>
      </c>
      <c r="AW2313">
        <v>2.1978000000000001E-2</v>
      </c>
      <c r="AX2313">
        <v>0.54905800000000005</v>
      </c>
      <c r="AY2313">
        <v>5.1020400000000004E-3</v>
      </c>
      <c r="AZ2313">
        <v>73017</v>
      </c>
    </row>
    <row r="2314" spans="1:52">
      <c r="A2314">
        <v>2006</v>
      </c>
      <c r="B2314">
        <v>191968</v>
      </c>
      <c r="C2314" t="s">
        <v>165</v>
      </c>
      <c r="D2314" t="s">
        <v>129</v>
      </c>
      <c r="E2314">
        <f t="shared" si="36"/>
        <v>1</v>
      </c>
      <c r="F2314">
        <f>IF(ISNA(VLOOKUP(B2314,criteria!$U$2:$U$174,1,0)),0,1)</f>
        <v>1</v>
      </c>
      <c r="G2314">
        <v>0.6306919461999676</v>
      </c>
      <c r="H2314">
        <v>0.19565775950668038</v>
      </c>
      <c r="I2314">
        <v>12342</v>
      </c>
      <c r="J2314">
        <v>7784</v>
      </c>
      <c r="K2314">
        <v>1521</v>
      </c>
      <c r="L2314">
        <v>2</v>
      </c>
      <c r="M2314">
        <v>1523</v>
      </c>
      <c r="N2314" t="s">
        <v>215</v>
      </c>
      <c r="O2314" t="s">
        <v>130</v>
      </c>
      <c r="P2314" t="s">
        <v>50</v>
      </c>
      <c r="Q2314" t="s">
        <v>52</v>
      </c>
      <c r="V2314">
        <v>166233728</v>
      </c>
      <c r="W2314">
        <v>105839352</v>
      </c>
      <c r="Z2314">
        <v>3209943</v>
      </c>
      <c r="AA2314">
        <v>1173983</v>
      </c>
      <c r="AB2314">
        <v>15732589</v>
      </c>
      <c r="AC2314">
        <v>-5844288</v>
      </c>
      <c r="AF2314">
        <v>213758400</v>
      </c>
      <c r="AG2314">
        <v>71457296</v>
      </c>
      <c r="AH2314">
        <v>1624762</v>
      </c>
      <c r="AI2314">
        <v>1498852</v>
      </c>
      <c r="AJ2314">
        <v>3123614</v>
      </c>
      <c r="AK2314">
        <v>15555685</v>
      </c>
      <c r="AL2314">
        <v>16699035</v>
      </c>
      <c r="AM2314">
        <v>174512832</v>
      </c>
      <c r="AN2314">
        <v>73093808</v>
      </c>
      <c r="AO2314">
        <v>21635864</v>
      </c>
      <c r="AP2314">
        <v>205696288</v>
      </c>
      <c r="AQ2314">
        <v>237324896</v>
      </c>
      <c r="AR2314">
        <v>213758400</v>
      </c>
      <c r="AS2314">
        <v>174512832</v>
      </c>
      <c r="AT2314">
        <v>1344</v>
      </c>
      <c r="AU2314">
        <v>0.76600000000000001</v>
      </c>
      <c r="AW2314">
        <v>2.4381E-2</v>
      </c>
      <c r="AX2314">
        <v>0.54666700000000001</v>
      </c>
      <c r="AY2314">
        <v>5.3333299999999998E-3</v>
      </c>
      <c r="AZ2314">
        <v>73272</v>
      </c>
    </row>
    <row r="2315" spans="1:52">
      <c r="A2315">
        <v>2007</v>
      </c>
      <c r="B2315">
        <v>191968</v>
      </c>
      <c r="C2315" t="s">
        <v>165</v>
      </c>
      <c r="D2315" t="s">
        <v>129</v>
      </c>
      <c r="E2315">
        <f t="shared" si="36"/>
        <v>1</v>
      </c>
      <c r="F2315">
        <f>IF(ISNA(VLOOKUP(B2315,criteria!$U$2:$U$174,1,0)),0,1)</f>
        <v>1</v>
      </c>
      <c r="G2315">
        <v>0.66584039660962735</v>
      </c>
      <c r="H2315">
        <v>0.21592410231776149</v>
      </c>
      <c r="I2315">
        <v>12506</v>
      </c>
      <c r="J2315">
        <v>8327</v>
      </c>
      <c r="K2315">
        <v>1797</v>
      </c>
      <c r="L2315">
        <v>1</v>
      </c>
      <c r="M2315">
        <v>1798</v>
      </c>
      <c r="N2315" t="s">
        <v>215</v>
      </c>
      <c r="O2315" t="s">
        <v>130</v>
      </c>
      <c r="P2315" t="s">
        <v>50</v>
      </c>
      <c r="Q2315" t="s">
        <v>52</v>
      </c>
      <c r="V2315">
        <v>184089680</v>
      </c>
      <c r="W2315">
        <v>118645888</v>
      </c>
      <c r="Z2315">
        <v>3290051</v>
      </c>
      <c r="AA2315">
        <v>1204030</v>
      </c>
      <c r="AB2315">
        <v>34133424</v>
      </c>
      <c r="AC2315">
        <v>-35193432</v>
      </c>
      <c r="AF2315">
        <v>187581200</v>
      </c>
      <c r="AG2315">
        <v>74821784</v>
      </c>
      <c r="AH2315">
        <v>1623292</v>
      </c>
      <c r="AI2315">
        <v>2035046</v>
      </c>
      <c r="AJ2315">
        <v>3658338</v>
      </c>
      <c r="AK2315">
        <v>16430124</v>
      </c>
      <c r="AL2315">
        <v>17524348</v>
      </c>
      <c r="AM2315">
        <v>187737632</v>
      </c>
      <c r="AN2315">
        <v>77407320</v>
      </c>
      <c r="AO2315">
        <v>22073382</v>
      </c>
      <c r="AP2315">
        <v>237324896</v>
      </c>
      <c r="AQ2315">
        <v>237254928</v>
      </c>
      <c r="AR2315">
        <v>187581200</v>
      </c>
      <c r="AS2315">
        <v>187737632</v>
      </c>
      <c r="AT2315">
        <v>1172</v>
      </c>
      <c r="AU2315">
        <v>0.77400000000000002</v>
      </c>
      <c r="AW2315">
        <v>2.5728299999999999E-2</v>
      </c>
      <c r="AX2315">
        <v>0.57245599999999996</v>
      </c>
      <c r="AY2315">
        <v>4.5402899999999998E-3</v>
      </c>
      <c r="AZ2315">
        <v>75476</v>
      </c>
    </row>
    <row r="2316" spans="1:52">
      <c r="A2316">
        <v>2008</v>
      </c>
      <c r="B2316">
        <v>191968</v>
      </c>
      <c r="C2316" t="s">
        <v>165</v>
      </c>
      <c r="D2316" t="s">
        <v>129</v>
      </c>
      <c r="E2316">
        <f t="shared" si="36"/>
        <v>1</v>
      </c>
      <c r="F2316">
        <f>IF(ISNA(VLOOKUP(B2316,criteria!$U$2:$U$174,1,0)),0,1)</f>
        <v>1</v>
      </c>
      <c r="G2316">
        <v>0.5916137605197106</v>
      </c>
      <c r="H2316">
        <v>0.1798103319191415</v>
      </c>
      <c r="I2316">
        <v>13546</v>
      </c>
      <c r="J2316">
        <v>8014</v>
      </c>
      <c r="K2316">
        <v>1441</v>
      </c>
      <c r="L2316">
        <v>0</v>
      </c>
      <c r="M2316">
        <v>1441</v>
      </c>
      <c r="N2316">
        <v>14850</v>
      </c>
      <c r="O2316" t="s">
        <v>130</v>
      </c>
      <c r="P2316" t="s">
        <v>50</v>
      </c>
      <c r="Q2316" t="s">
        <v>52</v>
      </c>
      <c r="V2316">
        <v>189883632</v>
      </c>
      <c r="W2316">
        <v>120620368</v>
      </c>
      <c r="Z2316">
        <v>2577159</v>
      </c>
      <c r="AA2316">
        <v>973972</v>
      </c>
      <c r="AB2316">
        <v>7301377</v>
      </c>
      <c r="AC2316">
        <v>-4417640</v>
      </c>
      <c r="AF2316">
        <v>117454504</v>
      </c>
      <c r="AG2316">
        <v>77853280</v>
      </c>
      <c r="AH2316">
        <v>1225102</v>
      </c>
      <c r="AI2316">
        <v>1669370</v>
      </c>
      <c r="AJ2316">
        <v>2894472</v>
      </c>
      <c r="AK2316">
        <v>17704924</v>
      </c>
      <c r="AL2316">
        <v>18681376</v>
      </c>
      <c r="AM2316">
        <v>188197280</v>
      </c>
      <c r="AN2316">
        <v>80430096</v>
      </c>
      <c r="AO2316">
        <v>24921100</v>
      </c>
      <c r="AP2316">
        <v>237254928</v>
      </c>
      <c r="AQ2316">
        <v>165324368</v>
      </c>
      <c r="AR2316">
        <v>117454504</v>
      </c>
      <c r="AS2316">
        <v>188197280</v>
      </c>
      <c r="AT2316">
        <v>1222</v>
      </c>
      <c r="AU2316">
        <v>0.77300000000000002</v>
      </c>
      <c r="AW2316">
        <v>2.49296E-2</v>
      </c>
      <c r="AX2316">
        <v>0.58986700000000003</v>
      </c>
      <c r="AY2316">
        <v>4.4229999999999998E-3</v>
      </c>
      <c r="AZ2316">
        <v>82320</v>
      </c>
    </row>
    <row r="2317" spans="1:52">
      <c r="A2317">
        <v>2009</v>
      </c>
      <c r="B2317">
        <v>191968</v>
      </c>
      <c r="C2317" t="s">
        <v>165</v>
      </c>
      <c r="D2317" t="s">
        <v>129</v>
      </c>
      <c r="E2317">
        <f t="shared" si="36"/>
        <v>1</v>
      </c>
      <c r="F2317">
        <f>IF(ISNA(VLOOKUP(B2317,criteria!$U$2:$U$174,1,0)),0,1)</f>
        <v>1</v>
      </c>
      <c r="G2317">
        <v>0.74270702634880803</v>
      </c>
      <c r="H2317">
        <v>0.21402175060711645</v>
      </c>
      <c r="I2317">
        <v>12752</v>
      </c>
      <c r="J2317">
        <v>9471</v>
      </c>
      <c r="K2317">
        <v>2027</v>
      </c>
      <c r="L2317">
        <v>0</v>
      </c>
      <c r="M2317">
        <v>2027</v>
      </c>
      <c r="N2317" t="s">
        <v>211</v>
      </c>
      <c r="O2317" t="s">
        <v>130</v>
      </c>
      <c r="P2317" t="s">
        <v>50</v>
      </c>
      <c r="Q2317" t="s">
        <v>52</v>
      </c>
      <c r="R2317">
        <v>-76.500500000000002</v>
      </c>
      <c r="S2317">
        <v>42.420999999999999</v>
      </c>
      <c r="V2317">
        <v>212673120</v>
      </c>
      <c r="W2317">
        <v>128940240</v>
      </c>
      <c r="Z2317">
        <v>2597772</v>
      </c>
      <c r="AA2317">
        <v>819420</v>
      </c>
      <c r="AB2317">
        <v>14351176</v>
      </c>
      <c r="AC2317">
        <v>-2853818</v>
      </c>
      <c r="AF2317">
        <v>225143008</v>
      </c>
      <c r="AG2317">
        <v>79309504</v>
      </c>
      <c r="AH2317">
        <v>1026582</v>
      </c>
      <c r="AI2317">
        <v>1449898</v>
      </c>
      <c r="AJ2317">
        <v>2476480</v>
      </c>
      <c r="AK2317">
        <v>17473696</v>
      </c>
      <c r="AL2317">
        <v>19181034</v>
      </c>
      <c r="AM2317">
        <v>192668960</v>
      </c>
      <c r="AN2317">
        <v>83078528</v>
      </c>
      <c r="AO2317">
        <v>23499114</v>
      </c>
      <c r="AP2317">
        <v>165324368</v>
      </c>
      <c r="AQ2317">
        <v>174490400</v>
      </c>
      <c r="AR2317">
        <v>225143008</v>
      </c>
      <c r="AS2317">
        <v>192668960</v>
      </c>
      <c r="AT2317">
        <v>1118</v>
      </c>
      <c r="AU2317">
        <v>0.76700000000000002</v>
      </c>
      <c r="AW2317">
        <v>2.3571399999999999E-2</v>
      </c>
      <c r="AX2317">
        <v>0.58142899999999997</v>
      </c>
      <c r="AY2317">
        <v>3.9285700000000002E-3</v>
      </c>
      <c r="AZ2317">
        <v>84911.5</v>
      </c>
    </row>
    <row r="2318" spans="1:52">
      <c r="A2318">
        <v>2010</v>
      </c>
      <c r="B2318">
        <v>191968</v>
      </c>
      <c r="C2318" t="s">
        <v>165</v>
      </c>
      <c r="D2318" t="s">
        <v>129</v>
      </c>
      <c r="E2318">
        <f t="shared" si="36"/>
        <v>1</v>
      </c>
      <c r="F2318">
        <f>IF(ISNA(VLOOKUP(B2318,criteria!$U$2:$U$174,1,0)),0,1)</f>
        <v>1</v>
      </c>
      <c r="G2318">
        <v>0.68956106436206499</v>
      </c>
      <c r="H2318">
        <v>0.17799032541776605</v>
      </c>
      <c r="I2318">
        <v>13191</v>
      </c>
      <c r="J2318">
        <v>9096</v>
      </c>
      <c r="K2318">
        <v>1617</v>
      </c>
      <c r="L2318">
        <v>2</v>
      </c>
      <c r="M2318">
        <v>1619</v>
      </c>
      <c r="N2318" t="s">
        <v>166</v>
      </c>
      <c r="O2318" t="s">
        <v>130</v>
      </c>
      <c r="P2318" t="s">
        <v>50</v>
      </c>
      <c r="Q2318" t="s">
        <v>52</v>
      </c>
      <c r="R2318">
        <v>-76.501199999999997</v>
      </c>
      <c r="S2318">
        <v>42.421199999999999</v>
      </c>
      <c r="V2318">
        <v>224779056</v>
      </c>
      <c r="W2318">
        <v>139049168</v>
      </c>
      <c r="Z2318">
        <v>2602765</v>
      </c>
      <c r="AA2318">
        <v>1028778</v>
      </c>
      <c r="AB2318">
        <v>14893323</v>
      </c>
      <c r="AC2318">
        <v>2385518</v>
      </c>
      <c r="AF2318">
        <v>263440560</v>
      </c>
      <c r="AG2318">
        <v>79930488</v>
      </c>
      <c r="AH2318">
        <v>967433</v>
      </c>
      <c r="AI2318">
        <v>2344804</v>
      </c>
      <c r="AJ2318">
        <v>3312237</v>
      </c>
      <c r="AK2318">
        <v>19440090</v>
      </c>
      <c r="AL2318">
        <v>20006152</v>
      </c>
      <c r="AM2318">
        <v>197091600</v>
      </c>
      <c r="AN2318">
        <v>83313808</v>
      </c>
      <c r="AO2318">
        <v>24636820</v>
      </c>
      <c r="AP2318">
        <v>174490400</v>
      </c>
      <c r="AQ2318">
        <v>209450528</v>
      </c>
      <c r="AR2318">
        <v>263440560</v>
      </c>
      <c r="AS2318">
        <v>197091600</v>
      </c>
      <c r="AT2318">
        <v>1235</v>
      </c>
      <c r="AU2318">
        <v>0.73599999999999999</v>
      </c>
      <c r="AW2318">
        <v>2.7541E-2</v>
      </c>
      <c r="AX2318">
        <v>0.55409799999999998</v>
      </c>
      <c r="AY2318">
        <v>4.9180300000000003E-3</v>
      </c>
      <c r="AZ2318">
        <v>85655</v>
      </c>
    </row>
    <row r="2319" spans="1:52">
      <c r="A2319">
        <v>2011</v>
      </c>
      <c r="B2319">
        <v>191968</v>
      </c>
      <c r="C2319" t="s">
        <v>165</v>
      </c>
      <c r="D2319" t="s">
        <v>129</v>
      </c>
      <c r="E2319">
        <f t="shared" si="36"/>
        <v>1</v>
      </c>
      <c r="F2319">
        <f>IF(ISNA(VLOOKUP(B2319,criteria!$U$2:$U$174,1,0)),0,1)</f>
        <v>1</v>
      </c>
      <c r="G2319">
        <v>0.68197380172670441</v>
      </c>
      <c r="H2319">
        <v>0.17734366473862273</v>
      </c>
      <c r="I2319">
        <v>13436</v>
      </c>
      <c r="J2319">
        <v>9163</v>
      </c>
      <c r="K2319">
        <v>1625</v>
      </c>
      <c r="L2319">
        <v>0</v>
      </c>
      <c r="M2319">
        <v>1625</v>
      </c>
      <c r="N2319" t="s">
        <v>166</v>
      </c>
      <c r="O2319" t="s">
        <v>130</v>
      </c>
      <c r="P2319" t="s">
        <v>50</v>
      </c>
      <c r="Q2319" t="s">
        <v>52</v>
      </c>
      <c r="R2319">
        <v>-76.495099999999994</v>
      </c>
      <c r="S2319">
        <v>42.422600000000003</v>
      </c>
      <c r="T2319">
        <v>3.2000000000000001E-2</v>
      </c>
      <c r="U2319">
        <v>1252</v>
      </c>
      <c r="V2319">
        <v>231303168</v>
      </c>
      <c r="W2319">
        <v>142822736</v>
      </c>
      <c r="Z2319">
        <v>1876547</v>
      </c>
      <c r="AA2319">
        <v>938887</v>
      </c>
      <c r="AB2319">
        <v>9506152</v>
      </c>
      <c r="AC2319">
        <v>1551577</v>
      </c>
      <c r="AF2319">
        <v>203698912</v>
      </c>
      <c r="AG2319">
        <v>83433792</v>
      </c>
      <c r="AH2319">
        <v>1050937</v>
      </c>
      <c r="AI2319">
        <v>1662130</v>
      </c>
      <c r="AJ2319">
        <v>2713067</v>
      </c>
      <c r="AK2319">
        <v>20455460</v>
      </c>
      <c r="AL2319">
        <v>24833704</v>
      </c>
      <c r="AM2319">
        <v>208457792</v>
      </c>
      <c r="AN2319">
        <v>87457032</v>
      </c>
      <c r="AO2319">
        <v>27237176</v>
      </c>
      <c r="AP2319">
        <v>209450528</v>
      </c>
      <c r="AQ2319">
        <v>203280576</v>
      </c>
      <c r="AR2319">
        <v>203698912</v>
      </c>
      <c r="AS2319">
        <v>208457792</v>
      </c>
      <c r="AT2319">
        <v>1164</v>
      </c>
      <c r="AU2319">
        <v>0.76600000000000001</v>
      </c>
      <c r="AW2319">
        <v>3.2343999999999998E-2</v>
      </c>
      <c r="AX2319">
        <v>0.57039600000000001</v>
      </c>
      <c r="AY2319">
        <v>5.3272500000000004E-3</v>
      </c>
      <c r="AZ2319">
        <v>86996</v>
      </c>
    </row>
    <row r="2320" spans="1:52">
      <c r="A2320">
        <v>2012</v>
      </c>
      <c r="B2320">
        <v>191968</v>
      </c>
      <c r="C2320" t="s">
        <v>165</v>
      </c>
      <c r="D2320" t="s">
        <v>129</v>
      </c>
      <c r="E2320">
        <f t="shared" si="36"/>
        <v>1</v>
      </c>
      <c r="F2320">
        <f>IF(ISNA(VLOOKUP(B2320,criteria!$U$2:$U$174,1,0)),0,1)</f>
        <v>1</v>
      </c>
      <c r="G2320">
        <v>0.64888148845290672</v>
      </c>
      <c r="H2320">
        <v>0.17628026330469709</v>
      </c>
      <c r="I2320">
        <v>13813</v>
      </c>
      <c r="J2320">
        <v>8963</v>
      </c>
      <c r="K2320">
        <v>1580</v>
      </c>
      <c r="L2320">
        <v>0</v>
      </c>
      <c r="M2320">
        <v>1580</v>
      </c>
      <c r="N2320" t="s">
        <v>166</v>
      </c>
      <c r="O2320" t="s">
        <v>130</v>
      </c>
      <c r="P2320" t="s">
        <v>50</v>
      </c>
      <c r="Q2320" t="s">
        <v>52</v>
      </c>
      <c r="R2320">
        <v>-76.495099999999994</v>
      </c>
      <c r="S2320">
        <v>42.422600000000003</v>
      </c>
      <c r="T2320">
        <v>2.9000000000000001E-2</v>
      </c>
      <c r="U2320">
        <v>1410</v>
      </c>
      <c r="V2320">
        <v>244310064</v>
      </c>
      <c r="W2320">
        <v>149266112</v>
      </c>
      <c r="Z2320">
        <v>2162366</v>
      </c>
      <c r="AA2320">
        <v>740615</v>
      </c>
      <c r="AB2320">
        <v>9176331</v>
      </c>
      <c r="AC2320">
        <v>1425042</v>
      </c>
      <c r="AF2320">
        <v>266381872</v>
      </c>
      <c r="AG2320">
        <v>84691632</v>
      </c>
      <c r="AH2320">
        <v>1501215</v>
      </c>
      <c r="AI2320">
        <v>2134065</v>
      </c>
      <c r="AJ2320">
        <v>3635280</v>
      </c>
      <c r="AK2320">
        <v>21658394</v>
      </c>
      <c r="AL2320">
        <v>26770160</v>
      </c>
      <c r="AM2320">
        <v>217663248</v>
      </c>
      <c r="AN2320">
        <v>91595112</v>
      </c>
      <c r="AO2320">
        <v>29365834</v>
      </c>
      <c r="AP2320">
        <v>203280576</v>
      </c>
      <c r="AQ2320">
        <v>243341344</v>
      </c>
      <c r="AR2320">
        <v>266381872</v>
      </c>
      <c r="AS2320">
        <v>217663248</v>
      </c>
      <c r="AT2320">
        <v>1359</v>
      </c>
      <c r="AU2320">
        <v>0.75800000000000001</v>
      </c>
      <c r="AW2320">
        <v>2.5906700000000001E-2</v>
      </c>
      <c r="AX2320">
        <v>0.58668799999999999</v>
      </c>
      <c r="AY2320" t="s">
        <v>82</v>
      </c>
      <c r="AZ2320">
        <v>87856</v>
      </c>
    </row>
    <row r="2321" spans="1:52">
      <c r="A2321">
        <v>2013</v>
      </c>
      <c r="B2321">
        <v>191968</v>
      </c>
      <c r="C2321" t="s">
        <v>165</v>
      </c>
      <c r="D2321" t="s">
        <v>129</v>
      </c>
      <c r="E2321">
        <f t="shared" si="36"/>
        <v>1</v>
      </c>
      <c r="F2321">
        <f>IF(ISNA(VLOOKUP(B2321,criteria!$U$2:$U$174,1,0)),0,1)</f>
        <v>1</v>
      </c>
      <c r="G2321">
        <v>0.66604930387022609</v>
      </c>
      <c r="H2321">
        <v>0.1715408955796337</v>
      </c>
      <c r="I2321">
        <v>15658</v>
      </c>
      <c r="J2321">
        <v>10429</v>
      </c>
      <c r="K2321">
        <v>1789</v>
      </c>
      <c r="L2321">
        <v>0</v>
      </c>
      <c r="M2321">
        <v>1789</v>
      </c>
      <c r="N2321" t="s">
        <v>166</v>
      </c>
      <c r="O2321" t="s">
        <v>130</v>
      </c>
      <c r="P2321" t="s">
        <v>50</v>
      </c>
      <c r="Q2321" t="s">
        <v>52</v>
      </c>
      <c r="R2321">
        <v>-76.495099999999994</v>
      </c>
      <c r="S2321">
        <v>42.422600000000003</v>
      </c>
      <c r="T2321">
        <v>1.7000000000000001E-2</v>
      </c>
      <c r="U2321">
        <v>1466</v>
      </c>
      <c r="V2321">
        <v>251596880</v>
      </c>
      <c r="W2321">
        <v>150817024</v>
      </c>
      <c r="Z2321">
        <v>2026317</v>
      </c>
      <c r="AA2321">
        <v>882361</v>
      </c>
      <c r="AB2321">
        <v>9092514</v>
      </c>
      <c r="AC2321">
        <v>3903108</v>
      </c>
      <c r="AF2321">
        <v>267328544</v>
      </c>
      <c r="AG2321">
        <v>88202712</v>
      </c>
      <c r="AH2321">
        <v>1301089</v>
      </c>
      <c r="AI2321">
        <v>1971644</v>
      </c>
      <c r="AJ2321">
        <v>3272733</v>
      </c>
      <c r="AK2321">
        <v>21991934</v>
      </c>
      <c r="AL2321">
        <v>27215436</v>
      </c>
      <c r="AM2321">
        <v>219924352</v>
      </c>
      <c r="AN2321">
        <v>94642696</v>
      </c>
      <c r="AO2321">
        <v>27937816</v>
      </c>
      <c r="AP2321">
        <v>243341344</v>
      </c>
      <c r="AQ2321">
        <v>268214128</v>
      </c>
      <c r="AR2321">
        <v>267328544</v>
      </c>
      <c r="AS2321">
        <v>219924352</v>
      </c>
      <c r="AT2321">
        <v>1127</v>
      </c>
      <c r="AU2321">
        <v>0.78200000000000003</v>
      </c>
      <c r="AW2321">
        <v>2.35794E-2</v>
      </c>
      <c r="AX2321">
        <v>0.57131799999999999</v>
      </c>
      <c r="AY2321" t="s">
        <v>82</v>
      </c>
      <c r="AZ2321">
        <v>87945</v>
      </c>
    </row>
    <row r="2322" spans="1:52">
      <c r="A2322">
        <v>2014</v>
      </c>
      <c r="B2322">
        <v>191968</v>
      </c>
      <c r="C2322" t="s">
        <v>165</v>
      </c>
      <c r="D2322" t="s">
        <v>129</v>
      </c>
      <c r="E2322">
        <f t="shared" si="36"/>
        <v>1</v>
      </c>
      <c r="F2322">
        <f>IF(ISNA(VLOOKUP(B2322,criteria!$U$2:$U$174,1,0)),0,1)</f>
        <v>1</v>
      </c>
      <c r="G2322">
        <v>0.59114626242653923</v>
      </c>
      <c r="H2322">
        <v>0.14494100157948528</v>
      </c>
      <c r="I2322">
        <v>18207</v>
      </c>
      <c r="J2322">
        <v>10763</v>
      </c>
      <c r="K2322">
        <v>1560</v>
      </c>
      <c r="L2322">
        <v>0</v>
      </c>
      <c r="M2322">
        <v>1560</v>
      </c>
      <c r="T2322">
        <v>2.1999999999999999E-2</v>
      </c>
      <c r="U2322">
        <v>1585</v>
      </c>
      <c r="V2322">
        <v>253709024</v>
      </c>
      <c r="W2322">
        <v>147538688</v>
      </c>
      <c r="Z2322">
        <v>1941249</v>
      </c>
      <c r="AA2322">
        <v>871105</v>
      </c>
      <c r="AB2322">
        <v>14388360</v>
      </c>
      <c r="AC2322">
        <v>1721325</v>
      </c>
      <c r="AF2322">
        <v>249486272</v>
      </c>
      <c r="AG2322">
        <v>88507872</v>
      </c>
      <c r="AH2322">
        <v>1239270</v>
      </c>
      <c r="AI2322">
        <v>2099117</v>
      </c>
      <c r="AJ2322">
        <v>3338387</v>
      </c>
      <c r="AK2322">
        <v>22057166</v>
      </c>
      <c r="AL2322">
        <v>28206764</v>
      </c>
      <c r="AM2322">
        <v>225892144</v>
      </c>
      <c r="AN2322">
        <v>95319256</v>
      </c>
      <c r="AO2322">
        <v>28194554</v>
      </c>
      <c r="AP2322">
        <v>268214128</v>
      </c>
      <c r="AQ2322">
        <v>289274528</v>
      </c>
      <c r="AR2322">
        <v>249486272</v>
      </c>
      <c r="AS2322">
        <v>225892144</v>
      </c>
      <c r="AT2322">
        <v>1535</v>
      </c>
      <c r="AU2322">
        <v>0.75800000000000001</v>
      </c>
      <c r="AW2322">
        <v>2.78213E-2</v>
      </c>
      <c r="AX2322">
        <v>0.58150500000000005</v>
      </c>
      <c r="AY2322" t="s">
        <v>82</v>
      </c>
      <c r="AZ2322">
        <v>90734</v>
      </c>
    </row>
    <row r="2323" spans="1:52">
      <c r="A2323">
        <v>2015</v>
      </c>
      <c r="B2323">
        <v>191968</v>
      </c>
      <c r="C2323" t="s">
        <v>165</v>
      </c>
      <c r="D2323" t="s">
        <v>129</v>
      </c>
      <c r="E2323">
        <f t="shared" si="36"/>
        <v>1</v>
      </c>
      <c r="F2323">
        <f>IF(ISNA(VLOOKUP(B2323,criteria!$U$2:$U$174,1,0)),0,1)</f>
        <v>1</v>
      </c>
      <c r="G2323">
        <v>0.67025849022337913</v>
      </c>
      <c r="H2323">
        <v>0.16338511560693642</v>
      </c>
      <c r="I2323">
        <v>16519</v>
      </c>
      <c r="J2323">
        <v>11072</v>
      </c>
      <c r="K2323">
        <v>1808</v>
      </c>
      <c r="L2323">
        <v>1</v>
      </c>
      <c r="M2323">
        <v>1809</v>
      </c>
      <c r="N2323" t="s">
        <v>166</v>
      </c>
      <c r="O2323" t="s">
        <v>130</v>
      </c>
      <c r="P2323" t="s">
        <v>50</v>
      </c>
      <c r="Q2323" t="s">
        <v>52</v>
      </c>
      <c r="R2323">
        <v>-76.495099999999994</v>
      </c>
      <c r="S2323">
        <v>42.422600000000003</v>
      </c>
      <c r="T2323">
        <v>0.02</v>
      </c>
      <c r="U2323">
        <v>1427</v>
      </c>
      <c r="V2323">
        <v>267632976</v>
      </c>
      <c r="W2323">
        <v>150961776</v>
      </c>
      <c r="Z2323">
        <v>1999090</v>
      </c>
      <c r="AA2323">
        <v>1001231</v>
      </c>
      <c r="AB2323">
        <v>8918150</v>
      </c>
      <c r="AC2323">
        <v>277163</v>
      </c>
      <c r="AF2323">
        <v>226348208</v>
      </c>
      <c r="AG2323">
        <v>89379304</v>
      </c>
      <c r="AH2323">
        <v>1317062</v>
      </c>
      <c r="AI2323">
        <v>2017590</v>
      </c>
      <c r="AJ2323">
        <v>3334652</v>
      </c>
      <c r="AK2323">
        <v>21996314</v>
      </c>
      <c r="AL2323">
        <v>26419164</v>
      </c>
      <c r="AM2323">
        <v>217862544</v>
      </c>
      <c r="AN2323">
        <v>95870376</v>
      </c>
      <c r="AO2323">
        <v>28758712</v>
      </c>
      <c r="AP2323">
        <v>289274528</v>
      </c>
      <c r="AQ2323">
        <v>269582368</v>
      </c>
      <c r="AR2323">
        <v>226348208</v>
      </c>
      <c r="AS2323">
        <v>217862544</v>
      </c>
      <c r="AT2323">
        <v>1203</v>
      </c>
      <c r="AU2323">
        <v>0.745</v>
      </c>
      <c r="AW2323">
        <v>2.4760399999999998E-2</v>
      </c>
      <c r="AX2323">
        <v>0.58865800000000001</v>
      </c>
      <c r="AY2323" t="s">
        <v>82</v>
      </c>
      <c r="AZ2323">
        <v>93663.5</v>
      </c>
    </row>
    <row r="2324" spans="1:52">
      <c r="A2324">
        <v>2016</v>
      </c>
      <c r="B2324">
        <v>191968</v>
      </c>
      <c r="C2324" t="s">
        <v>165</v>
      </c>
      <c r="D2324" t="s">
        <v>129</v>
      </c>
      <c r="E2324">
        <f t="shared" si="36"/>
        <v>1</v>
      </c>
      <c r="F2324">
        <f>IF(ISNA(VLOOKUP(B2324,criteria!$U$2:$U$174,1,0)),0,1)</f>
        <v>1</v>
      </c>
      <c r="G2324">
        <v>0.69916550764951324</v>
      </c>
      <c r="H2324">
        <v>0.16252237915257609</v>
      </c>
      <c r="I2324">
        <v>14380</v>
      </c>
      <c r="J2324">
        <v>10054</v>
      </c>
      <c r="K2324">
        <v>1632</v>
      </c>
      <c r="L2324">
        <v>2</v>
      </c>
      <c r="M2324">
        <v>1634</v>
      </c>
      <c r="N2324" t="s">
        <v>166</v>
      </c>
      <c r="O2324" t="s">
        <v>130</v>
      </c>
      <c r="P2324" t="s">
        <v>50</v>
      </c>
      <c r="Q2324" t="s">
        <v>52</v>
      </c>
      <c r="R2324">
        <v>-76.494100000000003</v>
      </c>
      <c r="S2324">
        <v>42.422199999999997</v>
      </c>
      <c r="T2324">
        <v>0.02</v>
      </c>
      <c r="U2324">
        <v>1695</v>
      </c>
      <c r="V2324">
        <v>272060288</v>
      </c>
      <c r="W2324">
        <v>150266096</v>
      </c>
      <c r="Z2324">
        <v>2260788</v>
      </c>
      <c r="AA2324">
        <v>1132787</v>
      </c>
      <c r="AB2324">
        <v>10019770</v>
      </c>
      <c r="AC2324">
        <v>3971399</v>
      </c>
      <c r="AF2324">
        <v>276656960</v>
      </c>
      <c r="AG2324">
        <v>90265888</v>
      </c>
      <c r="AH2324">
        <v>1796254</v>
      </c>
      <c r="AI2324">
        <v>2453528</v>
      </c>
      <c r="AJ2324">
        <v>4249782</v>
      </c>
      <c r="AK2324">
        <v>21120658</v>
      </c>
      <c r="AL2324">
        <v>27519034</v>
      </c>
      <c r="AM2324">
        <v>226295168</v>
      </c>
      <c r="AN2324">
        <v>98365328</v>
      </c>
      <c r="AO2324">
        <v>29146404</v>
      </c>
      <c r="AP2324">
        <v>269582368</v>
      </c>
      <c r="AQ2324">
        <v>300710336</v>
      </c>
      <c r="AR2324">
        <v>276656960</v>
      </c>
      <c r="AS2324">
        <v>226295168</v>
      </c>
      <c r="AT2324">
        <v>1234</v>
      </c>
      <c r="AU2324">
        <v>0.76</v>
      </c>
      <c r="AW2324">
        <v>2.05002E-2</v>
      </c>
      <c r="AX2324">
        <v>0.58630599999999999</v>
      </c>
      <c r="AY2324" t="s">
        <v>82</v>
      </c>
      <c r="AZ2324">
        <v>92521</v>
      </c>
    </row>
    <row r="2325" spans="1:52">
      <c r="A2325">
        <v>2017</v>
      </c>
      <c r="B2325">
        <v>191968</v>
      </c>
      <c r="C2325" t="s">
        <v>165</v>
      </c>
      <c r="D2325" t="s">
        <v>129</v>
      </c>
      <c r="E2325">
        <f t="shared" si="36"/>
        <v>1</v>
      </c>
      <c r="F2325">
        <f>IF(ISNA(VLOOKUP(B2325,criteria!$U$2:$U$174,1,0)),0,1)</f>
        <v>1</v>
      </c>
      <c r="G2325">
        <v>0.70520067834934996</v>
      </c>
      <c r="H2325">
        <v>0.16252505010020041</v>
      </c>
      <c r="I2325">
        <v>14152</v>
      </c>
      <c r="J2325">
        <v>9980</v>
      </c>
      <c r="K2325">
        <v>1622</v>
      </c>
      <c r="L2325">
        <v>0</v>
      </c>
      <c r="M2325">
        <v>1622</v>
      </c>
      <c r="N2325" t="s">
        <v>166</v>
      </c>
      <c r="O2325" t="s">
        <v>130</v>
      </c>
      <c r="P2325" t="s">
        <v>50</v>
      </c>
      <c r="Q2325" t="s">
        <v>52</v>
      </c>
      <c r="R2325">
        <v>-76.494100000000003</v>
      </c>
      <c r="S2325">
        <v>42.422199999999997</v>
      </c>
      <c r="T2325">
        <v>2.5000000000000001E-2</v>
      </c>
      <c r="U2325">
        <v>1533</v>
      </c>
      <c r="V2325">
        <v>271179744</v>
      </c>
      <c r="W2325">
        <v>143327808</v>
      </c>
      <c r="Z2325">
        <v>2320864</v>
      </c>
      <c r="AA2325">
        <v>1105297</v>
      </c>
      <c r="AB2325">
        <v>12565109</v>
      </c>
      <c r="AC2325">
        <v>1000</v>
      </c>
      <c r="AF2325">
        <v>257583808</v>
      </c>
      <c r="AG2325">
        <v>92946664</v>
      </c>
      <c r="AH2325">
        <v>1815988</v>
      </c>
      <c r="AI2325">
        <v>2291401</v>
      </c>
      <c r="AJ2325">
        <v>4107389</v>
      </c>
      <c r="AK2325">
        <v>22437306</v>
      </c>
      <c r="AL2325">
        <v>29131328</v>
      </c>
      <c r="AM2325">
        <v>238114640</v>
      </c>
      <c r="AN2325">
        <v>107521792</v>
      </c>
      <c r="AO2325">
        <v>34335240</v>
      </c>
      <c r="AP2325">
        <v>300710336</v>
      </c>
      <c r="AQ2325">
        <v>316025344</v>
      </c>
      <c r="AR2325">
        <v>257583808</v>
      </c>
      <c r="AS2325">
        <v>238114640</v>
      </c>
    </row>
    <row r="2326" spans="1:52">
      <c r="A2326">
        <v>1990</v>
      </c>
      <c r="B2326">
        <v>193900</v>
      </c>
      <c r="C2326" t="s">
        <v>242</v>
      </c>
      <c r="D2326" t="s">
        <v>129</v>
      </c>
      <c r="E2326">
        <f t="shared" si="36"/>
        <v>0</v>
      </c>
      <c r="F2326">
        <f>IF(ISNA(VLOOKUP(B2326,criteria!$U$2:$U$174,1,0)),0,1)</f>
        <v>1</v>
      </c>
      <c r="G2326" t="s">
        <v>636</v>
      </c>
      <c r="H2326" t="s">
        <v>636</v>
      </c>
      <c r="N2326">
        <v>10012</v>
      </c>
      <c r="O2326" t="s">
        <v>130</v>
      </c>
      <c r="V2326">
        <v>397168000</v>
      </c>
      <c r="Y2326">
        <v>54729000</v>
      </c>
      <c r="Z2326">
        <v>103011000</v>
      </c>
      <c r="AA2326">
        <v>74505000</v>
      </c>
      <c r="AB2326">
        <v>64925000</v>
      </c>
      <c r="AC2326">
        <v>52013000</v>
      </c>
      <c r="AF2326">
        <v>1175857024</v>
      </c>
      <c r="AG2326">
        <v>347774016</v>
      </c>
      <c r="AH2326">
        <v>77838000</v>
      </c>
      <c r="AJ2326">
        <v>77838000</v>
      </c>
      <c r="AK2326">
        <v>26315000</v>
      </c>
      <c r="AL2326">
        <v>22437000</v>
      </c>
      <c r="AM2326">
        <v>1175857024</v>
      </c>
      <c r="AN2326">
        <v>308352992</v>
      </c>
      <c r="AO2326">
        <v>74065000</v>
      </c>
    </row>
    <row r="2327" spans="1:52">
      <c r="A2327">
        <v>1991</v>
      </c>
      <c r="B2327">
        <v>193900</v>
      </c>
      <c r="C2327" t="s">
        <v>242</v>
      </c>
      <c r="D2327" t="s">
        <v>129</v>
      </c>
      <c r="E2327">
        <f t="shared" si="36"/>
        <v>0</v>
      </c>
      <c r="F2327">
        <f>IF(ISNA(VLOOKUP(B2327,criteria!$U$2:$U$174,1,0)),0,1)</f>
        <v>1</v>
      </c>
      <c r="G2327" t="s">
        <v>636</v>
      </c>
      <c r="H2327" t="s">
        <v>636</v>
      </c>
      <c r="N2327">
        <v>10012</v>
      </c>
      <c r="O2327" t="s">
        <v>130</v>
      </c>
      <c r="V2327">
        <v>439595008</v>
      </c>
      <c r="Y2327">
        <v>56582000</v>
      </c>
      <c r="Z2327">
        <v>109730000</v>
      </c>
      <c r="AA2327">
        <v>80982000</v>
      </c>
      <c r="AB2327">
        <v>76176000</v>
      </c>
      <c r="AC2327">
        <v>58397000</v>
      </c>
      <c r="AF2327">
        <v>1277671040</v>
      </c>
      <c r="AG2327">
        <v>365780992</v>
      </c>
      <c r="AH2327">
        <v>84497000</v>
      </c>
      <c r="AJ2327">
        <v>84497000</v>
      </c>
      <c r="AK2327">
        <v>27601000</v>
      </c>
      <c r="AL2327">
        <v>26452000</v>
      </c>
      <c r="AM2327">
        <v>1277671040</v>
      </c>
      <c r="AN2327">
        <v>339753984</v>
      </c>
      <c r="AO2327">
        <v>87807000</v>
      </c>
    </row>
    <row r="2328" spans="1:52">
      <c r="A2328">
        <v>1992</v>
      </c>
      <c r="B2328">
        <v>193900</v>
      </c>
      <c r="C2328" t="s">
        <v>242</v>
      </c>
      <c r="D2328" t="s">
        <v>129</v>
      </c>
      <c r="E2328">
        <f t="shared" si="36"/>
        <v>0</v>
      </c>
      <c r="F2328">
        <f>IF(ISNA(VLOOKUP(B2328,criteria!$U$2:$U$174,1,0)),0,1)</f>
        <v>1</v>
      </c>
      <c r="G2328" t="s">
        <v>636</v>
      </c>
      <c r="H2328" t="s">
        <v>636</v>
      </c>
      <c r="N2328">
        <v>10012</v>
      </c>
      <c r="O2328" t="s">
        <v>130</v>
      </c>
      <c r="V2328">
        <v>476591008</v>
      </c>
      <c r="Y2328">
        <v>61212000</v>
      </c>
      <c r="Z2328">
        <v>116017000</v>
      </c>
      <c r="AA2328">
        <v>85408000</v>
      </c>
      <c r="AB2328">
        <v>66253000</v>
      </c>
      <c r="AC2328">
        <v>57062000</v>
      </c>
      <c r="AF2328">
        <v>1339250048</v>
      </c>
      <c r="AG2328">
        <v>385472000</v>
      </c>
      <c r="AH2328">
        <v>87574000</v>
      </c>
      <c r="AJ2328">
        <v>87574000</v>
      </c>
      <c r="AK2328">
        <v>29348000</v>
      </c>
      <c r="AL2328">
        <v>25755000</v>
      </c>
      <c r="AM2328">
        <v>1339250048</v>
      </c>
      <c r="AN2328">
        <v>357660000</v>
      </c>
      <c r="AO2328">
        <v>94216000</v>
      </c>
    </row>
    <row r="2329" spans="1:52">
      <c r="A2329">
        <v>1993</v>
      </c>
      <c r="B2329">
        <v>193900</v>
      </c>
      <c r="C2329" t="s">
        <v>242</v>
      </c>
      <c r="D2329" t="s">
        <v>129</v>
      </c>
      <c r="E2329">
        <f t="shared" si="36"/>
        <v>0</v>
      </c>
      <c r="F2329">
        <f>IF(ISNA(VLOOKUP(B2329,criteria!$U$2:$U$174,1,0)),0,1)</f>
        <v>1</v>
      </c>
      <c r="G2329" t="s">
        <v>636</v>
      </c>
      <c r="H2329" t="s">
        <v>636</v>
      </c>
      <c r="N2329">
        <v>10012</v>
      </c>
      <c r="O2329" t="s">
        <v>130</v>
      </c>
      <c r="V2329">
        <v>513575008</v>
      </c>
      <c r="Y2329">
        <v>66683000</v>
      </c>
      <c r="Z2329">
        <v>116076000</v>
      </c>
      <c r="AA2329">
        <v>95180000</v>
      </c>
      <c r="AB2329">
        <v>73446000</v>
      </c>
      <c r="AC2329">
        <v>61039000</v>
      </c>
      <c r="AF2329">
        <v>1423969024</v>
      </c>
      <c r="AG2329">
        <v>418876992</v>
      </c>
      <c r="AH2329">
        <v>91980000</v>
      </c>
      <c r="AJ2329">
        <v>91980000</v>
      </c>
      <c r="AK2329">
        <v>31015000</v>
      </c>
      <c r="AL2329">
        <v>28425000</v>
      </c>
      <c r="AM2329">
        <v>1423969024</v>
      </c>
      <c r="AN2329">
        <v>379176992</v>
      </c>
      <c r="AO2329">
        <v>98840000</v>
      </c>
    </row>
    <row r="2330" spans="1:52">
      <c r="A2330">
        <v>1994</v>
      </c>
      <c r="B2330">
        <v>193900</v>
      </c>
      <c r="C2330" t="s">
        <v>242</v>
      </c>
      <c r="D2330" t="s">
        <v>129</v>
      </c>
      <c r="E2330">
        <f t="shared" si="36"/>
        <v>0</v>
      </c>
      <c r="F2330">
        <f>IF(ISNA(VLOOKUP(B2330,criteria!$U$2:$U$174,1,0)),0,1)</f>
        <v>1</v>
      </c>
      <c r="G2330" t="s">
        <v>636</v>
      </c>
      <c r="H2330" t="s">
        <v>636</v>
      </c>
      <c r="N2330">
        <v>10012</v>
      </c>
      <c r="O2330" t="s">
        <v>130</v>
      </c>
      <c r="V2330">
        <v>555116992</v>
      </c>
      <c r="Y2330">
        <v>68742000</v>
      </c>
      <c r="Z2330">
        <v>121864000</v>
      </c>
      <c r="AA2330">
        <v>94274000</v>
      </c>
      <c r="AB2330">
        <v>79380000</v>
      </c>
      <c r="AC2330">
        <v>69877000</v>
      </c>
      <c r="AF2330">
        <v>1539075968</v>
      </c>
      <c r="AG2330">
        <v>454788000</v>
      </c>
      <c r="AH2330">
        <v>99794000</v>
      </c>
      <c r="AJ2330">
        <v>99794000</v>
      </c>
      <c r="AK2330">
        <v>32764000</v>
      </c>
      <c r="AL2330">
        <v>29332000</v>
      </c>
      <c r="AM2330">
        <v>1539076992</v>
      </c>
      <c r="AN2330">
        <v>406795008</v>
      </c>
      <c r="AO2330">
        <v>114326000</v>
      </c>
    </row>
    <row r="2331" spans="1:52">
      <c r="A2331">
        <v>1995</v>
      </c>
      <c r="B2331">
        <v>193900</v>
      </c>
      <c r="C2331" t="s">
        <v>242</v>
      </c>
      <c r="D2331" t="s">
        <v>129</v>
      </c>
      <c r="E2331">
        <f t="shared" si="36"/>
        <v>0</v>
      </c>
      <c r="F2331">
        <f>IF(ISNA(VLOOKUP(B2331,criteria!$U$2:$U$174,1,0)),0,1)</f>
        <v>1</v>
      </c>
      <c r="G2331" t="s">
        <v>636</v>
      </c>
      <c r="H2331" t="s">
        <v>636</v>
      </c>
      <c r="N2331">
        <v>10012</v>
      </c>
      <c r="O2331" t="s">
        <v>130</v>
      </c>
      <c r="V2331">
        <v>599601984</v>
      </c>
      <c r="Y2331">
        <v>66102000</v>
      </c>
      <c r="Z2331">
        <v>120860000</v>
      </c>
      <c r="AA2331">
        <v>87699000</v>
      </c>
      <c r="AB2331">
        <v>87404000</v>
      </c>
      <c r="AC2331">
        <v>70221000</v>
      </c>
      <c r="AF2331">
        <v>1637867008</v>
      </c>
      <c r="AG2331">
        <v>509282656</v>
      </c>
      <c r="AH2331">
        <v>97782064</v>
      </c>
      <c r="AJ2331">
        <v>97782064</v>
      </c>
      <c r="AK2331">
        <v>32944000</v>
      </c>
      <c r="AL2331">
        <v>30928000</v>
      </c>
      <c r="AM2331">
        <v>1637866752</v>
      </c>
      <c r="AN2331">
        <v>410772000</v>
      </c>
      <c r="AO2331">
        <v>116682000</v>
      </c>
    </row>
    <row r="2332" spans="1:52">
      <c r="A2332">
        <v>1996</v>
      </c>
      <c r="B2332">
        <v>193900</v>
      </c>
      <c r="C2332" t="s">
        <v>242</v>
      </c>
      <c r="D2332" t="s">
        <v>129</v>
      </c>
      <c r="E2332">
        <f t="shared" si="36"/>
        <v>0</v>
      </c>
      <c r="F2332">
        <f>IF(ISNA(VLOOKUP(B2332,criteria!$U$2:$U$174,1,0)),0,1)</f>
        <v>1</v>
      </c>
      <c r="G2332" t="s">
        <v>636</v>
      </c>
      <c r="H2332" t="s">
        <v>636</v>
      </c>
      <c r="N2332">
        <v>10012</v>
      </c>
      <c r="O2332" t="s">
        <v>130</v>
      </c>
      <c r="V2332">
        <v>644556992</v>
      </c>
      <c r="W2332">
        <v>529124992</v>
      </c>
      <c r="Y2332">
        <v>65556464</v>
      </c>
      <c r="Z2332">
        <v>118567824</v>
      </c>
      <c r="AA2332">
        <v>76586984</v>
      </c>
      <c r="AB2332">
        <v>81318192</v>
      </c>
      <c r="AF2332">
        <v>1646396032</v>
      </c>
      <c r="AG2332">
        <v>557868992</v>
      </c>
      <c r="AH2332">
        <v>202832000</v>
      </c>
      <c r="AJ2332">
        <v>202832000</v>
      </c>
      <c r="AK2332">
        <v>32969000</v>
      </c>
      <c r="AL2332">
        <v>42211000</v>
      </c>
      <c r="AM2332">
        <v>1599176960</v>
      </c>
      <c r="AR2332">
        <v>1646396032</v>
      </c>
      <c r="AS2332">
        <v>1599176960</v>
      </c>
      <c r="AT2332">
        <v>1624</v>
      </c>
      <c r="AU2332">
        <v>0.69499999999999995</v>
      </c>
    </row>
    <row r="2333" spans="1:52">
      <c r="A2333">
        <v>1997</v>
      </c>
      <c r="B2333">
        <v>193900</v>
      </c>
      <c r="C2333" t="s">
        <v>242</v>
      </c>
      <c r="D2333" t="s">
        <v>129</v>
      </c>
      <c r="E2333">
        <f t="shared" si="36"/>
        <v>0</v>
      </c>
      <c r="F2333">
        <f>IF(ISNA(VLOOKUP(B2333,criteria!$U$2:$U$174,1,0)),0,1)</f>
        <v>1</v>
      </c>
      <c r="G2333" t="s">
        <v>636</v>
      </c>
      <c r="H2333" t="s">
        <v>636</v>
      </c>
      <c r="N2333">
        <v>10012</v>
      </c>
      <c r="O2333" t="s">
        <v>130</v>
      </c>
      <c r="V2333">
        <v>682816000</v>
      </c>
      <c r="W2333">
        <v>598377984</v>
      </c>
      <c r="Y2333">
        <v>84438000</v>
      </c>
      <c r="Z2333">
        <v>135247008</v>
      </c>
      <c r="AA2333">
        <v>90340000</v>
      </c>
      <c r="AB2333">
        <v>40881000</v>
      </c>
      <c r="AC2333">
        <v>103177000</v>
      </c>
      <c r="AF2333">
        <v>1310547968</v>
      </c>
      <c r="AG2333">
        <v>577710016</v>
      </c>
      <c r="AH2333">
        <v>202576000</v>
      </c>
      <c r="AJ2333">
        <v>202576000</v>
      </c>
      <c r="AK2333">
        <v>33931000</v>
      </c>
      <c r="AL2333">
        <v>57176000</v>
      </c>
      <c r="AM2333">
        <v>1297065984</v>
      </c>
      <c r="AN2333">
        <v>670792704</v>
      </c>
      <c r="AO2333">
        <v>169710544</v>
      </c>
      <c r="AR2333">
        <v>1310547968</v>
      </c>
      <c r="AS2333">
        <v>1297065984</v>
      </c>
      <c r="AT2333">
        <v>1888</v>
      </c>
      <c r="AU2333">
        <v>0.70699999999999996</v>
      </c>
      <c r="AW2333">
        <v>0.18598000000000001</v>
      </c>
      <c r="AX2333">
        <v>0.617232</v>
      </c>
      <c r="AY2333">
        <v>4.60823E-2</v>
      </c>
      <c r="AZ2333">
        <v>36585.5</v>
      </c>
    </row>
    <row r="2334" spans="1:52">
      <c r="A2334">
        <v>1998</v>
      </c>
      <c r="B2334">
        <v>193900</v>
      </c>
      <c r="C2334" t="s">
        <v>242</v>
      </c>
      <c r="D2334" t="s">
        <v>129</v>
      </c>
      <c r="E2334">
        <f t="shared" si="36"/>
        <v>0</v>
      </c>
      <c r="F2334">
        <f>IF(ISNA(VLOOKUP(B2334,criteria!$U$2:$U$174,1,0)),0,1)</f>
        <v>1</v>
      </c>
      <c r="G2334" t="s">
        <v>636</v>
      </c>
      <c r="H2334" t="s">
        <v>636</v>
      </c>
      <c r="N2334">
        <v>10012</v>
      </c>
      <c r="O2334" t="s">
        <v>130</v>
      </c>
      <c r="V2334">
        <v>713770560</v>
      </c>
      <c r="W2334">
        <v>618019968</v>
      </c>
      <c r="Y2334">
        <v>95750568</v>
      </c>
      <c r="Z2334">
        <v>125708848</v>
      </c>
      <c r="AA2334">
        <v>101373160</v>
      </c>
      <c r="AB2334">
        <v>182340992</v>
      </c>
      <c r="AC2334">
        <v>84266000</v>
      </c>
      <c r="AF2334">
        <v>1574604032</v>
      </c>
      <c r="AG2334">
        <v>631185984</v>
      </c>
      <c r="AH2334">
        <v>203212992</v>
      </c>
      <c r="AJ2334">
        <v>203212992</v>
      </c>
      <c r="AK2334">
        <v>38670000</v>
      </c>
      <c r="AL2334">
        <v>53561000</v>
      </c>
      <c r="AM2334">
        <v>1402433024</v>
      </c>
      <c r="AN2334">
        <v>706683520</v>
      </c>
      <c r="AO2334">
        <v>179366528</v>
      </c>
      <c r="AR2334">
        <v>1574604032</v>
      </c>
      <c r="AS2334">
        <v>1402433024</v>
      </c>
      <c r="AT2334">
        <v>1981</v>
      </c>
      <c r="AU2334">
        <v>0.72</v>
      </c>
      <c r="AW2334">
        <v>0.181059</v>
      </c>
      <c r="AX2334">
        <v>0.62102900000000005</v>
      </c>
      <c r="AY2334">
        <v>4.4593599999999997E-2</v>
      </c>
      <c r="AZ2334">
        <v>39681</v>
      </c>
    </row>
    <row r="2335" spans="1:52">
      <c r="A2335">
        <v>1999</v>
      </c>
      <c r="B2335">
        <v>193900</v>
      </c>
      <c r="C2335" t="s">
        <v>242</v>
      </c>
      <c r="D2335" t="s">
        <v>129</v>
      </c>
      <c r="E2335">
        <f t="shared" si="36"/>
        <v>0</v>
      </c>
      <c r="F2335">
        <f>IF(ISNA(VLOOKUP(B2335,criteria!$U$2:$U$174,1,0)),0,1)</f>
        <v>1</v>
      </c>
      <c r="G2335" t="s">
        <v>636</v>
      </c>
      <c r="H2335" t="s">
        <v>636</v>
      </c>
      <c r="N2335">
        <v>10012</v>
      </c>
      <c r="O2335" t="s">
        <v>130</v>
      </c>
      <c r="V2335">
        <v>790685120</v>
      </c>
      <c r="W2335">
        <v>660281984</v>
      </c>
      <c r="Y2335">
        <v>88895000</v>
      </c>
      <c r="Z2335">
        <v>146776992</v>
      </c>
      <c r="AA2335">
        <v>101564000</v>
      </c>
      <c r="AB2335">
        <v>334369984</v>
      </c>
      <c r="AC2335">
        <v>80647000</v>
      </c>
      <c r="AF2335">
        <v>1793776000</v>
      </c>
      <c r="AG2335">
        <v>690689984</v>
      </c>
      <c r="AH2335">
        <v>216896992</v>
      </c>
      <c r="AJ2335">
        <v>216896992</v>
      </c>
      <c r="AK2335">
        <v>38784000</v>
      </c>
      <c r="AL2335">
        <v>56713000</v>
      </c>
      <c r="AM2335">
        <v>1498254976</v>
      </c>
      <c r="AN2335">
        <v>800986496</v>
      </c>
      <c r="AO2335">
        <v>198644656</v>
      </c>
      <c r="AR2335">
        <v>1793776000</v>
      </c>
      <c r="AS2335">
        <v>1498254976</v>
      </c>
      <c r="AT2335">
        <v>2192</v>
      </c>
      <c r="AU2335">
        <v>0.73299999999999998</v>
      </c>
      <c r="AW2335">
        <v>0.18104700000000001</v>
      </c>
      <c r="AX2335">
        <v>0.63000900000000004</v>
      </c>
      <c r="AY2335">
        <v>4.2848799999999999E-2</v>
      </c>
      <c r="AZ2335">
        <v>42825.5</v>
      </c>
    </row>
    <row r="2336" spans="1:52">
      <c r="A2336">
        <v>2000</v>
      </c>
      <c r="B2336">
        <v>193900</v>
      </c>
      <c r="C2336" t="s">
        <v>242</v>
      </c>
      <c r="D2336" t="s">
        <v>129</v>
      </c>
      <c r="E2336">
        <f t="shared" si="36"/>
        <v>0</v>
      </c>
      <c r="F2336">
        <f>IF(ISNA(VLOOKUP(B2336,criteria!$U$2:$U$174,1,0)),0,1)</f>
        <v>1</v>
      </c>
      <c r="G2336" t="s">
        <v>636</v>
      </c>
      <c r="H2336" t="s">
        <v>636</v>
      </c>
      <c r="N2336">
        <v>10012</v>
      </c>
      <c r="O2336" t="s">
        <v>130</v>
      </c>
      <c r="V2336">
        <v>825345984</v>
      </c>
      <c r="W2336">
        <v>691542976</v>
      </c>
      <c r="Y2336">
        <v>98171000</v>
      </c>
      <c r="Z2336">
        <v>160223008</v>
      </c>
      <c r="AA2336">
        <v>111645000</v>
      </c>
      <c r="AB2336">
        <v>251642000</v>
      </c>
      <c r="AC2336">
        <v>119470000</v>
      </c>
      <c r="AF2336">
        <v>1763197056</v>
      </c>
      <c r="AG2336">
        <v>764633984</v>
      </c>
      <c r="AH2336">
        <v>235348000</v>
      </c>
      <c r="AJ2336">
        <v>235348000</v>
      </c>
      <c r="AK2336">
        <v>40526000</v>
      </c>
      <c r="AL2336">
        <v>45859000</v>
      </c>
      <c r="AM2336">
        <v>1687730944</v>
      </c>
      <c r="AN2336">
        <v>854105984</v>
      </c>
      <c r="AO2336">
        <v>204428000</v>
      </c>
      <c r="AR2336">
        <v>1763197056</v>
      </c>
      <c r="AS2336">
        <v>1687730944</v>
      </c>
      <c r="AT2336">
        <v>2397</v>
      </c>
      <c r="AU2336">
        <v>0.76</v>
      </c>
      <c r="AW2336">
        <v>0.17696600000000001</v>
      </c>
      <c r="AX2336">
        <v>0.63497899999999996</v>
      </c>
      <c r="AY2336">
        <v>4.1395599999999998E-2</v>
      </c>
      <c r="AZ2336">
        <v>46719</v>
      </c>
    </row>
    <row r="2337" spans="1:52">
      <c r="A2337">
        <v>2001</v>
      </c>
      <c r="B2337">
        <v>193900</v>
      </c>
      <c r="C2337" t="s">
        <v>242</v>
      </c>
      <c r="D2337" t="s">
        <v>129</v>
      </c>
      <c r="E2337">
        <f t="shared" si="36"/>
        <v>1</v>
      </c>
      <c r="F2337">
        <f>IF(ISNA(VLOOKUP(B2337,criteria!$U$2:$U$174,1,0)),0,1)</f>
        <v>1</v>
      </c>
      <c r="G2337">
        <v>0.28503127353702068</v>
      </c>
      <c r="H2337">
        <v>0.35914522058823528</v>
      </c>
      <c r="I2337">
        <v>30537</v>
      </c>
      <c r="J2337">
        <v>8704</v>
      </c>
      <c r="K2337">
        <v>3124</v>
      </c>
      <c r="L2337">
        <v>2</v>
      </c>
      <c r="M2337">
        <v>3126</v>
      </c>
      <c r="N2337">
        <v>10012</v>
      </c>
      <c r="O2337" t="s">
        <v>130</v>
      </c>
      <c r="V2337">
        <v>880860992</v>
      </c>
      <c r="W2337">
        <v>729374976</v>
      </c>
      <c r="Y2337">
        <v>36760000</v>
      </c>
      <c r="Z2337">
        <v>174882000</v>
      </c>
      <c r="AA2337">
        <v>59929000</v>
      </c>
      <c r="AB2337">
        <v>282560992</v>
      </c>
      <c r="AC2337">
        <v>222610000</v>
      </c>
      <c r="AF2337">
        <v>1885753984</v>
      </c>
      <c r="AG2337">
        <v>814582976</v>
      </c>
      <c r="AH2337">
        <v>205990000</v>
      </c>
      <c r="AJ2337">
        <v>205990000</v>
      </c>
      <c r="AK2337">
        <v>44154000</v>
      </c>
      <c r="AL2337">
        <v>51359000</v>
      </c>
      <c r="AM2337">
        <v>1849378048</v>
      </c>
      <c r="AN2337">
        <v>936606976</v>
      </c>
      <c r="AO2337">
        <v>233720992</v>
      </c>
      <c r="AR2337">
        <v>1885753984</v>
      </c>
      <c r="AS2337">
        <v>1849378048</v>
      </c>
      <c r="AT2337">
        <v>2638</v>
      </c>
      <c r="AU2337">
        <v>0.77700000000000002</v>
      </c>
      <c r="AW2337">
        <v>0.177005</v>
      </c>
      <c r="AX2337">
        <v>0.63315100000000002</v>
      </c>
      <c r="AY2337">
        <v>4.2844800000000002E-2</v>
      </c>
      <c r="AZ2337">
        <v>50518</v>
      </c>
    </row>
    <row r="2338" spans="1:52">
      <c r="A2338">
        <v>2002</v>
      </c>
      <c r="B2338">
        <v>193900</v>
      </c>
      <c r="C2338" t="s">
        <v>242</v>
      </c>
      <c r="D2338" t="s">
        <v>129</v>
      </c>
      <c r="E2338">
        <f t="shared" si="36"/>
        <v>1</v>
      </c>
      <c r="F2338">
        <f>IF(ISNA(VLOOKUP(B2338,criteria!$U$2:$U$174,1,0)),0,1)</f>
        <v>1</v>
      </c>
      <c r="G2338">
        <v>0.32358608566309455</v>
      </c>
      <c r="H2338">
        <v>0.41569160050146259</v>
      </c>
      <c r="I2338">
        <v>29581</v>
      </c>
      <c r="J2338">
        <v>9572</v>
      </c>
      <c r="K2338">
        <v>3963</v>
      </c>
      <c r="L2338">
        <v>16</v>
      </c>
      <c r="M2338">
        <v>3979</v>
      </c>
      <c r="N2338">
        <v>10012</v>
      </c>
      <c r="O2338" t="s">
        <v>130</v>
      </c>
      <c r="V2338">
        <v>949116032</v>
      </c>
      <c r="W2338">
        <v>786752320</v>
      </c>
      <c r="Y2338">
        <v>36600000</v>
      </c>
      <c r="Z2338">
        <v>199648992</v>
      </c>
      <c r="AA2338">
        <v>50625000</v>
      </c>
      <c r="AB2338">
        <v>200691008</v>
      </c>
      <c r="AC2338">
        <v>207598656</v>
      </c>
      <c r="AF2338">
        <v>2074621056</v>
      </c>
      <c r="AG2338">
        <v>864003968</v>
      </c>
      <c r="AH2338">
        <v>226848000</v>
      </c>
      <c r="AJ2338">
        <v>226848000</v>
      </c>
      <c r="AK2338">
        <v>46544000</v>
      </c>
      <c r="AL2338">
        <v>57481000</v>
      </c>
      <c r="AM2338">
        <v>2021252992</v>
      </c>
      <c r="AN2338">
        <v>1036030976</v>
      </c>
      <c r="AO2338">
        <v>263174000</v>
      </c>
      <c r="AP2338">
        <v>1133249024</v>
      </c>
      <c r="AQ2338">
        <v>1264950016</v>
      </c>
      <c r="AR2338">
        <v>2074621056</v>
      </c>
      <c r="AS2338">
        <v>2021252992</v>
      </c>
      <c r="AT2338">
        <v>2823</v>
      </c>
      <c r="AU2338">
        <v>0.79400000000000004</v>
      </c>
      <c r="AW2338">
        <v>0.17432700000000001</v>
      </c>
      <c r="AX2338">
        <v>0.63367799999999996</v>
      </c>
      <c r="AY2338">
        <v>3.7129099999999998E-2</v>
      </c>
      <c r="AZ2338">
        <v>53700</v>
      </c>
    </row>
    <row r="2339" spans="1:52">
      <c r="A2339">
        <v>2003</v>
      </c>
      <c r="B2339">
        <v>193900</v>
      </c>
      <c r="C2339" t="s">
        <v>242</v>
      </c>
      <c r="D2339" t="s">
        <v>129</v>
      </c>
      <c r="E2339">
        <f t="shared" si="36"/>
        <v>1</v>
      </c>
      <c r="F2339">
        <f>IF(ISNA(VLOOKUP(B2339,criteria!$U$2:$U$174,1,0)),0,1)</f>
        <v>1</v>
      </c>
      <c r="G2339">
        <v>0.32102676456655616</v>
      </c>
      <c r="H2339">
        <v>0.3890989578529927</v>
      </c>
      <c r="I2339">
        <v>33776</v>
      </c>
      <c r="J2339">
        <v>10843</v>
      </c>
      <c r="K2339">
        <v>4178</v>
      </c>
      <c r="L2339">
        <v>41</v>
      </c>
      <c r="M2339">
        <v>4219</v>
      </c>
      <c r="N2339">
        <v>10012</v>
      </c>
      <c r="O2339" t="s">
        <v>130</v>
      </c>
      <c r="V2339">
        <v>1008878976</v>
      </c>
      <c r="W2339">
        <v>836728000</v>
      </c>
      <c r="Y2339">
        <v>33640000</v>
      </c>
      <c r="Z2339">
        <v>216535008</v>
      </c>
      <c r="AA2339">
        <v>49515000</v>
      </c>
      <c r="AB2339">
        <v>204596992</v>
      </c>
      <c r="AC2339">
        <v>279865984</v>
      </c>
      <c r="AF2339">
        <v>2245120000</v>
      </c>
      <c r="AG2339">
        <v>859640000</v>
      </c>
      <c r="AH2339">
        <v>219838000</v>
      </c>
      <c r="AJ2339">
        <v>219838000</v>
      </c>
      <c r="AK2339">
        <v>47655000</v>
      </c>
      <c r="AL2339">
        <v>64703000</v>
      </c>
      <c r="AM2339">
        <v>2049478016</v>
      </c>
      <c r="AN2339">
        <v>798248000</v>
      </c>
      <c r="AO2339">
        <v>241215008</v>
      </c>
      <c r="AP2339">
        <v>1264950016</v>
      </c>
      <c r="AQ2339">
        <v>1421067008</v>
      </c>
      <c r="AR2339">
        <v>2245120000</v>
      </c>
      <c r="AS2339">
        <v>2049478016</v>
      </c>
      <c r="AT2339">
        <v>3009</v>
      </c>
      <c r="AU2339">
        <v>0.80800000000000005</v>
      </c>
      <c r="AW2339">
        <v>0.16917299999999999</v>
      </c>
      <c r="AX2339">
        <v>0.63116099999999997</v>
      </c>
      <c r="AY2339">
        <v>3.2442199999999997E-2</v>
      </c>
      <c r="AZ2339">
        <v>54736.5</v>
      </c>
    </row>
    <row r="2340" spans="1:52">
      <c r="A2340">
        <v>2004</v>
      </c>
      <c r="B2340">
        <v>193900</v>
      </c>
      <c r="C2340" t="s">
        <v>242</v>
      </c>
      <c r="D2340" t="s">
        <v>129</v>
      </c>
      <c r="E2340">
        <f t="shared" si="36"/>
        <v>1</v>
      </c>
      <c r="F2340">
        <f>IF(ISNA(VLOOKUP(B2340,criteria!$U$2:$U$174,1,0)),0,1)</f>
        <v>1</v>
      </c>
      <c r="G2340">
        <v>0.3484923237658531</v>
      </c>
      <c r="H2340">
        <v>0.38466022651565623</v>
      </c>
      <c r="I2340">
        <v>34457</v>
      </c>
      <c r="J2340">
        <v>12008</v>
      </c>
      <c r="K2340">
        <v>4586</v>
      </c>
      <c r="L2340">
        <v>33</v>
      </c>
      <c r="M2340">
        <v>4619</v>
      </c>
      <c r="N2340" t="s">
        <v>168</v>
      </c>
      <c r="O2340" t="s">
        <v>130</v>
      </c>
      <c r="P2340" t="s">
        <v>50</v>
      </c>
      <c r="V2340">
        <v>1095289216</v>
      </c>
      <c r="W2340">
        <v>898634240</v>
      </c>
      <c r="Y2340">
        <v>25520000</v>
      </c>
      <c r="Z2340">
        <v>234887008</v>
      </c>
      <c r="AA2340">
        <v>38531000</v>
      </c>
      <c r="AB2340">
        <v>227664992</v>
      </c>
      <c r="AC2340">
        <v>279655776</v>
      </c>
      <c r="AF2340">
        <v>2432164096</v>
      </c>
      <c r="AG2340">
        <v>940644992</v>
      </c>
      <c r="AH2340">
        <v>246948992</v>
      </c>
      <c r="AJ2340">
        <v>246948992</v>
      </c>
      <c r="AK2340">
        <v>51847000</v>
      </c>
      <c r="AL2340">
        <v>67004000</v>
      </c>
      <c r="AM2340">
        <v>2236614912</v>
      </c>
      <c r="AN2340">
        <v>845203968</v>
      </c>
      <c r="AO2340">
        <v>265780992</v>
      </c>
      <c r="AP2340">
        <v>1421067008</v>
      </c>
      <c r="AQ2340">
        <v>1591687552</v>
      </c>
      <c r="AR2340">
        <v>2432164096</v>
      </c>
      <c r="AS2340">
        <v>2236614912</v>
      </c>
      <c r="AT2340">
        <v>3218</v>
      </c>
      <c r="AU2340">
        <v>0.83699999999999997</v>
      </c>
      <c r="AW2340">
        <v>0.163304</v>
      </c>
      <c r="AX2340">
        <v>0.62965499999999996</v>
      </c>
      <c r="AY2340">
        <v>2.9654699999999999E-2</v>
      </c>
      <c r="AZ2340">
        <v>56039</v>
      </c>
    </row>
    <row r="2341" spans="1:52">
      <c r="A2341">
        <v>2005</v>
      </c>
      <c r="B2341">
        <v>193900</v>
      </c>
      <c r="C2341" t="s">
        <v>167</v>
      </c>
      <c r="D2341" t="s">
        <v>129</v>
      </c>
      <c r="E2341">
        <f t="shared" si="36"/>
        <v>1</v>
      </c>
      <c r="F2341">
        <f>IF(ISNA(VLOOKUP(B2341,criteria!$U$2:$U$174,1,0)),0,1)</f>
        <v>1</v>
      </c>
      <c r="G2341">
        <v>0.36691877481236779</v>
      </c>
      <c r="H2341">
        <v>0.37039962091296791</v>
      </c>
      <c r="I2341">
        <v>34509</v>
      </c>
      <c r="J2341">
        <v>12662</v>
      </c>
      <c r="K2341">
        <v>4653</v>
      </c>
      <c r="L2341">
        <v>37</v>
      </c>
      <c r="M2341">
        <v>4690</v>
      </c>
      <c r="N2341" t="s">
        <v>168</v>
      </c>
      <c r="O2341" t="s">
        <v>130</v>
      </c>
      <c r="P2341" t="s">
        <v>50</v>
      </c>
      <c r="Q2341" t="s">
        <v>54</v>
      </c>
      <c r="V2341">
        <v>1179982976</v>
      </c>
      <c r="W2341">
        <v>973761024</v>
      </c>
      <c r="Y2341">
        <v>28588000</v>
      </c>
      <c r="Z2341">
        <v>227079008</v>
      </c>
      <c r="AA2341">
        <v>40285000</v>
      </c>
      <c r="AB2341">
        <v>295048000</v>
      </c>
      <c r="AC2341">
        <v>276548000</v>
      </c>
      <c r="AF2341">
        <v>2687336960</v>
      </c>
      <c r="AG2341">
        <v>1004014976</v>
      </c>
      <c r="AH2341">
        <v>247724000</v>
      </c>
      <c r="AJ2341">
        <v>247724000</v>
      </c>
      <c r="AK2341">
        <v>54137000</v>
      </c>
      <c r="AL2341">
        <v>65678000</v>
      </c>
      <c r="AM2341">
        <v>2402386944</v>
      </c>
      <c r="AN2341">
        <v>907449024</v>
      </c>
      <c r="AO2341">
        <v>281799008</v>
      </c>
      <c r="AP2341">
        <v>1591687552</v>
      </c>
      <c r="AQ2341">
        <v>1823975040</v>
      </c>
      <c r="AR2341">
        <v>2687336960</v>
      </c>
      <c r="AS2341">
        <v>2402386944</v>
      </c>
      <c r="AT2341">
        <v>3332</v>
      </c>
      <c r="AU2341">
        <v>0.84</v>
      </c>
      <c r="AW2341">
        <v>0.15262400000000001</v>
      </c>
      <c r="AX2341">
        <v>0.63633899999999999</v>
      </c>
      <c r="AY2341">
        <v>2.8398400000000001E-2</v>
      </c>
      <c r="AZ2341">
        <v>57850.5</v>
      </c>
    </row>
    <row r="2342" spans="1:52">
      <c r="A2342">
        <v>2006</v>
      </c>
      <c r="B2342">
        <v>193900</v>
      </c>
      <c r="C2342" t="s">
        <v>167</v>
      </c>
      <c r="D2342" t="s">
        <v>129</v>
      </c>
      <c r="E2342">
        <f t="shared" si="36"/>
        <v>1</v>
      </c>
      <c r="F2342">
        <f>IF(ISNA(VLOOKUP(B2342,criteria!$U$2:$U$174,1,0)),0,1)</f>
        <v>1</v>
      </c>
      <c r="G2342">
        <v>0.36227713834348907</v>
      </c>
      <c r="H2342">
        <v>0.36855629964180037</v>
      </c>
      <c r="I2342">
        <v>35448</v>
      </c>
      <c r="J2342">
        <v>12842</v>
      </c>
      <c r="K2342">
        <v>4703</v>
      </c>
      <c r="L2342">
        <v>30</v>
      </c>
      <c r="M2342">
        <v>4733</v>
      </c>
      <c r="N2342" t="s">
        <v>168</v>
      </c>
      <c r="O2342" t="s">
        <v>130</v>
      </c>
      <c r="P2342" t="s">
        <v>50</v>
      </c>
      <c r="Q2342" t="s">
        <v>54</v>
      </c>
      <c r="V2342">
        <v>1278056960</v>
      </c>
      <c r="W2342">
        <v>1062726976</v>
      </c>
      <c r="Y2342">
        <v>33312000</v>
      </c>
      <c r="Z2342">
        <v>230484992</v>
      </c>
      <c r="AA2342">
        <v>48127000</v>
      </c>
      <c r="AB2342">
        <v>343196992</v>
      </c>
      <c r="AC2342">
        <v>1182924032</v>
      </c>
      <c r="AF2342">
        <v>3771447040</v>
      </c>
      <c r="AG2342">
        <v>1116306048</v>
      </c>
      <c r="AH2342">
        <v>273059008</v>
      </c>
      <c r="AJ2342">
        <v>273059008</v>
      </c>
      <c r="AK2342">
        <v>57182000</v>
      </c>
      <c r="AL2342">
        <v>72066000</v>
      </c>
      <c r="AM2342">
        <v>2603312896</v>
      </c>
      <c r="AN2342">
        <v>963364736</v>
      </c>
      <c r="AO2342">
        <v>292292000</v>
      </c>
      <c r="AP2342">
        <v>1823975040</v>
      </c>
      <c r="AQ2342">
        <v>2139643136</v>
      </c>
      <c r="AR2342">
        <v>3771447040</v>
      </c>
      <c r="AS2342">
        <v>2603312896</v>
      </c>
      <c r="AT2342">
        <v>3516</v>
      </c>
      <c r="AU2342">
        <v>0.85</v>
      </c>
      <c r="AW2342">
        <v>0.160797</v>
      </c>
      <c r="AX2342">
        <v>0.63240499999999999</v>
      </c>
      <c r="AY2342">
        <v>3.1668000000000002E-2</v>
      </c>
      <c r="AZ2342">
        <v>59301.5</v>
      </c>
    </row>
    <row r="2343" spans="1:52">
      <c r="A2343">
        <v>2007</v>
      </c>
      <c r="B2343">
        <v>193900</v>
      </c>
      <c r="C2343" t="s">
        <v>167</v>
      </c>
      <c r="D2343" t="s">
        <v>129</v>
      </c>
      <c r="E2343">
        <f t="shared" si="36"/>
        <v>1</v>
      </c>
      <c r="F2343">
        <f>IF(ISNA(VLOOKUP(B2343,criteria!$U$2:$U$174,1,0)),0,1)</f>
        <v>1</v>
      </c>
      <c r="G2343">
        <v>0.36683241734275496</v>
      </c>
      <c r="H2343">
        <v>0.39001189060642094</v>
      </c>
      <c r="I2343">
        <v>34389</v>
      </c>
      <c r="J2343">
        <v>12615</v>
      </c>
      <c r="K2343">
        <v>4892</v>
      </c>
      <c r="L2343">
        <v>28</v>
      </c>
      <c r="M2343">
        <v>4920</v>
      </c>
      <c r="N2343" t="s">
        <v>168</v>
      </c>
      <c r="O2343" t="s">
        <v>130</v>
      </c>
      <c r="P2343" t="s">
        <v>50</v>
      </c>
      <c r="Q2343" t="s">
        <v>54</v>
      </c>
      <c r="V2343">
        <v>1377908992</v>
      </c>
      <c r="W2343">
        <v>1151235968</v>
      </c>
      <c r="Y2343">
        <v>50573000</v>
      </c>
      <c r="Z2343">
        <v>240363008</v>
      </c>
      <c r="AA2343">
        <v>69226000</v>
      </c>
      <c r="AB2343">
        <v>343416000</v>
      </c>
      <c r="AC2343">
        <v>386708000</v>
      </c>
      <c r="AF2343">
        <v>2831789056</v>
      </c>
      <c r="AG2343">
        <v>1179726976</v>
      </c>
      <c r="AH2343">
        <v>299372992</v>
      </c>
      <c r="AJ2343">
        <v>299372992</v>
      </c>
      <c r="AK2343">
        <v>66106000</v>
      </c>
      <c r="AL2343">
        <v>74577000</v>
      </c>
      <c r="AM2343">
        <v>2841167872</v>
      </c>
      <c r="AN2343">
        <v>1051438016</v>
      </c>
      <c r="AO2343">
        <v>299758016</v>
      </c>
      <c r="AP2343">
        <v>2139643136</v>
      </c>
      <c r="AQ2343">
        <v>2445046016</v>
      </c>
      <c r="AR2343">
        <v>2831789056</v>
      </c>
      <c r="AS2343">
        <v>2841167872</v>
      </c>
      <c r="AT2343">
        <v>3503</v>
      </c>
      <c r="AU2343">
        <v>0.84899999999999998</v>
      </c>
      <c r="AW2343">
        <v>0.163526</v>
      </c>
      <c r="AX2343">
        <v>0.63607000000000002</v>
      </c>
      <c r="AY2343">
        <v>3.2705199999999997E-2</v>
      </c>
      <c r="AZ2343">
        <v>61848.5</v>
      </c>
    </row>
    <row r="2344" spans="1:52">
      <c r="A2344">
        <v>2008</v>
      </c>
      <c r="B2344">
        <v>193900</v>
      </c>
      <c r="C2344" t="s">
        <v>167</v>
      </c>
      <c r="D2344" t="s">
        <v>129</v>
      </c>
      <c r="E2344">
        <f t="shared" si="36"/>
        <v>1</v>
      </c>
      <c r="F2344">
        <f>IF(ISNA(VLOOKUP(B2344,criteria!$U$2:$U$174,1,0)),0,1)</f>
        <v>1</v>
      </c>
      <c r="G2344">
        <v>0.32205665189958382</v>
      </c>
      <c r="H2344">
        <v>0.3740725302209254</v>
      </c>
      <c r="I2344">
        <v>37245</v>
      </c>
      <c r="J2344">
        <v>11995</v>
      </c>
      <c r="K2344">
        <v>4464</v>
      </c>
      <c r="L2344">
        <v>23</v>
      </c>
      <c r="M2344">
        <v>4487</v>
      </c>
      <c r="N2344" t="s">
        <v>168</v>
      </c>
      <c r="O2344" t="s">
        <v>130</v>
      </c>
      <c r="P2344" t="s">
        <v>50</v>
      </c>
      <c r="Q2344" t="s">
        <v>54</v>
      </c>
      <c r="V2344">
        <v>1446060032</v>
      </c>
      <c r="W2344">
        <v>1183282048</v>
      </c>
      <c r="Y2344">
        <v>56590000</v>
      </c>
      <c r="Z2344">
        <v>247892992</v>
      </c>
      <c r="AA2344">
        <v>75398000</v>
      </c>
      <c r="AB2344">
        <v>270924992</v>
      </c>
      <c r="AC2344">
        <v>368951008</v>
      </c>
      <c r="AF2344">
        <v>2646038016</v>
      </c>
      <c r="AG2344">
        <v>1170331008</v>
      </c>
      <c r="AH2344">
        <v>356760992</v>
      </c>
      <c r="AJ2344">
        <v>356760992</v>
      </c>
      <c r="AK2344">
        <v>63325000</v>
      </c>
      <c r="AL2344">
        <v>101826000</v>
      </c>
      <c r="AM2344">
        <v>3050744064</v>
      </c>
      <c r="AN2344">
        <v>1420910976</v>
      </c>
      <c r="AO2344">
        <v>366982016</v>
      </c>
      <c r="AP2344">
        <v>2492603904</v>
      </c>
      <c r="AQ2344">
        <v>2194839040</v>
      </c>
      <c r="AR2344">
        <v>2646038016</v>
      </c>
      <c r="AS2344">
        <v>3050744064</v>
      </c>
      <c r="AT2344">
        <v>3605</v>
      </c>
      <c r="AU2344">
        <v>0.85799999999999998</v>
      </c>
      <c r="AW2344">
        <v>0.15359999999999999</v>
      </c>
      <c r="AX2344">
        <v>0.62997499999999995</v>
      </c>
      <c r="AY2344">
        <v>3.1279099999999997E-2</v>
      </c>
      <c r="AZ2344">
        <v>63000</v>
      </c>
    </row>
    <row r="2345" spans="1:52">
      <c r="A2345">
        <v>2009</v>
      </c>
      <c r="B2345">
        <v>193900</v>
      </c>
      <c r="C2345" t="s">
        <v>167</v>
      </c>
      <c r="D2345" t="s">
        <v>129</v>
      </c>
      <c r="E2345">
        <f t="shared" si="36"/>
        <v>1</v>
      </c>
      <c r="F2345">
        <f>IF(ISNA(VLOOKUP(B2345,criteria!$U$2:$U$174,1,0)),0,1)</f>
        <v>1</v>
      </c>
      <c r="G2345">
        <v>0.37795632908013455</v>
      </c>
      <c r="H2345">
        <v>0.3539798008333922</v>
      </c>
      <c r="I2345">
        <v>37462</v>
      </c>
      <c r="J2345">
        <v>14159</v>
      </c>
      <c r="K2345">
        <v>4988</v>
      </c>
      <c r="L2345">
        <v>24</v>
      </c>
      <c r="M2345">
        <v>5012</v>
      </c>
      <c r="N2345" t="s">
        <v>168</v>
      </c>
      <c r="O2345" t="s">
        <v>130</v>
      </c>
      <c r="P2345" t="s">
        <v>50</v>
      </c>
      <c r="Q2345" t="s">
        <v>54</v>
      </c>
      <c r="R2345">
        <v>-73.997</v>
      </c>
      <c r="S2345">
        <v>40.729799999999997</v>
      </c>
      <c r="V2345">
        <v>1539431040</v>
      </c>
      <c r="W2345">
        <v>1232658048</v>
      </c>
      <c r="Y2345">
        <v>2681000</v>
      </c>
      <c r="Z2345">
        <v>294456992</v>
      </c>
      <c r="AA2345">
        <v>24018000</v>
      </c>
      <c r="AB2345">
        <v>426424992</v>
      </c>
      <c r="AC2345">
        <v>426143008</v>
      </c>
      <c r="AF2345">
        <v>3396101888</v>
      </c>
      <c r="AG2345">
        <v>1193824000</v>
      </c>
      <c r="AH2345">
        <v>436604992</v>
      </c>
      <c r="AJ2345">
        <v>436604992</v>
      </c>
      <c r="AK2345">
        <v>65459000</v>
      </c>
      <c r="AL2345">
        <v>95561000</v>
      </c>
      <c r="AM2345">
        <v>3196919040</v>
      </c>
      <c r="AN2345">
        <v>1453654016</v>
      </c>
      <c r="AO2345">
        <v>358216992</v>
      </c>
      <c r="AP2345">
        <v>2194839040</v>
      </c>
      <c r="AQ2345">
        <v>2409929216</v>
      </c>
      <c r="AR2345">
        <v>3396101888</v>
      </c>
      <c r="AS2345">
        <v>3196919040</v>
      </c>
      <c r="AT2345">
        <v>3928</v>
      </c>
      <c r="AU2345">
        <v>0.86</v>
      </c>
      <c r="AW2345">
        <v>0.161356</v>
      </c>
      <c r="AX2345">
        <v>0.61625099999999999</v>
      </c>
      <c r="AY2345">
        <v>3.2245700000000002E-2</v>
      </c>
      <c r="AZ2345">
        <v>56362</v>
      </c>
    </row>
    <row r="2346" spans="1:52">
      <c r="A2346">
        <v>2010</v>
      </c>
      <c r="B2346">
        <v>193900</v>
      </c>
      <c r="C2346" t="s">
        <v>167</v>
      </c>
      <c r="D2346" t="s">
        <v>129</v>
      </c>
      <c r="E2346">
        <f t="shared" si="36"/>
        <v>1</v>
      </c>
      <c r="F2346">
        <f>IF(ISNA(VLOOKUP(B2346,criteria!$U$2:$U$174,1,0)),0,1)</f>
        <v>1</v>
      </c>
      <c r="G2346">
        <v>0.38103245782617978</v>
      </c>
      <c r="H2346">
        <v>0.3490017513134851</v>
      </c>
      <c r="I2346">
        <v>37464</v>
      </c>
      <c r="J2346">
        <v>14275</v>
      </c>
      <c r="K2346">
        <v>4964</v>
      </c>
      <c r="L2346">
        <v>18</v>
      </c>
      <c r="M2346">
        <v>4982</v>
      </c>
      <c r="N2346" t="s">
        <v>168</v>
      </c>
      <c r="O2346" t="s">
        <v>130</v>
      </c>
      <c r="P2346" t="s">
        <v>50</v>
      </c>
      <c r="Q2346" t="s">
        <v>54</v>
      </c>
      <c r="R2346">
        <v>-73.997</v>
      </c>
      <c r="S2346">
        <v>40.729799999999997</v>
      </c>
      <c r="V2346">
        <v>1628873984</v>
      </c>
      <c r="W2346">
        <v>1298425984</v>
      </c>
      <c r="Y2346">
        <v>4973000</v>
      </c>
      <c r="Z2346">
        <v>321700992</v>
      </c>
      <c r="AA2346">
        <v>22222000</v>
      </c>
      <c r="AB2346">
        <v>664102016</v>
      </c>
      <c r="AC2346">
        <v>23937000</v>
      </c>
      <c r="AF2346">
        <v>3736890880</v>
      </c>
      <c r="AG2346">
        <v>1136636032</v>
      </c>
      <c r="AH2346">
        <v>565614976</v>
      </c>
      <c r="AJ2346">
        <v>565614976</v>
      </c>
      <c r="AK2346">
        <v>64698000</v>
      </c>
      <c r="AL2346">
        <v>102992000</v>
      </c>
      <c r="AM2346">
        <v>3378458112</v>
      </c>
      <c r="AN2346">
        <v>1535693056</v>
      </c>
      <c r="AO2346">
        <v>419755008</v>
      </c>
      <c r="AP2346">
        <v>2409929216</v>
      </c>
      <c r="AQ2346">
        <v>2724134144</v>
      </c>
      <c r="AR2346">
        <v>3736890880</v>
      </c>
      <c r="AS2346">
        <v>3378458112</v>
      </c>
      <c r="AT2346">
        <v>4023</v>
      </c>
      <c r="AU2346">
        <v>0.86699999999999999</v>
      </c>
      <c r="AW2346">
        <v>0.16714499999999999</v>
      </c>
      <c r="AX2346">
        <v>0.62242699999999995</v>
      </c>
      <c r="AY2346">
        <v>3.08095E-2</v>
      </c>
      <c r="AZ2346">
        <v>52000</v>
      </c>
    </row>
    <row r="2347" spans="1:52">
      <c r="A2347">
        <v>2011</v>
      </c>
      <c r="B2347">
        <v>193900</v>
      </c>
      <c r="C2347" t="s">
        <v>167</v>
      </c>
      <c r="D2347" t="s">
        <v>129</v>
      </c>
      <c r="E2347">
        <f t="shared" si="36"/>
        <v>1</v>
      </c>
      <c r="F2347">
        <f>IF(ISNA(VLOOKUP(B2347,criteria!$U$2:$U$174,1,0)),0,1)</f>
        <v>1</v>
      </c>
      <c r="G2347">
        <v>0.32701306888441672</v>
      </c>
      <c r="H2347">
        <v>0.36108845554978869</v>
      </c>
      <c r="I2347">
        <v>41243</v>
      </c>
      <c r="J2347">
        <v>13487</v>
      </c>
      <c r="K2347">
        <v>4855</v>
      </c>
      <c r="L2347">
        <v>15</v>
      </c>
      <c r="M2347">
        <v>4870</v>
      </c>
      <c r="N2347" t="s">
        <v>168</v>
      </c>
      <c r="O2347" t="s">
        <v>130</v>
      </c>
      <c r="P2347" t="s">
        <v>50</v>
      </c>
      <c r="Q2347" t="s">
        <v>54</v>
      </c>
      <c r="R2347">
        <v>-73.997299999999996</v>
      </c>
      <c r="S2347">
        <v>40.729500000000002</v>
      </c>
      <c r="T2347">
        <v>2.8000000000000001E-2</v>
      </c>
      <c r="U2347">
        <v>7666</v>
      </c>
      <c r="V2347">
        <v>1727101952</v>
      </c>
      <c r="W2347">
        <v>1366187008</v>
      </c>
      <c r="Y2347">
        <v>1142000</v>
      </c>
      <c r="Z2347">
        <v>325652992</v>
      </c>
      <c r="AA2347">
        <v>25269000</v>
      </c>
      <c r="AB2347">
        <v>599729984</v>
      </c>
      <c r="AC2347">
        <v>488131008</v>
      </c>
      <c r="AF2347">
        <v>3887697920</v>
      </c>
      <c r="AG2347">
        <v>1201533056</v>
      </c>
      <c r="AH2347">
        <v>644027008</v>
      </c>
      <c r="AI2347">
        <v>5798000</v>
      </c>
      <c r="AJ2347">
        <v>649825024</v>
      </c>
      <c r="AK2347">
        <v>69092000</v>
      </c>
      <c r="AL2347">
        <v>100399000</v>
      </c>
      <c r="AM2347">
        <v>3830878976</v>
      </c>
      <c r="AN2347">
        <v>1598233984</v>
      </c>
      <c r="AO2347">
        <v>423271008</v>
      </c>
      <c r="AP2347">
        <v>2724134144</v>
      </c>
      <c r="AQ2347">
        <v>2800399104</v>
      </c>
      <c r="AR2347">
        <v>3887697920</v>
      </c>
      <c r="AS2347">
        <v>3830878976</v>
      </c>
      <c r="AT2347">
        <v>3995</v>
      </c>
      <c r="AU2347">
        <v>0.84899999999999998</v>
      </c>
      <c r="AW2347">
        <v>0.16545599999999999</v>
      </c>
      <c r="AX2347">
        <v>0.62268999999999997</v>
      </c>
      <c r="AY2347">
        <v>2.9318E-2</v>
      </c>
      <c r="AZ2347">
        <v>50547</v>
      </c>
    </row>
    <row r="2348" spans="1:52">
      <c r="A2348">
        <v>2012</v>
      </c>
      <c r="B2348">
        <v>193900</v>
      </c>
      <c r="C2348" t="s">
        <v>167</v>
      </c>
      <c r="D2348" t="s">
        <v>129</v>
      </c>
      <c r="E2348">
        <f t="shared" si="36"/>
        <v>1</v>
      </c>
      <c r="F2348">
        <f>IF(ISNA(VLOOKUP(B2348,criteria!$U$2:$U$174,1,0)),0,1)</f>
        <v>1</v>
      </c>
      <c r="G2348">
        <v>0.35036325834559767</v>
      </c>
      <c r="H2348">
        <v>0.34277903720496067</v>
      </c>
      <c r="I2348">
        <v>42807</v>
      </c>
      <c r="J2348">
        <v>14998</v>
      </c>
      <c r="K2348">
        <v>5125</v>
      </c>
      <c r="L2348">
        <v>16</v>
      </c>
      <c r="M2348">
        <v>5141</v>
      </c>
      <c r="N2348" t="s">
        <v>168</v>
      </c>
      <c r="O2348" t="s">
        <v>130</v>
      </c>
      <c r="P2348" t="s">
        <v>50</v>
      </c>
      <c r="Q2348" t="s">
        <v>54</v>
      </c>
      <c r="R2348">
        <v>-73.997299999999996</v>
      </c>
      <c r="S2348">
        <v>40.729500000000002</v>
      </c>
      <c r="T2348">
        <v>3.5999999999999997E-2</v>
      </c>
      <c r="U2348">
        <v>7952</v>
      </c>
      <c r="V2348">
        <v>1806962944</v>
      </c>
      <c r="W2348">
        <v>1410790016</v>
      </c>
      <c r="Y2348">
        <v>3619000</v>
      </c>
      <c r="Z2348">
        <v>314164992</v>
      </c>
      <c r="AA2348">
        <v>18204000</v>
      </c>
      <c r="AB2348">
        <v>612403968</v>
      </c>
      <c r="AC2348">
        <v>739731968</v>
      </c>
      <c r="AF2348">
        <v>4376953856</v>
      </c>
      <c r="AG2348">
        <v>1275170944</v>
      </c>
      <c r="AH2348">
        <v>704262976</v>
      </c>
      <c r="AI2348">
        <v>6531000</v>
      </c>
      <c r="AJ2348">
        <v>710793984</v>
      </c>
      <c r="AK2348">
        <v>71837000</v>
      </c>
      <c r="AL2348">
        <v>108873000</v>
      </c>
      <c r="AM2348">
        <v>3953776128</v>
      </c>
      <c r="AN2348">
        <v>1728813056</v>
      </c>
      <c r="AO2348">
        <v>489622016</v>
      </c>
      <c r="AP2348">
        <v>2800399104</v>
      </c>
      <c r="AQ2348">
        <v>2980026880</v>
      </c>
      <c r="AR2348">
        <v>4376953856</v>
      </c>
      <c r="AS2348">
        <v>3953776128</v>
      </c>
      <c r="AT2348">
        <v>4069</v>
      </c>
      <c r="AU2348">
        <v>0.83299999999999996</v>
      </c>
      <c r="AW2348">
        <v>0.14735599999999999</v>
      </c>
      <c r="AX2348">
        <v>0.61382999999999999</v>
      </c>
      <c r="AY2348">
        <v>2.82115E-2</v>
      </c>
      <c r="AZ2348">
        <v>51000</v>
      </c>
    </row>
    <row r="2349" spans="1:52">
      <c r="A2349">
        <v>2013</v>
      </c>
      <c r="B2349">
        <v>193900</v>
      </c>
      <c r="C2349" t="s">
        <v>167</v>
      </c>
      <c r="D2349" t="s">
        <v>129</v>
      </c>
      <c r="E2349">
        <f t="shared" si="36"/>
        <v>1</v>
      </c>
      <c r="F2349">
        <f>IF(ISNA(VLOOKUP(B2349,criteria!$U$2:$U$174,1,0)),0,1)</f>
        <v>1</v>
      </c>
      <c r="G2349">
        <v>0.32392581751458094</v>
      </c>
      <c r="H2349">
        <v>0.3511362870051925</v>
      </c>
      <c r="I2349">
        <v>45779</v>
      </c>
      <c r="J2349">
        <v>14829</v>
      </c>
      <c r="K2349">
        <v>5168</v>
      </c>
      <c r="L2349">
        <v>39</v>
      </c>
      <c r="M2349">
        <v>5207</v>
      </c>
      <c r="N2349" t="s">
        <v>168</v>
      </c>
      <c r="O2349" t="s">
        <v>130</v>
      </c>
      <c r="P2349" t="s">
        <v>50</v>
      </c>
      <c r="Q2349" t="s">
        <v>54</v>
      </c>
      <c r="R2349">
        <v>-73.997299999999996</v>
      </c>
      <c r="S2349">
        <v>40.729500000000002</v>
      </c>
      <c r="T2349">
        <v>2.5000000000000001E-2</v>
      </c>
      <c r="U2349">
        <v>9597</v>
      </c>
      <c r="V2349">
        <v>2027766016</v>
      </c>
      <c r="W2349">
        <v>1546675968</v>
      </c>
      <c r="Y2349">
        <v>2081000</v>
      </c>
      <c r="Z2349">
        <v>342560992</v>
      </c>
      <c r="AA2349">
        <v>19910000</v>
      </c>
      <c r="AB2349">
        <v>760611008</v>
      </c>
      <c r="AC2349">
        <v>964859008</v>
      </c>
      <c r="AF2349">
        <v>5262554112</v>
      </c>
      <c r="AG2349">
        <v>1460621056</v>
      </c>
      <c r="AH2349">
        <v>810883968</v>
      </c>
      <c r="AI2349">
        <v>5764000</v>
      </c>
      <c r="AJ2349">
        <v>816647936</v>
      </c>
      <c r="AK2349">
        <v>75516000</v>
      </c>
      <c r="AL2349">
        <v>118299000</v>
      </c>
      <c r="AM2349">
        <v>4607555072</v>
      </c>
      <c r="AN2349">
        <v>1944408960</v>
      </c>
      <c r="AO2349">
        <v>551772032</v>
      </c>
      <c r="AP2349">
        <v>2980026880</v>
      </c>
      <c r="AQ2349">
        <v>3435034112</v>
      </c>
      <c r="AR2349">
        <v>5262554112</v>
      </c>
      <c r="AS2349">
        <v>4607555072</v>
      </c>
      <c r="AT2349">
        <v>3973</v>
      </c>
      <c r="AU2349">
        <v>0.83</v>
      </c>
      <c r="AW2349">
        <v>0.126361</v>
      </c>
      <c r="AX2349">
        <v>0.60372700000000001</v>
      </c>
      <c r="AY2349">
        <v>2.2044399999999999E-2</v>
      </c>
      <c r="AZ2349">
        <v>51603</v>
      </c>
    </row>
    <row r="2350" spans="1:52">
      <c r="A2350">
        <v>2014</v>
      </c>
      <c r="B2350">
        <v>193900</v>
      </c>
      <c r="C2350" t="s">
        <v>167</v>
      </c>
      <c r="D2350" t="s">
        <v>129</v>
      </c>
      <c r="E2350">
        <f t="shared" si="36"/>
        <v>1</v>
      </c>
      <c r="F2350">
        <f>IF(ISNA(VLOOKUP(B2350,criteria!$U$2:$U$174,1,0)),0,1)</f>
        <v>1</v>
      </c>
      <c r="G2350">
        <v>0.35449964569718923</v>
      </c>
      <c r="H2350">
        <v>0.32831760133259302</v>
      </c>
      <c r="I2350">
        <v>50804</v>
      </c>
      <c r="J2350">
        <v>18010</v>
      </c>
      <c r="K2350">
        <v>5860</v>
      </c>
      <c r="L2350">
        <v>53</v>
      </c>
      <c r="M2350">
        <v>5913</v>
      </c>
      <c r="T2350">
        <v>0.02</v>
      </c>
      <c r="U2350">
        <v>9836</v>
      </c>
      <c r="V2350">
        <v>2152288768</v>
      </c>
      <c r="W2350">
        <v>1599843712</v>
      </c>
      <c r="Y2350">
        <v>2618567</v>
      </c>
      <c r="Z2350">
        <v>357284896</v>
      </c>
      <c r="AA2350">
        <v>23952940</v>
      </c>
      <c r="AB2350">
        <v>742499584</v>
      </c>
      <c r="AC2350">
        <v>708960000</v>
      </c>
      <c r="AF2350">
        <v>4927960064</v>
      </c>
      <c r="AG2350">
        <v>1471817984</v>
      </c>
      <c r="AH2350">
        <v>931003008</v>
      </c>
      <c r="AI2350">
        <v>20417000</v>
      </c>
      <c r="AJ2350">
        <v>951420032</v>
      </c>
      <c r="AK2350">
        <v>75635000</v>
      </c>
      <c r="AL2350">
        <v>122042000</v>
      </c>
      <c r="AM2350">
        <v>5026117120</v>
      </c>
      <c r="AN2350">
        <v>2171849984</v>
      </c>
      <c r="AO2350">
        <v>608769984</v>
      </c>
      <c r="AP2350">
        <v>3435034112</v>
      </c>
      <c r="AQ2350">
        <v>3475939072</v>
      </c>
      <c r="AR2350">
        <v>4927960064</v>
      </c>
      <c r="AS2350">
        <v>5026117120</v>
      </c>
      <c r="AT2350">
        <v>4501</v>
      </c>
      <c r="AU2350">
        <v>0.83899999999999997</v>
      </c>
      <c r="AW2350">
        <v>0.12002</v>
      </c>
      <c r="AX2350">
        <v>0.59027099999999999</v>
      </c>
      <c r="AY2350">
        <v>1.9407600000000001E-2</v>
      </c>
      <c r="AZ2350">
        <v>52134</v>
      </c>
    </row>
    <row r="2351" spans="1:52">
      <c r="A2351">
        <v>2015</v>
      </c>
      <c r="B2351">
        <v>193900</v>
      </c>
      <c r="C2351" t="s">
        <v>167</v>
      </c>
      <c r="D2351" t="s">
        <v>129</v>
      </c>
      <c r="E2351">
        <f t="shared" si="36"/>
        <v>1</v>
      </c>
      <c r="F2351">
        <f>IF(ISNA(VLOOKUP(B2351,criteria!$U$2:$U$174,1,0)),0,1)</f>
        <v>1</v>
      </c>
      <c r="G2351">
        <v>0.32073379874235625</v>
      </c>
      <c r="H2351">
        <v>0.31957871995679177</v>
      </c>
      <c r="I2351">
        <v>57727</v>
      </c>
      <c r="J2351">
        <v>18515</v>
      </c>
      <c r="K2351">
        <v>5886</v>
      </c>
      <c r="L2351">
        <v>31</v>
      </c>
      <c r="M2351">
        <v>5917</v>
      </c>
      <c r="N2351" t="s">
        <v>168</v>
      </c>
      <c r="O2351" t="s">
        <v>130</v>
      </c>
      <c r="P2351" t="s">
        <v>50</v>
      </c>
      <c r="Q2351" t="s">
        <v>54</v>
      </c>
      <c r="R2351">
        <v>-73.997299999999996</v>
      </c>
      <c r="S2351">
        <v>40.729500000000002</v>
      </c>
      <c r="T2351">
        <v>1.9E-2</v>
      </c>
      <c r="U2351">
        <v>9685</v>
      </c>
      <c r="V2351">
        <v>2276873728</v>
      </c>
      <c r="W2351">
        <v>1662911744</v>
      </c>
      <c r="Y2351">
        <v>3072273</v>
      </c>
      <c r="Z2351">
        <v>362802624</v>
      </c>
      <c r="AA2351">
        <v>24877384</v>
      </c>
      <c r="AB2351">
        <v>798820672</v>
      </c>
      <c r="AC2351">
        <v>2170744320</v>
      </c>
      <c r="AF2351">
        <v>5608125952</v>
      </c>
      <c r="AG2351">
        <v>1498449024</v>
      </c>
      <c r="AH2351">
        <v>984702016</v>
      </c>
      <c r="AI2351">
        <v>10930000</v>
      </c>
      <c r="AJ2351">
        <v>995632000</v>
      </c>
      <c r="AK2351">
        <v>79729000</v>
      </c>
      <c r="AL2351">
        <v>129320000</v>
      </c>
      <c r="AM2351">
        <v>5548776960</v>
      </c>
      <c r="AN2351">
        <v>2619859968</v>
      </c>
      <c r="AO2351">
        <v>739998976</v>
      </c>
      <c r="AP2351">
        <v>3475939072</v>
      </c>
      <c r="AQ2351">
        <v>3587112960</v>
      </c>
      <c r="AR2351">
        <v>5608125952</v>
      </c>
      <c r="AS2351">
        <v>5548776960</v>
      </c>
      <c r="AT2351">
        <v>4600</v>
      </c>
      <c r="AU2351">
        <v>0.84699999999999998</v>
      </c>
      <c r="AW2351">
        <v>0.112192</v>
      </c>
      <c r="AX2351">
        <v>0.59460599999999997</v>
      </c>
      <c r="AY2351">
        <v>1.9741399999999999E-2</v>
      </c>
      <c r="AZ2351">
        <v>53143</v>
      </c>
    </row>
    <row r="2352" spans="1:52">
      <c r="A2352">
        <v>2016</v>
      </c>
      <c r="B2352">
        <v>193900</v>
      </c>
      <c r="C2352" t="s">
        <v>167</v>
      </c>
      <c r="D2352" t="s">
        <v>129</v>
      </c>
      <c r="E2352">
        <f t="shared" si="36"/>
        <v>1</v>
      </c>
      <c r="F2352">
        <f>IF(ISNA(VLOOKUP(B2352,criteria!$U$2:$U$174,1,0)),0,1)</f>
        <v>1</v>
      </c>
      <c r="G2352">
        <v>0.31867136552269282</v>
      </c>
      <c r="H2352">
        <v>0.31724458684305723</v>
      </c>
      <c r="I2352">
        <v>60724</v>
      </c>
      <c r="J2352">
        <v>19351</v>
      </c>
      <c r="K2352">
        <v>6082</v>
      </c>
      <c r="L2352">
        <v>57</v>
      </c>
      <c r="M2352">
        <v>6139</v>
      </c>
      <c r="N2352" t="s">
        <v>168</v>
      </c>
      <c r="O2352" t="s">
        <v>130</v>
      </c>
      <c r="P2352" t="s">
        <v>50</v>
      </c>
      <c r="Q2352" t="s">
        <v>54</v>
      </c>
      <c r="R2352">
        <v>-73.997299999999996</v>
      </c>
      <c r="S2352">
        <v>40.729500000000002</v>
      </c>
      <c r="T2352">
        <v>0.02</v>
      </c>
      <c r="U2352">
        <v>9422</v>
      </c>
      <c r="V2352">
        <v>2406904064</v>
      </c>
      <c r="W2352">
        <v>1753735936</v>
      </c>
      <c r="Y2352">
        <v>9144163</v>
      </c>
      <c r="Z2352">
        <v>430261184</v>
      </c>
      <c r="AA2352">
        <v>33077776</v>
      </c>
      <c r="AB2352">
        <v>796526336</v>
      </c>
      <c r="AC2352">
        <v>2517284096</v>
      </c>
      <c r="AF2352">
        <v>6461849088</v>
      </c>
      <c r="AG2352">
        <v>1517058944</v>
      </c>
      <c r="AH2352">
        <v>1106098944</v>
      </c>
      <c r="AI2352">
        <v>18693000</v>
      </c>
      <c r="AJ2352">
        <v>1124791936</v>
      </c>
      <c r="AK2352">
        <v>83423000</v>
      </c>
      <c r="AL2352">
        <v>126605000</v>
      </c>
      <c r="AM2352">
        <v>5924092928</v>
      </c>
      <c r="AN2352">
        <v>2826682112</v>
      </c>
      <c r="AO2352">
        <v>794700992</v>
      </c>
      <c r="AP2352">
        <v>3587112960</v>
      </c>
      <c r="AQ2352">
        <v>4076048384</v>
      </c>
      <c r="AR2352">
        <v>6461849088</v>
      </c>
      <c r="AS2352">
        <v>5924092928</v>
      </c>
      <c r="AT2352">
        <v>4502</v>
      </c>
      <c r="AU2352">
        <v>0.83499999999999996</v>
      </c>
      <c r="AW2352">
        <v>0.10763499999999999</v>
      </c>
      <c r="AX2352">
        <v>0.61138899999999996</v>
      </c>
      <c r="AY2352">
        <v>1.98686E-2</v>
      </c>
      <c r="AZ2352">
        <v>51965.5</v>
      </c>
    </row>
    <row r="2353" spans="1:52">
      <c r="A2353">
        <v>2017</v>
      </c>
      <c r="B2353">
        <v>193900</v>
      </c>
      <c r="C2353" t="s">
        <v>167</v>
      </c>
      <c r="D2353" t="s">
        <v>129</v>
      </c>
      <c r="E2353">
        <f t="shared" si="36"/>
        <v>1</v>
      </c>
      <c r="F2353">
        <f>IF(ISNA(VLOOKUP(B2353,criteria!$U$2:$U$174,1,0)),0,1)</f>
        <v>1</v>
      </c>
      <c r="G2353">
        <v>0.27664161732310527</v>
      </c>
      <c r="H2353">
        <v>0.34009148924154287</v>
      </c>
      <c r="I2353">
        <v>64007</v>
      </c>
      <c r="J2353">
        <v>17707</v>
      </c>
      <c r="K2353">
        <v>6004</v>
      </c>
      <c r="L2353">
        <v>18</v>
      </c>
      <c r="M2353">
        <v>6022</v>
      </c>
      <c r="N2353" t="s">
        <v>168</v>
      </c>
      <c r="O2353" t="s">
        <v>130</v>
      </c>
      <c r="P2353" t="s">
        <v>50</v>
      </c>
      <c r="Q2353" t="s">
        <v>54</v>
      </c>
      <c r="R2353">
        <v>-73.997299999999996</v>
      </c>
      <c r="S2353">
        <v>40.729500000000002</v>
      </c>
      <c r="T2353">
        <v>2.1000000000000001E-2</v>
      </c>
      <c r="U2353">
        <v>8635</v>
      </c>
      <c r="V2353">
        <v>2537999872</v>
      </c>
      <c r="W2353">
        <v>1851954048</v>
      </c>
      <c r="Y2353">
        <v>9677535</v>
      </c>
      <c r="Z2353">
        <v>477967552</v>
      </c>
      <c r="AA2353">
        <v>37063408</v>
      </c>
      <c r="AB2353">
        <v>880811840</v>
      </c>
      <c r="AC2353">
        <v>2874972928</v>
      </c>
      <c r="AF2353">
        <v>6910292992</v>
      </c>
      <c r="AG2353">
        <v>1624785024</v>
      </c>
      <c r="AH2353">
        <v>1168950016</v>
      </c>
      <c r="AI2353">
        <v>14941000</v>
      </c>
      <c r="AJ2353">
        <v>1183891072</v>
      </c>
      <c r="AK2353">
        <v>83135000</v>
      </c>
      <c r="AL2353">
        <v>141076992</v>
      </c>
      <c r="AM2353">
        <v>6455176192</v>
      </c>
      <c r="AN2353">
        <v>3113073920</v>
      </c>
      <c r="AO2353">
        <v>892595968</v>
      </c>
      <c r="AP2353">
        <v>4076048384</v>
      </c>
      <c r="AQ2353">
        <v>4222210048</v>
      </c>
      <c r="AR2353">
        <v>6910292992</v>
      </c>
      <c r="AS2353">
        <v>6455176192</v>
      </c>
    </row>
    <row r="2354" spans="1:52">
      <c r="A2354">
        <v>1990</v>
      </c>
      <c r="B2354">
        <v>194310</v>
      </c>
      <c r="C2354" t="s">
        <v>243</v>
      </c>
      <c r="D2354" t="s">
        <v>129</v>
      </c>
      <c r="E2354">
        <f t="shared" si="36"/>
        <v>0</v>
      </c>
      <c r="F2354">
        <f>IF(ISNA(VLOOKUP(B2354,criteria!$U$2:$U$174,1,0)),0,1)</f>
        <v>1</v>
      </c>
      <c r="G2354" t="s">
        <v>636</v>
      </c>
      <c r="H2354" t="s">
        <v>636</v>
      </c>
      <c r="N2354">
        <v>10038</v>
      </c>
      <c r="O2354" t="s">
        <v>130</v>
      </c>
      <c r="V2354">
        <v>111326000</v>
      </c>
      <c r="Y2354">
        <v>22000</v>
      </c>
      <c r="Z2354">
        <v>4643000</v>
      </c>
      <c r="AA2354">
        <v>4243000</v>
      </c>
      <c r="AB2354">
        <v>2535000</v>
      </c>
      <c r="AC2354">
        <v>6870000</v>
      </c>
      <c r="AF2354">
        <v>142124992</v>
      </c>
      <c r="AG2354">
        <v>43679000</v>
      </c>
      <c r="AH2354">
        <v>763000</v>
      </c>
      <c r="AI2354">
        <v>4097000</v>
      </c>
      <c r="AJ2354">
        <v>4860000</v>
      </c>
      <c r="AK2354">
        <v>12756000</v>
      </c>
      <c r="AL2354">
        <v>13591000</v>
      </c>
      <c r="AM2354">
        <v>140604992</v>
      </c>
      <c r="AN2354">
        <v>60122000</v>
      </c>
      <c r="AO2354">
        <v>13475000</v>
      </c>
    </row>
    <row r="2355" spans="1:52">
      <c r="A2355">
        <v>1991</v>
      </c>
      <c r="B2355">
        <v>194310</v>
      </c>
      <c r="C2355" t="s">
        <v>243</v>
      </c>
      <c r="D2355" t="s">
        <v>129</v>
      </c>
      <c r="E2355">
        <f t="shared" si="36"/>
        <v>0</v>
      </c>
      <c r="F2355">
        <f>IF(ISNA(VLOOKUP(B2355,criteria!$U$2:$U$174,1,0)),0,1)</f>
        <v>1</v>
      </c>
      <c r="G2355" t="s">
        <v>636</v>
      </c>
      <c r="H2355" t="s">
        <v>636</v>
      </c>
      <c r="N2355">
        <v>10038</v>
      </c>
      <c r="O2355" t="s">
        <v>130</v>
      </c>
      <c r="V2355">
        <v>117029000</v>
      </c>
      <c r="Y2355">
        <v>400000</v>
      </c>
      <c r="Z2355">
        <v>5469000</v>
      </c>
      <c r="AA2355">
        <v>10447000</v>
      </c>
      <c r="AB2355">
        <v>3243000</v>
      </c>
      <c r="AC2355">
        <v>5959000</v>
      </c>
      <c r="AF2355">
        <v>153303008</v>
      </c>
      <c r="AG2355">
        <v>46031000</v>
      </c>
      <c r="AH2355">
        <v>1142000</v>
      </c>
      <c r="AI2355">
        <v>3748000</v>
      </c>
      <c r="AJ2355">
        <v>4890000</v>
      </c>
      <c r="AK2355">
        <v>12861000</v>
      </c>
      <c r="AL2355">
        <v>15633000</v>
      </c>
      <c r="AM2355">
        <v>152454000</v>
      </c>
      <c r="AN2355">
        <v>61190000</v>
      </c>
      <c r="AO2355">
        <v>16813000</v>
      </c>
    </row>
    <row r="2356" spans="1:52">
      <c r="A2356">
        <v>1992</v>
      </c>
      <c r="B2356">
        <v>194310</v>
      </c>
      <c r="C2356" t="s">
        <v>243</v>
      </c>
      <c r="D2356" t="s">
        <v>129</v>
      </c>
      <c r="E2356">
        <f t="shared" si="36"/>
        <v>0</v>
      </c>
      <c r="F2356">
        <f>IF(ISNA(VLOOKUP(B2356,criteria!$U$2:$U$174,1,0)),0,1)</f>
        <v>1</v>
      </c>
      <c r="G2356" t="s">
        <v>636</v>
      </c>
      <c r="H2356" t="s">
        <v>636</v>
      </c>
      <c r="N2356">
        <v>10038</v>
      </c>
      <c r="O2356" t="s">
        <v>130</v>
      </c>
      <c r="V2356">
        <v>119575000</v>
      </c>
      <c r="Y2356">
        <v>512000</v>
      </c>
      <c r="Z2356">
        <v>6815000</v>
      </c>
      <c r="AA2356">
        <v>10491000</v>
      </c>
      <c r="AB2356">
        <v>2859000</v>
      </c>
      <c r="AC2356">
        <v>5762000</v>
      </c>
      <c r="AF2356">
        <v>156098000</v>
      </c>
      <c r="AG2356">
        <v>47744000</v>
      </c>
      <c r="AH2356">
        <v>1207000</v>
      </c>
      <c r="AI2356">
        <v>4061000</v>
      </c>
      <c r="AJ2356">
        <v>5268000</v>
      </c>
      <c r="AK2356">
        <v>13842000</v>
      </c>
      <c r="AL2356">
        <v>15663000</v>
      </c>
      <c r="AM2356">
        <v>155715008</v>
      </c>
      <c r="AN2356">
        <v>62597000</v>
      </c>
      <c r="AO2356">
        <v>17563000</v>
      </c>
    </row>
    <row r="2357" spans="1:52">
      <c r="A2357">
        <v>1993</v>
      </c>
      <c r="B2357">
        <v>194310</v>
      </c>
      <c r="C2357" t="s">
        <v>243</v>
      </c>
      <c r="D2357" t="s">
        <v>129</v>
      </c>
      <c r="E2357">
        <f t="shared" si="36"/>
        <v>0</v>
      </c>
      <c r="F2357">
        <f>IF(ISNA(VLOOKUP(B2357,criteria!$U$2:$U$174,1,0)),0,1)</f>
        <v>1</v>
      </c>
      <c r="G2357" t="s">
        <v>636</v>
      </c>
      <c r="H2357" t="s">
        <v>636</v>
      </c>
      <c r="N2357">
        <v>10038</v>
      </c>
      <c r="O2357" t="s">
        <v>130</v>
      </c>
      <c r="V2357">
        <v>125015000</v>
      </c>
      <c r="Y2357">
        <v>812000</v>
      </c>
      <c r="Z2357">
        <v>7015000</v>
      </c>
      <c r="AA2357">
        <v>10873000</v>
      </c>
      <c r="AB2357">
        <v>3490000</v>
      </c>
      <c r="AC2357">
        <v>7526000</v>
      </c>
      <c r="AF2357">
        <v>165432992</v>
      </c>
      <c r="AG2357">
        <v>52532000</v>
      </c>
      <c r="AH2357">
        <v>1260000</v>
      </c>
      <c r="AI2357">
        <v>5863000</v>
      </c>
      <c r="AJ2357">
        <v>7123000</v>
      </c>
      <c r="AK2357">
        <v>15318000</v>
      </c>
      <c r="AL2357">
        <v>16805000</v>
      </c>
      <c r="AM2357">
        <v>170020992</v>
      </c>
      <c r="AN2357">
        <v>68146000</v>
      </c>
      <c r="AO2357">
        <v>19392000</v>
      </c>
    </row>
    <row r="2358" spans="1:52">
      <c r="A2358">
        <v>1994</v>
      </c>
      <c r="B2358">
        <v>194310</v>
      </c>
      <c r="C2358" t="s">
        <v>243</v>
      </c>
      <c r="D2358" t="s">
        <v>129</v>
      </c>
      <c r="E2358">
        <f t="shared" si="36"/>
        <v>0</v>
      </c>
      <c r="F2358">
        <f>IF(ISNA(VLOOKUP(B2358,criteria!$U$2:$U$174,1,0)),0,1)</f>
        <v>1</v>
      </c>
      <c r="G2358" t="s">
        <v>636</v>
      </c>
      <c r="H2358" t="s">
        <v>636</v>
      </c>
      <c r="N2358">
        <v>10038</v>
      </c>
      <c r="O2358" t="s">
        <v>130</v>
      </c>
      <c r="V2358">
        <v>136706784</v>
      </c>
      <c r="Y2358">
        <v>887941</v>
      </c>
      <c r="Z2358">
        <v>7699224</v>
      </c>
      <c r="AA2358">
        <v>11889877</v>
      </c>
      <c r="AB2358">
        <v>3490000</v>
      </c>
      <c r="AC2358">
        <v>7526000</v>
      </c>
      <c r="AF2358">
        <v>179794880</v>
      </c>
      <c r="AG2358">
        <v>57655832</v>
      </c>
      <c r="AH2358">
        <v>1260000</v>
      </c>
      <c r="AI2358">
        <v>5863000</v>
      </c>
      <c r="AJ2358">
        <v>7123000</v>
      </c>
      <c r="AK2358">
        <v>15318000</v>
      </c>
      <c r="AL2358">
        <v>18444116</v>
      </c>
      <c r="AM2358">
        <v>180515728</v>
      </c>
      <c r="AN2358">
        <v>72466128</v>
      </c>
      <c r="AO2358">
        <v>19392000</v>
      </c>
    </row>
    <row r="2359" spans="1:52">
      <c r="A2359">
        <v>1995</v>
      </c>
      <c r="B2359">
        <v>194310</v>
      </c>
      <c r="C2359" t="s">
        <v>243</v>
      </c>
      <c r="D2359" t="s">
        <v>129</v>
      </c>
      <c r="E2359">
        <f t="shared" si="36"/>
        <v>0</v>
      </c>
      <c r="F2359">
        <f>IF(ISNA(VLOOKUP(B2359,criteria!$U$2:$U$174,1,0)),0,1)</f>
        <v>1</v>
      </c>
      <c r="G2359" t="s">
        <v>636</v>
      </c>
      <c r="H2359" t="s">
        <v>636</v>
      </c>
      <c r="N2359">
        <v>10038</v>
      </c>
      <c r="O2359" t="s">
        <v>130</v>
      </c>
      <c r="V2359">
        <v>147831632</v>
      </c>
      <c r="Y2359">
        <v>960199</v>
      </c>
      <c r="Z2359">
        <v>8265169</v>
      </c>
      <c r="AA2359">
        <v>12857444</v>
      </c>
      <c r="AB2359">
        <v>3931728</v>
      </c>
      <c r="AC2359">
        <v>8478562</v>
      </c>
      <c r="AF2359">
        <v>194915472</v>
      </c>
      <c r="AG2359">
        <v>61893920</v>
      </c>
      <c r="AH2359">
        <v>1331790</v>
      </c>
      <c r="AI2359">
        <v>6197049</v>
      </c>
      <c r="AJ2359">
        <v>7528839</v>
      </c>
      <c r="AK2359">
        <v>16190755</v>
      </c>
      <c r="AL2359">
        <v>19799880</v>
      </c>
      <c r="AM2359">
        <v>192752912</v>
      </c>
      <c r="AN2359">
        <v>77398544</v>
      </c>
      <c r="AO2359">
        <v>20496876</v>
      </c>
    </row>
    <row r="2360" spans="1:52">
      <c r="A2360">
        <v>1996</v>
      </c>
      <c r="B2360">
        <v>194310</v>
      </c>
      <c r="C2360" t="s">
        <v>243</v>
      </c>
      <c r="D2360" t="s">
        <v>129</v>
      </c>
      <c r="E2360">
        <f t="shared" si="36"/>
        <v>0</v>
      </c>
      <c r="F2360">
        <f>IF(ISNA(VLOOKUP(B2360,criteria!$U$2:$U$174,1,0)),0,1)</f>
        <v>1</v>
      </c>
      <c r="G2360" t="s">
        <v>636</v>
      </c>
      <c r="H2360" t="s">
        <v>636</v>
      </c>
      <c r="N2360">
        <v>10038</v>
      </c>
      <c r="O2360" t="s">
        <v>130</v>
      </c>
      <c r="V2360">
        <v>60688064</v>
      </c>
      <c r="W2360">
        <v>55142812</v>
      </c>
      <c r="Y2360">
        <v>228450</v>
      </c>
      <c r="Z2360">
        <v>1201675</v>
      </c>
      <c r="AA2360">
        <v>1761904</v>
      </c>
      <c r="AB2360">
        <v>627193</v>
      </c>
      <c r="AF2360">
        <v>76731368</v>
      </c>
      <c r="AG2360">
        <v>28479448</v>
      </c>
      <c r="AH2360">
        <v>1219324</v>
      </c>
      <c r="AJ2360">
        <v>1219324</v>
      </c>
      <c r="AK2360">
        <v>5646720</v>
      </c>
      <c r="AL2360">
        <v>7368221</v>
      </c>
      <c r="AM2360">
        <v>70743616</v>
      </c>
      <c r="AR2360">
        <v>76731368</v>
      </c>
      <c r="AS2360">
        <v>70743616</v>
      </c>
      <c r="AT2360">
        <v>274</v>
      </c>
      <c r="AU2360">
        <v>0.53700000000000003</v>
      </c>
    </row>
    <row r="2361" spans="1:52">
      <c r="A2361">
        <v>1997</v>
      </c>
      <c r="B2361">
        <v>194310</v>
      </c>
      <c r="C2361" t="s">
        <v>243</v>
      </c>
      <c r="D2361" t="s">
        <v>129</v>
      </c>
      <c r="E2361">
        <f t="shared" si="36"/>
        <v>0</v>
      </c>
      <c r="F2361">
        <f>IF(ISNA(VLOOKUP(B2361,criteria!$U$2:$U$174,1,0)),0,1)</f>
        <v>1</v>
      </c>
      <c r="G2361" t="s">
        <v>636</v>
      </c>
      <c r="H2361" t="s">
        <v>636</v>
      </c>
      <c r="N2361">
        <v>10038</v>
      </c>
      <c r="O2361" t="s">
        <v>130</v>
      </c>
      <c r="V2361">
        <v>135133424</v>
      </c>
      <c r="W2361">
        <v>134319264</v>
      </c>
      <c r="Y2361">
        <v>814167</v>
      </c>
      <c r="Z2361">
        <v>2865162</v>
      </c>
      <c r="AA2361">
        <v>3447345</v>
      </c>
      <c r="AB2361">
        <v>8918539</v>
      </c>
      <c r="AC2361">
        <v>2303561</v>
      </c>
      <c r="AF2361">
        <v>162682240</v>
      </c>
      <c r="AG2361">
        <v>75356608</v>
      </c>
      <c r="AH2361">
        <v>1589949</v>
      </c>
      <c r="AJ2361">
        <v>1589949</v>
      </c>
      <c r="AK2361">
        <v>22618312</v>
      </c>
      <c r="AL2361">
        <v>22601044</v>
      </c>
      <c r="AM2361">
        <v>168813408</v>
      </c>
      <c r="AN2361">
        <v>78049608</v>
      </c>
      <c r="AO2361">
        <v>24463382</v>
      </c>
      <c r="AR2361">
        <v>162682240</v>
      </c>
      <c r="AS2361">
        <v>168813408</v>
      </c>
      <c r="AT2361">
        <v>270</v>
      </c>
      <c r="AU2361">
        <v>0.497</v>
      </c>
      <c r="AW2361">
        <v>0.22192100000000001</v>
      </c>
      <c r="AX2361">
        <v>0.62859500000000001</v>
      </c>
      <c r="AY2361">
        <v>5.9956599999999999E-2</v>
      </c>
      <c r="AZ2361">
        <v>23274.5</v>
      </c>
    </row>
    <row r="2362" spans="1:52">
      <c r="A2362">
        <v>1998</v>
      </c>
      <c r="B2362">
        <v>194310</v>
      </c>
      <c r="C2362" t="s">
        <v>243</v>
      </c>
      <c r="D2362" t="s">
        <v>129</v>
      </c>
      <c r="E2362">
        <f t="shared" si="36"/>
        <v>0</v>
      </c>
      <c r="F2362">
        <f>IF(ISNA(VLOOKUP(B2362,criteria!$U$2:$U$174,1,0)),0,1)</f>
        <v>1</v>
      </c>
      <c r="G2362" t="s">
        <v>636</v>
      </c>
      <c r="H2362" t="s">
        <v>636</v>
      </c>
      <c r="N2362">
        <v>10038</v>
      </c>
      <c r="O2362" t="s">
        <v>130</v>
      </c>
      <c r="V2362">
        <v>143680736</v>
      </c>
      <c r="W2362">
        <v>142857152</v>
      </c>
      <c r="Y2362">
        <v>823587</v>
      </c>
      <c r="Z2362">
        <v>6208032</v>
      </c>
      <c r="AA2362">
        <v>3350972</v>
      </c>
      <c r="AB2362">
        <v>19125680</v>
      </c>
      <c r="AC2362">
        <v>2989089</v>
      </c>
      <c r="AF2362">
        <v>207559632</v>
      </c>
      <c r="AG2362">
        <v>80302840</v>
      </c>
      <c r="AH2362">
        <v>1601518</v>
      </c>
      <c r="AJ2362">
        <v>1601518</v>
      </c>
      <c r="AK2362">
        <v>24505150</v>
      </c>
      <c r="AL2362">
        <v>22812942</v>
      </c>
      <c r="AM2362">
        <v>179305456</v>
      </c>
      <c r="AN2362">
        <v>81298680</v>
      </c>
      <c r="AO2362">
        <v>26374358</v>
      </c>
      <c r="AR2362">
        <v>207559632</v>
      </c>
      <c r="AS2362">
        <v>179305456</v>
      </c>
      <c r="AT2362">
        <v>364</v>
      </c>
      <c r="AU2362">
        <v>0.55200000000000005</v>
      </c>
      <c r="AW2362">
        <v>0.21385599999999999</v>
      </c>
      <c r="AX2362">
        <v>0.62457499999999999</v>
      </c>
      <c r="AY2362">
        <v>5.8300699999999997E-2</v>
      </c>
      <c r="AZ2362">
        <v>24928</v>
      </c>
    </row>
    <row r="2363" spans="1:52">
      <c r="A2363">
        <v>1999</v>
      </c>
      <c r="B2363">
        <v>194310</v>
      </c>
      <c r="C2363" t="s">
        <v>243</v>
      </c>
      <c r="D2363" t="s">
        <v>129</v>
      </c>
      <c r="E2363">
        <f t="shared" si="36"/>
        <v>0</v>
      </c>
      <c r="F2363">
        <f>IF(ISNA(VLOOKUP(B2363,criteria!$U$2:$U$174,1,0)),0,1)</f>
        <v>1</v>
      </c>
      <c r="G2363" t="s">
        <v>636</v>
      </c>
      <c r="H2363" t="s">
        <v>636</v>
      </c>
      <c r="N2363">
        <v>10038</v>
      </c>
      <c r="O2363" t="s">
        <v>130</v>
      </c>
      <c r="V2363">
        <v>178021968</v>
      </c>
      <c r="W2363">
        <v>144269936</v>
      </c>
      <c r="Y2363">
        <v>1134043</v>
      </c>
      <c r="Z2363">
        <v>2875707</v>
      </c>
      <c r="AA2363">
        <v>3710880</v>
      </c>
      <c r="AB2363">
        <v>10474935</v>
      </c>
      <c r="AC2363">
        <v>3188453</v>
      </c>
      <c r="AF2363">
        <v>192493392</v>
      </c>
      <c r="AG2363">
        <v>83190208</v>
      </c>
      <c r="AH2363">
        <v>1379719</v>
      </c>
      <c r="AJ2363">
        <v>1379719</v>
      </c>
      <c r="AK2363">
        <v>22590418</v>
      </c>
      <c r="AL2363">
        <v>22028688</v>
      </c>
      <c r="AM2363">
        <v>175948976</v>
      </c>
      <c r="AN2363">
        <v>84817216</v>
      </c>
      <c r="AO2363">
        <v>24298786</v>
      </c>
      <c r="AR2363">
        <v>192493392</v>
      </c>
      <c r="AS2363">
        <v>175948976</v>
      </c>
      <c r="AT2363">
        <v>324</v>
      </c>
      <c r="AU2363">
        <v>0.497</v>
      </c>
      <c r="AW2363">
        <v>0.21068799999999999</v>
      </c>
      <c r="AX2363">
        <v>0.630274</v>
      </c>
      <c r="AY2363">
        <v>5.1649199999999999E-2</v>
      </c>
      <c r="AZ2363">
        <v>26393</v>
      </c>
    </row>
    <row r="2364" spans="1:52">
      <c r="A2364">
        <v>2000</v>
      </c>
      <c r="B2364">
        <v>194310</v>
      </c>
      <c r="C2364" t="s">
        <v>243</v>
      </c>
      <c r="D2364" t="s">
        <v>129</v>
      </c>
      <c r="E2364">
        <f t="shared" si="36"/>
        <v>0</v>
      </c>
      <c r="F2364">
        <f>IF(ISNA(VLOOKUP(B2364,criteria!$U$2:$U$174,1,0)),0,1)</f>
        <v>1</v>
      </c>
      <c r="G2364" t="s">
        <v>636</v>
      </c>
      <c r="H2364" t="s">
        <v>636</v>
      </c>
      <c r="N2364">
        <v>100381598</v>
      </c>
      <c r="O2364" t="s">
        <v>130</v>
      </c>
      <c r="V2364">
        <v>191729776</v>
      </c>
      <c r="W2364">
        <v>160548640</v>
      </c>
      <c r="Y2364">
        <v>1179690</v>
      </c>
      <c r="Z2364">
        <v>3960038</v>
      </c>
      <c r="AA2364">
        <v>4840286</v>
      </c>
      <c r="AB2364">
        <v>10505466</v>
      </c>
      <c r="AC2364">
        <v>3786425</v>
      </c>
      <c r="AF2364">
        <v>192340336</v>
      </c>
      <c r="AG2364">
        <v>88191296</v>
      </c>
      <c r="AH2364">
        <v>1864664</v>
      </c>
      <c r="AJ2364">
        <v>1864664</v>
      </c>
      <c r="AK2364">
        <v>28365768</v>
      </c>
      <c r="AL2364">
        <v>26170116</v>
      </c>
      <c r="AM2364">
        <v>204308272</v>
      </c>
      <c r="AN2364">
        <v>91106400</v>
      </c>
      <c r="AO2364">
        <v>28578844</v>
      </c>
      <c r="AR2364">
        <v>192340336</v>
      </c>
      <c r="AS2364">
        <v>204308272</v>
      </c>
      <c r="AT2364">
        <v>594</v>
      </c>
      <c r="AU2364">
        <v>0.52200000000000002</v>
      </c>
      <c r="AW2364">
        <v>0.20616799999999999</v>
      </c>
      <c r="AX2364">
        <v>0.63019199999999997</v>
      </c>
      <c r="AY2364">
        <v>5.3718000000000002E-2</v>
      </c>
      <c r="AZ2364">
        <v>28168</v>
      </c>
    </row>
    <row r="2365" spans="1:52">
      <c r="A2365">
        <v>2001</v>
      </c>
      <c r="B2365">
        <v>194310</v>
      </c>
      <c r="C2365" t="s">
        <v>243</v>
      </c>
      <c r="D2365" t="s">
        <v>129</v>
      </c>
      <c r="E2365">
        <f t="shared" si="36"/>
        <v>1</v>
      </c>
      <c r="F2365">
        <f>IF(ISNA(VLOOKUP(B2365,criteria!$U$2:$U$174,1,0)),0,1)</f>
        <v>1</v>
      </c>
      <c r="G2365">
        <v>0.73838943331913076</v>
      </c>
      <c r="H2365">
        <v>0.31130986728216964</v>
      </c>
      <c r="I2365">
        <v>4694</v>
      </c>
      <c r="J2365">
        <v>3466</v>
      </c>
      <c r="K2365">
        <v>1031</v>
      </c>
      <c r="L2365">
        <v>48</v>
      </c>
      <c r="M2365">
        <v>1079</v>
      </c>
      <c r="N2365">
        <v>100381598</v>
      </c>
      <c r="O2365" t="s">
        <v>130</v>
      </c>
      <c r="V2365">
        <v>200331856</v>
      </c>
      <c r="W2365">
        <v>166293216</v>
      </c>
      <c r="Y2365">
        <v>1344482</v>
      </c>
      <c r="Z2365">
        <v>4871737</v>
      </c>
      <c r="AA2365">
        <v>4767235</v>
      </c>
      <c r="AB2365">
        <v>12714071</v>
      </c>
      <c r="AC2365">
        <v>4526547</v>
      </c>
      <c r="AF2365">
        <v>199588096</v>
      </c>
      <c r="AG2365">
        <v>92713496</v>
      </c>
      <c r="AH2365">
        <v>1922389</v>
      </c>
      <c r="AJ2365">
        <v>1922389</v>
      </c>
      <c r="AK2365">
        <v>30323360</v>
      </c>
      <c r="AL2365">
        <v>28583636</v>
      </c>
      <c r="AM2365">
        <v>211649680</v>
      </c>
      <c r="AN2365">
        <v>99321576</v>
      </c>
      <c r="AO2365">
        <v>29770900</v>
      </c>
      <c r="AR2365">
        <v>199588096</v>
      </c>
      <c r="AS2365">
        <v>211649680</v>
      </c>
      <c r="AT2365">
        <v>721</v>
      </c>
      <c r="AU2365">
        <v>0.51900000000000002</v>
      </c>
      <c r="AW2365">
        <v>0.192995</v>
      </c>
      <c r="AX2365">
        <v>0.62894899999999998</v>
      </c>
      <c r="AY2365">
        <v>5.3147199999999999E-2</v>
      </c>
      <c r="AZ2365">
        <v>29939</v>
      </c>
    </row>
    <row r="2366" spans="1:52">
      <c r="A2366">
        <v>2002</v>
      </c>
      <c r="B2366">
        <v>194310</v>
      </c>
      <c r="C2366" t="s">
        <v>243</v>
      </c>
      <c r="D2366" t="s">
        <v>129</v>
      </c>
      <c r="E2366">
        <f t="shared" si="36"/>
        <v>1</v>
      </c>
      <c r="F2366">
        <f>IF(ISNA(VLOOKUP(B2366,criteria!$U$2:$U$174,1,0)),0,1)</f>
        <v>1</v>
      </c>
      <c r="G2366">
        <v>0.37385440083001903</v>
      </c>
      <c r="H2366">
        <v>0.71184088806660495</v>
      </c>
      <c r="I2366">
        <v>5783</v>
      </c>
      <c r="J2366">
        <v>2162</v>
      </c>
      <c r="K2366">
        <v>1509</v>
      </c>
      <c r="L2366">
        <v>30</v>
      </c>
      <c r="M2366">
        <v>1539</v>
      </c>
      <c r="N2366" t="s">
        <v>170</v>
      </c>
      <c r="O2366" t="s">
        <v>130</v>
      </c>
      <c r="V2366">
        <v>217757584</v>
      </c>
      <c r="W2366">
        <v>179520960</v>
      </c>
      <c r="Y2366">
        <v>1335704</v>
      </c>
      <c r="Z2366">
        <v>5333207</v>
      </c>
      <c r="AA2366">
        <v>4299656</v>
      </c>
      <c r="AB2366">
        <v>10606342</v>
      </c>
      <c r="AC2366">
        <v>6072920</v>
      </c>
      <c r="AF2366">
        <v>225651792</v>
      </c>
      <c r="AG2366">
        <v>96522680</v>
      </c>
      <c r="AH2366">
        <v>2855538</v>
      </c>
      <c r="AJ2366">
        <v>2855538</v>
      </c>
      <c r="AK2366">
        <v>32759012</v>
      </c>
      <c r="AL2366">
        <v>29133416</v>
      </c>
      <c r="AM2366">
        <v>225870368</v>
      </c>
      <c r="AN2366">
        <v>106445888</v>
      </c>
      <c r="AO2366">
        <v>32321564</v>
      </c>
      <c r="AP2366">
        <v>70712</v>
      </c>
      <c r="AQ2366">
        <v>71548</v>
      </c>
      <c r="AR2366">
        <v>225651792</v>
      </c>
      <c r="AS2366">
        <v>225870368</v>
      </c>
      <c r="AT2366">
        <v>848</v>
      </c>
      <c r="AU2366">
        <v>0.57499999999999996</v>
      </c>
      <c r="AW2366">
        <v>0.202544</v>
      </c>
      <c r="AX2366">
        <v>0.64041099999999995</v>
      </c>
      <c r="AY2366">
        <v>4.7455999999999998E-2</v>
      </c>
      <c r="AZ2366">
        <v>31684.5</v>
      </c>
    </row>
    <row r="2367" spans="1:52">
      <c r="A2367">
        <v>2003</v>
      </c>
      <c r="B2367">
        <v>194310</v>
      </c>
      <c r="C2367" t="s">
        <v>243</v>
      </c>
      <c r="D2367" t="s">
        <v>129</v>
      </c>
      <c r="E2367">
        <f t="shared" si="36"/>
        <v>1</v>
      </c>
      <c r="F2367">
        <f>IF(ISNA(VLOOKUP(B2367,criteria!$U$2:$U$174,1,0)),0,1)</f>
        <v>1</v>
      </c>
      <c r="G2367">
        <v>0.75706436420722134</v>
      </c>
      <c r="H2367">
        <v>0.26594090202177295</v>
      </c>
      <c r="I2367">
        <v>7644</v>
      </c>
      <c r="J2367">
        <v>5787</v>
      </c>
      <c r="K2367">
        <v>1508</v>
      </c>
      <c r="L2367">
        <v>31</v>
      </c>
      <c r="M2367">
        <v>1539</v>
      </c>
      <c r="N2367" t="s">
        <v>170</v>
      </c>
      <c r="O2367" t="s">
        <v>130</v>
      </c>
      <c r="V2367">
        <v>234200800</v>
      </c>
      <c r="W2367">
        <v>190930912</v>
      </c>
      <c r="Y2367">
        <v>918095</v>
      </c>
      <c r="Z2367">
        <v>5309411</v>
      </c>
      <c r="AA2367">
        <v>4262792</v>
      </c>
      <c r="AB2367">
        <v>18027198</v>
      </c>
      <c r="AC2367">
        <v>7810972</v>
      </c>
      <c r="AF2367">
        <v>257944016</v>
      </c>
      <c r="AG2367">
        <v>101266680</v>
      </c>
      <c r="AH2367">
        <v>2995047</v>
      </c>
      <c r="AJ2367">
        <v>2995047</v>
      </c>
      <c r="AK2367">
        <v>34614396</v>
      </c>
      <c r="AL2367">
        <v>30779374</v>
      </c>
      <c r="AM2367">
        <v>239227856</v>
      </c>
      <c r="AN2367">
        <v>111224624</v>
      </c>
      <c r="AO2367">
        <v>32977706</v>
      </c>
      <c r="AP2367">
        <v>71548</v>
      </c>
      <c r="AQ2367">
        <v>84612</v>
      </c>
      <c r="AR2367">
        <v>257944016</v>
      </c>
      <c r="AS2367">
        <v>239227856</v>
      </c>
      <c r="AT2367">
        <v>907</v>
      </c>
      <c r="AU2367">
        <v>0.59</v>
      </c>
      <c r="AW2367">
        <v>0.21081900000000001</v>
      </c>
      <c r="AX2367">
        <v>0.65394300000000005</v>
      </c>
      <c r="AY2367">
        <v>4.5753299999999997E-2</v>
      </c>
      <c r="AZ2367">
        <v>34658.5</v>
      </c>
    </row>
    <row r="2368" spans="1:52">
      <c r="A2368">
        <v>2004</v>
      </c>
      <c r="B2368">
        <v>194310</v>
      </c>
      <c r="C2368" t="s">
        <v>243</v>
      </c>
      <c r="D2368" t="s">
        <v>129</v>
      </c>
      <c r="E2368">
        <f t="shared" si="36"/>
        <v>1</v>
      </c>
      <c r="F2368">
        <f>IF(ISNA(VLOOKUP(B2368,criteria!$U$2:$U$174,1,0)),0,1)</f>
        <v>1</v>
      </c>
      <c r="G2368">
        <v>0.9466260618688892</v>
      </c>
      <c r="H2368">
        <v>0.28090077886894682</v>
      </c>
      <c r="I2368">
        <v>6239</v>
      </c>
      <c r="J2368">
        <v>5906</v>
      </c>
      <c r="K2368">
        <v>1571</v>
      </c>
      <c r="L2368">
        <v>88</v>
      </c>
      <c r="M2368">
        <v>1659</v>
      </c>
      <c r="N2368" t="s">
        <v>170</v>
      </c>
      <c r="O2368" t="s">
        <v>130</v>
      </c>
      <c r="P2368" t="s">
        <v>50</v>
      </c>
      <c r="V2368">
        <v>241022064</v>
      </c>
      <c r="W2368">
        <v>196332704</v>
      </c>
      <c r="Y2368">
        <v>709257</v>
      </c>
      <c r="Z2368">
        <v>3556374</v>
      </c>
      <c r="AA2368">
        <v>4528199</v>
      </c>
      <c r="AB2368">
        <v>14843809</v>
      </c>
      <c r="AC2368">
        <v>8964349</v>
      </c>
      <c r="AF2368">
        <v>260600000</v>
      </c>
      <c r="AG2368">
        <v>109046552</v>
      </c>
      <c r="AH2368">
        <v>2722436</v>
      </c>
      <c r="AJ2368">
        <v>2722436</v>
      </c>
      <c r="AK2368">
        <v>35154140</v>
      </c>
      <c r="AL2368">
        <v>31761484</v>
      </c>
      <c r="AM2368">
        <v>258300080</v>
      </c>
      <c r="AN2368">
        <v>117559288</v>
      </c>
      <c r="AO2368">
        <v>36382728</v>
      </c>
      <c r="AP2368">
        <v>84612000</v>
      </c>
      <c r="AQ2368">
        <v>92964000</v>
      </c>
      <c r="AR2368">
        <v>260600000</v>
      </c>
      <c r="AS2368">
        <v>258300080</v>
      </c>
      <c r="AT2368">
        <v>842</v>
      </c>
      <c r="AU2368">
        <v>0.56100000000000005</v>
      </c>
      <c r="AW2368">
        <v>0.21227499999999999</v>
      </c>
      <c r="AX2368">
        <v>0.66269299999999998</v>
      </c>
      <c r="AY2368">
        <v>4.6157700000000003E-2</v>
      </c>
      <c r="AZ2368">
        <v>37010</v>
      </c>
    </row>
    <row r="2369" spans="1:52">
      <c r="A2369">
        <v>2005</v>
      </c>
      <c r="B2369">
        <v>194310</v>
      </c>
      <c r="C2369" t="s">
        <v>169</v>
      </c>
      <c r="D2369" t="s">
        <v>129</v>
      </c>
      <c r="E2369">
        <f t="shared" si="36"/>
        <v>1</v>
      </c>
      <c r="F2369">
        <f>IF(ISNA(VLOOKUP(B2369,criteria!$U$2:$U$174,1,0)),0,1)</f>
        <v>1</v>
      </c>
      <c r="G2369">
        <v>0.70179600135547271</v>
      </c>
      <c r="H2369">
        <v>0.23579591179784323</v>
      </c>
      <c r="I2369">
        <v>8853</v>
      </c>
      <c r="J2369">
        <v>6213</v>
      </c>
      <c r="K2369">
        <v>1445</v>
      </c>
      <c r="L2369">
        <v>20</v>
      </c>
      <c r="M2369">
        <v>1465</v>
      </c>
      <c r="N2369" t="s">
        <v>170</v>
      </c>
      <c r="O2369" t="s">
        <v>130</v>
      </c>
      <c r="P2369" t="s">
        <v>50</v>
      </c>
      <c r="Q2369" t="s">
        <v>51</v>
      </c>
      <c r="V2369">
        <v>249260992</v>
      </c>
      <c r="W2369">
        <v>198660848</v>
      </c>
      <c r="Y2369">
        <v>1006222</v>
      </c>
      <c r="Z2369">
        <v>4761723</v>
      </c>
      <c r="AA2369">
        <v>4389322</v>
      </c>
      <c r="AB2369">
        <v>32293612</v>
      </c>
      <c r="AC2369">
        <v>11609780</v>
      </c>
      <c r="AF2369">
        <v>288894464</v>
      </c>
      <c r="AG2369">
        <v>117536416</v>
      </c>
      <c r="AH2369">
        <v>2452166</v>
      </c>
      <c r="AJ2369">
        <v>2452166</v>
      </c>
      <c r="AK2369">
        <v>38355332</v>
      </c>
      <c r="AL2369">
        <v>33462248</v>
      </c>
      <c r="AM2369">
        <v>274182112</v>
      </c>
      <c r="AN2369">
        <v>125374232</v>
      </c>
      <c r="AO2369">
        <v>40878128</v>
      </c>
      <c r="AP2369">
        <v>92964000</v>
      </c>
      <c r="AQ2369">
        <v>101815000</v>
      </c>
      <c r="AR2369">
        <v>288894464</v>
      </c>
      <c r="AS2369">
        <v>274182112</v>
      </c>
      <c r="AT2369">
        <v>906</v>
      </c>
      <c r="AU2369">
        <v>0.56599999999999995</v>
      </c>
      <c r="AW2369">
        <v>0.212121</v>
      </c>
      <c r="AX2369">
        <v>0.65936099999999997</v>
      </c>
      <c r="AY2369">
        <v>5.05952E-2</v>
      </c>
      <c r="AZ2369">
        <v>39835.5</v>
      </c>
    </row>
    <row r="2370" spans="1:52">
      <c r="A2370">
        <v>2006</v>
      </c>
      <c r="B2370">
        <v>194310</v>
      </c>
      <c r="C2370" t="s">
        <v>169</v>
      </c>
      <c r="D2370" t="s">
        <v>129</v>
      </c>
      <c r="E2370">
        <f t="shared" ref="E2370:E2433" si="37">IF(M2370&gt;999,1,0)</f>
        <v>1</v>
      </c>
      <c r="F2370">
        <f>IF(ISNA(VLOOKUP(B2370,criteria!$U$2:$U$174,1,0)),0,1)</f>
        <v>1</v>
      </c>
      <c r="G2370">
        <v>0.72556849694952852</v>
      </c>
      <c r="H2370">
        <v>0.22947561534933497</v>
      </c>
      <c r="I2370">
        <v>9015</v>
      </c>
      <c r="J2370">
        <v>6541</v>
      </c>
      <c r="K2370">
        <v>1476</v>
      </c>
      <c r="L2370">
        <v>25</v>
      </c>
      <c r="M2370">
        <v>1501</v>
      </c>
      <c r="N2370" t="s">
        <v>170</v>
      </c>
      <c r="O2370" t="s">
        <v>130</v>
      </c>
      <c r="P2370" t="s">
        <v>50</v>
      </c>
      <c r="Q2370" t="s">
        <v>51</v>
      </c>
      <c r="V2370">
        <v>258793072</v>
      </c>
      <c r="W2370">
        <v>203192848</v>
      </c>
      <c r="Z2370">
        <v>4856938</v>
      </c>
      <c r="AA2370">
        <v>3332664</v>
      </c>
      <c r="AB2370">
        <v>16549499</v>
      </c>
      <c r="AC2370">
        <v>9484921</v>
      </c>
      <c r="AF2370">
        <v>286481408</v>
      </c>
      <c r="AG2370">
        <v>115492408</v>
      </c>
      <c r="AH2370">
        <v>2245638</v>
      </c>
      <c r="AJ2370">
        <v>2245638</v>
      </c>
      <c r="AK2370">
        <v>36978172</v>
      </c>
      <c r="AL2370">
        <v>35231480</v>
      </c>
      <c r="AM2370">
        <v>280345280</v>
      </c>
      <c r="AN2370">
        <v>124580424</v>
      </c>
      <c r="AO2370">
        <v>18021864</v>
      </c>
      <c r="AP2370">
        <v>101815000</v>
      </c>
      <c r="AQ2370">
        <v>122038000</v>
      </c>
      <c r="AR2370">
        <v>286481408</v>
      </c>
      <c r="AS2370">
        <v>280345280</v>
      </c>
      <c r="AT2370">
        <v>841</v>
      </c>
      <c r="AU2370">
        <v>0.53500000000000003</v>
      </c>
      <c r="AW2370">
        <v>0.22126299999999999</v>
      </c>
      <c r="AX2370">
        <v>0.66101699999999997</v>
      </c>
      <c r="AY2370">
        <v>5.9167999999999998E-2</v>
      </c>
      <c r="AZ2370">
        <v>43189</v>
      </c>
    </row>
    <row r="2371" spans="1:52">
      <c r="A2371">
        <v>2007</v>
      </c>
      <c r="B2371">
        <v>194310</v>
      </c>
      <c r="C2371" t="s">
        <v>169</v>
      </c>
      <c r="D2371" t="s">
        <v>129</v>
      </c>
      <c r="E2371">
        <f t="shared" si="37"/>
        <v>1</v>
      </c>
      <c r="F2371">
        <f>IF(ISNA(VLOOKUP(B2371,criteria!$U$2:$U$174,1,0)),0,1)</f>
        <v>1</v>
      </c>
      <c r="G2371">
        <v>0.74568384963879031</v>
      </c>
      <c r="H2371">
        <v>0.18620689655172415</v>
      </c>
      <c r="I2371">
        <v>8167</v>
      </c>
      <c r="J2371">
        <v>6090</v>
      </c>
      <c r="K2371">
        <v>1128</v>
      </c>
      <c r="L2371">
        <v>6</v>
      </c>
      <c r="M2371">
        <v>1134</v>
      </c>
      <c r="N2371" t="s">
        <v>170</v>
      </c>
      <c r="O2371" t="s">
        <v>130</v>
      </c>
      <c r="P2371" t="s">
        <v>50</v>
      </c>
      <c r="Q2371" t="s">
        <v>51</v>
      </c>
      <c r="V2371">
        <v>272134368</v>
      </c>
      <c r="W2371">
        <v>202491584</v>
      </c>
      <c r="Y2371">
        <v>1017199</v>
      </c>
      <c r="Z2371">
        <v>5124950</v>
      </c>
      <c r="AA2371">
        <v>4133579</v>
      </c>
      <c r="AB2371">
        <v>13449324</v>
      </c>
      <c r="AC2371">
        <v>9519264</v>
      </c>
      <c r="AF2371">
        <v>263579376</v>
      </c>
      <c r="AG2371">
        <v>108394208</v>
      </c>
      <c r="AH2371">
        <v>2420618</v>
      </c>
      <c r="AJ2371">
        <v>2420618</v>
      </c>
      <c r="AK2371">
        <v>35761160</v>
      </c>
      <c r="AL2371">
        <v>33371588</v>
      </c>
      <c r="AM2371">
        <v>266823440</v>
      </c>
      <c r="AN2371">
        <v>119046664</v>
      </c>
      <c r="AO2371">
        <v>32768820</v>
      </c>
      <c r="AP2371">
        <v>122038248</v>
      </c>
      <c r="AQ2371">
        <v>118836152</v>
      </c>
      <c r="AR2371">
        <v>263579376</v>
      </c>
      <c r="AS2371">
        <v>266823440</v>
      </c>
      <c r="AT2371">
        <v>828</v>
      </c>
      <c r="AU2371">
        <v>0.54900000000000004</v>
      </c>
      <c r="AV2371">
        <v>10270</v>
      </c>
      <c r="AW2371">
        <v>0.21920200000000001</v>
      </c>
      <c r="AX2371">
        <v>0.65967500000000001</v>
      </c>
      <c r="AY2371">
        <v>5.9379599999999998E-2</v>
      </c>
      <c r="AZ2371">
        <v>44221</v>
      </c>
    </row>
    <row r="2372" spans="1:52">
      <c r="A2372">
        <v>2008</v>
      </c>
      <c r="B2372">
        <v>194310</v>
      </c>
      <c r="C2372" t="s">
        <v>169</v>
      </c>
      <c r="D2372" t="s">
        <v>129</v>
      </c>
      <c r="E2372">
        <f t="shared" si="37"/>
        <v>1</v>
      </c>
      <c r="F2372">
        <f>IF(ISNA(VLOOKUP(B2372,criteria!$U$2:$U$174,1,0)),0,1)</f>
        <v>1</v>
      </c>
      <c r="G2372">
        <v>0.77538957549704457</v>
      </c>
      <c r="H2372">
        <v>0.26871101871101871</v>
      </c>
      <c r="I2372">
        <v>7444</v>
      </c>
      <c r="J2372">
        <v>5772</v>
      </c>
      <c r="K2372">
        <v>1537</v>
      </c>
      <c r="L2372">
        <v>14</v>
      </c>
      <c r="M2372">
        <v>1551</v>
      </c>
      <c r="N2372" t="s">
        <v>170</v>
      </c>
      <c r="O2372" t="s">
        <v>130</v>
      </c>
      <c r="P2372" t="s">
        <v>50</v>
      </c>
      <c r="Q2372" t="s">
        <v>51</v>
      </c>
      <c r="V2372">
        <v>295034912</v>
      </c>
      <c r="W2372">
        <v>211088224</v>
      </c>
      <c r="Y2372">
        <v>74955</v>
      </c>
      <c r="Z2372">
        <v>5811589</v>
      </c>
      <c r="AA2372">
        <v>4539745</v>
      </c>
      <c r="AB2372">
        <v>7125708</v>
      </c>
      <c r="AC2372">
        <v>8511539</v>
      </c>
      <c r="AF2372">
        <v>246590128</v>
      </c>
      <c r="AG2372">
        <v>115623328</v>
      </c>
      <c r="AH2372">
        <v>1649599</v>
      </c>
      <c r="AJ2372">
        <v>1649599</v>
      </c>
      <c r="AK2372">
        <v>38418532</v>
      </c>
      <c r="AL2372">
        <v>36867688</v>
      </c>
      <c r="AM2372">
        <v>280257728</v>
      </c>
      <c r="AN2372">
        <v>123298320</v>
      </c>
      <c r="AO2372">
        <v>44013532</v>
      </c>
      <c r="AP2372">
        <v>118836152</v>
      </c>
      <c r="AQ2372">
        <v>92989792</v>
      </c>
      <c r="AR2372">
        <v>246590128</v>
      </c>
      <c r="AS2372">
        <v>280257728</v>
      </c>
      <c r="AT2372">
        <v>901</v>
      </c>
      <c r="AU2372">
        <v>0.57999999999999996</v>
      </c>
      <c r="AV2372">
        <v>11180</v>
      </c>
      <c r="AW2372">
        <v>0.172405</v>
      </c>
      <c r="AX2372">
        <v>0.64678100000000005</v>
      </c>
      <c r="AY2372">
        <v>4.0998699999999999E-2</v>
      </c>
      <c r="AZ2372">
        <v>44783</v>
      </c>
    </row>
    <row r="2373" spans="1:52">
      <c r="A2373">
        <v>2009</v>
      </c>
      <c r="B2373">
        <v>194310</v>
      </c>
      <c r="C2373" t="s">
        <v>169</v>
      </c>
      <c r="D2373" t="s">
        <v>129</v>
      </c>
      <c r="E2373">
        <f t="shared" si="37"/>
        <v>1</v>
      </c>
      <c r="F2373">
        <f>IF(ISNA(VLOOKUP(B2373,criteria!$U$2:$U$174,1,0)),0,1)</f>
        <v>1</v>
      </c>
      <c r="G2373">
        <v>0.74657459169132956</v>
      </c>
      <c r="H2373">
        <v>0.24416385259139628</v>
      </c>
      <c r="I2373">
        <v>9123</v>
      </c>
      <c r="J2373">
        <v>6811</v>
      </c>
      <c r="K2373">
        <v>1615</v>
      </c>
      <c r="L2373">
        <v>48</v>
      </c>
      <c r="M2373">
        <v>1663</v>
      </c>
      <c r="N2373" t="s">
        <v>170</v>
      </c>
      <c r="O2373" t="s">
        <v>130</v>
      </c>
      <c r="P2373" t="s">
        <v>50</v>
      </c>
      <c r="Q2373" t="s">
        <v>51</v>
      </c>
      <c r="R2373">
        <v>-74.006500000000003</v>
      </c>
      <c r="S2373">
        <v>40.711300000000001</v>
      </c>
      <c r="V2373">
        <v>321502752</v>
      </c>
      <c r="W2373">
        <v>206926240</v>
      </c>
      <c r="Y2373">
        <v>41370</v>
      </c>
      <c r="Z2373">
        <v>6870241</v>
      </c>
      <c r="AA2373">
        <v>3913374</v>
      </c>
      <c r="AB2373">
        <v>6407271</v>
      </c>
      <c r="AC2373">
        <v>6421126</v>
      </c>
      <c r="AF2373">
        <v>280025024</v>
      </c>
      <c r="AG2373">
        <v>112499784</v>
      </c>
      <c r="AH2373">
        <v>2709858</v>
      </c>
      <c r="AJ2373">
        <v>2709858</v>
      </c>
      <c r="AK2373">
        <v>42715316</v>
      </c>
      <c r="AL2373">
        <v>37397976</v>
      </c>
      <c r="AM2373">
        <v>277047392</v>
      </c>
      <c r="AN2373">
        <v>123711120</v>
      </c>
      <c r="AO2373">
        <v>42911984</v>
      </c>
      <c r="AP2373">
        <v>92989792</v>
      </c>
      <c r="AQ2373">
        <v>102527976</v>
      </c>
      <c r="AR2373">
        <v>280025024</v>
      </c>
      <c r="AS2373">
        <v>277047392</v>
      </c>
      <c r="AT2373">
        <v>800</v>
      </c>
      <c r="AU2373">
        <v>0.55700000000000005</v>
      </c>
      <c r="AV2373">
        <v>11560</v>
      </c>
      <c r="AW2373">
        <v>0.151808</v>
      </c>
      <c r="AX2373">
        <v>0.64951599999999998</v>
      </c>
      <c r="AY2373">
        <v>3.5659700000000003E-2</v>
      </c>
      <c r="AZ2373">
        <v>47143</v>
      </c>
    </row>
    <row r="2374" spans="1:52">
      <c r="A2374">
        <v>2010</v>
      </c>
      <c r="B2374">
        <v>194310</v>
      </c>
      <c r="C2374" t="s">
        <v>169</v>
      </c>
      <c r="D2374" t="s">
        <v>129</v>
      </c>
      <c r="E2374">
        <f t="shared" si="37"/>
        <v>1</v>
      </c>
      <c r="F2374">
        <f>IF(ISNA(VLOOKUP(B2374,criteria!$U$2:$U$174,1,0)),0,1)</f>
        <v>1</v>
      </c>
      <c r="G2374">
        <v>0.78170232134729178</v>
      </c>
      <c r="H2374">
        <v>0.19471293816233842</v>
      </c>
      <c r="I2374">
        <v>10985</v>
      </c>
      <c r="J2374">
        <v>8587</v>
      </c>
      <c r="K2374">
        <v>1637</v>
      </c>
      <c r="L2374">
        <v>35</v>
      </c>
      <c r="M2374">
        <v>1672</v>
      </c>
      <c r="N2374" t="s">
        <v>170</v>
      </c>
      <c r="O2374" t="s">
        <v>130</v>
      </c>
      <c r="P2374" t="s">
        <v>50</v>
      </c>
      <c r="Q2374" t="s">
        <v>51</v>
      </c>
      <c r="R2374">
        <v>-74.005099999999999</v>
      </c>
      <c r="S2374">
        <v>40.711399999999998</v>
      </c>
      <c r="V2374">
        <v>342022848</v>
      </c>
      <c r="W2374">
        <v>229472624</v>
      </c>
      <c r="Y2374">
        <v>68450</v>
      </c>
      <c r="Z2374">
        <v>7378115</v>
      </c>
      <c r="AA2374">
        <v>2628917</v>
      </c>
      <c r="AB2374">
        <v>6646337</v>
      </c>
      <c r="AC2374">
        <v>8267642</v>
      </c>
      <c r="AF2374">
        <v>319427360</v>
      </c>
      <c r="AG2374">
        <v>114997400</v>
      </c>
      <c r="AH2374">
        <v>3961896</v>
      </c>
      <c r="AJ2374">
        <v>3961896</v>
      </c>
      <c r="AK2374">
        <v>43382020</v>
      </c>
      <c r="AL2374">
        <v>38630576</v>
      </c>
      <c r="AM2374">
        <v>292760192</v>
      </c>
      <c r="AN2374">
        <v>129917936</v>
      </c>
      <c r="AO2374">
        <v>45917792</v>
      </c>
      <c r="AP2374">
        <v>102527976</v>
      </c>
      <c r="AQ2374">
        <v>124108888</v>
      </c>
      <c r="AR2374">
        <v>319427360</v>
      </c>
      <c r="AS2374">
        <v>292760192</v>
      </c>
      <c r="AT2374">
        <v>788</v>
      </c>
      <c r="AU2374">
        <v>0.53500000000000003</v>
      </c>
      <c r="AV2374">
        <v>11900</v>
      </c>
      <c r="AW2374">
        <v>0.1454</v>
      </c>
      <c r="AX2374">
        <v>0.64201600000000003</v>
      </c>
      <c r="AY2374">
        <v>3.7854100000000002E-2</v>
      </c>
      <c r="AZ2374">
        <v>47132</v>
      </c>
    </row>
    <row r="2375" spans="1:52">
      <c r="A2375">
        <v>2011</v>
      </c>
      <c r="B2375">
        <v>194310</v>
      </c>
      <c r="C2375" t="s">
        <v>169</v>
      </c>
      <c r="D2375" t="s">
        <v>129</v>
      </c>
      <c r="E2375">
        <f t="shared" si="37"/>
        <v>1</v>
      </c>
      <c r="F2375">
        <f>IF(ISNA(VLOOKUP(B2375,criteria!$U$2:$U$174,1,0)),0,1)</f>
        <v>1</v>
      </c>
      <c r="G2375">
        <v>0.78659512378800711</v>
      </c>
      <c r="H2375">
        <v>0.21385830540928674</v>
      </c>
      <c r="I2375">
        <v>10623</v>
      </c>
      <c r="J2375">
        <v>8356</v>
      </c>
      <c r="K2375">
        <v>1766</v>
      </c>
      <c r="L2375">
        <v>21</v>
      </c>
      <c r="M2375">
        <v>1787</v>
      </c>
      <c r="N2375" t="s">
        <v>170</v>
      </c>
      <c r="O2375" t="s">
        <v>130</v>
      </c>
      <c r="P2375" t="s">
        <v>50</v>
      </c>
      <c r="Q2375" t="s">
        <v>51</v>
      </c>
      <c r="R2375">
        <v>-74.0047</v>
      </c>
      <c r="S2375">
        <v>40.710999999999999</v>
      </c>
      <c r="T2375">
        <v>4.8000000000000001E-2</v>
      </c>
      <c r="U2375">
        <v>2399</v>
      </c>
      <c r="V2375">
        <v>355355648</v>
      </c>
      <c r="W2375">
        <v>233065600</v>
      </c>
      <c r="Y2375">
        <v>54225</v>
      </c>
      <c r="Z2375">
        <v>8665548</v>
      </c>
      <c r="AA2375">
        <v>3864050</v>
      </c>
      <c r="AB2375">
        <v>8170234</v>
      </c>
      <c r="AC2375">
        <v>8671910</v>
      </c>
      <c r="AF2375">
        <v>300909632</v>
      </c>
      <c r="AG2375">
        <v>120587720</v>
      </c>
      <c r="AH2375">
        <v>4206806</v>
      </c>
      <c r="AJ2375">
        <v>4206806</v>
      </c>
      <c r="AK2375">
        <v>45612468</v>
      </c>
      <c r="AL2375">
        <v>40470120</v>
      </c>
      <c r="AM2375">
        <v>306066368</v>
      </c>
      <c r="AN2375">
        <v>134828976</v>
      </c>
      <c r="AO2375">
        <v>48538392</v>
      </c>
      <c r="AP2375">
        <v>124108888</v>
      </c>
      <c r="AQ2375">
        <v>121762152</v>
      </c>
      <c r="AR2375">
        <v>300909632</v>
      </c>
      <c r="AS2375">
        <v>306066368</v>
      </c>
      <c r="AT2375">
        <v>630</v>
      </c>
      <c r="AU2375">
        <v>0.55700000000000005</v>
      </c>
      <c r="AV2375">
        <v>12110</v>
      </c>
      <c r="AW2375">
        <v>0.142341</v>
      </c>
      <c r="AX2375">
        <v>0.62583800000000001</v>
      </c>
      <c r="AY2375">
        <v>3.7648300000000003E-2</v>
      </c>
      <c r="AZ2375">
        <v>43618.5</v>
      </c>
    </row>
    <row r="2376" spans="1:52">
      <c r="A2376">
        <v>2012</v>
      </c>
      <c r="B2376">
        <v>194310</v>
      </c>
      <c r="C2376" t="s">
        <v>169</v>
      </c>
      <c r="D2376" t="s">
        <v>129</v>
      </c>
      <c r="E2376">
        <f t="shared" si="37"/>
        <v>1</v>
      </c>
      <c r="F2376">
        <f>IF(ISNA(VLOOKUP(B2376,criteria!$U$2:$U$174,1,0)),0,1)</f>
        <v>1</v>
      </c>
      <c r="G2376">
        <v>0.8420784513499745</v>
      </c>
      <c r="H2376">
        <v>0.16071788667069975</v>
      </c>
      <c r="I2376">
        <v>11778</v>
      </c>
      <c r="J2376">
        <v>9918</v>
      </c>
      <c r="K2376">
        <v>1564</v>
      </c>
      <c r="L2376">
        <v>30</v>
      </c>
      <c r="M2376">
        <v>1594</v>
      </c>
      <c r="N2376" t="s">
        <v>170</v>
      </c>
      <c r="O2376" t="s">
        <v>130</v>
      </c>
      <c r="P2376" t="s">
        <v>50</v>
      </c>
      <c r="Q2376" t="s">
        <v>51</v>
      </c>
      <c r="R2376">
        <v>-74.0047</v>
      </c>
      <c r="S2376">
        <v>40.710999999999999</v>
      </c>
      <c r="T2376">
        <v>6.4000000000000001E-2</v>
      </c>
      <c r="U2376">
        <v>2388</v>
      </c>
      <c r="V2376">
        <v>377635360</v>
      </c>
      <c r="W2376">
        <v>247238496</v>
      </c>
      <c r="Y2376">
        <v>287431</v>
      </c>
      <c r="Z2376">
        <v>6498592</v>
      </c>
      <c r="AA2376">
        <v>2511285</v>
      </c>
      <c r="AB2376">
        <v>7840218</v>
      </c>
      <c r="AC2376">
        <v>9461222</v>
      </c>
      <c r="AF2376">
        <v>341661888</v>
      </c>
      <c r="AG2376">
        <v>125412696</v>
      </c>
      <c r="AH2376">
        <v>3999298</v>
      </c>
      <c r="AJ2376">
        <v>3999298</v>
      </c>
      <c r="AK2376">
        <v>46439128</v>
      </c>
      <c r="AL2376">
        <v>42058740</v>
      </c>
      <c r="AM2376">
        <v>322541312</v>
      </c>
      <c r="AN2376">
        <v>142652256</v>
      </c>
      <c r="AO2376">
        <v>53652816</v>
      </c>
      <c r="AP2376">
        <v>121762152</v>
      </c>
      <c r="AQ2376">
        <v>137634272</v>
      </c>
      <c r="AR2376">
        <v>341661888</v>
      </c>
      <c r="AS2376">
        <v>322541312</v>
      </c>
      <c r="AT2376">
        <v>791</v>
      </c>
      <c r="AU2376">
        <v>0.51500000000000001</v>
      </c>
      <c r="AV2376">
        <v>14800</v>
      </c>
      <c r="AW2376">
        <v>0.14995</v>
      </c>
      <c r="AX2376">
        <v>0.62735799999999997</v>
      </c>
      <c r="AY2376">
        <v>4.0963300000000001E-2</v>
      </c>
      <c r="AZ2376">
        <v>43190</v>
      </c>
    </row>
    <row r="2377" spans="1:52">
      <c r="A2377">
        <v>2013</v>
      </c>
      <c r="B2377">
        <v>194310</v>
      </c>
      <c r="C2377" t="s">
        <v>169</v>
      </c>
      <c r="D2377" t="s">
        <v>129</v>
      </c>
      <c r="E2377">
        <f t="shared" si="37"/>
        <v>1</v>
      </c>
      <c r="F2377">
        <f>IF(ISNA(VLOOKUP(B2377,criteria!$U$2:$U$174,1,0)),0,1)</f>
        <v>1</v>
      </c>
      <c r="G2377">
        <v>0.76833527357392317</v>
      </c>
      <c r="H2377">
        <v>0.18666666666666668</v>
      </c>
      <c r="I2377">
        <v>12885</v>
      </c>
      <c r="J2377">
        <v>9900</v>
      </c>
      <c r="K2377">
        <v>1812</v>
      </c>
      <c r="L2377">
        <v>36</v>
      </c>
      <c r="M2377">
        <v>1848</v>
      </c>
      <c r="N2377" t="s">
        <v>170</v>
      </c>
      <c r="O2377" t="s">
        <v>130</v>
      </c>
      <c r="P2377" t="s">
        <v>50</v>
      </c>
      <c r="Q2377" t="s">
        <v>51</v>
      </c>
      <c r="R2377">
        <v>-74.0047</v>
      </c>
      <c r="S2377">
        <v>40.710999999999999</v>
      </c>
      <c r="T2377">
        <v>5.8999999999999997E-2</v>
      </c>
      <c r="U2377">
        <v>2511</v>
      </c>
      <c r="V2377">
        <v>387487968</v>
      </c>
      <c r="W2377">
        <v>250760448</v>
      </c>
      <c r="Y2377">
        <v>238956</v>
      </c>
      <c r="Z2377">
        <v>5720849</v>
      </c>
      <c r="AA2377">
        <v>2000609</v>
      </c>
      <c r="AB2377">
        <v>9034392</v>
      </c>
      <c r="AC2377">
        <v>9128603</v>
      </c>
      <c r="AF2377">
        <v>355149312</v>
      </c>
      <c r="AG2377">
        <v>125548464</v>
      </c>
      <c r="AH2377">
        <v>4548650</v>
      </c>
      <c r="AJ2377">
        <v>4548650</v>
      </c>
      <c r="AK2377">
        <v>47681480</v>
      </c>
      <c r="AL2377">
        <v>43133588</v>
      </c>
      <c r="AM2377">
        <v>331617600</v>
      </c>
      <c r="AN2377">
        <v>148933728</v>
      </c>
      <c r="AO2377">
        <v>52942740</v>
      </c>
      <c r="AP2377">
        <v>137634272</v>
      </c>
      <c r="AQ2377">
        <v>157282080</v>
      </c>
      <c r="AR2377">
        <v>355149312</v>
      </c>
      <c r="AS2377">
        <v>331617600</v>
      </c>
      <c r="AT2377">
        <v>887</v>
      </c>
      <c r="AU2377">
        <v>0.54900000000000004</v>
      </c>
      <c r="AV2377">
        <v>16000</v>
      </c>
      <c r="AW2377">
        <v>0.151839</v>
      </c>
      <c r="AX2377">
        <v>0.635934</v>
      </c>
      <c r="AY2377">
        <v>3.7773399999999999E-2</v>
      </c>
      <c r="AZ2377">
        <v>46979</v>
      </c>
    </row>
    <row r="2378" spans="1:52">
      <c r="A2378">
        <v>2014</v>
      </c>
      <c r="B2378">
        <v>194310</v>
      </c>
      <c r="C2378" t="s">
        <v>169</v>
      </c>
      <c r="D2378" t="s">
        <v>129</v>
      </c>
      <c r="E2378">
        <f t="shared" si="37"/>
        <v>1</v>
      </c>
      <c r="F2378">
        <f>IF(ISNA(VLOOKUP(B2378,criteria!$U$2:$U$174,1,0)),0,1)</f>
        <v>1</v>
      </c>
      <c r="G2378">
        <v>0.8498918712631981</v>
      </c>
      <c r="H2378">
        <v>0.15214788205358479</v>
      </c>
      <c r="I2378">
        <v>15722</v>
      </c>
      <c r="J2378">
        <v>13362</v>
      </c>
      <c r="K2378">
        <v>1938</v>
      </c>
      <c r="L2378">
        <v>95</v>
      </c>
      <c r="M2378">
        <v>2033</v>
      </c>
      <c r="T2378">
        <v>4.5999999999999999E-2</v>
      </c>
      <c r="U2378">
        <v>2626</v>
      </c>
      <c r="V2378">
        <v>407256128</v>
      </c>
      <c r="W2378">
        <v>258694992</v>
      </c>
      <c r="Y2378">
        <v>377570</v>
      </c>
      <c r="Z2378">
        <v>5995820</v>
      </c>
      <c r="AA2378">
        <v>2310625</v>
      </c>
      <c r="AB2378">
        <v>12009626</v>
      </c>
      <c r="AC2378">
        <v>8510349</v>
      </c>
      <c r="AF2378">
        <v>350024320</v>
      </c>
      <c r="AG2378">
        <v>126971608</v>
      </c>
      <c r="AH2378">
        <v>4633442</v>
      </c>
      <c r="AJ2378">
        <v>4633442</v>
      </c>
      <c r="AK2378">
        <v>50053864</v>
      </c>
      <c r="AL2378">
        <v>44746060</v>
      </c>
      <c r="AM2378">
        <v>343111232</v>
      </c>
      <c r="AN2378">
        <v>152135440</v>
      </c>
      <c r="AO2378">
        <v>54290484</v>
      </c>
      <c r="AP2378">
        <v>157282080</v>
      </c>
      <c r="AQ2378">
        <v>156655200</v>
      </c>
      <c r="AR2378">
        <v>350024320</v>
      </c>
      <c r="AS2378">
        <v>343111232</v>
      </c>
      <c r="AT2378">
        <v>866</v>
      </c>
      <c r="AU2378">
        <v>0.52900000000000003</v>
      </c>
      <c r="AV2378">
        <v>15774</v>
      </c>
      <c r="AW2378">
        <v>0.145817</v>
      </c>
      <c r="AX2378">
        <v>0.64108500000000002</v>
      </c>
      <c r="AY2378">
        <v>3.4791500000000003E-2</v>
      </c>
      <c r="AZ2378">
        <v>52982</v>
      </c>
    </row>
    <row r="2379" spans="1:52">
      <c r="A2379">
        <v>2015</v>
      </c>
      <c r="B2379">
        <v>194310</v>
      </c>
      <c r="C2379" t="s">
        <v>169</v>
      </c>
      <c r="D2379" t="s">
        <v>129</v>
      </c>
      <c r="E2379">
        <f t="shared" si="37"/>
        <v>1</v>
      </c>
      <c r="F2379">
        <f>IF(ISNA(VLOOKUP(B2379,criteria!$U$2:$U$174,1,0)),0,1)</f>
        <v>1</v>
      </c>
      <c r="G2379">
        <v>0.83830261767813119</v>
      </c>
      <c r="H2379">
        <v>0.14898830777847791</v>
      </c>
      <c r="I2379">
        <v>17038</v>
      </c>
      <c r="J2379">
        <v>14283</v>
      </c>
      <c r="K2379">
        <v>2052</v>
      </c>
      <c r="L2379">
        <v>76</v>
      </c>
      <c r="M2379">
        <v>2128</v>
      </c>
      <c r="N2379" t="s">
        <v>170</v>
      </c>
      <c r="O2379" t="s">
        <v>130</v>
      </c>
      <c r="P2379" t="s">
        <v>50</v>
      </c>
      <c r="Q2379" t="s">
        <v>51</v>
      </c>
      <c r="R2379">
        <v>-74.0047</v>
      </c>
      <c r="S2379">
        <v>40.710999999999999</v>
      </c>
      <c r="T2379">
        <v>4.2999999999999997E-2</v>
      </c>
      <c r="U2379">
        <v>2867</v>
      </c>
      <c r="V2379">
        <v>434760320</v>
      </c>
      <c r="W2379">
        <v>269716896</v>
      </c>
      <c r="Y2379">
        <v>488093</v>
      </c>
      <c r="Z2379">
        <v>7526526</v>
      </c>
      <c r="AA2379">
        <v>2882703</v>
      </c>
      <c r="AB2379">
        <v>36011744</v>
      </c>
      <c r="AC2379">
        <v>7378154</v>
      </c>
      <c r="AF2379">
        <v>382468832</v>
      </c>
      <c r="AG2379">
        <v>129217400</v>
      </c>
      <c r="AH2379">
        <v>5575263</v>
      </c>
      <c r="AJ2379">
        <v>5575263</v>
      </c>
      <c r="AK2379">
        <v>49531272</v>
      </c>
      <c r="AL2379">
        <v>46469128</v>
      </c>
      <c r="AM2379">
        <v>355998016</v>
      </c>
      <c r="AN2379">
        <v>153764128</v>
      </c>
      <c r="AO2379">
        <v>53452408</v>
      </c>
      <c r="AP2379">
        <v>156655200</v>
      </c>
      <c r="AQ2379">
        <v>152185520</v>
      </c>
      <c r="AR2379">
        <v>382468832</v>
      </c>
      <c r="AS2379">
        <v>355998016</v>
      </c>
      <c r="AT2379">
        <v>1035</v>
      </c>
      <c r="AU2379">
        <v>0.58599999999999997</v>
      </c>
      <c r="AV2379">
        <v>17938</v>
      </c>
      <c r="AW2379">
        <v>0.123678</v>
      </c>
      <c r="AX2379">
        <v>0.64131000000000005</v>
      </c>
      <c r="AY2379">
        <v>3.0478600000000002E-2</v>
      </c>
      <c r="AZ2379">
        <v>54861.5</v>
      </c>
    </row>
    <row r="2380" spans="1:52">
      <c r="A2380">
        <v>2016</v>
      </c>
      <c r="B2380">
        <v>194310</v>
      </c>
      <c r="C2380" t="s">
        <v>169</v>
      </c>
      <c r="D2380" t="s">
        <v>129</v>
      </c>
      <c r="E2380">
        <f t="shared" si="37"/>
        <v>1</v>
      </c>
      <c r="F2380">
        <f>IF(ISNA(VLOOKUP(B2380,criteria!$U$2:$U$174,1,0)),0,1)</f>
        <v>1</v>
      </c>
      <c r="G2380">
        <v>0.83676231727125072</v>
      </c>
      <c r="H2380">
        <v>0.13141378194758976</v>
      </c>
      <c r="I2380">
        <v>18470</v>
      </c>
      <c r="J2380">
        <v>15455</v>
      </c>
      <c r="K2380">
        <v>1973</v>
      </c>
      <c r="L2380">
        <v>58</v>
      </c>
      <c r="M2380">
        <v>2031</v>
      </c>
      <c r="N2380" t="s">
        <v>170</v>
      </c>
      <c r="O2380" t="s">
        <v>130</v>
      </c>
      <c r="P2380" t="s">
        <v>50</v>
      </c>
      <c r="Q2380" t="s">
        <v>51</v>
      </c>
      <c r="R2380">
        <v>-74.0047</v>
      </c>
      <c r="S2380">
        <v>40.710999999999999</v>
      </c>
      <c r="T2380">
        <v>5.3999999999999999E-2</v>
      </c>
      <c r="U2380">
        <v>2890</v>
      </c>
      <c r="V2380">
        <v>451455424</v>
      </c>
      <c r="W2380">
        <v>273232768</v>
      </c>
      <c r="Y2380">
        <v>311838</v>
      </c>
      <c r="Z2380">
        <v>6639525</v>
      </c>
      <c r="AA2380">
        <v>3002144</v>
      </c>
      <c r="AB2380">
        <v>11308001</v>
      </c>
      <c r="AC2380">
        <v>7564710</v>
      </c>
      <c r="AF2380">
        <v>391649568</v>
      </c>
      <c r="AG2380">
        <v>135790480</v>
      </c>
      <c r="AH2380">
        <v>4811391</v>
      </c>
      <c r="AJ2380">
        <v>4811391</v>
      </c>
      <c r="AK2380">
        <v>52299508</v>
      </c>
      <c r="AL2380">
        <v>47022160</v>
      </c>
      <c r="AM2380">
        <v>370264512</v>
      </c>
      <c r="AN2380">
        <v>159928944</v>
      </c>
      <c r="AO2380">
        <v>55990444</v>
      </c>
      <c r="AP2380">
        <v>152185520</v>
      </c>
      <c r="AQ2380">
        <v>169879808</v>
      </c>
      <c r="AR2380">
        <v>391649568</v>
      </c>
      <c r="AS2380">
        <v>370264512</v>
      </c>
      <c r="AT2380">
        <v>838</v>
      </c>
      <c r="AU2380">
        <v>0.53600000000000003</v>
      </c>
      <c r="AV2380">
        <v>18280</v>
      </c>
      <c r="AW2380">
        <v>0.110356</v>
      </c>
      <c r="AX2380">
        <v>0.65343799999999996</v>
      </c>
      <c r="AY2380">
        <v>3.0443100000000001E-2</v>
      </c>
      <c r="AZ2380">
        <v>55332</v>
      </c>
    </row>
    <row r="2381" spans="1:52">
      <c r="A2381">
        <v>2017</v>
      </c>
      <c r="B2381">
        <v>194310</v>
      </c>
      <c r="C2381" t="s">
        <v>169</v>
      </c>
      <c r="D2381" t="s">
        <v>129</v>
      </c>
      <c r="E2381">
        <f t="shared" si="37"/>
        <v>1</v>
      </c>
      <c r="F2381">
        <f>IF(ISNA(VLOOKUP(B2381,criteria!$U$2:$U$174,1,0)),0,1)</f>
        <v>1</v>
      </c>
      <c r="G2381">
        <v>0.79555003819709702</v>
      </c>
      <c r="H2381">
        <v>0.12273436562237426</v>
      </c>
      <c r="I2381">
        <v>20944</v>
      </c>
      <c r="J2381">
        <v>16662</v>
      </c>
      <c r="K2381">
        <v>1999</v>
      </c>
      <c r="L2381">
        <v>46</v>
      </c>
      <c r="M2381">
        <v>2045</v>
      </c>
      <c r="N2381" t="s">
        <v>170</v>
      </c>
      <c r="O2381" t="s">
        <v>130</v>
      </c>
      <c r="P2381" t="s">
        <v>50</v>
      </c>
      <c r="Q2381" t="s">
        <v>51</v>
      </c>
      <c r="R2381">
        <v>-74.0047</v>
      </c>
      <c r="S2381">
        <v>40.710999999999999</v>
      </c>
      <c r="T2381">
        <v>4.5999999999999999E-2</v>
      </c>
      <c r="U2381">
        <v>3011</v>
      </c>
      <c r="V2381">
        <v>467896032</v>
      </c>
      <c r="W2381">
        <v>274968640</v>
      </c>
      <c r="Y2381">
        <v>275729</v>
      </c>
      <c r="Z2381">
        <v>7362649</v>
      </c>
      <c r="AA2381">
        <v>2751491</v>
      </c>
      <c r="AB2381">
        <v>14568130</v>
      </c>
      <c r="AC2381">
        <v>6796272</v>
      </c>
      <c r="AF2381">
        <v>392553824</v>
      </c>
      <c r="AG2381">
        <v>138763440</v>
      </c>
      <c r="AH2381">
        <v>4699676</v>
      </c>
      <c r="AJ2381">
        <v>4699676</v>
      </c>
      <c r="AK2381">
        <v>54880144</v>
      </c>
      <c r="AL2381">
        <v>48655480</v>
      </c>
      <c r="AM2381">
        <v>383289472</v>
      </c>
      <c r="AN2381">
        <v>163665024</v>
      </c>
      <c r="AO2381">
        <v>56958616</v>
      </c>
      <c r="AP2381">
        <v>169879808</v>
      </c>
      <c r="AQ2381">
        <v>181853824</v>
      </c>
      <c r="AR2381">
        <v>392553824</v>
      </c>
      <c r="AS2381">
        <v>383289472</v>
      </c>
      <c r="AV2381">
        <v>18002</v>
      </c>
    </row>
    <row r="2382" spans="1:52">
      <c r="A2382">
        <v>1990</v>
      </c>
      <c r="B2382">
        <v>194824</v>
      </c>
      <c r="C2382" t="s">
        <v>244</v>
      </c>
      <c r="D2382" t="s">
        <v>129</v>
      </c>
      <c r="E2382">
        <f t="shared" si="37"/>
        <v>0</v>
      </c>
      <c r="F2382">
        <f>IF(ISNA(VLOOKUP(B2382,criteria!$U$2:$U$174,1,0)),0,1)</f>
        <v>1</v>
      </c>
      <c r="G2382" t="s">
        <v>636</v>
      </c>
      <c r="H2382" t="s">
        <v>636</v>
      </c>
      <c r="N2382">
        <v>121803590</v>
      </c>
      <c r="O2382" t="s">
        <v>130</v>
      </c>
      <c r="V2382">
        <v>77960000</v>
      </c>
      <c r="Z2382">
        <v>25363000</v>
      </c>
      <c r="AA2382">
        <v>7514000</v>
      </c>
      <c r="AB2382">
        <v>26078000</v>
      </c>
      <c r="AC2382">
        <v>2478000</v>
      </c>
      <c r="AF2382">
        <v>174686000</v>
      </c>
      <c r="AG2382">
        <v>50816000</v>
      </c>
      <c r="AH2382">
        <v>35281000</v>
      </c>
      <c r="AJ2382">
        <v>35281000</v>
      </c>
      <c r="AK2382">
        <v>11640000</v>
      </c>
      <c r="AL2382">
        <v>4278000</v>
      </c>
      <c r="AM2382">
        <v>174196000</v>
      </c>
      <c r="AN2382">
        <v>75284000</v>
      </c>
      <c r="AO2382">
        <v>11059000</v>
      </c>
    </row>
    <row r="2383" spans="1:52">
      <c r="A2383">
        <v>1991</v>
      </c>
      <c r="B2383">
        <v>194824</v>
      </c>
      <c r="C2383" t="s">
        <v>244</v>
      </c>
      <c r="D2383" t="s">
        <v>129</v>
      </c>
      <c r="E2383">
        <f t="shared" si="37"/>
        <v>0</v>
      </c>
      <c r="F2383">
        <f>IF(ISNA(VLOOKUP(B2383,criteria!$U$2:$U$174,1,0)),0,1)</f>
        <v>1</v>
      </c>
      <c r="G2383" t="s">
        <v>636</v>
      </c>
      <c r="H2383" t="s">
        <v>636</v>
      </c>
      <c r="N2383">
        <v>121803590</v>
      </c>
      <c r="O2383" t="s">
        <v>130</v>
      </c>
      <c r="V2383">
        <v>84516000</v>
      </c>
      <c r="Z2383">
        <v>28759000</v>
      </c>
      <c r="AA2383">
        <v>8530000</v>
      </c>
      <c r="AB2383">
        <v>24503000</v>
      </c>
      <c r="AC2383">
        <v>1958000</v>
      </c>
      <c r="AF2383">
        <v>182979008</v>
      </c>
      <c r="AG2383">
        <v>54302000</v>
      </c>
      <c r="AH2383">
        <v>35915000</v>
      </c>
      <c r="AJ2383">
        <v>35915000</v>
      </c>
      <c r="AK2383">
        <v>12539000</v>
      </c>
      <c r="AL2383">
        <v>4668000</v>
      </c>
      <c r="AM2383">
        <v>186740992</v>
      </c>
      <c r="AN2383">
        <v>78587000</v>
      </c>
      <c r="AO2383">
        <v>12456000</v>
      </c>
    </row>
    <row r="2384" spans="1:52">
      <c r="A2384">
        <v>1992</v>
      </c>
      <c r="B2384">
        <v>194824</v>
      </c>
      <c r="C2384" t="s">
        <v>244</v>
      </c>
      <c r="D2384" t="s">
        <v>129</v>
      </c>
      <c r="E2384">
        <f t="shared" si="37"/>
        <v>0</v>
      </c>
      <c r="F2384">
        <f>IF(ISNA(VLOOKUP(B2384,criteria!$U$2:$U$174,1,0)),0,1)</f>
        <v>1</v>
      </c>
      <c r="G2384" t="s">
        <v>636</v>
      </c>
      <c r="H2384" t="s">
        <v>636</v>
      </c>
      <c r="N2384">
        <v>121803590</v>
      </c>
      <c r="O2384" t="s">
        <v>130</v>
      </c>
      <c r="V2384">
        <v>88660000</v>
      </c>
      <c r="Z2384">
        <v>25233000</v>
      </c>
      <c r="AA2384">
        <v>8768000</v>
      </c>
      <c r="AB2384">
        <v>26358000</v>
      </c>
      <c r="AC2384">
        <v>2448000</v>
      </c>
      <c r="AF2384">
        <v>186796992</v>
      </c>
      <c r="AG2384">
        <v>53615000</v>
      </c>
      <c r="AH2384">
        <v>31715000</v>
      </c>
      <c r="AJ2384">
        <v>31715000</v>
      </c>
      <c r="AK2384">
        <v>13123000</v>
      </c>
      <c r="AL2384">
        <v>4358000</v>
      </c>
      <c r="AM2384">
        <v>186784992</v>
      </c>
      <c r="AN2384">
        <v>77098000</v>
      </c>
      <c r="AO2384">
        <v>26670000</v>
      </c>
    </row>
    <row r="2385" spans="1:52">
      <c r="A2385">
        <v>1993</v>
      </c>
      <c r="B2385">
        <v>194824</v>
      </c>
      <c r="C2385" t="s">
        <v>244</v>
      </c>
      <c r="D2385" t="s">
        <v>129</v>
      </c>
      <c r="E2385">
        <f t="shared" si="37"/>
        <v>0</v>
      </c>
      <c r="F2385">
        <f>IF(ISNA(VLOOKUP(B2385,criteria!$U$2:$U$174,1,0)),0,1)</f>
        <v>1</v>
      </c>
      <c r="G2385" t="s">
        <v>636</v>
      </c>
      <c r="H2385" t="s">
        <v>636</v>
      </c>
      <c r="N2385">
        <v>121803590</v>
      </c>
      <c r="O2385" t="s">
        <v>130</v>
      </c>
      <c r="V2385">
        <v>91969000</v>
      </c>
      <c r="Z2385">
        <v>27981000</v>
      </c>
      <c r="AA2385">
        <v>6988000</v>
      </c>
      <c r="AB2385">
        <v>19869000</v>
      </c>
      <c r="AC2385">
        <v>2308000</v>
      </c>
      <c r="AF2385">
        <v>182807008</v>
      </c>
      <c r="AG2385">
        <v>57550000</v>
      </c>
      <c r="AH2385">
        <v>28643000</v>
      </c>
      <c r="AJ2385">
        <v>28643000</v>
      </c>
      <c r="AK2385">
        <v>13595000</v>
      </c>
      <c r="AL2385">
        <v>4649000</v>
      </c>
      <c r="AM2385">
        <v>187904992</v>
      </c>
      <c r="AN2385">
        <v>77625000</v>
      </c>
      <c r="AO2385">
        <v>16083000</v>
      </c>
    </row>
    <row r="2386" spans="1:52">
      <c r="A2386">
        <v>1994</v>
      </c>
      <c r="B2386">
        <v>194824</v>
      </c>
      <c r="C2386" t="s">
        <v>244</v>
      </c>
      <c r="D2386" t="s">
        <v>129</v>
      </c>
      <c r="E2386">
        <f t="shared" si="37"/>
        <v>0</v>
      </c>
      <c r="F2386">
        <f>IF(ISNA(VLOOKUP(B2386,criteria!$U$2:$U$174,1,0)),0,1)</f>
        <v>1</v>
      </c>
      <c r="G2386" t="s">
        <v>636</v>
      </c>
      <c r="H2386" t="s">
        <v>636</v>
      </c>
      <c r="N2386">
        <v>121803590</v>
      </c>
      <c r="O2386" t="s">
        <v>130</v>
      </c>
      <c r="V2386">
        <v>90760000</v>
      </c>
      <c r="Z2386">
        <v>32543000</v>
      </c>
      <c r="AA2386">
        <v>7645000</v>
      </c>
      <c r="AB2386">
        <v>19026000</v>
      </c>
      <c r="AC2386">
        <v>2737000</v>
      </c>
      <c r="AF2386">
        <v>188768000</v>
      </c>
      <c r="AG2386">
        <v>53877000</v>
      </c>
      <c r="AH2386">
        <v>30137000</v>
      </c>
      <c r="AJ2386">
        <v>30137000</v>
      </c>
      <c r="AK2386">
        <v>11563000</v>
      </c>
      <c r="AL2386">
        <v>4677000</v>
      </c>
      <c r="AM2386">
        <v>184644000</v>
      </c>
      <c r="AN2386">
        <v>70882000</v>
      </c>
      <c r="AO2386">
        <v>17461000</v>
      </c>
    </row>
    <row r="2387" spans="1:52">
      <c r="A2387">
        <v>1995</v>
      </c>
      <c r="B2387">
        <v>194824</v>
      </c>
      <c r="C2387" t="s">
        <v>244</v>
      </c>
      <c r="D2387" t="s">
        <v>129</v>
      </c>
      <c r="E2387">
        <f t="shared" si="37"/>
        <v>0</v>
      </c>
      <c r="F2387">
        <f>IF(ISNA(VLOOKUP(B2387,criteria!$U$2:$U$174,1,0)),0,1)</f>
        <v>1</v>
      </c>
      <c r="G2387" t="s">
        <v>636</v>
      </c>
      <c r="H2387" t="s">
        <v>636</v>
      </c>
      <c r="N2387">
        <v>121803590</v>
      </c>
      <c r="O2387" t="s">
        <v>130</v>
      </c>
      <c r="V2387">
        <v>92708000</v>
      </c>
      <c r="Z2387">
        <v>32206000</v>
      </c>
      <c r="AA2387">
        <v>4303000</v>
      </c>
      <c r="AB2387">
        <v>27598000</v>
      </c>
      <c r="AC2387">
        <v>3177000</v>
      </c>
      <c r="AF2387">
        <v>196355008</v>
      </c>
      <c r="AG2387">
        <v>55542000</v>
      </c>
      <c r="AH2387">
        <v>29368000</v>
      </c>
      <c r="AJ2387">
        <v>29368000</v>
      </c>
      <c r="AK2387">
        <v>12441000</v>
      </c>
      <c r="AL2387">
        <v>4958000</v>
      </c>
      <c r="AM2387">
        <v>185548000</v>
      </c>
      <c r="AN2387">
        <v>72925000</v>
      </c>
      <c r="AO2387">
        <v>19128000</v>
      </c>
    </row>
    <row r="2388" spans="1:52">
      <c r="A2388">
        <v>1996</v>
      </c>
      <c r="B2388">
        <v>194824</v>
      </c>
      <c r="C2388" t="s">
        <v>244</v>
      </c>
      <c r="D2388" t="s">
        <v>129</v>
      </c>
      <c r="E2388">
        <f t="shared" si="37"/>
        <v>0</v>
      </c>
      <c r="F2388">
        <f>IF(ISNA(VLOOKUP(B2388,criteria!$U$2:$U$174,1,0)),0,1)</f>
        <v>1</v>
      </c>
      <c r="G2388" t="s">
        <v>636</v>
      </c>
      <c r="H2388" t="s">
        <v>636</v>
      </c>
      <c r="N2388">
        <v>121803590</v>
      </c>
      <c r="O2388" t="s">
        <v>130</v>
      </c>
      <c r="V2388">
        <v>94363000</v>
      </c>
      <c r="W2388">
        <v>69082000</v>
      </c>
      <c r="Z2388">
        <v>27581000</v>
      </c>
      <c r="AA2388">
        <v>7006000</v>
      </c>
      <c r="AB2388">
        <v>25457000</v>
      </c>
      <c r="AF2388">
        <v>182936992</v>
      </c>
      <c r="AG2388">
        <v>66564000</v>
      </c>
      <c r="AH2388">
        <v>36910000</v>
      </c>
      <c r="AI2388">
        <v>4124000</v>
      </c>
      <c r="AJ2388">
        <v>41034000</v>
      </c>
      <c r="AK2388">
        <v>14226000</v>
      </c>
      <c r="AL2388">
        <v>5416000</v>
      </c>
      <c r="AM2388">
        <v>178164000</v>
      </c>
      <c r="AR2388">
        <v>182936992</v>
      </c>
      <c r="AS2388">
        <v>178164000</v>
      </c>
      <c r="AT2388">
        <v>682</v>
      </c>
      <c r="AU2388">
        <v>0.70199999999999996</v>
      </c>
    </row>
    <row r="2389" spans="1:52">
      <c r="A2389">
        <v>1997</v>
      </c>
      <c r="B2389">
        <v>194824</v>
      </c>
      <c r="C2389" t="s">
        <v>244</v>
      </c>
      <c r="D2389" t="s">
        <v>129</v>
      </c>
      <c r="E2389">
        <f t="shared" si="37"/>
        <v>0</v>
      </c>
      <c r="F2389">
        <f>IF(ISNA(VLOOKUP(B2389,criteria!$U$2:$U$174,1,0)),0,1)</f>
        <v>1</v>
      </c>
      <c r="G2389" t="s">
        <v>636</v>
      </c>
      <c r="H2389" t="s">
        <v>636</v>
      </c>
      <c r="N2389">
        <v>121803590</v>
      </c>
      <c r="O2389" t="s">
        <v>130</v>
      </c>
      <c r="V2389">
        <v>73270000</v>
      </c>
      <c r="W2389">
        <v>73270000</v>
      </c>
      <c r="Z2389">
        <v>28328000</v>
      </c>
      <c r="AA2389">
        <v>6846000</v>
      </c>
      <c r="AB2389">
        <v>22517000</v>
      </c>
      <c r="AC2389">
        <v>3443000</v>
      </c>
      <c r="AF2389">
        <v>187534000</v>
      </c>
      <c r="AG2389">
        <v>67604000</v>
      </c>
      <c r="AH2389">
        <v>35976000</v>
      </c>
      <c r="AJ2389">
        <v>35976000</v>
      </c>
      <c r="AK2389">
        <v>15888000</v>
      </c>
      <c r="AL2389">
        <v>5754000</v>
      </c>
      <c r="AM2389">
        <v>179431008</v>
      </c>
      <c r="AN2389">
        <v>82059000</v>
      </c>
      <c r="AO2389">
        <v>18956000</v>
      </c>
      <c r="AR2389">
        <v>187534000</v>
      </c>
      <c r="AS2389">
        <v>179431008</v>
      </c>
      <c r="AT2389">
        <v>761</v>
      </c>
      <c r="AU2389">
        <v>0.70299999999999996</v>
      </c>
      <c r="AW2389">
        <v>7.7098799999999995E-2</v>
      </c>
      <c r="AX2389">
        <v>0.26556299999999999</v>
      </c>
      <c r="AY2389">
        <v>3.5979400000000002E-2</v>
      </c>
      <c r="AZ2389">
        <v>54318</v>
      </c>
    </row>
    <row r="2390" spans="1:52">
      <c r="A2390">
        <v>1998</v>
      </c>
      <c r="B2390">
        <v>194824</v>
      </c>
      <c r="C2390" t="s">
        <v>244</v>
      </c>
      <c r="D2390" t="s">
        <v>129</v>
      </c>
      <c r="E2390">
        <f t="shared" si="37"/>
        <v>0</v>
      </c>
      <c r="F2390">
        <f>IF(ISNA(VLOOKUP(B2390,criteria!$U$2:$U$174,1,0)),0,1)</f>
        <v>1</v>
      </c>
      <c r="G2390" t="s">
        <v>636</v>
      </c>
      <c r="H2390" t="s">
        <v>636</v>
      </c>
      <c r="N2390">
        <v>121803590</v>
      </c>
      <c r="O2390" t="s">
        <v>130</v>
      </c>
      <c r="V2390">
        <v>78743000</v>
      </c>
      <c r="W2390">
        <v>78743000</v>
      </c>
      <c r="Z2390">
        <v>28521000</v>
      </c>
      <c r="AA2390">
        <v>4723000</v>
      </c>
      <c r="AB2390">
        <v>34167000</v>
      </c>
      <c r="AC2390">
        <v>3870000</v>
      </c>
      <c r="AF2390">
        <v>206722000</v>
      </c>
      <c r="AG2390">
        <v>73565000</v>
      </c>
      <c r="AH2390">
        <v>40311000</v>
      </c>
      <c r="AJ2390">
        <v>40311000</v>
      </c>
      <c r="AK2390">
        <v>16954000</v>
      </c>
      <c r="AL2390">
        <v>6189000</v>
      </c>
      <c r="AM2390">
        <v>194992000</v>
      </c>
      <c r="AN2390">
        <v>86154000</v>
      </c>
      <c r="AO2390">
        <v>19021000</v>
      </c>
      <c r="AR2390">
        <v>206722000</v>
      </c>
      <c r="AS2390">
        <v>194992000</v>
      </c>
      <c r="AT2390">
        <v>685</v>
      </c>
      <c r="AU2390">
        <v>0.73199999999999998</v>
      </c>
      <c r="AW2390">
        <v>7.2120600000000007E-2</v>
      </c>
      <c r="AX2390">
        <v>0.25888100000000003</v>
      </c>
      <c r="AY2390">
        <v>3.1216399999999998E-2</v>
      </c>
      <c r="AZ2390">
        <v>55786.5</v>
      </c>
    </row>
    <row r="2391" spans="1:52">
      <c r="A2391">
        <v>1999</v>
      </c>
      <c r="B2391">
        <v>194824</v>
      </c>
      <c r="C2391" t="s">
        <v>244</v>
      </c>
      <c r="D2391" t="s">
        <v>129</v>
      </c>
      <c r="E2391">
        <f t="shared" si="37"/>
        <v>0</v>
      </c>
      <c r="F2391">
        <f>IF(ISNA(VLOOKUP(B2391,criteria!$U$2:$U$174,1,0)),0,1)</f>
        <v>1</v>
      </c>
      <c r="G2391" t="s">
        <v>636</v>
      </c>
      <c r="H2391" t="s">
        <v>636</v>
      </c>
      <c r="N2391">
        <v>121803590</v>
      </c>
      <c r="O2391" t="s">
        <v>130</v>
      </c>
      <c r="V2391">
        <v>127258000</v>
      </c>
      <c r="W2391">
        <v>88011000</v>
      </c>
      <c r="Z2391">
        <v>31362000</v>
      </c>
      <c r="AA2391">
        <v>6946000</v>
      </c>
      <c r="AB2391">
        <v>33569000</v>
      </c>
      <c r="AC2391">
        <v>5070000</v>
      </c>
      <c r="AF2391">
        <v>229380000</v>
      </c>
      <c r="AG2391">
        <v>77144000</v>
      </c>
      <c r="AH2391">
        <v>40369000</v>
      </c>
      <c r="AJ2391">
        <v>40369000</v>
      </c>
      <c r="AK2391">
        <v>19718000</v>
      </c>
      <c r="AL2391">
        <v>6887000</v>
      </c>
      <c r="AM2391">
        <v>217559008</v>
      </c>
      <c r="AN2391">
        <v>93456000</v>
      </c>
      <c r="AO2391">
        <v>19918000</v>
      </c>
      <c r="AR2391">
        <v>229380000</v>
      </c>
      <c r="AS2391">
        <v>217559008</v>
      </c>
      <c r="AT2391">
        <v>744</v>
      </c>
      <c r="AU2391">
        <v>0.754</v>
      </c>
      <c r="AW2391">
        <v>6.3694299999999995E-2</v>
      </c>
      <c r="AX2391">
        <v>0.23125899999999999</v>
      </c>
      <c r="AY2391">
        <v>2.4987800000000001E-2</v>
      </c>
      <c r="AZ2391">
        <v>58478</v>
      </c>
    </row>
    <row r="2392" spans="1:52">
      <c r="A2392">
        <v>2000</v>
      </c>
      <c r="B2392">
        <v>194824</v>
      </c>
      <c r="C2392" t="s">
        <v>244</v>
      </c>
      <c r="D2392" t="s">
        <v>129</v>
      </c>
      <c r="E2392">
        <f t="shared" si="37"/>
        <v>0</v>
      </c>
      <c r="F2392">
        <f>IF(ISNA(VLOOKUP(B2392,criteria!$U$2:$U$174,1,0)),0,1)</f>
        <v>1</v>
      </c>
      <c r="G2392" t="s">
        <v>636</v>
      </c>
      <c r="H2392" t="s">
        <v>636</v>
      </c>
      <c r="N2392">
        <v>121803590</v>
      </c>
      <c r="O2392" t="s">
        <v>130</v>
      </c>
      <c r="V2392">
        <v>140360992</v>
      </c>
      <c r="W2392">
        <v>97390000</v>
      </c>
      <c r="Z2392">
        <v>31786000</v>
      </c>
      <c r="AA2392">
        <v>6531000</v>
      </c>
      <c r="AB2392">
        <v>48605000</v>
      </c>
      <c r="AC2392">
        <v>1473000</v>
      </c>
      <c r="AF2392">
        <v>140324000</v>
      </c>
      <c r="AG2392">
        <v>88349000</v>
      </c>
      <c r="AH2392">
        <v>43696000</v>
      </c>
      <c r="AJ2392">
        <v>43696000</v>
      </c>
      <c r="AK2392">
        <v>25620000</v>
      </c>
      <c r="AL2392">
        <v>8125000</v>
      </c>
      <c r="AM2392">
        <v>233383008</v>
      </c>
      <c r="AN2392">
        <v>101395000</v>
      </c>
      <c r="AO2392">
        <v>21020000</v>
      </c>
      <c r="AR2392">
        <v>140324000</v>
      </c>
      <c r="AS2392">
        <v>233383008</v>
      </c>
      <c r="AT2392">
        <v>742</v>
      </c>
      <c r="AU2392">
        <v>0.77100000000000002</v>
      </c>
      <c r="AW2392">
        <v>6.4066799999999993E-2</v>
      </c>
      <c r="AX2392">
        <v>0.23259099999999999</v>
      </c>
      <c r="AY2392">
        <v>2.6926599999999998E-2</v>
      </c>
      <c r="AZ2392">
        <v>61451</v>
      </c>
    </row>
    <row r="2393" spans="1:52">
      <c r="A2393">
        <v>2001</v>
      </c>
      <c r="B2393">
        <v>194824</v>
      </c>
      <c r="C2393" t="s">
        <v>244</v>
      </c>
      <c r="D2393" t="s">
        <v>129</v>
      </c>
      <c r="E2393">
        <f t="shared" si="37"/>
        <v>1</v>
      </c>
      <c r="F2393">
        <f>IF(ISNA(VLOOKUP(B2393,criteria!$U$2:$U$174,1,0)),0,1)</f>
        <v>1</v>
      </c>
      <c r="G2393">
        <v>0.67629014796102493</v>
      </c>
      <c r="H2393">
        <v>0.29669156883671294</v>
      </c>
      <c r="I2393">
        <v>5542</v>
      </c>
      <c r="J2393">
        <v>3748</v>
      </c>
      <c r="K2393">
        <v>1112</v>
      </c>
      <c r="L2393">
        <v>0</v>
      </c>
      <c r="M2393">
        <v>1112</v>
      </c>
      <c r="N2393">
        <v>121803590</v>
      </c>
      <c r="O2393" t="s">
        <v>130</v>
      </c>
      <c r="V2393">
        <v>149547008</v>
      </c>
      <c r="W2393">
        <v>103957000</v>
      </c>
      <c r="Z2393">
        <v>29712000</v>
      </c>
      <c r="AA2393">
        <v>5562000</v>
      </c>
      <c r="AB2393">
        <v>61421000</v>
      </c>
      <c r="AC2393">
        <v>5873000</v>
      </c>
      <c r="AF2393">
        <v>179870000</v>
      </c>
      <c r="AG2393">
        <v>90924000</v>
      </c>
      <c r="AH2393">
        <v>46836000</v>
      </c>
      <c r="AJ2393">
        <v>46836000</v>
      </c>
      <c r="AK2393">
        <v>30418000</v>
      </c>
      <c r="AL2393">
        <v>8222000</v>
      </c>
      <c r="AM2393">
        <v>248932992</v>
      </c>
      <c r="AN2393">
        <v>110591000</v>
      </c>
      <c r="AO2393">
        <v>23082000</v>
      </c>
      <c r="AR2393">
        <v>179870000</v>
      </c>
      <c r="AS2393">
        <v>248932992</v>
      </c>
      <c r="AT2393">
        <v>702</v>
      </c>
      <c r="AU2393">
        <v>0.78200000000000003</v>
      </c>
      <c r="AW2393">
        <v>6.6832900000000001E-2</v>
      </c>
      <c r="AX2393">
        <v>0.24688299999999999</v>
      </c>
      <c r="AY2393">
        <v>2.9426399999999998E-2</v>
      </c>
      <c r="AZ2393">
        <v>65085</v>
      </c>
    </row>
    <row r="2394" spans="1:52">
      <c r="A2394">
        <v>2002</v>
      </c>
      <c r="B2394">
        <v>194824</v>
      </c>
      <c r="C2394" t="s">
        <v>244</v>
      </c>
      <c r="D2394" t="s">
        <v>129</v>
      </c>
      <c r="E2394">
        <f t="shared" si="37"/>
        <v>1</v>
      </c>
      <c r="F2394">
        <f>IF(ISNA(VLOOKUP(B2394,criteria!$U$2:$U$174,1,0)),0,1)</f>
        <v>1</v>
      </c>
      <c r="G2394">
        <v>0.69963503649635039</v>
      </c>
      <c r="H2394">
        <v>0.27360459050599895</v>
      </c>
      <c r="I2394">
        <v>5480</v>
      </c>
      <c r="J2394">
        <v>3834</v>
      </c>
      <c r="K2394">
        <v>1049</v>
      </c>
      <c r="L2394">
        <v>0</v>
      </c>
      <c r="M2394">
        <v>1049</v>
      </c>
      <c r="N2394" t="s">
        <v>172</v>
      </c>
      <c r="O2394" t="s">
        <v>130</v>
      </c>
      <c r="V2394">
        <v>163898000</v>
      </c>
      <c r="W2394">
        <v>116280000</v>
      </c>
      <c r="Z2394">
        <v>34486000</v>
      </c>
      <c r="AA2394">
        <v>4564000</v>
      </c>
      <c r="AB2394">
        <v>49366000</v>
      </c>
      <c r="AC2394">
        <v>7248000</v>
      </c>
      <c r="AF2394">
        <v>272148000</v>
      </c>
      <c r="AG2394">
        <v>105984000</v>
      </c>
      <c r="AH2394">
        <v>51276000</v>
      </c>
      <c r="AJ2394">
        <v>51276000</v>
      </c>
      <c r="AK2394">
        <v>32221000</v>
      </c>
      <c r="AL2394">
        <v>9369000</v>
      </c>
      <c r="AM2394">
        <v>279611008</v>
      </c>
      <c r="AN2394">
        <v>110802000</v>
      </c>
      <c r="AO2394">
        <v>21484000</v>
      </c>
      <c r="AR2394">
        <v>272148000</v>
      </c>
      <c r="AS2394">
        <v>279611008</v>
      </c>
      <c r="AT2394">
        <v>861</v>
      </c>
      <c r="AU2394">
        <v>0.80500000000000005</v>
      </c>
      <c r="AW2394">
        <v>7.7327699999999999E-2</v>
      </c>
      <c r="AX2394">
        <v>0.24934200000000001</v>
      </c>
      <c r="AY2394">
        <v>2.8932099999999999E-2</v>
      </c>
      <c r="AZ2394">
        <v>64204</v>
      </c>
    </row>
    <row r="2395" spans="1:52">
      <c r="A2395">
        <v>2003</v>
      </c>
      <c r="B2395">
        <v>194824</v>
      </c>
      <c r="C2395" t="s">
        <v>244</v>
      </c>
      <c r="D2395" t="s">
        <v>129</v>
      </c>
      <c r="E2395">
        <f t="shared" si="37"/>
        <v>1</v>
      </c>
      <c r="F2395">
        <f>IF(ISNA(VLOOKUP(B2395,criteria!$U$2:$U$174,1,0)),0,1)</f>
        <v>1</v>
      </c>
      <c r="G2395">
        <v>0.80274181264280275</v>
      </c>
      <c r="H2395">
        <v>0.3180740037950664</v>
      </c>
      <c r="I2395">
        <v>5252</v>
      </c>
      <c r="J2395">
        <v>4216</v>
      </c>
      <c r="K2395">
        <v>1341</v>
      </c>
      <c r="L2395">
        <v>0</v>
      </c>
      <c r="M2395">
        <v>1341</v>
      </c>
      <c r="N2395" t="s">
        <v>172</v>
      </c>
      <c r="O2395" t="s">
        <v>130</v>
      </c>
      <c r="V2395">
        <v>171316000</v>
      </c>
      <c r="W2395">
        <v>116285000</v>
      </c>
      <c r="Z2395">
        <v>43017000</v>
      </c>
      <c r="AA2395">
        <v>7744000</v>
      </c>
      <c r="AB2395">
        <v>73492000</v>
      </c>
      <c r="AC2395">
        <v>1786000</v>
      </c>
      <c r="AF2395">
        <v>376049984</v>
      </c>
      <c r="AG2395">
        <v>108212000</v>
      </c>
      <c r="AH2395">
        <v>67477000</v>
      </c>
      <c r="AJ2395">
        <v>67477000</v>
      </c>
      <c r="AK2395">
        <v>28770000</v>
      </c>
      <c r="AL2395">
        <v>9935000</v>
      </c>
      <c r="AM2395">
        <v>296327008</v>
      </c>
      <c r="AN2395">
        <v>115587000</v>
      </c>
      <c r="AO2395">
        <v>26887000</v>
      </c>
      <c r="AP2395">
        <v>510883008</v>
      </c>
      <c r="AQ2395">
        <v>570174976</v>
      </c>
      <c r="AR2395">
        <v>376049984</v>
      </c>
      <c r="AS2395">
        <v>296327008</v>
      </c>
      <c r="AT2395">
        <v>918</v>
      </c>
      <c r="AU2395">
        <v>0.80700000000000005</v>
      </c>
      <c r="AW2395">
        <v>6.5493599999999999E-2</v>
      </c>
      <c r="AX2395">
        <v>0.238514</v>
      </c>
      <c r="AY2395">
        <v>2.1994099999999999E-2</v>
      </c>
      <c r="AZ2395">
        <v>65853</v>
      </c>
    </row>
    <row r="2396" spans="1:52">
      <c r="A2396">
        <v>2004</v>
      </c>
      <c r="B2396">
        <v>194824</v>
      </c>
      <c r="C2396" t="s">
        <v>244</v>
      </c>
      <c r="D2396" t="s">
        <v>129</v>
      </c>
      <c r="E2396">
        <f t="shared" si="37"/>
        <v>1</v>
      </c>
      <c r="F2396">
        <f>IF(ISNA(VLOOKUP(B2396,criteria!$U$2:$U$174,1,0)),0,1)</f>
        <v>1</v>
      </c>
      <c r="G2396">
        <v>0.74583795782463924</v>
      </c>
      <c r="H2396">
        <v>0.26760912698412698</v>
      </c>
      <c r="I2396">
        <v>5406</v>
      </c>
      <c r="J2396">
        <v>4032</v>
      </c>
      <c r="K2396">
        <v>1079</v>
      </c>
      <c r="L2396">
        <v>0</v>
      </c>
      <c r="M2396">
        <v>1079</v>
      </c>
      <c r="N2396" t="s">
        <v>172</v>
      </c>
      <c r="O2396" t="s">
        <v>130</v>
      </c>
      <c r="P2396" t="s">
        <v>50</v>
      </c>
      <c r="V2396">
        <v>169470624</v>
      </c>
      <c r="W2396">
        <v>113331000</v>
      </c>
      <c r="Z2396">
        <v>37254000</v>
      </c>
      <c r="AA2396">
        <v>12073000</v>
      </c>
      <c r="AB2396">
        <v>32834000</v>
      </c>
      <c r="AC2396">
        <v>56715000</v>
      </c>
      <c r="AF2396">
        <v>373851008</v>
      </c>
      <c r="AG2396">
        <v>112403000</v>
      </c>
      <c r="AH2396">
        <v>75159000</v>
      </c>
      <c r="AJ2396">
        <v>75159000</v>
      </c>
      <c r="AK2396">
        <v>26109000</v>
      </c>
      <c r="AL2396">
        <v>9319000</v>
      </c>
      <c r="AM2396">
        <v>309977984</v>
      </c>
      <c r="AN2396">
        <v>117176000</v>
      </c>
      <c r="AO2396">
        <v>29091000</v>
      </c>
      <c r="AP2396">
        <v>570174976</v>
      </c>
      <c r="AQ2396">
        <v>624278976</v>
      </c>
      <c r="AR2396">
        <v>373851008</v>
      </c>
      <c r="AS2396">
        <v>309977984</v>
      </c>
      <c r="AT2396">
        <v>1076</v>
      </c>
      <c r="AU2396">
        <v>0.81299999999999994</v>
      </c>
      <c r="AW2396">
        <v>6.2751000000000001E-2</v>
      </c>
      <c r="AX2396">
        <v>0.23594399999999999</v>
      </c>
      <c r="AY2396">
        <v>2.4598399999999999E-2</v>
      </c>
      <c r="AZ2396">
        <v>70279.5</v>
      </c>
    </row>
    <row r="2397" spans="1:52">
      <c r="A2397">
        <v>2005</v>
      </c>
      <c r="B2397">
        <v>194824</v>
      </c>
      <c r="C2397" t="s">
        <v>171</v>
      </c>
      <c r="D2397" t="s">
        <v>129</v>
      </c>
      <c r="E2397">
        <f t="shared" si="37"/>
        <v>1</v>
      </c>
      <c r="F2397">
        <f>IF(ISNA(VLOOKUP(B2397,criteria!$U$2:$U$174,1,0)),0,1)</f>
        <v>1</v>
      </c>
      <c r="G2397">
        <v>0.77861499820595625</v>
      </c>
      <c r="H2397">
        <v>0.2857142857142857</v>
      </c>
      <c r="I2397">
        <v>5574</v>
      </c>
      <c r="J2397">
        <v>4340</v>
      </c>
      <c r="K2397">
        <v>1240</v>
      </c>
      <c r="M2397">
        <v>1240</v>
      </c>
      <c r="N2397" t="s">
        <v>172</v>
      </c>
      <c r="O2397" t="s">
        <v>130</v>
      </c>
      <c r="P2397" t="s">
        <v>50</v>
      </c>
      <c r="Q2397" t="s">
        <v>52</v>
      </c>
      <c r="V2397">
        <v>180930384</v>
      </c>
      <c r="W2397">
        <v>116454000</v>
      </c>
      <c r="Z2397">
        <v>49751000</v>
      </c>
      <c r="AA2397">
        <v>12465000</v>
      </c>
      <c r="AB2397">
        <v>43127000</v>
      </c>
      <c r="AC2397">
        <v>1766000</v>
      </c>
      <c r="AF2397">
        <v>342888000</v>
      </c>
      <c r="AG2397">
        <v>116425000</v>
      </c>
      <c r="AH2397">
        <v>81557000</v>
      </c>
      <c r="AJ2397">
        <v>81557000</v>
      </c>
      <c r="AK2397">
        <v>28370000</v>
      </c>
      <c r="AL2397">
        <v>9824000</v>
      </c>
      <c r="AM2397">
        <v>335036000</v>
      </c>
      <c r="AN2397">
        <v>121360000</v>
      </c>
      <c r="AO2397">
        <v>37226000</v>
      </c>
      <c r="AP2397">
        <v>624278976</v>
      </c>
      <c r="AQ2397">
        <v>682894016</v>
      </c>
      <c r="AR2397">
        <v>342888000</v>
      </c>
      <c r="AS2397">
        <v>335036000</v>
      </c>
      <c r="AT2397">
        <v>1071</v>
      </c>
      <c r="AU2397">
        <v>0.82199999999999995</v>
      </c>
      <c r="AW2397">
        <v>6.6081600000000004E-2</v>
      </c>
      <c r="AX2397">
        <v>0.22509000000000001</v>
      </c>
      <c r="AY2397">
        <v>2.7361900000000001E-2</v>
      </c>
      <c r="AZ2397">
        <v>75000</v>
      </c>
    </row>
    <row r="2398" spans="1:52">
      <c r="A2398">
        <v>2006</v>
      </c>
      <c r="B2398">
        <v>194824</v>
      </c>
      <c r="C2398" t="s">
        <v>171</v>
      </c>
      <c r="D2398" t="s">
        <v>129</v>
      </c>
      <c r="E2398">
        <f t="shared" si="37"/>
        <v>1</v>
      </c>
      <c r="F2398">
        <f>IF(ISNA(VLOOKUP(B2398,criteria!$U$2:$U$174,1,0)),0,1)</f>
        <v>1</v>
      </c>
      <c r="G2398">
        <v>0.66530909090909096</v>
      </c>
      <c r="H2398">
        <v>0.27765631832094445</v>
      </c>
      <c r="I2398">
        <v>6875</v>
      </c>
      <c r="J2398">
        <v>4574</v>
      </c>
      <c r="K2398">
        <v>1270</v>
      </c>
      <c r="L2398">
        <v>0</v>
      </c>
      <c r="M2398">
        <v>1270</v>
      </c>
      <c r="N2398" t="s">
        <v>172</v>
      </c>
      <c r="O2398" t="s">
        <v>130</v>
      </c>
      <c r="P2398" t="s">
        <v>50</v>
      </c>
      <c r="Q2398" t="s">
        <v>52</v>
      </c>
      <c r="V2398">
        <v>198144992</v>
      </c>
      <c r="W2398">
        <v>125433000</v>
      </c>
      <c r="Z2398">
        <v>53078000</v>
      </c>
      <c r="AA2398">
        <v>16068000</v>
      </c>
      <c r="AB2398">
        <v>82120000</v>
      </c>
      <c r="AC2398">
        <v>2882000</v>
      </c>
      <c r="AF2398">
        <v>469512992</v>
      </c>
      <c r="AG2398">
        <v>118688000</v>
      </c>
      <c r="AH2398">
        <v>85123000</v>
      </c>
      <c r="AJ2398">
        <v>85123000</v>
      </c>
      <c r="AK2398">
        <v>28399000</v>
      </c>
      <c r="AL2398">
        <v>9900000</v>
      </c>
      <c r="AM2398">
        <v>346932992</v>
      </c>
      <c r="AN2398">
        <v>125206000</v>
      </c>
      <c r="AO2398">
        <v>40863000</v>
      </c>
      <c r="AP2398">
        <v>682894016</v>
      </c>
      <c r="AQ2398">
        <v>812289984</v>
      </c>
      <c r="AR2398">
        <v>469512992</v>
      </c>
      <c r="AS2398">
        <v>346932992</v>
      </c>
      <c r="AT2398">
        <v>911</v>
      </c>
      <c r="AU2398">
        <v>0.82099999999999995</v>
      </c>
      <c r="AW2398">
        <v>5.0761399999999998E-2</v>
      </c>
      <c r="AX2398">
        <v>0.24467</v>
      </c>
      <c r="AY2398">
        <v>2.2842600000000001E-2</v>
      </c>
      <c r="AZ2398">
        <v>77686.5</v>
      </c>
    </row>
    <row r="2399" spans="1:52">
      <c r="A2399">
        <v>2007</v>
      </c>
      <c r="B2399">
        <v>194824</v>
      </c>
      <c r="C2399" t="s">
        <v>171</v>
      </c>
      <c r="D2399" t="s">
        <v>129</v>
      </c>
      <c r="E2399">
        <f t="shared" si="37"/>
        <v>1</v>
      </c>
      <c r="F2399">
        <f>IF(ISNA(VLOOKUP(B2399,criteria!$U$2:$U$174,1,0)),0,1)</f>
        <v>1</v>
      </c>
      <c r="G2399">
        <v>0.49409565046250736</v>
      </c>
      <c r="H2399">
        <v>0.25652260505875324</v>
      </c>
      <c r="I2399">
        <v>10162</v>
      </c>
      <c r="J2399">
        <v>5021</v>
      </c>
      <c r="K2399">
        <v>1288</v>
      </c>
      <c r="L2399">
        <v>0</v>
      </c>
      <c r="M2399">
        <v>1288</v>
      </c>
      <c r="N2399" t="s">
        <v>172</v>
      </c>
      <c r="O2399" t="s">
        <v>130</v>
      </c>
      <c r="P2399" t="s">
        <v>50</v>
      </c>
      <c r="Q2399" t="s">
        <v>52</v>
      </c>
      <c r="V2399">
        <v>208432992</v>
      </c>
      <c r="W2399">
        <v>134005000</v>
      </c>
      <c r="Z2399">
        <v>51328000</v>
      </c>
      <c r="AA2399">
        <v>14963000</v>
      </c>
      <c r="AB2399">
        <v>54880000</v>
      </c>
      <c r="AC2399">
        <v>8773000</v>
      </c>
      <c r="AF2399">
        <v>311804992</v>
      </c>
      <c r="AG2399">
        <v>127890000</v>
      </c>
      <c r="AH2399">
        <v>92525000</v>
      </c>
      <c r="AJ2399">
        <v>92525000</v>
      </c>
      <c r="AK2399">
        <v>30162000</v>
      </c>
      <c r="AL2399">
        <v>11377000</v>
      </c>
      <c r="AM2399">
        <v>374068000</v>
      </c>
      <c r="AN2399">
        <v>129217000</v>
      </c>
      <c r="AO2399">
        <v>42494000</v>
      </c>
      <c r="AP2399">
        <v>812289984</v>
      </c>
      <c r="AQ2399">
        <v>793323008</v>
      </c>
      <c r="AR2399">
        <v>311804992</v>
      </c>
      <c r="AS2399">
        <v>374068000</v>
      </c>
      <c r="AT2399">
        <v>864</v>
      </c>
      <c r="AU2399">
        <v>0.82499999999999996</v>
      </c>
      <c r="AW2399">
        <v>3.9917099999999997E-2</v>
      </c>
      <c r="AX2399">
        <v>0.29652699999999999</v>
      </c>
      <c r="AY2399">
        <v>1.7107299999999999E-2</v>
      </c>
      <c r="AZ2399">
        <v>83317</v>
      </c>
    </row>
    <row r="2400" spans="1:52">
      <c r="A2400">
        <v>2008</v>
      </c>
      <c r="B2400">
        <v>194824</v>
      </c>
      <c r="C2400" t="s">
        <v>171</v>
      </c>
      <c r="D2400" t="s">
        <v>129</v>
      </c>
      <c r="E2400">
        <f t="shared" si="37"/>
        <v>1</v>
      </c>
      <c r="F2400">
        <f>IF(ISNA(VLOOKUP(B2400,criteria!$U$2:$U$174,1,0)),0,1)</f>
        <v>1</v>
      </c>
      <c r="G2400">
        <v>0.4411058760778736</v>
      </c>
      <c r="H2400">
        <v>0.27327690447400244</v>
      </c>
      <c r="I2400">
        <v>11249</v>
      </c>
      <c r="J2400">
        <v>4962</v>
      </c>
      <c r="K2400">
        <v>1356</v>
      </c>
      <c r="L2400">
        <v>0</v>
      </c>
      <c r="M2400">
        <v>1356</v>
      </c>
      <c r="N2400" t="s">
        <v>172</v>
      </c>
      <c r="O2400" t="s">
        <v>130</v>
      </c>
      <c r="P2400" t="s">
        <v>50</v>
      </c>
      <c r="Q2400" t="s">
        <v>52</v>
      </c>
      <c r="V2400">
        <v>232352000</v>
      </c>
      <c r="W2400">
        <v>149263008</v>
      </c>
      <c r="Z2400">
        <v>55538000</v>
      </c>
      <c r="AA2400">
        <v>16546000</v>
      </c>
      <c r="AB2400">
        <v>39886000</v>
      </c>
      <c r="AC2400">
        <v>8602000</v>
      </c>
      <c r="AF2400">
        <v>313244000</v>
      </c>
      <c r="AG2400">
        <v>129778000</v>
      </c>
      <c r="AH2400">
        <v>95663000</v>
      </c>
      <c r="AJ2400">
        <v>95663000</v>
      </c>
      <c r="AK2400">
        <v>29438000</v>
      </c>
      <c r="AL2400">
        <v>11157000</v>
      </c>
      <c r="AM2400">
        <v>382444992</v>
      </c>
      <c r="AN2400">
        <v>130361000</v>
      </c>
      <c r="AO2400">
        <v>38462000</v>
      </c>
      <c r="AP2400">
        <v>793323008</v>
      </c>
      <c r="AQ2400">
        <v>602636032</v>
      </c>
      <c r="AR2400">
        <v>313244000</v>
      </c>
      <c r="AS2400">
        <v>382444992</v>
      </c>
      <c r="AT2400">
        <v>1103</v>
      </c>
      <c r="AU2400">
        <v>0.82299999999999995</v>
      </c>
      <c r="AW2400">
        <v>3.6087399999999999E-2</v>
      </c>
      <c r="AX2400">
        <v>0.28489999999999999</v>
      </c>
      <c r="AY2400">
        <v>1.04463E-2</v>
      </c>
      <c r="AZ2400">
        <v>88234</v>
      </c>
    </row>
    <row r="2401" spans="1:52">
      <c r="A2401">
        <v>2009</v>
      </c>
      <c r="B2401">
        <v>194824</v>
      </c>
      <c r="C2401" t="s">
        <v>171</v>
      </c>
      <c r="D2401" t="s">
        <v>129</v>
      </c>
      <c r="E2401">
        <f t="shared" si="37"/>
        <v>1</v>
      </c>
      <c r="F2401">
        <f>IF(ISNA(VLOOKUP(B2401,criteria!$U$2:$U$174,1,0)),0,1)</f>
        <v>1</v>
      </c>
      <c r="G2401">
        <v>0.42247591288154807</v>
      </c>
      <c r="H2401">
        <v>0.25622844001533157</v>
      </c>
      <c r="I2401">
        <v>12351</v>
      </c>
      <c r="J2401">
        <v>5218</v>
      </c>
      <c r="K2401">
        <v>1337</v>
      </c>
      <c r="L2401">
        <v>0</v>
      </c>
      <c r="M2401">
        <v>1337</v>
      </c>
      <c r="N2401" t="s">
        <v>172</v>
      </c>
      <c r="O2401" t="s">
        <v>130</v>
      </c>
      <c r="P2401" t="s">
        <v>50</v>
      </c>
      <c r="Q2401" t="s">
        <v>52</v>
      </c>
      <c r="R2401">
        <v>-73.683199999999999</v>
      </c>
      <c r="S2401">
        <v>42.731099999999998</v>
      </c>
      <c r="V2401">
        <v>241588000</v>
      </c>
      <c r="W2401">
        <v>156376992</v>
      </c>
      <c r="Z2401">
        <v>61326000</v>
      </c>
      <c r="AA2401">
        <v>8936000</v>
      </c>
      <c r="AB2401">
        <v>38567000</v>
      </c>
      <c r="AC2401">
        <v>2850000</v>
      </c>
      <c r="AF2401">
        <v>349966016</v>
      </c>
      <c r="AG2401">
        <v>129677000</v>
      </c>
      <c r="AH2401">
        <v>105170000</v>
      </c>
      <c r="AJ2401">
        <v>105170000</v>
      </c>
      <c r="AK2401">
        <v>28883000</v>
      </c>
      <c r="AL2401">
        <v>10819000</v>
      </c>
      <c r="AM2401">
        <v>384823008</v>
      </c>
      <c r="AN2401">
        <v>131309000</v>
      </c>
      <c r="AO2401">
        <v>32518000</v>
      </c>
      <c r="AP2401">
        <v>602636032</v>
      </c>
      <c r="AQ2401">
        <v>629728000</v>
      </c>
      <c r="AR2401">
        <v>349966016</v>
      </c>
      <c r="AS2401">
        <v>384823008</v>
      </c>
      <c r="AT2401">
        <v>888</v>
      </c>
      <c r="AU2401">
        <v>0.82299999999999995</v>
      </c>
      <c r="AW2401">
        <v>3.6425399999999997E-2</v>
      </c>
      <c r="AX2401">
        <v>0.26760600000000001</v>
      </c>
      <c r="AY2401">
        <v>6.7994199999999996E-3</v>
      </c>
      <c r="AZ2401">
        <v>95000</v>
      </c>
    </row>
    <row r="2402" spans="1:52">
      <c r="A2402">
        <v>2010</v>
      </c>
      <c r="B2402">
        <v>194824</v>
      </c>
      <c r="C2402" t="s">
        <v>171</v>
      </c>
      <c r="D2402" t="s">
        <v>129</v>
      </c>
      <c r="E2402">
        <f t="shared" si="37"/>
        <v>1</v>
      </c>
      <c r="F2402">
        <f>IF(ISNA(VLOOKUP(B2402,criteria!$U$2:$U$174,1,0)),0,1)</f>
        <v>1</v>
      </c>
      <c r="G2402">
        <v>0.39962866691422205</v>
      </c>
      <c r="H2402">
        <v>0.21445827913027318</v>
      </c>
      <c r="I2402">
        <v>13465</v>
      </c>
      <c r="J2402">
        <v>5381</v>
      </c>
      <c r="K2402">
        <v>1154</v>
      </c>
      <c r="L2402">
        <v>0</v>
      </c>
      <c r="M2402">
        <v>1154</v>
      </c>
      <c r="N2402" t="s">
        <v>172</v>
      </c>
      <c r="O2402" t="s">
        <v>130</v>
      </c>
      <c r="P2402" t="s">
        <v>50</v>
      </c>
      <c r="Q2402" t="s">
        <v>52</v>
      </c>
      <c r="R2402">
        <v>-73.683999999999997</v>
      </c>
      <c r="S2402">
        <v>42.731299999999997</v>
      </c>
      <c r="V2402">
        <v>246975008</v>
      </c>
      <c r="W2402">
        <v>163683008</v>
      </c>
      <c r="Z2402">
        <v>66763000</v>
      </c>
      <c r="AA2402">
        <v>6730000</v>
      </c>
      <c r="AB2402">
        <v>41643000</v>
      </c>
      <c r="AC2402">
        <v>2831000</v>
      </c>
      <c r="AF2402">
        <v>384440000</v>
      </c>
      <c r="AG2402">
        <v>141810000</v>
      </c>
      <c r="AH2402">
        <v>111457000</v>
      </c>
      <c r="AJ2402">
        <v>111457000</v>
      </c>
      <c r="AK2402">
        <v>26670000</v>
      </c>
      <c r="AL2402">
        <v>12093000</v>
      </c>
      <c r="AM2402">
        <v>406112000</v>
      </c>
      <c r="AN2402">
        <v>133447000</v>
      </c>
      <c r="AO2402">
        <v>39059000</v>
      </c>
      <c r="AP2402">
        <v>629728000</v>
      </c>
      <c r="AQ2402">
        <v>621916032</v>
      </c>
      <c r="AR2402">
        <v>384440000</v>
      </c>
      <c r="AS2402">
        <v>406112000</v>
      </c>
      <c r="AT2402">
        <v>1036</v>
      </c>
      <c r="AU2402">
        <v>0.83799999999999997</v>
      </c>
      <c r="AW2402">
        <v>4.0296899999999997E-2</v>
      </c>
      <c r="AX2402">
        <v>0.27836699999999998</v>
      </c>
      <c r="AY2402">
        <v>7.9533399999999997E-3</v>
      </c>
      <c r="AZ2402">
        <v>95726</v>
      </c>
    </row>
    <row r="2403" spans="1:52">
      <c r="A2403">
        <v>2011</v>
      </c>
      <c r="B2403">
        <v>194824</v>
      </c>
      <c r="C2403" t="s">
        <v>171</v>
      </c>
      <c r="D2403" t="s">
        <v>129</v>
      </c>
      <c r="E2403">
        <f t="shared" si="37"/>
        <v>1</v>
      </c>
      <c r="F2403">
        <f>IF(ISNA(VLOOKUP(B2403,criteria!$U$2:$U$174,1,0)),0,1)</f>
        <v>1</v>
      </c>
      <c r="G2403">
        <v>0.39628334361928275</v>
      </c>
      <c r="H2403">
        <v>0.20539885793389859</v>
      </c>
      <c r="I2403">
        <v>14583</v>
      </c>
      <c r="J2403">
        <v>5779</v>
      </c>
      <c r="K2403">
        <v>1187</v>
      </c>
      <c r="L2403">
        <v>0</v>
      </c>
      <c r="M2403">
        <v>1187</v>
      </c>
      <c r="N2403" t="s">
        <v>172</v>
      </c>
      <c r="O2403" t="s">
        <v>130</v>
      </c>
      <c r="P2403" t="s">
        <v>50</v>
      </c>
      <c r="Q2403" t="s">
        <v>52</v>
      </c>
      <c r="R2403">
        <v>-73.678799999999995</v>
      </c>
      <c r="S2403">
        <v>42.728999999999999</v>
      </c>
      <c r="T2403">
        <v>2.5999999999999999E-2</v>
      </c>
      <c r="U2403">
        <v>963</v>
      </c>
      <c r="V2403">
        <v>255547008</v>
      </c>
      <c r="W2403">
        <v>171951008</v>
      </c>
      <c r="Z2403">
        <v>72060000</v>
      </c>
      <c r="AA2403">
        <v>8954000</v>
      </c>
      <c r="AB2403">
        <v>30011000</v>
      </c>
      <c r="AC2403">
        <v>6528000</v>
      </c>
      <c r="AF2403">
        <v>340408000</v>
      </c>
      <c r="AG2403">
        <v>142076000</v>
      </c>
      <c r="AH2403">
        <v>117225000</v>
      </c>
      <c r="AJ2403">
        <v>117225000</v>
      </c>
      <c r="AK2403">
        <v>28145000</v>
      </c>
      <c r="AL2403">
        <v>12132000</v>
      </c>
      <c r="AM2403">
        <v>412823008</v>
      </c>
      <c r="AN2403">
        <v>138202000</v>
      </c>
      <c r="AO2403">
        <v>41459000</v>
      </c>
      <c r="AP2403">
        <v>621916032</v>
      </c>
      <c r="AQ2403">
        <v>579033024</v>
      </c>
      <c r="AR2403">
        <v>340408000</v>
      </c>
      <c r="AS2403">
        <v>412823008</v>
      </c>
      <c r="AT2403">
        <v>1072</v>
      </c>
      <c r="AU2403">
        <v>0.84499999999999997</v>
      </c>
      <c r="AW2403">
        <v>3.5030100000000002E-2</v>
      </c>
      <c r="AX2403">
        <v>0.30596600000000002</v>
      </c>
      <c r="AY2403">
        <v>9.8522200000000001E-3</v>
      </c>
      <c r="AZ2403">
        <v>93091</v>
      </c>
    </row>
    <row r="2404" spans="1:52">
      <c r="A2404">
        <v>2012</v>
      </c>
      <c r="B2404">
        <v>194824</v>
      </c>
      <c r="C2404" t="s">
        <v>171</v>
      </c>
      <c r="D2404" t="s">
        <v>129</v>
      </c>
      <c r="E2404">
        <f t="shared" si="37"/>
        <v>1</v>
      </c>
      <c r="F2404">
        <f>IF(ISNA(VLOOKUP(B2404,criteria!$U$2:$U$174,1,0)),0,1)</f>
        <v>1</v>
      </c>
      <c r="G2404">
        <v>0.43581658126396006</v>
      </c>
      <c r="H2404">
        <v>0.1998794091046126</v>
      </c>
      <c r="I2404">
        <v>15222</v>
      </c>
      <c r="J2404">
        <v>6634</v>
      </c>
      <c r="K2404">
        <v>1326</v>
      </c>
      <c r="L2404">
        <v>0</v>
      </c>
      <c r="M2404">
        <v>1326</v>
      </c>
      <c r="N2404" t="s">
        <v>172</v>
      </c>
      <c r="O2404" t="s">
        <v>130</v>
      </c>
      <c r="P2404" t="s">
        <v>50</v>
      </c>
      <c r="Q2404" t="s">
        <v>52</v>
      </c>
      <c r="R2404">
        <v>-73.678799999999995</v>
      </c>
      <c r="S2404">
        <v>42.728999999999999</v>
      </c>
      <c r="T2404">
        <v>2.5000000000000001E-2</v>
      </c>
      <c r="U2404">
        <v>1125</v>
      </c>
      <c r="V2404">
        <v>268454016</v>
      </c>
      <c r="W2404">
        <v>181456992</v>
      </c>
      <c r="Z2404">
        <v>70932000</v>
      </c>
      <c r="AA2404">
        <v>12311000</v>
      </c>
      <c r="AB2404">
        <v>51793000</v>
      </c>
      <c r="AC2404">
        <v>8749000</v>
      </c>
      <c r="AF2404">
        <v>434963008</v>
      </c>
      <c r="AG2404">
        <v>130418000</v>
      </c>
      <c r="AH2404">
        <v>115886000</v>
      </c>
      <c r="AJ2404">
        <v>115886000</v>
      </c>
      <c r="AK2404">
        <v>19401000</v>
      </c>
      <c r="AL2404">
        <v>21486000</v>
      </c>
      <c r="AM2404">
        <v>419145984</v>
      </c>
      <c r="AN2404">
        <v>140108000</v>
      </c>
      <c r="AO2404">
        <v>50633000</v>
      </c>
      <c r="AP2404">
        <v>579033024</v>
      </c>
      <c r="AQ2404">
        <v>612310976</v>
      </c>
      <c r="AR2404">
        <v>434963008</v>
      </c>
      <c r="AS2404">
        <v>419145984</v>
      </c>
      <c r="AT2404">
        <v>1094</v>
      </c>
      <c r="AU2404">
        <v>0.84899999999999998</v>
      </c>
      <c r="AW2404">
        <v>3.4192500000000001E-2</v>
      </c>
      <c r="AX2404">
        <v>0.30194599999999999</v>
      </c>
      <c r="AY2404">
        <v>8.9426599999999998E-3</v>
      </c>
      <c r="AZ2404">
        <v>93346</v>
      </c>
    </row>
    <row r="2405" spans="1:52">
      <c r="A2405">
        <v>2013</v>
      </c>
      <c r="B2405">
        <v>194824</v>
      </c>
      <c r="C2405" t="s">
        <v>171</v>
      </c>
      <c r="D2405" t="s">
        <v>129</v>
      </c>
      <c r="E2405">
        <f t="shared" si="37"/>
        <v>1</v>
      </c>
      <c r="F2405">
        <f>IF(ISNA(VLOOKUP(B2405,criteria!$U$2:$U$174,1,0)),0,1)</f>
        <v>1</v>
      </c>
      <c r="G2405">
        <v>0.41201238390092881</v>
      </c>
      <c r="H2405">
        <v>0.21205290051097084</v>
      </c>
      <c r="I2405">
        <v>16150</v>
      </c>
      <c r="J2405">
        <v>6654</v>
      </c>
      <c r="K2405">
        <v>1411</v>
      </c>
      <c r="L2405">
        <v>0</v>
      </c>
      <c r="M2405">
        <v>1411</v>
      </c>
      <c r="N2405" t="s">
        <v>172</v>
      </c>
      <c r="O2405" t="s">
        <v>130</v>
      </c>
      <c r="P2405" t="s">
        <v>50</v>
      </c>
      <c r="Q2405" t="s">
        <v>52</v>
      </c>
      <c r="R2405">
        <v>-73.678799999999995</v>
      </c>
      <c r="S2405">
        <v>42.728999999999999</v>
      </c>
      <c r="T2405">
        <v>1.9E-2</v>
      </c>
      <c r="U2405">
        <v>1217</v>
      </c>
      <c r="V2405">
        <v>286272000</v>
      </c>
      <c r="W2405">
        <v>190532000</v>
      </c>
      <c r="Z2405">
        <v>67995000</v>
      </c>
      <c r="AA2405">
        <v>7296000</v>
      </c>
      <c r="AB2405">
        <v>44013000</v>
      </c>
      <c r="AC2405">
        <v>8985000</v>
      </c>
      <c r="AF2405">
        <v>464579008</v>
      </c>
      <c r="AG2405">
        <v>135870000</v>
      </c>
      <c r="AH2405">
        <v>118491000</v>
      </c>
      <c r="AJ2405">
        <v>118491000</v>
      </c>
      <c r="AK2405">
        <v>23261000</v>
      </c>
      <c r="AL2405">
        <v>22205000</v>
      </c>
      <c r="AM2405">
        <v>413942016</v>
      </c>
      <c r="AN2405">
        <v>142620992</v>
      </c>
      <c r="AO2405">
        <v>35783000</v>
      </c>
      <c r="AP2405">
        <v>612310976</v>
      </c>
      <c r="AQ2405">
        <v>654099008</v>
      </c>
      <c r="AR2405">
        <v>464579008</v>
      </c>
      <c r="AS2405">
        <v>413942016</v>
      </c>
      <c r="AT2405">
        <v>1113</v>
      </c>
      <c r="AU2405">
        <v>0.82099999999999995</v>
      </c>
      <c r="AW2405">
        <v>3.4465799999999998E-2</v>
      </c>
      <c r="AX2405">
        <v>0.28902</v>
      </c>
      <c r="AY2405">
        <v>6.40079E-3</v>
      </c>
      <c r="AZ2405">
        <v>94219</v>
      </c>
    </row>
    <row r="2406" spans="1:52">
      <c r="A2406">
        <v>2014</v>
      </c>
      <c r="B2406">
        <v>194824</v>
      </c>
      <c r="C2406" t="s">
        <v>171</v>
      </c>
      <c r="D2406" t="s">
        <v>129</v>
      </c>
      <c r="E2406">
        <f t="shared" si="37"/>
        <v>1</v>
      </c>
      <c r="F2406">
        <f>IF(ISNA(VLOOKUP(B2406,criteria!$U$2:$U$174,1,0)),0,1)</f>
        <v>1</v>
      </c>
      <c r="G2406">
        <v>0.37501343941511667</v>
      </c>
      <c r="H2406">
        <v>0.19079701834862386</v>
      </c>
      <c r="I2406">
        <v>18602</v>
      </c>
      <c r="J2406">
        <v>6976</v>
      </c>
      <c r="K2406">
        <v>1331</v>
      </c>
      <c r="M2406">
        <v>1331</v>
      </c>
      <c r="T2406">
        <v>1.7999999999999999E-2</v>
      </c>
      <c r="U2406">
        <v>1274</v>
      </c>
      <c r="V2406">
        <v>299828000</v>
      </c>
      <c r="W2406">
        <v>195294000</v>
      </c>
      <c r="Z2406">
        <v>66145000</v>
      </c>
      <c r="AA2406">
        <v>9543000</v>
      </c>
      <c r="AB2406">
        <v>65972000</v>
      </c>
      <c r="AC2406">
        <v>5797000</v>
      </c>
      <c r="AF2406">
        <v>433880992</v>
      </c>
      <c r="AG2406">
        <v>137580000</v>
      </c>
      <c r="AH2406">
        <v>111884000</v>
      </c>
      <c r="AJ2406">
        <v>111884000</v>
      </c>
      <c r="AK2406">
        <v>24960000</v>
      </c>
      <c r="AL2406">
        <v>22656000</v>
      </c>
      <c r="AM2406">
        <v>409447008</v>
      </c>
      <c r="AN2406">
        <v>142451008</v>
      </c>
      <c r="AO2406">
        <v>33958000</v>
      </c>
      <c r="AP2406">
        <v>654099008</v>
      </c>
      <c r="AQ2406">
        <v>673705024</v>
      </c>
      <c r="AR2406">
        <v>433880992</v>
      </c>
      <c r="AS2406">
        <v>409447008</v>
      </c>
      <c r="AT2406">
        <v>1086</v>
      </c>
      <c r="AU2406">
        <v>0.81200000000000006</v>
      </c>
      <c r="AW2406">
        <v>2.7734999999999999E-2</v>
      </c>
      <c r="AX2406">
        <v>0.31176199999999998</v>
      </c>
      <c r="AY2406" t="s">
        <v>82</v>
      </c>
      <c r="AZ2406">
        <v>99121</v>
      </c>
    </row>
    <row r="2407" spans="1:52">
      <c r="A2407">
        <v>2015</v>
      </c>
      <c r="B2407">
        <v>194824</v>
      </c>
      <c r="C2407" t="s">
        <v>171</v>
      </c>
      <c r="D2407" t="s">
        <v>129</v>
      </c>
      <c r="E2407">
        <f t="shared" si="37"/>
        <v>1</v>
      </c>
      <c r="F2407">
        <f>IF(ISNA(VLOOKUP(B2407,criteria!$U$2:$U$174,1,0)),0,1)</f>
        <v>1</v>
      </c>
      <c r="G2407">
        <v>0.41865705272645337</v>
      </c>
      <c r="H2407">
        <v>0.18554897739504844</v>
      </c>
      <c r="I2407">
        <v>17752</v>
      </c>
      <c r="J2407">
        <v>7432</v>
      </c>
      <c r="K2407">
        <v>1379</v>
      </c>
      <c r="M2407">
        <v>1379</v>
      </c>
      <c r="N2407" t="s">
        <v>172</v>
      </c>
      <c r="O2407" t="s">
        <v>130</v>
      </c>
      <c r="P2407" t="s">
        <v>50</v>
      </c>
      <c r="Q2407" t="s">
        <v>52</v>
      </c>
      <c r="R2407">
        <v>-73.678799999999995</v>
      </c>
      <c r="S2407">
        <v>42.728999999999999</v>
      </c>
      <c r="T2407">
        <v>8.9999999999999993E-3</v>
      </c>
      <c r="U2407">
        <v>1196</v>
      </c>
      <c r="V2407">
        <v>318032992</v>
      </c>
      <c r="W2407">
        <v>201946000</v>
      </c>
      <c r="Z2407">
        <v>61438000</v>
      </c>
      <c r="AA2407">
        <v>7759000</v>
      </c>
      <c r="AB2407">
        <v>52477000</v>
      </c>
      <c r="AC2407">
        <v>3392000</v>
      </c>
      <c r="AF2407">
        <v>374711008</v>
      </c>
      <c r="AG2407">
        <v>131705000</v>
      </c>
      <c r="AH2407">
        <v>109462000</v>
      </c>
      <c r="AJ2407">
        <v>109462000</v>
      </c>
      <c r="AK2407">
        <v>24241000</v>
      </c>
      <c r="AL2407">
        <v>22429000</v>
      </c>
      <c r="AM2407">
        <v>406163008</v>
      </c>
      <c r="AN2407">
        <v>152080000</v>
      </c>
      <c r="AO2407">
        <v>42144000</v>
      </c>
      <c r="AP2407">
        <v>673705024</v>
      </c>
      <c r="AQ2407">
        <v>632174016</v>
      </c>
      <c r="AR2407">
        <v>374711008</v>
      </c>
      <c r="AS2407">
        <v>406163008</v>
      </c>
      <c r="AT2407">
        <v>956</v>
      </c>
      <c r="AU2407">
        <v>0.83</v>
      </c>
      <c r="AW2407">
        <v>2.8877E-2</v>
      </c>
      <c r="AX2407">
        <v>0.32941199999999998</v>
      </c>
      <c r="AY2407">
        <v>5.8823499999999997E-3</v>
      </c>
      <c r="AZ2407">
        <v>98936</v>
      </c>
    </row>
    <row r="2408" spans="1:52">
      <c r="A2408">
        <v>2016</v>
      </c>
      <c r="B2408">
        <v>194824</v>
      </c>
      <c r="C2408" t="s">
        <v>171</v>
      </c>
      <c r="D2408" t="s">
        <v>129</v>
      </c>
      <c r="E2408">
        <f t="shared" si="37"/>
        <v>1</v>
      </c>
      <c r="F2408">
        <f>IF(ISNA(VLOOKUP(B2408,criteria!$U$2:$U$174,1,0)),0,1)</f>
        <v>1</v>
      </c>
      <c r="G2408">
        <v>0.44347873029583246</v>
      </c>
      <c r="H2408">
        <v>0.20584297017650638</v>
      </c>
      <c r="I2408">
        <v>18524</v>
      </c>
      <c r="J2408">
        <v>8215</v>
      </c>
      <c r="K2408">
        <v>1691</v>
      </c>
      <c r="M2408">
        <v>1691</v>
      </c>
      <c r="N2408" t="s">
        <v>172</v>
      </c>
      <c r="O2408" t="s">
        <v>130</v>
      </c>
      <c r="P2408" t="s">
        <v>50</v>
      </c>
      <c r="Q2408" t="s">
        <v>52</v>
      </c>
      <c r="R2408">
        <v>-73.678799999999995</v>
      </c>
      <c r="S2408">
        <v>42.728999999999999</v>
      </c>
      <c r="T2408">
        <v>1.0999999999999999E-2</v>
      </c>
      <c r="U2408">
        <v>1151</v>
      </c>
      <c r="V2408">
        <v>346908992</v>
      </c>
      <c r="W2408">
        <v>211859008</v>
      </c>
      <c r="Z2408">
        <v>57298000</v>
      </c>
      <c r="AA2408">
        <v>6749000</v>
      </c>
      <c r="AB2408">
        <v>51074000</v>
      </c>
      <c r="AC2408">
        <v>12997000</v>
      </c>
      <c r="AF2408">
        <v>469529984</v>
      </c>
      <c r="AG2408">
        <v>138754000</v>
      </c>
      <c r="AH2408">
        <v>107469000</v>
      </c>
      <c r="AJ2408">
        <v>107469000</v>
      </c>
      <c r="AK2408">
        <v>25632000</v>
      </c>
      <c r="AL2408">
        <v>30331000</v>
      </c>
      <c r="AM2408">
        <v>421336992</v>
      </c>
      <c r="AN2408">
        <v>160052992</v>
      </c>
      <c r="AO2408">
        <v>44597000</v>
      </c>
      <c r="AP2408">
        <v>632174016</v>
      </c>
      <c r="AQ2408">
        <v>674302016</v>
      </c>
      <c r="AR2408">
        <v>469529984</v>
      </c>
      <c r="AS2408">
        <v>421336992</v>
      </c>
      <c r="AT2408">
        <v>989</v>
      </c>
      <c r="AU2408">
        <v>0.83399999999999996</v>
      </c>
      <c r="AW2408">
        <v>2.4519200000000001E-2</v>
      </c>
      <c r="AX2408">
        <v>0.34423100000000001</v>
      </c>
      <c r="AY2408">
        <v>5.7692300000000002E-3</v>
      </c>
      <c r="AZ2408">
        <v>96975.5</v>
      </c>
    </row>
    <row r="2409" spans="1:52">
      <c r="A2409">
        <v>2017</v>
      </c>
      <c r="B2409">
        <v>194824</v>
      </c>
      <c r="C2409" t="s">
        <v>171</v>
      </c>
      <c r="D2409" t="s">
        <v>129</v>
      </c>
      <c r="E2409">
        <f t="shared" si="37"/>
        <v>1</v>
      </c>
      <c r="F2409">
        <f>IF(ISNA(VLOOKUP(B2409,criteria!$U$2:$U$174,1,0)),0,1)</f>
        <v>1</v>
      </c>
      <c r="G2409">
        <v>0.43168418354268134</v>
      </c>
      <c r="H2409">
        <v>0.19750593824228027</v>
      </c>
      <c r="I2409">
        <v>19505</v>
      </c>
      <c r="J2409">
        <v>8420</v>
      </c>
      <c r="K2409">
        <v>1663</v>
      </c>
      <c r="M2409">
        <v>1663</v>
      </c>
      <c r="N2409" t="s">
        <v>172</v>
      </c>
      <c r="O2409" t="s">
        <v>130</v>
      </c>
      <c r="P2409" t="s">
        <v>50</v>
      </c>
      <c r="Q2409" t="s">
        <v>52</v>
      </c>
      <c r="R2409">
        <v>-73.676599999999993</v>
      </c>
      <c r="S2409">
        <v>42.73</v>
      </c>
      <c r="T2409">
        <v>0.01</v>
      </c>
      <c r="U2409">
        <v>1110</v>
      </c>
      <c r="V2409">
        <v>366007008</v>
      </c>
      <c r="W2409">
        <v>222415008</v>
      </c>
      <c r="Z2409">
        <v>56950000</v>
      </c>
      <c r="AA2409">
        <v>7710000</v>
      </c>
      <c r="AB2409">
        <v>55841000</v>
      </c>
      <c r="AC2409">
        <v>17832000</v>
      </c>
      <c r="AF2409">
        <v>486840992</v>
      </c>
      <c r="AG2409">
        <v>145794000</v>
      </c>
      <c r="AH2409">
        <v>108049000</v>
      </c>
      <c r="AJ2409">
        <v>108049000</v>
      </c>
      <c r="AK2409">
        <v>25063000</v>
      </c>
      <c r="AL2409">
        <v>31704000</v>
      </c>
      <c r="AM2409">
        <v>429351008</v>
      </c>
      <c r="AN2409">
        <v>167858000</v>
      </c>
      <c r="AO2409">
        <v>44331000</v>
      </c>
      <c r="AP2409">
        <v>674302016</v>
      </c>
      <c r="AQ2409">
        <v>715148032</v>
      </c>
      <c r="AR2409">
        <v>486840992</v>
      </c>
      <c r="AS2409">
        <v>429351008</v>
      </c>
    </row>
    <row r="2410" spans="1:52">
      <c r="A2410">
        <v>1990</v>
      </c>
      <c r="B2410">
        <v>195003</v>
      </c>
      <c r="C2410" t="s">
        <v>245</v>
      </c>
      <c r="D2410" t="s">
        <v>129</v>
      </c>
      <c r="E2410">
        <f t="shared" si="37"/>
        <v>0</v>
      </c>
      <c r="F2410">
        <f>IF(ISNA(VLOOKUP(B2410,criteria!$U$2:$U$174,1,0)),0,1)</f>
        <v>1</v>
      </c>
      <c r="G2410" t="s">
        <v>636</v>
      </c>
      <c r="H2410" t="s">
        <v>636</v>
      </c>
      <c r="N2410">
        <v>146230887</v>
      </c>
      <c r="O2410" t="s">
        <v>130</v>
      </c>
      <c r="V2410">
        <v>99477000</v>
      </c>
      <c r="Z2410">
        <v>46997000</v>
      </c>
      <c r="AA2410">
        <v>3870000</v>
      </c>
      <c r="AB2410">
        <v>8004000</v>
      </c>
      <c r="AC2410">
        <v>4546000</v>
      </c>
      <c r="AF2410">
        <v>205904992</v>
      </c>
      <c r="AG2410">
        <v>86903000</v>
      </c>
      <c r="AH2410">
        <v>5272000</v>
      </c>
      <c r="AI2410">
        <v>5889000</v>
      </c>
      <c r="AJ2410">
        <v>11161000</v>
      </c>
      <c r="AK2410">
        <v>6682000</v>
      </c>
      <c r="AL2410">
        <v>12224000</v>
      </c>
      <c r="AM2410">
        <v>205840992</v>
      </c>
      <c r="AN2410">
        <v>76476000</v>
      </c>
      <c r="AO2410">
        <v>19977000</v>
      </c>
    </row>
    <row r="2411" spans="1:52">
      <c r="A2411">
        <v>1991</v>
      </c>
      <c r="B2411">
        <v>195003</v>
      </c>
      <c r="C2411" t="s">
        <v>245</v>
      </c>
      <c r="D2411" t="s">
        <v>129</v>
      </c>
      <c r="E2411">
        <f t="shared" si="37"/>
        <v>0</v>
      </c>
      <c r="F2411">
        <f>IF(ISNA(VLOOKUP(B2411,criteria!$U$2:$U$174,1,0)),0,1)</f>
        <v>1</v>
      </c>
      <c r="G2411" t="s">
        <v>636</v>
      </c>
      <c r="H2411" t="s">
        <v>636</v>
      </c>
      <c r="N2411">
        <v>146230887</v>
      </c>
      <c r="O2411" t="s">
        <v>130</v>
      </c>
      <c r="V2411">
        <v>106038000</v>
      </c>
      <c r="Z2411">
        <v>51992000</v>
      </c>
      <c r="AA2411">
        <v>7930000</v>
      </c>
      <c r="AB2411">
        <v>8603000</v>
      </c>
      <c r="AC2411">
        <v>3940000</v>
      </c>
      <c r="AF2411">
        <v>220066000</v>
      </c>
      <c r="AG2411">
        <v>90665000</v>
      </c>
      <c r="AH2411">
        <v>4986000</v>
      </c>
      <c r="AI2411">
        <v>5137000</v>
      </c>
      <c r="AJ2411">
        <v>10123000</v>
      </c>
      <c r="AK2411">
        <v>7104000</v>
      </c>
      <c r="AL2411">
        <v>13754000</v>
      </c>
      <c r="AM2411">
        <v>219294000</v>
      </c>
      <c r="AN2411">
        <v>79696000</v>
      </c>
      <c r="AO2411">
        <v>20908000</v>
      </c>
    </row>
    <row r="2412" spans="1:52">
      <c r="A2412">
        <v>1992</v>
      </c>
      <c r="B2412">
        <v>195003</v>
      </c>
      <c r="C2412" t="s">
        <v>245</v>
      </c>
      <c r="D2412" t="s">
        <v>129</v>
      </c>
      <c r="E2412">
        <f t="shared" si="37"/>
        <v>0</v>
      </c>
      <c r="F2412">
        <f>IF(ISNA(VLOOKUP(B2412,criteria!$U$2:$U$174,1,0)),0,1)</f>
        <v>1</v>
      </c>
      <c r="G2412" t="s">
        <v>636</v>
      </c>
      <c r="H2412" t="s">
        <v>636</v>
      </c>
      <c r="N2412">
        <v>146230887</v>
      </c>
      <c r="O2412" t="s">
        <v>130</v>
      </c>
      <c r="V2412">
        <v>110455000</v>
      </c>
      <c r="Z2412">
        <v>53406000</v>
      </c>
      <c r="AA2412">
        <v>8384000</v>
      </c>
      <c r="AB2412">
        <v>9029000</v>
      </c>
      <c r="AC2412">
        <v>3300000</v>
      </c>
      <c r="AF2412">
        <v>227527008</v>
      </c>
      <c r="AG2412">
        <v>90815000</v>
      </c>
      <c r="AH2412">
        <v>6069000</v>
      </c>
      <c r="AI2412">
        <v>5496000</v>
      </c>
      <c r="AJ2412">
        <v>11565000</v>
      </c>
      <c r="AK2412">
        <v>7313000</v>
      </c>
      <c r="AL2412">
        <v>14087000</v>
      </c>
      <c r="AM2412">
        <v>224832992</v>
      </c>
      <c r="AN2412">
        <v>79631000</v>
      </c>
      <c r="AO2412">
        <v>21430000</v>
      </c>
    </row>
    <row r="2413" spans="1:52">
      <c r="A2413">
        <v>1993</v>
      </c>
      <c r="B2413">
        <v>195003</v>
      </c>
      <c r="C2413" t="s">
        <v>245</v>
      </c>
      <c r="D2413" t="s">
        <v>129</v>
      </c>
      <c r="E2413">
        <f t="shared" si="37"/>
        <v>0</v>
      </c>
      <c r="F2413">
        <f>IF(ISNA(VLOOKUP(B2413,criteria!$U$2:$U$174,1,0)),0,1)</f>
        <v>1</v>
      </c>
      <c r="G2413" t="s">
        <v>636</v>
      </c>
      <c r="H2413" t="s">
        <v>636</v>
      </c>
      <c r="N2413">
        <v>146230887</v>
      </c>
      <c r="O2413" t="s">
        <v>130</v>
      </c>
      <c r="V2413">
        <v>112603000</v>
      </c>
      <c r="Z2413">
        <v>52279000</v>
      </c>
      <c r="AA2413">
        <v>8462000</v>
      </c>
      <c r="AB2413">
        <v>8947000</v>
      </c>
      <c r="AC2413">
        <v>4774000</v>
      </c>
      <c r="AF2413">
        <v>230700000</v>
      </c>
      <c r="AG2413">
        <v>95331000</v>
      </c>
      <c r="AH2413">
        <v>7461000</v>
      </c>
      <c r="AI2413">
        <v>6033000</v>
      </c>
      <c r="AJ2413">
        <v>13494000</v>
      </c>
      <c r="AK2413">
        <v>7738000</v>
      </c>
      <c r="AL2413">
        <v>15294000</v>
      </c>
      <c r="AM2413">
        <v>226964992</v>
      </c>
      <c r="AN2413">
        <v>87795000</v>
      </c>
      <c r="AO2413">
        <v>28474000</v>
      </c>
    </row>
    <row r="2414" spans="1:52">
      <c r="A2414">
        <v>1994</v>
      </c>
      <c r="B2414">
        <v>195003</v>
      </c>
      <c r="C2414" t="s">
        <v>245</v>
      </c>
      <c r="D2414" t="s">
        <v>129</v>
      </c>
      <c r="E2414">
        <f t="shared" si="37"/>
        <v>0</v>
      </c>
      <c r="F2414">
        <f>IF(ISNA(VLOOKUP(B2414,criteria!$U$2:$U$174,1,0)),0,1)</f>
        <v>1</v>
      </c>
      <c r="G2414" t="s">
        <v>636</v>
      </c>
      <c r="H2414" t="s">
        <v>636</v>
      </c>
      <c r="N2414">
        <v>146230887</v>
      </c>
      <c r="O2414" t="s">
        <v>130</v>
      </c>
      <c r="V2414">
        <v>116905000</v>
      </c>
      <c r="Z2414">
        <v>53768000</v>
      </c>
      <c r="AA2414">
        <v>9158000</v>
      </c>
      <c r="AB2414">
        <v>8939000</v>
      </c>
      <c r="AC2414">
        <v>5457000</v>
      </c>
      <c r="AF2414">
        <v>240215008</v>
      </c>
      <c r="AG2414">
        <v>97554000</v>
      </c>
      <c r="AH2414">
        <v>8503000</v>
      </c>
      <c r="AI2414">
        <v>5686000</v>
      </c>
      <c r="AJ2414">
        <v>14189000</v>
      </c>
      <c r="AK2414">
        <v>8364000</v>
      </c>
      <c r="AL2414">
        <v>15403000</v>
      </c>
      <c r="AM2414">
        <v>238708000</v>
      </c>
      <c r="AN2414">
        <v>89746000</v>
      </c>
      <c r="AO2414">
        <v>30879000</v>
      </c>
    </row>
    <row r="2415" spans="1:52">
      <c r="A2415">
        <v>1995</v>
      </c>
      <c r="B2415">
        <v>195003</v>
      </c>
      <c r="C2415" t="s">
        <v>245</v>
      </c>
      <c r="D2415" t="s">
        <v>129</v>
      </c>
      <c r="E2415">
        <f t="shared" si="37"/>
        <v>0</v>
      </c>
      <c r="F2415">
        <f>IF(ISNA(VLOOKUP(B2415,criteria!$U$2:$U$174,1,0)),0,1)</f>
        <v>1</v>
      </c>
      <c r="G2415" t="s">
        <v>636</v>
      </c>
      <c r="H2415" t="s">
        <v>636</v>
      </c>
      <c r="N2415">
        <v>146235603</v>
      </c>
      <c r="O2415" t="s">
        <v>130</v>
      </c>
      <c r="V2415">
        <v>126354000</v>
      </c>
      <c r="Z2415">
        <v>51380000</v>
      </c>
      <c r="AA2415">
        <v>2139000</v>
      </c>
      <c r="AB2415">
        <v>8987000</v>
      </c>
      <c r="AC2415">
        <v>16831000</v>
      </c>
      <c r="AF2415">
        <v>253770000</v>
      </c>
      <c r="AG2415">
        <v>97389000</v>
      </c>
      <c r="AH2415">
        <v>9985000</v>
      </c>
      <c r="AI2415">
        <v>5423000</v>
      </c>
      <c r="AJ2415">
        <v>15408000</v>
      </c>
      <c r="AK2415">
        <v>8479000</v>
      </c>
      <c r="AL2415">
        <v>14477000</v>
      </c>
      <c r="AM2415">
        <v>237504992</v>
      </c>
      <c r="AN2415">
        <v>97682000</v>
      </c>
      <c r="AO2415">
        <v>32189000</v>
      </c>
    </row>
    <row r="2416" spans="1:52">
      <c r="A2416">
        <v>1996</v>
      </c>
      <c r="B2416">
        <v>195003</v>
      </c>
      <c r="C2416" t="s">
        <v>245</v>
      </c>
      <c r="D2416" t="s">
        <v>129</v>
      </c>
      <c r="E2416">
        <f t="shared" si="37"/>
        <v>0</v>
      </c>
      <c r="F2416">
        <f>IF(ISNA(VLOOKUP(B2416,criteria!$U$2:$U$174,1,0)),0,1)</f>
        <v>1</v>
      </c>
      <c r="G2416" t="s">
        <v>636</v>
      </c>
      <c r="H2416" t="s">
        <v>636</v>
      </c>
      <c r="N2416">
        <v>146235603</v>
      </c>
      <c r="O2416" t="s">
        <v>130</v>
      </c>
      <c r="V2416">
        <v>135456000</v>
      </c>
      <c r="W2416">
        <v>99090000</v>
      </c>
      <c r="Z2416">
        <v>51894000</v>
      </c>
      <c r="AA2416">
        <v>4049000</v>
      </c>
      <c r="AB2416">
        <v>36630000</v>
      </c>
      <c r="AF2416">
        <v>305399008</v>
      </c>
      <c r="AG2416">
        <v>101712000</v>
      </c>
      <c r="AH2416">
        <v>8966000</v>
      </c>
      <c r="AI2416">
        <v>8325000</v>
      </c>
      <c r="AJ2416">
        <v>17291000</v>
      </c>
      <c r="AK2416">
        <v>14315000</v>
      </c>
      <c r="AL2416">
        <v>21260000</v>
      </c>
      <c r="AM2416">
        <v>211823008</v>
      </c>
      <c r="AR2416">
        <v>305399008</v>
      </c>
      <c r="AS2416">
        <v>211823008</v>
      </c>
      <c r="AT2416">
        <v>641</v>
      </c>
      <c r="AU2416">
        <v>0.50700000000000001</v>
      </c>
    </row>
    <row r="2417" spans="1:52">
      <c r="A2417">
        <v>1997</v>
      </c>
      <c r="B2417">
        <v>195003</v>
      </c>
      <c r="C2417" t="s">
        <v>245</v>
      </c>
      <c r="D2417" t="s">
        <v>129</v>
      </c>
      <c r="E2417">
        <f t="shared" si="37"/>
        <v>0</v>
      </c>
      <c r="F2417">
        <f>IF(ISNA(VLOOKUP(B2417,criteria!$U$2:$U$174,1,0)),0,1)</f>
        <v>1</v>
      </c>
      <c r="G2417" t="s">
        <v>636</v>
      </c>
      <c r="H2417" t="s">
        <v>636</v>
      </c>
      <c r="N2417">
        <v>146235603</v>
      </c>
      <c r="O2417" t="s">
        <v>130</v>
      </c>
      <c r="V2417">
        <v>107454000</v>
      </c>
      <c r="W2417">
        <v>107454000</v>
      </c>
      <c r="Z2417">
        <v>54533000</v>
      </c>
      <c r="AA2417">
        <v>3107000</v>
      </c>
      <c r="AB2417">
        <v>15458000</v>
      </c>
      <c r="AC2417">
        <v>6896000</v>
      </c>
      <c r="AF2417">
        <v>295417984</v>
      </c>
      <c r="AG2417">
        <v>105148000</v>
      </c>
      <c r="AH2417">
        <v>11404000</v>
      </c>
      <c r="AI2417">
        <v>8129000</v>
      </c>
      <c r="AJ2417">
        <v>19533000</v>
      </c>
      <c r="AK2417">
        <v>17420000</v>
      </c>
      <c r="AL2417">
        <v>23253000</v>
      </c>
      <c r="AM2417">
        <v>226268000</v>
      </c>
      <c r="AN2417">
        <v>107938000</v>
      </c>
      <c r="AO2417">
        <v>33770000</v>
      </c>
      <c r="AR2417">
        <v>295417984</v>
      </c>
      <c r="AS2417">
        <v>226268000</v>
      </c>
      <c r="AT2417">
        <v>745</v>
      </c>
      <c r="AU2417">
        <v>0.503</v>
      </c>
      <c r="AW2417">
        <v>0.175542</v>
      </c>
      <c r="AX2417">
        <v>0.360454</v>
      </c>
      <c r="AY2417">
        <v>5.0295899999999998E-2</v>
      </c>
      <c r="AZ2417">
        <v>42311</v>
      </c>
    </row>
    <row r="2418" spans="1:52">
      <c r="A2418">
        <v>1998</v>
      </c>
      <c r="B2418">
        <v>195003</v>
      </c>
      <c r="C2418" t="s">
        <v>245</v>
      </c>
      <c r="D2418" t="s">
        <v>129</v>
      </c>
      <c r="E2418">
        <f t="shared" si="37"/>
        <v>0</v>
      </c>
      <c r="F2418">
        <f>IF(ISNA(VLOOKUP(B2418,criteria!$U$2:$U$174,1,0)),0,1)</f>
        <v>1</v>
      </c>
      <c r="G2418" t="s">
        <v>636</v>
      </c>
      <c r="H2418" t="s">
        <v>636</v>
      </c>
      <c r="N2418">
        <v>146235603</v>
      </c>
      <c r="O2418" t="s">
        <v>130</v>
      </c>
      <c r="V2418">
        <v>112492000</v>
      </c>
      <c r="W2418">
        <v>112492000</v>
      </c>
      <c r="Z2418">
        <v>56810000</v>
      </c>
      <c r="AA2418">
        <v>3327000</v>
      </c>
      <c r="AB2418">
        <v>26745000</v>
      </c>
      <c r="AC2418">
        <v>4959000</v>
      </c>
      <c r="AF2418">
        <v>323800992</v>
      </c>
      <c r="AG2418">
        <v>114688000</v>
      </c>
      <c r="AH2418">
        <v>11848000</v>
      </c>
      <c r="AI2418">
        <v>8929000</v>
      </c>
      <c r="AJ2418">
        <v>20777000</v>
      </c>
      <c r="AK2418">
        <v>18336000</v>
      </c>
      <c r="AL2418">
        <v>24424000</v>
      </c>
      <c r="AM2418">
        <v>247100000</v>
      </c>
      <c r="AN2418">
        <v>119056000</v>
      </c>
      <c r="AO2418">
        <v>34694000</v>
      </c>
      <c r="AR2418">
        <v>323800992</v>
      </c>
      <c r="AS2418">
        <v>247100000</v>
      </c>
      <c r="AT2418">
        <v>675</v>
      </c>
      <c r="AU2418">
        <v>0.503</v>
      </c>
      <c r="AW2418">
        <v>0.16001000000000001</v>
      </c>
      <c r="AX2418">
        <v>0.361458</v>
      </c>
      <c r="AY2418">
        <v>4.4932600000000003E-2</v>
      </c>
      <c r="AZ2418">
        <v>45039.5</v>
      </c>
    </row>
    <row r="2419" spans="1:52">
      <c r="A2419">
        <v>1999</v>
      </c>
      <c r="B2419">
        <v>195003</v>
      </c>
      <c r="C2419" t="s">
        <v>245</v>
      </c>
      <c r="D2419" t="s">
        <v>129</v>
      </c>
      <c r="E2419">
        <f t="shared" si="37"/>
        <v>0</v>
      </c>
      <c r="F2419">
        <f>IF(ISNA(VLOOKUP(B2419,criteria!$U$2:$U$174,1,0)),0,1)</f>
        <v>1</v>
      </c>
      <c r="G2419" t="s">
        <v>636</v>
      </c>
      <c r="H2419" t="s">
        <v>636</v>
      </c>
      <c r="N2419">
        <v>146235603</v>
      </c>
      <c r="O2419" t="s">
        <v>130</v>
      </c>
      <c r="V2419">
        <v>171042000</v>
      </c>
      <c r="W2419">
        <v>117276000</v>
      </c>
      <c r="Z2419">
        <v>71199000</v>
      </c>
      <c r="AA2419">
        <v>5810000</v>
      </c>
      <c r="AB2419">
        <v>26817000</v>
      </c>
      <c r="AC2419">
        <v>7302000</v>
      </c>
      <c r="AF2419">
        <v>385950016</v>
      </c>
      <c r="AG2419">
        <v>128382000</v>
      </c>
      <c r="AH2419">
        <v>17883000</v>
      </c>
      <c r="AI2419">
        <v>7303000</v>
      </c>
      <c r="AJ2419">
        <v>25186000</v>
      </c>
      <c r="AK2419">
        <v>18346000</v>
      </c>
      <c r="AL2419">
        <v>25900000</v>
      </c>
      <c r="AM2419">
        <v>283630016</v>
      </c>
      <c r="AN2419">
        <v>129767000</v>
      </c>
      <c r="AO2419">
        <v>38212000</v>
      </c>
      <c r="AR2419">
        <v>385950016</v>
      </c>
      <c r="AS2419">
        <v>283630016</v>
      </c>
      <c r="AT2419">
        <v>737</v>
      </c>
      <c r="AU2419">
        <v>0.505</v>
      </c>
      <c r="AW2419">
        <v>0.149729</v>
      </c>
      <c r="AX2419">
        <v>0.35416199999999998</v>
      </c>
      <c r="AY2419">
        <v>4.4093399999999998E-2</v>
      </c>
      <c r="AZ2419">
        <v>47222</v>
      </c>
    </row>
    <row r="2420" spans="1:52">
      <c r="A2420">
        <v>2000</v>
      </c>
      <c r="B2420">
        <v>195003</v>
      </c>
      <c r="C2420" t="s">
        <v>245</v>
      </c>
      <c r="D2420" t="s">
        <v>129</v>
      </c>
      <c r="E2420">
        <f t="shared" si="37"/>
        <v>0</v>
      </c>
      <c r="F2420">
        <f>IF(ISNA(VLOOKUP(B2420,criteria!$U$2:$U$174,1,0)),0,1)</f>
        <v>1</v>
      </c>
      <c r="G2420" t="s">
        <v>636</v>
      </c>
      <c r="H2420" t="s">
        <v>636</v>
      </c>
      <c r="N2420">
        <v>146235603</v>
      </c>
      <c r="O2420" t="s">
        <v>130</v>
      </c>
      <c r="V2420">
        <v>198208992</v>
      </c>
      <c r="W2420">
        <v>139514000</v>
      </c>
      <c r="Z2420">
        <v>64127000</v>
      </c>
      <c r="AA2420">
        <v>4708000</v>
      </c>
      <c r="AB2420">
        <v>37146000</v>
      </c>
      <c r="AC2420">
        <v>7149000</v>
      </c>
      <c r="AF2420">
        <v>231627008</v>
      </c>
      <c r="AG2420">
        <v>144872000</v>
      </c>
      <c r="AH2420">
        <v>19590000</v>
      </c>
      <c r="AI2420">
        <v>8480000</v>
      </c>
      <c r="AJ2420">
        <v>28070000</v>
      </c>
      <c r="AK2420">
        <v>21320000</v>
      </c>
      <c r="AL2420">
        <v>24903000</v>
      </c>
      <c r="AM2420">
        <v>291011008</v>
      </c>
      <c r="AN2420">
        <v>139842000</v>
      </c>
      <c r="AO2420">
        <v>41248000</v>
      </c>
      <c r="AR2420">
        <v>231627008</v>
      </c>
      <c r="AS2420">
        <v>291011008</v>
      </c>
      <c r="AT2420">
        <v>840</v>
      </c>
      <c r="AU2420">
        <v>0.51400000000000001</v>
      </c>
      <c r="AW2420">
        <v>0.15034700000000001</v>
      </c>
      <c r="AX2420">
        <v>0.33188899999999999</v>
      </c>
      <c r="AY2420">
        <v>4.5277299999999999E-2</v>
      </c>
      <c r="AZ2420">
        <v>49696.5</v>
      </c>
    </row>
    <row r="2421" spans="1:52">
      <c r="A2421">
        <v>2001</v>
      </c>
      <c r="B2421">
        <v>195003</v>
      </c>
      <c r="C2421" t="s">
        <v>245</v>
      </c>
      <c r="D2421" t="s">
        <v>129</v>
      </c>
      <c r="E2421">
        <f t="shared" si="37"/>
        <v>1</v>
      </c>
      <c r="F2421">
        <f>IF(ISNA(VLOOKUP(B2421,criteria!$U$2:$U$174,1,0)),0,1)</f>
        <v>1</v>
      </c>
      <c r="G2421">
        <v>0.71648616125150422</v>
      </c>
      <c r="H2421">
        <v>0.37856902922405106</v>
      </c>
      <c r="I2421">
        <v>8310</v>
      </c>
      <c r="J2421">
        <v>5954</v>
      </c>
      <c r="K2421">
        <v>2246</v>
      </c>
      <c r="L2421">
        <v>8</v>
      </c>
      <c r="M2421">
        <v>2254</v>
      </c>
      <c r="N2421">
        <v>146235603</v>
      </c>
      <c r="O2421" t="s">
        <v>130</v>
      </c>
      <c r="V2421">
        <v>213780000</v>
      </c>
      <c r="W2421">
        <v>149208992</v>
      </c>
      <c r="Z2421">
        <v>68962000</v>
      </c>
      <c r="AA2421">
        <v>6282000</v>
      </c>
      <c r="AB2421">
        <v>41853000</v>
      </c>
      <c r="AC2421">
        <v>197959008</v>
      </c>
      <c r="AF2421">
        <v>450785984</v>
      </c>
      <c r="AG2421">
        <v>157656992</v>
      </c>
      <c r="AH2421">
        <v>22640000</v>
      </c>
      <c r="AI2421">
        <v>8774000</v>
      </c>
      <c r="AJ2421">
        <v>31414000</v>
      </c>
      <c r="AK2421">
        <v>23704000</v>
      </c>
      <c r="AL2421">
        <v>26680000</v>
      </c>
      <c r="AM2421">
        <v>321408000</v>
      </c>
      <c r="AN2421">
        <v>153500992</v>
      </c>
      <c r="AO2421">
        <v>37504000</v>
      </c>
      <c r="AR2421">
        <v>450785984</v>
      </c>
      <c r="AS2421">
        <v>321408000</v>
      </c>
      <c r="AT2421">
        <v>932</v>
      </c>
      <c r="AU2421">
        <v>0.54</v>
      </c>
      <c r="AW2421">
        <v>0.14163500000000001</v>
      </c>
      <c r="AX2421">
        <v>0.31393399999999999</v>
      </c>
      <c r="AY2421">
        <v>4.5264899999999997E-2</v>
      </c>
      <c r="AZ2421">
        <v>51313.5</v>
      </c>
    </row>
    <row r="2422" spans="1:52">
      <c r="A2422">
        <v>2002</v>
      </c>
      <c r="B2422">
        <v>195003</v>
      </c>
      <c r="C2422" t="s">
        <v>245</v>
      </c>
      <c r="D2422" t="s">
        <v>129</v>
      </c>
      <c r="E2422">
        <f t="shared" si="37"/>
        <v>1</v>
      </c>
      <c r="F2422">
        <f>IF(ISNA(VLOOKUP(B2422,criteria!$U$2:$U$174,1,0)),0,1)</f>
        <v>1</v>
      </c>
      <c r="G2422">
        <v>0.69401129943502826</v>
      </c>
      <c r="H2422">
        <v>0.38114620644741126</v>
      </c>
      <c r="I2422">
        <v>8850</v>
      </c>
      <c r="J2422">
        <v>6142</v>
      </c>
      <c r="K2422">
        <v>2335</v>
      </c>
      <c r="L2422">
        <v>6</v>
      </c>
      <c r="M2422">
        <v>2341</v>
      </c>
      <c r="N2422" t="s">
        <v>174</v>
      </c>
      <c r="O2422" t="s">
        <v>130</v>
      </c>
      <c r="V2422">
        <v>226052992</v>
      </c>
      <c r="W2422">
        <v>157754000</v>
      </c>
      <c r="Z2422">
        <v>72258000</v>
      </c>
      <c r="AA2422">
        <v>4214000</v>
      </c>
      <c r="AB2422">
        <v>25325000</v>
      </c>
      <c r="AC2422">
        <v>7791000</v>
      </c>
      <c r="AF2422">
        <v>349057984</v>
      </c>
      <c r="AG2422">
        <v>165126000</v>
      </c>
      <c r="AH2422">
        <v>25707000</v>
      </c>
      <c r="AI2422">
        <v>10651000</v>
      </c>
      <c r="AJ2422">
        <v>36358000</v>
      </c>
      <c r="AK2422">
        <v>25599000</v>
      </c>
      <c r="AL2422">
        <v>29766000</v>
      </c>
      <c r="AM2422">
        <v>340208000</v>
      </c>
      <c r="AN2422">
        <v>144456000</v>
      </c>
      <c r="AO2422">
        <v>35259000</v>
      </c>
      <c r="AP2422">
        <v>404904992</v>
      </c>
      <c r="AQ2422">
        <v>414868992</v>
      </c>
      <c r="AR2422">
        <v>349057984</v>
      </c>
      <c r="AS2422">
        <v>340208000</v>
      </c>
      <c r="AT2422">
        <v>977</v>
      </c>
      <c r="AU2422">
        <v>0.53200000000000003</v>
      </c>
      <c r="AW2422">
        <v>0.12321799999999999</v>
      </c>
      <c r="AX2422">
        <v>0.31384899999999999</v>
      </c>
      <c r="AY2422">
        <v>3.8696500000000002E-2</v>
      </c>
      <c r="AZ2422">
        <v>52602.5</v>
      </c>
    </row>
    <row r="2423" spans="1:52">
      <c r="A2423">
        <v>2003</v>
      </c>
      <c r="B2423">
        <v>195003</v>
      </c>
      <c r="C2423" t="s">
        <v>245</v>
      </c>
      <c r="D2423" t="s">
        <v>129</v>
      </c>
      <c r="E2423">
        <f t="shared" si="37"/>
        <v>1</v>
      </c>
      <c r="F2423">
        <f>IF(ISNA(VLOOKUP(B2423,criteria!$U$2:$U$174,1,0)),0,1)</f>
        <v>1</v>
      </c>
      <c r="G2423">
        <v>0.69544306841409165</v>
      </c>
      <c r="H2423">
        <v>0.37015905947441219</v>
      </c>
      <c r="I2423">
        <v>8317</v>
      </c>
      <c r="J2423">
        <v>5784</v>
      </c>
      <c r="K2423">
        <v>2138</v>
      </c>
      <c r="L2423">
        <v>3</v>
      </c>
      <c r="M2423">
        <v>2141</v>
      </c>
      <c r="N2423" t="s">
        <v>174</v>
      </c>
      <c r="O2423" t="s">
        <v>130</v>
      </c>
      <c r="V2423">
        <v>236368992</v>
      </c>
      <c r="W2423">
        <v>161912000</v>
      </c>
      <c r="Z2423">
        <v>72738000</v>
      </c>
      <c r="AA2423">
        <v>4522000</v>
      </c>
      <c r="AB2423">
        <v>20635000</v>
      </c>
      <c r="AC2423">
        <v>9526000</v>
      </c>
      <c r="AF2423">
        <v>395632000</v>
      </c>
      <c r="AG2423">
        <v>153446000</v>
      </c>
      <c r="AH2423">
        <v>27458000</v>
      </c>
      <c r="AI2423">
        <v>12433000</v>
      </c>
      <c r="AJ2423">
        <v>39891000</v>
      </c>
      <c r="AK2423">
        <v>34782000</v>
      </c>
      <c r="AL2423">
        <v>30634000</v>
      </c>
      <c r="AM2423">
        <v>363328992</v>
      </c>
      <c r="AN2423">
        <v>166907008</v>
      </c>
      <c r="AO2423">
        <v>60093000</v>
      </c>
      <c r="AP2423">
        <v>414868992</v>
      </c>
      <c r="AR2423">
        <v>395632000</v>
      </c>
      <c r="AS2423">
        <v>363328992</v>
      </c>
      <c r="AT2423">
        <v>1099</v>
      </c>
      <c r="AU2423">
        <v>0.55500000000000005</v>
      </c>
      <c r="AW2423">
        <v>0.13</v>
      </c>
      <c r="AX2423">
        <v>0.31959199999999999</v>
      </c>
      <c r="AY2423">
        <v>4.1428600000000003E-2</v>
      </c>
      <c r="AZ2423">
        <v>53879</v>
      </c>
    </row>
    <row r="2424" spans="1:52">
      <c r="A2424">
        <v>2004</v>
      </c>
      <c r="B2424">
        <v>195003</v>
      </c>
      <c r="C2424" t="s">
        <v>245</v>
      </c>
      <c r="D2424" t="s">
        <v>129</v>
      </c>
      <c r="E2424">
        <f t="shared" si="37"/>
        <v>1</v>
      </c>
      <c r="F2424">
        <f>IF(ISNA(VLOOKUP(B2424,criteria!$U$2:$U$174,1,0)),0,1)</f>
        <v>1</v>
      </c>
      <c r="G2424">
        <v>0.67289103690685415</v>
      </c>
      <c r="H2424">
        <v>0.36859288279464575</v>
      </c>
      <c r="I2424">
        <v>9104</v>
      </c>
      <c r="J2424">
        <v>6126</v>
      </c>
      <c r="K2424">
        <v>2253</v>
      </c>
      <c r="L2424">
        <v>5</v>
      </c>
      <c r="M2424">
        <v>2258</v>
      </c>
      <c r="N2424" t="s">
        <v>174</v>
      </c>
      <c r="O2424" t="s">
        <v>130</v>
      </c>
      <c r="P2424" t="s">
        <v>50</v>
      </c>
      <c r="V2424">
        <v>250084992</v>
      </c>
      <c r="W2424">
        <v>169588000</v>
      </c>
      <c r="Z2424">
        <v>75122000</v>
      </c>
      <c r="AA2424">
        <v>6949000</v>
      </c>
      <c r="AB2424">
        <v>25896000</v>
      </c>
      <c r="AC2424">
        <v>11667000</v>
      </c>
      <c r="AF2424">
        <v>386696992</v>
      </c>
      <c r="AG2424">
        <v>160842000</v>
      </c>
      <c r="AH2424">
        <v>27892000</v>
      </c>
      <c r="AI2424">
        <v>11873000</v>
      </c>
      <c r="AJ2424">
        <v>39765000</v>
      </c>
      <c r="AK2424">
        <v>33298000</v>
      </c>
      <c r="AL2424">
        <v>30751000</v>
      </c>
      <c r="AM2424">
        <v>356592000</v>
      </c>
      <c r="AN2424">
        <v>170095008</v>
      </c>
      <c r="AO2424">
        <v>46018000</v>
      </c>
      <c r="AP2424">
        <v>472363008</v>
      </c>
      <c r="AQ2424">
        <v>498990016</v>
      </c>
      <c r="AR2424">
        <v>386696992</v>
      </c>
      <c r="AS2424">
        <v>356592000</v>
      </c>
      <c r="AT2424">
        <v>1112</v>
      </c>
      <c r="AU2424">
        <v>0.52800000000000002</v>
      </c>
      <c r="AW2424">
        <v>0.13212599999999999</v>
      </c>
      <c r="AX2424">
        <v>0.31117499999999998</v>
      </c>
      <c r="AY2424">
        <v>4.0954900000000002E-2</v>
      </c>
      <c r="AZ2424">
        <v>54021</v>
      </c>
    </row>
    <row r="2425" spans="1:52">
      <c r="A2425">
        <v>2005</v>
      </c>
      <c r="B2425">
        <v>195003</v>
      </c>
      <c r="C2425" t="s">
        <v>173</v>
      </c>
      <c r="D2425" t="s">
        <v>129</v>
      </c>
      <c r="E2425">
        <f t="shared" si="37"/>
        <v>1</v>
      </c>
      <c r="F2425">
        <f>IF(ISNA(VLOOKUP(B2425,criteria!$U$2:$U$174,1,0)),0,1)</f>
        <v>1</v>
      </c>
      <c r="G2425">
        <v>0.69469309462915596</v>
      </c>
      <c r="H2425">
        <v>0.34008283479061208</v>
      </c>
      <c r="I2425">
        <v>9384</v>
      </c>
      <c r="J2425">
        <v>6519</v>
      </c>
      <c r="K2425">
        <v>2213</v>
      </c>
      <c r="L2425">
        <v>4</v>
      </c>
      <c r="M2425">
        <v>2217</v>
      </c>
      <c r="N2425" t="s">
        <v>174</v>
      </c>
      <c r="O2425" t="s">
        <v>130</v>
      </c>
      <c r="P2425" t="s">
        <v>50</v>
      </c>
      <c r="Q2425" t="s">
        <v>51</v>
      </c>
      <c r="V2425">
        <v>255464992</v>
      </c>
      <c r="W2425">
        <v>175328992</v>
      </c>
      <c r="Z2425">
        <v>79580000</v>
      </c>
      <c r="AA2425">
        <v>15658000</v>
      </c>
      <c r="AB2425">
        <v>26386000</v>
      </c>
      <c r="AC2425">
        <v>11931000</v>
      </c>
      <c r="AF2425">
        <v>436660000</v>
      </c>
      <c r="AG2425">
        <v>170003008</v>
      </c>
      <c r="AH2425">
        <v>26629000</v>
      </c>
      <c r="AI2425">
        <v>12781000</v>
      </c>
      <c r="AJ2425">
        <v>39410000</v>
      </c>
      <c r="AK2425">
        <v>35813000</v>
      </c>
      <c r="AL2425">
        <v>32773000</v>
      </c>
      <c r="AM2425">
        <v>384507008</v>
      </c>
      <c r="AN2425">
        <v>175364992</v>
      </c>
      <c r="AO2425">
        <v>48678000</v>
      </c>
      <c r="AP2425">
        <v>498990016</v>
      </c>
      <c r="AQ2425">
        <v>572779008</v>
      </c>
      <c r="AR2425">
        <v>436660000</v>
      </c>
      <c r="AS2425">
        <v>384507008</v>
      </c>
      <c r="AT2425">
        <v>1291</v>
      </c>
      <c r="AU2425">
        <v>0.56699999999999995</v>
      </c>
      <c r="AW2425">
        <v>0.118502</v>
      </c>
      <c r="AX2425">
        <v>0.32085200000000003</v>
      </c>
      <c r="AY2425">
        <v>3.1866199999999997E-2</v>
      </c>
      <c r="AZ2425">
        <v>57133</v>
      </c>
    </row>
    <row r="2426" spans="1:52">
      <c r="A2426">
        <v>2006</v>
      </c>
      <c r="B2426">
        <v>195003</v>
      </c>
      <c r="C2426" t="s">
        <v>173</v>
      </c>
      <c r="D2426" t="s">
        <v>129</v>
      </c>
      <c r="E2426">
        <f t="shared" si="37"/>
        <v>1</v>
      </c>
      <c r="F2426">
        <f>IF(ISNA(VLOOKUP(B2426,criteria!$U$2:$U$174,1,0)),0,1)</f>
        <v>1</v>
      </c>
      <c r="G2426">
        <v>0.64517076034837073</v>
      </c>
      <c r="H2426">
        <v>0.35795540725011377</v>
      </c>
      <c r="I2426">
        <v>10219</v>
      </c>
      <c r="J2426">
        <v>6593</v>
      </c>
      <c r="K2426">
        <v>2360</v>
      </c>
      <c r="L2426">
        <v>0</v>
      </c>
      <c r="M2426">
        <v>2360</v>
      </c>
      <c r="N2426" t="s">
        <v>174</v>
      </c>
      <c r="O2426" t="s">
        <v>130</v>
      </c>
      <c r="P2426" t="s">
        <v>50</v>
      </c>
      <c r="Q2426" t="s">
        <v>51</v>
      </c>
      <c r="V2426">
        <v>279616896</v>
      </c>
      <c r="W2426">
        <v>191288000</v>
      </c>
      <c r="Z2426">
        <v>79493000</v>
      </c>
      <c r="AA2426">
        <v>6329000</v>
      </c>
      <c r="AB2426">
        <v>32585000</v>
      </c>
      <c r="AC2426">
        <v>13829000</v>
      </c>
      <c r="AF2426">
        <v>498419008</v>
      </c>
      <c r="AG2426">
        <v>172724992</v>
      </c>
      <c r="AH2426">
        <v>23641000</v>
      </c>
      <c r="AI2426">
        <v>15870000</v>
      </c>
      <c r="AJ2426">
        <v>39511000</v>
      </c>
      <c r="AK2426">
        <v>36169000</v>
      </c>
      <c r="AL2426">
        <v>35539000</v>
      </c>
      <c r="AM2426">
        <v>388459008</v>
      </c>
      <c r="AN2426">
        <v>183278000</v>
      </c>
      <c r="AO2426">
        <v>52583000</v>
      </c>
      <c r="AP2426">
        <v>572779008</v>
      </c>
      <c r="AQ2426">
        <v>661500992</v>
      </c>
      <c r="AR2426">
        <v>498419008</v>
      </c>
      <c r="AS2426">
        <v>388459008</v>
      </c>
      <c r="AT2426">
        <v>1313</v>
      </c>
      <c r="AU2426">
        <v>0.59</v>
      </c>
      <c r="AW2426">
        <v>0.11716600000000001</v>
      </c>
      <c r="AX2426">
        <v>0.337924</v>
      </c>
      <c r="AY2426">
        <v>3.1736500000000001E-2</v>
      </c>
      <c r="AZ2426">
        <v>58036</v>
      </c>
    </row>
    <row r="2427" spans="1:52">
      <c r="A2427">
        <v>2007</v>
      </c>
      <c r="B2427">
        <v>195003</v>
      </c>
      <c r="C2427" t="s">
        <v>173</v>
      </c>
      <c r="D2427" t="s">
        <v>129</v>
      </c>
      <c r="E2427">
        <f t="shared" si="37"/>
        <v>1</v>
      </c>
      <c r="F2427">
        <f>IF(ISNA(VLOOKUP(B2427,criteria!$U$2:$U$174,1,0)),0,1)</f>
        <v>1</v>
      </c>
      <c r="G2427">
        <v>0.6458409008354522</v>
      </c>
      <c r="H2427">
        <v>0.3519403824521935</v>
      </c>
      <c r="I2427">
        <v>11012</v>
      </c>
      <c r="J2427">
        <v>7112</v>
      </c>
      <c r="K2427">
        <v>2503</v>
      </c>
      <c r="L2427">
        <v>0</v>
      </c>
      <c r="M2427">
        <v>2503</v>
      </c>
      <c r="N2427" t="s">
        <v>174</v>
      </c>
      <c r="O2427" t="s">
        <v>130</v>
      </c>
      <c r="P2427" t="s">
        <v>50</v>
      </c>
      <c r="Q2427" t="s">
        <v>51</v>
      </c>
      <c r="V2427">
        <v>304735008</v>
      </c>
      <c r="W2427">
        <v>206040000</v>
      </c>
      <c r="Z2427">
        <v>81330000</v>
      </c>
      <c r="AA2427">
        <v>7436000</v>
      </c>
      <c r="AB2427">
        <v>31115000</v>
      </c>
      <c r="AC2427">
        <v>13923000</v>
      </c>
      <c r="AF2427">
        <v>430089984</v>
      </c>
      <c r="AG2427">
        <v>176544000</v>
      </c>
      <c r="AH2427">
        <v>24962000</v>
      </c>
      <c r="AI2427">
        <v>17068000</v>
      </c>
      <c r="AJ2427">
        <v>42030000</v>
      </c>
      <c r="AK2427">
        <v>38600000</v>
      </c>
      <c r="AL2427">
        <v>37321000</v>
      </c>
      <c r="AM2427">
        <v>393289984</v>
      </c>
      <c r="AN2427">
        <v>196959008</v>
      </c>
      <c r="AO2427">
        <v>55182000</v>
      </c>
      <c r="AP2427">
        <v>661500992</v>
      </c>
      <c r="AQ2427">
        <v>671481984</v>
      </c>
      <c r="AR2427">
        <v>430089984</v>
      </c>
      <c r="AS2427">
        <v>393289984</v>
      </c>
      <c r="AT2427">
        <v>1437</v>
      </c>
      <c r="AU2427">
        <v>0.61799999999999999</v>
      </c>
      <c r="AW2427">
        <v>0.117081</v>
      </c>
      <c r="AX2427">
        <v>0.341229</v>
      </c>
      <c r="AY2427">
        <v>3.3121499999999998E-2</v>
      </c>
      <c r="AZ2427">
        <v>57586</v>
      </c>
    </row>
    <row r="2428" spans="1:52">
      <c r="A2428">
        <v>2008</v>
      </c>
      <c r="B2428">
        <v>195003</v>
      </c>
      <c r="C2428" t="s">
        <v>173</v>
      </c>
      <c r="D2428" t="s">
        <v>129</v>
      </c>
      <c r="E2428">
        <f t="shared" si="37"/>
        <v>1</v>
      </c>
      <c r="F2428">
        <f>IF(ISNA(VLOOKUP(B2428,criteria!$U$2:$U$174,1,0)),0,1)</f>
        <v>1</v>
      </c>
      <c r="G2428">
        <v>0.60424361493123768</v>
      </c>
      <c r="H2428">
        <v>0.34139680062426842</v>
      </c>
      <c r="I2428">
        <v>12725</v>
      </c>
      <c r="J2428">
        <v>7689</v>
      </c>
      <c r="K2428">
        <v>2625</v>
      </c>
      <c r="L2428">
        <v>0</v>
      </c>
      <c r="M2428">
        <v>2625</v>
      </c>
      <c r="N2428" t="s">
        <v>174</v>
      </c>
      <c r="O2428" t="s">
        <v>130</v>
      </c>
      <c r="P2428" t="s">
        <v>50</v>
      </c>
      <c r="Q2428" t="s">
        <v>51</v>
      </c>
      <c r="V2428">
        <v>329856992</v>
      </c>
      <c r="W2428">
        <v>223764000</v>
      </c>
      <c r="Z2428">
        <v>92598000</v>
      </c>
      <c r="AA2428">
        <v>5805000</v>
      </c>
      <c r="AB2428">
        <v>24727000</v>
      </c>
      <c r="AC2428">
        <v>15617000</v>
      </c>
      <c r="AF2428">
        <v>295676992</v>
      </c>
      <c r="AG2428">
        <v>193628000</v>
      </c>
      <c r="AH2428">
        <v>27847000</v>
      </c>
      <c r="AI2428">
        <v>14173000</v>
      </c>
      <c r="AJ2428">
        <v>42020000</v>
      </c>
      <c r="AK2428">
        <v>40668000</v>
      </c>
      <c r="AL2428">
        <v>39583000</v>
      </c>
      <c r="AM2428">
        <v>428380000</v>
      </c>
      <c r="AN2428">
        <v>214183008</v>
      </c>
      <c r="AO2428">
        <v>60372000</v>
      </c>
      <c r="AP2428">
        <v>671481984</v>
      </c>
      <c r="AQ2428">
        <v>530412000</v>
      </c>
      <c r="AR2428">
        <v>295676992</v>
      </c>
      <c r="AS2428">
        <v>428380000</v>
      </c>
      <c r="AT2428">
        <v>1394</v>
      </c>
      <c r="AU2428">
        <v>0.65700000000000003</v>
      </c>
      <c r="AW2428">
        <v>0.105059</v>
      </c>
      <c r="AX2428">
        <v>0.356352</v>
      </c>
      <c r="AY2428">
        <v>2.8618899999999999E-2</v>
      </c>
      <c r="AZ2428">
        <v>60819</v>
      </c>
    </row>
    <row r="2429" spans="1:52">
      <c r="A2429">
        <v>2009</v>
      </c>
      <c r="B2429">
        <v>195003</v>
      </c>
      <c r="C2429" t="s">
        <v>173</v>
      </c>
      <c r="D2429" t="s">
        <v>129</v>
      </c>
      <c r="E2429">
        <f t="shared" si="37"/>
        <v>1</v>
      </c>
      <c r="F2429">
        <f>IF(ISNA(VLOOKUP(B2429,criteria!$U$2:$U$174,1,0)),0,1)</f>
        <v>1</v>
      </c>
      <c r="G2429">
        <v>0.61520737327188935</v>
      </c>
      <c r="H2429">
        <v>0.32484394506866415</v>
      </c>
      <c r="I2429">
        <v>13020</v>
      </c>
      <c r="J2429">
        <v>8010</v>
      </c>
      <c r="K2429">
        <v>2588</v>
      </c>
      <c r="L2429">
        <v>14</v>
      </c>
      <c r="M2429">
        <v>2602</v>
      </c>
      <c r="N2429" t="s">
        <v>174</v>
      </c>
      <c r="O2429" t="s">
        <v>130</v>
      </c>
      <c r="P2429" t="s">
        <v>50</v>
      </c>
      <c r="Q2429" t="s">
        <v>51</v>
      </c>
      <c r="R2429">
        <v>-77.675299999999993</v>
      </c>
      <c r="S2429">
        <v>43.090400000000002</v>
      </c>
      <c r="V2429">
        <v>349055008</v>
      </c>
      <c r="W2429">
        <v>231096000</v>
      </c>
      <c r="Z2429">
        <v>101312000</v>
      </c>
      <c r="AA2429">
        <v>5663000</v>
      </c>
      <c r="AB2429">
        <v>22496000</v>
      </c>
      <c r="AC2429">
        <v>17732000</v>
      </c>
      <c r="AF2429">
        <v>492776992</v>
      </c>
      <c r="AG2429">
        <v>214756992</v>
      </c>
      <c r="AH2429">
        <v>33389000</v>
      </c>
      <c r="AI2429">
        <v>13825000</v>
      </c>
      <c r="AJ2429">
        <v>47214000</v>
      </c>
      <c r="AK2429">
        <v>42353000</v>
      </c>
      <c r="AL2429">
        <v>39980000</v>
      </c>
      <c r="AM2429">
        <v>467520000</v>
      </c>
      <c r="AN2429">
        <v>222968992</v>
      </c>
      <c r="AO2429">
        <v>64643000</v>
      </c>
      <c r="AP2429">
        <v>530412000</v>
      </c>
      <c r="AQ2429">
        <v>559539008</v>
      </c>
      <c r="AR2429">
        <v>492776992</v>
      </c>
      <c r="AS2429">
        <v>467520000</v>
      </c>
      <c r="AT2429">
        <v>1418</v>
      </c>
      <c r="AU2429">
        <v>0.63500000000000001</v>
      </c>
      <c r="AW2429">
        <v>0.10440099999999999</v>
      </c>
      <c r="AX2429">
        <v>0.34984399999999999</v>
      </c>
      <c r="AY2429">
        <v>2.5225600000000001E-2</v>
      </c>
      <c r="AZ2429">
        <v>62435</v>
      </c>
    </row>
    <row r="2430" spans="1:52">
      <c r="A2430">
        <v>2010</v>
      </c>
      <c r="B2430">
        <v>195003</v>
      </c>
      <c r="C2430" t="s">
        <v>173</v>
      </c>
      <c r="D2430" t="s">
        <v>129</v>
      </c>
      <c r="E2430">
        <f t="shared" si="37"/>
        <v>1</v>
      </c>
      <c r="F2430">
        <f>IF(ISNA(VLOOKUP(B2430,criteria!$U$2:$U$174,1,0)),0,1)</f>
        <v>1</v>
      </c>
      <c r="G2430">
        <v>0.58918028285047375</v>
      </c>
      <c r="H2430">
        <v>0.30365882078769518</v>
      </c>
      <c r="I2430">
        <v>14566</v>
      </c>
      <c r="J2430">
        <v>8582</v>
      </c>
      <c r="K2430">
        <v>2595</v>
      </c>
      <c r="L2430">
        <v>11</v>
      </c>
      <c r="M2430">
        <v>2606</v>
      </c>
      <c r="N2430" t="s">
        <v>174</v>
      </c>
      <c r="O2430" t="s">
        <v>130</v>
      </c>
      <c r="P2430" t="s">
        <v>50</v>
      </c>
      <c r="Q2430" t="s">
        <v>51</v>
      </c>
      <c r="R2430">
        <v>-77.675299999999993</v>
      </c>
      <c r="S2430">
        <v>43.090400000000002</v>
      </c>
      <c r="V2430">
        <v>373140992</v>
      </c>
      <c r="W2430">
        <v>249327008</v>
      </c>
      <c r="Z2430">
        <v>94663000</v>
      </c>
      <c r="AA2430">
        <v>9508000</v>
      </c>
      <c r="AB2430">
        <v>24830000</v>
      </c>
      <c r="AC2430">
        <v>28886000</v>
      </c>
      <c r="AF2430">
        <v>575406016</v>
      </c>
      <c r="AG2430">
        <v>209552000</v>
      </c>
      <c r="AH2430">
        <v>31395000</v>
      </c>
      <c r="AI2430">
        <v>14450000</v>
      </c>
      <c r="AJ2430">
        <v>45845000</v>
      </c>
      <c r="AK2430">
        <v>43411000</v>
      </c>
      <c r="AL2430">
        <v>39336000</v>
      </c>
      <c r="AM2430">
        <v>467016992</v>
      </c>
      <c r="AN2430">
        <v>225099008</v>
      </c>
      <c r="AO2430">
        <v>71501000</v>
      </c>
      <c r="AP2430">
        <v>559539008</v>
      </c>
      <c r="AQ2430">
        <v>640761984</v>
      </c>
      <c r="AR2430">
        <v>575406016</v>
      </c>
      <c r="AS2430">
        <v>467016992</v>
      </c>
      <c r="AT2430">
        <v>1380</v>
      </c>
      <c r="AU2430">
        <v>0.63200000000000001</v>
      </c>
      <c r="AW2430">
        <v>0.110428</v>
      </c>
      <c r="AX2430">
        <v>0.33779100000000001</v>
      </c>
      <c r="AY2430">
        <v>2.43991E-2</v>
      </c>
      <c r="AZ2430">
        <v>61592</v>
      </c>
    </row>
    <row r="2431" spans="1:52">
      <c r="A2431">
        <v>2011</v>
      </c>
      <c r="B2431">
        <v>195003</v>
      </c>
      <c r="C2431" t="s">
        <v>173</v>
      </c>
      <c r="D2431" t="s">
        <v>129</v>
      </c>
      <c r="E2431">
        <f t="shared" si="37"/>
        <v>1</v>
      </c>
      <c r="F2431">
        <f>IF(ISNA(VLOOKUP(B2431,criteria!$U$2:$U$174,1,0)),0,1)</f>
        <v>1</v>
      </c>
      <c r="G2431">
        <v>0.58623307604707076</v>
      </c>
      <c r="H2431">
        <v>0.2890135981005828</v>
      </c>
      <c r="I2431">
        <v>15806</v>
      </c>
      <c r="J2431">
        <v>9266</v>
      </c>
      <c r="K2431">
        <v>2669</v>
      </c>
      <c r="L2431">
        <v>9</v>
      </c>
      <c r="M2431">
        <v>2678</v>
      </c>
      <c r="N2431" t="s">
        <v>174</v>
      </c>
      <c r="O2431" t="s">
        <v>130</v>
      </c>
      <c r="P2431" t="s">
        <v>50</v>
      </c>
      <c r="Q2431" t="s">
        <v>51</v>
      </c>
      <c r="R2431">
        <v>-77.675200000000004</v>
      </c>
      <c r="S2431">
        <v>43.090299999999999</v>
      </c>
      <c r="T2431">
        <v>3.5000000000000003E-2</v>
      </c>
      <c r="U2431">
        <v>2772</v>
      </c>
      <c r="V2431">
        <v>393542016</v>
      </c>
      <c r="W2431">
        <v>259720992</v>
      </c>
      <c r="Z2431">
        <v>98468000</v>
      </c>
      <c r="AA2431">
        <v>12723000</v>
      </c>
      <c r="AB2431">
        <v>27247000</v>
      </c>
      <c r="AC2431">
        <v>19086000</v>
      </c>
      <c r="AF2431">
        <v>504144992</v>
      </c>
      <c r="AG2431">
        <v>222626000</v>
      </c>
      <c r="AH2431">
        <v>30874000</v>
      </c>
      <c r="AI2431">
        <v>13186000</v>
      </c>
      <c r="AJ2431">
        <v>44060000</v>
      </c>
      <c r="AK2431">
        <v>47302000</v>
      </c>
      <c r="AL2431">
        <v>37355000</v>
      </c>
      <c r="AM2431">
        <v>487320000</v>
      </c>
      <c r="AN2431">
        <v>230856992</v>
      </c>
      <c r="AO2431">
        <v>70999000</v>
      </c>
      <c r="AP2431">
        <v>640761984</v>
      </c>
      <c r="AQ2431">
        <v>628128000</v>
      </c>
      <c r="AR2431">
        <v>504144992</v>
      </c>
      <c r="AS2431">
        <v>487320000</v>
      </c>
      <c r="AT2431">
        <v>1456</v>
      </c>
      <c r="AU2431">
        <v>0.61799999999999999</v>
      </c>
      <c r="AW2431">
        <v>0.103336</v>
      </c>
      <c r="AX2431">
        <v>0.34155200000000002</v>
      </c>
      <c r="AY2431">
        <v>2.2842600000000001E-2</v>
      </c>
      <c r="AZ2431">
        <v>61709.5</v>
      </c>
    </row>
    <row r="2432" spans="1:52">
      <c r="A2432">
        <v>2012</v>
      </c>
      <c r="B2432">
        <v>195003</v>
      </c>
      <c r="C2432" t="s">
        <v>173</v>
      </c>
      <c r="D2432" t="s">
        <v>129</v>
      </c>
      <c r="E2432">
        <f t="shared" si="37"/>
        <v>1</v>
      </c>
      <c r="F2432">
        <f>IF(ISNA(VLOOKUP(B2432,criteria!$U$2:$U$174,1,0)),0,1)</f>
        <v>1</v>
      </c>
      <c r="G2432">
        <v>0.58472451537944103</v>
      </c>
      <c r="H2432">
        <v>0.28613260824095377</v>
      </c>
      <c r="I2432">
        <v>16353</v>
      </c>
      <c r="J2432">
        <v>9562</v>
      </c>
      <c r="K2432">
        <v>2723</v>
      </c>
      <c r="L2432">
        <v>13</v>
      </c>
      <c r="M2432">
        <v>2736</v>
      </c>
      <c r="N2432" t="s">
        <v>174</v>
      </c>
      <c r="O2432" t="s">
        <v>130</v>
      </c>
      <c r="P2432" t="s">
        <v>50</v>
      </c>
      <c r="Q2432" t="s">
        <v>51</v>
      </c>
      <c r="R2432">
        <v>-77.675200000000004</v>
      </c>
      <c r="S2432">
        <v>43.090299999999999</v>
      </c>
      <c r="T2432">
        <v>4.8000000000000001E-2</v>
      </c>
      <c r="U2432">
        <v>2822</v>
      </c>
      <c r="V2432">
        <v>416598016</v>
      </c>
      <c r="W2432">
        <v>272047008</v>
      </c>
      <c r="Z2432">
        <v>88946000</v>
      </c>
      <c r="AA2432">
        <v>10133000</v>
      </c>
      <c r="AB2432">
        <v>25723000</v>
      </c>
      <c r="AC2432">
        <v>55435000</v>
      </c>
      <c r="AF2432">
        <v>556225984</v>
      </c>
      <c r="AG2432">
        <v>229095008</v>
      </c>
      <c r="AH2432">
        <v>31091000</v>
      </c>
      <c r="AI2432">
        <v>14501000</v>
      </c>
      <c r="AJ2432">
        <v>45592000</v>
      </c>
      <c r="AK2432">
        <v>48322000</v>
      </c>
      <c r="AL2432">
        <v>40383000</v>
      </c>
      <c r="AM2432">
        <v>503795008</v>
      </c>
      <c r="AN2432">
        <v>240887008</v>
      </c>
      <c r="AO2432">
        <v>72473000</v>
      </c>
      <c r="AP2432">
        <v>628128000</v>
      </c>
      <c r="AQ2432">
        <v>669132032</v>
      </c>
      <c r="AR2432">
        <v>556225984</v>
      </c>
      <c r="AS2432">
        <v>503795008</v>
      </c>
      <c r="AT2432">
        <v>1595</v>
      </c>
      <c r="AU2432">
        <v>0.63900000000000001</v>
      </c>
      <c r="AW2432">
        <v>9.3323400000000001E-2</v>
      </c>
      <c r="AX2432">
        <v>0.34037800000000001</v>
      </c>
      <c r="AY2432">
        <v>1.7767000000000002E-2</v>
      </c>
      <c r="AZ2432">
        <v>63937</v>
      </c>
    </row>
    <row r="2433" spans="1:52">
      <c r="A2433">
        <v>2013</v>
      </c>
      <c r="B2433">
        <v>195003</v>
      </c>
      <c r="C2433" t="s">
        <v>173</v>
      </c>
      <c r="D2433" t="s">
        <v>129</v>
      </c>
      <c r="E2433">
        <f t="shared" si="37"/>
        <v>1</v>
      </c>
      <c r="F2433">
        <f>IF(ISNA(VLOOKUP(B2433,criteria!$U$2:$U$174,1,0)),0,1)</f>
        <v>1</v>
      </c>
      <c r="G2433">
        <v>0.60162651339121931</v>
      </c>
      <c r="H2433">
        <v>0.28295558491716638</v>
      </c>
      <c r="I2433">
        <v>16354</v>
      </c>
      <c r="J2433">
        <v>9839</v>
      </c>
      <c r="K2433">
        <v>2768</v>
      </c>
      <c r="L2433">
        <v>16</v>
      </c>
      <c r="M2433">
        <v>2784</v>
      </c>
      <c r="N2433" t="s">
        <v>174</v>
      </c>
      <c r="O2433" t="s">
        <v>130</v>
      </c>
      <c r="P2433" t="s">
        <v>50</v>
      </c>
      <c r="Q2433" t="s">
        <v>51</v>
      </c>
      <c r="R2433">
        <v>-77.675200000000004</v>
      </c>
      <c r="S2433">
        <v>43.090299999999999</v>
      </c>
      <c r="T2433">
        <v>5.1999999999999998E-2</v>
      </c>
      <c r="U2433">
        <v>2921</v>
      </c>
      <c r="V2433">
        <v>423640000</v>
      </c>
      <c r="W2433">
        <v>269784992</v>
      </c>
      <c r="Z2433">
        <v>86552000</v>
      </c>
      <c r="AA2433">
        <v>6252000</v>
      </c>
      <c r="AB2433">
        <v>28828000</v>
      </c>
      <c r="AC2433">
        <v>18494000</v>
      </c>
      <c r="AF2433">
        <v>601150016</v>
      </c>
      <c r="AG2433">
        <v>240768000</v>
      </c>
      <c r="AH2433">
        <v>30815000</v>
      </c>
      <c r="AI2433">
        <v>10979000</v>
      </c>
      <c r="AJ2433">
        <v>41794000</v>
      </c>
      <c r="AK2433">
        <v>51758000</v>
      </c>
      <c r="AL2433">
        <v>42753000</v>
      </c>
      <c r="AM2433">
        <v>514876992</v>
      </c>
      <c r="AN2433">
        <v>243276000</v>
      </c>
      <c r="AO2433">
        <v>73931000</v>
      </c>
      <c r="AP2433">
        <v>669132032</v>
      </c>
      <c r="AQ2433">
        <v>753950976</v>
      </c>
      <c r="AR2433">
        <v>601150016</v>
      </c>
      <c r="AS2433">
        <v>514876992</v>
      </c>
      <c r="AT2433">
        <v>1622</v>
      </c>
      <c r="AU2433">
        <v>0.625</v>
      </c>
      <c r="AW2433">
        <v>8.9577799999999999E-2</v>
      </c>
      <c r="AX2433">
        <v>0.34385700000000002</v>
      </c>
      <c r="AY2433">
        <v>1.6165800000000001E-2</v>
      </c>
      <c r="AZ2433">
        <v>65000</v>
      </c>
    </row>
    <row r="2434" spans="1:52">
      <c r="A2434">
        <v>2014</v>
      </c>
      <c r="B2434">
        <v>195003</v>
      </c>
      <c r="C2434" t="s">
        <v>173</v>
      </c>
      <c r="D2434" t="s">
        <v>129</v>
      </c>
      <c r="E2434">
        <f t="shared" ref="E2434:E2497" si="38">IF(M2434&gt;999,1,0)</f>
        <v>1</v>
      </c>
      <c r="F2434">
        <f>IF(ISNA(VLOOKUP(B2434,criteria!$U$2:$U$174,1,0)),0,1)</f>
        <v>1</v>
      </c>
      <c r="G2434">
        <v>0.57465432649420156</v>
      </c>
      <c r="H2434">
        <v>0.25875618511691084</v>
      </c>
      <c r="I2434">
        <v>17936</v>
      </c>
      <c r="J2434">
        <v>10307</v>
      </c>
      <c r="K2434">
        <v>2666</v>
      </c>
      <c r="L2434">
        <v>1</v>
      </c>
      <c r="M2434">
        <v>2667</v>
      </c>
      <c r="T2434">
        <v>4.2000000000000003E-2</v>
      </c>
      <c r="U2434">
        <v>3311</v>
      </c>
      <c r="V2434">
        <v>446092992</v>
      </c>
      <c r="W2434">
        <v>281599008</v>
      </c>
      <c r="Z2434">
        <v>91248000</v>
      </c>
      <c r="AA2434">
        <v>9843000</v>
      </c>
      <c r="AB2434">
        <v>27249000</v>
      </c>
      <c r="AC2434">
        <v>19765000</v>
      </c>
      <c r="AF2434">
        <v>530896000</v>
      </c>
      <c r="AG2434">
        <v>243163008</v>
      </c>
      <c r="AH2434">
        <v>31241000</v>
      </c>
      <c r="AI2434">
        <v>11202000</v>
      </c>
      <c r="AJ2434">
        <v>42443000</v>
      </c>
      <c r="AK2434">
        <v>52936000</v>
      </c>
      <c r="AL2434">
        <v>44999000</v>
      </c>
      <c r="AM2434">
        <v>512406016</v>
      </c>
      <c r="AN2434">
        <v>249184992</v>
      </c>
      <c r="AO2434">
        <v>75275000</v>
      </c>
      <c r="AP2434">
        <v>753950976</v>
      </c>
      <c r="AQ2434">
        <v>761936000</v>
      </c>
      <c r="AR2434">
        <v>530896000</v>
      </c>
      <c r="AS2434">
        <v>512406016</v>
      </c>
      <c r="AT2434">
        <v>1745</v>
      </c>
      <c r="AU2434">
        <v>0.67600000000000005</v>
      </c>
      <c r="AW2434">
        <v>8.6252899999999993E-2</v>
      </c>
      <c r="AX2434">
        <v>0.34482099999999999</v>
      </c>
      <c r="AY2434">
        <v>1.8278800000000001E-2</v>
      </c>
      <c r="AZ2434">
        <v>66772</v>
      </c>
    </row>
    <row r="2435" spans="1:52">
      <c r="A2435">
        <v>2015</v>
      </c>
      <c r="B2435">
        <v>195003</v>
      </c>
      <c r="C2435" t="s">
        <v>173</v>
      </c>
      <c r="D2435" t="s">
        <v>129</v>
      </c>
      <c r="E2435">
        <f t="shared" si="38"/>
        <v>1</v>
      </c>
      <c r="F2435">
        <f>IF(ISNA(VLOOKUP(B2435,criteria!$U$2:$U$174,1,0)),0,1)</f>
        <v>1</v>
      </c>
      <c r="G2435">
        <v>0.57274975803849881</v>
      </c>
      <c r="H2435">
        <v>0.2728126173488547</v>
      </c>
      <c r="I2435">
        <v>18598</v>
      </c>
      <c r="J2435">
        <v>10652</v>
      </c>
      <c r="K2435">
        <v>2900</v>
      </c>
      <c r="L2435">
        <v>6</v>
      </c>
      <c r="M2435">
        <v>2906</v>
      </c>
      <c r="N2435" t="s">
        <v>174</v>
      </c>
      <c r="O2435" t="s">
        <v>130</v>
      </c>
      <c r="P2435" t="s">
        <v>50</v>
      </c>
      <c r="Q2435" t="s">
        <v>51</v>
      </c>
      <c r="R2435">
        <v>-77.675200000000004</v>
      </c>
      <c r="S2435">
        <v>43.090299999999999</v>
      </c>
      <c r="T2435">
        <v>0.03</v>
      </c>
      <c r="U2435">
        <v>3345</v>
      </c>
      <c r="V2435">
        <v>476096992</v>
      </c>
      <c r="W2435">
        <v>294819008</v>
      </c>
      <c r="Z2435">
        <v>99615000</v>
      </c>
      <c r="AA2435">
        <v>8089000</v>
      </c>
      <c r="AB2435">
        <v>27070000</v>
      </c>
      <c r="AC2435">
        <v>20078000</v>
      </c>
      <c r="AF2435">
        <v>538316992</v>
      </c>
      <c r="AG2435">
        <v>257188000</v>
      </c>
      <c r="AH2435">
        <v>37939000</v>
      </c>
      <c r="AI2435">
        <v>11681000</v>
      </c>
      <c r="AJ2435">
        <v>49620000</v>
      </c>
      <c r="AK2435">
        <v>56118000</v>
      </c>
      <c r="AL2435">
        <v>46240000</v>
      </c>
      <c r="AM2435">
        <v>546393024</v>
      </c>
      <c r="AN2435">
        <v>264268000</v>
      </c>
      <c r="AO2435">
        <v>79504000</v>
      </c>
      <c r="AP2435">
        <v>761936000</v>
      </c>
      <c r="AQ2435">
        <v>750894976</v>
      </c>
      <c r="AR2435">
        <v>538316992</v>
      </c>
      <c r="AS2435">
        <v>546393024</v>
      </c>
      <c r="AT2435">
        <v>1693</v>
      </c>
      <c r="AU2435">
        <v>0.65500000000000003</v>
      </c>
      <c r="AW2435">
        <v>7.0242399999999997E-2</v>
      </c>
      <c r="AX2435">
        <v>0.33556000000000002</v>
      </c>
      <c r="AY2435">
        <v>1.33613E-2</v>
      </c>
      <c r="AZ2435">
        <v>68266</v>
      </c>
    </row>
    <row r="2436" spans="1:52">
      <c r="A2436">
        <v>2016</v>
      </c>
      <c r="B2436">
        <v>195003</v>
      </c>
      <c r="C2436" t="s">
        <v>173</v>
      </c>
      <c r="D2436" t="s">
        <v>129</v>
      </c>
      <c r="E2436">
        <f t="shared" si="38"/>
        <v>1</v>
      </c>
      <c r="F2436">
        <f>IF(ISNA(VLOOKUP(B2436,criteria!$U$2:$U$174,1,0)),0,1)</f>
        <v>1</v>
      </c>
      <c r="G2436">
        <v>0.54928369652945919</v>
      </c>
      <c r="H2436">
        <v>0.23914041693452107</v>
      </c>
      <c r="I2436">
        <v>19824</v>
      </c>
      <c r="J2436">
        <v>10889</v>
      </c>
      <c r="K2436">
        <v>2602</v>
      </c>
      <c r="L2436">
        <v>2</v>
      </c>
      <c r="M2436">
        <v>2604</v>
      </c>
      <c r="N2436" t="s">
        <v>174</v>
      </c>
      <c r="O2436" t="s">
        <v>130</v>
      </c>
      <c r="P2436" t="s">
        <v>50</v>
      </c>
      <c r="Q2436" t="s">
        <v>51</v>
      </c>
      <c r="R2436">
        <v>-77.673900000000003</v>
      </c>
      <c r="S2436">
        <v>43.084200000000003</v>
      </c>
      <c r="T2436">
        <v>2.8000000000000001E-2</v>
      </c>
      <c r="U2436">
        <v>3167</v>
      </c>
      <c r="V2436">
        <v>486003008</v>
      </c>
      <c r="W2436">
        <v>297779008</v>
      </c>
      <c r="Z2436">
        <v>100596000</v>
      </c>
      <c r="AA2436">
        <v>10449000</v>
      </c>
      <c r="AB2436">
        <v>20151000</v>
      </c>
      <c r="AC2436">
        <v>21431000</v>
      </c>
      <c r="AF2436">
        <v>647233984</v>
      </c>
      <c r="AG2436">
        <v>268200992</v>
      </c>
      <c r="AH2436">
        <v>39975000</v>
      </c>
      <c r="AI2436">
        <v>13615000</v>
      </c>
      <c r="AJ2436">
        <v>53590000</v>
      </c>
      <c r="AK2436">
        <v>59979000</v>
      </c>
      <c r="AL2436">
        <v>47814000</v>
      </c>
      <c r="AM2436">
        <v>573025984</v>
      </c>
      <c r="AN2436">
        <v>275683008</v>
      </c>
      <c r="AO2436">
        <v>84969000</v>
      </c>
      <c r="AP2436">
        <v>750894976</v>
      </c>
      <c r="AQ2436">
        <v>847211008</v>
      </c>
      <c r="AR2436">
        <v>647233984</v>
      </c>
      <c r="AS2436">
        <v>573025984</v>
      </c>
      <c r="AT2436">
        <v>1793</v>
      </c>
      <c r="AU2436">
        <v>0.67300000000000004</v>
      </c>
      <c r="AW2436">
        <v>6.2141099999999998E-2</v>
      </c>
      <c r="AX2436">
        <v>0.35315800000000003</v>
      </c>
      <c r="AY2436">
        <v>1.0049199999999999E-2</v>
      </c>
      <c r="AZ2436">
        <v>69191</v>
      </c>
    </row>
    <row r="2437" spans="1:52">
      <c r="A2437">
        <v>2017</v>
      </c>
      <c r="B2437">
        <v>195003</v>
      </c>
      <c r="C2437" t="s">
        <v>173</v>
      </c>
      <c r="D2437" t="s">
        <v>129</v>
      </c>
      <c r="E2437">
        <f t="shared" si="38"/>
        <v>1</v>
      </c>
      <c r="F2437">
        <f>IF(ISNA(VLOOKUP(B2437,criteria!$U$2:$U$174,1,0)),0,1)</f>
        <v>1</v>
      </c>
      <c r="G2437">
        <v>0.56716053004743039</v>
      </c>
      <c r="H2437">
        <v>0.23777911888955944</v>
      </c>
      <c r="I2437">
        <v>20451</v>
      </c>
      <c r="J2437">
        <v>11599</v>
      </c>
      <c r="K2437">
        <v>2755</v>
      </c>
      <c r="L2437">
        <v>3</v>
      </c>
      <c r="M2437">
        <v>2758</v>
      </c>
      <c r="N2437" t="s">
        <v>174</v>
      </c>
      <c r="O2437" t="s">
        <v>130</v>
      </c>
      <c r="P2437" t="s">
        <v>50</v>
      </c>
      <c r="Q2437" t="s">
        <v>51</v>
      </c>
      <c r="R2437">
        <v>-77.673900000000003</v>
      </c>
      <c r="S2437">
        <v>43.084200000000003</v>
      </c>
      <c r="T2437">
        <v>3.2000000000000001E-2</v>
      </c>
      <c r="U2437">
        <v>3238</v>
      </c>
      <c r="V2437">
        <v>506496000</v>
      </c>
      <c r="W2437">
        <v>301796992</v>
      </c>
      <c r="Z2437">
        <v>100470000</v>
      </c>
      <c r="AA2437">
        <v>12500000</v>
      </c>
      <c r="AB2437">
        <v>73964000</v>
      </c>
      <c r="AC2437">
        <v>22992000</v>
      </c>
      <c r="AF2437">
        <v>685798016</v>
      </c>
      <c r="AG2437">
        <v>259604992</v>
      </c>
      <c r="AH2437">
        <v>40814000</v>
      </c>
      <c r="AI2437">
        <v>15407000</v>
      </c>
      <c r="AJ2437">
        <v>56221000</v>
      </c>
      <c r="AK2437">
        <v>60882000</v>
      </c>
      <c r="AL2437">
        <v>48950000</v>
      </c>
      <c r="AM2437">
        <v>570009984</v>
      </c>
      <c r="AN2437">
        <v>285784992</v>
      </c>
      <c r="AO2437">
        <v>89272000</v>
      </c>
      <c r="AP2437">
        <v>847211008</v>
      </c>
      <c r="AQ2437">
        <v>938161984</v>
      </c>
      <c r="AR2437">
        <v>685798016</v>
      </c>
      <c r="AS2437">
        <v>570009984</v>
      </c>
    </row>
    <row r="2438" spans="1:52">
      <c r="A2438">
        <v>1990</v>
      </c>
      <c r="B2438">
        <v>195030</v>
      </c>
      <c r="C2438" t="s">
        <v>246</v>
      </c>
      <c r="D2438" t="s">
        <v>129</v>
      </c>
      <c r="E2438">
        <f t="shared" si="38"/>
        <v>0</v>
      </c>
      <c r="F2438">
        <f>IF(ISNA(VLOOKUP(B2438,criteria!$U$2:$U$174,1,0)),0,1)</f>
        <v>1</v>
      </c>
      <c r="G2438" t="s">
        <v>636</v>
      </c>
      <c r="H2438" t="s">
        <v>636</v>
      </c>
      <c r="N2438">
        <v>14627</v>
      </c>
      <c r="O2438" t="s">
        <v>130</v>
      </c>
      <c r="V2438">
        <v>112284000</v>
      </c>
      <c r="X2438">
        <v>311000</v>
      </c>
      <c r="Y2438">
        <v>2882000</v>
      </c>
      <c r="Z2438">
        <v>112728000</v>
      </c>
      <c r="AA2438">
        <v>10806000</v>
      </c>
      <c r="AB2438">
        <v>31278000</v>
      </c>
      <c r="AC2438">
        <v>8773000</v>
      </c>
      <c r="AF2438">
        <v>637491008</v>
      </c>
      <c r="AG2438">
        <v>117642000</v>
      </c>
      <c r="AH2438">
        <v>92551000</v>
      </c>
      <c r="AJ2438">
        <v>92551000</v>
      </c>
      <c r="AK2438">
        <v>17585000</v>
      </c>
      <c r="AL2438">
        <v>13881000</v>
      </c>
      <c r="AM2438">
        <v>656318976</v>
      </c>
      <c r="AN2438">
        <v>191194000</v>
      </c>
      <c r="AO2438">
        <v>42408000</v>
      </c>
    </row>
    <row r="2439" spans="1:52">
      <c r="A2439">
        <v>1991</v>
      </c>
      <c r="B2439">
        <v>195030</v>
      </c>
      <c r="C2439" t="s">
        <v>246</v>
      </c>
      <c r="D2439" t="s">
        <v>129</v>
      </c>
      <c r="E2439">
        <f t="shared" si="38"/>
        <v>0</v>
      </c>
      <c r="F2439">
        <f>IF(ISNA(VLOOKUP(B2439,criteria!$U$2:$U$174,1,0)),0,1)</f>
        <v>1</v>
      </c>
      <c r="G2439" t="s">
        <v>636</v>
      </c>
      <c r="H2439" t="s">
        <v>636</v>
      </c>
      <c r="N2439">
        <v>14627</v>
      </c>
      <c r="O2439" t="s">
        <v>130</v>
      </c>
      <c r="V2439">
        <v>124460000</v>
      </c>
      <c r="X2439">
        <v>358000</v>
      </c>
      <c r="Y2439">
        <v>2172000</v>
      </c>
      <c r="Z2439">
        <v>120682000</v>
      </c>
      <c r="AA2439">
        <v>12361000</v>
      </c>
      <c r="AB2439">
        <v>30503000</v>
      </c>
      <c r="AC2439">
        <v>8677000</v>
      </c>
      <c r="AF2439">
        <v>681961024</v>
      </c>
      <c r="AG2439">
        <v>121435000</v>
      </c>
      <c r="AH2439">
        <v>98358000</v>
      </c>
      <c r="AJ2439">
        <v>98358000</v>
      </c>
      <c r="AK2439">
        <v>19871000</v>
      </c>
      <c r="AL2439">
        <v>13336000</v>
      </c>
      <c r="AM2439">
        <v>708766016</v>
      </c>
      <c r="AN2439">
        <v>193315008</v>
      </c>
      <c r="AO2439">
        <v>36962000</v>
      </c>
    </row>
    <row r="2440" spans="1:52">
      <c r="A2440">
        <v>1992</v>
      </c>
      <c r="B2440">
        <v>195030</v>
      </c>
      <c r="C2440" t="s">
        <v>246</v>
      </c>
      <c r="D2440" t="s">
        <v>129</v>
      </c>
      <c r="E2440">
        <f t="shared" si="38"/>
        <v>0</v>
      </c>
      <c r="F2440">
        <f>IF(ISNA(VLOOKUP(B2440,criteria!$U$2:$U$174,1,0)),0,1)</f>
        <v>1</v>
      </c>
      <c r="G2440" t="s">
        <v>636</v>
      </c>
      <c r="H2440" t="s">
        <v>636</v>
      </c>
      <c r="N2440">
        <v>14627</v>
      </c>
      <c r="O2440" t="s">
        <v>130</v>
      </c>
      <c r="V2440">
        <v>132839000</v>
      </c>
      <c r="X2440">
        <v>372000</v>
      </c>
      <c r="Y2440">
        <v>3714000</v>
      </c>
      <c r="Z2440">
        <v>125489000</v>
      </c>
      <c r="AA2440">
        <v>13059000</v>
      </c>
      <c r="AB2440">
        <v>31975000</v>
      </c>
      <c r="AC2440">
        <v>9489000</v>
      </c>
      <c r="AF2440">
        <v>767385984</v>
      </c>
      <c r="AG2440">
        <v>155086000</v>
      </c>
      <c r="AH2440">
        <v>98183000</v>
      </c>
      <c r="AJ2440">
        <v>98183000</v>
      </c>
      <c r="AK2440">
        <v>20352000</v>
      </c>
      <c r="AL2440">
        <v>14614000</v>
      </c>
      <c r="AM2440">
        <v>790713024</v>
      </c>
      <c r="AN2440">
        <v>218867008</v>
      </c>
      <c r="AO2440">
        <v>51302000</v>
      </c>
    </row>
    <row r="2441" spans="1:52">
      <c r="A2441">
        <v>1993</v>
      </c>
      <c r="B2441">
        <v>195030</v>
      </c>
      <c r="C2441" t="s">
        <v>246</v>
      </c>
      <c r="D2441" t="s">
        <v>129</v>
      </c>
      <c r="E2441">
        <f t="shared" si="38"/>
        <v>0</v>
      </c>
      <c r="F2441">
        <f>IF(ISNA(VLOOKUP(B2441,criteria!$U$2:$U$174,1,0)),0,1)</f>
        <v>1</v>
      </c>
      <c r="G2441" t="s">
        <v>636</v>
      </c>
      <c r="H2441" t="s">
        <v>636</v>
      </c>
      <c r="N2441">
        <v>14627</v>
      </c>
      <c r="O2441" t="s">
        <v>130</v>
      </c>
      <c r="V2441">
        <v>140512000</v>
      </c>
      <c r="X2441">
        <v>390000</v>
      </c>
      <c r="Y2441">
        <v>3891000</v>
      </c>
      <c r="Z2441">
        <v>120550000</v>
      </c>
      <c r="AA2441">
        <v>13182000</v>
      </c>
      <c r="AB2441">
        <v>39211000</v>
      </c>
      <c r="AC2441">
        <v>11324000</v>
      </c>
      <c r="AF2441">
        <v>807374016</v>
      </c>
      <c r="AG2441">
        <v>173907008</v>
      </c>
      <c r="AH2441">
        <v>97754000</v>
      </c>
      <c r="AJ2441">
        <v>97754000</v>
      </c>
      <c r="AK2441">
        <v>19714000</v>
      </c>
      <c r="AL2441">
        <v>14844000</v>
      </c>
      <c r="AM2441">
        <v>849233024</v>
      </c>
      <c r="AN2441">
        <v>226976000</v>
      </c>
      <c r="AO2441">
        <v>51939000</v>
      </c>
    </row>
    <row r="2442" spans="1:52">
      <c r="A2442">
        <v>1994</v>
      </c>
      <c r="B2442">
        <v>195030</v>
      </c>
      <c r="C2442" t="s">
        <v>246</v>
      </c>
      <c r="D2442" t="s">
        <v>129</v>
      </c>
      <c r="E2442">
        <f t="shared" si="38"/>
        <v>0</v>
      </c>
      <c r="F2442">
        <f>IF(ISNA(VLOOKUP(B2442,criteria!$U$2:$U$174,1,0)),0,1)</f>
        <v>1</v>
      </c>
      <c r="G2442" t="s">
        <v>636</v>
      </c>
      <c r="H2442" t="s">
        <v>636</v>
      </c>
      <c r="N2442">
        <v>14627</v>
      </c>
      <c r="O2442" t="s">
        <v>130</v>
      </c>
      <c r="V2442">
        <v>147194000</v>
      </c>
      <c r="X2442">
        <v>382000</v>
      </c>
      <c r="Y2442">
        <v>3887000</v>
      </c>
      <c r="Z2442">
        <v>125734000</v>
      </c>
      <c r="AA2442">
        <v>14675000</v>
      </c>
      <c r="AB2442">
        <v>39963000</v>
      </c>
      <c r="AC2442">
        <v>14417000</v>
      </c>
      <c r="AF2442">
        <v>874750976</v>
      </c>
      <c r="AG2442">
        <v>185536992</v>
      </c>
      <c r="AH2442">
        <v>104012000</v>
      </c>
      <c r="AJ2442">
        <v>104012000</v>
      </c>
      <c r="AK2442">
        <v>20939000</v>
      </c>
      <c r="AL2442">
        <v>15609000</v>
      </c>
      <c r="AM2442">
        <v>878668032</v>
      </c>
      <c r="AN2442">
        <v>240830000</v>
      </c>
      <c r="AO2442">
        <v>55081000</v>
      </c>
    </row>
    <row r="2443" spans="1:52">
      <c r="A2443">
        <v>1995</v>
      </c>
      <c r="B2443">
        <v>195030</v>
      </c>
      <c r="C2443" t="s">
        <v>246</v>
      </c>
      <c r="D2443" t="s">
        <v>129</v>
      </c>
      <c r="E2443">
        <f t="shared" si="38"/>
        <v>0</v>
      </c>
      <c r="F2443">
        <f>IF(ISNA(VLOOKUP(B2443,criteria!$U$2:$U$174,1,0)),0,1)</f>
        <v>1</v>
      </c>
      <c r="G2443" t="s">
        <v>636</v>
      </c>
      <c r="H2443" t="s">
        <v>636</v>
      </c>
      <c r="N2443">
        <v>14627</v>
      </c>
      <c r="O2443" t="s">
        <v>130</v>
      </c>
      <c r="V2443">
        <v>148784992</v>
      </c>
      <c r="X2443">
        <v>422000</v>
      </c>
      <c r="Y2443">
        <v>4020000</v>
      </c>
      <c r="Z2443">
        <v>117133000</v>
      </c>
      <c r="AA2443">
        <v>13666000</v>
      </c>
      <c r="AB2443">
        <v>40051000</v>
      </c>
      <c r="AC2443">
        <v>15207000</v>
      </c>
      <c r="AF2443">
        <v>957779008</v>
      </c>
      <c r="AG2443">
        <v>116431000</v>
      </c>
      <c r="AH2443">
        <v>98626000</v>
      </c>
      <c r="AJ2443">
        <v>98626000</v>
      </c>
      <c r="AK2443">
        <v>21106000</v>
      </c>
      <c r="AL2443">
        <v>16361000</v>
      </c>
      <c r="AM2443">
        <v>887459008</v>
      </c>
      <c r="AN2443">
        <v>252212000</v>
      </c>
      <c r="AO2443">
        <v>54680000</v>
      </c>
    </row>
    <row r="2444" spans="1:52">
      <c r="A2444">
        <v>1996</v>
      </c>
      <c r="B2444">
        <v>195030</v>
      </c>
      <c r="C2444" t="s">
        <v>246</v>
      </c>
      <c r="D2444" t="s">
        <v>129</v>
      </c>
      <c r="E2444">
        <f t="shared" si="38"/>
        <v>0</v>
      </c>
      <c r="F2444">
        <f>IF(ISNA(VLOOKUP(B2444,criteria!$U$2:$U$174,1,0)),0,1)</f>
        <v>1</v>
      </c>
      <c r="G2444" t="s">
        <v>636</v>
      </c>
      <c r="H2444" t="s">
        <v>636</v>
      </c>
      <c r="N2444">
        <v>14627</v>
      </c>
      <c r="O2444" t="s">
        <v>130</v>
      </c>
      <c r="V2444">
        <v>151027008</v>
      </c>
      <c r="W2444">
        <v>85256000</v>
      </c>
      <c r="X2444">
        <v>432000</v>
      </c>
      <c r="Y2444">
        <v>4589000</v>
      </c>
      <c r="Z2444">
        <v>126015000</v>
      </c>
      <c r="AA2444">
        <v>11869000</v>
      </c>
      <c r="AB2444">
        <v>60056000</v>
      </c>
      <c r="AF2444">
        <v>1002233984</v>
      </c>
      <c r="AG2444">
        <v>144594000</v>
      </c>
      <c r="AH2444">
        <v>114616000</v>
      </c>
      <c r="AJ2444">
        <v>114616000</v>
      </c>
      <c r="AK2444">
        <v>32152000</v>
      </c>
      <c r="AL2444">
        <v>26302000</v>
      </c>
      <c r="AM2444">
        <v>867324032</v>
      </c>
      <c r="AR2444">
        <v>1002233984</v>
      </c>
      <c r="AS2444">
        <v>867324032</v>
      </c>
      <c r="AT2444">
        <v>935</v>
      </c>
      <c r="AU2444">
        <v>0.77</v>
      </c>
    </row>
    <row r="2445" spans="1:52">
      <c r="A2445">
        <v>1997</v>
      </c>
      <c r="B2445">
        <v>195030</v>
      </c>
      <c r="C2445" t="s">
        <v>246</v>
      </c>
      <c r="D2445" t="s">
        <v>129</v>
      </c>
      <c r="E2445">
        <f t="shared" si="38"/>
        <v>0</v>
      </c>
      <c r="F2445">
        <f>IF(ISNA(VLOOKUP(B2445,criteria!$U$2:$U$174,1,0)),0,1)</f>
        <v>1</v>
      </c>
      <c r="G2445" t="s">
        <v>636</v>
      </c>
      <c r="H2445" t="s">
        <v>636</v>
      </c>
      <c r="N2445">
        <v>14627</v>
      </c>
      <c r="O2445" t="s">
        <v>130</v>
      </c>
      <c r="V2445">
        <v>89319000</v>
      </c>
      <c r="W2445">
        <v>85663000</v>
      </c>
      <c r="X2445">
        <v>454000</v>
      </c>
      <c r="Y2445">
        <v>3656000</v>
      </c>
      <c r="Z2445">
        <v>137208992</v>
      </c>
      <c r="AA2445">
        <v>10592000</v>
      </c>
      <c r="AB2445">
        <v>73449000</v>
      </c>
      <c r="AC2445">
        <v>11313000</v>
      </c>
      <c r="AF2445">
        <v>1192946944</v>
      </c>
      <c r="AG2445">
        <v>160110000</v>
      </c>
      <c r="AH2445">
        <v>116252000</v>
      </c>
      <c r="AJ2445">
        <v>116252000</v>
      </c>
      <c r="AK2445">
        <v>31692000</v>
      </c>
      <c r="AL2445">
        <v>27238000</v>
      </c>
      <c r="AM2445">
        <v>1042609024</v>
      </c>
      <c r="AN2445">
        <v>576905024</v>
      </c>
      <c r="AO2445">
        <v>125605000</v>
      </c>
      <c r="AR2445">
        <v>1192946944</v>
      </c>
      <c r="AS2445">
        <v>1042609024</v>
      </c>
      <c r="AT2445">
        <v>966</v>
      </c>
      <c r="AU2445">
        <v>0.76300000000000001</v>
      </c>
      <c r="AW2445">
        <v>7.4122199999999999E-2</v>
      </c>
      <c r="AX2445">
        <v>0.49804900000000002</v>
      </c>
      <c r="AY2445">
        <v>2.2756800000000001E-2</v>
      </c>
      <c r="AZ2445">
        <v>49983.5</v>
      </c>
    </row>
    <row r="2446" spans="1:52">
      <c r="A2446">
        <v>1998</v>
      </c>
      <c r="B2446">
        <v>195030</v>
      </c>
      <c r="C2446" t="s">
        <v>246</v>
      </c>
      <c r="D2446" t="s">
        <v>129</v>
      </c>
      <c r="E2446">
        <f t="shared" si="38"/>
        <v>0</v>
      </c>
      <c r="F2446">
        <f>IF(ISNA(VLOOKUP(B2446,criteria!$U$2:$U$174,1,0)),0,1)</f>
        <v>1</v>
      </c>
      <c r="G2446" t="s">
        <v>636</v>
      </c>
      <c r="H2446" t="s">
        <v>636</v>
      </c>
      <c r="N2446">
        <v>14627</v>
      </c>
      <c r="O2446" t="s">
        <v>130</v>
      </c>
      <c r="V2446">
        <v>93033000</v>
      </c>
      <c r="W2446">
        <v>89040000</v>
      </c>
      <c r="X2446">
        <v>459000</v>
      </c>
      <c r="Y2446">
        <v>3993000</v>
      </c>
      <c r="Z2446">
        <v>138911008</v>
      </c>
      <c r="AA2446">
        <v>11048000</v>
      </c>
      <c r="AB2446">
        <v>86916000</v>
      </c>
      <c r="AC2446">
        <v>14290000</v>
      </c>
      <c r="AF2446">
        <v>1231776000</v>
      </c>
      <c r="AG2446">
        <v>176440992</v>
      </c>
      <c r="AH2446">
        <v>127277000</v>
      </c>
      <c r="AJ2446">
        <v>127277000</v>
      </c>
      <c r="AK2446">
        <v>32747000</v>
      </c>
      <c r="AL2446">
        <v>27280000</v>
      </c>
      <c r="AM2446">
        <v>1168407040</v>
      </c>
      <c r="AN2446">
        <v>638057024</v>
      </c>
      <c r="AO2446">
        <v>136062000</v>
      </c>
      <c r="AR2446">
        <v>1231776000</v>
      </c>
      <c r="AS2446">
        <v>1168407040</v>
      </c>
      <c r="AT2446">
        <v>905</v>
      </c>
      <c r="AU2446">
        <v>0.73599999999999999</v>
      </c>
      <c r="AW2446">
        <v>6.7270399999999994E-2</v>
      </c>
      <c r="AX2446">
        <v>0.50517500000000004</v>
      </c>
      <c r="AY2446">
        <v>2.13454E-2</v>
      </c>
      <c r="AZ2446">
        <v>52378.5</v>
      </c>
    </row>
    <row r="2447" spans="1:52">
      <c r="A2447">
        <v>1999</v>
      </c>
      <c r="B2447">
        <v>195030</v>
      </c>
      <c r="C2447" t="s">
        <v>246</v>
      </c>
      <c r="D2447" t="s">
        <v>129</v>
      </c>
      <c r="E2447">
        <f t="shared" si="38"/>
        <v>0</v>
      </c>
      <c r="F2447">
        <f>IF(ISNA(VLOOKUP(B2447,criteria!$U$2:$U$174,1,0)),0,1)</f>
        <v>1</v>
      </c>
      <c r="G2447" t="s">
        <v>636</v>
      </c>
      <c r="H2447" t="s">
        <v>636</v>
      </c>
      <c r="N2447">
        <v>14627</v>
      </c>
      <c r="O2447" t="s">
        <v>130</v>
      </c>
      <c r="V2447">
        <v>162840000</v>
      </c>
      <c r="W2447">
        <v>92396000</v>
      </c>
      <c r="X2447">
        <v>462000</v>
      </c>
      <c r="Y2447">
        <v>5907000</v>
      </c>
      <c r="Z2447">
        <v>149716000</v>
      </c>
      <c r="AA2447">
        <v>14923000</v>
      </c>
      <c r="AB2447">
        <v>107889000</v>
      </c>
      <c r="AC2447">
        <v>26645000</v>
      </c>
      <c r="AF2447">
        <v>1467529984</v>
      </c>
      <c r="AG2447">
        <v>180355008</v>
      </c>
      <c r="AH2447">
        <v>146208992</v>
      </c>
      <c r="AI2447">
        <v>9045000</v>
      </c>
      <c r="AJ2447">
        <v>155253984</v>
      </c>
      <c r="AK2447">
        <v>33275000</v>
      </c>
      <c r="AL2447">
        <v>29369000</v>
      </c>
      <c r="AM2447">
        <v>1309506048</v>
      </c>
      <c r="AN2447">
        <v>707619968</v>
      </c>
      <c r="AO2447">
        <v>149384000</v>
      </c>
      <c r="AR2447">
        <v>1467529984</v>
      </c>
      <c r="AS2447">
        <v>1309506048</v>
      </c>
      <c r="AT2447">
        <v>869</v>
      </c>
      <c r="AU2447">
        <v>0.70699999999999996</v>
      </c>
      <c r="AW2447">
        <v>6.1224500000000001E-2</v>
      </c>
      <c r="AX2447">
        <v>0.49721700000000002</v>
      </c>
      <c r="AY2447">
        <v>1.97897E-2</v>
      </c>
      <c r="AZ2447">
        <v>53944</v>
      </c>
    </row>
    <row r="2448" spans="1:52">
      <c r="A2448">
        <v>2000</v>
      </c>
      <c r="B2448">
        <v>195030</v>
      </c>
      <c r="C2448" t="s">
        <v>246</v>
      </c>
      <c r="D2448" t="s">
        <v>129</v>
      </c>
      <c r="E2448">
        <f t="shared" si="38"/>
        <v>0</v>
      </c>
      <c r="F2448">
        <f>IF(ISNA(VLOOKUP(B2448,criteria!$U$2:$U$174,1,0)),0,1)</f>
        <v>1</v>
      </c>
      <c r="G2448" t="s">
        <v>636</v>
      </c>
      <c r="H2448" t="s">
        <v>636</v>
      </c>
      <c r="N2448">
        <v>146270011</v>
      </c>
      <c r="O2448" t="s">
        <v>130</v>
      </c>
      <c r="V2448">
        <v>166175008</v>
      </c>
      <c r="W2448">
        <v>93861000</v>
      </c>
      <c r="X2448">
        <v>510000</v>
      </c>
      <c r="Y2448">
        <v>4275000</v>
      </c>
      <c r="Z2448">
        <v>164467008</v>
      </c>
      <c r="AA2448">
        <v>13251000</v>
      </c>
      <c r="AB2448">
        <v>102911000</v>
      </c>
      <c r="AC2448">
        <v>31233000</v>
      </c>
      <c r="AF2448">
        <v>1368918016</v>
      </c>
      <c r="AG2448">
        <v>182536000</v>
      </c>
      <c r="AH2448">
        <v>158067008</v>
      </c>
      <c r="AI2448">
        <v>8399000</v>
      </c>
      <c r="AJ2448">
        <v>166466016</v>
      </c>
      <c r="AK2448">
        <v>35233000</v>
      </c>
      <c r="AL2448">
        <v>31262000</v>
      </c>
      <c r="AM2448">
        <v>1383682048</v>
      </c>
      <c r="AN2448">
        <v>739406976</v>
      </c>
      <c r="AO2448">
        <v>163940000</v>
      </c>
      <c r="AR2448">
        <v>1368918016</v>
      </c>
      <c r="AS2448">
        <v>1383682048</v>
      </c>
      <c r="AT2448">
        <v>901</v>
      </c>
      <c r="AU2448">
        <v>0.748</v>
      </c>
      <c r="AW2448">
        <v>6.9708500000000007E-2</v>
      </c>
      <c r="AX2448">
        <v>0.477186</v>
      </c>
      <c r="AY2448">
        <v>2.02788E-2</v>
      </c>
      <c r="AZ2448">
        <v>57661</v>
      </c>
    </row>
    <row r="2449" spans="1:52">
      <c r="A2449">
        <v>2001</v>
      </c>
      <c r="B2449">
        <v>195030</v>
      </c>
      <c r="C2449" t="s">
        <v>246</v>
      </c>
      <c r="D2449" t="s">
        <v>129</v>
      </c>
      <c r="E2449">
        <f t="shared" si="38"/>
        <v>1</v>
      </c>
      <c r="F2449">
        <f>IF(ISNA(VLOOKUP(B2449,criteria!$U$2:$U$174,1,0)),0,1)</f>
        <v>1</v>
      </c>
      <c r="G2449">
        <v>0.49149130832570903</v>
      </c>
      <c r="H2449">
        <v>0.21463142218912881</v>
      </c>
      <c r="I2449">
        <v>10930</v>
      </c>
      <c r="J2449">
        <v>5372</v>
      </c>
      <c r="K2449">
        <v>1152</v>
      </c>
      <c r="L2449">
        <v>1</v>
      </c>
      <c r="M2449">
        <v>1153</v>
      </c>
      <c r="N2449">
        <v>146270011</v>
      </c>
      <c r="O2449" t="s">
        <v>130</v>
      </c>
      <c r="V2449">
        <v>180184000</v>
      </c>
      <c r="W2449">
        <v>106357000</v>
      </c>
      <c r="X2449">
        <v>500000</v>
      </c>
      <c r="Y2449">
        <v>5192000</v>
      </c>
      <c r="Z2449">
        <v>194991008</v>
      </c>
      <c r="AA2449">
        <v>14863000</v>
      </c>
      <c r="AB2449">
        <v>105346000</v>
      </c>
      <c r="AC2449">
        <v>42398000</v>
      </c>
      <c r="AF2449">
        <v>1450632960</v>
      </c>
      <c r="AG2449">
        <v>214051008</v>
      </c>
      <c r="AH2449">
        <v>172407008</v>
      </c>
      <c r="AI2449">
        <v>8846000</v>
      </c>
      <c r="AJ2449">
        <v>181253008</v>
      </c>
      <c r="AK2449">
        <v>37898000</v>
      </c>
      <c r="AL2449">
        <v>33217000</v>
      </c>
      <c r="AM2449">
        <v>1528304000</v>
      </c>
      <c r="AN2449">
        <v>799096000</v>
      </c>
      <c r="AO2449">
        <v>189480992</v>
      </c>
      <c r="AR2449">
        <v>1450632960</v>
      </c>
      <c r="AS2449">
        <v>1528304000</v>
      </c>
      <c r="AT2449">
        <v>818</v>
      </c>
      <c r="AU2449">
        <v>0.80900000000000005</v>
      </c>
      <c r="AW2449">
        <v>0.100706</v>
      </c>
      <c r="AX2449">
        <v>0.48043599999999997</v>
      </c>
      <c r="AY2449">
        <v>2.30917E-2</v>
      </c>
      <c r="AZ2449">
        <v>63772</v>
      </c>
    </row>
    <row r="2450" spans="1:52">
      <c r="A2450">
        <v>2002</v>
      </c>
      <c r="B2450">
        <v>195030</v>
      </c>
      <c r="C2450" t="s">
        <v>246</v>
      </c>
      <c r="D2450" t="s">
        <v>129</v>
      </c>
      <c r="E2450">
        <f t="shared" si="38"/>
        <v>1</v>
      </c>
      <c r="F2450">
        <f>IF(ISNA(VLOOKUP(B2450,criteria!$U$2:$U$174,1,0)),0,1)</f>
        <v>1</v>
      </c>
      <c r="G2450">
        <v>0.52981579768966591</v>
      </c>
      <c r="H2450">
        <v>0.20879984285994893</v>
      </c>
      <c r="I2450">
        <v>9609</v>
      </c>
      <c r="J2450">
        <v>5091</v>
      </c>
      <c r="K2450">
        <v>1062</v>
      </c>
      <c r="L2450">
        <v>1</v>
      </c>
      <c r="M2450">
        <v>1063</v>
      </c>
      <c r="N2450" t="s">
        <v>176</v>
      </c>
      <c r="O2450" t="s">
        <v>130</v>
      </c>
      <c r="V2450">
        <v>190036992</v>
      </c>
      <c r="W2450">
        <v>113546000</v>
      </c>
      <c r="X2450">
        <v>553000</v>
      </c>
      <c r="Y2450">
        <v>4003000</v>
      </c>
      <c r="Z2450">
        <v>205418000</v>
      </c>
      <c r="AA2450">
        <v>15329000</v>
      </c>
      <c r="AB2450">
        <v>101875000</v>
      </c>
      <c r="AC2450">
        <v>34525000</v>
      </c>
      <c r="AF2450">
        <v>1638061056</v>
      </c>
      <c r="AG2450">
        <v>239323008</v>
      </c>
      <c r="AH2450">
        <v>189311008</v>
      </c>
      <c r="AI2450">
        <v>8872000</v>
      </c>
      <c r="AJ2450">
        <v>198183008</v>
      </c>
      <c r="AK2450">
        <v>35932000</v>
      </c>
      <c r="AL2450">
        <v>36104000</v>
      </c>
      <c r="AM2450">
        <v>1632856960</v>
      </c>
      <c r="AN2450">
        <v>791565376</v>
      </c>
      <c r="AO2450">
        <v>205564064</v>
      </c>
      <c r="AP2450">
        <v>1122320000</v>
      </c>
      <c r="AQ2450">
        <v>1112445056</v>
      </c>
      <c r="AR2450">
        <v>1638061056</v>
      </c>
      <c r="AS2450">
        <v>1632856960</v>
      </c>
      <c r="AT2450">
        <v>697</v>
      </c>
      <c r="AU2450">
        <v>0.78100000000000003</v>
      </c>
      <c r="AW2450">
        <v>0.10469299999999999</v>
      </c>
      <c r="AX2450">
        <v>0.49157600000000001</v>
      </c>
      <c r="AY2450">
        <v>2.1059000000000001E-2</v>
      </c>
      <c r="AZ2450">
        <v>65174</v>
      </c>
    </row>
    <row r="2451" spans="1:52">
      <c r="A2451">
        <v>2003</v>
      </c>
      <c r="B2451">
        <v>195030</v>
      </c>
      <c r="C2451" t="s">
        <v>246</v>
      </c>
      <c r="D2451" t="s">
        <v>129</v>
      </c>
      <c r="E2451">
        <f t="shared" si="38"/>
        <v>1</v>
      </c>
      <c r="F2451">
        <f>IF(ISNA(VLOOKUP(B2451,criteria!$U$2:$U$174,1,0)),0,1)</f>
        <v>1</v>
      </c>
      <c r="G2451">
        <v>0.47315701607943061</v>
      </c>
      <c r="H2451">
        <v>0.20872794800371403</v>
      </c>
      <c r="I2451">
        <v>11381</v>
      </c>
      <c r="J2451">
        <v>5385</v>
      </c>
      <c r="K2451">
        <v>1124</v>
      </c>
      <c r="L2451">
        <v>0</v>
      </c>
      <c r="M2451">
        <v>1124</v>
      </c>
      <c r="N2451" t="s">
        <v>176</v>
      </c>
      <c r="O2451" t="s">
        <v>130</v>
      </c>
      <c r="V2451">
        <v>198900992</v>
      </c>
      <c r="W2451">
        <v>117479000</v>
      </c>
      <c r="X2451">
        <v>434000</v>
      </c>
      <c r="Y2451">
        <v>4967000</v>
      </c>
      <c r="Z2451">
        <v>226296000</v>
      </c>
      <c r="AA2451">
        <v>22560000</v>
      </c>
      <c r="AB2451">
        <v>110680000</v>
      </c>
      <c r="AC2451">
        <v>35636000</v>
      </c>
      <c r="AF2451">
        <v>1915186048</v>
      </c>
      <c r="AG2451">
        <v>242178000</v>
      </c>
      <c r="AH2451">
        <v>211734000</v>
      </c>
      <c r="AI2451">
        <v>9970000</v>
      </c>
      <c r="AJ2451">
        <v>221704000</v>
      </c>
      <c r="AK2451">
        <v>35525000</v>
      </c>
      <c r="AL2451">
        <v>31105000</v>
      </c>
      <c r="AM2451">
        <v>1774620032</v>
      </c>
      <c r="AN2451">
        <v>850091008</v>
      </c>
      <c r="AO2451">
        <v>214942000</v>
      </c>
      <c r="AP2451">
        <v>1112445056</v>
      </c>
      <c r="AQ2451">
        <v>1287172992</v>
      </c>
      <c r="AR2451">
        <v>1915186048</v>
      </c>
      <c r="AS2451">
        <v>1774620032</v>
      </c>
      <c r="AT2451">
        <v>858</v>
      </c>
      <c r="AU2451">
        <v>0.80800000000000005</v>
      </c>
      <c r="AW2451">
        <v>0.104118</v>
      </c>
      <c r="AX2451">
        <v>0.51058800000000004</v>
      </c>
      <c r="AY2451">
        <v>2.1764700000000001E-2</v>
      </c>
      <c r="AZ2451">
        <v>62729</v>
      </c>
    </row>
    <row r="2452" spans="1:52">
      <c r="A2452">
        <v>2004</v>
      </c>
      <c r="B2452">
        <v>195030</v>
      </c>
      <c r="C2452" t="s">
        <v>246</v>
      </c>
      <c r="D2452" t="s">
        <v>129</v>
      </c>
      <c r="E2452">
        <f t="shared" si="38"/>
        <v>1</v>
      </c>
      <c r="F2452">
        <f>IF(ISNA(VLOOKUP(B2452,criteria!$U$2:$U$174,1,0)),0,1)</f>
        <v>1</v>
      </c>
      <c r="G2452">
        <v>0.46086667221159444</v>
      </c>
      <c r="H2452">
        <v>0.19689586717199062</v>
      </c>
      <c r="I2452">
        <v>12023</v>
      </c>
      <c r="J2452">
        <v>5541</v>
      </c>
      <c r="K2452">
        <v>1091</v>
      </c>
      <c r="L2452">
        <v>0</v>
      </c>
      <c r="M2452">
        <v>1091</v>
      </c>
      <c r="N2452" t="s">
        <v>176</v>
      </c>
      <c r="O2452" t="s">
        <v>130</v>
      </c>
      <c r="P2452" t="s">
        <v>50</v>
      </c>
      <c r="V2452">
        <v>203738000</v>
      </c>
      <c r="W2452">
        <v>120175000</v>
      </c>
      <c r="X2452">
        <v>424000</v>
      </c>
      <c r="Y2452">
        <v>4272000</v>
      </c>
      <c r="Z2452">
        <v>253524992</v>
      </c>
      <c r="AA2452">
        <v>38854000</v>
      </c>
      <c r="AB2452">
        <v>125465000</v>
      </c>
      <c r="AC2452">
        <v>42383000</v>
      </c>
      <c r="AF2452">
        <v>2044833024</v>
      </c>
      <c r="AG2452">
        <v>243858000</v>
      </c>
      <c r="AH2452">
        <v>240575008</v>
      </c>
      <c r="AI2452">
        <v>10651000</v>
      </c>
      <c r="AJ2452">
        <v>251226016</v>
      </c>
      <c r="AK2452">
        <v>39095000</v>
      </c>
      <c r="AL2452">
        <v>33536000</v>
      </c>
      <c r="AM2452">
        <v>1878694016</v>
      </c>
      <c r="AN2452">
        <v>898446976</v>
      </c>
      <c r="AO2452">
        <v>231326000</v>
      </c>
      <c r="AP2452">
        <v>1287172992</v>
      </c>
      <c r="AQ2452">
        <v>1411812992</v>
      </c>
      <c r="AR2452">
        <v>2044833024</v>
      </c>
      <c r="AS2452">
        <v>1878694016</v>
      </c>
      <c r="AT2452">
        <v>972</v>
      </c>
      <c r="AU2452">
        <v>0.80300000000000005</v>
      </c>
      <c r="AW2452">
        <v>0.107081</v>
      </c>
      <c r="AX2452">
        <v>0.51180199999999998</v>
      </c>
      <c r="AY2452">
        <v>2.24525E-2</v>
      </c>
      <c r="AZ2452">
        <v>64561</v>
      </c>
    </row>
    <row r="2453" spans="1:52">
      <c r="A2453">
        <v>2005</v>
      </c>
      <c r="B2453">
        <v>195030</v>
      </c>
      <c r="C2453" t="s">
        <v>175</v>
      </c>
      <c r="D2453" t="s">
        <v>129</v>
      </c>
      <c r="E2453">
        <f t="shared" si="38"/>
        <v>1</v>
      </c>
      <c r="F2453">
        <f>IF(ISNA(VLOOKUP(B2453,criteria!$U$2:$U$174,1,0)),0,1)</f>
        <v>1</v>
      </c>
      <c r="G2453">
        <v>0.45726635132931004</v>
      </c>
      <c r="H2453">
        <v>0.19868022115213127</v>
      </c>
      <c r="I2453">
        <v>12262</v>
      </c>
      <c r="J2453">
        <v>5607</v>
      </c>
      <c r="K2453">
        <v>1114</v>
      </c>
      <c r="L2453">
        <v>0</v>
      </c>
      <c r="M2453">
        <v>1114</v>
      </c>
      <c r="N2453" t="s">
        <v>176</v>
      </c>
      <c r="O2453" t="s">
        <v>130</v>
      </c>
      <c r="P2453" t="s">
        <v>50</v>
      </c>
      <c r="Q2453" t="s">
        <v>52</v>
      </c>
      <c r="V2453">
        <v>219288000</v>
      </c>
      <c r="W2453">
        <v>131855000</v>
      </c>
      <c r="X2453">
        <v>479000</v>
      </c>
      <c r="Y2453">
        <v>3019000</v>
      </c>
      <c r="Z2453">
        <v>274976992</v>
      </c>
      <c r="AA2453">
        <v>14671000</v>
      </c>
      <c r="AB2453">
        <v>140228000</v>
      </c>
      <c r="AC2453">
        <v>54047000</v>
      </c>
      <c r="AF2453">
        <v>2271258112</v>
      </c>
      <c r="AG2453">
        <v>261312992</v>
      </c>
      <c r="AH2453">
        <v>238164992</v>
      </c>
      <c r="AI2453">
        <v>10609000</v>
      </c>
      <c r="AJ2453">
        <v>248773984</v>
      </c>
      <c r="AK2453">
        <v>41104000</v>
      </c>
      <c r="AL2453">
        <v>36269000</v>
      </c>
      <c r="AM2453">
        <v>2041783040</v>
      </c>
      <c r="AN2453">
        <v>972534976</v>
      </c>
      <c r="AO2453">
        <v>244032992</v>
      </c>
      <c r="AP2453">
        <v>1375175936</v>
      </c>
      <c r="AQ2453">
        <v>1494514944</v>
      </c>
      <c r="AR2453">
        <v>2271258112</v>
      </c>
      <c r="AS2453">
        <v>2041783040</v>
      </c>
      <c r="AT2453">
        <v>835</v>
      </c>
      <c r="AU2453">
        <v>0.8</v>
      </c>
      <c r="AW2453">
        <v>0.11894</v>
      </c>
      <c r="AX2453">
        <v>0.51014700000000002</v>
      </c>
      <c r="AY2453">
        <v>2.5366400000000001E-2</v>
      </c>
      <c r="AZ2453">
        <v>66861.5</v>
      </c>
    </row>
    <row r="2454" spans="1:52">
      <c r="A2454">
        <v>2006</v>
      </c>
      <c r="B2454">
        <v>195030</v>
      </c>
      <c r="C2454" t="s">
        <v>175</v>
      </c>
      <c r="D2454" t="s">
        <v>129</v>
      </c>
      <c r="E2454">
        <f t="shared" si="38"/>
        <v>1</v>
      </c>
      <c r="F2454">
        <f>IF(ISNA(VLOOKUP(B2454,criteria!$U$2:$U$174,1,0)),0,1)</f>
        <v>1</v>
      </c>
      <c r="G2454">
        <v>0.4387913434054716</v>
      </c>
      <c r="H2454">
        <v>0.22948073701842547</v>
      </c>
      <c r="I2454">
        <v>12245</v>
      </c>
      <c r="J2454">
        <v>5373</v>
      </c>
      <c r="K2454">
        <v>1233</v>
      </c>
      <c r="L2454">
        <v>0</v>
      </c>
      <c r="M2454">
        <v>1233</v>
      </c>
      <c r="N2454" t="s">
        <v>176</v>
      </c>
      <c r="O2454" t="s">
        <v>130</v>
      </c>
      <c r="P2454" t="s">
        <v>50</v>
      </c>
      <c r="Q2454" t="s">
        <v>52</v>
      </c>
      <c r="V2454">
        <v>242120992</v>
      </c>
      <c r="W2454">
        <v>144172992</v>
      </c>
      <c r="X2454">
        <v>516000</v>
      </c>
      <c r="Y2454">
        <v>2736000</v>
      </c>
      <c r="Z2454">
        <v>280230016</v>
      </c>
      <c r="AA2454">
        <v>13502000</v>
      </c>
      <c r="AB2454">
        <v>145872000</v>
      </c>
      <c r="AC2454">
        <v>71652000</v>
      </c>
      <c r="AF2454">
        <v>2535270912</v>
      </c>
      <c r="AG2454">
        <v>277872000</v>
      </c>
      <c r="AH2454">
        <v>264596992</v>
      </c>
      <c r="AI2454">
        <v>9371000</v>
      </c>
      <c r="AJ2454">
        <v>273968000</v>
      </c>
      <c r="AK2454">
        <v>48037000</v>
      </c>
      <c r="AL2454">
        <v>37326000</v>
      </c>
      <c r="AM2454">
        <v>2177080064</v>
      </c>
      <c r="AN2454">
        <v>1035748992</v>
      </c>
      <c r="AO2454">
        <v>272780992</v>
      </c>
      <c r="AP2454">
        <v>1494605056</v>
      </c>
      <c r="AQ2454">
        <v>1732436992</v>
      </c>
      <c r="AR2454">
        <v>2535270912</v>
      </c>
      <c r="AS2454">
        <v>2177080064</v>
      </c>
      <c r="AT2454">
        <v>888</v>
      </c>
      <c r="AU2454">
        <v>0.81100000000000005</v>
      </c>
      <c r="AW2454">
        <v>0.12749199999999999</v>
      </c>
      <c r="AX2454">
        <v>0.52098599999999995</v>
      </c>
      <c r="AY2454">
        <v>2.62329E-2</v>
      </c>
      <c r="AZ2454">
        <v>63864.5</v>
      </c>
    </row>
    <row r="2455" spans="1:52">
      <c r="A2455">
        <v>2007</v>
      </c>
      <c r="B2455">
        <v>195030</v>
      </c>
      <c r="C2455" t="s">
        <v>175</v>
      </c>
      <c r="D2455" t="s">
        <v>129</v>
      </c>
      <c r="E2455">
        <f t="shared" si="38"/>
        <v>1</v>
      </c>
      <c r="F2455">
        <f>IF(ISNA(VLOOKUP(B2455,criteria!$U$2:$U$174,1,0)),0,1)</f>
        <v>1</v>
      </c>
      <c r="G2455">
        <v>0.39810463659147871</v>
      </c>
      <c r="H2455">
        <v>0.23313004131418455</v>
      </c>
      <c r="I2455">
        <v>12768</v>
      </c>
      <c r="J2455">
        <v>5083</v>
      </c>
      <c r="K2455">
        <v>1185</v>
      </c>
      <c r="L2455">
        <v>0</v>
      </c>
      <c r="M2455">
        <v>1185</v>
      </c>
      <c r="N2455" t="s">
        <v>176</v>
      </c>
      <c r="O2455" t="s">
        <v>130</v>
      </c>
      <c r="P2455" t="s">
        <v>50</v>
      </c>
      <c r="Q2455" t="s">
        <v>52</v>
      </c>
      <c r="V2455">
        <v>269926016</v>
      </c>
      <c r="W2455">
        <v>161548000</v>
      </c>
      <c r="X2455">
        <v>477000</v>
      </c>
      <c r="Y2455">
        <v>2865000</v>
      </c>
      <c r="Z2455">
        <v>268935008</v>
      </c>
      <c r="AA2455">
        <v>23324000</v>
      </c>
      <c r="AB2455">
        <v>174548000</v>
      </c>
      <c r="AC2455">
        <v>79146000</v>
      </c>
      <c r="AF2455">
        <v>2312371968</v>
      </c>
      <c r="AG2455">
        <v>292979008</v>
      </c>
      <c r="AH2455">
        <v>291640000</v>
      </c>
      <c r="AI2455">
        <v>8690000</v>
      </c>
      <c r="AJ2455">
        <v>300329984</v>
      </c>
      <c r="AK2455">
        <v>49492000</v>
      </c>
      <c r="AL2455">
        <v>41251000</v>
      </c>
      <c r="AM2455">
        <v>2338735104</v>
      </c>
      <c r="AN2455">
        <v>1119634944</v>
      </c>
      <c r="AO2455">
        <v>294067008</v>
      </c>
      <c r="AP2455">
        <v>1732436992</v>
      </c>
      <c r="AQ2455">
        <v>1722210944</v>
      </c>
      <c r="AR2455">
        <v>2312371968</v>
      </c>
      <c r="AS2455">
        <v>2338735104</v>
      </c>
      <c r="AT2455">
        <v>883</v>
      </c>
      <c r="AU2455">
        <v>0.83699999999999997</v>
      </c>
      <c r="AW2455">
        <v>0.13192999999999999</v>
      </c>
      <c r="AX2455">
        <v>0.53901399999999999</v>
      </c>
      <c r="AY2455">
        <v>2.92608E-2</v>
      </c>
      <c r="AZ2455">
        <v>64340.5</v>
      </c>
    </row>
    <row r="2456" spans="1:52">
      <c r="A2456">
        <v>2008</v>
      </c>
      <c r="B2456">
        <v>195030</v>
      </c>
      <c r="C2456" t="s">
        <v>175</v>
      </c>
      <c r="D2456" t="s">
        <v>129</v>
      </c>
      <c r="E2456">
        <f t="shared" si="38"/>
        <v>1</v>
      </c>
      <c r="F2456">
        <f>IF(ISNA(VLOOKUP(B2456,criteria!$U$2:$U$174,1,0)),0,1)</f>
        <v>1</v>
      </c>
      <c r="G2456">
        <v>0.41145381399384712</v>
      </c>
      <c r="H2456">
        <v>0.24827453987730061</v>
      </c>
      <c r="I2456">
        <v>12677</v>
      </c>
      <c r="J2456">
        <v>5216</v>
      </c>
      <c r="K2456">
        <v>1295</v>
      </c>
      <c r="L2456">
        <v>0</v>
      </c>
      <c r="M2456">
        <v>1295</v>
      </c>
      <c r="N2456" t="s">
        <v>176</v>
      </c>
      <c r="O2456" t="s">
        <v>130</v>
      </c>
      <c r="P2456" t="s">
        <v>50</v>
      </c>
      <c r="Q2456" t="s">
        <v>52</v>
      </c>
      <c r="V2456">
        <v>300480000</v>
      </c>
      <c r="W2456">
        <v>180064000</v>
      </c>
      <c r="X2456">
        <v>478000</v>
      </c>
      <c r="Y2456">
        <v>2921000</v>
      </c>
      <c r="Z2456">
        <v>291020000</v>
      </c>
      <c r="AA2456">
        <v>24036000</v>
      </c>
      <c r="AB2456">
        <v>137144000</v>
      </c>
      <c r="AC2456">
        <v>58661000</v>
      </c>
      <c r="AF2456">
        <v>2004870016</v>
      </c>
      <c r="AG2456">
        <v>296424992</v>
      </c>
      <c r="AH2456">
        <v>297448000</v>
      </c>
      <c r="AI2456">
        <v>9487000</v>
      </c>
      <c r="AJ2456">
        <v>306935008</v>
      </c>
      <c r="AK2456">
        <v>55819000</v>
      </c>
      <c r="AL2456">
        <v>44732000</v>
      </c>
      <c r="AM2456">
        <v>2448374016</v>
      </c>
      <c r="AN2456">
        <v>1183075968</v>
      </c>
      <c r="AO2456">
        <v>310908992</v>
      </c>
      <c r="AP2456">
        <v>1722210944</v>
      </c>
      <c r="AQ2456">
        <v>1282924032</v>
      </c>
      <c r="AR2456">
        <v>2004870016</v>
      </c>
      <c r="AS2456">
        <v>2448374016</v>
      </c>
      <c r="AT2456">
        <v>872</v>
      </c>
      <c r="AU2456">
        <v>0.80300000000000005</v>
      </c>
      <c r="AW2456">
        <v>0.12330199999999999</v>
      </c>
      <c r="AX2456">
        <v>0.55172399999999999</v>
      </c>
      <c r="AY2456">
        <v>3.0303E-2</v>
      </c>
      <c r="AZ2456">
        <v>69304.5</v>
      </c>
    </row>
    <row r="2457" spans="1:52">
      <c r="A2457">
        <v>2009</v>
      </c>
      <c r="B2457">
        <v>195030</v>
      </c>
      <c r="C2457" t="s">
        <v>175</v>
      </c>
      <c r="D2457" t="s">
        <v>129</v>
      </c>
      <c r="E2457">
        <f t="shared" si="38"/>
        <v>1</v>
      </c>
      <c r="F2457">
        <f>IF(ISNA(VLOOKUP(B2457,criteria!$U$2:$U$174,1,0)),0,1)</f>
        <v>1</v>
      </c>
      <c r="G2457">
        <v>0.38692098092643051</v>
      </c>
      <c r="H2457">
        <v>0.23196756295347845</v>
      </c>
      <c r="I2457">
        <v>12111</v>
      </c>
      <c r="J2457">
        <v>4686</v>
      </c>
      <c r="K2457">
        <v>1087</v>
      </c>
      <c r="L2457">
        <v>0</v>
      </c>
      <c r="M2457">
        <v>1087</v>
      </c>
      <c r="N2457" t="s">
        <v>176</v>
      </c>
      <c r="O2457" t="s">
        <v>130</v>
      </c>
      <c r="P2457" t="s">
        <v>50</v>
      </c>
      <c r="Q2457" t="s">
        <v>52</v>
      </c>
      <c r="R2457">
        <v>-77.629099999999994</v>
      </c>
      <c r="S2457">
        <v>43.128599999999999</v>
      </c>
      <c r="V2457">
        <v>321252000</v>
      </c>
      <c r="W2457">
        <v>189030000</v>
      </c>
      <c r="X2457">
        <v>492000</v>
      </c>
      <c r="Y2457">
        <v>3946000</v>
      </c>
      <c r="Z2457">
        <v>308144992</v>
      </c>
      <c r="AA2457">
        <v>49952000</v>
      </c>
      <c r="AB2457">
        <v>111245000</v>
      </c>
      <c r="AC2457">
        <v>52882000</v>
      </c>
      <c r="AF2457">
        <v>2694878976</v>
      </c>
      <c r="AG2457">
        <v>296337984</v>
      </c>
      <c r="AH2457">
        <v>304556992</v>
      </c>
      <c r="AI2457">
        <v>10541000</v>
      </c>
      <c r="AJ2457">
        <v>315097984</v>
      </c>
      <c r="AK2457">
        <v>53376000</v>
      </c>
      <c r="AL2457">
        <v>42534000</v>
      </c>
      <c r="AM2457">
        <v>2518123008</v>
      </c>
      <c r="AN2457">
        <v>1217713280</v>
      </c>
      <c r="AO2457">
        <v>344083392</v>
      </c>
      <c r="AP2457">
        <v>1282924032</v>
      </c>
      <c r="AQ2457">
        <v>1367869952</v>
      </c>
      <c r="AR2457">
        <v>2694878976</v>
      </c>
      <c r="AS2457">
        <v>2518123008</v>
      </c>
      <c r="AT2457">
        <v>911</v>
      </c>
      <c r="AU2457">
        <v>0.84099999999999997</v>
      </c>
      <c r="AW2457">
        <v>0.126885</v>
      </c>
      <c r="AX2457">
        <v>0.55538200000000004</v>
      </c>
      <c r="AY2457">
        <v>3.3801400000000002E-2</v>
      </c>
      <c r="AZ2457">
        <v>70263</v>
      </c>
    </row>
    <row r="2458" spans="1:52">
      <c r="A2458">
        <v>2010</v>
      </c>
      <c r="B2458">
        <v>195030</v>
      </c>
      <c r="C2458" t="s">
        <v>175</v>
      </c>
      <c r="D2458" t="s">
        <v>129</v>
      </c>
      <c r="E2458">
        <f t="shared" si="38"/>
        <v>1</v>
      </c>
      <c r="F2458">
        <f>IF(ISNA(VLOOKUP(B2458,criteria!$U$2:$U$174,1,0)),0,1)</f>
        <v>1</v>
      </c>
      <c r="G2458">
        <v>0.37974134816848493</v>
      </c>
      <c r="H2458">
        <v>0.24904870624048706</v>
      </c>
      <c r="I2458">
        <v>13841</v>
      </c>
      <c r="J2458">
        <v>5256</v>
      </c>
      <c r="K2458">
        <v>1305</v>
      </c>
      <c r="L2458">
        <v>4</v>
      </c>
      <c r="M2458">
        <v>1309</v>
      </c>
      <c r="N2458" t="s">
        <v>176</v>
      </c>
      <c r="O2458" t="s">
        <v>130</v>
      </c>
      <c r="P2458" t="s">
        <v>50</v>
      </c>
      <c r="Q2458" t="s">
        <v>51</v>
      </c>
      <c r="R2458">
        <v>-77.629099999999994</v>
      </c>
      <c r="S2458">
        <v>43.128599999999999</v>
      </c>
      <c r="V2458">
        <v>343536992</v>
      </c>
      <c r="W2458">
        <v>201216000</v>
      </c>
      <c r="X2458">
        <v>504000</v>
      </c>
      <c r="Y2458">
        <v>2177000</v>
      </c>
      <c r="Z2458">
        <v>329223008</v>
      </c>
      <c r="AA2458">
        <v>50688000</v>
      </c>
      <c r="AB2458">
        <v>121840000</v>
      </c>
      <c r="AC2458">
        <v>56048000</v>
      </c>
      <c r="AF2458">
        <v>2945974016</v>
      </c>
      <c r="AG2458">
        <v>300191008</v>
      </c>
      <c r="AH2458">
        <v>334396000</v>
      </c>
      <c r="AI2458">
        <v>10235000</v>
      </c>
      <c r="AJ2458">
        <v>344631008</v>
      </c>
      <c r="AK2458">
        <v>60165000</v>
      </c>
      <c r="AL2458">
        <v>45212000</v>
      </c>
      <c r="AM2458">
        <v>2651237120</v>
      </c>
      <c r="AN2458">
        <v>1278763776</v>
      </c>
      <c r="AO2458">
        <v>357578976</v>
      </c>
      <c r="AP2458">
        <v>1367869952</v>
      </c>
      <c r="AQ2458">
        <v>1622812032</v>
      </c>
      <c r="AR2458">
        <v>2945974016</v>
      </c>
      <c r="AS2458">
        <v>2651237120</v>
      </c>
      <c r="AT2458">
        <v>919</v>
      </c>
      <c r="AU2458">
        <v>0.83099999999999996</v>
      </c>
      <c r="AW2458">
        <v>0.12898200000000001</v>
      </c>
      <c r="AX2458">
        <v>0.55039199999999999</v>
      </c>
      <c r="AY2458">
        <v>3.2898200000000002E-2</v>
      </c>
      <c r="AZ2458">
        <v>71111</v>
      </c>
    </row>
    <row r="2459" spans="1:52">
      <c r="A2459">
        <v>2011</v>
      </c>
      <c r="B2459">
        <v>195030</v>
      </c>
      <c r="C2459" t="s">
        <v>175</v>
      </c>
      <c r="D2459" t="s">
        <v>129</v>
      </c>
      <c r="E2459">
        <f t="shared" si="38"/>
        <v>1</v>
      </c>
      <c r="F2459">
        <f>IF(ISNA(VLOOKUP(B2459,criteria!$U$2:$U$174,1,0)),0,1)</f>
        <v>1</v>
      </c>
      <c r="G2459">
        <v>0.34095314484325911</v>
      </c>
      <c r="H2459">
        <v>0.2495589100176436</v>
      </c>
      <c r="I2459">
        <v>14961</v>
      </c>
      <c r="J2459">
        <v>5101</v>
      </c>
      <c r="K2459">
        <v>1273</v>
      </c>
      <c r="L2459">
        <v>0</v>
      </c>
      <c r="M2459">
        <v>1273</v>
      </c>
      <c r="N2459" t="s">
        <v>176</v>
      </c>
      <c r="O2459" t="s">
        <v>130</v>
      </c>
      <c r="P2459" t="s">
        <v>50</v>
      </c>
      <c r="Q2459" t="s">
        <v>51</v>
      </c>
      <c r="R2459">
        <v>-77.631600000000006</v>
      </c>
      <c r="S2459">
        <v>43.126600000000003</v>
      </c>
      <c r="T2459">
        <v>1.2E-2</v>
      </c>
      <c r="U2459">
        <v>1230</v>
      </c>
      <c r="V2459">
        <v>360695008</v>
      </c>
      <c r="W2459">
        <v>209264992</v>
      </c>
      <c r="X2459">
        <v>507000</v>
      </c>
      <c r="Y2459">
        <v>4660000</v>
      </c>
      <c r="Z2459">
        <v>304281984</v>
      </c>
      <c r="AA2459">
        <v>21874000</v>
      </c>
      <c r="AB2459">
        <v>183646000</v>
      </c>
      <c r="AC2459">
        <v>48682000</v>
      </c>
      <c r="AF2459">
        <v>2755034112</v>
      </c>
      <c r="AG2459">
        <v>313697984</v>
      </c>
      <c r="AH2459">
        <v>315548000</v>
      </c>
      <c r="AI2459">
        <v>8337000</v>
      </c>
      <c r="AJ2459">
        <v>323884992</v>
      </c>
      <c r="AK2459">
        <v>59377000</v>
      </c>
      <c r="AL2459">
        <v>50325000</v>
      </c>
      <c r="AM2459">
        <v>2731929088</v>
      </c>
      <c r="AN2459">
        <v>1339589248</v>
      </c>
      <c r="AO2459">
        <v>389162976</v>
      </c>
      <c r="AP2459">
        <v>1622812032</v>
      </c>
      <c r="AQ2459">
        <v>1581773056</v>
      </c>
      <c r="AR2459">
        <v>2755034112</v>
      </c>
      <c r="AS2459">
        <v>2731929088</v>
      </c>
      <c r="AT2459">
        <v>1041</v>
      </c>
      <c r="AU2459">
        <v>0.85399999999999998</v>
      </c>
      <c r="AW2459">
        <v>0.12920200000000001</v>
      </c>
      <c r="AX2459">
        <v>0.54096599999999995</v>
      </c>
      <c r="AY2459">
        <v>2.8886599999999998E-2</v>
      </c>
      <c r="AZ2459">
        <v>72155.5</v>
      </c>
    </row>
    <row r="2460" spans="1:52">
      <c r="A2460">
        <v>2012</v>
      </c>
      <c r="B2460">
        <v>195030</v>
      </c>
      <c r="C2460" t="s">
        <v>175</v>
      </c>
      <c r="D2460" t="s">
        <v>129</v>
      </c>
      <c r="E2460">
        <f t="shared" si="38"/>
        <v>1</v>
      </c>
      <c r="F2460">
        <f>IF(ISNA(VLOOKUP(B2460,criteria!$U$2:$U$174,1,0)),0,1)</f>
        <v>1</v>
      </c>
      <c r="G2460">
        <v>0.35320900642424996</v>
      </c>
      <c r="H2460">
        <v>0.23715345223379833</v>
      </c>
      <c r="I2460">
        <v>16033</v>
      </c>
      <c r="J2460">
        <v>5663</v>
      </c>
      <c r="K2460">
        <v>1343</v>
      </c>
      <c r="L2460">
        <v>0</v>
      </c>
      <c r="M2460">
        <v>1343</v>
      </c>
      <c r="N2460" t="s">
        <v>176</v>
      </c>
      <c r="O2460" t="s">
        <v>130</v>
      </c>
      <c r="P2460" t="s">
        <v>50</v>
      </c>
      <c r="Q2460" t="s">
        <v>51</v>
      </c>
      <c r="R2460">
        <v>-77.631399999999999</v>
      </c>
      <c r="S2460">
        <v>43.125999999999998</v>
      </c>
      <c r="T2460">
        <v>2.1999999999999999E-2</v>
      </c>
      <c r="U2460">
        <v>1269</v>
      </c>
      <c r="V2460">
        <v>387638016</v>
      </c>
      <c r="W2460">
        <v>225164992</v>
      </c>
      <c r="X2460">
        <v>452000</v>
      </c>
      <c r="Y2460">
        <v>4485000</v>
      </c>
      <c r="Z2460">
        <v>301015008</v>
      </c>
      <c r="AA2460">
        <v>24271000</v>
      </c>
      <c r="AB2460">
        <v>155058000</v>
      </c>
      <c r="AC2460">
        <v>41256000</v>
      </c>
      <c r="AF2460">
        <v>3160755968</v>
      </c>
      <c r="AG2460">
        <v>318347008</v>
      </c>
      <c r="AH2460">
        <v>302371008</v>
      </c>
      <c r="AI2460">
        <v>8287000</v>
      </c>
      <c r="AJ2460">
        <v>310658016</v>
      </c>
      <c r="AK2460">
        <v>62211000</v>
      </c>
      <c r="AL2460">
        <v>55018000</v>
      </c>
      <c r="AM2460">
        <v>2933806080</v>
      </c>
      <c r="AN2460">
        <v>1442418176</v>
      </c>
      <c r="AO2460">
        <v>408120256</v>
      </c>
      <c r="AP2460">
        <v>1581773056</v>
      </c>
      <c r="AQ2460">
        <v>1730829056</v>
      </c>
      <c r="AR2460">
        <v>3160755968</v>
      </c>
      <c r="AS2460">
        <v>2933806080</v>
      </c>
      <c r="AT2460">
        <v>1006</v>
      </c>
      <c r="AU2460">
        <v>0.85199999999999998</v>
      </c>
      <c r="AW2460">
        <v>0.152141</v>
      </c>
      <c r="AX2460">
        <v>0.54307300000000003</v>
      </c>
      <c r="AY2460">
        <v>3.9798500000000001E-2</v>
      </c>
      <c r="AZ2460">
        <v>72235</v>
      </c>
    </row>
    <row r="2461" spans="1:52">
      <c r="A2461">
        <v>2013</v>
      </c>
      <c r="B2461">
        <v>195030</v>
      </c>
      <c r="C2461" t="s">
        <v>175</v>
      </c>
      <c r="D2461" t="s">
        <v>129</v>
      </c>
      <c r="E2461">
        <f t="shared" si="38"/>
        <v>1</v>
      </c>
      <c r="F2461">
        <f>IF(ISNA(VLOOKUP(B2461,criteria!$U$2:$U$174,1,0)),0,1)</f>
        <v>1</v>
      </c>
      <c r="G2461">
        <v>0.35681976339596383</v>
      </c>
      <c r="H2461">
        <v>0.23923289452299693</v>
      </c>
      <c r="I2461">
        <v>17244</v>
      </c>
      <c r="J2461">
        <v>6153</v>
      </c>
      <c r="K2461">
        <v>1472</v>
      </c>
      <c r="L2461">
        <v>0</v>
      </c>
      <c r="M2461">
        <v>1472</v>
      </c>
      <c r="N2461" t="s">
        <v>176</v>
      </c>
      <c r="O2461" t="s">
        <v>130</v>
      </c>
      <c r="P2461" t="s">
        <v>50</v>
      </c>
      <c r="Q2461" t="s">
        <v>51</v>
      </c>
      <c r="R2461">
        <v>-77.631</v>
      </c>
      <c r="S2461">
        <v>43.126399999999997</v>
      </c>
      <c r="T2461">
        <v>2.5000000000000001E-2</v>
      </c>
      <c r="U2461">
        <v>1539</v>
      </c>
      <c r="V2461">
        <v>420390016</v>
      </c>
      <c r="W2461">
        <v>242486000</v>
      </c>
      <c r="X2461">
        <v>460000</v>
      </c>
      <c r="Y2461">
        <v>4184000</v>
      </c>
      <c r="Z2461">
        <v>261996992</v>
      </c>
      <c r="AA2461">
        <v>15511000</v>
      </c>
      <c r="AB2461">
        <v>178378000</v>
      </c>
      <c r="AC2461">
        <v>46520000</v>
      </c>
      <c r="AF2461">
        <v>3467350016</v>
      </c>
      <c r="AG2461">
        <v>321019008</v>
      </c>
      <c r="AH2461">
        <v>284560000</v>
      </c>
      <c r="AI2461">
        <v>9442000</v>
      </c>
      <c r="AJ2461">
        <v>294001984</v>
      </c>
      <c r="AK2461">
        <v>62359000</v>
      </c>
      <c r="AL2461">
        <v>58448000</v>
      </c>
      <c r="AM2461">
        <v>3081122048</v>
      </c>
      <c r="AN2461">
        <v>1508886016</v>
      </c>
      <c r="AO2461">
        <v>431018688</v>
      </c>
      <c r="AP2461">
        <v>1730829056</v>
      </c>
      <c r="AQ2461">
        <v>2015282560</v>
      </c>
      <c r="AR2461">
        <v>3467350016</v>
      </c>
      <c r="AS2461">
        <v>3081122048</v>
      </c>
      <c r="AT2461">
        <v>1076</v>
      </c>
      <c r="AU2461">
        <v>0.83899999999999997</v>
      </c>
      <c r="AW2461">
        <v>0.15445200000000001</v>
      </c>
      <c r="AX2461">
        <v>0.54057999999999995</v>
      </c>
      <c r="AY2461">
        <v>3.6399399999999998E-2</v>
      </c>
      <c r="AZ2461">
        <v>69686</v>
      </c>
    </row>
    <row r="2462" spans="1:52">
      <c r="A2462">
        <v>2014</v>
      </c>
      <c r="B2462">
        <v>195030</v>
      </c>
      <c r="C2462" t="s">
        <v>175</v>
      </c>
      <c r="D2462" t="s">
        <v>129</v>
      </c>
      <c r="E2462">
        <f t="shared" si="38"/>
        <v>1</v>
      </c>
      <c r="F2462">
        <f>IF(ISNA(VLOOKUP(B2462,criteria!$U$2:$U$174,1,0)),0,1)</f>
        <v>1</v>
      </c>
      <c r="G2462">
        <v>0.36406931374799173</v>
      </c>
      <c r="H2462">
        <v>0.22631993695823482</v>
      </c>
      <c r="I2462">
        <v>17428</v>
      </c>
      <c r="J2462">
        <v>6345</v>
      </c>
      <c r="K2462">
        <v>1436</v>
      </c>
      <c r="M2462">
        <v>1436</v>
      </c>
      <c r="T2462">
        <v>0.02</v>
      </c>
      <c r="U2462">
        <v>1625</v>
      </c>
      <c r="V2462">
        <v>437659008</v>
      </c>
      <c r="W2462">
        <v>259855008</v>
      </c>
      <c r="X2462">
        <v>119000</v>
      </c>
      <c r="Y2462">
        <v>4104000</v>
      </c>
      <c r="Z2462">
        <v>257367008</v>
      </c>
      <c r="AA2462">
        <v>18911000</v>
      </c>
      <c r="AB2462">
        <v>167795008</v>
      </c>
      <c r="AC2462">
        <v>63834000</v>
      </c>
      <c r="AF2462">
        <v>3416519936</v>
      </c>
      <c r="AG2462">
        <v>341289984</v>
      </c>
      <c r="AH2462">
        <v>299825984</v>
      </c>
      <c r="AI2462">
        <v>16288000</v>
      </c>
      <c r="AJ2462">
        <v>316113984</v>
      </c>
      <c r="AK2462">
        <v>61850000</v>
      </c>
      <c r="AL2462">
        <v>60580000</v>
      </c>
      <c r="AM2462">
        <v>3328762112</v>
      </c>
      <c r="AN2462">
        <v>1599368704</v>
      </c>
      <c r="AO2462">
        <v>469087136</v>
      </c>
      <c r="AP2462">
        <v>2015282560</v>
      </c>
      <c r="AQ2462">
        <v>2050199040</v>
      </c>
      <c r="AR2462">
        <v>3416519936</v>
      </c>
      <c r="AS2462">
        <v>3328762112</v>
      </c>
      <c r="AT2462">
        <v>1054</v>
      </c>
      <c r="AU2462">
        <v>0.88200000000000001</v>
      </c>
      <c r="AW2462">
        <v>0.143514</v>
      </c>
      <c r="AX2462">
        <v>0.54443299999999994</v>
      </c>
      <c r="AY2462">
        <v>2.86006E-2</v>
      </c>
      <c r="AZ2462">
        <v>65490</v>
      </c>
    </row>
    <row r="2463" spans="1:52">
      <c r="A2463">
        <v>2015</v>
      </c>
      <c r="B2463">
        <v>195030</v>
      </c>
      <c r="C2463" t="s">
        <v>175</v>
      </c>
      <c r="D2463" t="s">
        <v>129</v>
      </c>
      <c r="E2463">
        <f t="shared" si="38"/>
        <v>1</v>
      </c>
      <c r="F2463">
        <f>IF(ISNA(VLOOKUP(B2463,criteria!$U$2:$U$174,1,0)),0,1)</f>
        <v>1</v>
      </c>
      <c r="G2463">
        <v>0.33820902188476998</v>
      </c>
      <c r="H2463">
        <v>0.23109937273027401</v>
      </c>
      <c r="I2463">
        <v>17912</v>
      </c>
      <c r="J2463">
        <v>6058</v>
      </c>
      <c r="K2463">
        <v>1400</v>
      </c>
      <c r="M2463">
        <v>1400</v>
      </c>
      <c r="N2463" t="s">
        <v>176</v>
      </c>
      <c r="O2463" t="s">
        <v>130</v>
      </c>
      <c r="P2463" t="s">
        <v>50</v>
      </c>
      <c r="Q2463" t="s">
        <v>51</v>
      </c>
      <c r="R2463">
        <v>-77.631</v>
      </c>
      <c r="S2463">
        <v>43.126399999999997</v>
      </c>
      <c r="T2463">
        <v>1.2E-2</v>
      </c>
      <c r="U2463">
        <v>1710</v>
      </c>
      <c r="V2463">
        <v>458446016</v>
      </c>
      <c r="W2463">
        <v>269323008</v>
      </c>
      <c r="X2463">
        <v>130627</v>
      </c>
      <c r="Y2463">
        <v>3693165</v>
      </c>
      <c r="Z2463">
        <v>263455632</v>
      </c>
      <c r="AA2463">
        <v>15861963</v>
      </c>
      <c r="AB2463">
        <v>169612592</v>
      </c>
      <c r="AC2463">
        <v>87281808</v>
      </c>
      <c r="AF2463">
        <v>3487752960</v>
      </c>
      <c r="AG2463">
        <v>401425984</v>
      </c>
      <c r="AH2463">
        <v>294144992</v>
      </c>
      <c r="AI2463">
        <v>17616000</v>
      </c>
      <c r="AJ2463">
        <v>311760992</v>
      </c>
      <c r="AK2463">
        <v>60059000</v>
      </c>
      <c r="AL2463">
        <v>64431000</v>
      </c>
      <c r="AM2463">
        <v>3650678016</v>
      </c>
      <c r="AN2463">
        <v>1714297728</v>
      </c>
      <c r="AO2463">
        <v>518172992</v>
      </c>
      <c r="AP2463">
        <v>2050199040</v>
      </c>
      <c r="AQ2463">
        <v>1927497984</v>
      </c>
      <c r="AR2463">
        <v>3487752960</v>
      </c>
      <c r="AS2463">
        <v>3650678016</v>
      </c>
      <c r="AT2463">
        <v>1115</v>
      </c>
      <c r="AU2463">
        <v>0.85399999999999998</v>
      </c>
      <c r="AW2463">
        <v>0.136043</v>
      </c>
      <c r="AX2463">
        <v>0.53495899999999996</v>
      </c>
      <c r="AY2463">
        <v>2.3306199999999999E-2</v>
      </c>
      <c r="AZ2463">
        <v>61382</v>
      </c>
    </row>
    <row r="2464" spans="1:52">
      <c r="A2464">
        <v>2016</v>
      </c>
      <c r="B2464">
        <v>195030</v>
      </c>
      <c r="C2464" t="s">
        <v>175</v>
      </c>
      <c r="D2464" t="s">
        <v>129</v>
      </c>
      <c r="E2464">
        <f t="shared" si="38"/>
        <v>1</v>
      </c>
      <c r="F2464">
        <f>IF(ISNA(VLOOKUP(B2464,criteria!$U$2:$U$174,1,0)),0,1)</f>
        <v>1</v>
      </c>
      <c r="G2464">
        <v>0.3553331426937375</v>
      </c>
      <c r="H2464">
        <v>0.23515210043457266</v>
      </c>
      <c r="I2464">
        <v>17485</v>
      </c>
      <c r="J2464">
        <v>6213</v>
      </c>
      <c r="K2464">
        <v>1461</v>
      </c>
      <c r="M2464">
        <v>1461</v>
      </c>
      <c r="N2464" t="s">
        <v>176</v>
      </c>
      <c r="O2464" t="s">
        <v>130</v>
      </c>
      <c r="P2464" t="s">
        <v>50</v>
      </c>
      <c r="Q2464" t="s">
        <v>51</v>
      </c>
      <c r="R2464">
        <v>-77.631200000000007</v>
      </c>
      <c r="S2464">
        <v>43.126399999999997</v>
      </c>
      <c r="T2464">
        <v>1.6E-2</v>
      </c>
      <c r="U2464">
        <v>1615</v>
      </c>
      <c r="V2464">
        <v>475519008</v>
      </c>
      <c r="W2464">
        <v>262930000</v>
      </c>
      <c r="X2464">
        <v>137549</v>
      </c>
      <c r="Y2464">
        <v>4112024</v>
      </c>
      <c r="Z2464">
        <v>266876128</v>
      </c>
      <c r="AA2464">
        <v>17744044</v>
      </c>
      <c r="AB2464">
        <v>181830848</v>
      </c>
      <c r="AC2464">
        <v>65288976</v>
      </c>
      <c r="AF2464">
        <v>4181702912</v>
      </c>
      <c r="AG2464">
        <v>364292992</v>
      </c>
      <c r="AH2464">
        <v>288408992</v>
      </c>
      <c r="AI2464">
        <v>17880000</v>
      </c>
      <c r="AJ2464">
        <v>306288992</v>
      </c>
      <c r="AK2464">
        <v>62006000</v>
      </c>
      <c r="AL2464">
        <v>66649000</v>
      </c>
      <c r="AM2464">
        <v>3903041024</v>
      </c>
      <c r="AN2464">
        <v>1863422720</v>
      </c>
      <c r="AO2464">
        <v>509585248</v>
      </c>
      <c r="AP2464">
        <v>1927497984</v>
      </c>
      <c r="AQ2464">
        <v>2121389952</v>
      </c>
      <c r="AR2464">
        <v>4181702912</v>
      </c>
      <c r="AS2464">
        <v>3903041024</v>
      </c>
      <c r="AT2464">
        <v>1081</v>
      </c>
      <c r="AU2464">
        <v>0.85299999999999998</v>
      </c>
      <c r="AW2464">
        <v>0.14061599999999999</v>
      </c>
      <c r="AX2464">
        <v>0.549099</v>
      </c>
      <c r="AY2464">
        <v>1.8012799999999999E-2</v>
      </c>
      <c r="AZ2464">
        <v>62874</v>
      </c>
    </row>
    <row r="2465" spans="1:52">
      <c r="A2465">
        <v>2017</v>
      </c>
      <c r="B2465">
        <v>195030</v>
      </c>
      <c r="C2465" t="s">
        <v>175</v>
      </c>
      <c r="D2465" t="s">
        <v>129</v>
      </c>
      <c r="E2465">
        <f t="shared" si="38"/>
        <v>1</v>
      </c>
      <c r="F2465">
        <f>IF(ISNA(VLOOKUP(B2465,criteria!$U$2:$U$174,1,0)),0,1)</f>
        <v>1</v>
      </c>
      <c r="G2465">
        <v>0.34211354811627664</v>
      </c>
      <c r="H2465">
        <v>0.23773006134969324</v>
      </c>
      <c r="I2465">
        <v>19058</v>
      </c>
      <c r="J2465">
        <v>6520</v>
      </c>
      <c r="K2465">
        <v>1550</v>
      </c>
      <c r="M2465">
        <v>1550</v>
      </c>
      <c r="N2465" t="s">
        <v>176</v>
      </c>
      <c r="O2465" t="s">
        <v>130</v>
      </c>
      <c r="P2465" t="s">
        <v>50</v>
      </c>
      <c r="Q2465" t="s">
        <v>51</v>
      </c>
      <c r="R2465">
        <v>-77.631200000000007</v>
      </c>
      <c r="S2465">
        <v>43.126399999999997</v>
      </c>
      <c r="T2465">
        <v>1.6E-2</v>
      </c>
      <c r="U2465">
        <v>1673</v>
      </c>
      <c r="V2465">
        <v>494361984</v>
      </c>
      <c r="W2465">
        <v>268595008</v>
      </c>
      <c r="X2465">
        <v>144455</v>
      </c>
      <c r="Y2465">
        <v>2706732</v>
      </c>
      <c r="Z2465">
        <v>284760736</v>
      </c>
      <c r="AA2465">
        <v>15621096</v>
      </c>
      <c r="AB2465">
        <v>211968544</v>
      </c>
      <c r="AC2465">
        <v>82181640</v>
      </c>
      <c r="AF2465">
        <v>4518222848</v>
      </c>
      <c r="AG2465">
        <v>370096000</v>
      </c>
      <c r="AH2465">
        <v>303255008</v>
      </c>
      <c r="AI2465">
        <v>18419000</v>
      </c>
      <c r="AJ2465">
        <v>321674016</v>
      </c>
      <c r="AK2465">
        <v>70686000</v>
      </c>
      <c r="AL2465">
        <v>72362000</v>
      </c>
      <c r="AM2465">
        <v>4301100032</v>
      </c>
      <c r="AN2465">
        <v>2003744256</v>
      </c>
      <c r="AO2465">
        <v>558031424</v>
      </c>
      <c r="AP2465">
        <v>2121389952</v>
      </c>
      <c r="AQ2465">
        <v>2257357056</v>
      </c>
      <c r="AR2465">
        <v>4518222848</v>
      </c>
      <c r="AS2465">
        <v>4301100032</v>
      </c>
    </row>
    <row r="2466" spans="1:52">
      <c r="A2466">
        <v>1990</v>
      </c>
      <c r="B2466">
        <v>195809</v>
      </c>
      <c r="C2466" t="s">
        <v>272</v>
      </c>
      <c r="D2466" t="s">
        <v>129</v>
      </c>
      <c r="E2466">
        <f t="shared" si="38"/>
        <v>0</v>
      </c>
      <c r="F2466">
        <f>IF(ISNA(VLOOKUP(B2466,criteria!$U$2:$U$174,1,0)),0,1)</f>
        <v>1</v>
      </c>
      <c r="G2466" t="s">
        <v>636</v>
      </c>
      <c r="H2466" t="s">
        <v>636</v>
      </c>
      <c r="N2466">
        <v>11439</v>
      </c>
      <c r="O2466" t="s">
        <v>130</v>
      </c>
      <c r="V2466">
        <v>125457000</v>
      </c>
      <c r="Y2466">
        <v>9000</v>
      </c>
      <c r="Z2466">
        <v>6753000</v>
      </c>
      <c r="AA2466">
        <v>1310000</v>
      </c>
      <c r="AB2466">
        <v>2309000</v>
      </c>
      <c r="AC2466">
        <v>4414000</v>
      </c>
      <c r="AF2466">
        <v>146795008</v>
      </c>
      <c r="AG2466">
        <v>52769000</v>
      </c>
      <c r="AH2466">
        <v>1802000</v>
      </c>
      <c r="AJ2466">
        <v>1802000</v>
      </c>
      <c r="AK2466">
        <v>18829000</v>
      </c>
      <c r="AL2466">
        <v>8343000</v>
      </c>
      <c r="AM2466">
        <v>147204992</v>
      </c>
      <c r="AN2466">
        <v>64174000</v>
      </c>
      <c r="AO2466">
        <v>19302000</v>
      </c>
    </row>
    <row r="2467" spans="1:52">
      <c r="A2467">
        <v>1991</v>
      </c>
      <c r="B2467">
        <v>195809</v>
      </c>
      <c r="C2467" t="s">
        <v>272</v>
      </c>
      <c r="D2467" t="s">
        <v>129</v>
      </c>
      <c r="E2467">
        <f t="shared" si="38"/>
        <v>0</v>
      </c>
      <c r="F2467">
        <f>IF(ISNA(VLOOKUP(B2467,criteria!$U$2:$U$174,1,0)),0,1)</f>
        <v>1</v>
      </c>
      <c r="G2467" t="s">
        <v>636</v>
      </c>
      <c r="H2467" t="s">
        <v>636</v>
      </c>
      <c r="N2467">
        <v>11439</v>
      </c>
      <c r="O2467" t="s">
        <v>130</v>
      </c>
      <c r="V2467">
        <v>137036992</v>
      </c>
      <c r="Y2467">
        <v>21000</v>
      </c>
      <c r="Z2467">
        <v>8329000</v>
      </c>
      <c r="AA2467">
        <v>16575000</v>
      </c>
      <c r="AB2467">
        <v>3401000</v>
      </c>
      <c r="AC2467">
        <v>6183000</v>
      </c>
      <c r="AF2467">
        <v>179972992</v>
      </c>
      <c r="AG2467">
        <v>55164000</v>
      </c>
      <c r="AH2467">
        <v>1894000</v>
      </c>
      <c r="AJ2467">
        <v>1894000</v>
      </c>
      <c r="AK2467">
        <v>20190000</v>
      </c>
      <c r="AL2467">
        <v>8936000</v>
      </c>
      <c r="AM2467">
        <v>184347008</v>
      </c>
      <c r="AN2467">
        <v>69719000</v>
      </c>
      <c r="AO2467">
        <v>20855000</v>
      </c>
    </row>
    <row r="2468" spans="1:52">
      <c r="A2468">
        <v>1992</v>
      </c>
      <c r="B2468">
        <v>195809</v>
      </c>
      <c r="C2468" t="s">
        <v>272</v>
      </c>
      <c r="D2468" t="s">
        <v>129</v>
      </c>
      <c r="E2468">
        <f t="shared" si="38"/>
        <v>0</v>
      </c>
      <c r="F2468">
        <f>IF(ISNA(VLOOKUP(B2468,criteria!$U$2:$U$174,1,0)),0,1)</f>
        <v>1</v>
      </c>
      <c r="G2468" t="s">
        <v>636</v>
      </c>
      <c r="H2468" t="s">
        <v>636</v>
      </c>
      <c r="N2468">
        <v>11439</v>
      </c>
      <c r="O2468" t="s">
        <v>130</v>
      </c>
      <c r="V2468">
        <v>142718272</v>
      </c>
      <c r="Y2468">
        <v>21871</v>
      </c>
      <c r="Z2468">
        <v>8645034</v>
      </c>
      <c r="AA2468">
        <v>17262168</v>
      </c>
      <c r="AB2468">
        <v>3401000</v>
      </c>
      <c r="AC2468">
        <v>6183000</v>
      </c>
      <c r="AF2468">
        <v>186936640</v>
      </c>
      <c r="AG2468">
        <v>57257132</v>
      </c>
      <c r="AH2468">
        <v>1894000</v>
      </c>
      <c r="AJ2468">
        <v>1894000</v>
      </c>
      <c r="AK2468">
        <v>20190000</v>
      </c>
      <c r="AL2468">
        <v>9275066</v>
      </c>
      <c r="AM2468">
        <v>188356032</v>
      </c>
      <c r="AN2468">
        <v>71520760</v>
      </c>
      <c r="AO2468">
        <v>20855000</v>
      </c>
    </row>
    <row r="2469" spans="1:52">
      <c r="A2469">
        <v>1993</v>
      </c>
      <c r="B2469">
        <v>195809</v>
      </c>
      <c r="C2469" t="s">
        <v>262</v>
      </c>
      <c r="D2469" t="s">
        <v>129</v>
      </c>
      <c r="E2469">
        <f t="shared" si="38"/>
        <v>0</v>
      </c>
      <c r="F2469">
        <f>IF(ISNA(VLOOKUP(B2469,criteria!$U$2:$U$174,1,0)),0,1)</f>
        <v>1</v>
      </c>
      <c r="G2469" t="s">
        <v>636</v>
      </c>
      <c r="H2469" t="s">
        <v>636</v>
      </c>
      <c r="N2469">
        <v>11439</v>
      </c>
      <c r="O2469" t="s">
        <v>130</v>
      </c>
      <c r="V2469">
        <v>157250000</v>
      </c>
      <c r="Z2469">
        <v>9357000</v>
      </c>
      <c r="AA2469">
        <v>17380000</v>
      </c>
      <c r="AB2469">
        <v>3056000</v>
      </c>
      <c r="AC2469">
        <v>6612000</v>
      </c>
      <c r="AF2469">
        <v>203540992</v>
      </c>
      <c r="AG2469">
        <v>63874000</v>
      </c>
      <c r="AH2469">
        <v>2119000</v>
      </c>
      <c r="AJ2469">
        <v>2119000</v>
      </c>
      <c r="AK2469">
        <v>25354000</v>
      </c>
      <c r="AL2469">
        <v>9939000</v>
      </c>
      <c r="AM2469">
        <v>204044992</v>
      </c>
      <c r="AN2469">
        <v>78965000</v>
      </c>
      <c r="AO2469">
        <v>24799000</v>
      </c>
    </row>
    <row r="2470" spans="1:52">
      <c r="A2470">
        <v>1994</v>
      </c>
      <c r="B2470">
        <v>195809</v>
      </c>
      <c r="C2470" t="s">
        <v>262</v>
      </c>
      <c r="D2470" t="s">
        <v>129</v>
      </c>
      <c r="E2470">
        <f t="shared" si="38"/>
        <v>0</v>
      </c>
      <c r="F2470">
        <f>IF(ISNA(VLOOKUP(B2470,criteria!$U$2:$U$174,1,0)),0,1)</f>
        <v>1</v>
      </c>
      <c r="G2470" t="s">
        <v>636</v>
      </c>
      <c r="H2470" t="s">
        <v>636</v>
      </c>
      <c r="N2470">
        <v>11439</v>
      </c>
      <c r="O2470" t="s">
        <v>130</v>
      </c>
      <c r="V2470">
        <v>167703008</v>
      </c>
      <c r="Y2470">
        <v>2000</v>
      </c>
      <c r="Z2470">
        <v>9938000</v>
      </c>
      <c r="AA2470">
        <v>17492000</v>
      </c>
      <c r="AB2470">
        <v>6030000</v>
      </c>
      <c r="AC2470">
        <v>2726000</v>
      </c>
      <c r="AF2470">
        <v>212388000</v>
      </c>
      <c r="AG2470">
        <v>67115000</v>
      </c>
      <c r="AH2470">
        <v>1703000</v>
      </c>
      <c r="AJ2470">
        <v>1703000</v>
      </c>
      <c r="AK2470">
        <v>28926000</v>
      </c>
      <c r="AL2470">
        <v>10372000</v>
      </c>
      <c r="AM2470">
        <v>212386000</v>
      </c>
      <c r="AN2470">
        <v>82354000</v>
      </c>
      <c r="AO2470">
        <v>27292000</v>
      </c>
    </row>
    <row r="2471" spans="1:52">
      <c r="A2471">
        <v>1995</v>
      </c>
      <c r="B2471">
        <v>195809</v>
      </c>
      <c r="C2471" t="s">
        <v>262</v>
      </c>
      <c r="D2471" t="s">
        <v>129</v>
      </c>
      <c r="E2471">
        <f t="shared" si="38"/>
        <v>0</v>
      </c>
      <c r="F2471">
        <f>IF(ISNA(VLOOKUP(B2471,criteria!$U$2:$U$174,1,0)),0,1)</f>
        <v>1</v>
      </c>
      <c r="G2471" t="s">
        <v>636</v>
      </c>
      <c r="H2471" t="s">
        <v>636</v>
      </c>
      <c r="N2471">
        <v>11439</v>
      </c>
      <c r="O2471" t="s">
        <v>130</v>
      </c>
      <c r="V2471">
        <v>174746272</v>
      </c>
      <c r="Y2471">
        <v>6820</v>
      </c>
      <c r="Z2471">
        <v>10476225</v>
      </c>
      <c r="AA2471">
        <v>881298</v>
      </c>
      <c r="AB2471">
        <v>3029785</v>
      </c>
      <c r="AC2471">
        <v>11885197</v>
      </c>
      <c r="AF2471">
        <v>207633648</v>
      </c>
      <c r="AG2471">
        <v>68354200</v>
      </c>
      <c r="AH2471">
        <v>2578189</v>
      </c>
      <c r="AJ2471">
        <v>2578189</v>
      </c>
      <c r="AK2471">
        <v>27240060</v>
      </c>
      <c r="AL2471">
        <v>10894248</v>
      </c>
      <c r="AM2471">
        <v>207633648</v>
      </c>
      <c r="AN2471">
        <v>86549056</v>
      </c>
      <c r="AO2471">
        <v>28304680</v>
      </c>
    </row>
    <row r="2472" spans="1:52">
      <c r="A2472">
        <v>1996</v>
      </c>
      <c r="B2472">
        <v>195809</v>
      </c>
      <c r="C2472" t="s">
        <v>262</v>
      </c>
      <c r="D2472" t="s">
        <v>129</v>
      </c>
      <c r="E2472">
        <f t="shared" si="38"/>
        <v>0</v>
      </c>
      <c r="F2472">
        <f>IF(ISNA(VLOOKUP(B2472,criteria!$U$2:$U$174,1,0)),0,1)</f>
        <v>1</v>
      </c>
      <c r="G2472" t="s">
        <v>636</v>
      </c>
      <c r="H2472" t="s">
        <v>636</v>
      </c>
      <c r="N2472">
        <v>11439</v>
      </c>
      <c r="O2472" t="s">
        <v>130</v>
      </c>
      <c r="V2472">
        <v>185208464</v>
      </c>
      <c r="W2472">
        <v>160518400</v>
      </c>
      <c r="Y2472">
        <v>9044</v>
      </c>
      <c r="Z2472">
        <v>4906585</v>
      </c>
      <c r="AA2472">
        <v>638326</v>
      </c>
      <c r="AB2472">
        <v>9197319</v>
      </c>
      <c r="AF2472">
        <v>208850112</v>
      </c>
      <c r="AG2472">
        <v>75601184</v>
      </c>
      <c r="AH2472">
        <v>1910202</v>
      </c>
      <c r="AJ2472">
        <v>1910202</v>
      </c>
      <c r="AK2472">
        <v>32855036</v>
      </c>
      <c r="AL2472">
        <v>12424311</v>
      </c>
      <c r="AM2472">
        <v>186338848</v>
      </c>
      <c r="AR2472">
        <v>208850112</v>
      </c>
      <c r="AS2472">
        <v>186338848</v>
      </c>
      <c r="AT2472">
        <v>1504</v>
      </c>
      <c r="AU2472">
        <v>0.60599999999999998</v>
      </c>
    </row>
    <row r="2473" spans="1:52">
      <c r="A2473">
        <v>1997</v>
      </c>
      <c r="B2473">
        <v>195809</v>
      </c>
      <c r="C2473" t="s">
        <v>262</v>
      </c>
      <c r="D2473" t="s">
        <v>129</v>
      </c>
      <c r="E2473">
        <f t="shared" si="38"/>
        <v>0</v>
      </c>
      <c r="F2473">
        <f>IF(ISNA(VLOOKUP(B2473,criteria!$U$2:$U$174,1,0)),0,1)</f>
        <v>1</v>
      </c>
      <c r="G2473" t="s">
        <v>636</v>
      </c>
      <c r="H2473" t="s">
        <v>636</v>
      </c>
      <c r="N2473">
        <v>11439</v>
      </c>
      <c r="O2473" t="s">
        <v>130</v>
      </c>
      <c r="V2473">
        <v>166313296</v>
      </c>
      <c r="W2473">
        <v>166301936</v>
      </c>
      <c r="Y2473">
        <v>11359</v>
      </c>
      <c r="Z2473">
        <v>5856061</v>
      </c>
      <c r="AA2473">
        <v>825889</v>
      </c>
      <c r="AB2473">
        <v>20852544</v>
      </c>
      <c r="AC2473">
        <v>2810820</v>
      </c>
      <c r="AF2473">
        <v>252744432</v>
      </c>
      <c r="AG2473">
        <v>90208208</v>
      </c>
      <c r="AH2473">
        <v>4493902</v>
      </c>
      <c r="AJ2473">
        <v>4493902</v>
      </c>
      <c r="AK2473">
        <v>36441256</v>
      </c>
      <c r="AL2473">
        <v>14980293</v>
      </c>
      <c r="AM2473">
        <v>200679920</v>
      </c>
      <c r="AN2473">
        <v>97413384</v>
      </c>
      <c r="AO2473">
        <v>32885080</v>
      </c>
      <c r="AR2473">
        <v>252744432</v>
      </c>
      <c r="AS2473">
        <v>200679920</v>
      </c>
      <c r="AT2473">
        <v>1430</v>
      </c>
      <c r="AU2473">
        <v>0.61499999999999999</v>
      </c>
      <c r="AW2473">
        <v>0.127752</v>
      </c>
      <c r="AX2473">
        <v>0.58163100000000001</v>
      </c>
      <c r="AY2473">
        <v>3.6103900000000001E-2</v>
      </c>
      <c r="AZ2473">
        <v>25818</v>
      </c>
    </row>
    <row r="2474" spans="1:52">
      <c r="A2474">
        <v>1998</v>
      </c>
      <c r="B2474">
        <v>195809</v>
      </c>
      <c r="C2474" t="s">
        <v>262</v>
      </c>
      <c r="D2474" t="s">
        <v>129</v>
      </c>
      <c r="E2474">
        <f t="shared" si="38"/>
        <v>0</v>
      </c>
      <c r="F2474">
        <f>IF(ISNA(VLOOKUP(B2474,criteria!$U$2:$U$174,1,0)),0,1)</f>
        <v>1</v>
      </c>
      <c r="G2474" t="s">
        <v>636</v>
      </c>
      <c r="H2474" t="s">
        <v>636</v>
      </c>
      <c r="N2474">
        <v>11439</v>
      </c>
      <c r="O2474" t="s">
        <v>130</v>
      </c>
      <c r="V2474">
        <v>173243392</v>
      </c>
      <c r="W2474">
        <v>172774912</v>
      </c>
      <c r="Y2474">
        <v>468484</v>
      </c>
      <c r="Z2474">
        <v>5724976</v>
      </c>
      <c r="AA2474">
        <v>2246232</v>
      </c>
      <c r="AB2474">
        <v>9621777</v>
      </c>
      <c r="AC2474">
        <v>3344266</v>
      </c>
      <c r="AF2474">
        <v>215129360</v>
      </c>
      <c r="AG2474">
        <v>88202456</v>
      </c>
      <c r="AH2474">
        <v>4334833</v>
      </c>
      <c r="AJ2474">
        <v>4334833</v>
      </c>
      <c r="AK2474">
        <v>35103916</v>
      </c>
      <c r="AL2474">
        <v>17233352</v>
      </c>
      <c r="AM2474">
        <v>203843600</v>
      </c>
      <c r="AN2474">
        <v>99352608</v>
      </c>
      <c r="AO2474">
        <v>33303336</v>
      </c>
      <c r="AR2474">
        <v>215129360</v>
      </c>
      <c r="AS2474">
        <v>203843600</v>
      </c>
      <c r="AT2474">
        <v>1316</v>
      </c>
      <c r="AU2474">
        <v>0.56599999999999995</v>
      </c>
      <c r="AW2474">
        <v>0.108927</v>
      </c>
      <c r="AX2474">
        <v>0.58836500000000003</v>
      </c>
      <c r="AY2474">
        <v>2.9889700000000002E-2</v>
      </c>
      <c r="AZ2474">
        <v>26806</v>
      </c>
    </row>
    <row r="2475" spans="1:52">
      <c r="A2475">
        <v>1999</v>
      </c>
      <c r="B2475">
        <v>195809</v>
      </c>
      <c r="C2475" t="s">
        <v>262</v>
      </c>
      <c r="D2475" t="s">
        <v>129</v>
      </c>
      <c r="E2475">
        <f t="shared" si="38"/>
        <v>0</v>
      </c>
      <c r="F2475">
        <f>IF(ISNA(VLOOKUP(B2475,criteria!$U$2:$U$174,1,0)),0,1)</f>
        <v>1</v>
      </c>
      <c r="G2475" t="s">
        <v>636</v>
      </c>
      <c r="H2475" t="s">
        <v>636</v>
      </c>
      <c r="N2475">
        <v>11439</v>
      </c>
      <c r="O2475" t="s">
        <v>130</v>
      </c>
      <c r="V2475">
        <v>221831520</v>
      </c>
      <c r="W2475">
        <v>180574336</v>
      </c>
      <c r="Y2475">
        <v>8182497</v>
      </c>
      <c r="Z2475">
        <v>4915099</v>
      </c>
      <c r="AA2475">
        <v>9744597</v>
      </c>
      <c r="AB2475">
        <v>20352616</v>
      </c>
      <c r="AC2475">
        <v>4532826</v>
      </c>
      <c r="AF2475">
        <v>241865056</v>
      </c>
      <c r="AG2475">
        <v>81639432</v>
      </c>
      <c r="AH2475">
        <v>3778692</v>
      </c>
      <c r="AJ2475">
        <v>3778692</v>
      </c>
      <c r="AK2475">
        <v>32977650</v>
      </c>
      <c r="AL2475">
        <v>16227170</v>
      </c>
      <c r="AM2475">
        <v>224582496</v>
      </c>
      <c r="AN2475">
        <v>105257472</v>
      </c>
      <c r="AO2475">
        <v>36566344</v>
      </c>
      <c r="AR2475">
        <v>241865056</v>
      </c>
      <c r="AS2475">
        <v>224582496</v>
      </c>
      <c r="AT2475">
        <v>1528</v>
      </c>
      <c r="AU2475">
        <v>0.61399999999999999</v>
      </c>
      <c r="AW2475">
        <v>8.9299500000000004E-2</v>
      </c>
      <c r="AX2475">
        <v>0.57813700000000001</v>
      </c>
      <c r="AY2475">
        <v>2.34796E-2</v>
      </c>
      <c r="AZ2475">
        <v>29569.5</v>
      </c>
    </row>
    <row r="2476" spans="1:52">
      <c r="A2476">
        <v>2000</v>
      </c>
      <c r="B2476">
        <v>195809</v>
      </c>
      <c r="C2476" t="s">
        <v>247</v>
      </c>
      <c r="D2476" t="s">
        <v>129</v>
      </c>
      <c r="E2476">
        <f t="shared" si="38"/>
        <v>0</v>
      </c>
      <c r="F2476">
        <f>IF(ISNA(VLOOKUP(B2476,criteria!$U$2:$U$174,1,0)),0,1)</f>
        <v>1</v>
      </c>
      <c r="G2476" t="s">
        <v>636</v>
      </c>
      <c r="H2476" t="s">
        <v>636</v>
      </c>
      <c r="N2476">
        <v>11439</v>
      </c>
      <c r="O2476" t="s">
        <v>130</v>
      </c>
      <c r="V2476">
        <v>244176784</v>
      </c>
      <c r="W2476">
        <v>194826080</v>
      </c>
      <c r="Y2476">
        <v>1468139</v>
      </c>
      <c r="Z2476">
        <v>7015885</v>
      </c>
      <c r="AA2476">
        <v>4416239</v>
      </c>
      <c r="AB2476">
        <v>28105640</v>
      </c>
      <c r="AC2476">
        <v>3573580</v>
      </c>
      <c r="AF2476">
        <v>261105792</v>
      </c>
      <c r="AG2476">
        <v>83845384</v>
      </c>
      <c r="AH2476">
        <v>4484405</v>
      </c>
      <c r="AJ2476">
        <v>4484405</v>
      </c>
      <c r="AK2476">
        <v>36928004</v>
      </c>
      <c r="AL2476">
        <v>17690048</v>
      </c>
      <c r="AM2476">
        <v>249237344</v>
      </c>
      <c r="AN2476">
        <v>115852440</v>
      </c>
      <c r="AO2476">
        <v>38751640</v>
      </c>
      <c r="AR2476">
        <v>261105792</v>
      </c>
      <c r="AS2476">
        <v>249237344</v>
      </c>
      <c r="AT2476">
        <v>1326</v>
      </c>
      <c r="AU2476">
        <v>0.60099999999999998</v>
      </c>
      <c r="AW2476">
        <v>9.1375200000000004E-2</v>
      </c>
      <c r="AX2476">
        <v>0.57663399999999998</v>
      </c>
      <c r="AY2476">
        <v>2.3622000000000001E-2</v>
      </c>
      <c r="AZ2476">
        <v>31862</v>
      </c>
    </row>
    <row r="2477" spans="1:52">
      <c r="A2477">
        <v>2001</v>
      </c>
      <c r="B2477">
        <v>195809</v>
      </c>
      <c r="C2477" t="s">
        <v>247</v>
      </c>
      <c r="D2477" t="s">
        <v>129</v>
      </c>
      <c r="E2477">
        <f t="shared" si="38"/>
        <v>1</v>
      </c>
      <c r="F2477">
        <f>IF(ISNA(VLOOKUP(B2477,criteria!$U$2:$U$174,1,0)),0,1)</f>
        <v>1</v>
      </c>
      <c r="G2477">
        <v>0.795979597959796</v>
      </c>
      <c r="H2477">
        <v>0.36210579218494787</v>
      </c>
      <c r="I2477">
        <v>9999</v>
      </c>
      <c r="J2477">
        <v>7959</v>
      </c>
      <c r="K2477">
        <v>2853</v>
      </c>
      <c r="L2477">
        <v>29</v>
      </c>
      <c r="M2477">
        <v>2882</v>
      </c>
      <c r="N2477">
        <v>11439</v>
      </c>
      <c r="O2477" t="s">
        <v>130</v>
      </c>
      <c r="V2477">
        <v>269922400</v>
      </c>
      <c r="W2477">
        <v>208154528</v>
      </c>
      <c r="Y2477">
        <v>2167401</v>
      </c>
      <c r="Z2477">
        <v>7139928</v>
      </c>
      <c r="AA2477">
        <v>4766525</v>
      </c>
      <c r="AB2477">
        <v>19042426</v>
      </c>
      <c r="AC2477">
        <v>7547742</v>
      </c>
      <c r="AF2477">
        <v>259002464</v>
      </c>
      <c r="AG2477">
        <v>102838352</v>
      </c>
      <c r="AH2477">
        <v>5857712</v>
      </c>
      <c r="AJ2477">
        <v>5857712</v>
      </c>
      <c r="AK2477">
        <v>43158532</v>
      </c>
      <c r="AL2477">
        <v>26064680</v>
      </c>
      <c r="AM2477">
        <v>273409184</v>
      </c>
      <c r="AN2477">
        <v>120549320</v>
      </c>
      <c r="AO2477">
        <v>43142264</v>
      </c>
      <c r="AR2477">
        <v>259002464</v>
      </c>
      <c r="AS2477">
        <v>273409184</v>
      </c>
      <c r="AT2477">
        <v>1329</v>
      </c>
      <c r="AU2477">
        <v>0.61599999999999999</v>
      </c>
      <c r="AW2477">
        <v>0.101587</v>
      </c>
      <c r="AX2477">
        <v>0.58653999999999995</v>
      </c>
      <c r="AY2477">
        <v>2.3709600000000001E-2</v>
      </c>
      <c r="AZ2477">
        <v>32043</v>
      </c>
    </row>
    <row r="2478" spans="1:52">
      <c r="A2478">
        <v>2002</v>
      </c>
      <c r="B2478">
        <v>195809</v>
      </c>
      <c r="C2478" t="s">
        <v>247</v>
      </c>
      <c r="D2478" t="s">
        <v>129</v>
      </c>
      <c r="E2478">
        <f t="shared" si="38"/>
        <v>1</v>
      </c>
      <c r="F2478">
        <f>IF(ISNA(VLOOKUP(B2478,criteria!$U$2:$U$174,1,0)),0,1)</f>
        <v>1</v>
      </c>
      <c r="G2478">
        <v>0.79832260581236592</v>
      </c>
      <c r="H2478">
        <v>0.32848766186171513</v>
      </c>
      <c r="I2478">
        <v>10254</v>
      </c>
      <c r="J2478">
        <v>8186</v>
      </c>
      <c r="K2478">
        <v>2670</v>
      </c>
      <c r="L2478">
        <v>19</v>
      </c>
      <c r="M2478">
        <v>2689</v>
      </c>
      <c r="N2478">
        <v>11439</v>
      </c>
      <c r="O2478" t="s">
        <v>130</v>
      </c>
      <c r="V2478">
        <v>295069312</v>
      </c>
      <c r="W2478">
        <v>219300576</v>
      </c>
      <c r="Y2478">
        <v>1691672</v>
      </c>
      <c r="Z2478">
        <v>7852743</v>
      </c>
      <c r="AA2478">
        <v>5927209</v>
      </c>
      <c r="AB2478">
        <v>15194984</v>
      </c>
      <c r="AC2478">
        <v>9416289</v>
      </c>
      <c r="AF2478">
        <v>273146400</v>
      </c>
      <c r="AG2478">
        <v>104057784</v>
      </c>
      <c r="AH2478">
        <v>6580472</v>
      </c>
      <c r="AJ2478">
        <v>6580472</v>
      </c>
      <c r="AK2478">
        <v>45128392</v>
      </c>
      <c r="AL2478">
        <v>26230748</v>
      </c>
      <c r="AM2478">
        <v>285298176</v>
      </c>
      <c r="AN2478">
        <v>120939680</v>
      </c>
      <c r="AO2478">
        <v>41287300</v>
      </c>
      <c r="AP2478">
        <v>207808000</v>
      </c>
      <c r="AQ2478">
        <v>196750000</v>
      </c>
      <c r="AR2478">
        <v>273146400</v>
      </c>
      <c r="AS2478">
        <v>285298176</v>
      </c>
      <c r="AT2478">
        <v>1566</v>
      </c>
      <c r="AU2478">
        <v>0.63100000000000001</v>
      </c>
      <c r="AW2478">
        <v>8.9506699999999995E-2</v>
      </c>
      <c r="AX2478">
        <v>0.58976099999999998</v>
      </c>
      <c r="AY2478">
        <v>2.0511999999999999E-2</v>
      </c>
      <c r="AZ2478">
        <v>32490</v>
      </c>
    </row>
    <row r="2479" spans="1:52">
      <c r="A2479">
        <v>2003</v>
      </c>
      <c r="B2479">
        <v>195809</v>
      </c>
      <c r="C2479" t="s">
        <v>247</v>
      </c>
      <c r="D2479" t="s">
        <v>129</v>
      </c>
      <c r="E2479">
        <f t="shared" si="38"/>
        <v>1</v>
      </c>
      <c r="F2479">
        <f>IF(ISNA(VLOOKUP(B2479,criteria!$U$2:$U$174,1,0)),0,1)</f>
        <v>1</v>
      </c>
      <c r="G2479">
        <v>0.75313671174841124</v>
      </c>
      <c r="H2479">
        <v>0.32193855473820859</v>
      </c>
      <c r="I2479">
        <v>12274</v>
      </c>
      <c r="J2479">
        <v>9244</v>
      </c>
      <c r="K2479">
        <v>2954</v>
      </c>
      <c r="L2479">
        <v>22</v>
      </c>
      <c r="M2479">
        <v>2976</v>
      </c>
      <c r="N2479">
        <v>11439</v>
      </c>
      <c r="O2479" t="s">
        <v>130</v>
      </c>
      <c r="V2479">
        <v>319828192</v>
      </c>
      <c r="W2479">
        <v>232147968</v>
      </c>
      <c r="Y2479">
        <v>2570520</v>
      </c>
      <c r="Z2479">
        <v>9533946</v>
      </c>
      <c r="AA2479">
        <v>6068760</v>
      </c>
      <c r="AB2479">
        <v>22578596</v>
      </c>
      <c r="AC2479">
        <v>8034506</v>
      </c>
      <c r="AF2479">
        <v>347065024</v>
      </c>
      <c r="AG2479">
        <v>109713104</v>
      </c>
      <c r="AH2479">
        <v>7705592</v>
      </c>
      <c r="AJ2479">
        <v>7705592</v>
      </c>
      <c r="AK2479">
        <v>45121800</v>
      </c>
      <c r="AL2479">
        <v>27243156</v>
      </c>
      <c r="AM2479">
        <v>301519776</v>
      </c>
      <c r="AN2479">
        <v>129216480</v>
      </c>
      <c r="AO2479">
        <v>44300864</v>
      </c>
      <c r="AP2479">
        <v>196750000</v>
      </c>
      <c r="AQ2479">
        <v>236512992</v>
      </c>
      <c r="AR2479">
        <v>347065024</v>
      </c>
      <c r="AS2479">
        <v>301519776</v>
      </c>
      <c r="AT2479">
        <v>1631</v>
      </c>
      <c r="AU2479">
        <v>0.65100000000000002</v>
      </c>
      <c r="AW2479">
        <v>7.5427400000000006E-2</v>
      </c>
      <c r="AX2479">
        <v>0.59520600000000001</v>
      </c>
      <c r="AY2479">
        <v>1.7264499999999999E-2</v>
      </c>
      <c r="AZ2479">
        <v>35113.5</v>
      </c>
    </row>
    <row r="2480" spans="1:52">
      <c r="A2480">
        <v>2004</v>
      </c>
      <c r="B2480">
        <v>195809</v>
      </c>
      <c r="C2480" t="s">
        <v>247</v>
      </c>
      <c r="D2480" t="s">
        <v>129</v>
      </c>
      <c r="E2480">
        <f t="shared" si="38"/>
        <v>1</v>
      </c>
      <c r="F2480">
        <f>IF(ISNA(VLOOKUP(B2480,criteria!$U$2:$U$174,1,0)),0,1)</f>
        <v>1</v>
      </c>
      <c r="G2480">
        <v>0.68354677241110318</v>
      </c>
      <c r="H2480">
        <v>0.28302425106990015</v>
      </c>
      <c r="I2480">
        <v>15383</v>
      </c>
      <c r="J2480">
        <v>10515</v>
      </c>
      <c r="K2480">
        <v>2966</v>
      </c>
      <c r="L2480">
        <v>10</v>
      </c>
      <c r="M2480">
        <v>2976</v>
      </c>
      <c r="N2480">
        <v>11439</v>
      </c>
      <c r="O2480" t="s">
        <v>130</v>
      </c>
      <c r="P2480" t="s">
        <v>50</v>
      </c>
      <c r="V2480">
        <v>345700704</v>
      </c>
      <c r="W2480">
        <v>247466544</v>
      </c>
      <c r="Y2480">
        <v>1490090</v>
      </c>
      <c r="Z2480">
        <v>8830178</v>
      </c>
      <c r="AA2480">
        <v>7436032</v>
      </c>
      <c r="AB2480">
        <v>14506691</v>
      </c>
      <c r="AC2480">
        <v>8805058</v>
      </c>
      <c r="AF2480">
        <v>344985216</v>
      </c>
      <c r="AG2480">
        <v>118975496</v>
      </c>
      <c r="AH2480">
        <v>8948212</v>
      </c>
      <c r="AJ2480">
        <v>8948212</v>
      </c>
      <c r="AK2480">
        <v>46319300</v>
      </c>
      <c r="AL2480">
        <v>28304596</v>
      </c>
      <c r="AM2480">
        <v>326112800</v>
      </c>
      <c r="AN2480">
        <v>140926272</v>
      </c>
      <c r="AO2480">
        <v>46809624</v>
      </c>
      <c r="AP2480">
        <v>236512992</v>
      </c>
      <c r="AQ2480">
        <v>264966000</v>
      </c>
      <c r="AR2480">
        <v>344985216</v>
      </c>
      <c r="AS2480">
        <v>326112800</v>
      </c>
      <c r="AT2480">
        <v>1668</v>
      </c>
      <c r="AU2480">
        <v>0.629</v>
      </c>
      <c r="AW2480">
        <v>7.18665E-2</v>
      </c>
      <c r="AX2480">
        <v>0.59077000000000002</v>
      </c>
      <c r="AY2480">
        <v>1.5837899999999999E-2</v>
      </c>
      <c r="AZ2480">
        <v>38404</v>
      </c>
    </row>
    <row r="2481" spans="1:52">
      <c r="A2481">
        <v>2005</v>
      </c>
      <c r="B2481">
        <v>195809</v>
      </c>
      <c r="C2481" t="s">
        <v>203</v>
      </c>
      <c r="D2481" t="s">
        <v>129</v>
      </c>
      <c r="E2481">
        <f t="shared" si="38"/>
        <v>1</v>
      </c>
      <c r="F2481">
        <f>IF(ISNA(VLOOKUP(B2481,criteria!$U$2:$U$174,1,0)),0,1)</f>
        <v>1</v>
      </c>
      <c r="G2481">
        <v>0.62273139745916517</v>
      </c>
      <c r="H2481">
        <v>0.27367941712204008</v>
      </c>
      <c r="I2481">
        <v>17632</v>
      </c>
      <c r="J2481">
        <v>10980</v>
      </c>
      <c r="K2481">
        <v>2996</v>
      </c>
      <c r="L2481">
        <v>9</v>
      </c>
      <c r="M2481">
        <v>3005</v>
      </c>
      <c r="N2481">
        <v>11439</v>
      </c>
      <c r="O2481" t="s">
        <v>130</v>
      </c>
      <c r="P2481" t="s">
        <v>50</v>
      </c>
      <c r="Q2481" t="s">
        <v>54</v>
      </c>
      <c r="V2481">
        <v>377028800</v>
      </c>
      <c r="W2481">
        <v>264277696</v>
      </c>
      <c r="Y2481">
        <v>1145926</v>
      </c>
      <c r="Z2481">
        <v>8985995</v>
      </c>
      <c r="AA2481">
        <v>5400351</v>
      </c>
      <c r="AB2481">
        <v>24072044</v>
      </c>
      <c r="AC2481">
        <v>4686815</v>
      </c>
      <c r="AF2481">
        <v>387646240</v>
      </c>
      <c r="AG2481">
        <v>122723472</v>
      </c>
      <c r="AH2481">
        <v>8824797</v>
      </c>
      <c r="AJ2481">
        <v>8824797</v>
      </c>
      <c r="AK2481">
        <v>49043664</v>
      </c>
      <c r="AL2481">
        <v>31504824</v>
      </c>
      <c r="AM2481">
        <v>341841504</v>
      </c>
      <c r="AN2481">
        <v>143381552</v>
      </c>
      <c r="AO2481">
        <v>48868508</v>
      </c>
      <c r="AP2481">
        <v>264966000</v>
      </c>
      <c r="AQ2481">
        <v>304896000</v>
      </c>
      <c r="AR2481">
        <v>387646240</v>
      </c>
      <c r="AS2481">
        <v>341841504</v>
      </c>
      <c r="AT2481">
        <v>1659</v>
      </c>
      <c r="AU2481">
        <v>0.58099999999999996</v>
      </c>
      <c r="AW2481">
        <v>7.1041000000000007E-2</v>
      </c>
      <c r="AX2481">
        <v>0.57786499999999996</v>
      </c>
      <c r="AY2481">
        <v>1.6280200000000002E-2</v>
      </c>
      <c r="AZ2481">
        <v>39255</v>
      </c>
    </row>
    <row r="2482" spans="1:52">
      <c r="A2482">
        <v>2006</v>
      </c>
      <c r="B2482">
        <v>195809</v>
      </c>
      <c r="C2482" t="s">
        <v>203</v>
      </c>
      <c r="D2482" t="s">
        <v>129</v>
      </c>
      <c r="E2482">
        <f t="shared" si="38"/>
        <v>1</v>
      </c>
      <c r="F2482">
        <f>IF(ISNA(VLOOKUP(B2482,criteria!$U$2:$U$174,1,0)),0,1)</f>
        <v>1</v>
      </c>
      <c r="G2482">
        <v>0.6279936136242682</v>
      </c>
      <c r="H2482">
        <v>0.2433744221879815</v>
      </c>
      <c r="I2482">
        <v>20669</v>
      </c>
      <c r="J2482">
        <v>12980</v>
      </c>
      <c r="K2482">
        <v>3157</v>
      </c>
      <c r="L2482">
        <v>2</v>
      </c>
      <c r="M2482">
        <v>3159</v>
      </c>
      <c r="N2482">
        <v>11439</v>
      </c>
      <c r="O2482" t="s">
        <v>130</v>
      </c>
      <c r="P2482" t="s">
        <v>50</v>
      </c>
      <c r="Q2482" t="s">
        <v>54</v>
      </c>
      <c r="V2482">
        <v>406237120</v>
      </c>
      <c r="W2482">
        <v>280619424</v>
      </c>
      <c r="Y2482">
        <v>447061</v>
      </c>
      <c r="Z2482">
        <v>10083951</v>
      </c>
      <c r="AA2482">
        <v>5737478</v>
      </c>
      <c r="AB2482">
        <v>15550213</v>
      </c>
      <c r="AC2482">
        <v>11974225</v>
      </c>
      <c r="AF2482">
        <v>427161792</v>
      </c>
      <c r="AG2482">
        <v>136150624</v>
      </c>
      <c r="AH2482">
        <v>7988977</v>
      </c>
      <c r="AJ2482">
        <v>7988977</v>
      </c>
      <c r="AK2482">
        <v>52202816</v>
      </c>
      <c r="AL2482">
        <v>34453152</v>
      </c>
      <c r="AM2482">
        <v>365765376</v>
      </c>
      <c r="AN2482">
        <v>153594304</v>
      </c>
      <c r="AO2482">
        <v>53517000</v>
      </c>
      <c r="AP2482">
        <v>304896000</v>
      </c>
      <c r="AQ2482">
        <v>366660000</v>
      </c>
      <c r="AR2482">
        <v>427161792</v>
      </c>
      <c r="AS2482">
        <v>365765376</v>
      </c>
      <c r="AT2482">
        <v>1613</v>
      </c>
      <c r="AU2482">
        <v>0.60399999999999998</v>
      </c>
      <c r="AW2482">
        <v>6.8920200000000001E-2</v>
      </c>
      <c r="AX2482">
        <v>0.56383300000000003</v>
      </c>
      <c r="AY2482">
        <v>1.7066000000000001E-2</v>
      </c>
      <c r="AZ2482">
        <v>40517</v>
      </c>
    </row>
    <row r="2483" spans="1:52">
      <c r="A2483">
        <v>2007</v>
      </c>
      <c r="B2483">
        <v>195809</v>
      </c>
      <c r="C2483" t="s">
        <v>203</v>
      </c>
      <c r="D2483" t="s">
        <v>129</v>
      </c>
      <c r="E2483">
        <f t="shared" si="38"/>
        <v>1</v>
      </c>
      <c r="F2483">
        <f>IF(ISNA(VLOOKUP(B2483,criteria!$U$2:$U$174,1,0)),0,1)</f>
        <v>1</v>
      </c>
      <c r="G2483">
        <v>0.59228725482534972</v>
      </c>
      <c r="H2483">
        <v>0.21544956791345077</v>
      </c>
      <c r="I2483">
        <v>25594</v>
      </c>
      <c r="J2483">
        <v>15159</v>
      </c>
      <c r="K2483">
        <v>3260</v>
      </c>
      <c r="L2483">
        <v>6</v>
      </c>
      <c r="M2483">
        <v>3266</v>
      </c>
      <c r="N2483">
        <v>11439</v>
      </c>
      <c r="O2483" t="s">
        <v>130</v>
      </c>
      <c r="P2483" t="s">
        <v>50</v>
      </c>
      <c r="Q2483" t="s">
        <v>54</v>
      </c>
      <c r="V2483">
        <v>437870112</v>
      </c>
      <c r="W2483">
        <v>301215744</v>
      </c>
      <c r="Y2483">
        <v>43549</v>
      </c>
      <c r="Z2483">
        <v>8858320</v>
      </c>
      <c r="AA2483">
        <v>5605661</v>
      </c>
      <c r="AB2483">
        <v>22924190</v>
      </c>
      <c r="AC2483">
        <v>10758965</v>
      </c>
      <c r="AF2483">
        <v>391909472</v>
      </c>
      <c r="AG2483">
        <v>153273504</v>
      </c>
      <c r="AH2483">
        <v>8153098</v>
      </c>
      <c r="AJ2483">
        <v>8153098</v>
      </c>
      <c r="AK2483">
        <v>53678952</v>
      </c>
      <c r="AL2483">
        <v>42180888</v>
      </c>
      <c r="AM2483">
        <v>398710240</v>
      </c>
      <c r="AN2483">
        <v>165760816</v>
      </c>
      <c r="AO2483">
        <v>57725136</v>
      </c>
      <c r="AP2483">
        <v>366660000</v>
      </c>
      <c r="AQ2483">
        <v>363801984</v>
      </c>
      <c r="AR2483">
        <v>391909472</v>
      </c>
      <c r="AS2483">
        <v>398710240</v>
      </c>
      <c r="AT2483">
        <v>1771</v>
      </c>
      <c r="AU2483">
        <v>0.6</v>
      </c>
      <c r="AW2483">
        <v>7.2245199999999996E-2</v>
      </c>
      <c r="AX2483">
        <v>0.55658700000000005</v>
      </c>
      <c r="AY2483">
        <v>1.6570000000000001E-2</v>
      </c>
      <c r="AZ2483">
        <v>43254</v>
      </c>
    </row>
    <row r="2484" spans="1:52">
      <c r="A2484">
        <v>2008</v>
      </c>
      <c r="B2484">
        <v>195809</v>
      </c>
      <c r="C2484" t="s">
        <v>203</v>
      </c>
      <c r="D2484" t="s">
        <v>129</v>
      </c>
      <c r="E2484">
        <f t="shared" si="38"/>
        <v>1</v>
      </c>
      <c r="F2484">
        <f>IF(ISNA(VLOOKUP(B2484,criteria!$U$2:$U$174,1,0)),0,1)</f>
        <v>1</v>
      </c>
      <c r="G2484">
        <v>0.55523528140087919</v>
      </c>
      <c r="H2484">
        <v>0.20519143413367943</v>
      </c>
      <c r="I2484">
        <v>27754</v>
      </c>
      <c r="J2484">
        <v>15410</v>
      </c>
      <c r="K2484">
        <v>3154</v>
      </c>
      <c r="L2484">
        <v>8</v>
      </c>
      <c r="M2484">
        <v>3162</v>
      </c>
      <c r="N2484">
        <v>11439</v>
      </c>
      <c r="O2484" t="s">
        <v>130</v>
      </c>
      <c r="P2484" t="s">
        <v>50</v>
      </c>
      <c r="Q2484" t="s">
        <v>54</v>
      </c>
      <c r="V2484">
        <v>472137600</v>
      </c>
      <c r="W2484">
        <v>319117792</v>
      </c>
      <c r="Y2484">
        <v>205094</v>
      </c>
      <c r="Z2484">
        <v>10604074</v>
      </c>
      <c r="AA2484">
        <v>5582572</v>
      </c>
      <c r="AB2484">
        <v>21775416</v>
      </c>
      <c r="AC2484">
        <v>7742839</v>
      </c>
      <c r="AF2484">
        <v>311655264</v>
      </c>
      <c r="AG2484">
        <v>158957232</v>
      </c>
      <c r="AH2484">
        <v>9241659</v>
      </c>
      <c r="AJ2484">
        <v>9241659</v>
      </c>
      <c r="AK2484">
        <v>60860716</v>
      </c>
      <c r="AL2484">
        <v>43249204</v>
      </c>
      <c r="AM2484">
        <v>427513344</v>
      </c>
      <c r="AN2484">
        <v>177647280</v>
      </c>
      <c r="AO2484">
        <v>64559352</v>
      </c>
      <c r="AP2484">
        <v>363801984</v>
      </c>
      <c r="AQ2484">
        <v>267650000</v>
      </c>
      <c r="AR2484">
        <v>311655264</v>
      </c>
      <c r="AS2484">
        <v>427513344</v>
      </c>
      <c r="AT2484">
        <v>1711</v>
      </c>
      <c r="AU2484">
        <v>0.57699999999999996</v>
      </c>
      <c r="AW2484">
        <v>7.2899900000000004E-2</v>
      </c>
      <c r="AX2484">
        <v>0.56244000000000005</v>
      </c>
      <c r="AY2484">
        <v>1.5288100000000001E-2</v>
      </c>
      <c r="AZ2484">
        <v>45189.5</v>
      </c>
    </row>
    <row r="2485" spans="1:52">
      <c r="A2485">
        <v>2009</v>
      </c>
      <c r="B2485">
        <v>195809</v>
      </c>
      <c r="C2485" t="s">
        <v>203</v>
      </c>
      <c r="D2485" t="s">
        <v>129</v>
      </c>
      <c r="E2485">
        <f t="shared" si="38"/>
        <v>1</v>
      </c>
      <c r="F2485">
        <f>IF(ISNA(VLOOKUP(B2485,criteria!$U$2:$U$174,1,0)),0,1)</f>
        <v>1</v>
      </c>
      <c r="G2485">
        <v>0.45569929216499877</v>
      </c>
      <c r="H2485">
        <v>0.17504017139796466</v>
      </c>
      <c r="I2485">
        <v>40970</v>
      </c>
      <c r="J2485">
        <v>18670</v>
      </c>
      <c r="K2485">
        <v>3261</v>
      </c>
      <c r="L2485">
        <v>7</v>
      </c>
      <c r="M2485">
        <v>3268</v>
      </c>
      <c r="N2485">
        <v>11439</v>
      </c>
      <c r="O2485" t="s">
        <v>130</v>
      </c>
      <c r="P2485" t="s">
        <v>50</v>
      </c>
      <c r="Q2485" t="s">
        <v>54</v>
      </c>
      <c r="R2485">
        <v>-73.791799999999995</v>
      </c>
      <c r="S2485">
        <v>40.725700000000003</v>
      </c>
      <c r="V2485">
        <v>490163648</v>
      </c>
      <c r="W2485">
        <v>321722656</v>
      </c>
      <c r="Y2485">
        <v>516590</v>
      </c>
      <c r="Z2485">
        <v>12853198</v>
      </c>
      <c r="AA2485">
        <v>13461821</v>
      </c>
      <c r="AB2485">
        <v>19859822</v>
      </c>
      <c r="AC2485">
        <v>8093236</v>
      </c>
      <c r="AF2485">
        <v>466651392</v>
      </c>
      <c r="AG2485">
        <v>163672832</v>
      </c>
      <c r="AH2485">
        <v>8849037</v>
      </c>
      <c r="AJ2485">
        <v>8849037</v>
      </c>
      <c r="AK2485">
        <v>62296120</v>
      </c>
      <c r="AL2485">
        <v>44977152</v>
      </c>
      <c r="AM2485">
        <v>464699712</v>
      </c>
      <c r="AN2485">
        <v>177812240</v>
      </c>
      <c r="AO2485">
        <v>66436492</v>
      </c>
      <c r="AP2485">
        <v>267650000</v>
      </c>
      <c r="AQ2485">
        <v>303057056</v>
      </c>
      <c r="AR2485">
        <v>466651392</v>
      </c>
      <c r="AS2485">
        <v>464699712</v>
      </c>
      <c r="AT2485">
        <v>1712</v>
      </c>
      <c r="AU2485">
        <v>0.57099999999999995</v>
      </c>
      <c r="AW2485">
        <v>7.9272200000000001E-2</v>
      </c>
      <c r="AX2485">
        <v>0.55806999999999995</v>
      </c>
      <c r="AY2485">
        <v>1.6297499999999999E-2</v>
      </c>
      <c r="AZ2485">
        <v>43431.5</v>
      </c>
    </row>
    <row r="2486" spans="1:52">
      <c r="A2486">
        <v>2010</v>
      </c>
      <c r="B2486">
        <v>195809</v>
      </c>
      <c r="C2486" t="s">
        <v>177</v>
      </c>
      <c r="D2486" t="s">
        <v>129</v>
      </c>
      <c r="E2486">
        <f t="shared" si="38"/>
        <v>1</v>
      </c>
      <c r="F2486">
        <f>IF(ISNA(VLOOKUP(B2486,criteria!$U$2:$U$174,1,0)),0,1)</f>
        <v>1</v>
      </c>
      <c r="G2486">
        <v>0.43012457531143827</v>
      </c>
      <c r="H2486">
        <v>0.13638757240652974</v>
      </c>
      <c r="I2486">
        <v>52980</v>
      </c>
      <c r="J2486">
        <v>22788</v>
      </c>
      <c r="K2486">
        <v>3101</v>
      </c>
      <c r="L2486">
        <v>7</v>
      </c>
      <c r="M2486">
        <v>3108</v>
      </c>
      <c r="N2486">
        <v>11439</v>
      </c>
      <c r="O2486" t="s">
        <v>130</v>
      </c>
      <c r="P2486" t="s">
        <v>50</v>
      </c>
      <c r="Q2486" t="s">
        <v>54</v>
      </c>
      <c r="R2486">
        <v>-73.791799999999995</v>
      </c>
      <c r="S2486">
        <v>40.725700000000003</v>
      </c>
      <c r="V2486">
        <v>520218976</v>
      </c>
      <c r="W2486">
        <v>341826400</v>
      </c>
      <c r="Y2486">
        <v>141480</v>
      </c>
      <c r="Z2486">
        <v>12345139</v>
      </c>
      <c r="AA2486">
        <v>2141530</v>
      </c>
      <c r="AB2486">
        <v>17227556</v>
      </c>
      <c r="AC2486">
        <v>10178880</v>
      </c>
      <c r="AF2486">
        <v>499118464</v>
      </c>
      <c r="AG2486">
        <v>160360576</v>
      </c>
      <c r="AH2486">
        <v>7652431</v>
      </c>
      <c r="AJ2486">
        <v>7652431</v>
      </c>
      <c r="AK2486">
        <v>59464380</v>
      </c>
      <c r="AL2486">
        <v>42540160</v>
      </c>
      <c r="AM2486">
        <v>416409248</v>
      </c>
      <c r="AN2486">
        <v>170728224</v>
      </c>
      <c r="AO2486">
        <v>62700104</v>
      </c>
      <c r="AP2486">
        <v>303057056</v>
      </c>
      <c r="AQ2486">
        <v>359494016</v>
      </c>
      <c r="AR2486">
        <v>499118464</v>
      </c>
      <c r="AS2486">
        <v>416409248</v>
      </c>
      <c r="AT2486">
        <v>1811</v>
      </c>
      <c r="AU2486">
        <v>0.57399999999999995</v>
      </c>
      <c r="AW2486">
        <v>8.4318599999999994E-2</v>
      </c>
      <c r="AX2486">
        <v>0.54091500000000003</v>
      </c>
      <c r="AY2486">
        <v>1.63348E-2</v>
      </c>
      <c r="AZ2486">
        <v>43806</v>
      </c>
    </row>
    <row r="2487" spans="1:52">
      <c r="A2487">
        <v>2011</v>
      </c>
      <c r="B2487">
        <v>195809</v>
      </c>
      <c r="C2487" t="s">
        <v>177</v>
      </c>
      <c r="D2487" t="s">
        <v>129</v>
      </c>
      <c r="E2487">
        <f t="shared" si="38"/>
        <v>1</v>
      </c>
      <c r="F2487">
        <f>IF(ISNA(VLOOKUP(B2487,criteria!$U$2:$U$174,1,0)),0,1)</f>
        <v>1</v>
      </c>
      <c r="G2487">
        <v>0.45548650471104957</v>
      </c>
      <c r="H2487">
        <v>0.12471492017764974</v>
      </c>
      <c r="I2487">
        <v>54871</v>
      </c>
      <c r="J2487">
        <v>24993</v>
      </c>
      <c r="K2487">
        <v>3106</v>
      </c>
      <c r="L2487">
        <v>11</v>
      </c>
      <c r="M2487">
        <v>3117</v>
      </c>
      <c r="N2487">
        <v>11439</v>
      </c>
      <c r="O2487" t="s">
        <v>130</v>
      </c>
      <c r="P2487" t="s">
        <v>50</v>
      </c>
      <c r="Q2487" t="s">
        <v>54</v>
      </c>
      <c r="R2487">
        <v>-73.795299999999997</v>
      </c>
      <c r="S2487">
        <v>40.722000000000001</v>
      </c>
      <c r="T2487">
        <v>0.104</v>
      </c>
      <c r="U2487">
        <v>3432</v>
      </c>
      <c r="V2487">
        <v>535506752</v>
      </c>
      <c r="W2487">
        <v>353263712</v>
      </c>
      <c r="Y2487">
        <v>84418</v>
      </c>
      <c r="Z2487">
        <v>11057295</v>
      </c>
      <c r="AA2487">
        <v>2763321</v>
      </c>
      <c r="AB2487">
        <v>19288064</v>
      </c>
      <c r="AC2487">
        <v>10120504</v>
      </c>
      <c r="AF2487">
        <v>439975808</v>
      </c>
      <c r="AG2487">
        <v>168800688</v>
      </c>
      <c r="AH2487">
        <v>7314307</v>
      </c>
      <c r="AJ2487">
        <v>7314307</v>
      </c>
      <c r="AK2487">
        <v>63055544</v>
      </c>
      <c r="AL2487">
        <v>43004188</v>
      </c>
      <c r="AM2487">
        <v>437121568</v>
      </c>
      <c r="AN2487">
        <v>181754128</v>
      </c>
      <c r="AO2487">
        <v>63330868</v>
      </c>
      <c r="AP2487">
        <v>359494016</v>
      </c>
      <c r="AQ2487">
        <v>350486016</v>
      </c>
      <c r="AR2487">
        <v>439975808</v>
      </c>
      <c r="AS2487">
        <v>437121568</v>
      </c>
      <c r="AT2487">
        <v>1910</v>
      </c>
      <c r="AU2487">
        <v>0.58599999999999997</v>
      </c>
      <c r="AW2487">
        <v>8.4403099999999995E-2</v>
      </c>
      <c r="AX2487">
        <v>0.52856199999999998</v>
      </c>
      <c r="AY2487">
        <v>1.60462E-2</v>
      </c>
      <c r="AZ2487">
        <v>44222</v>
      </c>
    </row>
    <row r="2488" spans="1:52">
      <c r="A2488">
        <v>2012</v>
      </c>
      <c r="B2488">
        <v>195809</v>
      </c>
      <c r="C2488" t="s">
        <v>203</v>
      </c>
      <c r="D2488" t="s">
        <v>129</v>
      </c>
      <c r="E2488">
        <f t="shared" si="38"/>
        <v>1</v>
      </c>
      <c r="F2488">
        <f>IF(ISNA(VLOOKUP(B2488,criteria!$U$2:$U$174,1,0)),0,1)</f>
        <v>1</v>
      </c>
      <c r="G2488">
        <v>0.49078758589443477</v>
      </c>
      <c r="H2488">
        <v>0.10627740595430418</v>
      </c>
      <c r="I2488">
        <v>52972</v>
      </c>
      <c r="J2488">
        <v>25998</v>
      </c>
      <c r="K2488">
        <v>2761</v>
      </c>
      <c r="L2488">
        <v>2</v>
      </c>
      <c r="M2488">
        <v>2763</v>
      </c>
      <c r="N2488">
        <v>11439</v>
      </c>
      <c r="O2488" t="s">
        <v>130</v>
      </c>
      <c r="P2488" t="s">
        <v>50</v>
      </c>
      <c r="Q2488" t="s">
        <v>54</v>
      </c>
      <c r="R2488">
        <v>-73.795299999999997</v>
      </c>
      <c r="S2488">
        <v>40.722000000000001</v>
      </c>
      <c r="T2488">
        <v>0.11</v>
      </c>
      <c r="U2488">
        <v>3788</v>
      </c>
      <c r="V2488">
        <v>541307072</v>
      </c>
      <c r="W2488">
        <v>355164000</v>
      </c>
      <c r="Y2488">
        <v>117312</v>
      </c>
      <c r="Z2488">
        <v>7672785</v>
      </c>
      <c r="AA2488">
        <v>4285992</v>
      </c>
      <c r="AB2488">
        <v>19177548</v>
      </c>
      <c r="AC2488">
        <v>9784593</v>
      </c>
      <c r="AF2488">
        <v>526859968</v>
      </c>
      <c r="AG2488">
        <v>177468080</v>
      </c>
      <c r="AH2488">
        <v>9293064</v>
      </c>
      <c r="AJ2488">
        <v>9293064</v>
      </c>
      <c r="AK2488">
        <v>64517980</v>
      </c>
      <c r="AL2488">
        <v>46257484</v>
      </c>
      <c r="AM2488">
        <v>462692544</v>
      </c>
      <c r="AN2488">
        <v>191590576</v>
      </c>
      <c r="AO2488">
        <v>66811632</v>
      </c>
      <c r="AP2488">
        <v>350486016</v>
      </c>
      <c r="AQ2488">
        <v>416230496</v>
      </c>
      <c r="AR2488">
        <v>526859968</v>
      </c>
      <c r="AS2488">
        <v>462692544</v>
      </c>
      <c r="AT2488">
        <v>1755</v>
      </c>
      <c r="AU2488">
        <v>0.55700000000000005</v>
      </c>
      <c r="AW2488">
        <v>8.0698099999999995E-2</v>
      </c>
      <c r="AX2488">
        <v>0.52566100000000004</v>
      </c>
      <c r="AY2488">
        <v>1.5552099999999999E-2</v>
      </c>
      <c r="AZ2488">
        <v>45824</v>
      </c>
    </row>
    <row r="2489" spans="1:52">
      <c r="A2489">
        <v>2013</v>
      </c>
      <c r="B2489">
        <v>195809</v>
      </c>
      <c r="C2489" t="s">
        <v>177</v>
      </c>
      <c r="D2489" t="s">
        <v>129</v>
      </c>
      <c r="E2489">
        <f t="shared" si="38"/>
        <v>1</v>
      </c>
      <c r="F2489">
        <f>IF(ISNA(VLOOKUP(B2489,criteria!$U$2:$U$174,1,0)),0,1)</f>
        <v>1</v>
      </c>
      <c r="G2489">
        <v>0.53160708060580242</v>
      </c>
      <c r="H2489">
        <v>0.10171590950489999</v>
      </c>
      <c r="I2489">
        <v>51634</v>
      </c>
      <c r="J2489">
        <v>27449</v>
      </c>
      <c r="K2489">
        <v>2786</v>
      </c>
      <c r="L2489">
        <v>6</v>
      </c>
      <c r="M2489">
        <v>2792</v>
      </c>
      <c r="N2489">
        <v>11439</v>
      </c>
      <c r="O2489" t="s">
        <v>130</v>
      </c>
      <c r="P2489" t="s">
        <v>50</v>
      </c>
      <c r="Q2489" t="s">
        <v>54</v>
      </c>
      <c r="R2489">
        <v>-73.795299999999997</v>
      </c>
      <c r="S2489">
        <v>40.722000000000001</v>
      </c>
      <c r="T2489">
        <v>9.2999999999999999E-2</v>
      </c>
      <c r="U2489">
        <v>4114</v>
      </c>
      <c r="V2489">
        <v>553734080</v>
      </c>
      <c r="W2489">
        <v>357612416</v>
      </c>
      <c r="Y2489">
        <v>98805</v>
      </c>
      <c r="Z2489">
        <v>8115299</v>
      </c>
      <c r="AA2489">
        <v>3882402</v>
      </c>
      <c r="AB2489">
        <v>20333760</v>
      </c>
      <c r="AC2489">
        <v>184057488</v>
      </c>
      <c r="AF2489">
        <v>704234368</v>
      </c>
      <c r="AG2489">
        <v>183037968</v>
      </c>
      <c r="AH2489">
        <v>10701268</v>
      </c>
      <c r="AJ2489">
        <v>10701268</v>
      </c>
      <c r="AK2489">
        <v>64476832</v>
      </c>
      <c r="AL2489">
        <v>47189736</v>
      </c>
      <c r="AM2489">
        <v>507026176</v>
      </c>
      <c r="AN2489">
        <v>219437536</v>
      </c>
      <c r="AO2489">
        <v>80602696</v>
      </c>
      <c r="AP2489">
        <v>416230496</v>
      </c>
      <c r="AQ2489">
        <v>664643264</v>
      </c>
      <c r="AR2489">
        <v>704234368</v>
      </c>
      <c r="AS2489">
        <v>507026176</v>
      </c>
      <c r="AT2489">
        <v>1914</v>
      </c>
      <c r="AU2489">
        <v>0.58699999999999997</v>
      </c>
      <c r="AW2489">
        <v>7.6293799999999995E-2</v>
      </c>
      <c r="AX2489">
        <v>0.54205899999999996</v>
      </c>
      <c r="AY2489">
        <v>1.54722E-2</v>
      </c>
      <c r="AZ2489">
        <v>47916</v>
      </c>
    </row>
    <row r="2490" spans="1:52">
      <c r="A2490">
        <v>2014</v>
      </c>
      <c r="B2490">
        <v>195809</v>
      </c>
      <c r="C2490" t="s">
        <v>177</v>
      </c>
      <c r="D2490" t="s">
        <v>129</v>
      </c>
      <c r="E2490">
        <f t="shared" si="38"/>
        <v>1</v>
      </c>
      <c r="F2490">
        <f>IF(ISNA(VLOOKUP(B2490,criteria!$U$2:$U$174,1,0)),0,1)</f>
        <v>1</v>
      </c>
      <c r="G2490">
        <v>0.62522142745027698</v>
      </c>
      <c r="H2490">
        <v>0.10024028978230463</v>
      </c>
      <c r="I2490">
        <v>44597</v>
      </c>
      <c r="J2490">
        <v>27883</v>
      </c>
      <c r="K2490">
        <v>2790</v>
      </c>
      <c r="L2490">
        <v>5</v>
      </c>
      <c r="M2490">
        <v>2795</v>
      </c>
      <c r="T2490">
        <v>6.5000000000000002E-2</v>
      </c>
      <c r="U2490">
        <v>4336</v>
      </c>
      <c r="V2490">
        <v>561733888</v>
      </c>
      <c r="W2490">
        <v>355912480</v>
      </c>
      <c r="Y2490">
        <v>697526</v>
      </c>
      <c r="Z2490">
        <v>8575316</v>
      </c>
      <c r="AA2490">
        <v>2593478</v>
      </c>
      <c r="AB2490">
        <v>21048920</v>
      </c>
      <c r="AC2490">
        <v>14055621</v>
      </c>
      <c r="AF2490">
        <v>509106784</v>
      </c>
      <c r="AG2490">
        <v>179710352</v>
      </c>
      <c r="AH2490">
        <v>6886824</v>
      </c>
      <c r="AJ2490">
        <v>6886824</v>
      </c>
      <c r="AK2490">
        <v>59106504</v>
      </c>
      <c r="AL2490">
        <v>44143572</v>
      </c>
      <c r="AM2490">
        <v>463813408</v>
      </c>
      <c r="AN2490">
        <v>186107664</v>
      </c>
      <c r="AO2490">
        <v>67704200</v>
      </c>
      <c r="AP2490">
        <v>664643264</v>
      </c>
      <c r="AQ2490">
        <v>685937408</v>
      </c>
      <c r="AR2490">
        <v>509106784</v>
      </c>
      <c r="AS2490">
        <v>463813408</v>
      </c>
      <c r="AT2490">
        <v>1799</v>
      </c>
      <c r="AU2490">
        <v>0.57999999999999996</v>
      </c>
      <c r="AW2490">
        <v>7.4499599999999999E-2</v>
      </c>
      <c r="AX2490">
        <v>0.56708700000000001</v>
      </c>
      <c r="AY2490">
        <v>1.40845E-2</v>
      </c>
      <c r="AZ2490">
        <v>48679.5</v>
      </c>
    </row>
    <row r="2491" spans="1:52">
      <c r="A2491">
        <v>2015</v>
      </c>
      <c r="B2491">
        <v>195809</v>
      </c>
      <c r="C2491" t="s">
        <v>177</v>
      </c>
      <c r="D2491" t="s">
        <v>129</v>
      </c>
      <c r="E2491">
        <f t="shared" si="38"/>
        <v>1</v>
      </c>
      <c r="F2491">
        <f>IF(ISNA(VLOOKUP(B2491,criteria!$U$2:$U$174,1,0)),0,1)</f>
        <v>1</v>
      </c>
      <c r="G2491">
        <v>0.64925455855456404</v>
      </c>
      <c r="H2491">
        <v>0.13884502112766231</v>
      </c>
      <c r="I2491">
        <v>36086</v>
      </c>
      <c r="J2491">
        <v>23429</v>
      </c>
      <c r="K2491">
        <v>3251</v>
      </c>
      <c r="L2491">
        <v>2</v>
      </c>
      <c r="M2491">
        <v>3253</v>
      </c>
      <c r="N2491">
        <v>11439</v>
      </c>
      <c r="O2491" t="s">
        <v>130</v>
      </c>
      <c r="P2491" t="s">
        <v>50</v>
      </c>
      <c r="Q2491" t="s">
        <v>54</v>
      </c>
      <c r="R2491">
        <v>-73.795299999999997</v>
      </c>
      <c r="S2491">
        <v>40.722000000000001</v>
      </c>
      <c r="T2491">
        <v>4.5999999999999999E-2</v>
      </c>
      <c r="U2491">
        <v>4298</v>
      </c>
      <c r="V2491">
        <v>571708736</v>
      </c>
      <c r="W2491">
        <v>350790720</v>
      </c>
      <c r="Y2491">
        <v>289781</v>
      </c>
      <c r="Z2491">
        <v>7389773</v>
      </c>
      <c r="AA2491">
        <v>2221141</v>
      </c>
      <c r="AB2491">
        <v>22672000</v>
      </c>
      <c r="AC2491">
        <v>32346086</v>
      </c>
      <c r="AF2491">
        <v>438326016</v>
      </c>
      <c r="AG2491">
        <v>181920992</v>
      </c>
      <c r="AH2491">
        <v>6378000</v>
      </c>
      <c r="AJ2491">
        <v>6378000</v>
      </c>
      <c r="AK2491">
        <v>58192000</v>
      </c>
      <c r="AL2491">
        <v>44931000</v>
      </c>
      <c r="AM2491">
        <v>452489984</v>
      </c>
      <c r="AN2491">
        <v>185475472</v>
      </c>
      <c r="AO2491">
        <v>69203440</v>
      </c>
      <c r="AP2491">
        <v>685937408</v>
      </c>
      <c r="AQ2491">
        <v>643376000</v>
      </c>
      <c r="AR2491">
        <v>438326016</v>
      </c>
      <c r="AS2491">
        <v>452489984</v>
      </c>
      <c r="AT2491">
        <v>1801</v>
      </c>
      <c r="AU2491">
        <v>0.57999999999999996</v>
      </c>
      <c r="AW2491">
        <v>6.1471699999999997E-2</v>
      </c>
      <c r="AX2491">
        <v>0.58958600000000005</v>
      </c>
      <c r="AY2491">
        <v>1.01248E-2</v>
      </c>
      <c r="AZ2491">
        <v>49458</v>
      </c>
    </row>
    <row r="2492" spans="1:52">
      <c r="A2492">
        <v>2016</v>
      </c>
      <c r="B2492">
        <v>195809</v>
      </c>
      <c r="C2492" t="s">
        <v>177</v>
      </c>
      <c r="D2492" t="s">
        <v>129</v>
      </c>
      <c r="E2492">
        <f t="shared" si="38"/>
        <v>1</v>
      </c>
      <c r="F2492">
        <f>IF(ISNA(VLOOKUP(B2492,criteria!$U$2:$U$174,1,0)),0,1)</f>
        <v>1</v>
      </c>
      <c r="G2492">
        <v>0.6336131514515565</v>
      </c>
      <c r="H2492">
        <v>0.1792989235440243</v>
      </c>
      <c r="I2492">
        <v>28590</v>
      </c>
      <c r="J2492">
        <v>18115</v>
      </c>
      <c r="K2492">
        <v>3236</v>
      </c>
      <c r="L2492">
        <v>12</v>
      </c>
      <c r="M2492">
        <v>3248</v>
      </c>
      <c r="N2492">
        <v>11439</v>
      </c>
      <c r="O2492" t="s">
        <v>130</v>
      </c>
      <c r="P2492" t="s">
        <v>50</v>
      </c>
      <c r="Q2492" t="s">
        <v>54</v>
      </c>
      <c r="R2492">
        <v>-73.796099999999996</v>
      </c>
      <c r="S2492">
        <v>40.722499999999997</v>
      </c>
      <c r="T2492">
        <v>4.3999999999999997E-2</v>
      </c>
      <c r="U2492">
        <v>4158</v>
      </c>
      <c r="V2492">
        <v>595804032</v>
      </c>
      <c r="W2492">
        <v>349903616</v>
      </c>
      <c r="Y2492">
        <v>624446</v>
      </c>
      <c r="Z2492">
        <v>7476445</v>
      </c>
      <c r="AA2492">
        <v>5083503</v>
      </c>
      <c r="AB2492">
        <v>25409000</v>
      </c>
      <c r="AC2492">
        <v>16367052</v>
      </c>
      <c r="AF2492">
        <v>562356992</v>
      </c>
      <c r="AG2492">
        <v>186512992</v>
      </c>
      <c r="AH2492">
        <v>6228000</v>
      </c>
      <c r="AJ2492">
        <v>6228000</v>
      </c>
      <c r="AK2492">
        <v>61174000</v>
      </c>
      <c r="AL2492">
        <v>47496000</v>
      </c>
      <c r="AM2492">
        <v>456887008</v>
      </c>
      <c r="AN2492">
        <v>189808720</v>
      </c>
      <c r="AO2492">
        <v>64504916</v>
      </c>
      <c r="AP2492">
        <v>643376000</v>
      </c>
      <c r="AQ2492">
        <v>716484992</v>
      </c>
      <c r="AR2492">
        <v>562356992</v>
      </c>
      <c r="AS2492">
        <v>456887008</v>
      </c>
      <c r="AT2492">
        <v>1598</v>
      </c>
      <c r="AU2492">
        <v>0.57899999999999996</v>
      </c>
      <c r="AW2492">
        <v>4.64947E-2</v>
      </c>
      <c r="AX2492">
        <v>0.59044700000000006</v>
      </c>
      <c r="AY2492">
        <v>7.2648000000000001E-3</v>
      </c>
      <c r="AZ2492">
        <v>50604.5</v>
      </c>
    </row>
    <row r="2493" spans="1:52">
      <c r="A2493">
        <v>2017</v>
      </c>
      <c r="B2493">
        <v>195809</v>
      </c>
      <c r="C2493" t="s">
        <v>177</v>
      </c>
      <c r="D2493" t="s">
        <v>129</v>
      </c>
      <c r="E2493">
        <f t="shared" si="38"/>
        <v>1</v>
      </c>
      <c r="F2493">
        <f>IF(ISNA(VLOOKUP(B2493,criteria!$U$2:$U$174,1,0)),0,1)</f>
        <v>1</v>
      </c>
      <c r="G2493">
        <v>0.6772876117590787</v>
      </c>
      <c r="H2493">
        <v>0.16117992177314211</v>
      </c>
      <c r="I2493">
        <v>27179</v>
      </c>
      <c r="J2493">
        <v>18408</v>
      </c>
      <c r="K2493">
        <v>2952</v>
      </c>
      <c r="L2493">
        <v>15</v>
      </c>
      <c r="M2493">
        <v>2967</v>
      </c>
      <c r="N2493">
        <v>11439</v>
      </c>
      <c r="O2493" t="s">
        <v>130</v>
      </c>
      <c r="P2493" t="s">
        <v>50</v>
      </c>
      <c r="Q2493" t="s">
        <v>54</v>
      </c>
      <c r="R2493">
        <v>-73.796099999999996</v>
      </c>
      <c r="S2493">
        <v>40.722499999999997</v>
      </c>
      <c r="T2493">
        <v>4.3999999999999997E-2</v>
      </c>
      <c r="U2493">
        <v>3749</v>
      </c>
      <c r="V2493">
        <v>611899392</v>
      </c>
      <c r="W2493">
        <v>348884256</v>
      </c>
      <c r="Y2493">
        <v>559376</v>
      </c>
      <c r="Z2493">
        <v>7812911</v>
      </c>
      <c r="AA2493">
        <v>2269902</v>
      </c>
      <c r="AB2493">
        <v>47694000</v>
      </c>
      <c r="AC2493">
        <v>10528187</v>
      </c>
      <c r="AF2493">
        <v>545900992</v>
      </c>
      <c r="AG2493">
        <v>194394000</v>
      </c>
      <c r="AH2493">
        <v>6850000</v>
      </c>
      <c r="AJ2493">
        <v>6850000</v>
      </c>
      <c r="AK2493">
        <v>61886000</v>
      </c>
      <c r="AL2493">
        <v>50883000</v>
      </c>
      <c r="AM2493">
        <v>468905984</v>
      </c>
      <c r="AN2493">
        <v>193356432</v>
      </c>
      <c r="AO2493">
        <v>71929088</v>
      </c>
      <c r="AP2493">
        <v>716484992</v>
      </c>
      <c r="AQ2493">
        <v>756099008</v>
      </c>
      <c r="AR2493">
        <v>545900992</v>
      </c>
      <c r="AS2493">
        <v>468905984</v>
      </c>
    </row>
    <row r="2494" spans="1:52">
      <c r="A2494">
        <v>1990</v>
      </c>
      <c r="B2494">
        <v>196060</v>
      </c>
      <c r="C2494" t="s">
        <v>248</v>
      </c>
      <c r="D2494" t="s">
        <v>129</v>
      </c>
      <c r="E2494">
        <f t="shared" si="38"/>
        <v>0</v>
      </c>
      <c r="F2494">
        <f>IF(ISNA(VLOOKUP(B2494,criteria!$U$2:$U$174,1,0)),0,1)</f>
        <v>1</v>
      </c>
      <c r="G2494" t="s">
        <v>636</v>
      </c>
      <c r="H2494" t="s">
        <v>636</v>
      </c>
      <c r="N2494">
        <v>12222</v>
      </c>
      <c r="O2494" t="s">
        <v>130</v>
      </c>
      <c r="V2494">
        <v>28744248</v>
      </c>
      <c r="Y2494">
        <v>1646274</v>
      </c>
      <c r="Z2494">
        <v>31022848</v>
      </c>
      <c r="AA2494">
        <v>106215376</v>
      </c>
      <c r="AB2494">
        <v>12269924</v>
      </c>
      <c r="AC2494">
        <v>7330801</v>
      </c>
      <c r="AF2494">
        <v>212366480</v>
      </c>
      <c r="AG2494">
        <v>88509176</v>
      </c>
      <c r="AH2494">
        <v>19283406</v>
      </c>
      <c r="AI2494">
        <v>8337025</v>
      </c>
      <c r="AJ2494">
        <v>27620432</v>
      </c>
      <c r="AK2494">
        <v>15178632</v>
      </c>
      <c r="AL2494">
        <v>7123131</v>
      </c>
      <c r="AM2494">
        <v>221537552</v>
      </c>
      <c r="AN2494">
        <v>103869088</v>
      </c>
      <c r="AO2494">
        <v>29168504</v>
      </c>
    </row>
    <row r="2495" spans="1:52">
      <c r="A2495">
        <v>1991</v>
      </c>
      <c r="B2495">
        <v>196060</v>
      </c>
      <c r="C2495" t="s">
        <v>248</v>
      </c>
      <c r="D2495" t="s">
        <v>129</v>
      </c>
      <c r="E2495">
        <f t="shared" si="38"/>
        <v>0</v>
      </c>
      <c r="F2495">
        <f>IF(ISNA(VLOOKUP(B2495,criteria!$U$2:$U$174,1,0)),0,1)</f>
        <v>1</v>
      </c>
      <c r="G2495" t="s">
        <v>636</v>
      </c>
      <c r="H2495" t="s">
        <v>636</v>
      </c>
      <c r="N2495">
        <v>12222</v>
      </c>
      <c r="O2495" t="s">
        <v>130</v>
      </c>
      <c r="V2495">
        <v>39550024</v>
      </c>
      <c r="Y2495">
        <v>1796810</v>
      </c>
      <c r="Z2495">
        <v>42855696</v>
      </c>
      <c r="AA2495">
        <v>102157432</v>
      </c>
      <c r="AB2495">
        <v>10484581</v>
      </c>
      <c r="AC2495">
        <v>701562</v>
      </c>
      <c r="AF2495">
        <v>224278224</v>
      </c>
      <c r="AG2495">
        <v>85261008</v>
      </c>
      <c r="AH2495">
        <v>20349456</v>
      </c>
      <c r="AI2495">
        <v>6308883</v>
      </c>
      <c r="AJ2495">
        <v>26658340</v>
      </c>
      <c r="AK2495">
        <v>14291507</v>
      </c>
      <c r="AL2495">
        <v>7044397</v>
      </c>
      <c r="AM2495">
        <v>217984960</v>
      </c>
      <c r="AN2495">
        <v>98915856</v>
      </c>
      <c r="AO2495">
        <v>23434392</v>
      </c>
    </row>
    <row r="2496" spans="1:52">
      <c r="A2496">
        <v>1992</v>
      </c>
      <c r="B2496">
        <v>196060</v>
      </c>
      <c r="C2496" t="s">
        <v>248</v>
      </c>
      <c r="D2496" t="s">
        <v>129</v>
      </c>
      <c r="E2496">
        <f t="shared" si="38"/>
        <v>0</v>
      </c>
      <c r="F2496">
        <f>IF(ISNA(VLOOKUP(B2496,criteria!$U$2:$U$174,1,0)),0,1)</f>
        <v>1</v>
      </c>
      <c r="G2496" t="s">
        <v>636</v>
      </c>
      <c r="H2496" t="s">
        <v>636</v>
      </c>
      <c r="N2496">
        <v>12222</v>
      </c>
      <c r="O2496" t="s">
        <v>130</v>
      </c>
      <c r="V2496">
        <v>47430108</v>
      </c>
      <c r="Y2496">
        <v>2592037</v>
      </c>
      <c r="Z2496">
        <v>44535488</v>
      </c>
      <c r="AA2496">
        <v>103368136</v>
      </c>
      <c r="AB2496">
        <v>9875348</v>
      </c>
      <c r="AC2496">
        <v>749579</v>
      </c>
      <c r="AF2496">
        <v>234188400</v>
      </c>
      <c r="AG2496">
        <v>86499024</v>
      </c>
      <c r="AH2496">
        <v>22726952</v>
      </c>
      <c r="AI2496">
        <v>2953961</v>
      </c>
      <c r="AJ2496">
        <v>25680912</v>
      </c>
      <c r="AK2496">
        <v>13528446</v>
      </c>
      <c r="AL2496">
        <v>7262450</v>
      </c>
      <c r="AM2496">
        <v>228963968</v>
      </c>
      <c r="AN2496">
        <v>97240584</v>
      </c>
      <c r="AO2496">
        <v>26264740</v>
      </c>
    </row>
    <row r="2497" spans="1:52">
      <c r="A2497">
        <v>1993</v>
      </c>
      <c r="B2497">
        <v>196060</v>
      </c>
      <c r="C2497" t="s">
        <v>248</v>
      </c>
      <c r="D2497" t="s">
        <v>129</v>
      </c>
      <c r="E2497">
        <f t="shared" si="38"/>
        <v>0</v>
      </c>
      <c r="F2497">
        <f>IF(ISNA(VLOOKUP(B2497,criteria!$U$2:$U$174,1,0)),0,1)</f>
        <v>1</v>
      </c>
      <c r="G2497" t="s">
        <v>636</v>
      </c>
      <c r="H2497" t="s">
        <v>636</v>
      </c>
      <c r="N2497">
        <v>12222</v>
      </c>
      <c r="O2497" t="s">
        <v>130</v>
      </c>
      <c r="V2497">
        <v>47450996</v>
      </c>
      <c r="Y2497">
        <v>3520777</v>
      </c>
      <c r="Z2497">
        <v>47757184</v>
      </c>
      <c r="AA2497">
        <v>100380960</v>
      </c>
      <c r="AB2497">
        <v>9252825</v>
      </c>
      <c r="AC2497">
        <v>1154924</v>
      </c>
      <c r="AF2497">
        <v>234374608</v>
      </c>
      <c r="AG2497">
        <v>83785688</v>
      </c>
      <c r="AH2497">
        <v>23591940</v>
      </c>
      <c r="AI2497">
        <v>10619385</v>
      </c>
      <c r="AJ2497">
        <v>34211324</v>
      </c>
      <c r="AK2497">
        <v>13366542</v>
      </c>
      <c r="AL2497">
        <v>7663622</v>
      </c>
      <c r="AM2497">
        <v>228469984</v>
      </c>
      <c r="AN2497">
        <v>101507744</v>
      </c>
      <c r="AO2497">
        <v>29156608</v>
      </c>
    </row>
    <row r="2498" spans="1:52">
      <c r="A2498">
        <v>1994</v>
      </c>
      <c r="B2498">
        <v>196060</v>
      </c>
      <c r="C2498" t="s">
        <v>248</v>
      </c>
      <c r="D2498" t="s">
        <v>129</v>
      </c>
      <c r="E2498">
        <f t="shared" ref="E2498:E2561" si="39">IF(M2498&gt;999,1,0)</f>
        <v>0</v>
      </c>
      <c r="F2498">
        <f>IF(ISNA(VLOOKUP(B2498,criteria!$U$2:$U$174,1,0)),0,1)</f>
        <v>1</v>
      </c>
      <c r="G2498" t="s">
        <v>636</v>
      </c>
      <c r="H2498" t="s">
        <v>636</v>
      </c>
      <c r="N2498">
        <v>12222</v>
      </c>
      <c r="O2498" t="s">
        <v>130</v>
      </c>
      <c r="V2498">
        <v>47593808</v>
      </c>
      <c r="Y2498">
        <v>39281</v>
      </c>
      <c r="Z2498">
        <v>48382796</v>
      </c>
      <c r="AA2498">
        <v>102786440</v>
      </c>
      <c r="AB2498">
        <v>11457512</v>
      </c>
      <c r="AC2498">
        <v>1550739</v>
      </c>
      <c r="AF2498">
        <v>242599296</v>
      </c>
      <c r="AG2498">
        <v>98676016</v>
      </c>
      <c r="AH2498">
        <v>24711164</v>
      </c>
      <c r="AI2498">
        <v>5691870</v>
      </c>
      <c r="AJ2498">
        <v>30403034</v>
      </c>
      <c r="AK2498">
        <v>14143919</v>
      </c>
      <c r="AL2498">
        <v>8528288</v>
      </c>
      <c r="AM2498">
        <v>245556928</v>
      </c>
      <c r="AN2498">
        <v>105008040</v>
      </c>
      <c r="AO2498">
        <v>30313202</v>
      </c>
    </row>
    <row r="2499" spans="1:52">
      <c r="A2499">
        <v>1995</v>
      </c>
      <c r="B2499">
        <v>196060</v>
      </c>
      <c r="C2499" t="s">
        <v>248</v>
      </c>
      <c r="D2499" t="s">
        <v>129</v>
      </c>
      <c r="E2499">
        <f t="shared" si="39"/>
        <v>0</v>
      </c>
      <c r="F2499">
        <f>IF(ISNA(VLOOKUP(B2499,criteria!$U$2:$U$174,1,0)),0,1)</f>
        <v>1</v>
      </c>
      <c r="G2499" t="s">
        <v>636</v>
      </c>
      <c r="H2499" t="s">
        <v>636</v>
      </c>
      <c r="N2499">
        <v>12222</v>
      </c>
      <c r="O2499" t="s">
        <v>130</v>
      </c>
      <c r="V2499">
        <v>57204056</v>
      </c>
      <c r="Y2499">
        <v>81721</v>
      </c>
      <c r="Z2499">
        <v>46773360</v>
      </c>
      <c r="AA2499">
        <v>93680136</v>
      </c>
      <c r="AB2499">
        <v>13800654</v>
      </c>
      <c r="AC2499">
        <v>1438593</v>
      </c>
      <c r="AF2499">
        <v>244334976</v>
      </c>
      <c r="AG2499">
        <v>93536456</v>
      </c>
      <c r="AH2499">
        <v>22285048</v>
      </c>
      <c r="AI2499">
        <v>5563183</v>
      </c>
      <c r="AJ2499">
        <v>27848232</v>
      </c>
      <c r="AK2499">
        <v>13465396</v>
      </c>
      <c r="AL2499">
        <v>9085880</v>
      </c>
      <c r="AM2499">
        <v>241111680</v>
      </c>
      <c r="AN2499">
        <v>99918328</v>
      </c>
      <c r="AO2499">
        <v>28818704</v>
      </c>
    </row>
    <row r="2500" spans="1:52">
      <c r="A2500">
        <v>1996</v>
      </c>
      <c r="B2500">
        <v>196060</v>
      </c>
      <c r="C2500" t="s">
        <v>248</v>
      </c>
      <c r="D2500" t="s">
        <v>129</v>
      </c>
      <c r="E2500">
        <f t="shared" si="39"/>
        <v>0</v>
      </c>
      <c r="F2500">
        <f>IF(ISNA(VLOOKUP(B2500,criteria!$U$2:$U$174,1,0)),0,1)</f>
        <v>1</v>
      </c>
      <c r="G2500" t="s">
        <v>636</v>
      </c>
      <c r="H2500" t="s">
        <v>636</v>
      </c>
      <c r="N2500">
        <v>12222</v>
      </c>
      <c r="O2500" t="s">
        <v>130</v>
      </c>
      <c r="V2500">
        <v>59710036</v>
      </c>
      <c r="Y2500">
        <v>214972</v>
      </c>
      <c r="Z2500">
        <v>36604332</v>
      </c>
      <c r="AA2500">
        <v>91019960</v>
      </c>
      <c r="AB2500">
        <v>10915304</v>
      </c>
      <c r="AC2500">
        <v>2186673</v>
      </c>
      <c r="AF2500">
        <v>233866256</v>
      </c>
      <c r="AG2500">
        <v>96093760</v>
      </c>
      <c r="AH2500">
        <v>18512960</v>
      </c>
      <c r="AI2500">
        <v>3839343</v>
      </c>
      <c r="AJ2500">
        <v>22352304</v>
      </c>
      <c r="AK2500">
        <v>13752808</v>
      </c>
      <c r="AL2500">
        <v>11274917</v>
      </c>
      <c r="AM2500">
        <v>239003840</v>
      </c>
      <c r="AN2500">
        <v>99703000</v>
      </c>
      <c r="AO2500">
        <v>30475240</v>
      </c>
      <c r="AP2500">
        <v>605161</v>
      </c>
      <c r="AQ2500">
        <v>761631</v>
      </c>
      <c r="AT2500">
        <v>1341</v>
      </c>
      <c r="AU2500">
        <v>0.66100000000000003</v>
      </c>
    </row>
    <row r="2501" spans="1:52">
      <c r="A2501">
        <v>1997</v>
      </c>
      <c r="B2501">
        <v>196060</v>
      </c>
      <c r="C2501" t="s">
        <v>248</v>
      </c>
      <c r="D2501" t="s">
        <v>129</v>
      </c>
      <c r="E2501">
        <f t="shared" si="39"/>
        <v>0</v>
      </c>
      <c r="F2501">
        <f>IF(ISNA(VLOOKUP(B2501,criteria!$U$2:$U$174,1,0)),0,1)</f>
        <v>1</v>
      </c>
      <c r="G2501" t="s">
        <v>636</v>
      </c>
      <c r="H2501" t="s">
        <v>636</v>
      </c>
      <c r="N2501">
        <v>12222</v>
      </c>
      <c r="O2501" t="s">
        <v>130</v>
      </c>
      <c r="V2501">
        <v>59650296</v>
      </c>
      <c r="Y2501">
        <v>269262</v>
      </c>
      <c r="Z2501">
        <v>43859320</v>
      </c>
      <c r="AA2501">
        <v>101014088</v>
      </c>
      <c r="AB2501">
        <v>15004836</v>
      </c>
      <c r="AC2501">
        <v>2173639</v>
      </c>
      <c r="AF2501">
        <v>258016160</v>
      </c>
      <c r="AG2501">
        <v>85822200</v>
      </c>
      <c r="AH2501">
        <v>25421792</v>
      </c>
      <c r="AI2501">
        <v>6337957</v>
      </c>
      <c r="AJ2501">
        <v>31759748</v>
      </c>
      <c r="AK2501">
        <v>19214932</v>
      </c>
      <c r="AL2501">
        <v>14659368</v>
      </c>
      <c r="AM2501">
        <v>261176688</v>
      </c>
      <c r="AN2501">
        <v>107508896</v>
      </c>
      <c r="AO2501">
        <v>30310970</v>
      </c>
      <c r="AP2501">
        <v>761631</v>
      </c>
      <c r="AQ2501">
        <v>928519</v>
      </c>
      <c r="AT2501">
        <v>1267</v>
      </c>
      <c r="AU2501">
        <v>0.66200000000000003</v>
      </c>
      <c r="AW2501">
        <v>0.15864700000000001</v>
      </c>
      <c r="AX2501">
        <v>0.49795699999999998</v>
      </c>
      <c r="AY2501">
        <v>3.7902900000000003E-2</v>
      </c>
      <c r="AZ2501">
        <v>36738</v>
      </c>
    </row>
    <row r="2502" spans="1:52">
      <c r="A2502">
        <v>1998</v>
      </c>
      <c r="B2502">
        <v>196060</v>
      </c>
      <c r="C2502" t="s">
        <v>248</v>
      </c>
      <c r="D2502" t="s">
        <v>129</v>
      </c>
      <c r="E2502">
        <f t="shared" si="39"/>
        <v>0</v>
      </c>
      <c r="F2502">
        <f>IF(ISNA(VLOOKUP(B2502,criteria!$U$2:$U$174,1,0)),0,1)</f>
        <v>1</v>
      </c>
      <c r="G2502" t="s">
        <v>636</v>
      </c>
      <c r="H2502" t="s">
        <v>636</v>
      </c>
      <c r="N2502">
        <v>12222</v>
      </c>
      <c r="O2502" t="s">
        <v>130</v>
      </c>
      <c r="V2502">
        <v>63336828</v>
      </c>
      <c r="Y2502">
        <v>329551</v>
      </c>
      <c r="Z2502">
        <v>51450600</v>
      </c>
      <c r="AA2502">
        <v>106455336</v>
      </c>
      <c r="AB2502">
        <v>14711902</v>
      </c>
      <c r="AC2502">
        <v>2607648</v>
      </c>
      <c r="AF2502">
        <v>276717856</v>
      </c>
      <c r="AG2502">
        <v>91312368</v>
      </c>
      <c r="AH2502">
        <v>29520370</v>
      </c>
      <c r="AI2502">
        <v>6822228</v>
      </c>
      <c r="AJ2502">
        <v>36342600</v>
      </c>
      <c r="AK2502">
        <v>19754752</v>
      </c>
      <c r="AL2502">
        <v>13923228</v>
      </c>
      <c r="AM2502">
        <v>275020640</v>
      </c>
      <c r="AN2502">
        <v>114384752</v>
      </c>
      <c r="AO2502">
        <v>29562796</v>
      </c>
      <c r="AP2502">
        <v>928519</v>
      </c>
      <c r="AQ2502">
        <v>1022349</v>
      </c>
      <c r="AT2502">
        <v>1128</v>
      </c>
      <c r="AU2502">
        <v>0.61499999999999999</v>
      </c>
      <c r="AW2502">
        <v>0.142376</v>
      </c>
      <c r="AX2502">
        <v>0.52514899999999998</v>
      </c>
      <c r="AY2502">
        <v>3.4653499999999997E-2</v>
      </c>
      <c r="AZ2502">
        <v>37700.5</v>
      </c>
    </row>
    <row r="2503" spans="1:52">
      <c r="A2503">
        <v>1999</v>
      </c>
      <c r="B2503">
        <v>196060</v>
      </c>
      <c r="C2503" t="s">
        <v>248</v>
      </c>
      <c r="D2503" t="s">
        <v>129</v>
      </c>
      <c r="E2503">
        <f t="shared" si="39"/>
        <v>0</v>
      </c>
      <c r="F2503">
        <f>IF(ISNA(VLOOKUP(B2503,criteria!$U$2:$U$174,1,0)),0,1)</f>
        <v>1</v>
      </c>
      <c r="G2503" t="s">
        <v>636</v>
      </c>
      <c r="H2503" t="s">
        <v>636</v>
      </c>
      <c r="N2503">
        <v>12222</v>
      </c>
      <c r="O2503" t="s">
        <v>130</v>
      </c>
      <c r="V2503">
        <v>63981700</v>
      </c>
      <c r="Y2503">
        <v>203128</v>
      </c>
      <c r="Z2503">
        <v>48947788</v>
      </c>
      <c r="AA2503">
        <v>110470368</v>
      </c>
      <c r="AB2503">
        <v>16655745</v>
      </c>
      <c r="AC2503">
        <v>2995594</v>
      </c>
      <c r="AF2503">
        <v>286010688</v>
      </c>
      <c r="AG2503">
        <v>92919704</v>
      </c>
      <c r="AH2503">
        <v>31576872</v>
      </c>
      <c r="AI2503">
        <v>6664249</v>
      </c>
      <c r="AJ2503">
        <v>38241120</v>
      </c>
      <c r="AK2503">
        <v>19751054</v>
      </c>
      <c r="AL2503">
        <v>16525916</v>
      </c>
      <c r="AM2503">
        <v>281309984</v>
      </c>
      <c r="AN2503">
        <v>122258080</v>
      </c>
      <c r="AO2503">
        <v>31982772</v>
      </c>
      <c r="AW2503">
        <v>0.128553</v>
      </c>
      <c r="AX2503">
        <v>0.52815500000000004</v>
      </c>
      <c r="AY2503">
        <v>3.5306900000000002E-2</v>
      </c>
      <c r="AZ2503">
        <v>40269</v>
      </c>
    </row>
    <row r="2504" spans="1:52">
      <c r="A2504">
        <v>2000</v>
      </c>
      <c r="B2504">
        <v>196060</v>
      </c>
      <c r="C2504" t="s">
        <v>248</v>
      </c>
      <c r="D2504" t="s">
        <v>129</v>
      </c>
      <c r="E2504">
        <f t="shared" si="39"/>
        <v>0</v>
      </c>
      <c r="F2504">
        <f>IF(ISNA(VLOOKUP(B2504,criteria!$U$2:$U$174,1,0)),0,1)</f>
        <v>1</v>
      </c>
      <c r="G2504" t="s">
        <v>636</v>
      </c>
      <c r="H2504" t="s">
        <v>636</v>
      </c>
      <c r="N2504">
        <v>12222</v>
      </c>
      <c r="O2504" t="s">
        <v>130</v>
      </c>
      <c r="V2504">
        <v>68593640</v>
      </c>
      <c r="Y2504">
        <v>164019</v>
      </c>
      <c r="Z2504">
        <v>54452424</v>
      </c>
      <c r="AA2504">
        <v>136777680</v>
      </c>
      <c r="AB2504">
        <v>8018580</v>
      </c>
      <c r="AC2504">
        <v>2737066</v>
      </c>
      <c r="AF2504">
        <v>319602368</v>
      </c>
      <c r="AG2504">
        <v>98598000</v>
      </c>
      <c r="AH2504">
        <v>31215956</v>
      </c>
      <c r="AI2504">
        <v>7045298</v>
      </c>
      <c r="AJ2504">
        <v>38261256</v>
      </c>
      <c r="AK2504">
        <v>21636172</v>
      </c>
      <c r="AL2504">
        <v>14278035</v>
      </c>
      <c r="AM2504">
        <v>318289696</v>
      </c>
      <c r="AN2504">
        <v>130909048</v>
      </c>
      <c r="AO2504">
        <v>34752136</v>
      </c>
      <c r="AP2504">
        <v>1062051</v>
      </c>
      <c r="AQ2504">
        <v>1033727</v>
      </c>
      <c r="AW2504">
        <v>0.120558</v>
      </c>
      <c r="AX2504">
        <v>0.50761400000000001</v>
      </c>
      <c r="AY2504">
        <v>3.2269800000000001E-2</v>
      </c>
      <c r="AZ2504">
        <v>43179</v>
      </c>
    </row>
    <row r="2505" spans="1:52">
      <c r="A2505">
        <v>2001</v>
      </c>
      <c r="B2505">
        <v>196060</v>
      </c>
      <c r="C2505" t="s">
        <v>248</v>
      </c>
      <c r="D2505" t="s">
        <v>129</v>
      </c>
      <c r="E2505">
        <f t="shared" si="39"/>
        <v>1</v>
      </c>
      <c r="F2505">
        <f>IF(ISNA(VLOOKUP(B2505,criteria!$U$2:$U$174,1,0)),0,1)</f>
        <v>1</v>
      </c>
      <c r="G2505">
        <v>0.57897520272652481</v>
      </c>
      <c r="H2505">
        <v>0.2237897087181569</v>
      </c>
      <c r="I2505">
        <v>17018</v>
      </c>
      <c r="J2505">
        <v>9853</v>
      </c>
      <c r="K2505">
        <v>2202</v>
      </c>
      <c r="L2505">
        <v>3</v>
      </c>
      <c r="M2505">
        <v>2205</v>
      </c>
      <c r="N2505">
        <v>12222</v>
      </c>
      <c r="O2505" t="s">
        <v>130</v>
      </c>
      <c r="V2505">
        <v>71444920</v>
      </c>
      <c r="Y2505">
        <v>352371</v>
      </c>
      <c r="Z2505">
        <v>52787228</v>
      </c>
      <c r="AA2505">
        <v>152237552</v>
      </c>
      <c r="AB2505">
        <v>11416585</v>
      </c>
      <c r="AC2505">
        <v>1684514</v>
      </c>
      <c r="AF2505">
        <v>339482272</v>
      </c>
      <c r="AG2505">
        <v>106509928</v>
      </c>
      <c r="AH2505">
        <v>33501216</v>
      </c>
      <c r="AI2505">
        <v>8614901</v>
      </c>
      <c r="AJ2505">
        <v>42116116</v>
      </c>
      <c r="AK2505">
        <v>21981404</v>
      </c>
      <c r="AL2505">
        <v>19133372</v>
      </c>
      <c r="AM2505">
        <v>333229376</v>
      </c>
      <c r="AN2505">
        <v>140237488</v>
      </c>
      <c r="AO2505">
        <v>39008132</v>
      </c>
      <c r="AP2505">
        <v>1033727</v>
      </c>
      <c r="AQ2505">
        <v>968451</v>
      </c>
      <c r="AT2505">
        <v>1239</v>
      </c>
      <c r="AU2505">
        <v>0.62</v>
      </c>
      <c r="AW2505">
        <v>0.12460499999999999</v>
      </c>
      <c r="AX2505">
        <v>0.50585800000000003</v>
      </c>
      <c r="AY2505">
        <v>3.0872199999999999E-2</v>
      </c>
      <c r="AZ2505">
        <v>44865</v>
      </c>
    </row>
    <row r="2506" spans="1:52">
      <c r="A2506">
        <v>2002</v>
      </c>
      <c r="B2506">
        <v>196060</v>
      </c>
      <c r="C2506" t="s">
        <v>248</v>
      </c>
      <c r="D2506" t="s">
        <v>129</v>
      </c>
      <c r="E2506">
        <f t="shared" si="39"/>
        <v>1</v>
      </c>
      <c r="F2506">
        <f>IF(ISNA(VLOOKUP(B2506,criteria!$U$2:$U$174,1,0)),0,1)</f>
        <v>1</v>
      </c>
      <c r="G2506">
        <v>0.57412124299541523</v>
      </c>
      <c r="H2506">
        <v>0.22458838607906931</v>
      </c>
      <c r="I2506">
        <v>17667</v>
      </c>
      <c r="J2506">
        <v>10143</v>
      </c>
      <c r="K2506">
        <v>2278</v>
      </c>
      <c r="L2506">
        <v>0</v>
      </c>
      <c r="M2506">
        <v>2278</v>
      </c>
      <c r="N2506">
        <v>12222</v>
      </c>
      <c r="O2506" t="s">
        <v>130</v>
      </c>
      <c r="V2506">
        <v>73279136</v>
      </c>
      <c r="W2506">
        <v>52592040</v>
      </c>
      <c r="Y2506">
        <v>20862934</v>
      </c>
      <c r="Z2506">
        <v>64023300</v>
      </c>
      <c r="AA2506">
        <v>157286560</v>
      </c>
      <c r="AB2506">
        <v>9135</v>
      </c>
      <c r="AC2506">
        <v>1214281</v>
      </c>
      <c r="AD2506">
        <v>204802112</v>
      </c>
      <c r="AE2506">
        <v>113003424</v>
      </c>
      <c r="AF2506">
        <v>319445120</v>
      </c>
      <c r="AG2506">
        <v>113122952</v>
      </c>
      <c r="AH2506">
        <v>60239936</v>
      </c>
      <c r="AI2506">
        <v>11186299</v>
      </c>
      <c r="AJ2506">
        <v>71426232</v>
      </c>
      <c r="AK2506">
        <v>23202172</v>
      </c>
      <c r="AL2506">
        <v>15093931</v>
      </c>
      <c r="AM2506">
        <v>324470592</v>
      </c>
      <c r="AN2506">
        <v>153045520</v>
      </c>
      <c r="AO2506">
        <v>45240904</v>
      </c>
      <c r="AR2506">
        <v>319445120</v>
      </c>
      <c r="AS2506">
        <v>324470592</v>
      </c>
      <c r="AT2506">
        <v>1361</v>
      </c>
      <c r="AU2506">
        <v>0.65800000000000003</v>
      </c>
      <c r="AW2506">
        <v>0.120895</v>
      </c>
      <c r="AX2506">
        <v>0.51979399999999998</v>
      </c>
      <c r="AY2506">
        <v>3.1066900000000001E-2</v>
      </c>
      <c r="AZ2506">
        <v>45920</v>
      </c>
    </row>
    <row r="2507" spans="1:52">
      <c r="A2507">
        <v>2003</v>
      </c>
      <c r="B2507">
        <v>196060</v>
      </c>
      <c r="C2507" t="s">
        <v>248</v>
      </c>
      <c r="D2507" t="s">
        <v>129</v>
      </c>
      <c r="E2507">
        <f t="shared" si="39"/>
        <v>1</v>
      </c>
      <c r="F2507">
        <f>IF(ISNA(VLOOKUP(B2507,criteria!$U$2:$U$174,1,0)),0,1)</f>
        <v>1</v>
      </c>
      <c r="G2507">
        <v>0.57412124299541523</v>
      </c>
      <c r="H2507">
        <v>0.22448979591836735</v>
      </c>
      <c r="I2507">
        <v>17667</v>
      </c>
      <c r="J2507">
        <v>10143</v>
      </c>
      <c r="K2507">
        <v>2275</v>
      </c>
      <c r="L2507">
        <v>2</v>
      </c>
      <c r="M2507">
        <v>2277</v>
      </c>
      <c r="N2507">
        <v>12222</v>
      </c>
      <c r="O2507" t="s">
        <v>130</v>
      </c>
      <c r="V2507">
        <v>88768456</v>
      </c>
      <c r="W2507">
        <v>64336672</v>
      </c>
      <c r="Y2507">
        <v>22269688</v>
      </c>
      <c r="Z2507">
        <v>77294832</v>
      </c>
      <c r="AA2507">
        <v>215056320</v>
      </c>
      <c r="AB2507">
        <v>584225</v>
      </c>
      <c r="AC2507">
        <v>1594823</v>
      </c>
      <c r="AD2507">
        <v>287718336</v>
      </c>
      <c r="AE2507">
        <v>119861552</v>
      </c>
      <c r="AF2507">
        <v>410828608</v>
      </c>
      <c r="AG2507">
        <v>132793088</v>
      </c>
      <c r="AH2507">
        <v>118703272</v>
      </c>
      <c r="AI2507">
        <v>14103552</v>
      </c>
      <c r="AJ2507">
        <v>132806824</v>
      </c>
      <c r="AK2507">
        <v>25477646</v>
      </c>
      <c r="AL2507">
        <v>15461874</v>
      </c>
      <c r="AM2507">
        <v>424390720</v>
      </c>
      <c r="AN2507">
        <v>155184816</v>
      </c>
      <c r="AO2507">
        <v>51035492</v>
      </c>
      <c r="AP2507">
        <v>13830586</v>
      </c>
      <c r="AQ2507">
        <v>15649077</v>
      </c>
      <c r="AR2507">
        <v>410828608</v>
      </c>
      <c r="AS2507">
        <v>424390720</v>
      </c>
      <c r="AT2507">
        <v>1481</v>
      </c>
      <c r="AU2507">
        <v>0.626</v>
      </c>
      <c r="AW2507">
        <v>0.112304</v>
      </c>
      <c r="AX2507">
        <v>0.52657399999999999</v>
      </c>
      <c r="AY2507">
        <v>2.8030599999999999E-2</v>
      </c>
      <c r="AZ2507">
        <v>47767.5</v>
      </c>
    </row>
    <row r="2508" spans="1:52">
      <c r="A2508">
        <v>2004</v>
      </c>
      <c r="B2508">
        <v>196060</v>
      </c>
      <c r="C2508" t="s">
        <v>248</v>
      </c>
      <c r="D2508" t="s">
        <v>129</v>
      </c>
      <c r="E2508">
        <f t="shared" si="39"/>
        <v>1</v>
      </c>
      <c r="F2508">
        <f>IF(ISNA(VLOOKUP(B2508,criteria!$U$2:$U$174,1,0)),0,1)</f>
        <v>1</v>
      </c>
      <c r="G2508">
        <v>0.55817174515235457</v>
      </c>
      <c r="H2508">
        <v>0.22342845326716296</v>
      </c>
      <c r="I2508">
        <v>17328</v>
      </c>
      <c r="J2508">
        <v>9672</v>
      </c>
      <c r="K2508">
        <v>2149</v>
      </c>
      <c r="L2508">
        <v>12</v>
      </c>
      <c r="M2508">
        <v>2161</v>
      </c>
      <c r="N2508">
        <v>12222</v>
      </c>
      <c r="O2508" t="s">
        <v>130</v>
      </c>
      <c r="P2508" t="s">
        <v>50</v>
      </c>
      <c r="V2508">
        <v>87944128</v>
      </c>
      <c r="W2508">
        <v>63896108</v>
      </c>
      <c r="Y2508">
        <v>25223100</v>
      </c>
      <c r="Z2508">
        <v>69093904</v>
      </c>
      <c r="AA2508">
        <v>201351728</v>
      </c>
      <c r="AB2508">
        <v>362473</v>
      </c>
      <c r="AC2508">
        <v>6537870</v>
      </c>
      <c r="AD2508">
        <v>267873504</v>
      </c>
      <c r="AE2508">
        <v>123799840</v>
      </c>
      <c r="AF2508">
        <v>441521824</v>
      </c>
      <c r="AG2508">
        <v>128291656</v>
      </c>
      <c r="AH2508">
        <v>95263912</v>
      </c>
      <c r="AI2508">
        <v>17754798</v>
      </c>
      <c r="AJ2508">
        <v>113018712</v>
      </c>
      <c r="AK2508">
        <v>32010740</v>
      </c>
      <c r="AL2508">
        <v>15736400</v>
      </c>
      <c r="AM2508">
        <v>412381568</v>
      </c>
      <c r="AN2508">
        <v>158263232</v>
      </c>
      <c r="AO2508">
        <v>58289020</v>
      </c>
      <c r="AP2508">
        <v>15649077</v>
      </c>
      <c r="AQ2508">
        <v>16990432</v>
      </c>
      <c r="AR2508">
        <v>441521824</v>
      </c>
      <c r="AS2508">
        <v>412381568</v>
      </c>
      <c r="AT2508">
        <v>1403</v>
      </c>
      <c r="AU2508">
        <v>0.61599999999999999</v>
      </c>
      <c r="AW2508">
        <v>0.119963</v>
      </c>
      <c r="AX2508">
        <v>0.52564100000000002</v>
      </c>
      <c r="AY2508">
        <v>2.9853500000000002E-2</v>
      </c>
      <c r="AZ2508">
        <v>46552.5</v>
      </c>
    </row>
    <row r="2509" spans="1:52">
      <c r="A2509">
        <v>2005</v>
      </c>
      <c r="B2509">
        <v>196060</v>
      </c>
      <c r="C2509" t="s">
        <v>178</v>
      </c>
      <c r="D2509" t="s">
        <v>129</v>
      </c>
      <c r="E2509">
        <f t="shared" si="39"/>
        <v>1</v>
      </c>
      <c r="F2509">
        <f>IF(ISNA(VLOOKUP(B2509,criteria!$U$2:$U$174,1,0)),0,1)</f>
        <v>1</v>
      </c>
      <c r="G2509">
        <v>0.55541319666880207</v>
      </c>
      <c r="H2509">
        <v>0.21180664779280697</v>
      </c>
      <c r="I2509">
        <v>17171</v>
      </c>
      <c r="J2509">
        <v>9537</v>
      </c>
      <c r="K2509">
        <v>2013</v>
      </c>
      <c r="L2509">
        <v>7</v>
      </c>
      <c r="M2509">
        <v>2020</v>
      </c>
      <c r="N2509">
        <v>12222</v>
      </c>
      <c r="O2509" t="s">
        <v>130</v>
      </c>
      <c r="P2509" t="s">
        <v>50</v>
      </c>
      <c r="Q2509" t="s">
        <v>51</v>
      </c>
      <c r="V2509">
        <v>91842688</v>
      </c>
      <c r="W2509">
        <v>66704172</v>
      </c>
      <c r="Y2509">
        <v>35284364</v>
      </c>
      <c r="Z2509">
        <v>74218056</v>
      </c>
      <c r="AA2509">
        <v>241067104</v>
      </c>
      <c r="AB2509">
        <v>297378</v>
      </c>
      <c r="AC2509">
        <v>3168203</v>
      </c>
      <c r="AD2509">
        <v>290893696</v>
      </c>
      <c r="AE2509">
        <v>154281456</v>
      </c>
      <c r="AF2509">
        <v>469983296</v>
      </c>
      <c r="AG2509">
        <v>143653968</v>
      </c>
      <c r="AH2509">
        <v>106013400</v>
      </c>
      <c r="AI2509">
        <v>23211530</v>
      </c>
      <c r="AJ2509">
        <v>129224928</v>
      </c>
      <c r="AK2509">
        <v>34444408</v>
      </c>
      <c r="AL2509">
        <v>15775996</v>
      </c>
      <c r="AM2509">
        <v>465853216</v>
      </c>
      <c r="AN2509">
        <v>164035792</v>
      </c>
      <c r="AO2509">
        <v>65547672</v>
      </c>
      <c r="AP2509">
        <v>16990432</v>
      </c>
      <c r="AQ2509">
        <v>19632218</v>
      </c>
      <c r="AR2509">
        <v>469983296</v>
      </c>
      <c r="AS2509">
        <v>465853216</v>
      </c>
      <c r="AT2509">
        <v>1398</v>
      </c>
      <c r="AU2509">
        <v>0.63300000000000001</v>
      </c>
      <c r="AW2509">
        <v>0.123691</v>
      </c>
      <c r="AX2509">
        <v>0.52503299999999997</v>
      </c>
      <c r="AY2509">
        <v>3.0268300000000001E-2</v>
      </c>
      <c r="AZ2509">
        <v>48091</v>
      </c>
    </row>
    <row r="2510" spans="1:52">
      <c r="A2510">
        <v>2006</v>
      </c>
      <c r="B2510">
        <v>196060</v>
      </c>
      <c r="C2510" t="s">
        <v>178</v>
      </c>
      <c r="D2510" t="s">
        <v>129</v>
      </c>
      <c r="E2510">
        <f t="shared" si="39"/>
        <v>1</v>
      </c>
      <c r="F2510">
        <f>IF(ISNA(VLOOKUP(B2510,criteria!$U$2:$U$174,1,0)),0,1)</f>
        <v>1</v>
      </c>
      <c r="G2510">
        <v>0.62547085201793717</v>
      </c>
      <c r="H2510">
        <v>0.24433610553484369</v>
      </c>
      <c r="I2510">
        <v>16725</v>
      </c>
      <c r="J2510">
        <v>10461</v>
      </c>
      <c r="K2510">
        <v>2544</v>
      </c>
      <c r="L2510">
        <v>12</v>
      </c>
      <c r="M2510">
        <v>2556</v>
      </c>
      <c r="N2510">
        <v>12222</v>
      </c>
      <c r="O2510" t="s">
        <v>130</v>
      </c>
      <c r="P2510" t="s">
        <v>50</v>
      </c>
      <c r="Q2510" t="s">
        <v>51</v>
      </c>
      <c r="V2510">
        <v>95401072</v>
      </c>
      <c r="W2510">
        <v>70157104</v>
      </c>
      <c r="Y2510">
        <v>57816876</v>
      </c>
      <c r="Z2510">
        <v>69141232</v>
      </c>
      <c r="AA2510">
        <v>291659968</v>
      </c>
      <c r="AB2510">
        <v>368828</v>
      </c>
      <c r="AC2510">
        <v>22354780</v>
      </c>
      <c r="AD2510">
        <v>347711136</v>
      </c>
      <c r="AE2510">
        <v>173214576</v>
      </c>
      <c r="AF2510">
        <v>538414144</v>
      </c>
      <c r="AG2510">
        <v>172129680</v>
      </c>
      <c r="AH2510">
        <v>140813168</v>
      </c>
      <c r="AI2510">
        <v>24739588</v>
      </c>
      <c r="AJ2510">
        <v>165552752</v>
      </c>
      <c r="AK2510">
        <v>40872484</v>
      </c>
      <c r="AL2510">
        <v>19244204</v>
      </c>
      <c r="AM2510">
        <v>568481280</v>
      </c>
      <c r="AN2510">
        <v>174823360</v>
      </c>
      <c r="AO2510">
        <v>96083416</v>
      </c>
      <c r="AP2510">
        <v>19632218</v>
      </c>
      <c r="AQ2510">
        <v>25712092</v>
      </c>
      <c r="AR2510">
        <v>538414144</v>
      </c>
      <c r="AS2510">
        <v>568481280</v>
      </c>
      <c r="AT2510">
        <v>1408</v>
      </c>
      <c r="AU2510">
        <v>0.63900000000000001</v>
      </c>
      <c r="AW2510">
        <v>0.119586</v>
      </c>
      <c r="AX2510">
        <v>0.51349699999999998</v>
      </c>
      <c r="AY2510">
        <v>2.7463899999999999E-2</v>
      </c>
      <c r="AZ2510">
        <v>51408</v>
      </c>
    </row>
    <row r="2511" spans="1:52">
      <c r="A2511">
        <v>2007</v>
      </c>
      <c r="B2511">
        <v>196060</v>
      </c>
      <c r="C2511" t="s">
        <v>178</v>
      </c>
      <c r="D2511" t="s">
        <v>129</v>
      </c>
      <c r="E2511">
        <f t="shared" si="39"/>
        <v>1</v>
      </c>
      <c r="F2511">
        <f>IF(ISNA(VLOOKUP(B2511,criteria!$U$2:$U$174,1,0)),0,1)</f>
        <v>1</v>
      </c>
      <c r="G2511">
        <v>0.55840333886243243</v>
      </c>
      <c r="H2511">
        <v>0.23217707934074358</v>
      </c>
      <c r="I2511">
        <v>18689</v>
      </c>
      <c r="J2511">
        <v>10436</v>
      </c>
      <c r="K2511">
        <v>2414</v>
      </c>
      <c r="L2511">
        <v>9</v>
      </c>
      <c r="M2511">
        <v>2423</v>
      </c>
      <c r="N2511">
        <v>12222</v>
      </c>
      <c r="O2511" t="s">
        <v>130</v>
      </c>
      <c r="P2511" t="s">
        <v>50</v>
      </c>
      <c r="Q2511" t="s">
        <v>51</v>
      </c>
      <c r="V2511">
        <v>97087784</v>
      </c>
      <c r="W2511">
        <v>69797488</v>
      </c>
      <c r="Y2511">
        <v>52516992</v>
      </c>
      <c r="Z2511">
        <v>97049320</v>
      </c>
      <c r="AA2511">
        <v>293840416</v>
      </c>
      <c r="AB2511">
        <v>579123</v>
      </c>
      <c r="AC2511">
        <v>8978587</v>
      </c>
      <c r="AD2511">
        <v>340621728</v>
      </c>
      <c r="AE2511">
        <v>200431328</v>
      </c>
      <c r="AF2511">
        <v>588489408</v>
      </c>
      <c r="AG2511">
        <v>191072880</v>
      </c>
      <c r="AH2511">
        <v>102284832</v>
      </c>
      <c r="AI2511">
        <v>47833440</v>
      </c>
      <c r="AJ2511">
        <v>150118272</v>
      </c>
      <c r="AK2511">
        <v>44612484</v>
      </c>
      <c r="AL2511">
        <v>21077406</v>
      </c>
      <c r="AM2511">
        <v>578364160</v>
      </c>
      <c r="AN2511">
        <v>189724880</v>
      </c>
      <c r="AO2511">
        <v>101547592</v>
      </c>
      <c r="AP2511">
        <v>25712092</v>
      </c>
      <c r="AQ2511">
        <v>25566062</v>
      </c>
      <c r="AR2511">
        <v>588489408</v>
      </c>
      <c r="AS2511">
        <v>578364160</v>
      </c>
      <c r="AT2511">
        <v>1450</v>
      </c>
      <c r="AU2511">
        <v>0.63800000000000001</v>
      </c>
      <c r="AW2511">
        <v>0.113092</v>
      </c>
      <c r="AX2511">
        <v>0.51008900000000001</v>
      </c>
      <c r="AY2511">
        <v>2.6122300000000001E-2</v>
      </c>
      <c r="AZ2511">
        <v>53841</v>
      </c>
    </row>
    <row r="2512" spans="1:52">
      <c r="A2512">
        <v>2008</v>
      </c>
      <c r="B2512">
        <v>196060</v>
      </c>
      <c r="C2512" t="s">
        <v>178</v>
      </c>
      <c r="D2512" t="s">
        <v>129</v>
      </c>
      <c r="E2512">
        <f t="shared" si="39"/>
        <v>1</v>
      </c>
      <c r="F2512">
        <f>IF(ISNA(VLOOKUP(B2512,criteria!$U$2:$U$174,1,0)),0,1)</f>
        <v>1</v>
      </c>
      <c r="G2512">
        <v>0.51518593510790656</v>
      </c>
      <c r="H2512">
        <v>0.24146855828220859</v>
      </c>
      <c r="I2512">
        <v>20249</v>
      </c>
      <c r="J2512">
        <v>10432</v>
      </c>
      <c r="K2512">
        <v>2514</v>
      </c>
      <c r="L2512">
        <v>5</v>
      </c>
      <c r="M2512">
        <v>2519</v>
      </c>
      <c r="N2512">
        <v>12222</v>
      </c>
      <c r="O2512" t="s">
        <v>130</v>
      </c>
      <c r="P2512" t="s">
        <v>50</v>
      </c>
      <c r="Q2512" t="s">
        <v>51</v>
      </c>
      <c r="V2512">
        <v>107303256</v>
      </c>
      <c r="W2512">
        <v>77969040</v>
      </c>
      <c r="Y2512">
        <v>84026704</v>
      </c>
      <c r="Z2512">
        <v>104568080</v>
      </c>
      <c r="AA2512">
        <v>367919584</v>
      </c>
      <c r="AB2512">
        <v>512476</v>
      </c>
      <c r="AC2512">
        <v>4709102</v>
      </c>
      <c r="AD2512">
        <v>424473184</v>
      </c>
      <c r="AE2512">
        <v>203871680</v>
      </c>
      <c r="AF2512">
        <v>642404160</v>
      </c>
      <c r="AG2512">
        <v>186714384</v>
      </c>
      <c r="AH2512">
        <v>216709888</v>
      </c>
      <c r="AI2512">
        <v>45225080</v>
      </c>
      <c r="AJ2512">
        <v>261934976</v>
      </c>
      <c r="AK2512">
        <v>47766928</v>
      </c>
      <c r="AL2512">
        <v>18978788</v>
      </c>
      <c r="AM2512">
        <v>684935808</v>
      </c>
      <c r="AN2512">
        <v>199906880</v>
      </c>
      <c r="AO2512">
        <v>100568280</v>
      </c>
      <c r="AP2512">
        <v>27943990</v>
      </c>
      <c r="AQ2512">
        <v>24764328</v>
      </c>
      <c r="AR2512">
        <v>642404160</v>
      </c>
      <c r="AS2512">
        <v>684935808</v>
      </c>
      <c r="AT2512">
        <v>1394</v>
      </c>
      <c r="AU2512">
        <v>0.65</v>
      </c>
      <c r="AW2512">
        <v>0.101248</v>
      </c>
      <c r="AX2512">
        <v>0.51086500000000001</v>
      </c>
      <c r="AY2512">
        <v>2.2037299999999999E-2</v>
      </c>
      <c r="AZ2512">
        <v>54830</v>
      </c>
    </row>
    <row r="2513" spans="1:52">
      <c r="A2513">
        <v>2009</v>
      </c>
      <c r="B2513">
        <v>196060</v>
      </c>
      <c r="C2513" t="s">
        <v>178</v>
      </c>
      <c r="D2513" t="s">
        <v>129</v>
      </c>
      <c r="E2513">
        <f t="shared" si="39"/>
        <v>1</v>
      </c>
      <c r="F2513">
        <f>IF(ISNA(VLOOKUP(B2513,criteria!$U$2:$U$174,1,0)),0,1)</f>
        <v>1</v>
      </c>
      <c r="G2513">
        <v>0.50388269687557097</v>
      </c>
      <c r="H2513">
        <v>0.21847520623696853</v>
      </c>
      <c r="I2513">
        <v>21892</v>
      </c>
      <c r="J2513">
        <v>11031</v>
      </c>
      <c r="K2513">
        <v>2398</v>
      </c>
      <c r="L2513">
        <v>12</v>
      </c>
      <c r="M2513">
        <v>2410</v>
      </c>
      <c r="N2513">
        <v>12222</v>
      </c>
      <c r="O2513" t="s">
        <v>130</v>
      </c>
      <c r="P2513" t="s">
        <v>50</v>
      </c>
      <c r="Q2513" t="s">
        <v>51</v>
      </c>
      <c r="R2513">
        <v>-73.822900000000004</v>
      </c>
      <c r="S2513">
        <v>42.686700000000002</v>
      </c>
      <c r="V2513">
        <v>113705128</v>
      </c>
      <c r="W2513">
        <v>84684296</v>
      </c>
      <c r="Y2513">
        <v>83203232</v>
      </c>
      <c r="Z2513">
        <v>123173576</v>
      </c>
      <c r="AA2513">
        <v>358684224</v>
      </c>
      <c r="AB2513">
        <v>404402</v>
      </c>
      <c r="AC2513">
        <v>4845304</v>
      </c>
      <c r="AD2513">
        <v>429405216</v>
      </c>
      <c r="AE2513">
        <v>218728448</v>
      </c>
      <c r="AF2513">
        <v>674224192</v>
      </c>
      <c r="AG2513">
        <v>209359264</v>
      </c>
      <c r="AH2513">
        <v>173053616</v>
      </c>
      <c r="AI2513">
        <v>66270544</v>
      </c>
      <c r="AJ2513">
        <v>239324160</v>
      </c>
      <c r="AK2513">
        <v>59559156</v>
      </c>
      <c r="AL2513">
        <v>19179468</v>
      </c>
      <c r="AM2513">
        <v>680585728</v>
      </c>
      <c r="AN2513">
        <v>209115424</v>
      </c>
      <c r="AO2513">
        <v>100026576</v>
      </c>
      <c r="AP2513">
        <v>24764328</v>
      </c>
      <c r="AQ2513">
        <v>29523196</v>
      </c>
      <c r="AR2513">
        <v>674224192</v>
      </c>
      <c r="AS2513">
        <v>680585728</v>
      </c>
      <c r="AT2513">
        <v>1344</v>
      </c>
      <c r="AU2513">
        <v>0.66800000000000004</v>
      </c>
      <c r="AW2513">
        <v>0.106464</v>
      </c>
      <c r="AX2513">
        <v>0.50901799999999997</v>
      </c>
      <c r="AY2513">
        <v>2.01117E-2</v>
      </c>
      <c r="AZ2513">
        <v>54416</v>
      </c>
    </row>
    <row r="2514" spans="1:52">
      <c r="A2514">
        <v>2010</v>
      </c>
      <c r="B2514">
        <v>196060</v>
      </c>
      <c r="C2514" t="s">
        <v>178</v>
      </c>
      <c r="D2514" t="s">
        <v>129</v>
      </c>
      <c r="E2514">
        <f t="shared" si="39"/>
        <v>1</v>
      </c>
      <c r="F2514">
        <f>IF(ISNA(VLOOKUP(B2514,criteria!$U$2:$U$174,1,0)),0,1)</f>
        <v>1</v>
      </c>
      <c r="G2514">
        <v>0.47061474670993331</v>
      </c>
      <c r="H2514">
        <v>0.22342463129668647</v>
      </c>
      <c r="I2514">
        <v>22188</v>
      </c>
      <c r="J2514">
        <v>10442</v>
      </c>
      <c r="K2514">
        <v>2325</v>
      </c>
      <c r="L2514">
        <v>8</v>
      </c>
      <c r="M2514">
        <v>2333</v>
      </c>
      <c r="N2514">
        <v>12222</v>
      </c>
      <c r="O2514" t="s">
        <v>130</v>
      </c>
      <c r="P2514" t="s">
        <v>50</v>
      </c>
      <c r="Q2514" t="s">
        <v>51</v>
      </c>
      <c r="R2514">
        <v>-73.820099999999996</v>
      </c>
      <c r="S2514">
        <v>42.689599999999999</v>
      </c>
      <c r="V2514">
        <v>112751104</v>
      </c>
      <c r="W2514">
        <v>83135936</v>
      </c>
      <c r="Y2514">
        <v>103970432</v>
      </c>
      <c r="Z2514">
        <v>131320160</v>
      </c>
      <c r="AA2514">
        <v>400513120</v>
      </c>
      <c r="AB2514">
        <v>379519</v>
      </c>
      <c r="AC2514">
        <v>5513665</v>
      </c>
      <c r="AD2514">
        <v>482458240</v>
      </c>
      <c r="AE2514">
        <v>215493216</v>
      </c>
      <c r="AF2514">
        <v>735821248</v>
      </c>
      <c r="AG2514">
        <v>222220992</v>
      </c>
      <c r="AH2514">
        <v>215926864</v>
      </c>
      <c r="AI2514">
        <v>74354208</v>
      </c>
      <c r="AJ2514">
        <v>290281088</v>
      </c>
      <c r="AK2514">
        <v>67613456</v>
      </c>
      <c r="AL2514">
        <v>20636528</v>
      </c>
      <c r="AM2514">
        <v>764133824</v>
      </c>
      <c r="AN2514">
        <v>215707744</v>
      </c>
      <c r="AO2514">
        <v>121219304</v>
      </c>
      <c r="AP2514">
        <v>29523196</v>
      </c>
      <c r="AQ2514">
        <v>35453560</v>
      </c>
      <c r="AR2514">
        <v>735821248</v>
      </c>
      <c r="AS2514">
        <v>764133824</v>
      </c>
      <c r="AT2514">
        <v>1642</v>
      </c>
      <c r="AU2514">
        <v>0.64500000000000002</v>
      </c>
      <c r="AW2514">
        <v>0.113426</v>
      </c>
      <c r="AX2514">
        <v>0.50284799999999996</v>
      </c>
      <c r="AY2514">
        <v>2.1480900000000001E-2</v>
      </c>
      <c r="AZ2514">
        <v>52974</v>
      </c>
    </row>
    <row r="2515" spans="1:52">
      <c r="A2515">
        <v>2011</v>
      </c>
      <c r="B2515">
        <v>196060</v>
      </c>
      <c r="C2515" t="s">
        <v>178</v>
      </c>
      <c r="D2515" t="s">
        <v>129</v>
      </c>
      <c r="E2515">
        <f t="shared" si="39"/>
        <v>1</v>
      </c>
      <c r="F2515">
        <f>IF(ISNA(VLOOKUP(B2515,criteria!$U$2:$U$174,1,0)),0,1)</f>
        <v>1</v>
      </c>
      <c r="G2515">
        <v>0.47135701275045538</v>
      </c>
      <c r="H2515">
        <v>0.21630760313013236</v>
      </c>
      <c r="I2515">
        <v>21960</v>
      </c>
      <c r="J2515">
        <v>10351</v>
      </c>
      <c r="K2515">
        <v>2232</v>
      </c>
      <c r="L2515">
        <v>7</v>
      </c>
      <c r="M2515">
        <v>2239</v>
      </c>
      <c r="N2515">
        <v>12222</v>
      </c>
      <c r="O2515" t="s">
        <v>130</v>
      </c>
      <c r="P2515" t="s">
        <v>50</v>
      </c>
      <c r="Q2515" t="s">
        <v>51</v>
      </c>
      <c r="R2515">
        <v>-73.825000000000003</v>
      </c>
      <c r="S2515">
        <v>42.686900000000001</v>
      </c>
      <c r="T2515">
        <v>6.0999999999999999E-2</v>
      </c>
      <c r="U2515">
        <v>3473</v>
      </c>
      <c r="V2515">
        <v>115199008</v>
      </c>
      <c r="W2515">
        <v>84256760</v>
      </c>
      <c r="Y2515">
        <v>105155992</v>
      </c>
      <c r="Z2515">
        <v>127404664</v>
      </c>
      <c r="AA2515">
        <v>385059136</v>
      </c>
      <c r="AB2515">
        <v>1508581</v>
      </c>
      <c r="AC2515">
        <v>25888248</v>
      </c>
      <c r="AD2515">
        <v>487267296</v>
      </c>
      <c r="AE2515">
        <v>218239744</v>
      </c>
      <c r="AF2515">
        <v>719350016</v>
      </c>
      <c r="AG2515">
        <v>198439456</v>
      </c>
      <c r="AH2515">
        <v>231334688</v>
      </c>
      <c r="AI2515">
        <v>67165080</v>
      </c>
      <c r="AJ2515">
        <v>298499776</v>
      </c>
      <c r="AK2515">
        <v>60012380</v>
      </c>
      <c r="AL2515">
        <v>21245098</v>
      </c>
      <c r="AM2515">
        <v>752691328</v>
      </c>
      <c r="AN2515">
        <v>216032832</v>
      </c>
      <c r="AO2515">
        <v>116928368</v>
      </c>
      <c r="AP2515">
        <v>35453560</v>
      </c>
      <c r="AQ2515">
        <v>35190376</v>
      </c>
      <c r="AR2515">
        <v>719350016</v>
      </c>
      <c r="AS2515">
        <v>752691328</v>
      </c>
      <c r="AT2515">
        <v>1554</v>
      </c>
      <c r="AU2515">
        <v>0.64400000000000002</v>
      </c>
      <c r="AW2515">
        <v>0.110516</v>
      </c>
      <c r="AX2515">
        <v>0.49653700000000001</v>
      </c>
      <c r="AY2515">
        <v>2.1725399999999999E-2</v>
      </c>
      <c r="AZ2515">
        <v>51123</v>
      </c>
    </row>
    <row r="2516" spans="1:52">
      <c r="A2516">
        <v>2012</v>
      </c>
      <c r="B2516">
        <v>196060</v>
      </c>
      <c r="C2516" t="s">
        <v>178</v>
      </c>
      <c r="D2516" t="s">
        <v>129</v>
      </c>
      <c r="E2516">
        <f t="shared" si="39"/>
        <v>1</v>
      </c>
      <c r="F2516">
        <f>IF(ISNA(VLOOKUP(B2516,criteria!$U$2:$U$174,1,0)),0,1)</f>
        <v>1</v>
      </c>
      <c r="G2516">
        <v>0.51344162629429091</v>
      </c>
      <c r="H2516">
        <v>0.22405180388529139</v>
      </c>
      <c r="I2516">
        <v>21054</v>
      </c>
      <c r="J2516">
        <v>10810</v>
      </c>
      <c r="K2516">
        <v>2419</v>
      </c>
      <c r="L2516">
        <v>3</v>
      </c>
      <c r="M2516">
        <v>2422</v>
      </c>
      <c r="N2516">
        <v>12222</v>
      </c>
      <c r="O2516" t="s">
        <v>130</v>
      </c>
      <c r="P2516" t="s">
        <v>50</v>
      </c>
      <c r="Q2516" t="s">
        <v>51</v>
      </c>
      <c r="R2516">
        <v>-73.825000000000003</v>
      </c>
      <c r="S2516">
        <v>42.686900000000001</v>
      </c>
      <c r="T2516">
        <v>7.0999999999999994E-2</v>
      </c>
      <c r="U2516">
        <v>3710</v>
      </c>
      <c r="V2516">
        <v>125530976</v>
      </c>
      <c r="W2516">
        <v>90125680</v>
      </c>
      <c r="Y2516">
        <v>215506160</v>
      </c>
      <c r="Z2516">
        <v>133183520</v>
      </c>
      <c r="AA2516">
        <v>528590496</v>
      </c>
      <c r="AB2516">
        <v>1851284</v>
      </c>
      <c r="AC2516">
        <v>26088040</v>
      </c>
      <c r="AD2516">
        <v>626421120</v>
      </c>
      <c r="AE2516">
        <v>210669744</v>
      </c>
      <c r="AF2516">
        <v>863695872</v>
      </c>
      <c r="AG2516">
        <v>176470560</v>
      </c>
      <c r="AH2516">
        <v>345699712</v>
      </c>
      <c r="AI2516">
        <v>68720544</v>
      </c>
      <c r="AJ2516">
        <v>414420256</v>
      </c>
      <c r="AK2516">
        <v>50576292</v>
      </c>
      <c r="AL2516">
        <v>20593064</v>
      </c>
      <c r="AM2516">
        <v>879011712</v>
      </c>
      <c r="AN2516">
        <v>219960464</v>
      </c>
      <c r="AO2516">
        <v>121842512</v>
      </c>
      <c r="AP2516">
        <v>35190376</v>
      </c>
      <c r="AQ2516">
        <v>40278148</v>
      </c>
      <c r="AR2516">
        <v>863695872</v>
      </c>
      <c r="AS2516">
        <v>879011712</v>
      </c>
      <c r="AT2516">
        <v>1670</v>
      </c>
      <c r="AU2516">
        <v>0.66400000000000003</v>
      </c>
      <c r="AW2516">
        <v>0.107416</v>
      </c>
      <c r="AX2516">
        <v>0.50337100000000001</v>
      </c>
      <c r="AY2516">
        <v>1.9775299999999999E-2</v>
      </c>
      <c r="AZ2516">
        <v>49850</v>
      </c>
    </row>
    <row r="2517" spans="1:52">
      <c r="A2517">
        <v>2013</v>
      </c>
      <c r="B2517">
        <v>196060</v>
      </c>
      <c r="C2517" t="s">
        <v>178</v>
      </c>
      <c r="D2517" t="s">
        <v>129</v>
      </c>
      <c r="E2517">
        <f t="shared" si="39"/>
        <v>1</v>
      </c>
      <c r="F2517">
        <f>IF(ISNA(VLOOKUP(B2517,criteria!$U$2:$U$174,1,0)),0,1)</f>
        <v>1</v>
      </c>
      <c r="G2517">
        <v>0.55453772783076782</v>
      </c>
      <c r="H2517">
        <v>0.21866485013623979</v>
      </c>
      <c r="I2517">
        <v>21178</v>
      </c>
      <c r="J2517">
        <v>11744</v>
      </c>
      <c r="K2517">
        <v>2562</v>
      </c>
      <c r="L2517">
        <v>6</v>
      </c>
      <c r="M2517">
        <v>2568</v>
      </c>
      <c r="N2517">
        <v>12222</v>
      </c>
      <c r="O2517" t="s">
        <v>130</v>
      </c>
      <c r="P2517" t="s">
        <v>50</v>
      </c>
      <c r="Q2517" t="s">
        <v>51</v>
      </c>
      <c r="R2517">
        <v>-73.825000000000003</v>
      </c>
      <c r="S2517">
        <v>42.686900000000001</v>
      </c>
      <c r="T2517">
        <v>5.8999999999999997E-2</v>
      </c>
      <c r="U2517">
        <v>4105</v>
      </c>
      <c r="V2517">
        <v>135887120</v>
      </c>
      <c r="W2517">
        <v>99336136</v>
      </c>
      <c r="Y2517">
        <v>155751824</v>
      </c>
      <c r="Z2517">
        <v>120854128</v>
      </c>
      <c r="AA2517">
        <v>491446272</v>
      </c>
      <c r="AB2517">
        <v>2308174</v>
      </c>
      <c r="AC2517">
        <v>28871188</v>
      </c>
      <c r="AD2517">
        <v>568317760</v>
      </c>
      <c r="AE2517">
        <v>234268832</v>
      </c>
      <c r="AF2517">
        <v>813365056</v>
      </c>
      <c r="AG2517">
        <v>216192608</v>
      </c>
      <c r="AH2517">
        <v>305713024</v>
      </c>
      <c r="AI2517">
        <v>71463032</v>
      </c>
      <c r="AJ2517">
        <v>377176064</v>
      </c>
      <c r="AK2517">
        <v>56906120</v>
      </c>
      <c r="AL2517">
        <v>21034482</v>
      </c>
      <c r="AM2517">
        <v>837695872</v>
      </c>
      <c r="AN2517">
        <v>226991680</v>
      </c>
      <c r="AO2517">
        <v>128610304</v>
      </c>
      <c r="AP2517">
        <v>40278148</v>
      </c>
      <c r="AQ2517">
        <v>49522320</v>
      </c>
      <c r="AR2517">
        <v>813365056</v>
      </c>
      <c r="AS2517">
        <v>837695872</v>
      </c>
      <c r="AT2517">
        <v>1583</v>
      </c>
      <c r="AU2517">
        <v>0.66</v>
      </c>
      <c r="AW2517">
        <v>0.10246</v>
      </c>
      <c r="AX2517">
        <v>0.50239999999999996</v>
      </c>
      <c r="AY2517">
        <v>1.7101700000000001E-2</v>
      </c>
      <c r="AZ2517">
        <v>48312</v>
      </c>
    </row>
    <row r="2518" spans="1:52">
      <c r="A2518">
        <v>2014</v>
      </c>
      <c r="B2518">
        <v>196060</v>
      </c>
      <c r="C2518" t="s">
        <v>178</v>
      </c>
      <c r="D2518" t="s">
        <v>129</v>
      </c>
      <c r="E2518">
        <f t="shared" si="39"/>
        <v>1</v>
      </c>
      <c r="F2518">
        <f>IF(ISNA(VLOOKUP(B2518,criteria!$U$2:$U$174,1,0)),0,1)</f>
        <v>1</v>
      </c>
      <c r="G2518">
        <v>0.55840036773155599</v>
      </c>
      <c r="H2518">
        <v>0.20933486993743827</v>
      </c>
      <c r="I2518">
        <v>21755</v>
      </c>
      <c r="J2518">
        <v>12148</v>
      </c>
      <c r="K2518">
        <v>2541</v>
      </c>
      <c r="L2518">
        <v>2</v>
      </c>
      <c r="M2518">
        <v>2543</v>
      </c>
      <c r="T2518">
        <v>4.5999999999999999E-2</v>
      </c>
      <c r="U2518">
        <v>4067</v>
      </c>
      <c r="V2518">
        <v>142535456</v>
      </c>
      <c r="W2518">
        <v>102666784</v>
      </c>
      <c r="Y2518">
        <v>23865932</v>
      </c>
      <c r="Z2518">
        <v>100033072</v>
      </c>
      <c r="AA2518">
        <v>239810288</v>
      </c>
      <c r="AB2518">
        <v>3292895</v>
      </c>
      <c r="AC2518">
        <v>4356299</v>
      </c>
      <c r="AD2518">
        <v>275660064</v>
      </c>
      <c r="AE2518">
        <v>233271472</v>
      </c>
      <c r="AF2518">
        <v>509436192</v>
      </c>
      <c r="AG2518">
        <v>203897904</v>
      </c>
      <c r="AH2518">
        <v>32894700</v>
      </c>
      <c r="AI2518">
        <v>37800100</v>
      </c>
      <c r="AJ2518">
        <v>70694800</v>
      </c>
      <c r="AK2518">
        <v>55331696</v>
      </c>
      <c r="AL2518">
        <v>23583022</v>
      </c>
      <c r="AM2518">
        <v>543009536</v>
      </c>
      <c r="AN2518">
        <v>204444912</v>
      </c>
      <c r="AO2518">
        <v>127414360</v>
      </c>
      <c r="AP2518">
        <v>49522320</v>
      </c>
      <c r="AQ2518">
        <v>54810256</v>
      </c>
      <c r="AR2518">
        <v>509436192</v>
      </c>
      <c r="AS2518">
        <v>543009536</v>
      </c>
      <c r="AT2518">
        <v>1580</v>
      </c>
      <c r="AU2518">
        <v>0.68</v>
      </c>
      <c r="AW2518">
        <v>9.8767300000000002E-2</v>
      </c>
      <c r="AX2518">
        <v>0.50296799999999997</v>
      </c>
      <c r="AY2518">
        <v>1.64359E-2</v>
      </c>
      <c r="AZ2518">
        <v>46861</v>
      </c>
    </row>
    <row r="2519" spans="1:52">
      <c r="A2519">
        <v>2015</v>
      </c>
      <c r="B2519">
        <v>196060</v>
      </c>
      <c r="C2519" t="s">
        <v>178</v>
      </c>
      <c r="D2519" t="s">
        <v>129</v>
      </c>
      <c r="E2519">
        <f t="shared" si="39"/>
        <v>1</v>
      </c>
      <c r="F2519">
        <f>IF(ISNA(VLOOKUP(B2519,criteria!$U$2:$U$174,1,0)),0,1)</f>
        <v>1</v>
      </c>
      <c r="G2519">
        <v>0.56444464341675249</v>
      </c>
      <c r="H2519">
        <v>0.20558375634517767</v>
      </c>
      <c r="I2519">
        <v>22337</v>
      </c>
      <c r="J2519">
        <v>12608</v>
      </c>
      <c r="K2519">
        <v>2590</v>
      </c>
      <c r="L2519">
        <v>2</v>
      </c>
      <c r="M2519">
        <v>2592</v>
      </c>
      <c r="N2519">
        <v>12222</v>
      </c>
      <c r="O2519" t="s">
        <v>130</v>
      </c>
      <c r="P2519" t="s">
        <v>50</v>
      </c>
      <c r="Q2519" t="s">
        <v>51</v>
      </c>
      <c r="R2519">
        <v>-73.825000000000003</v>
      </c>
      <c r="S2519">
        <v>42.686900000000001</v>
      </c>
      <c r="T2519">
        <v>4.4999999999999998E-2</v>
      </c>
      <c r="U2519">
        <v>4087</v>
      </c>
      <c r="V2519">
        <v>155179200</v>
      </c>
      <c r="W2519">
        <v>112079888</v>
      </c>
      <c r="Y2519">
        <v>20706928</v>
      </c>
      <c r="Z2519">
        <v>103154120</v>
      </c>
      <c r="AA2519">
        <v>242130080</v>
      </c>
      <c r="AB2519">
        <v>2946983</v>
      </c>
      <c r="AC2519">
        <v>3968756</v>
      </c>
      <c r="AD2519">
        <v>284108992</v>
      </c>
      <c r="AE2519">
        <v>241591200</v>
      </c>
      <c r="AF2519">
        <v>526349056</v>
      </c>
      <c r="AG2519">
        <v>218825808</v>
      </c>
      <c r="AH2519">
        <v>43469456</v>
      </c>
      <c r="AI2519">
        <v>37693128</v>
      </c>
      <c r="AJ2519">
        <v>81162584</v>
      </c>
      <c r="AK2519">
        <v>56647816</v>
      </c>
      <c r="AL2519">
        <v>27871448</v>
      </c>
      <c r="AM2519">
        <v>561422912</v>
      </c>
      <c r="AN2519">
        <v>214243008</v>
      </c>
      <c r="AO2519">
        <v>139281760</v>
      </c>
      <c r="AP2519">
        <v>54810256</v>
      </c>
      <c r="AQ2519">
        <v>59273000</v>
      </c>
      <c r="AR2519">
        <v>526349056</v>
      </c>
      <c r="AS2519">
        <v>561422912</v>
      </c>
      <c r="AT2519">
        <v>1471</v>
      </c>
      <c r="AU2519">
        <v>0.65900000000000003</v>
      </c>
      <c r="AW2519">
        <v>9.37693E-2</v>
      </c>
      <c r="AX2519">
        <v>0.516656</v>
      </c>
      <c r="AY2519">
        <v>1.5730999999999998E-2</v>
      </c>
      <c r="AZ2519">
        <v>43817</v>
      </c>
    </row>
    <row r="2520" spans="1:52">
      <c r="A2520">
        <v>2016</v>
      </c>
      <c r="B2520">
        <v>196060</v>
      </c>
      <c r="C2520" t="s">
        <v>178</v>
      </c>
      <c r="D2520" t="s">
        <v>129</v>
      </c>
      <c r="E2520">
        <f t="shared" si="39"/>
        <v>1</v>
      </c>
      <c r="F2520">
        <f>IF(ISNA(VLOOKUP(B2520,criteria!$U$2:$U$174,1,0)),0,1)</f>
        <v>1</v>
      </c>
      <c r="G2520">
        <v>0.54388839867221317</v>
      </c>
      <c r="H2520">
        <v>0.21052224969097652</v>
      </c>
      <c r="I2520">
        <v>23799</v>
      </c>
      <c r="J2520">
        <v>12944</v>
      </c>
      <c r="K2520">
        <v>2721</v>
      </c>
      <c r="L2520">
        <v>4</v>
      </c>
      <c r="M2520">
        <v>2725</v>
      </c>
      <c r="N2520">
        <v>12222</v>
      </c>
      <c r="O2520" t="s">
        <v>130</v>
      </c>
      <c r="P2520" t="s">
        <v>50</v>
      </c>
      <c r="Q2520" t="s">
        <v>51</v>
      </c>
      <c r="R2520">
        <v>-73.825000000000003</v>
      </c>
      <c r="S2520">
        <v>42.686900000000001</v>
      </c>
      <c r="T2520">
        <v>4.8000000000000001E-2</v>
      </c>
      <c r="U2520">
        <v>3981</v>
      </c>
      <c r="V2520">
        <v>162436304</v>
      </c>
      <c r="W2520">
        <v>118582672</v>
      </c>
      <c r="Y2520">
        <v>18386824</v>
      </c>
      <c r="Z2520">
        <v>105765248</v>
      </c>
      <c r="AA2520">
        <v>246899520</v>
      </c>
      <c r="AB2520">
        <v>2672115</v>
      </c>
      <c r="AC2520">
        <v>15368686</v>
      </c>
      <c r="AD2520">
        <v>297150624</v>
      </c>
      <c r="AE2520">
        <v>257806384</v>
      </c>
      <c r="AF2520">
        <v>568237120</v>
      </c>
      <c r="AG2520">
        <v>232632208</v>
      </c>
      <c r="AH2520">
        <v>30567976</v>
      </c>
      <c r="AI2520">
        <v>42708328</v>
      </c>
      <c r="AJ2520">
        <v>73276304</v>
      </c>
      <c r="AK2520">
        <v>55950304</v>
      </c>
      <c r="AL2520">
        <v>28439718</v>
      </c>
      <c r="AM2520">
        <v>584686784</v>
      </c>
      <c r="AN2520">
        <v>219912432</v>
      </c>
      <c r="AO2520">
        <v>156362144</v>
      </c>
      <c r="AP2520">
        <v>59273000</v>
      </c>
      <c r="AQ2520">
        <v>65342156</v>
      </c>
      <c r="AR2520">
        <v>568237120</v>
      </c>
      <c r="AS2520">
        <v>584686784</v>
      </c>
      <c r="AT2520">
        <v>1573</v>
      </c>
      <c r="AU2520">
        <v>0.65</v>
      </c>
      <c r="AW2520">
        <v>8.8080500000000006E-2</v>
      </c>
      <c r="AX2520">
        <v>0.52879299999999996</v>
      </c>
      <c r="AY2520">
        <v>1.4551100000000001E-2</v>
      </c>
      <c r="AZ2520">
        <v>43412</v>
      </c>
    </row>
    <row r="2521" spans="1:52">
      <c r="A2521">
        <v>2017</v>
      </c>
      <c r="B2521">
        <v>196060</v>
      </c>
      <c r="C2521" t="s">
        <v>178</v>
      </c>
      <c r="D2521" t="s">
        <v>129</v>
      </c>
      <c r="E2521">
        <f t="shared" si="39"/>
        <v>1</v>
      </c>
      <c r="F2521">
        <f>IF(ISNA(VLOOKUP(B2521,criteria!$U$2:$U$174,1,0)),0,1)</f>
        <v>1</v>
      </c>
      <c r="G2521">
        <v>0.54012134849519833</v>
      </c>
      <c r="H2521">
        <v>0.20934384764171998</v>
      </c>
      <c r="I2521">
        <v>24887</v>
      </c>
      <c r="J2521">
        <v>13442</v>
      </c>
      <c r="K2521">
        <v>2811</v>
      </c>
      <c r="L2521">
        <v>3</v>
      </c>
      <c r="M2521">
        <v>2814</v>
      </c>
      <c r="N2521">
        <v>12222</v>
      </c>
      <c r="O2521" t="s">
        <v>130</v>
      </c>
      <c r="P2521" t="s">
        <v>50</v>
      </c>
      <c r="Q2521" t="s">
        <v>51</v>
      </c>
      <c r="R2521">
        <v>-73.824700000000007</v>
      </c>
      <c r="S2521">
        <v>42.685499999999998</v>
      </c>
      <c r="T2521">
        <v>0.04</v>
      </c>
      <c r="U2521">
        <v>3947</v>
      </c>
      <c r="V2521">
        <v>166631520</v>
      </c>
      <c r="W2521">
        <v>115043336</v>
      </c>
      <c r="Y2521">
        <v>18703584</v>
      </c>
      <c r="Z2521">
        <v>108758192</v>
      </c>
      <c r="AA2521">
        <v>273783488</v>
      </c>
      <c r="AB2521">
        <v>2017655</v>
      </c>
      <c r="AC2521">
        <v>5571550</v>
      </c>
      <c r="AD2521">
        <v>301926432</v>
      </c>
      <c r="AE2521">
        <v>271686272</v>
      </c>
      <c r="AF2521">
        <v>576826368</v>
      </c>
      <c r="AG2521">
        <v>218278320</v>
      </c>
      <c r="AH2521">
        <v>32137120</v>
      </c>
      <c r="AI2521">
        <v>43017788</v>
      </c>
      <c r="AJ2521">
        <v>75154912</v>
      </c>
      <c r="AK2521">
        <v>54310196</v>
      </c>
      <c r="AL2521">
        <v>29700648</v>
      </c>
      <c r="AM2521">
        <v>584569600</v>
      </c>
      <c r="AN2521">
        <v>230534736</v>
      </c>
      <c r="AO2521">
        <v>138682304</v>
      </c>
      <c r="AP2521">
        <v>65342156</v>
      </c>
      <c r="AQ2521">
        <v>71700968</v>
      </c>
      <c r="AR2521">
        <v>576826368</v>
      </c>
      <c r="AS2521">
        <v>584569600</v>
      </c>
    </row>
    <row r="2522" spans="1:52">
      <c r="A2522">
        <v>1990</v>
      </c>
      <c r="B2522">
        <v>196079</v>
      </c>
      <c r="C2522" t="s">
        <v>249</v>
      </c>
      <c r="D2522" t="s">
        <v>129</v>
      </c>
      <c r="E2522">
        <f t="shared" si="39"/>
        <v>0</v>
      </c>
      <c r="F2522">
        <f>IF(ISNA(VLOOKUP(B2522,criteria!$U$2:$U$174,1,0)),0,1)</f>
        <v>1</v>
      </c>
      <c r="G2522" t="s">
        <v>636</v>
      </c>
      <c r="H2522" t="s">
        <v>636</v>
      </c>
      <c r="N2522">
        <v>139026000</v>
      </c>
      <c r="O2522" t="s">
        <v>130</v>
      </c>
      <c r="V2522">
        <v>20017644</v>
      </c>
      <c r="Y2522">
        <v>189577</v>
      </c>
      <c r="Z2522">
        <v>9034584</v>
      </c>
      <c r="AA2522">
        <v>75246200</v>
      </c>
      <c r="AB2522">
        <v>10018153</v>
      </c>
      <c r="AC2522">
        <v>2223260</v>
      </c>
      <c r="AF2522">
        <v>134422832</v>
      </c>
      <c r="AG2522">
        <v>54213080</v>
      </c>
      <c r="AH2522">
        <v>6933669</v>
      </c>
      <c r="AI2522">
        <v>4012953</v>
      </c>
      <c r="AJ2522">
        <v>10946622</v>
      </c>
      <c r="AK2522">
        <v>13192769</v>
      </c>
      <c r="AL2522">
        <v>5801310</v>
      </c>
      <c r="AM2522">
        <v>144257760</v>
      </c>
      <c r="AN2522">
        <v>70376200</v>
      </c>
      <c r="AO2522">
        <v>19656328</v>
      </c>
    </row>
    <row r="2523" spans="1:52">
      <c r="A2523">
        <v>1991</v>
      </c>
      <c r="B2523">
        <v>196079</v>
      </c>
      <c r="C2523" t="s">
        <v>249</v>
      </c>
      <c r="D2523" t="s">
        <v>129</v>
      </c>
      <c r="E2523">
        <f t="shared" si="39"/>
        <v>0</v>
      </c>
      <c r="F2523">
        <f>IF(ISNA(VLOOKUP(B2523,criteria!$U$2:$U$174,1,0)),0,1)</f>
        <v>1</v>
      </c>
      <c r="G2523" t="s">
        <v>636</v>
      </c>
      <c r="H2523" t="s">
        <v>636</v>
      </c>
      <c r="N2523">
        <v>139026000</v>
      </c>
      <c r="O2523" t="s">
        <v>130</v>
      </c>
      <c r="V2523">
        <v>27207904</v>
      </c>
      <c r="Y2523">
        <v>377364</v>
      </c>
      <c r="Z2523">
        <v>11685945</v>
      </c>
      <c r="AA2523">
        <v>76908000</v>
      </c>
      <c r="AB2523">
        <v>10074500</v>
      </c>
      <c r="AC2523">
        <v>434268</v>
      </c>
      <c r="AF2523">
        <v>144853184</v>
      </c>
      <c r="AG2523">
        <v>53131248</v>
      </c>
      <c r="AH2523">
        <v>7688904</v>
      </c>
      <c r="AI2523">
        <v>3074705</v>
      </c>
      <c r="AJ2523">
        <v>10763609</v>
      </c>
      <c r="AK2523">
        <v>12431861</v>
      </c>
      <c r="AL2523">
        <v>7423236</v>
      </c>
      <c r="AM2523">
        <v>143822784</v>
      </c>
      <c r="AN2523">
        <v>66186696</v>
      </c>
      <c r="AO2523">
        <v>15596938</v>
      </c>
    </row>
    <row r="2524" spans="1:52">
      <c r="A2524">
        <v>1992</v>
      </c>
      <c r="B2524">
        <v>196079</v>
      </c>
      <c r="C2524" t="s">
        <v>249</v>
      </c>
      <c r="D2524" t="s">
        <v>129</v>
      </c>
      <c r="E2524">
        <f t="shared" si="39"/>
        <v>0</v>
      </c>
      <c r="F2524">
        <f>IF(ISNA(VLOOKUP(B2524,criteria!$U$2:$U$174,1,0)),0,1)</f>
        <v>1</v>
      </c>
      <c r="G2524" t="s">
        <v>636</v>
      </c>
      <c r="H2524" t="s">
        <v>636</v>
      </c>
      <c r="N2524">
        <v>139026000</v>
      </c>
      <c r="O2524" t="s">
        <v>130</v>
      </c>
      <c r="V2524">
        <v>33843728</v>
      </c>
      <c r="Y2524">
        <v>460404</v>
      </c>
      <c r="Z2524">
        <v>13586078</v>
      </c>
      <c r="AA2524">
        <v>79716880</v>
      </c>
      <c r="AB2524">
        <v>10618694</v>
      </c>
      <c r="AC2524">
        <v>471923</v>
      </c>
      <c r="AF2524">
        <v>159618496</v>
      </c>
      <c r="AG2524">
        <v>52901724</v>
      </c>
      <c r="AH2524">
        <v>9045734</v>
      </c>
      <c r="AI2524">
        <v>3878884</v>
      </c>
      <c r="AJ2524">
        <v>12924618</v>
      </c>
      <c r="AK2524">
        <v>11643832</v>
      </c>
      <c r="AL2524">
        <v>6365369</v>
      </c>
      <c r="AM2524">
        <v>154298432</v>
      </c>
      <c r="AN2524">
        <v>66505964</v>
      </c>
      <c r="AO2524">
        <v>17973320</v>
      </c>
    </row>
    <row r="2525" spans="1:52">
      <c r="A2525">
        <v>1993</v>
      </c>
      <c r="B2525">
        <v>196079</v>
      </c>
      <c r="C2525" t="s">
        <v>249</v>
      </c>
      <c r="D2525" t="s">
        <v>129</v>
      </c>
      <c r="E2525">
        <f t="shared" si="39"/>
        <v>0</v>
      </c>
      <c r="F2525">
        <f>IF(ISNA(VLOOKUP(B2525,criteria!$U$2:$U$174,1,0)),0,1)</f>
        <v>1</v>
      </c>
      <c r="G2525" t="s">
        <v>636</v>
      </c>
      <c r="H2525" t="s">
        <v>636</v>
      </c>
      <c r="N2525">
        <v>139026000</v>
      </c>
      <c r="O2525" t="s">
        <v>130</v>
      </c>
      <c r="V2525">
        <v>33749068</v>
      </c>
      <c r="Y2525">
        <v>620315</v>
      </c>
      <c r="Z2525">
        <v>15394895</v>
      </c>
      <c r="AA2525">
        <v>80502392</v>
      </c>
      <c r="AB2525">
        <v>11259222</v>
      </c>
      <c r="AC2525">
        <v>823873</v>
      </c>
      <c r="AF2525">
        <v>163735488</v>
      </c>
      <c r="AG2525">
        <v>55223324</v>
      </c>
      <c r="AH2525">
        <v>9638918</v>
      </c>
      <c r="AI2525">
        <v>4308204</v>
      </c>
      <c r="AJ2525">
        <v>13947122</v>
      </c>
      <c r="AK2525">
        <v>13389040</v>
      </c>
      <c r="AL2525">
        <v>7759847</v>
      </c>
      <c r="AM2525">
        <v>161389616</v>
      </c>
      <c r="AN2525">
        <v>70168792</v>
      </c>
      <c r="AO2525">
        <v>20283120</v>
      </c>
    </row>
    <row r="2526" spans="1:52">
      <c r="A2526">
        <v>1994</v>
      </c>
      <c r="B2526">
        <v>196079</v>
      </c>
      <c r="C2526" t="s">
        <v>249</v>
      </c>
      <c r="D2526" t="s">
        <v>129</v>
      </c>
      <c r="E2526">
        <f t="shared" si="39"/>
        <v>0</v>
      </c>
      <c r="F2526">
        <f>IF(ISNA(VLOOKUP(B2526,criteria!$U$2:$U$174,1,0)),0,1)</f>
        <v>1</v>
      </c>
      <c r="G2526" t="s">
        <v>636</v>
      </c>
      <c r="H2526" t="s">
        <v>636</v>
      </c>
      <c r="N2526">
        <v>139026000</v>
      </c>
      <c r="O2526" t="s">
        <v>130</v>
      </c>
      <c r="V2526">
        <v>34631112</v>
      </c>
      <c r="Y2526">
        <v>56010</v>
      </c>
      <c r="Z2526">
        <v>16712704</v>
      </c>
      <c r="AA2526">
        <v>87516712</v>
      </c>
      <c r="AB2526">
        <v>11518483</v>
      </c>
      <c r="AC2526">
        <v>1196934</v>
      </c>
      <c r="AF2526">
        <v>174835088</v>
      </c>
      <c r="AG2526">
        <v>61886324</v>
      </c>
      <c r="AH2526">
        <v>9870349</v>
      </c>
      <c r="AI2526">
        <v>4206772</v>
      </c>
      <c r="AJ2526">
        <v>14077121</v>
      </c>
      <c r="AK2526">
        <v>13456975</v>
      </c>
      <c r="AL2526">
        <v>7878829</v>
      </c>
      <c r="AM2526">
        <v>173832560</v>
      </c>
      <c r="AN2526">
        <v>72810608</v>
      </c>
      <c r="AO2526">
        <v>21071232</v>
      </c>
    </row>
    <row r="2527" spans="1:52">
      <c r="A2527">
        <v>1995</v>
      </c>
      <c r="B2527">
        <v>196079</v>
      </c>
      <c r="C2527" t="s">
        <v>249</v>
      </c>
      <c r="D2527" t="s">
        <v>129</v>
      </c>
      <c r="E2527">
        <f t="shared" si="39"/>
        <v>0</v>
      </c>
      <c r="F2527">
        <f>IF(ISNA(VLOOKUP(B2527,criteria!$U$2:$U$174,1,0)),0,1)</f>
        <v>1</v>
      </c>
      <c r="G2527" t="s">
        <v>636</v>
      </c>
      <c r="H2527" t="s">
        <v>636</v>
      </c>
      <c r="N2527">
        <v>139026000</v>
      </c>
      <c r="O2527" t="s">
        <v>130</v>
      </c>
      <c r="V2527">
        <v>43376476</v>
      </c>
      <c r="Y2527">
        <v>53134</v>
      </c>
      <c r="Z2527">
        <v>15585489</v>
      </c>
      <c r="AA2527">
        <v>81103752</v>
      </c>
      <c r="AB2527">
        <v>12926917</v>
      </c>
      <c r="AC2527">
        <v>1197124</v>
      </c>
      <c r="AF2527">
        <v>177557984</v>
      </c>
      <c r="AG2527">
        <v>57289652</v>
      </c>
      <c r="AH2527">
        <v>10118184</v>
      </c>
      <c r="AI2527">
        <v>4297360</v>
      </c>
      <c r="AJ2527">
        <v>14415544</v>
      </c>
      <c r="AK2527">
        <v>13844180</v>
      </c>
      <c r="AL2527">
        <v>8310578</v>
      </c>
      <c r="AM2527">
        <v>172627904</v>
      </c>
      <c r="AN2527">
        <v>72850712</v>
      </c>
      <c r="AO2527">
        <v>21264410</v>
      </c>
    </row>
    <row r="2528" spans="1:52">
      <c r="A2528">
        <v>1996</v>
      </c>
      <c r="B2528">
        <v>196079</v>
      </c>
      <c r="C2528" t="s">
        <v>249</v>
      </c>
      <c r="D2528" t="s">
        <v>129</v>
      </c>
      <c r="E2528">
        <f t="shared" si="39"/>
        <v>0</v>
      </c>
      <c r="F2528">
        <f>IF(ISNA(VLOOKUP(B2528,criteria!$U$2:$U$174,1,0)),0,1)</f>
        <v>1</v>
      </c>
      <c r="G2528" t="s">
        <v>636</v>
      </c>
      <c r="H2528" t="s">
        <v>636</v>
      </c>
      <c r="N2528">
        <v>139026000</v>
      </c>
      <c r="O2528" t="s">
        <v>130</v>
      </c>
      <c r="V2528">
        <v>45761164</v>
      </c>
      <c r="Y2528">
        <v>47539</v>
      </c>
      <c r="Z2528">
        <v>15548092</v>
      </c>
      <c r="AA2528">
        <v>80774400</v>
      </c>
      <c r="AB2528">
        <v>12504964</v>
      </c>
      <c r="AC2528">
        <v>1346183</v>
      </c>
      <c r="AF2528">
        <v>180310448</v>
      </c>
      <c r="AG2528">
        <v>62843820</v>
      </c>
      <c r="AH2528">
        <v>9473645</v>
      </c>
      <c r="AI2528">
        <v>3360619</v>
      </c>
      <c r="AJ2528">
        <v>12834264</v>
      </c>
      <c r="AK2528">
        <v>15937978</v>
      </c>
      <c r="AL2528">
        <v>10135920</v>
      </c>
      <c r="AM2528">
        <v>185543888</v>
      </c>
      <c r="AN2528">
        <v>72322656</v>
      </c>
      <c r="AO2528">
        <v>22585456</v>
      </c>
      <c r="AT2528">
        <v>1336</v>
      </c>
      <c r="AU2528">
        <v>0.78800000000000003</v>
      </c>
    </row>
    <row r="2529" spans="1:52">
      <c r="A2529">
        <v>1997</v>
      </c>
      <c r="B2529">
        <v>196079</v>
      </c>
      <c r="C2529" t="s">
        <v>249</v>
      </c>
      <c r="D2529" t="s">
        <v>129</v>
      </c>
      <c r="E2529">
        <f t="shared" si="39"/>
        <v>0</v>
      </c>
      <c r="F2529">
        <f>IF(ISNA(VLOOKUP(B2529,criteria!$U$2:$U$174,1,0)),0,1)</f>
        <v>1</v>
      </c>
      <c r="G2529" t="s">
        <v>636</v>
      </c>
      <c r="H2529" t="s">
        <v>636</v>
      </c>
      <c r="N2529">
        <v>139026000</v>
      </c>
      <c r="O2529" t="s">
        <v>130</v>
      </c>
      <c r="V2529">
        <v>46154820</v>
      </c>
      <c r="Y2529">
        <v>52210</v>
      </c>
      <c r="Z2529">
        <v>18620632</v>
      </c>
      <c r="AA2529">
        <v>86545728</v>
      </c>
      <c r="AB2529">
        <v>12703891</v>
      </c>
      <c r="AC2529">
        <v>1386713</v>
      </c>
      <c r="AF2529">
        <v>189757536</v>
      </c>
      <c r="AG2529">
        <v>61669616</v>
      </c>
      <c r="AH2529">
        <v>9188983</v>
      </c>
      <c r="AI2529">
        <v>3752565</v>
      </c>
      <c r="AJ2529">
        <v>12941548</v>
      </c>
      <c r="AK2529">
        <v>15550783</v>
      </c>
      <c r="AL2529">
        <v>8842548</v>
      </c>
      <c r="AM2529">
        <v>190910432</v>
      </c>
      <c r="AN2529">
        <v>76634048</v>
      </c>
      <c r="AO2529">
        <v>22240264</v>
      </c>
      <c r="AT2529">
        <v>1468</v>
      </c>
      <c r="AU2529">
        <v>0.82099999999999995</v>
      </c>
      <c r="AW2529">
        <v>0.11497300000000001</v>
      </c>
      <c r="AX2529">
        <v>0.535354</v>
      </c>
      <c r="AY2529">
        <v>3.8918599999999998E-2</v>
      </c>
      <c r="AZ2529">
        <v>37980</v>
      </c>
    </row>
    <row r="2530" spans="1:52">
      <c r="A2530">
        <v>1998</v>
      </c>
      <c r="B2530">
        <v>196079</v>
      </c>
      <c r="C2530" t="s">
        <v>249</v>
      </c>
      <c r="D2530" t="s">
        <v>129</v>
      </c>
      <c r="E2530">
        <f t="shared" si="39"/>
        <v>0</v>
      </c>
      <c r="F2530">
        <f>IF(ISNA(VLOOKUP(B2530,criteria!$U$2:$U$174,1,0)),0,1)</f>
        <v>1</v>
      </c>
      <c r="G2530" t="s">
        <v>636</v>
      </c>
      <c r="H2530" t="s">
        <v>636</v>
      </c>
      <c r="N2530">
        <v>139026000</v>
      </c>
      <c r="O2530" t="s">
        <v>130</v>
      </c>
      <c r="V2530">
        <v>49879524</v>
      </c>
      <c r="Y2530">
        <v>144571</v>
      </c>
      <c r="Z2530">
        <v>18231380</v>
      </c>
      <c r="AA2530">
        <v>89481288</v>
      </c>
      <c r="AB2530">
        <v>12710775</v>
      </c>
      <c r="AC2530">
        <v>2339206</v>
      </c>
      <c r="AF2530">
        <v>198699424</v>
      </c>
      <c r="AG2530">
        <v>65848480</v>
      </c>
      <c r="AH2530">
        <v>10687711</v>
      </c>
      <c r="AI2530">
        <v>3473029</v>
      </c>
      <c r="AJ2530">
        <v>14160740</v>
      </c>
      <c r="AK2530">
        <v>16733300</v>
      </c>
      <c r="AL2530">
        <v>9987447</v>
      </c>
      <c r="AM2530">
        <v>201722592</v>
      </c>
      <c r="AN2530">
        <v>81882968</v>
      </c>
      <c r="AO2530">
        <v>21633402</v>
      </c>
      <c r="AT2530">
        <v>1406</v>
      </c>
      <c r="AU2530">
        <v>0.8</v>
      </c>
      <c r="AW2530">
        <v>0.10065300000000001</v>
      </c>
      <c r="AX2530">
        <v>0.55821500000000002</v>
      </c>
      <c r="AY2530">
        <v>2.7747600000000001E-2</v>
      </c>
      <c r="AZ2530">
        <v>38043.5</v>
      </c>
    </row>
    <row r="2531" spans="1:52">
      <c r="A2531">
        <v>1999</v>
      </c>
      <c r="B2531">
        <v>196079</v>
      </c>
      <c r="C2531" t="s">
        <v>249</v>
      </c>
      <c r="D2531" t="s">
        <v>129</v>
      </c>
      <c r="E2531">
        <f t="shared" si="39"/>
        <v>0</v>
      </c>
      <c r="F2531">
        <f>IF(ISNA(VLOOKUP(B2531,criteria!$U$2:$U$174,1,0)),0,1)</f>
        <v>1</v>
      </c>
      <c r="G2531" t="s">
        <v>636</v>
      </c>
      <c r="H2531" t="s">
        <v>636</v>
      </c>
      <c r="N2531">
        <v>139026000</v>
      </c>
      <c r="O2531" t="s">
        <v>130</v>
      </c>
      <c r="V2531">
        <v>52600252</v>
      </c>
      <c r="Y2531">
        <v>518468</v>
      </c>
      <c r="Z2531">
        <v>19862716</v>
      </c>
      <c r="AA2531">
        <v>96344432</v>
      </c>
      <c r="AB2531">
        <v>12453307</v>
      </c>
      <c r="AC2531">
        <v>2269853</v>
      </c>
      <c r="AF2531">
        <v>212464080</v>
      </c>
      <c r="AG2531">
        <v>68555880</v>
      </c>
      <c r="AH2531">
        <v>11945637</v>
      </c>
      <c r="AI2531">
        <v>3705992</v>
      </c>
      <c r="AJ2531">
        <v>15651629</v>
      </c>
      <c r="AK2531">
        <v>16430316</v>
      </c>
      <c r="AL2531">
        <v>8777479</v>
      </c>
      <c r="AM2531">
        <v>213724816</v>
      </c>
      <c r="AN2531">
        <v>89490656</v>
      </c>
      <c r="AO2531">
        <v>24098204</v>
      </c>
      <c r="AW2531">
        <v>0.107015</v>
      </c>
      <c r="AX2531">
        <v>0.559396</v>
      </c>
      <c r="AY2531">
        <v>3.1234000000000001E-2</v>
      </c>
      <c r="AZ2531">
        <v>36823</v>
      </c>
    </row>
    <row r="2532" spans="1:52">
      <c r="A2532">
        <v>2000</v>
      </c>
      <c r="B2532">
        <v>196079</v>
      </c>
      <c r="C2532" t="s">
        <v>249</v>
      </c>
      <c r="D2532" t="s">
        <v>129</v>
      </c>
      <c r="E2532">
        <f t="shared" si="39"/>
        <v>0</v>
      </c>
      <c r="F2532">
        <f>IF(ISNA(VLOOKUP(B2532,criteria!$U$2:$U$174,1,0)),0,1)</f>
        <v>1</v>
      </c>
      <c r="G2532" t="s">
        <v>636</v>
      </c>
      <c r="H2532" t="s">
        <v>636</v>
      </c>
      <c r="N2532">
        <v>139026000</v>
      </c>
      <c r="O2532" t="s">
        <v>130</v>
      </c>
      <c r="V2532">
        <v>52074288</v>
      </c>
      <c r="Y2532">
        <v>393715</v>
      </c>
      <c r="Z2532">
        <v>21557932</v>
      </c>
      <c r="AA2532">
        <v>110965328</v>
      </c>
      <c r="AB2532">
        <v>10482216</v>
      </c>
      <c r="AC2532">
        <v>2389512</v>
      </c>
      <c r="AF2532">
        <v>231262432</v>
      </c>
      <c r="AG2532">
        <v>67223128</v>
      </c>
      <c r="AH2532">
        <v>13096546</v>
      </c>
      <c r="AI2532">
        <v>3377031</v>
      </c>
      <c r="AJ2532">
        <v>16473577</v>
      </c>
      <c r="AK2532">
        <v>18007968</v>
      </c>
      <c r="AL2532">
        <v>9479578</v>
      </c>
      <c r="AM2532">
        <v>233593120</v>
      </c>
      <c r="AN2532">
        <v>93684160</v>
      </c>
      <c r="AO2532">
        <v>25313696</v>
      </c>
      <c r="AQ2532">
        <v>43343</v>
      </c>
      <c r="AW2532">
        <v>0.112414</v>
      </c>
      <c r="AX2532">
        <v>0.55773600000000001</v>
      </c>
      <c r="AY2532">
        <v>3.4412400000000003E-2</v>
      </c>
      <c r="AZ2532">
        <v>36746</v>
      </c>
    </row>
    <row r="2533" spans="1:52">
      <c r="A2533">
        <v>2001</v>
      </c>
      <c r="B2533">
        <v>196079</v>
      </c>
      <c r="C2533" t="s">
        <v>249</v>
      </c>
      <c r="D2533" t="s">
        <v>129</v>
      </c>
      <c r="E2533">
        <f t="shared" si="39"/>
        <v>1</v>
      </c>
      <c r="F2533">
        <f>IF(ISNA(VLOOKUP(B2533,criteria!$U$2:$U$174,1,0)),0,1)</f>
        <v>1</v>
      </c>
      <c r="G2533">
        <v>0.40971263646630696</v>
      </c>
      <c r="H2533">
        <v>0.28192955589586521</v>
      </c>
      <c r="I2533">
        <v>15938</v>
      </c>
      <c r="J2533">
        <v>6530</v>
      </c>
      <c r="K2533">
        <v>1839</v>
      </c>
      <c r="L2533">
        <v>2</v>
      </c>
      <c r="M2533">
        <v>1841</v>
      </c>
      <c r="N2533">
        <v>139026000</v>
      </c>
      <c r="O2533" t="s">
        <v>130</v>
      </c>
      <c r="V2533">
        <v>54543552</v>
      </c>
      <c r="Y2533">
        <v>661448</v>
      </c>
      <c r="Z2533">
        <v>23919068</v>
      </c>
      <c r="AA2533">
        <v>126335400</v>
      </c>
      <c r="AB2533">
        <v>13121284</v>
      </c>
      <c r="AC2533">
        <v>926353</v>
      </c>
      <c r="AF2533">
        <v>257739520</v>
      </c>
      <c r="AG2533">
        <v>75654152</v>
      </c>
      <c r="AH2533">
        <v>15482409</v>
      </c>
      <c r="AI2533">
        <v>3888860</v>
      </c>
      <c r="AJ2533">
        <v>19371268</v>
      </c>
      <c r="AK2533">
        <v>25569466</v>
      </c>
      <c r="AL2533">
        <v>8544014</v>
      </c>
      <c r="AM2533">
        <v>259123088</v>
      </c>
      <c r="AN2533">
        <v>99801288</v>
      </c>
      <c r="AO2533">
        <v>28317514</v>
      </c>
      <c r="AP2533">
        <v>43343</v>
      </c>
      <c r="AQ2533">
        <v>40096</v>
      </c>
      <c r="AT2533">
        <v>1423</v>
      </c>
      <c r="AU2533">
        <v>0.79200000000000004</v>
      </c>
      <c r="AW2533">
        <v>0.104813</v>
      </c>
      <c r="AX2533">
        <v>0.54605400000000004</v>
      </c>
      <c r="AY2533">
        <v>3.3716099999999999E-2</v>
      </c>
      <c r="AZ2533">
        <v>41832</v>
      </c>
    </row>
    <row r="2534" spans="1:52">
      <c r="A2534">
        <v>2002</v>
      </c>
      <c r="B2534">
        <v>196079</v>
      </c>
      <c r="C2534" t="s">
        <v>249</v>
      </c>
      <c r="D2534" t="s">
        <v>129</v>
      </c>
      <c r="E2534">
        <f t="shared" si="39"/>
        <v>1</v>
      </c>
      <c r="F2534">
        <f>IF(ISNA(VLOOKUP(B2534,criteria!$U$2:$U$174,1,0)),0,1)</f>
        <v>1</v>
      </c>
      <c r="G2534">
        <v>0.41980565563926192</v>
      </c>
      <c r="H2534">
        <v>0.270481144343303</v>
      </c>
      <c r="I2534">
        <v>18318</v>
      </c>
      <c r="J2534">
        <v>7690</v>
      </c>
      <c r="K2534">
        <v>2079</v>
      </c>
      <c r="L2534">
        <v>1</v>
      </c>
      <c r="M2534">
        <v>2080</v>
      </c>
      <c r="N2534" t="s">
        <v>212</v>
      </c>
      <c r="O2534" t="s">
        <v>130</v>
      </c>
      <c r="V2534">
        <v>56223832</v>
      </c>
      <c r="W2534">
        <v>40505148</v>
      </c>
      <c r="Y2534">
        <v>15433975</v>
      </c>
      <c r="Z2534">
        <v>25554216</v>
      </c>
      <c r="AA2534">
        <v>120455832</v>
      </c>
      <c r="AC2534">
        <v>234019</v>
      </c>
      <c r="AD2534">
        <v>128996048</v>
      </c>
      <c r="AE2534">
        <v>94833912</v>
      </c>
      <c r="AF2534">
        <v>224633664</v>
      </c>
      <c r="AG2534">
        <v>87861384</v>
      </c>
      <c r="AH2534">
        <v>16360986</v>
      </c>
      <c r="AI2534">
        <v>4795188.5</v>
      </c>
      <c r="AJ2534">
        <v>21156174</v>
      </c>
      <c r="AK2534">
        <v>25695786</v>
      </c>
      <c r="AL2534">
        <v>11123692</v>
      </c>
      <c r="AM2534">
        <v>223794976</v>
      </c>
      <c r="AN2534">
        <v>106782496</v>
      </c>
      <c r="AO2534">
        <v>32377264</v>
      </c>
      <c r="AR2534">
        <v>224633664</v>
      </c>
      <c r="AS2534">
        <v>223794976</v>
      </c>
      <c r="AT2534">
        <v>1489</v>
      </c>
      <c r="AU2534">
        <v>0.80100000000000005</v>
      </c>
      <c r="AW2534">
        <v>0.11103</v>
      </c>
      <c r="AX2534">
        <v>0.52787899999999999</v>
      </c>
      <c r="AY2534">
        <v>3.5792499999999998E-2</v>
      </c>
      <c r="AZ2534">
        <v>47155</v>
      </c>
    </row>
    <row r="2535" spans="1:52">
      <c r="A2535">
        <v>2003</v>
      </c>
      <c r="B2535">
        <v>196079</v>
      </c>
      <c r="C2535" t="s">
        <v>249</v>
      </c>
      <c r="D2535" t="s">
        <v>129</v>
      </c>
      <c r="E2535">
        <f t="shared" si="39"/>
        <v>1</v>
      </c>
      <c r="F2535">
        <f>IF(ISNA(VLOOKUP(B2535,criteria!$U$2:$U$174,1,0)),0,1)</f>
        <v>1</v>
      </c>
      <c r="G2535">
        <v>0.44645479337109295</v>
      </c>
      <c r="H2535">
        <v>0.26935275461059555</v>
      </c>
      <c r="I2535">
        <v>19068</v>
      </c>
      <c r="J2535">
        <v>8513</v>
      </c>
      <c r="K2535">
        <v>2292</v>
      </c>
      <c r="L2535">
        <v>1</v>
      </c>
      <c r="M2535">
        <v>2293</v>
      </c>
      <c r="N2535" t="s">
        <v>212</v>
      </c>
      <c r="O2535" t="s">
        <v>130</v>
      </c>
      <c r="V2535">
        <v>71830800</v>
      </c>
      <c r="W2535">
        <v>52033712</v>
      </c>
      <c r="Y2535">
        <v>16591474</v>
      </c>
      <c r="Z2535">
        <v>28031272</v>
      </c>
      <c r="AA2535">
        <v>130666608</v>
      </c>
      <c r="AB2535">
        <v>2859910</v>
      </c>
      <c r="AC2535">
        <v>282510</v>
      </c>
      <c r="AD2535">
        <v>153812784</v>
      </c>
      <c r="AE2535">
        <v>103948472</v>
      </c>
      <c r="AF2535">
        <v>266909872</v>
      </c>
      <c r="AG2535">
        <v>96856576</v>
      </c>
      <c r="AH2535">
        <v>21961074</v>
      </c>
      <c r="AI2535">
        <v>5712870.5</v>
      </c>
      <c r="AJ2535">
        <v>27673944</v>
      </c>
      <c r="AK2535">
        <v>28419786</v>
      </c>
      <c r="AL2535">
        <v>12494117</v>
      </c>
      <c r="AM2535">
        <v>264420928</v>
      </c>
      <c r="AN2535">
        <v>103317160</v>
      </c>
      <c r="AO2535">
        <v>33781804</v>
      </c>
      <c r="AP2535">
        <v>23967048</v>
      </c>
      <c r="AQ2535">
        <v>25813422</v>
      </c>
      <c r="AR2535">
        <v>266909872</v>
      </c>
      <c r="AS2535">
        <v>264420928</v>
      </c>
      <c r="AT2535">
        <v>1542</v>
      </c>
      <c r="AU2535">
        <v>0.78400000000000003</v>
      </c>
      <c r="AW2535">
        <v>0.11302</v>
      </c>
      <c r="AX2535">
        <v>0.51548899999999998</v>
      </c>
      <c r="AY2535">
        <v>3.4365899999999998E-2</v>
      </c>
      <c r="AZ2535">
        <v>48419.5</v>
      </c>
    </row>
    <row r="2536" spans="1:52">
      <c r="A2536">
        <v>2004</v>
      </c>
      <c r="B2536">
        <v>196079</v>
      </c>
      <c r="C2536" t="s">
        <v>249</v>
      </c>
      <c r="D2536" t="s">
        <v>129</v>
      </c>
      <c r="E2536">
        <f t="shared" si="39"/>
        <v>1</v>
      </c>
      <c r="F2536">
        <f>IF(ISNA(VLOOKUP(B2536,criteria!$U$2:$U$174,1,0)),0,1)</f>
        <v>1</v>
      </c>
      <c r="G2536">
        <v>0.43722400642312326</v>
      </c>
      <c r="H2536">
        <v>0.24847928382876161</v>
      </c>
      <c r="I2536">
        <v>19928</v>
      </c>
      <c r="J2536">
        <v>8713</v>
      </c>
      <c r="K2536">
        <v>2163</v>
      </c>
      <c r="L2536">
        <v>2</v>
      </c>
      <c r="M2536">
        <v>2165</v>
      </c>
      <c r="N2536" t="s">
        <v>212</v>
      </c>
      <c r="O2536" t="s">
        <v>130</v>
      </c>
      <c r="P2536" t="s">
        <v>50</v>
      </c>
      <c r="V2536">
        <v>76119384</v>
      </c>
      <c r="W2536">
        <v>55727824</v>
      </c>
      <c r="Y2536">
        <v>16362875</v>
      </c>
      <c r="Z2536">
        <v>28621628</v>
      </c>
      <c r="AA2536">
        <v>134060608</v>
      </c>
      <c r="AB2536">
        <v>689641</v>
      </c>
      <c r="AC2536">
        <v>2625228</v>
      </c>
      <c r="AD2536">
        <v>167007552</v>
      </c>
      <c r="AE2536">
        <v>106390272</v>
      </c>
      <c r="AF2536">
        <v>283746272</v>
      </c>
      <c r="AG2536">
        <v>103346104</v>
      </c>
      <c r="AH2536">
        <v>18274954</v>
      </c>
      <c r="AI2536">
        <v>7204266</v>
      </c>
      <c r="AJ2536">
        <v>25479220</v>
      </c>
      <c r="AK2536">
        <v>26501154</v>
      </c>
      <c r="AL2536">
        <v>11340266</v>
      </c>
      <c r="AM2536">
        <v>270926432</v>
      </c>
      <c r="AN2536">
        <v>106060816</v>
      </c>
      <c r="AO2536">
        <v>39640748</v>
      </c>
      <c r="AP2536">
        <v>25813422</v>
      </c>
      <c r="AQ2536">
        <v>27567954</v>
      </c>
      <c r="AR2536">
        <v>283746272</v>
      </c>
      <c r="AS2536">
        <v>270926432</v>
      </c>
      <c r="AT2536">
        <v>1573</v>
      </c>
      <c r="AU2536">
        <v>0.76800000000000002</v>
      </c>
      <c r="AW2536">
        <v>0.10802</v>
      </c>
      <c r="AX2536">
        <v>0.50105200000000005</v>
      </c>
      <c r="AY2536">
        <v>3.3434699999999998E-2</v>
      </c>
      <c r="AZ2536">
        <v>46387</v>
      </c>
    </row>
    <row r="2537" spans="1:52">
      <c r="A2537">
        <v>2005</v>
      </c>
      <c r="B2537">
        <v>196079</v>
      </c>
      <c r="C2537" t="s">
        <v>199</v>
      </c>
      <c r="D2537" t="s">
        <v>129</v>
      </c>
      <c r="E2537">
        <f t="shared" si="39"/>
        <v>1</v>
      </c>
      <c r="F2537">
        <f>IF(ISNA(VLOOKUP(B2537,criteria!$U$2:$U$174,1,0)),0,1)</f>
        <v>1</v>
      </c>
      <c r="G2537">
        <v>0.42649442052136871</v>
      </c>
      <c r="H2537">
        <v>0.22570839213983282</v>
      </c>
      <c r="I2537">
        <v>21597</v>
      </c>
      <c r="J2537">
        <v>9211</v>
      </c>
      <c r="K2537">
        <v>2079</v>
      </c>
      <c r="L2537">
        <v>0</v>
      </c>
      <c r="M2537">
        <v>2079</v>
      </c>
      <c r="N2537" t="s">
        <v>212</v>
      </c>
      <c r="O2537" t="s">
        <v>130</v>
      </c>
      <c r="P2537" t="s">
        <v>50</v>
      </c>
      <c r="Q2537" t="s">
        <v>51</v>
      </c>
      <c r="V2537">
        <v>78584696</v>
      </c>
      <c r="W2537">
        <v>58972860</v>
      </c>
      <c r="Y2537">
        <v>23840552</v>
      </c>
      <c r="Z2537">
        <v>28561180</v>
      </c>
      <c r="AA2537">
        <v>170217472</v>
      </c>
      <c r="AB2537">
        <v>693761</v>
      </c>
      <c r="AC2537">
        <v>497572</v>
      </c>
      <c r="AD2537">
        <v>189651648</v>
      </c>
      <c r="AE2537">
        <v>126476784</v>
      </c>
      <c r="AF2537">
        <v>329953312</v>
      </c>
      <c r="AG2537">
        <v>107022296</v>
      </c>
      <c r="AH2537">
        <v>19927074</v>
      </c>
      <c r="AI2537">
        <v>5641249.5</v>
      </c>
      <c r="AJ2537">
        <v>25568324</v>
      </c>
      <c r="AK2537">
        <v>32951264</v>
      </c>
      <c r="AL2537">
        <v>12837693</v>
      </c>
      <c r="AM2537">
        <v>289619232</v>
      </c>
      <c r="AN2537">
        <v>111442000</v>
      </c>
      <c r="AO2537">
        <v>44864152</v>
      </c>
      <c r="AP2537">
        <v>27567954</v>
      </c>
      <c r="AQ2537">
        <v>30614920</v>
      </c>
      <c r="AR2537">
        <v>329953312</v>
      </c>
      <c r="AS2537">
        <v>289619232</v>
      </c>
      <c r="AT2537">
        <v>1528</v>
      </c>
      <c r="AU2537">
        <v>0.78</v>
      </c>
      <c r="AW2537">
        <v>0.109013</v>
      </c>
      <c r="AX2537">
        <v>0.49653399999999998</v>
      </c>
      <c r="AY2537">
        <v>3.2990699999999998E-2</v>
      </c>
      <c r="AZ2537">
        <v>45667</v>
      </c>
    </row>
    <row r="2538" spans="1:52">
      <c r="A2538">
        <v>2006</v>
      </c>
      <c r="B2538">
        <v>196079</v>
      </c>
      <c r="C2538" t="s">
        <v>199</v>
      </c>
      <c r="D2538" t="s">
        <v>129</v>
      </c>
      <c r="E2538">
        <f t="shared" si="39"/>
        <v>1</v>
      </c>
      <c r="F2538">
        <f>IF(ISNA(VLOOKUP(B2538,criteria!$U$2:$U$174,1,0)),0,1)</f>
        <v>1</v>
      </c>
      <c r="G2538">
        <v>0.42870994551666819</v>
      </c>
      <c r="H2538">
        <v>0.23855681206246634</v>
      </c>
      <c r="I2538">
        <v>21658</v>
      </c>
      <c r="J2538">
        <v>9285</v>
      </c>
      <c r="K2538">
        <v>2079</v>
      </c>
      <c r="L2538">
        <v>136</v>
      </c>
      <c r="M2538">
        <v>2215</v>
      </c>
      <c r="N2538" t="s">
        <v>212</v>
      </c>
      <c r="O2538" t="s">
        <v>130</v>
      </c>
      <c r="P2538" t="s">
        <v>50</v>
      </c>
      <c r="Q2538" t="s">
        <v>51</v>
      </c>
      <c r="V2538">
        <v>82145208</v>
      </c>
      <c r="W2538">
        <v>62446488</v>
      </c>
      <c r="Y2538">
        <v>19425714</v>
      </c>
      <c r="Z2538">
        <v>32177216</v>
      </c>
      <c r="AA2538">
        <v>180125712</v>
      </c>
      <c r="AB2538">
        <v>971757</v>
      </c>
      <c r="AC2538">
        <v>1231696</v>
      </c>
      <c r="AD2538">
        <v>189497888</v>
      </c>
      <c r="AE2538">
        <v>150979232</v>
      </c>
      <c r="AF2538">
        <v>340914656</v>
      </c>
      <c r="AG2538">
        <v>130868376</v>
      </c>
      <c r="AH2538">
        <v>22737782</v>
      </c>
      <c r="AI2538">
        <v>6722765</v>
      </c>
      <c r="AJ2538">
        <v>29460548</v>
      </c>
      <c r="AK2538">
        <v>38073392</v>
      </c>
      <c r="AL2538">
        <v>16167467</v>
      </c>
      <c r="AM2538">
        <v>336175968</v>
      </c>
      <c r="AN2538">
        <v>121928952</v>
      </c>
      <c r="AO2538">
        <v>69519304</v>
      </c>
      <c r="AP2538">
        <v>30614920</v>
      </c>
      <c r="AQ2538">
        <v>39540064</v>
      </c>
      <c r="AR2538">
        <v>340914656</v>
      </c>
      <c r="AS2538">
        <v>336175968</v>
      </c>
      <c r="AT2538">
        <v>1720</v>
      </c>
      <c r="AU2538">
        <v>0.77200000000000002</v>
      </c>
      <c r="AW2538">
        <v>0.103017</v>
      </c>
      <c r="AX2538">
        <v>0.50966500000000003</v>
      </c>
      <c r="AY2538">
        <v>2.66384E-2</v>
      </c>
      <c r="AZ2538">
        <v>48907.5</v>
      </c>
    </row>
    <row r="2539" spans="1:52">
      <c r="A2539">
        <v>2007</v>
      </c>
      <c r="B2539">
        <v>196079</v>
      </c>
      <c r="C2539" t="s">
        <v>199</v>
      </c>
      <c r="D2539" t="s">
        <v>129</v>
      </c>
      <c r="E2539">
        <f t="shared" si="39"/>
        <v>1</v>
      </c>
      <c r="F2539">
        <f>IF(ISNA(VLOOKUP(B2539,criteria!$U$2:$U$174,1,0)),0,1)</f>
        <v>1</v>
      </c>
      <c r="G2539">
        <v>0.43140257240353486</v>
      </c>
      <c r="H2539">
        <v>0.24490416793428657</v>
      </c>
      <c r="I2539">
        <v>22858</v>
      </c>
      <c r="J2539">
        <v>9861</v>
      </c>
      <c r="K2539">
        <v>2319</v>
      </c>
      <c r="L2539">
        <v>96</v>
      </c>
      <c r="M2539">
        <v>2415</v>
      </c>
      <c r="N2539" t="s">
        <v>212</v>
      </c>
      <c r="O2539" t="s">
        <v>130</v>
      </c>
      <c r="P2539" t="s">
        <v>50</v>
      </c>
      <c r="Q2539" t="s">
        <v>51</v>
      </c>
      <c r="V2539">
        <v>84539944</v>
      </c>
      <c r="W2539">
        <v>64888840</v>
      </c>
      <c r="Y2539">
        <v>19067528</v>
      </c>
      <c r="Z2539">
        <v>31379068</v>
      </c>
      <c r="AA2539">
        <v>179778640</v>
      </c>
      <c r="AB2539">
        <v>951677</v>
      </c>
      <c r="AC2539">
        <v>662431</v>
      </c>
      <c r="AD2539">
        <v>169150816</v>
      </c>
      <c r="AE2539">
        <v>174165328</v>
      </c>
      <c r="AF2539">
        <v>344494400</v>
      </c>
      <c r="AG2539">
        <v>137614256</v>
      </c>
      <c r="AH2539">
        <v>24338730</v>
      </c>
      <c r="AI2539">
        <v>7289278</v>
      </c>
      <c r="AJ2539">
        <v>31628008</v>
      </c>
      <c r="AK2539">
        <v>37793116</v>
      </c>
      <c r="AL2539">
        <v>16437854</v>
      </c>
      <c r="AM2539">
        <v>360280896</v>
      </c>
      <c r="AN2539">
        <v>130673680</v>
      </c>
      <c r="AO2539">
        <v>71865880</v>
      </c>
      <c r="AP2539">
        <v>39540064</v>
      </c>
      <c r="AQ2539">
        <v>37105672</v>
      </c>
      <c r="AR2539">
        <v>344494400</v>
      </c>
      <c r="AS2539">
        <v>360280896</v>
      </c>
      <c r="AT2539">
        <v>1627</v>
      </c>
      <c r="AU2539">
        <v>0.78400000000000003</v>
      </c>
      <c r="AW2539">
        <v>8.9058999999999999E-2</v>
      </c>
      <c r="AX2539">
        <v>0.50775700000000001</v>
      </c>
      <c r="AY2539">
        <v>2.1156600000000001E-2</v>
      </c>
      <c r="AZ2539">
        <v>55890</v>
      </c>
    </row>
    <row r="2540" spans="1:52">
      <c r="A2540">
        <v>2008</v>
      </c>
      <c r="B2540">
        <v>196079</v>
      </c>
      <c r="C2540" t="s">
        <v>199</v>
      </c>
      <c r="D2540" t="s">
        <v>129</v>
      </c>
      <c r="E2540">
        <f t="shared" si="39"/>
        <v>1</v>
      </c>
      <c r="F2540">
        <f>IF(ISNA(VLOOKUP(B2540,criteria!$U$2:$U$174,1,0)),0,1)</f>
        <v>1</v>
      </c>
      <c r="G2540">
        <v>0.3882022026780762</v>
      </c>
      <c r="H2540">
        <v>0.23512603326870088</v>
      </c>
      <c r="I2540">
        <v>25242</v>
      </c>
      <c r="J2540">
        <v>9799</v>
      </c>
      <c r="K2540">
        <v>2218</v>
      </c>
      <c r="L2540">
        <v>86</v>
      </c>
      <c r="M2540">
        <v>2304</v>
      </c>
      <c r="N2540" t="s">
        <v>212</v>
      </c>
      <c r="O2540" t="s">
        <v>130</v>
      </c>
      <c r="P2540" t="s">
        <v>50</v>
      </c>
      <c r="Q2540" t="s">
        <v>51</v>
      </c>
      <c r="V2540">
        <v>94206344</v>
      </c>
      <c r="W2540">
        <v>73369664</v>
      </c>
      <c r="Y2540">
        <v>21751938</v>
      </c>
      <c r="Z2540">
        <v>36384936</v>
      </c>
      <c r="AA2540">
        <v>180660464</v>
      </c>
      <c r="AB2540">
        <v>1494017</v>
      </c>
      <c r="AC2540">
        <v>2979013</v>
      </c>
      <c r="AD2540">
        <v>194483152</v>
      </c>
      <c r="AE2540">
        <v>171168432</v>
      </c>
      <c r="AF2540">
        <v>365728128</v>
      </c>
      <c r="AG2540">
        <v>145516832</v>
      </c>
      <c r="AH2540">
        <v>27498964</v>
      </c>
      <c r="AI2540">
        <v>7966747.5</v>
      </c>
      <c r="AJ2540">
        <v>35465712</v>
      </c>
      <c r="AK2540">
        <v>36158196</v>
      </c>
      <c r="AL2540">
        <v>16307146</v>
      </c>
      <c r="AM2540">
        <v>371827328</v>
      </c>
      <c r="AN2540">
        <v>140716608</v>
      </c>
      <c r="AO2540">
        <v>72252696</v>
      </c>
      <c r="AP2540">
        <v>48314968</v>
      </c>
      <c r="AQ2540">
        <v>57950864</v>
      </c>
      <c r="AR2540">
        <v>365728128</v>
      </c>
      <c r="AS2540">
        <v>371827328</v>
      </c>
      <c r="AT2540">
        <v>1836</v>
      </c>
      <c r="AU2540">
        <v>0.80300000000000005</v>
      </c>
      <c r="AW2540">
        <v>9.1575100000000006E-2</v>
      </c>
      <c r="AX2540">
        <v>0.49885499999999999</v>
      </c>
      <c r="AY2540">
        <v>2.4954199999999999E-2</v>
      </c>
      <c r="AZ2540">
        <v>58226.5</v>
      </c>
    </row>
    <row r="2541" spans="1:52">
      <c r="A2541">
        <v>2009</v>
      </c>
      <c r="B2541">
        <v>196079</v>
      </c>
      <c r="C2541" t="s">
        <v>199</v>
      </c>
      <c r="D2541" t="s">
        <v>129</v>
      </c>
      <c r="E2541">
        <f t="shared" si="39"/>
        <v>1</v>
      </c>
      <c r="F2541">
        <f>IF(ISNA(VLOOKUP(B2541,criteria!$U$2:$U$174,1,0)),0,1)</f>
        <v>1</v>
      </c>
      <c r="G2541">
        <v>0.39743493587339684</v>
      </c>
      <c r="H2541">
        <v>0.23787507076806944</v>
      </c>
      <c r="I2541">
        <v>26666</v>
      </c>
      <c r="J2541">
        <v>10598</v>
      </c>
      <c r="K2541">
        <v>2439</v>
      </c>
      <c r="L2541">
        <v>82</v>
      </c>
      <c r="M2541">
        <v>2521</v>
      </c>
      <c r="N2541" t="s">
        <v>212</v>
      </c>
      <c r="O2541" t="s">
        <v>130</v>
      </c>
      <c r="P2541" t="s">
        <v>50</v>
      </c>
      <c r="Q2541" t="s">
        <v>51</v>
      </c>
      <c r="R2541">
        <v>-75.911600000000007</v>
      </c>
      <c r="S2541">
        <v>42.093699999999998</v>
      </c>
      <c r="V2541">
        <v>102510696</v>
      </c>
      <c r="W2541">
        <v>79295584</v>
      </c>
      <c r="Y2541">
        <v>21704906</v>
      </c>
      <c r="Z2541">
        <v>43567524</v>
      </c>
      <c r="AA2541">
        <v>171145440</v>
      </c>
      <c r="AB2541">
        <v>1857331</v>
      </c>
      <c r="AC2541">
        <v>2359008</v>
      </c>
      <c r="AD2541">
        <v>202991648</v>
      </c>
      <c r="AE2541">
        <v>166688704</v>
      </c>
      <c r="AF2541">
        <v>396571424</v>
      </c>
      <c r="AG2541">
        <v>147814576</v>
      </c>
      <c r="AH2541">
        <v>30777380</v>
      </c>
      <c r="AI2541">
        <v>6399490</v>
      </c>
      <c r="AJ2541">
        <v>37176872</v>
      </c>
      <c r="AK2541">
        <v>46291780</v>
      </c>
      <c r="AL2541">
        <v>21490098</v>
      </c>
      <c r="AM2541">
        <v>382739808</v>
      </c>
      <c r="AN2541">
        <v>148996736</v>
      </c>
      <c r="AO2541">
        <v>74331520</v>
      </c>
      <c r="AP2541">
        <v>57950864</v>
      </c>
      <c r="AQ2541">
        <v>63071836</v>
      </c>
      <c r="AR2541">
        <v>396571424</v>
      </c>
      <c r="AS2541">
        <v>382739808</v>
      </c>
      <c r="AT2541">
        <v>1679</v>
      </c>
      <c r="AU2541">
        <v>0.77900000000000003</v>
      </c>
      <c r="AW2541">
        <v>0.108997</v>
      </c>
      <c r="AX2541">
        <v>0.49551499999999998</v>
      </c>
      <c r="AY2541">
        <v>3.0171199999999999E-2</v>
      </c>
      <c r="AZ2541">
        <v>57069</v>
      </c>
    </row>
    <row r="2542" spans="1:52">
      <c r="A2542">
        <v>2010</v>
      </c>
      <c r="B2542">
        <v>196079</v>
      </c>
      <c r="C2542" t="s">
        <v>199</v>
      </c>
      <c r="D2542" t="s">
        <v>129</v>
      </c>
      <c r="E2542">
        <f t="shared" si="39"/>
        <v>1</v>
      </c>
      <c r="F2542">
        <f>IF(ISNA(VLOOKUP(B2542,criteria!$U$2:$U$174,1,0)),0,1)</f>
        <v>1</v>
      </c>
      <c r="G2542">
        <v>0.3335053852241836</v>
      </c>
      <c r="H2542">
        <v>0.2190466364011556</v>
      </c>
      <c r="I2542">
        <v>29061</v>
      </c>
      <c r="J2542">
        <v>9692</v>
      </c>
      <c r="K2542">
        <v>2026</v>
      </c>
      <c r="L2542">
        <v>97</v>
      </c>
      <c r="M2542">
        <v>2123</v>
      </c>
      <c r="N2542">
        <v>13850</v>
      </c>
      <c r="O2542" t="s">
        <v>130</v>
      </c>
      <c r="P2542" t="s">
        <v>50</v>
      </c>
      <c r="Q2542" t="s">
        <v>51</v>
      </c>
      <c r="R2542">
        <v>-75.970200000000006</v>
      </c>
      <c r="S2542">
        <v>42.095500000000001</v>
      </c>
      <c r="V2542">
        <v>106664776</v>
      </c>
      <c r="W2542">
        <v>85592408</v>
      </c>
      <c r="Y2542">
        <v>21617532</v>
      </c>
      <c r="Z2542">
        <v>45770568</v>
      </c>
      <c r="AA2542">
        <v>174618288</v>
      </c>
      <c r="AB2542">
        <v>1682276</v>
      </c>
      <c r="AC2542">
        <v>4565891</v>
      </c>
      <c r="AD2542">
        <v>215973696</v>
      </c>
      <c r="AE2542">
        <v>172721824</v>
      </c>
      <c r="AF2542">
        <v>389325664</v>
      </c>
      <c r="AG2542">
        <v>159093632</v>
      </c>
      <c r="AH2542">
        <v>32035388</v>
      </c>
      <c r="AI2542">
        <v>7318954</v>
      </c>
      <c r="AJ2542">
        <v>39354344</v>
      </c>
      <c r="AK2542">
        <v>48925632</v>
      </c>
      <c r="AL2542">
        <v>21454904</v>
      </c>
      <c r="AM2542">
        <v>398578976</v>
      </c>
      <c r="AN2542">
        <v>151877024</v>
      </c>
      <c r="AO2542">
        <v>87453152</v>
      </c>
      <c r="AP2542">
        <v>57350216</v>
      </c>
      <c r="AQ2542">
        <v>64085560</v>
      </c>
      <c r="AR2542">
        <v>389325664</v>
      </c>
      <c r="AS2542">
        <v>398578976</v>
      </c>
      <c r="AT2542">
        <v>1588</v>
      </c>
      <c r="AU2542">
        <v>0.77</v>
      </c>
      <c r="AW2542">
        <v>9.6478900000000006E-2</v>
      </c>
      <c r="AX2542">
        <v>0.47863800000000001</v>
      </c>
      <c r="AY2542">
        <v>2.32394E-2</v>
      </c>
      <c r="AZ2542">
        <v>60812</v>
      </c>
    </row>
    <row r="2543" spans="1:52">
      <c r="A2543">
        <v>2011</v>
      </c>
      <c r="B2543">
        <v>196079</v>
      </c>
      <c r="C2543" t="s">
        <v>199</v>
      </c>
      <c r="D2543" t="s">
        <v>129</v>
      </c>
      <c r="E2543">
        <f t="shared" si="39"/>
        <v>1</v>
      </c>
      <c r="F2543">
        <f>IF(ISNA(VLOOKUP(B2543,criteria!$U$2:$U$174,1,0)),0,1)</f>
        <v>1</v>
      </c>
      <c r="G2543">
        <v>0.40068995889606579</v>
      </c>
      <c r="H2543">
        <v>0.21258472247664406</v>
      </c>
      <c r="I2543">
        <v>27248</v>
      </c>
      <c r="J2543">
        <v>10918</v>
      </c>
      <c r="K2543">
        <v>2228</v>
      </c>
      <c r="L2543">
        <v>93</v>
      </c>
      <c r="M2543">
        <v>2321</v>
      </c>
      <c r="N2543" t="s">
        <v>180</v>
      </c>
      <c r="O2543" t="s">
        <v>130</v>
      </c>
      <c r="P2543" t="s">
        <v>50</v>
      </c>
      <c r="Q2543" t="s">
        <v>51</v>
      </c>
      <c r="R2543">
        <v>-75.971100000000007</v>
      </c>
      <c r="S2543">
        <v>42.088099999999997</v>
      </c>
      <c r="T2543">
        <v>0.03</v>
      </c>
      <c r="U2543">
        <v>2219</v>
      </c>
      <c r="V2543">
        <v>109700176</v>
      </c>
      <c r="W2543">
        <v>86271120</v>
      </c>
      <c r="Y2543">
        <v>23896986</v>
      </c>
      <c r="Z2543">
        <v>44476624</v>
      </c>
      <c r="AA2543">
        <v>179244496</v>
      </c>
      <c r="AB2543">
        <v>2155703</v>
      </c>
      <c r="AC2543">
        <v>5229278</v>
      </c>
      <c r="AD2543">
        <v>226200976</v>
      </c>
      <c r="AE2543">
        <v>172249520</v>
      </c>
      <c r="AF2543">
        <v>399458272</v>
      </c>
      <c r="AG2543">
        <v>162325248</v>
      </c>
      <c r="AH2543">
        <v>34112348</v>
      </c>
      <c r="AI2543">
        <v>6308042</v>
      </c>
      <c r="AJ2543">
        <v>40420392</v>
      </c>
      <c r="AK2543">
        <v>46579016</v>
      </c>
      <c r="AL2543">
        <v>25865418</v>
      </c>
      <c r="AM2543">
        <v>412488544</v>
      </c>
      <c r="AN2543">
        <v>155188176</v>
      </c>
      <c r="AO2543">
        <v>86253024</v>
      </c>
      <c r="AP2543">
        <v>64085560</v>
      </c>
      <c r="AQ2543">
        <v>61991588</v>
      </c>
      <c r="AR2543">
        <v>399458272</v>
      </c>
      <c r="AS2543">
        <v>412488544</v>
      </c>
      <c r="AT2543">
        <v>1841</v>
      </c>
      <c r="AU2543">
        <v>0.79400000000000004</v>
      </c>
      <c r="AW2543">
        <v>8.3685700000000002E-2</v>
      </c>
      <c r="AX2543">
        <v>0.476964</v>
      </c>
      <c r="AY2543">
        <v>1.9585999999999999E-2</v>
      </c>
      <c r="AZ2543">
        <v>61734</v>
      </c>
    </row>
    <row r="2544" spans="1:52">
      <c r="A2544">
        <v>2012</v>
      </c>
      <c r="B2544">
        <v>196079</v>
      </c>
      <c r="C2544" t="s">
        <v>199</v>
      </c>
      <c r="D2544" t="s">
        <v>129</v>
      </c>
      <c r="E2544">
        <f t="shared" si="39"/>
        <v>1</v>
      </c>
      <c r="F2544">
        <f>IF(ISNA(VLOOKUP(B2544,criteria!$U$2:$U$174,1,0)),0,1)</f>
        <v>1</v>
      </c>
      <c r="G2544">
        <v>0.40710295007295116</v>
      </c>
      <c r="H2544">
        <v>0.21993006993006994</v>
      </c>
      <c r="I2544">
        <v>28101</v>
      </c>
      <c r="J2544">
        <v>11440</v>
      </c>
      <c r="K2544">
        <v>2435</v>
      </c>
      <c r="L2544">
        <v>81</v>
      </c>
      <c r="M2544">
        <v>2516</v>
      </c>
      <c r="N2544" t="s">
        <v>180</v>
      </c>
      <c r="O2544" t="s">
        <v>130</v>
      </c>
      <c r="P2544" t="s">
        <v>50</v>
      </c>
      <c r="Q2544" t="s">
        <v>51</v>
      </c>
      <c r="R2544">
        <v>-75.971100000000007</v>
      </c>
      <c r="S2544">
        <v>42.088099999999997</v>
      </c>
      <c r="T2544">
        <v>4.4999999999999998E-2</v>
      </c>
      <c r="U2544">
        <v>2331</v>
      </c>
      <c r="V2544">
        <v>126186408</v>
      </c>
      <c r="W2544">
        <v>101218328</v>
      </c>
      <c r="Y2544">
        <v>23342216</v>
      </c>
      <c r="Z2544">
        <v>40076464</v>
      </c>
      <c r="AA2544">
        <v>176475472</v>
      </c>
      <c r="AB2544">
        <v>2058544</v>
      </c>
      <c r="AC2544">
        <v>3900844</v>
      </c>
      <c r="AD2544">
        <v>242987536</v>
      </c>
      <c r="AE2544">
        <v>170205776</v>
      </c>
      <c r="AF2544">
        <v>423539904</v>
      </c>
      <c r="AG2544">
        <v>165438912</v>
      </c>
      <c r="AH2544">
        <v>31166068</v>
      </c>
      <c r="AI2544">
        <v>6591187</v>
      </c>
      <c r="AJ2544">
        <v>37757256</v>
      </c>
      <c r="AK2544">
        <v>48710276</v>
      </c>
      <c r="AL2544">
        <v>26607012</v>
      </c>
      <c r="AM2544">
        <v>422420352</v>
      </c>
      <c r="AN2544">
        <v>157141360</v>
      </c>
      <c r="AO2544">
        <v>88619640</v>
      </c>
      <c r="AP2544">
        <v>61991588</v>
      </c>
      <c r="AQ2544">
        <v>73902080</v>
      </c>
      <c r="AR2544">
        <v>423539904</v>
      </c>
      <c r="AS2544">
        <v>422420352</v>
      </c>
      <c r="AT2544">
        <v>1789</v>
      </c>
      <c r="AU2544">
        <v>0.80800000000000005</v>
      </c>
      <c r="AW2544">
        <v>8.4929199999999996E-2</v>
      </c>
      <c r="AX2544">
        <v>0.492506</v>
      </c>
      <c r="AY2544">
        <v>2.1232299999999999E-2</v>
      </c>
      <c r="AZ2544">
        <v>59651.5</v>
      </c>
    </row>
    <row r="2545" spans="1:52">
      <c r="A2545">
        <v>2013</v>
      </c>
      <c r="B2545">
        <v>196079</v>
      </c>
      <c r="C2545" t="s">
        <v>199</v>
      </c>
      <c r="D2545" t="s">
        <v>129</v>
      </c>
      <c r="E2545">
        <f t="shared" si="39"/>
        <v>1</v>
      </c>
      <c r="F2545">
        <f>IF(ISNA(VLOOKUP(B2545,criteria!$U$2:$U$174,1,0)),0,1)</f>
        <v>1</v>
      </c>
      <c r="G2545">
        <v>0.42873335222442616</v>
      </c>
      <c r="H2545">
        <v>0.22009253139458029</v>
      </c>
      <c r="I2545">
        <v>28232</v>
      </c>
      <c r="J2545">
        <v>12104</v>
      </c>
      <c r="K2545">
        <v>2569</v>
      </c>
      <c r="L2545">
        <v>95</v>
      </c>
      <c r="M2545">
        <v>2664</v>
      </c>
      <c r="N2545" t="s">
        <v>180</v>
      </c>
      <c r="O2545" t="s">
        <v>130</v>
      </c>
      <c r="P2545" t="s">
        <v>50</v>
      </c>
      <c r="Q2545" t="s">
        <v>51</v>
      </c>
      <c r="R2545">
        <v>-75.971100000000007</v>
      </c>
      <c r="S2545">
        <v>42.088099999999997</v>
      </c>
      <c r="T2545">
        <v>3.5000000000000003E-2</v>
      </c>
      <c r="U2545">
        <v>2437</v>
      </c>
      <c r="V2545">
        <v>141272784</v>
      </c>
      <c r="W2545">
        <v>113510744</v>
      </c>
      <c r="Y2545">
        <v>28347962</v>
      </c>
      <c r="Z2545">
        <v>38747828</v>
      </c>
      <c r="AA2545">
        <v>198886240</v>
      </c>
      <c r="AB2545">
        <v>2811568</v>
      </c>
      <c r="AC2545">
        <v>6730664</v>
      </c>
      <c r="AD2545">
        <v>266753840</v>
      </c>
      <c r="AE2545">
        <v>191119568</v>
      </c>
      <c r="AF2545">
        <v>468234464</v>
      </c>
      <c r="AG2545">
        <v>180900272</v>
      </c>
      <c r="AH2545">
        <v>29568608</v>
      </c>
      <c r="AI2545">
        <v>6383167</v>
      </c>
      <c r="AJ2545">
        <v>35951776</v>
      </c>
      <c r="AK2545">
        <v>55418532</v>
      </c>
      <c r="AL2545">
        <v>29171432</v>
      </c>
      <c r="AM2545">
        <v>475298400</v>
      </c>
      <c r="AN2545">
        <v>163120560</v>
      </c>
      <c r="AO2545">
        <v>96947552</v>
      </c>
      <c r="AP2545">
        <v>73902080</v>
      </c>
      <c r="AQ2545">
        <v>84181576</v>
      </c>
      <c r="AR2545">
        <v>468234464</v>
      </c>
      <c r="AS2545">
        <v>475298400</v>
      </c>
      <c r="AT2545">
        <v>1956</v>
      </c>
      <c r="AU2545">
        <v>0.80900000000000005</v>
      </c>
      <c r="AW2545">
        <v>8.6555400000000005E-2</v>
      </c>
      <c r="AX2545">
        <v>0.48910700000000001</v>
      </c>
      <c r="AY2545">
        <v>2.1000999999999999E-2</v>
      </c>
      <c r="AZ2545">
        <v>57479</v>
      </c>
    </row>
    <row r="2546" spans="1:52">
      <c r="A2546">
        <v>2014</v>
      </c>
      <c r="B2546">
        <v>196079</v>
      </c>
      <c r="C2546" t="s">
        <v>199</v>
      </c>
      <c r="D2546" t="s">
        <v>129</v>
      </c>
      <c r="E2546">
        <f t="shared" si="39"/>
        <v>1</v>
      </c>
      <c r="F2546">
        <f>IF(ISNA(VLOOKUP(B2546,criteria!$U$2:$U$174,1,0)),0,1)</f>
        <v>1</v>
      </c>
      <c r="G2546">
        <v>0.44056385440774248</v>
      </c>
      <c r="H2546">
        <v>0.20709964979305953</v>
      </c>
      <c r="I2546">
        <v>28518</v>
      </c>
      <c r="J2546">
        <v>12564</v>
      </c>
      <c r="K2546">
        <v>2528</v>
      </c>
      <c r="L2546">
        <v>74</v>
      </c>
      <c r="M2546">
        <v>2602</v>
      </c>
      <c r="T2546">
        <v>2.9000000000000001E-2</v>
      </c>
      <c r="U2546">
        <v>2611</v>
      </c>
      <c r="V2546">
        <v>155012000</v>
      </c>
      <c r="W2546">
        <v>126498552</v>
      </c>
      <c r="Y2546">
        <v>31031322</v>
      </c>
      <c r="Z2546">
        <v>45267088</v>
      </c>
      <c r="AA2546">
        <v>211034688</v>
      </c>
      <c r="AB2546">
        <v>1767692</v>
      </c>
      <c r="AC2546">
        <v>5114475</v>
      </c>
      <c r="AD2546">
        <v>290679648</v>
      </c>
      <c r="AE2546">
        <v>198942848</v>
      </c>
      <c r="AF2546">
        <v>490066624</v>
      </c>
      <c r="AG2546">
        <v>183570224</v>
      </c>
      <c r="AH2546">
        <v>30897316</v>
      </c>
      <c r="AI2546">
        <v>8347078</v>
      </c>
      <c r="AJ2546">
        <v>39244392</v>
      </c>
      <c r="AK2546">
        <v>58860576</v>
      </c>
      <c r="AL2546">
        <v>32465516</v>
      </c>
      <c r="AM2546">
        <v>502308576</v>
      </c>
      <c r="AN2546">
        <v>172489536</v>
      </c>
      <c r="AO2546">
        <v>107424696</v>
      </c>
      <c r="AP2546">
        <v>79713592</v>
      </c>
      <c r="AQ2546">
        <v>96512432</v>
      </c>
      <c r="AR2546">
        <v>490066624</v>
      </c>
      <c r="AS2546">
        <v>502308576</v>
      </c>
      <c r="AT2546">
        <v>1611</v>
      </c>
      <c r="AU2546">
        <v>0.81</v>
      </c>
      <c r="AW2546">
        <v>8.1268000000000007E-2</v>
      </c>
      <c r="AX2546">
        <v>0.50317000000000001</v>
      </c>
      <c r="AY2546">
        <v>1.84438E-2</v>
      </c>
      <c r="AZ2546">
        <v>58748</v>
      </c>
    </row>
    <row r="2547" spans="1:52">
      <c r="A2547">
        <v>2015</v>
      </c>
      <c r="B2547">
        <v>196079</v>
      </c>
      <c r="C2547" t="s">
        <v>199</v>
      </c>
      <c r="D2547" t="s">
        <v>129</v>
      </c>
      <c r="E2547">
        <f t="shared" si="39"/>
        <v>1</v>
      </c>
      <c r="F2547">
        <f>IF(ISNA(VLOOKUP(B2547,criteria!$U$2:$U$174,1,0)),0,1)</f>
        <v>1</v>
      </c>
      <c r="G2547">
        <v>0.42494120721191536</v>
      </c>
      <c r="H2547">
        <v>0.20453497309761723</v>
      </c>
      <c r="I2547">
        <v>30616</v>
      </c>
      <c r="J2547">
        <v>13010</v>
      </c>
      <c r="K2547">
        <v>2594</v>
      </c>
      <c r="L2547">
        <v>67</v>
      </c>
      <c r="M2547">
        <v>2661</v>
      </c>
      <c r="N2547" t="s">
        <v>180</v>
      </c>
      <c r="O2547" t="s">
        <v>130</v>
      </c>
      <c r="P2547" t="s">
        <v>50</v>
      </c>
      <c r="Q2547" t="s">
        <v>51</v>
      </c>
      <c r="R2547">
        <v>-75.971100000000007</v>
      </c>
      <c r="S2547">
        <v>42.088099999999997</v>
      </c>
      <c r="T2547">
        <v>1.9E-2</v>
      </c>
      <c r="U2547">
        <v>2731</v>
      </c>
      <c r="V2547">
        <v>170887184</v>
      </c>
      <c r="W2547">
        <v>137672560</v>
      </c>
      <c r="Y2547">
        <v>27387226</v>
      </c>
      <c r="Z2547">
        <v>43555272</v>
      </c>
      <c r="AA2547">
        <v>215829536</v>
      </c>
      <c r="AB2547">
        <v>2633268</v>
      </c>
      <c r="AC2547">
        <v>3175106</v>
      </c>
      <c r="AD2547">
        <v>297320128</v>
      </c>
      <c r="AE2547">
        <v>207685312</v>
      </c>
      <c r="AF2547">
        <v>505866080</v>
      </c>
      <c r="AG2547">
        <v>195608512</v>
      </c>
      <c r="AH2547">
        <v>37815128</v>
      </c>
      <c r="AI2547">
        <v>5907395</v>
      </c>
      <c r="AJ2547">
        <v>43722524</v>
      </c>
      <c r="AK2547">
        <v>55822440</v>
      </c>
      <c r="AL2547">
        <v>35112476</v>
      </c>
      <c r="AM2547">
        <v>522041120</v>
      </c>
      <c r="AN2547">
        <v>182122320</v>
      </c>
      <c r="AO2547">
        <v>117349520</v>
      </c>
      <c r="AP2547">
        <v>96193848</v>
      </c>
      <c r="AQ2547">
        <v>93401008</v>
      </c>
      <c r="AR2547">
        <v>505866080</v>
      </c>
      <c r="AS2547">
        <v>522041120</v>
      </c>
      <c r="AT2547">
        <v>1823</v>
      </c>
      <c r="AU2547">
        <v>0.83</v>
      </c>
      <c r="AW2547">
        <v>7.2187699999999994E-2</v>
      </c>
      <c r="AX2547">
        <v>0.51313399999999998</v>
      </c>
      <c r="AY2547">
        <v>1.40365E-2</v>
      </c>
      <c r="AZ2547">
        <v>60870</v>
      </c>
    </row>
    <row r="2548" spans="1:52">
      <c r="A2548">
        <v>2016</v>
      </c>
      <c r="B2548">
        <v>196079</v>
      </c>
      <c r="C2548" t="s">
        <v>199</v>
      </c>
      <c r="D2548" t="s">
        <v>129</v>
      </c>
      <c r="E2548">
        <f t="shared" si="39"/>
        <v>1</v>
      </c>
      <c r="F2548">
        <f>IF(ISNA(VLOOKUP(B2548,criteria!$U$2:$U$174,1,0)),0,1)</f>
        <v>1</v>
      </c>
      <c r="G2548">
        <v>0.40623541491645665</v>
      </c>
      <c r="H2548">
        <v>0.20741421568627452</v>
      </c>
      <c r="I2548">
        <v>32139</v>
      </c>
      <c r="J2548">
        <v>13056</v>
      </c>
      <c r="K2548">
        <v>2641</v>
      </c>
      <c r="L2548">
        <v>67</v>
      </c>
      <c r="M2548">
        <v>2708</v>
      </c>
      <c r="N2548" t="s">
        <v>180</v>
      </c>
      <c r="O2548" t="s">
        <v>130</v>
      </c>
      <c r="P2548" t="s">
        <v>50</v>
      </c>
      <c r="Q2548" t="s">
        <v>51</v>
      </c>
      <c r="R2548">
        <v>-75.971100000000007</v>
      </c>
      <c r="S2548">
        <v>42.088099999999997</v>
      </c>
      <c r="T2548">
        <v>2.1999999999999999E-2</v>
      </c>
      <c r="U2548">
        <v>2612</v>
      </c>
      <c r="V2548">
        <v>176693664</v>
      </c>
      <c r="W2548">
        <v>144239520</v>
      </c>
      <c r="Y2548">
        <v>30777172</v>
      </c>
      <c r="Z2548">
        <v>44559536</v>
      </c>
      <c r="AA2548">
        <v>230611744</v>
      </c>
      <c r="AB2548">
        <v>2306613</v>
      </c>
      <c r="AC2548">
        <v>11649992</v>
      </c>
      <c r="AD2548">
        <v>315268128</v>
      </c>
      <c r="AE2548">
        <v>225623680</v>
      </c>
      <c r="AF2548">
        <v>544568448</v>
      </c>
      <c r="AG2548">
        <v>214525296</v>
      </c>
      <c r="AH2548">
        <v>31263698</v>
      </c>
      <c r="AI2548">
        <v>6330029</v>
      </c>
      <c r="AJ2548">
        <v>37593728</v>
      </c>
      <c r="AK2548">
        <v>69186424</v>
      </c>
      <c r="AL2548">
        <v>30916852</v>
      </c>
      <c r="AM2548">
        <v>559962176</v>
      </c>
      <c r="AN2548">
        <v>189188448</v>
      </c>
      <c r="AO2548">
        <v>135640432</v>
      </c>
      <c r="AP2548">
        <v>93958280</v>
      </c>
      <c r="AQ2548">
        <v>109341968</v>
      </c>
      <c r="AR2548">
        <v>544568448</v>
      </c>
      <c r="AS2548">
        <v>559962176</v>
      </c>
      <c r="AT2548">
        <v>1977</v>
      </c>
      <c r="AU2548">
        <v>0.82299999999999995</v>
      </c>
      <c r="AW2548">
        <v>6.7500500000000005E-2</v>
      </c>
      <c r="AX2548">
        <v>0.51779200000000003</v>
      </c>
      <c r="AY2548">
        <v>9.7045499999999993E-3</v>
      </c>
      <c r="AZ2548">
        <v>61401</v>
      </c>
    </row>
    <row r="2549" spans="1:52">
      <c r="A2549">
        <v>2017</v>
      </c>
      <c r="B2549">
        <v>196079</v>
      </c>
      <c r="C2549" t="s">
        <v>179</v>
      </c>
      <c r="D2549" t="s">
        <v>129</v>
      </c>
      <c r="E2549">
        <f t="shared" si="39"/>
        <v>1</v>
      </c>
      <c r="F2549">
        <f>IF(ISNA(VLOOKUP(B2549,criteria!$U$2:$U$174,1,0)),0,1)</f>
        <v>1</v>
      </c>
      <c r="G2549">
        <v>0.40359159769325009</v>
      </c>
      <c r="H2549">
        <v>0.20256163470792923</v>
      </c>
      <c r="I2549">
        <v>33467</v>
      </c>
      <c r="J2549">
        <v>13507</v>
      </c>
      <c r="K2549">
        <v>2672</v>
      </c>
      <c r="L2549">
        <v>64</v>
      </c>
      <c r="M2549">
        <v>2736</v>
      </c>
      <c r="N2549" t="s">
        <v>180</v>
      </c>
      <c r="O2549" t="s">
        <v>130</v>
      </c>
      <c r="P2549" t="s">
        <v>50</v>
      </c>
      <c r="Q2549" t="s">
        <v>51</v>
      </c>
      <c r="R2549">
        <v>-75.966899999999995</v>
      </c>
      <c r="S2549">
        <v>42.087899999999998</v>
      </c>
      <c r="T2549">
        <v>1.7999999999999999E-2</v>
      </c>
      <c r="U2549">
        <v>2723</v>
      </c>
      <c r="V2549">
        <v>178776224</v>
      </c>
      <c r="W2549">
        <v>139966512</v>
      </c>
      <c r="Y2549">
        <v>36011872</v>
      </c>
      <c r="Z2549">
        <v>54481304</v>
      </c>
      <c r="AA2549">
        <v>262979616</v>
      </c>
      <c r="AB2549">
        <v>2594667</v>
      </c>
      <c r="AC2549">
        <v>5470496</v>
      </c>
      <c r="AD2549">
        <v>328583264</v>
      </c>
      <c r="AE2549">
        <v>247364592</v>
      </c>
      <c r="AF2549">
        <v>577325312</v>
      </c>
      <c r="AG2549">
        <v>203060752</v>
      </c>
      <c r="AH2549">
        <v>43228192</v>
      </c>
      <c r="AI2549">
        <v>6922441</v>
      </c>
      <c r="AJ2549">
        <v>50150632</v>
      </c>
      <c r="AK2549">
        <v>58381608</v>
      </c>
      <c r="AL2549">
        <v>32426150</v>
      </c>
      <c r="AM2549">
        <v>562888128</v>
      </c>
      <c r="AN2549">
        <v>201236656</v>
      </c>
      <c r="AO2549">
        <v>120032928</v>
      </c>
      <c r="AP2549">
        <v>102876256</v>
      </c>
      <c r="AQ2549">
        <v>110656968</v>
      </c>
      <c r="AR2549">
        <v>577325312</v>
      </c>
      <c r="AS2549">
        <v>562888128</v>
      </c>
    </row>
    <row r="2550" spans="1:52">
      <c r="A2550">
        <v>1990</v>
      </c>
      <c r="B2550">
        <v>196088</v>
      </c>
      <c r="C2550" t="s">
        <v>250</v>
      </c>
      <c r="D2550" t="s">
        <v>129</v>
      </c>
      <c r="E2550">
        <f t="shared" si="39"/>
        <v>0</v>
      </c>
      <c r="F2550">
        <f>IF(ISNA(VLOOKUP(B2550,criteria!$U$2:$U$174,1,0)),0,1)</f>
        <v>1</v>
      </c>
      <c r="G2550" t="s">
        <v>636</v>
      </c>
      <c r="H2550" t="s">
        <v>636</v>
      </c>
      <c r="N2550">
        <v>14260</v>
      </c>
      <c r="O2550" t="s">
        <v>130</v>
      </c>
      <c r="V2550">
        <v>48526388</v>
      </c>
      <c r="Y2550">
        <v>1184921</v>
      </c>
      <c r="Z2550">
        <v>52489700</v>
      </c>
      <c r="AA2550">
        <v>194919184</v>
      </c>
      <c r="AB2550">
        <v>18701264</v>
      </c>
      <c r="AC2550">
        <v>14463501</v>
      </c>
      <c r="AF2550">
        <v>378976672</v>
      </c>
      <c r="AG2550">
        <v>154056672</v>
      </c>
      <c r="AH2550">
        <v>67504080</v>
      </c>
      <c r="AI2550">
        <v>1989174</v>
      </c>
      <c r="AJ2550">
        <v>69493256</v>
      </c>
      <c r="AK2550">
        <v>33051620</v>
      </c>
      <c r="AL2550">
        <v>10810086</v>
      </c>
      <c r="AM2550">
        <v>429694016</v>
      </c>
      <c r="AN2550">
        <v>207435392</v>
      </c>
      <c r="AO2550">
        <v>58527020</v>
      </c>
    </row>
    <row r="2551" spans="1:52">
      <c r="A2551">
        <v>1991</v>
      </c>
      <c r="B2551">
        <v>196088</v>
      </c>
      <c r="C2551" t="s">
        <v>250</v>
      </c>
      <c r="D2551" t="s">
        <v>129</v>
      </c>
      <c r="E2551">
        <f t="shared" si="39"/>
        <v>0</v>
      </c>
      <c r="F2551">
        <f>IF(ISNA(VLOOKUP(B2551,criteria!$U$2:$U$174,1,0)),0,1)</f>
        <v>1</v>
      </c>
      <c r="G2551" t="s">
        <v>636</v>
      </c>
      <c r="H2551" t="s">
        <v>636</v>
      </c>
      <c r="N2551">
        <v>14260</v>
      </c>
      <c r="O2551" t="s">
        <v>130</v>
      </c>
      <c r="V2551">
        <v>62913792</v>
      </c>
      <c r="Y2551">
        <v>2317803</v>
      </c>
      <c r="Z2551">
        <v>67335480</v>
      </c>
      <c r="AA2551">
        <v>204767616</v>
      </c>
      <c r="AB2551">
        <v>17107540</v>
      </c>
      <c r="AC2551">
        <v>1160096</v>
      </c>
      <c r="AF2551">
        <v>383451008</v>
      </c>
      <c r="AG2551">
        <v>149066224</v>
      </c>
      <c r="AH2551">
        <v>66139936</v>
      </c>
      <c r="AI2551">
        <v>3062385</v>
      </c>
      <c r="AJ2551">
        <v>69202320</v>
      </c>
      <c r="AK2551">
        <v>32486464</v>
      </c>
      <c r="AL2551">
        <v>10574140</v>
      </c>
      <c r="AM2551">
        <v>417555936</v>
      </c>
      <c r="AN2551">
        <v>199167440</v>
      </c>
      <c r="AO2551">
        <v>47007632</v>
      </c>
    </row>
    <row r="2552" spans="1:52">
      <c r="A2552">
        <v>1992</v>
      </c>
      <c r="B2552">
        <v>196088</v>
      </c>
      <c r="C2552" t="s">
        <v>250</v>
      </c>
      <c r="D2552" t="s">
        <v>129</v>
      </c>
      <c r="E2552">
        <f t="shared" si="39"/>
        <v>0</v>
      </c>
      <c r="F2552">
        <f>IF(ISNA(VLOOKUP(B2552,criteria!$U$2:$U$174,1,0)),0,1)</f>
        <v>1</v>
      </c>
      <c r="G2552" t="s">
        <v>636</v>
      </c>
      <c r="H2552" t="s">
        <v>636</v>
      </c>
      <c r="N2552">
        <v>14260</v>
      </c>
      <c r="O2552" t="s">
        <v>130</v>
      </c>
      <c r="V2552">
        <v>74995120</v>
      </c>
      <c r="Y2552">
        <v>3095041</v>
      </c>
      <c r="Z2552">
        <v>69492888</v>
      </c>
      <c r="AA2552">
        <v>222438368</v>
      </c>
      <c r="AB2552">
        <v>18157212</v>
      </c>
      <c r="AC2552">
        <v>1441948</v>
      </c>
      <c r="AF2552">
        <v>416802080</v>
      </c>
      <c r="AG2552">
        <v>144514368</v>
      </c>
      <c r="AH2552">
        <v>64382240</v>
      </c>
      <c r="AI2552">
        <v>3526941</v>
      </c>
      <c r="AJ2552">
        <v>67909184</v>
      </c>
      <c r="AK2552">
        <v>37230072</v>
      </c>
      <c r="AL2552">
        <v>11465144</v>
      </c>
      <c r="AM2552">
        <v>432360320</v>
      </c>
      <c r="AN2552">
        <v>196293024</v>
      </c>
      <c r="AO2552">
        <v>52879488</v>
      </c>
    </row>
    <row r="2553" spans="1:52">
      <c r="A2553">
        <v>1993</v>
      </c>
      <c r="B2553">
        <v>196088</v>
      </c>
      <c r="C2553" t="s">
        <v>250</v>
      </c>
      <c r="D2553" t="s">
        <v>129</v>
      </c>
      <c r="E2553">
        <f t="shared" si="39"/>
        <v>0</v>
      </c>
      <c r="F2553">
        <f>IF(ISNA(VLOOKUP(B2553,criteria!$U$2:$U$174,1,0)),0,1)</f>
        <v>1</v>
      </c>
      <c r="G2553" t="s">
        <v>636</v>
      </c>
      <c r="H2553" t="s">
        <v>636</v>
      </c>
      <c r="N2553">
        <v>14260</v>
      </c>
      <c r="O2553" t="s">
        <v>130</v>
      </c>
      <c r="V2553">
        <v>75939296</v>
      </c>
      <c r="Y2553">
        <v>4921077</v>
      </c>
      <c r="Z2553">
        <v>68846416</v>
      </c>
      <c r="AA2553">
        <v>264910016</v>
      </c>
      <c r="AB2553">
        <v>18908302</v>
      </c>
      <c r="AC2553">
        <v>1755151</v>
      </c>
      <c r="AF2553">
        <v>469907648</v>
      </c>
      <c r="AG2553">
        <v>147222912</v>
      </c>
      <c r="AH2553">
        <v>65042864</v>
      </c>
      <c r="AI2553">
        <v>2910511</v>
      </c>
      <c r="AJ2553">
        <v>67953376</v>
      </c>
      <c r="AK2553">
        <v>36870600</v>
      </c>
      <c r="AL2553">
        <v>12469561</v>
      </c>
      <c r="AM2553">
        <v>474993440</v>
      </c>
      <c r="AN2553">
        <v>207384064</v>
      </c>
      <c r="AO2553">
        <v>59532408</v>
      </c>
    </row>
    <row r="2554" spans="1:52">
      <c r="A2554">
        <v>1994</v>
      </c>
      <c r="B2554">
        <v>196088</v>
      </c>
      <c r="C2554" t="s">
        <v>250</v>
      </c>
      <c r="D2554" t="s">
        <v>129</v>
      </c>
      <c r="E2554">
        <f t="shared" si="39"/>
        <v>0</v>
      </c>
      <c r="F2554">
        <f>IF(ISNA(VLOOKUP(B2554,criteria!$U$2:$U$174,1,0)),0,1)</f>
        <v>1</v>
      </c>
      <c r="G2554" t="s">
        <v>636</v>
      </c>
      <c r="H2554" t="s">
        <v>636</v>
      </c>
      <c r="N2554">
        <v>14260</v>
      </c>
      <c r="O2554" t="s">
        <v>130</v>
      </c>
      <c r="V2554">
        <v>74583776</v>
      </c>
      <c r="Y2554">
        <v>63175</v>
      </c>
      <c r="Z2554">
        <v>80865432</v>
      </c>
      <c r="AA2554">
        <v>281146528</v>
      </c>
      <c r="AB2554">
        <v>21242180</v>
      </c>
      <c r="AC2554">
        <v>2152491</v>
      </c>
      <c r="AF2554">
        <v>500097568</v>
      </c>
      <c r="AG2554">
        <v>172766768</v>
      </c>
      <c r="AH2554">
        <v>62624416</v>
      </c>
      <c r="AI2554">
        <v>2358720</v>
      </c>
      <c r="AJ2554">
        <v>64983136</v>
      </c>
      <c r="AK2554">
        <v>42303496</v>
      </c>
      <c r="AL2554">
        <v>14829005</v>
      </c>
      <c r="AM2554">
        <v>515535776</v>
      </c>
      <c r="AN2554">
        <v>225625776</v>
      </c>
      <c r="AO2554">
        <v>63299744</v>
      </c>
    </row>
    <row r="2555" spans="1:52">
      <c r="A2555">
        <v>1995</v>
      </c>
      <c r="B2555">
        <v>196088</v>
      </c>
      <c r="C2555" t="s">
        <v>250</v>
      </c>
      <c r="D2555" t="s">
        <v>129</v>
      </c>
      <c r="E2555">
        <f t="shared" si="39"/>
        <v>0</v>
      </c>
      <c r="F2555">
        <f>IF(ISNA(VLOOKUP(B2555,criteria!$U$2:$U$174,1,0)),0,1)</f>
        <v>1</v>
      </c>
      <c r="G2555" t="s">
        <v>636</v>
      </c>
      <c r="H2555" t="s">
        <v>636</v>
      </c>
      <c r="N2555">
        <v>14260</v>
      </c>
      <c r="O2555" t="s">
        <v>130</v>
      </c>
      <c r="V2555">
        <v>92456896</v>
      </c>
      <c r="Y2555">
        <v>105998</v>
      </c>
      <c r="Z2555">
        <v>76493624</v>
      </c>
      <c r="AA2555">
        <v>259916288</v>
      </c>
      <c r="AB2555">
        <v>22704820</v>
      </c>
      <c r="AC2555">
        <v>1399614</v>
      </c>
      <c r="AF2555">
        <v>495467968</v>
      </c>
      <c r="AG2555">
        <v>163914736</v>
      </c>
      <c r="AH2555">
        <v>62002904</v>
      </c>
      <c r="AI2555">
        <v>2909693</v>
      </c>
      <c r="AJ2555">
        <v>64912596</v>
      </c>
      <c r="AK2555">
        <v>45290880</v>
      </c>
      <c r="AL2555">
        <v>15334510</v>
      </c>
      <c r="AM2555">
        <v>509688864</v>
      </c>
      <c r="AN2555">
        <v>216030016</v>
      </c>
      <c r="AO2555">
        <v>63836868</v>
      </c>
    </row>
    <row r="2556" spans="1:52">
      <c r="A2556">
        <v>1996</v>
      </c>
      <c r="B2556">
        <v>196088</v>
      </c>
      <c r="C2556" t="s">
        <v>250</v>
      </c>
      <c r="D2556" t="s">
        <v>129</v>
      </c>
      <c r="E2556">
        <f t="shared" si="39"/>
        <v>0</v>
      </c>
      <c r="F2556">
        <f>IF(ISNA(VLOOKUP(B2556,criteria!$U$2:$U$174,1,0)),0,1)</f>
        <v>1</v>
      </c>
      <c r="G2556" t="s">
        <v>636</v>
      </c>
      <c r="H2556" t="s">
        <v>636</v>
      </c>
      <c r="N2556">
        <v>14260</v>
      </c>
      <c r="O2556" t="s">
        <v>130</v>
      </c>
      <c r="V2556">
        <v>92241192</v>
      </c>
      <c r="Y2556">
        <v>107578</v>
      </c>
      <c r="Z2556">
        <v>73479696</v>
      </c>
      <c r="AA2556">
        <v>253406256</v>
      </c>
      <c r="AB2556">
        <v>23744782</v>
      </c>
      <c r="AC2556">
        <v>3423552</v>
      </c>
      <c r="AF2556">
        <v>489188896</v>
      </c>
      <c r="AG2556">
        <v>165473680</v>
      </c>
      <c r="AH2556">
        <v>61014292</v>
      </c>
      <c r="AI2556">
        <v>4763646</v>
      </c>
      <c r="AJ2556">
        <v>65777936</v>
      </c>
      <c r="AK2556">
        <v>45402416</v>
      </c>
      <c r="AL2556">
        <v>15472945</v>
      </c>
      <c r="AM2556">
        <v>511182368</v>
      </c>
      <c r="AN2556">
        <v>208596272</v>
      </c>
      <c r="AO2556">
        <v>66492320</v>
      </c>
      <c r="AP2556">
        <v>192846768</v>
      </c>
      <c r="AQ2556">
        <v>233642416</v>
      </c>
      <c r="AT2556">
        <v>1151</v>
      </c>
      <c r="AU2556">
        <v>0.58199999999999996</v>
      </c>
    </row>
    <row r="2557" spans="1:52">
      <c r="A2557">
        <v>1997</v>
      </c>
      <c r="B2557">
        <v>196088</v>
      </c>
      <c r="C2557" t="s">
        <v>250</v>
      </c>
      <c r="D2557" t="s">
        <v>129</v>
      </c>
      <c r="E2557">
        <f t="shared" si="39"/>
        <v>0</v>
      </c>
      <c r="F2557">
        <f>IF(ISNA(VLOOKUP(B2557,criteria!$U$2:$U$174,1,0)),0,1)</f>
        <v>1</v>
      </c>
      <c r="G2557" t="s">
        <v>636</v>
      </c>
      <c r="H2557" t="s">
        <v>636</v>
      </c>
      <c r="N2557">
        <v>14260</v>
      </c>
      <c r="O2557" t="s">
        <v>130</v>
      </c>
      <c r="V2557">
        <v>97848464</v>
      </c>
      <c r="Y2557">
        <v>64314</v>
      </c>
      <c r="Z2557">
        <v>69207504</v>
      </c>
      <c r="AA2557">
        <v>266757344</v>
      </c>
      <c r="AB2557">
        <v>24134188</v>
      </c>
      <c r="AC2557">
        <v>3043255</v>
      </c>
      <c r="AF2557">
        <v>511875520</v>
      </c>
      <c r="AG2557">
        <v>179195680</v>
      </c>
      <c r="AH2557">
        <v>58188468</v>
      </c>
      <c r="AI2557">
        <v>4663137</v>
      </c>
      <c r="AJ2557">
        <v>62851604</v>
      </c>
      <c r="AK2557">
        <v>45147080</v>
      </c>
      <c r="AL2557">
        <v>15615663</v>
      </c>
      <c r="AM2557">
        <v>535865792</v>
      </c>
      <c r="AN2557">
        <v>220895392</v>
      </c>
      <c r="AO2557">
        <v>64794084</v>
      </c>
      <c r="AP2557">
        <v>233642416</v>
      </c>
      <c r="AQ2557">
        <v>278290944</v>
      </c>
      <c r="AT2557">
        <v>1342</v>
      </c>
      <c r="AU2557">
        <v>0.57199999999999995</v>
      </c>
      <c r="AW2557">
        <v>0.19281200000000001</v>
      </c>
      <c r="AX2557">
        <v>0.490427</v>
      </c>
      <c r="AY2557">
        <v>4.6187400000000003E-2</v>
      </c>
      <c r="AZ2557">
        <v>31700</v>
      </c>
    </row>
    <row r="2558" spans="1:52">
      <c r="A2558">
        <v>1998</v>
      </c>
      <c r="B2558">
        <v>196088</v>
      </c>
      <c r="C2558" t="s">
        <v>250</v>
      </c>
      <c r="D2558" t="s">
        <v>129</v>
      </c>
      <c r="E2558">
        <f t="shared" si="39"/>
        <v>0</v>
      </c>
      <c r="F2558">
        <f>IF(ISNA(VLOOKUP(B2558,criteria!$U$2:$U$174,1,0)),0,1)</f>
        <v>1</v>
      </c>
      <c r="G2558" t="s">
        <v>636</v>
      </c>
      <c r="H2558" t="s">
        <v>636</v>
      </c>
      <c r="N2558">
        <v>14260</v>
      </c>
      <c r="O2558" t="s">
        <v>130</v>
      </c>
      <c r="V2558">
        <v>100114016</v>
      </c>
      <c r="Y2558">
        <v>188645</v>
      </c>
      <c r="Z2558">
        <v>71214056</v>
      </c>
      <c r="AA2558">
        <v>274376928</v>
      </c>
      <c r="AB2558">
        <v>26445408</v>
      </c>
      <c r="AC2558">
        <v>2965710</v>
      </c>
      <c r="AF2558">
        <v>524718176</v>
      </c>
      <c r="AG2558">
        <v>195359872</v>
      </c>
      <c r="AH2558">
        <v>61581240</v>
      </c>
      <c r="AI2558">
        <v>6929215</v>
      </c>
      <c r="AJ2558">
        <v>68510456</v>
      </c>
      <c r="AK2558">
        <v>48321464</v>
      </c>
      <c r="AL2558">
        <v>14909012</v>
      </c>
      <c r="AM2558">
        <v>543508544</v>
      </c>
      <c r="AN2558">
        <v>237500560</v>
      </c>
      <c r="AO2558">
        <v>63410492</v>
      </c>
      <c r="AP2558">
        <v>278290944</v>
      </c>
      <c r="AQ2558">
        <v>295577184</v>
      </c>
      <c r="AW2558">
        <v>0.18462999999999999</v>
      </c>
      <c r="AX2558">
        <v>0.50765300000000002</v>
      </c>
      <c r="AY2558">
        <v>4.6238099999999997E-2</v>
      </c>
      <c r="AZ2558">
        <v>32676</v>
      </c>
    </row>
    <row r="2559" spans="1:52">
      <c r="A2559">
        <v>1999</v>
      </c>
      <c r="B2559">
        <v>196088</v>
      </c>
      <c r="C2559" t="s">
        <v>250</v>
      </c>
      <c r="D2559" t="s">
        <v>129</v>
      </c>
      <c r="E2559">
        <f t="shared" si="39"/>
        <v>0</v>
      </c>
      <c r="F2559">
        <f>IF(ISNA(VLOOKUP(B2559,criteria!$U$2:$U$174,1,0)),0,1)</f>
        <v>1</v>
      </c>
      <c r="G2559" t="s">
        <v>636</v>
      </c>
      <c r="H2559" t="s">
        <v>636</v>
      </c>
      <c r="N2559">
        <v>14260</v>
      </c>
      <c r="O2559" t="s">
        <v>130</v>
      </c>
      <c r="V2559">
        <v>108388528</v>
      </c>
      <c r="Y2559">
        <v>244516</v>
      </c>
      <c r="Z2559">
        <v>76382200</v>
      </c>
      <c r="AA2559">
        <v>282767872</v>
      </c>
      <c r="AB2559">
        <v>27487060</v>
      </c>
      <c r="AC2559">
        <v>2612360</v>
      </c>
      <c r="AF2559">
        <v>556603712</v>
      </c>
      <c r="AG2559">
        <v>186926944</v>
      </c>
      <c r="AH2559">
        <v>71565528</v>
      </c>
      <c r="AI2559">
        <v>8107729</v>
      </c>
      <c r="AJ2559">
        <v>79673256</v>
      </c>
      <c r="AK2559">
        <v>45426484</v>
      </c>
      <c r="AL2559">
        <v>16186066</v>
      </c>
      <c r="AM2559">
        <v>557806848</v>
      </c>
      <c r="AN2559">
        <v>248985296</v>
      </c>
      <c r="AO2559">
        <v>67159112</v>
      </c>
      <c r="AP2559">
        <v>295577184</v>
      </c>
      <c r="AQ2559">
        <v>296789568</v>
      </c>
      <c r="AW2559">
        <v>0.187112</v>
      </c>
      <c r="AX2559">
        <v>0.489236</v>
      </c>
      <c r="AY2559">
        <v>4.4357800000000003E-2</v>
      </c>
      <c r="AZ2559">
        <v>35020</v>
      </c>
    </row>
    <row r="2560" spans="1:52">
      <c r="A2560">
        <v>2000</v>
      </c>
      <c r="B2560">
        <v>196088</v>
      </c>
      <c r="C2560" t="s">
        <v>250</v>
      </c>
      <c r="D2560" t="s">
        <v>129</v>
      </c>
      <c r="E2560">
        <f t="shared" si="39"/>
        <v>0</v>
      </c>
      <c r="F2560">
        <f>IF(ISNA(VLOOKUP(B2560,criteria!$U$2:$U$174,1,0)),0,1)</f>
        <v>1</v>
      </c>
      <c r="G2560" t="s">
        <v>636</v>
      </c>
      <c r="H2560" t="s">
        <v>636</v>
      </c>
      <c r="N2560">
        <v>14260</v>
      </c>
      <c r="O2560" t="s">
        <v>130</v>
      </c>
      <c r="V2560">
        <v>116023704</v>
      </c>
      <c r="Y2560">
        <v>165269</v>
      </c>
      <c r="Z2560">
        <v>83204024</v>
      </c>
      <c r="AA2560">
        <v>312887232</v>
      </c>
      <c r="AB2560">
        <v>23015080</v>
      </c>
      <c r="AC2560">
        <v>2791716</v>
      </c>
      <c r="AF2560">
        <v>608638080</v>
      </c>
      <c r="AG2560">
        <v>194674368</v>
      </c>
      <c r="AH2560">
        <v>77173136</v>
      </c>
      <c r="AI2560">
        <v>7974693</v>
      </c>
      <c r="AJ2560">
        <v>85147832</v>
      </c>
      <c r="AK2560">
        <v>50004616</v>
      </c>
      <c r="AL2560">
        <v>11771490</v>
      </c>
      <c r="AM2560">
        <v>617973504</v>
      </c>
      <c r="AN2560">
        <v>261913088</v>
      </c>
      <c r="AO2560">
        <v>71710208</v>
      </c>
      <c r="AP2560">
        <v>296789568</v>
      </c>
      <c r="AQ2560">
        <v>279804224</v>
      </c>
      <c r="AW2560">
        <v>0.18370300000000001</v>
      </c>
      <c r="AX2560">
        <v>0.48092499999999999</v>
      </c>
      <c r="AY2560">
        <v>3.9611899999999999E-2</v>
      </c>
      <c r="AZ2560">
        <v>37547</v>
      </c>
    </row>
    <row r="2561" spans="1:52">
      <c r="A2561">
        <v>2001</v>
      </c>
      <c r="B2561">
        <v>196088</v>
      </c>
      <c r="C2561" t="s">
        <v>250</v>
      </c>
      <c r="D2561" t="s">
        <v>129</v>
      </c>
      <c r="E2561">
        <f t="shared" si="39"/>
        <v>1</v>
      </c>
      <c r="F2561">
        <f>IF(ISNA(VLOOKUP(B2561,criteria!$U$2:$U$174,1,0)),0,1)</f>
        <v>1</v>
      </c>
      <c r="G2561">
        <v>0.62755994005994009</v>
      </c>
      <c r="H2561">
        <v>0.29987065963585713</v>
      </c>
      <c r="I2561">
        <v>16016</v>
      </c>
      <c r="J2561">
        <v>10051</v>
      </c>
      <c r="K2561">
        <v>2986</v>
      </c>
      <c r="L2561">
        <v>28</v>
      </c>
      <c r="M2561">
        <v>3014</v>
      </c>
      <c r="N2561">
        <v>14260</v>
      </c>
      <c r="O2561" t="s">
        <v>130</v>
      </c>
      <c r="V2561">
        <v>124834792</v>
      </c>
      <c r="Y2561">
        <v>211867</v>
      </c>
      <c r="Z2561">
        <v>110202728</v>
      </c>
      <c r="AA2561">
        <v>341537888</v>
      </c>
      <c r="AB2561">
        <v>21714326</v>
      </c>
      <c r="AC2561">
        <v>1321731</v>
      </c>
      <c r="AF2561">
        <v>665116032</v>
      </c>
      <c r="AG2561">
        <v>209749584</v>
      </c>
      <c r="AH2561">
        <v>95207264</v>
      </c>
      <c r="AI2561">
        <v>8801538</v>
      </c>
      <c r="AJ2561">
        <v>104008800</v>
      </c>
      <c r="AK2561">
        <v>52812488</v>
      </c>
      <c r="AL2561">
        <v>13874300</v>
      </c>
      <c r="AM2561">
        <v>642665280</v>
      </c>
      <c r="AN2561">
        <v>277563808</v>
      </c>
      <c r="AO2561">
        <v>80023320</v>
      </c>
      <c r="AP2561">
        <v>279804224</v>
      </c>
      <c r="AQ2561">
        <v>250866656</v>
      </c>
      <c r="AT2561">
        <v>1352</v>
      </c>
      <c r="AU2561">
        <v>0.54100000000000004</v>
      </c>
      <c r="AW2561">
        <v>0.18535499999999999</v>
      </c>
      <c r="AX2561">
        <v>0.48794900000000002</v>
      </c>
      <c r="AY2561">
        <v>4.1917700000000002E-2</v>
      </c>
      <c r="AZ2561">
        <v>39900.5</v>
      </c>
    </row>
    <row r="2562" spans="1:52">
      <c r="A2562">
        <v>2002</v>
      </c>
      <c r="B2562">
        <v>196088</v>
      </c>
      <c r="C2562" t="s">
        <v>250</v>
      </c>
      <c r="D2562" t="s">
        <v>129</v>
      </c>
      <c r="E2562">
        <f t="shared" ref="E2562:E2625" si="40">IF(M2562&gt;999,1,0)</f>
        <v>1</v>
      </c>
      <c r="F2562">
        <f>IF(ISNA(VLOOKUP(B2562,criteria!$U$2:$U$174,1,0)),0,1)</f>
        <v>1</v>
      </c>
      <c r="G2562">
        <v>0.60739864233667562</v>
      </c>
      <c r="H2562">
        <v>0.31549266892238287</v>
      </c>
      <c r="I2562">
        <v>16057</v>
      </c>
      <c r="J2562">
        <v>9753</v>
      </c>
      <c r="K2562">
        <v>3035</v>
      </c>
      <c r="L2562">
        <v>42</v>
      </c>
      <c r="M2562">
        <v>3077</v>
      </c>
      <c r="N2562">
        <v>14214</v>
      </c>
      <c r="O2562" t="s">
        <v>130</v>
      </c>
      <c r="V2562">
        <v>131199496</v>
      </c>
      <c r="W2562">
        <v>104133160</v>
      </c>
      <c r="Y2562">
        <v>24254740</v>
      </c>
      <c r="Z2562">
        <v>123813344</v>
      </c>
      <c r="AA2562">
        <v>323269952</v>
      </c>
      <c r="AB2562">
        <v>58654</v>
      </c>
      <c r="AC2562">
        <v>6801941</v>
      </c>
      <c r="AD2562">
        <v>332534656</v>
      </c>
      <c r="AE2562">
        <v>285531936</v>
      </c>
      <c r="AF2562">
        <v>683655936</v>
      </c>
      <c r="AG2562">
        <v>259078560</v>
      </c>
      <c r="AH2562">
        <v>124379832</v>
      </c>
      <c r="AI2562">
        <v>10259268</v>
      </c>
      <c r="AJ2562">
        <v>134639104</v>
      </c>
      <c r="AK2562">
        <v>61626644</v>
      </c>
      <c r="AL2562">
        <v>17993906</v>
      </c>
      <c r="AM2562">
        <v>648703232</v>
      </c>
      <c r="AN2562">
        <v>303569792</v>
      </c>
      <c r="AO2562">
        <v>92775256</v>
      </c>
      <c r="AR2562">
        <v>683655936</v>
      </c>
      <c r="AS2562">
        <v>648703232</v>
      </c>
      <c r="AT2562">
        <v>1554</v>
      </c>
      <c r="AU2562">
        <v>0.57099999999999995</v>
      </c>
      <c r="AW2562">
        <v>0.18240700000000001</v>
      </c>
      <c r="AX2562">
        <v>0.489896</v>
      </c>
      <c r="AY2562">
        <v>4.3191100000000003E-2</v>
      </c>
      <c r="AZ2562">
        <v>40650</v>
      </c>
    </row>
    <row r="2563" spans="1:52">
      <c r="A2563">
        <v>2003</v>
      </c>
      <c r="B2563">
        <v>196088</v>
      </c>
      <c r="C2563" t="s">
        <v>250</v>
      </c>
      <c r="D2563" t="s">
        <v>129</v>
      </c>
      <c r="E2563">
        <f t="shared" si="40"/>
        <v>1</v>
      </c>
      <c r="F2563">
        <f>IF(ISNA(VLOOKUP(B2563,criteria!$U$2:$U$174,1,0)),0,1)</f>
        <v>1</v>
      </c>
      <c r="G2563">
        <v>0.62414030261348008</v>
      </c>
      <c r="H2563">
        <v>0.32993572084481176</v>
      </c>
      <c r="I2563">
        <v>17448</v>
      </c>
      <c r="J2563">
        <v>10890</v>
      </c>
      <c r="K2563">
        <v>3574</v>
      </c>
      <c r="L2563">
        <v>19</v>
      </c>
      <c r="M2563">
        <v>3593</v>
      </c>
      <c r="N2563">
        <v>14214</v>
      </c>
      <c r="O2563" t="s">
        <v>130</v>
      </c>
      <c r="V2563">
        <v>166111040</v>
      </c>
      <c r="W2563">
        <v>130150144</v>
      </c>
      <c r="Y2563">
        <v>22959576</v>
      </c>
      <c r="Z2563">
        <v>128928008</v>
      </c>
      <c r="AA2563">
        <v>366265472</v>
      </c>
      <c r="AB2563">
        <v>3365065</v>
      </c>
      <c r="AC2563">
        <v>47687876</v>
      </c>
      <c r="AD2563">
        <v>376447296</v>
      </c>
      <c r="AE2563">
        <v>363241472</v>
      </c>
      <c r="AF2563">
        <v>742776064</v>
      </c>
      <c r="AG2563">
        <v>279748000</v>
      </c>
      <c r="AH2563">
        <v>142030656</v>
      </c>
      <c r="AI2563">
        <v>10077802</v>
      </c>
      <c r="AJ2563">
        <v>152108464</v>
      </c>
      <c r="AK2563">
        <v>75585920</v>
      </c>
      <c r="AL2563">
        <v>21728460</v>
      </c>
      <c r="AM2563">
        <v>730373824</v>
      </c>
      <c r="AN2563">
        <v>300050240</v>
      </c>
      <c r="AO2563">
        <v>100063608</v>
      </c>
      <c r="AP2563">
        <v>313325856</v>
      </c>
      <c r="AQ2563">
        <v>345536416</v>
      </c>
      <c r="AR2563">
        <v>742776064</v>
      </c>
      <c r="AS2563">
        <v>730373824</v>
      </c>
      <c r="AT2563">
        <v>1678</v>
      </c>
      <c r="AU2563">
        <v>0.59499999999999997</v>
      </c>
      <c r="AW2563">
        <v>0.17644099999999999</v>
      </c>
      <c r="AX2563">
        <v>0.48493199999999997</v>
      </c>
      <c r="AY2563">
        <v>4.0515200000000001E-2</v>
      </c>
      <c r="AZ2563">
        <v>43394</v>
      </c>
    </row>
    <row r="2564" spans="1:52">
      <c r="A2564">
        <v>2004</v>
      </c>
      <c r="B2564">
        <v>196088</v>
      </c>
      <c r="C2564" t="s">
        <v>250</v>
      </c>
      <c r="D2564" t="s">
        <v>129</v>
      </c>
      <c r="E2564">
        <f t="shared" si="40"/>
        <v>1</v>
      </c>
      <c r="F2564">
        <f>IF(ISNA(VLOOKUP(B2564,criteria!$U$2:$U$174,1,0)),0,1)</f>
        <v>1</v>
      </c>
      <c r="G2564">
        <v>0.55947934973637958</v>
      </c>
      <c r="H2564">
        <v>0.31638362619024246</v>
      </c>
      <c r="I2564">
        <v>18208</v>
      </c>
      <c r="J2564">
        <v>10187</v>
      </c>
      <c r="K2564">
        <v>3178</v>
      </c>
      <c r="L2564">
        <v>45</v>
      </c>
      <c r="M2564">
        <v>3223</v>
      </c>
      <c r="N2564">
        <v>14214</v>
      </c>
      <c r="O2564" t="s">
        <v>130</v>
      </c>
      <c r="P2564" t="s">
        <v>50</v>
      </c>
      <c r="V2564">
        <v>173599520</v>
      </c>
      <c r="W2564">
        <v>137260048</v>
      </c>
      <c r="Y2564">
        <v>20307082</v>
      </c>
      <c r="Z2564">
        <v>127000600</v>
      </c>
      <c r="AA2564">
        <v>363999296</v>
      </c>
      <c r="AB2564">
        <v>3273688</v>
      </c>
      <c r="AC2564">
        <v>21428404</v>
      </c>
      <c r="AD2564">
        <v>391653664</v>
      </c>
      <c r="AE2564">
        <v>357334784</v>
      </c>
      <c r="AF2564">
        <v>754523776</v>
      </c>
      <c r="AG2564">
        <v>305119904</v>
      </c>
      <c r="AH2564">
        <v>123060040</v>
      </c>
      <c r="AI2564">
        <v>12225767</v>
      </c>
      <c r="AJ2564">
        <v>135285808</v>
      </c>
      <c r="AK2564">
        <v>81918632</v>
      </c>
      <c r="AL2564">
        <v>22579464</v>
      </c>
      <c r="AM2564">
        <v>758330304</v>
      </c>
      <c r="AN2564">
        <v>304467200</v>
      </c>
      <c r="AO2564">
        <v>113759512</v>
      </c>
      <c r="AP2564">
        <v>345536416</v>
      </c>
      <c r="AQ2564">
        <v>374011104</v>
      </c>
      <c r="AR2564">
        <v>754523776</v>
      </c>
      <c r="AS2564">
        <v>758330304</v>
      </c>
      <c r="AT2564">
        <v>1875</v>
      </c>
      <c r="AU2564">
        <v>0.58799999999999997</v>
      </c>
      <c r="AW2564">
        <v>0.18032400000000001</v>
      </c>
      <c r="AX2564">
        <v>0.48518299999999998</v>
      </c>
      <c r="AY2564">
        <v>3.7792399999999997E-2</v>
      </c>
      <c r="AZ2564">
        <v>45359</v>
      </c>
    </row>
    <row r="2565" spans="1:52">
      <c r="A2565">
        <v>2005</v>
      </c>
      <c r="B2565">
        <v>196088</v>
      </c>
      <c r="C2565" t="s">
        <v>216</v>
      </c>
      <c r="D2565" t="s">
        <v>129</v>
      </c>
      <c r="E2565">
        <f t="shared" si="40"/>
        <v>1</v>
      </c>
      <c r="F2565">
        <f>IF(ISNA(VLOOKUP(B2565,criteria!$U$2:$U$174,1,0)),0,1)</f>
        <v>1</v>
      </c>
      <c r="G2565">
        <v>0.55951007854122037</v>
      </c>
      <c r="H2565">
        <v>0.31245705310690097</v>
      </c>
      <c r="I2565">
        <v>18207</v>
      </c>
      <c r="J2565">
        <v>10187</v>
      </c>
      <c r="K2565">
        <v>3173</v>
      </c>
      <c r="L2565">
        <v>10</v>
      </c>
      <c r="M2565">
        <v>3183</v>
      </c>
      <c r="N2565">
        <v>14214</v>
      </c>
      <c r="O2565" t="s">
        <v>130</v>
      </c>
      <c r="P2565" t="s">
        <v>50</v>
      </c>
      <c r="Q2565" t="s">
        <v>54</v>
      </c>
      <c r="V2565">
        <v>173782368</v>
      </c>
      <c r="W2565">
        <v>135300496</v>
      </c>
      <c r="Y2565">
        <v>23036852</v>
      </c>
      <c r="Z2565">
        <v>120712416</v>
      </c>
      <c r="AA2565">
        <v>431084576</v>
      </c>
      <c r="AB2565">
        <v>3347413</v>
      </c>
      <c r="AC2565">
        <v>36318352</v>
      </c>
      <c r="AD2565">
        <v>381232544</v>
      </c>
      <c r="AE2565">
        <v>419340736</v>
      </c>
      <c r="AF2565">
        <v>804832576</v>
      </c>
      <c r="AG2565">
        <v>333572128</v>
      </c>
      <c r="AH2565">
        <v>116163792</v>
      </c>
      <c r="AI2565">
        <v>10851210</v>
      </c>
      <c r="AJ2565">
        <v>127015000</v>
      </c>
      <c r="AK2565">
        <v>88274000</v>
      </c>
      <c r="AL2565">
        <v>23247106</v>
      </c>
      <c r="AM2565">
        <v>792801856</v>
      </c>
      <c r="AN2565">
        <v>319629696</v>
      </c>
      <c r="AO2565">
        <v>128506312</v>
      </c>
      <c r="AP2565">
        <v>374011104</v>
      </c>
      <c r="AQ2565">
        <v>396307552</v>
      </c>
      <c r="AR2565">
        <v>804832576</v>
      </c>
      <c r="AS2565">
        <v>792801856</v>
      </c>
      <c r="AT2565">
        <v>1858</v>
      </c>
      <c r="AU2565">
        <v>0.60799999999999998</v>
      </c>
      <c r="AW2565">
        <v>0.17774799999999999</v>
      </c>
      <c r="AX2565">
        <v>0.48871300000000001</v>
      </c>
      <c r="AY2565">
        <v>3.4908099999999997E-2</v>
      </c>
      <c r="AZ2565">
        <v>45000</v>
      </c>
    </row>
    <row r="2566" spans="1:52">
      <c r="A2566">
        <v>2006</v>
      </c>
      <c r="B2566">
        <v>196088</v>
      </c>
      <c r="C2566" t="s">
        <v>216</v>
      </c>
      <c r="D2566" t="s">
        <v>129</v>
      </c>
      <c r="E2566">
        <f t="shared" si="40"/>
        <v>1</v>
      </c>
      <c r="F2566">
        <f>IF(ISNA(VLOOKUP(B2566,criteria!$U$2:$U$174,1,0)),0,1)</f>
        <v>1</v>
      </c>
      <c r="G2566">
        <v>0.56908270349627532</v>
      </c>
      <c r="H2566">
        <v>0.30861838333651825</v>
      </c>
      <c r="I2566">
        <v>18391</v>
      </c>
      <c r="J2566">
        <v>10466</v>
      </c>
      <c r="K2566">
        <v>3216</v>
      </c>
      <c r="L2566">
        <v>14</v>
      </c>
      <c r="M2566">
        <v>3230</v>
      </c>
      <c r="N2566">
        <v>14214</v>
      </c>
      <c r="O2566" t="s">
        <v>130</v>
      </c>
      <c r="P2566" t="s">
        <v>50</v>
      </c>
      <c r="Q2566" t="s">
        <v>54</v>
      </c>
      <c r="V2566">
        <v>178310832</v>
      </c>
      <c r="W2566">
        <v>138921216</v>
      </c>
      <c r="Y2566">
        <v>27105676</v>
      </c>
      <c r="Z2566">
        <v>119483632</v>
      </c>
      <c r="AA2566">
        <v>509485248</v>
      </c>
      <c r="AB2566">
        <v>7828961</v>
      </c>
      <c r="AC2566">
        <v>66049544</v>
      </c>
      <c r="AD2566">
        <v>401628736</v>
      </c>
      <c r="AE2566">
        <v>522155392</v>
      </c>
      <c r="AF2566">
        <v>929217344</v>
      </c>
      <c r="AG2566">
        <v>395679232</v>
      </c>
      <c r="AH2566">
        <v>117825680</v>
      </c>
      <c r="AI2566">
        <v>11325449</v>
      </c>
      <c r="AJ2566">
        <v>129151128</v>
      </c>
      <c r="AK2566">
        <v>89985504</v>
      </c>
      <c r="AL2566">
        <v>27482966</v>
      </c>
      <c r="AM2566">
        <v>892407104</v>
      </c>
      <c r="AN2566">
        <v>334220896</v>
      </c>
      <c r="AO2566">
        <v>188436080</v>
      </c>
      <c r="AP2566">
        <v>396307552</v>
      </c>
      <c r="AQ2566">
        <v>445780800</v>
      </c>
      <c r="AR2566">
        <v>929217344</v>
      </c>
      <c r="AS2566">
        <v>892407104</v>
      </c>
      <c r="AT2566">
        <v>1832</v>
      </c>
      <c r="AU2566">
        <v>0.61299999999999999</v>
      </c>
      <c r="AW2566">
        <v>0.17044200000000001</v>
      </c>
      <c r="AX2566">
        <v>0.49015999999999998</v>
      </c>
      <c r="AY2566">
        <v>3.4286400000000002E-2</v>
      </c>
      <c r="AZ2566">
        <v>45271</v>
      </c>
    </row>
    <row r="2567" spans="1:52">
      <c r="A2567">
        <v>2007</v>
      </c>
      <c r="B2567">
        <v>196088</v>
      </c>
      <c r="C2567" t="s">
        <v>216</v>
      </c>
      <c r="D2567" t="s">
        <v>129</v>
      </c>
      <c r="E2567">
        <f t="shared" si="40"/>
        <v>1</v>
      </c>
      <c r="F2567">
        <f>IF(ISNA(VLOOKUP(B2567,criteria!$U$2:$U$174,1,0)),0,1)</f>
        <v>1</v>
      </c>
      <c r="G2567">
        <v>0.51661540013110785</v>
      </c>
      <c r="H2567">
        <v>0.31849682772083943</v>
      </c>
      <c r="I2567">
        <v>19831</v>
      </c>
      <c r="J2567">
        <v>10245</v>
      </c>
      <c r="K2567">
        <v>3255</v>
      </c>
      <c r="L2567">
        <v>8</v>
      </c>
      <c r="M2567">
        <v>3263</v>
      </c>
      <c r="N2567">
        <v>14214</v>
      </c>
      <c r="O2567" t="s">
        <v>130</v>
      </c>
      <c r="P2567" t="s">
        <v>50</v>
      </c>
      <c r="Q2567" t="s">
        <v>54</v>
      </c>
      <c r="V2567">
        <v>181832304</v>
      </c>
      <c r="W2567">
        <v>143379904</v>
      </c>
      <c r="Y2567">
        <v>34525420</v>
      </c>
      <c r="Z2567">
        <v>122043544</v>
      </c>
      <c r="AA2567">
        <v>537072960</v>
      </c>
      <c r="AB2567">
        <v>3297640</v>
      </c>
      <c r="AC2567">
        <v>19524866</v>
      </c>
      <c r="AD2567">
        <v>372166688</v>
      </c>
      <c r="AE2567">
        <v>537360960</v>
      </c>
      <c r="AF2567">
        <v>915302528</v>
      </c>
      <c r="AG2567">
        <v>404697952</v>
      </c>
      <c r="AH2567">
        <v>112576808</v>
      </c>
      <c r="AI2567">
        <v>10989059</v>
      </c>
      <c r="AJ2567">
        <v>123565864</v>
      </c>
      <c r="AK2567">
        <v>92152672</v>
      </c>
      <c r="AL2567">
        <v>28783482</v>
      </c>
      <c r="AM2567">
        <v>942991488</v>
      </c>
      <c r="AN2567">
        <v>347761408</v>
      </c>
      <c r="AO2567">
        <v>190128144</v>
      </c>
      <c r="AP2567">
        <v>445780800</v>
      </c>
      <c r="AQ2567">
        <v>432104384</v>
      </c>
      <c r="AR2567">
        <v>915302528</v>
      </c>
      <c r="AS2567">
        <v>942991488</v>
      </c>
      <c r="AT2567">
        <v>1877</v>
      </c>
      <c r="AU2567">
        <v>0.62</v>
      </c>
      <c r="AW2567">
        <v>0.18121499999999999</v>
      </c>
      <c r="AX2567">
        <v>0.48450900000000002</v>
      </c>
      <c r="AY2567">
        <v>3.6513400000000001E-2</v>
      </c>
      <c r="AZ2567">
        <v>45589.5</v>
      </c>
    </row>
    <row r="2568" spans="1:52">
      <c r="A2568">
        <v>2008</v>
      </c>
      <c r="B2568">
        <v>196088</v>
      </c>
      <c r="C2568" t="s">
        <v>181</v>
      </c>
      <c r="D2568" t="s">
        <v>129</v>
      </c>
      <c r="E2568">
        <f t="shared" si="40"/>
        <v>1</v>
      </c>
      <c r="F2568">
        <f>IF(ISNA(VLOOKUP(B2568,criteria!$U$2:$U$174,1,0)),0,1)</f>
        <v>1</v>
      </c>
      <c r="G2568">
        <v>0.51661540013110785</v>
      </c>
      <c r="H2568">
        <v>0.31849682772083943</v>
      </c>
      <c r="I2568">
        <v>19831</v>
      </c>
      <c r="J2568">
        <v>10245</v>
      </c>
      <c r="K2568">
        <v>3255</v>
      </c>
      <c r="L2568">
        <v>8</v>
      </c>
      <c r="M2568">
        <v>3263</v>
      </c>
      <c r="N2568">
        <v>14214</v>
      </c>
      <c r="O2568" t="s">
        <v>130</v>
      </c>
      <c r="P2568" t="s">
        <v>50</v>
      </c>
      <c r="Q2568" t="s">
        <v>54</v>
      </c>
      <c r="V2568">
        <v>195766064</v>
      </c>
      <c r="W2568">
        <v>156518976</v>
      </c>
      <c r="Y2568">
        <v>35966736</v>
      </c>
      <c r="Z2568">
        <v>128582648</v>
      </c>
      <c r="AA2568">
        <v>495552000</v>
      </c>
      <c r="AB2568">
        <v>1476155</v>
      </c>
      <c r="AC2568">
        <v>19755654</v>
      </c>
      <c r="AD2568">
        <v>402869184</v>
      </c>
      <c r="AE2568">
        <v>484004256</v>
      </c>
      <c r="AF2568">
        <v>891569600</v>
      </c>
      <c r="AG2568">
        <v>363214592</v>
      </c>
      <c r="AH2568">
        <v>118369360</v>
      </c>
      <c r="AI2568">
        <v>9093799</v>
      </c>
      <c r="AJ2568">
        <v>127463160</v>
      </c>
      <c r="AK2568">
        <v>96477888</v>
      </c>
      <c r="AL2568">
        <v>26760078</v>
      </c>
      <c r="AM2568">
        <v>1227702528</v>
      </c>
      <c r="AN2568">
        <v>375695808</v>
      </c>
      <c r="AO2568">
        <v>196944128</v>
      </c>
      <c r="AP2568">
        <v>552717440</v>
      </c>
      <c r="AQ2568">
        <v>410463552</v>
      </c>
      <c r="AR2568">
        <v>891569600</v>
      </c>
      <c r="AS2568">
        <v>1227702528</v>
      </c>
      <c r="AT2568">
        <v>2259</v>
      </c>
      <c r="AU2568">
        <v>0.63200000000000001</v>
      </c>
      <c r="AW2568">
        <v>0.15667</v>
      </c>
      <c r="AX2568">
        <v>0.470383</v>
      </c>
      <c r="AY2568">
        <v>3.3100999999999998E-2</v>
      </c>
      <c r="AZ2568">
        <v>49512</v>
      </c>
    </row>
    <row r="2569" spans="1:52">
      <c r="A2569">
        <v>2009</v>
      </c>
      <c r="B2569">
        <v>196088</v>
      </c>
      <c r="C2569" t="s">
        <v>181</v>
      </c>
      <c r="D2569" t="s">
        <v>129</v>
      </c>
      <c r="E2569">
        <f t="shared" si="40"/>
        <v>1</v>
      </c>
      <c r="F2569">
        <f>IF(ISNA(VLOOKUP(B2569,criteria!$U$2:$U$174,1,0)),0,1)</f>
        <v>1</v>
      </c>
      <c r="G2569">
        <v>0.51900525677315001</v>
      </c>
      <c r="H2569">
        <v>0.30716790027269186</v>
      </c>
      <c r="I2569">
        <v>19784</v>
      </c>
      <c r="J2569">
        <v>10268</v>
      </c>
      <c r="K2569">
        <v>3148</v>
      </c>
      <c r="L2569">
        <v>6</v>
      </c>
      <c r="M2569">
        <v>3154</v>
      </c>
      <c r="N2569">
        <v>14214</v>
      </c>
      <c r="O2569" t="s">
        <v>130</v>
      </c>
      <c r="P2569" t="s">
        <v>50</v>
      </c>
      <c r="Q2569" t="s">
        <v>54</v>
      </c>
      <c r="R2569">
        <v>-78.820400000000006</v>
      </c>
      <c r="S2569">
        <v>42.9559</v>
      </c>
      <c r="V2569">
        <v>218126352</v>
      </c>
      <c r="W2569">
        <v>174409552</v>
      </c>
      <c r="Y2569">
        <v>32034140</v>
      </c>
      <c r="Z2569">
        <v>145281120</v>
      </c>
      <c r="AA2569">
        <v>460510016</v>
      </c>
      <c r="AB2569">
        <v>3577742</v>
      </c>
      <c r="AC2569">
        <v>19278726</v>
      </c>
      <c r="AD2569">
        <v>427119456</v>
      </c>
      <c r="AE2569">
        <v>452334464</v>
      </c>
      <c r="AF2569">
        <v>882748608</v>
      </c>
      <c r="AG2569">
        <v>390618752</v>
      </c>
      <c r="AH2569">
        <v>134421056</v>
      </c>
      <c r="AI2569">
        <v>10592800</v>
      </c>
      <c r="AJ2569">
        <v>145013856</v>
      </c>
      <c r="AK2569">
        <v>110190840</v>
      </c>
      <c r="AL2569">
        <v>23341500</v>
      </c>
      <c r="AM2569">
        <v>920627968</v>
      </c>
      <c r="AN2569">
        <v>393117920</v>
      </c>
      <c r="AO2569">
        <v>200201520</v>
      </c>
      <c r="AP2569">
        <v>410463552</v>
      </c>
      <c r="AQ2569">
        <v>428851104</v>
      </c>
      <c r="AR2569">
        <v>882748608</v>
      </c>
      <c r="AS2569">
        <v>920627968</v>
      </c>
      <c r="AT2569">
        <v>2113</v>
      </c>
      <c r="AU2569">
        <v>0.66600000000000004</v>
      </c>
      <c r="AW2569">
        <v>0.122171</v>
      </c>
      <c r="AX2569">
        <v>0.46502100000000002</v>
      </c>
      <c r="AY2569">
        <v>2.52058E-2</v>
      </c>
      <c r="AZ2569">
        <v>54021</v>
      </c>
    </row>
    <row r="2570" spans="1:52">
      <c r="A2570">
        <v>2010</v>
      </c>
      <c r="B2570">
        <v>196088</v>
      </c>
      <c r="C2570" t="s">
        <v>181</v>
      </c>
      <c r="D2570" t="s">
        <v>129</v>
      </c>
      <c r="E2570">
        <f t="shared" si="40"/>
        <v>1</v>
      </c>
      <c r="F2570">
        <f>IF(ISNA(VLOOKUP(B2570,criteria!$U$2:$U$174,1,0)),0,1)</f>
        <v>1</v>
      </c>
      <c r="G2570">
        <v>0.51389583807141237</v>
      </c>
      <c r="H2570">
        <v>0.29987608426270135</v>
      </c>
      <c r="I2570">
        <v>21985</v>
      </c>
      <c r="J2570">
        <v>11298</v>
      </c>
      <c r="K2570">
        <v>3352</v>
      </c>
      <c r="L2570">
        <v>36</v>
      </c>
      <c r="M2570">
        <v>3388</v>
      </c>
      <c r="N2570">
        <v>14214</v>
      </c>
      <c r="O2570" t="s">
        <v>130</v>
      </c>
      <c r="P2570" t="s">
        <v>50</v>
      </c>
      <c r="Q2570" t="s">
        <v>54</v>
      </c>
      <c r="R2570">
        <v>-78.820400000000006</v>
      </c>
      <c r="S2570">
        <v>42.9559</v>
      </c>
      <c r="V2570">
        <v>227379552</v>
      </c>
      <c r="W2570">
        <v>184711136</v>
      </c>
      <c r="Y2570">
        <v>32969198</v>
      </c>
      <c r="Z2570">
        <v>144632208</v>
      </c>
      <c r="AA2570">
        <v>482520576</v>
      </c>
      <c r="AB2570">
        <v>2382286</v>
      </c>
      <c r="AC2570">
        <v>24678818</v>
      </c>
      <c r="AD2570">
        <v>446042464</v>
      </c>
      <c r="AE2570">
        <v>474299456</v>
      </c>
      <c r="AF2570">
        <v>928413440</v>
      </c>
      <c r="AG2570">
        <v>416218720</v>
      </c>
      <c r="AH2570">
        <v>130673592</v>
      </c>
      <c r="AI2570">
        <v>12894483</v>
      </c>
      <c r="AJ2570">
        <v>143568080</v>
      </c>
      <c r="AK2570">
        <v>115611912</v>
      </c>
      <c r="AL2570">
        <v>25678778</v>
      </c>
      <c r="AM2570">
        <v>944830400</v>
      </c>
      <c r="AN2570">
        <v>398315232</v>
      </c>
      <c r="AO2570">
        <v>232262080</v>
      </c>
      <c r="AP2570">
        <v>428851104</v>
      </c>
      <c r="AQ2570">
        <v>494791136</v>
      </c>
      <c r="AR2570">
        <v>928413440</v>
      </c>
      <c r="AS2570">
        <v>944830400</v>
      </c>
      <c r="AT2570">
        <v>2156</v>
      </c>
      <c r="AU2570">
        <v>0.71099999999999997</v>
      </c>
      <c r="AW2570">
        <v>0.12459099999999999</v>
      </c>
      <c r="AX2570">
        <v>0.45583000000000001</v>
      </c>
      <c r="AY2570">
        <v>2.46041E-2</v>
      </c>
      <c r="AZ2570">
        <v>53479</v>
      </c>
    </row>
    <row r="2571" spans="1:52">
      <c r="A2571">
        <v>2011</v>
      </c>
      <c r="B2571">
        <v>196088</v>
      </c>
      <c r="C2571" t="s">
        <v>181</v>
      </c>
      <c r="D2571" t="s">
        <v>129</v>
      </c>
      <c r="E2571">
        <f t="shared" si="40"/>
        <v>1</v>
      </c>
      <c r="F2571">
        <f>IF(ISNA(VLOOKUP(B2571,criteria!$U$2:$U$174,1,0)),0,1)</f>
        <v>1</v>
      </c>
      <c r="G2571">
        <v>0.51389583807141237</v>
      </c>
      <c r="H2571">
        <v>0.29987608426270135</v>
      </c>
      <c r="I2571">
        <v>21985</v>
      </c>
      <c r="J2571">
        <v>11298</v>
      </c>
      <c r="K2571">
        <v>3352</v>
      </c>
      <c r="L2571">
        <v>36</v>
      </c>
      <c r="M2571">
        <v>3388</v>
      </c>
      <c r="N2571" t="s">
        <v>182</v>
      </c>
      <c r="O2571" t="s">
        <v>130</v>
      </c>
      <c r="P2571" t="s">
        <v>50</v>
      </c>
      <c r="Q2571" t="s">
        <v>54</v>
      </c>
      <c r="R2571">
        <v>-78.789199999999994</v>
      </c>
      <c r="S2571">
        <v>43.000399999999999</v>
      </c>
      <c r="T2571">
        <v>4.1000000000000002E-2</v>
      </c>
      <c r="U2571">
        <v>5179</v>
      </c>
      <c r="V2571">
        <v>238925328</v>
      </c>
      <c r="W2571">
        <v>195521216</v>
      </c>
      <c r="Y2571">
        <v>34065832</v>
      </c>
      <c r="Z2571">
        <v>145951968</v>
      </c>
      <c r="AA2571">
        <v>477438528</v>
      </c>
      <c r="AB2571">
        <v>4106854</v>
      </c>
      <c r="AC2571">
        <v>26748790</v>
      </c>
      <c r="AD2571">
        <v>461272384</v>
      </c>
      <c r="AE2571">
        <v>470255904</v>
      </c>
      <c r="AF2571">
        <v>942772544</v>
      </c>
      <c r="AG2571">
        <v>390142272</v>
      </c>
      <c r="AH2571">
        <v>146379280</v>
      </c>
      <c r="AI2571">
        <v>14551981</v>
      </c>
      <c r="AJ2571">
        <v>160931264</v>
      </c>
      <c r="AK2571">
        <v>116556384</v>
      </c>
      <c r="AL2571">
        <v>25560884</v>
      </c>
      <c r="AM2571">
        <v>944395072</v>
      </c>
      <c r="AN2571">
        <v>399240320</v>
      </c>
      <c r="AO2571">
        <v>224293248</v>
      </c>
      <c r="AP2571">
        <v>494791136</v>
      </c>
      <c r="AQ2571">
        <v>511019808</v>
      </c>
      <c r="AR2571">
        <v>942772544</v>
      </c>
      <c r="AS2571">
        <v>944395072</v>
      </c>
      <c r="AT2571">
        <v>2262</v>
      </c>
      <c r="AU2571">
        <v>0.70299999999999996</v>
      </c>
      <c r="AW2571">
        <v>0.132934</v>
      </c>
      <c r="AX2571">
        <v>0.45941700000000002</v>
      </c>
      <c r="AY2571">
        <v>2.5494300000000001E-2</v>
      </c>
      <c r="AZ2571">
        <v>50225</v>
      </c>
    </row>
    <row r="2572" spans="1:52">
      <c r="A2572">
        <v>2012</v>
      </c>
      <c r="B2572">
        <v>196088</v>
      </c>
      <c r="C2572" t="s">
        <v>181</v>
      </c>
      <c r="D2572" t="s">
        <v>129</v>
      </c>
      <c r="E2572">
        <f t="shared" si="40"/>
        <v>1</v>
      </c>
      <c r="F2572">
        <f>IF(ISNA(VLOOKUP(B2572,criteria!$U$2:$U$174,1,0)),0,1)</f>
        <v>1</v>
      </c>
      <c r="G2572">
        <v>0.56863729742068025</v>
      </c>
      <c r="H2572">
        <v>0.28741168914579318</v>
      </c>
      <c r="I2572">
        <v>21905</v>
      </c>
      <c r="J2572">
        <v>12456</v>
      </c>
      <c r="K2572">
        <v>3563</v>
      </c>
      <c r="L2572">
        <v>17</v>
      </c>
      <c r="M2572">
        <v>3580</v>
      </c>
      <c r="N2572" t="s">
        <v>182</v>
      </c>
      <c r="O2572" t="s">
        <v>130</v>
      </c>
      <c r="P2572" t="s">
        <v>50</v>
      </c>
      <c r="Q2572" t="s">
        <v>54</v>
      </c>
      <c r="R2572">
        <v>-78.789199999999994</v>
      </c>
      <c r="S2572">
        <v>43.000399999999999</v>
      </c>
      <c r="T2572">
        <v>0.05</v>
      </c>
      <c r="U2572">
        <v>4961</v>
      </c>
      <c r="V2572">
        <v>265530352</v>
      </c>
      <c r="W2572">
        <v>215813856</v>
      </c>
      <c r="Y2572">
        <v>35737368</v>
      </c>
      <c r="Z2572">
        <v>146045088</v>
      </c>
      <c r="AA2572">
        <v>462360576</v>
      </c>
      <c r="AB2572">
        <v>4512816</v>
      </c>
      <c r="AC2572">
        <v>30359306</v>
      </c>
      <c r="AD2572">
        <v>472648544</v>
      </c>
      <c r="AE2572">
        <v>446269376</v>
      </c>
      <c r="AF2572">
        <v>932167744</v>
      </c>
      <c r="AG2572">
        <v>422866272</v>
      </c>
      <c r="AH2572">
        <v>137796256</v>
      </c>
      <c r="AI2572">
        <v>13559332</v>
      </c>
      <c r="AJ2572">
        <v>151355584</v>
      </c>
      <c r="AK2572">
        <v>122395024</v>
      </c>
      <c r="AL2572">
        <v>27445062</v>
      </c>
      <c r="AM2572">
        <v>986465920</v>
      </c>
      <c r="AN2572">
        <v>401657664</v>
      </c>
      <c r="AO2572">
        <v>227612208</v>
      </c>
      <c r="AP2572">
        <v>511019808</v>
      </c>
      <c r="AQ2572">
        <v>554392384</v>
      </c>
      <c r="AR2572">
        <v>932167744</v>
      </c>
      <c r="AS2572">
        <v>986465920</v>
      </c>
      <c r="AT2572">
        <v>2160</v>
      </c>
      <c r="AU2572">
        <v>0.72</v>
      </c>
      <c r="AW2572">
        <v>0.132662</v>
      </c>
      <c r="AX2572">
        <v>0.468109</v>
      </c>
      <c r="AY2572">
        <v>2.2504E-2</v>
      </c>
      <c r="AZ2572">
        <v>48577</v>
      </c>
    </row>
    <row r="2573" spans="1:52">
      <c r="A2573">
        <v>2013</v>
      </c>
      <c r="B2573">
        <v>196088</v>
      </c>
      <c r="C2573" t="s">
        <v>181</v>
      </c>
      <c r="D2573" t="s">
        <v>129</v>
      </c>
      <c r="E2573">
        <f t="shared" si="40"/>
        <v>1</v>
      </c>
      <c r="F2573">
        <f>IF(ISNA(VLOOKUP(B2573,criteria!$U$2:$U$174,1,0)),0,1)</f>
        <v>1</v>
      </c>
      <c r="G2573">
        <v>0.56523621876759189</v>
      </c>
      <c r="H2573">
        <v>0.28108480809009423</v>
      </c>
      <c r="I2573">
        <v>23093</v>
      </c>
      <c r="J2573">
        <v>13053</v>
      </c>
      <c r="K2573">
        <v>3650</v>
      </c>
      <c r="L2573">
        <v>19</v>
      </c>
      <c r="M2573">
        <v>3669</v>
      </c>
      <c r="N2573" t="s">
        <v>182</v>
      </c>
      <c r="O2573" t="s">
        <v>130</v>
      </c>
      <c r="P2573" t="s">
        <v>50</v>
      </c>
      <c r="Q2573" t="s">
        <v>54</v>
      </c>
      <c r="R2573">
        <v>-78.790099999999995</v>
      </c>
      <c r="S2573">
        <v>43.001399999999997</v>
      </c>
      <c r="T2573">
        <v>4.4999999999999998E-2</v>
      </c>
      <c r="U2573">
        <v>5246</v>
      </c>
      <c r="V2573">
        <v>297273280</v>
      </c>
      <c r="W2573">
        <v>247881024</v>
      </c>
      <c r="Y2573">
        <v>38795980</v>
      </c>
      <c r="Z2573">
        <v>142509728</v>
      </c>
      <c r="AA2573">
        <v>491770336</v>
      </c>
      <c r="AB2573">
        <v>6677235</v>
      </c>
      <c r="AC2573">
        <v>38947752</v>
      </c>
      <c r="AD2573">
        <v>505390560</v>
      </c>
      <c r="AE2573">
        <v>487238784</v>
      </c>
      <c r="AF2573">
        <v>999742976</v>
      </c>
      <c r="AG2573">
        <v>454128928</v>
      </c>
      <c r="AH2573">
        <v>125537472</v>
      </c>
      <c r="AI2573">
        <v>12382834</v>
      </c>
      <c r="AJ2573">
        <v>137920304</v>
      </c>
      <c r="AK2573">
        <v>126900728</v>
      </c>
      <c r="AL2573">
        <v>34387140</v>
      </c>
      <c r="AM2573">
        <v>996805632</v>
      </c>
      <c r="AN2573">
        <v>417091200</v>
      </c>
      <c r="AO2573">
        <v>247385744</v>
      </c>
      <c r="AP2573">
        <v>554392384</v>
      </c>
      <c r="AQ2573">
        <v>624790656</v>
      </c>
      <c r="AR2573">
        <v>999742976</v>
      </c>
      <c r="AS2573">
        <v>996805632</v>
      </c>
      <c r="AT2573">
        <v>2245</v>
      </c>
      <c r="AU2573">
        <v>0.71899999999999997</v>
      </c>
      <c r="AW2573">
        <v>0.12656100000000001</v>
      </c>
      <c r="AX2573">
        <v>0.466499</v>
      </c>
      <c r="AY2573">
        <v>2.37752E-2</v>
      </c>
      <c r="AZ2573">
        <v>47157.5</v>
      </c>
    </row>
    <row r="2574" spans="1:52">
      <c r="A2574">
        <v>2014</v>
      </c>
      <c r="B2574">
        <v>196088</v>
      </c>
      <c r="C2574" t="s">
        <v>181</v>
      </c>
      <c r="D2574" t="s">
        <v>129</v>
      </c>
      <c r="E2574">
        <f t="shared" si="40"/>
        <v>1</v>
      </c>
      <c r="F2574">
        <f>IF(ISNA(VLOOKUP(B2574,criteria!$U$2:$U$174,1,0)),0,1)</f>
        <v>1</v>
      </c>
      <c r="G2574">
        <v>0.57806166318634078</v>
      </c>
      <c r="H2574">
        <v>0.24925626859328517</v>
      </c>
      <c r="I2574">
        <v>24423</v>
      </c>
      <c r="J2574">
        <v>14118</v>
      </c>
      <c r="K2574">
        <v>3500</v>
      </c>
      <c r="L2574">
        <v>19</v>
      </c>
      <c r="M2574">
        <v>3519</v>
      </c>
      <c r="T2574">
        <v>3.1E-2</v>
      </c>
      <c r="U2574">
        <v>5557</v>
      </c>
      <c r="V2574">
        <v>312982144</v>
      </c>
      <c r="W2574">
        <v>251923440</v>
      </c>
      <c r="Y2574">
        <v>45667696</v>
      </c>
      <c r="Z2574">
        <v>142337760</v>
      </c>
      <c r="AA2574">
        <v>500338272</v>
      </c>
      <c r="AB2574">
        <v>11501821</v>
      </c>
      <c r="AC2574">
        <v>30769540</v>
      </c>
      <c r="AD2574">
        <v>518666944</v>
      </c>
      <c r="AE2574">
        <v>479891648</v>
      </c>
      <c r="AF2574">
        <v>1004776576</v>
      </c>
      <c r="AG2574">
        <v>484858368</v>
      </c>
      <c r="AH2574">
        <v>141735488</v>
      </c>
      <c r="AI2574">
        <v>10997125</v>
      </c>
      <c r="AJ2574">
        <v>152732608</v>
      </c>
      <c r="AK2574">
        <v>123370816</v>
      </c>
      <c r="AL2574">
        <v>38366972</v>
      </c>
      <c r="AM2574">
        <v>1040215616</v>
      </c>
      <c r="AN2574">
        <v>427077664</v>
      </c>
      <c r="AO2574">
        <v>266202384</v>
      </c>
      <c r="AP2574">
        <v>624790656</v>
      </c>
      <c r="AQ2574">
        <v>619295680</v>
      </c>
      <c r="AR2574">
        <v>1004776576</v>
      </c>
      <c r="AS2574">
        <v>1040215616</v>
      </c>
      <c r="AT2574">
        <v>2360</v>
      </c>
      <c r="AU2574">
        <v>0.73699999999999999</v>
      </c>
      <c r="AW2574">
        <v>0.11994199999999999</v>
      </c>
      <c r="AX2574">
        <v>0.45892899999999998</v>
      </c>
      <c r="AY2574">
        <v>2.2655700000000001E-2</v>
      </c>
      <c r="AZ2574">
        <v>46409</v>
      </c>
    </row>
    <row r="2575" spans="1:52">
      <c r="A2575">
        <v>2015</v>
      </c>
      <c r="B2575">
        <v>196088</v>
      </c>
      <c r="C2575" t="s">
        <v>181</v>
      </c>
      <c r="D2575" t="s">
        <v>129</v>
      </c>
      <c r="E2575">
        <f t="shared" si="40"/>
        <v>1</v>
      </c>
      <c r="F2575">
        <f>IF(ISNA(VLOOKUP(B2575,criteria!$U$2:$U$174,1,0)),0,1)</f>
        <v>1</v>
      </c>
      <c r="G2575">
        <v>0.59989842989546749</v>
      </c>
      <c r="H2575">
        <v>0.25544973544973543</v>
      </c>
      <c r="I2575">
        <v>23629</v>
      </c>
      <c r="J2575">
        <v>14175</v>
      </c>
      <c r="K2575">
        <v>3607</v>
      </c>
      <c r="L2575">
        <v>14</v>
      </c>
      <c r="M2575">
        <v>3621</v>
      </c>
      <c r="N2575" t="s">
        <v>182</v>
      </c>
      <c r="O2575" t="s">
        <v>130</v>
      </c>
      <c r="P2575" t="s">
        <v>50</v>
      </c>
      <c r="Q2575" t="s">
        <v>54</v>
      </c>
      <c r="R2575">
        <v>-78.790099999999995</v>
      </c>
      <c r="S2575">
        <v>43.001399999999997</v>
      </c>
      <c r="T2575">
        <v>3.1E-2</v>
      </c>
      <c r="U2575">
        <v>5623</v>
      </c>
      <c r="V2575">
        <v>341472864</v>
      </c>
      <c r="W2575">
        <v>281078272</v>
      </c>
      <c r="Y2575">
        <v>41367624</v>
      </c>
      <c r="Z2575">
        <v>150792416</v>
      </c>
      <c r="AA2575">
        <v>512247296</v>
      </c>
      <c r="AB2575">
        <v>5421892</v>
      </c>
      <c r="AC2575">
        <v>37371348</v>
      </c>
      <c r="AD2575">
        <v>559318080</v>
      </c>
      <c r="AE2575">
        <v>493555200</v>
      </c>
      <c r="AF2575">
        <v>1062086144</v>
      </c>
      <c r="AG2575">
        <v>508273472</v>
      </c>
      <c r="AH2575">
        <v>147991952</v>
      </c>
      <c r="AI2575">
        <v>12388117</v>
      </c>
      <c r="AJ2575">
        <v>160380064</v>
      </c>
      <c r="AK2575">
        <v>134113208</v>
      </c>
      <c r="AL2575">
        <v>40406804</v>
      </c>
      <c r="AM2575">
        <v>1107485696</v>
      </c>
      <c r="AN2575">
        <v>443285728</v>
      </c>
      <c r="AO2575">
        <v>295148032</v>
      </c>
      <c r="AP2575">
        <v>619295680</v>
      </c>
      <c r="AQ2575">
        <v>600960832</v>
      </c>
      <c r="AR2575">
        <v>1062086144</v>
      </c>
      <c r="AS2575">
        <v>1107485696</v>
      </c>
      <c r="AT2575">
        <v>2366</v>
      </c>
      <c r="AU2575">
        <v>0.74399999999999999</v>
      </c>
      <c r="AW2575">
        <v>0.109955</v>
      </c>
      <c r="AX2575">
        <v>0.43796400000000002</v>
      </c>
      <c r="AY2575">
        <v>1.88212E-2</v>
      </c>
      <c r="AZ2575">
        <v>45592.5</v>
      </c>
    </row>
    <row r="2576" spans="1:52">
      <c r="A2576">
        <v>2016</v>
      </c>
      <c r="B2576">
        <v>196088</v>
      </c>
      <c r="C2576" t="s">
        <v>181</v>
      </c>
      <c r="D2576" t="s">
        <v>129</v>
      </c>
      <c r="E2576">
        <f t="shared" si="40"/>
        <v>1</v>
      </c>
      <c r="F2576">
        <f>IF(ISNA(VLOOKUP(B2576,criteria!$U$2:$U$174,1,0)),0,1)</f>
        <v>1</v>
      </c>
      <c r="G2576">
        <v>0.59382331448790426</v>
      </c>
      <c r="H2576">
        <v>0.26573834196891194</v>
      </c>
      <c r="I2576">
        <v>26001</v>
      </c>
      <c r="J2576">
        <v>15440</v>
      </c>
      <c r="K2576">
        <v>4082</v>
      </c>
      <c r="L2576">
        <v>21</v>
      </c>
      <c r="M2576">
        <v>4103</v>
      </c>
      <c r="N2576" t="s">
        <v>182</v>
      </c>
      <c r="O2576" t="s">
        <v>130</v>
      </c>
      <c r="P2576" t="s">
        <v>50</v>
      </c>
      <c r="Q2576" t="s">
        <v>54</v>
      </c>
      <c r="R2576">
        <v>-78.789500000000004</v>
      </c>
      <c r="S2576">
        <v>43.000900000000001</v>
      </c>
      <c r="T2576">
        <v>3.2000000000000001E-2</v>
      </c>
      <c r="U2576">
        <v>5345</v>
      </c>
      <c r="V2576">
        <v>356123360</v>
      </c>
      <c r="W2576">
        <v>293707072</v>
      </c>
      <c r="Y2576">
        <v>40952940</v>
      </c>
      <c r="Z2576">
        <v>152813024</v>
      </c>
      <c r="AA2576">
        <v>513992768</v>
      </c>
      <c r="AB2576">
        <v>6118649</v>
      </c>
      <c r="AC2576">
        <v>61143284</v>
      </c>
      <c r="AD2576">
        <v>564792256</v>
      </c>
      <c r="AE2576">
        <v>533176672</v>
      </c>
      <c r="AF2576">
        <v>1107678592</v>
      </c>
      <c r="AG2576">
        <v>521548128</v>
      </c>
      <c r="AH2576">
        <v>125472976</v>
      </c>
      <c r="AI2576">
        <v>13838462</v>
      </c>
      <c r="AJ2576">
        <v>139311440</v>
      </c>
      <c r="AK2576">
        <v>149741216</v>
      </c>
      <c r="AL2576">
        <v>40925136</v>
      </c>
      <c r="AM2576">
        <v>1142949504</v>
      </c>
      <c r="AN2576">
        <v>446553376</v>
      </c>
      <c r="AO2576">
        <v>321440288</v>
      </c>
      <c r="AP2576">
        <v>600960832</v>
      </c>
      <c r="AQ2576">
        <v>659156160</v>
      </c>
      <c r="AR2576">
        <v>1107678592</v>
      </c>
      <c r="AS2576">
        <v>1142949504</v>
      </c>
      <c r="AT2576">
        <v>2293</v>
      </c>
      <c r="AU2576">
        <v>0.753</v>
      </c>
      <c r="AW2576">
        <v>0.100536</v>
      </c>
      <c r="AX2576">
        <v>0.42761399999999999</v>
      </c>
      <c r="AY2576">
        <v>1.7791899999999999E-2</v>
      </c>
      <c r="AZ2576">
        <v>46678</v>
      </c>
    </row>
    <row r="2577" spans="1:52">
      <c r="A2577">
        <v>2017</v>
      </c>
      <c r="B2577">
        <v>196088</v>
      </c>
      <c r="C2577" t="s">
        <v>181</v>
      </c>
      <c r="D2577" t="s">
        <v>129</v>
      </c>
      <c r="E2577">
        <f t="shared" si="40"/>
        <v>1</v>
      </c>
      <c r="F2577">
        <f>IF(ISNA(VLOOKUP(B2577,criteria!$U$2:$U$174,1,0)),0,1)</f>
        <v>1</v>
      </c>
      <c r="G2577">
        <v>0.57342254838477591</v>
      </c>
      <c r="H2577">
        <v>0.26217063989962358</v>
      </c>
      <c r="I2577">
        <v>27798</v>
      </c>
      <c r="J2577">
        <v>15940</v>
      </c>
      <c r="K2577">
        <v>4170</v>
      </c>
      <c r="L2577">
        <v>9</v>
      </c>
      <c r="M2577">
        <v>4179</v>
      </c>
      <c r="N2577" t="s">
        <v>182</v>
      </c>
      <c r="O2577" t="s">
        <v>130</v>
      </c>
      <c r="P2577" t="s">
        <v>50</v>
      </c>
      <c r="Q2577" t="s">
        <v>54</v>
      </c>
      <c r="R2577">
        <v>-78.789500000000004</v>
      </c>
      <c r="S2577">
        <v>43.000900000000001</v>
      </c>
      <c r="T2577">
        <v>3.3000000000000002E-2</v>
      </c>
      <c r="U2577">
        <v>5552</v>
      </c>
      <c r="V2577">
        <v>362050336</v>
      </c>
      <c r="W2577">
        <v>292050752</v>
      </c>
      <c r="Y2577">
        <v>47260316</v>
      </c>
      <c r="Z2577">
        <v>169015696</v>
      </c>
      <c r="AA2577">
        <v>543201984</v>
      </c>
      <c r="AB2577">
        <v>9565572</v>
      </c>
      <c r="AC2577">
        <v>37503648</v>
      </c>
      <c r="AD2577">
        <v>580523136</v>
      </c>
      <c r="AE2577">
        <v>542561408</v>
      </c>
      <c r="AF2577">
        <v>1133630336</v>
      </c>
      <c r="AG2577">
        <v>480486976</v>
      </c>
      <c r="AH2577">
        <v>156049536</v>
      </c>
      <c r="AI2577">
        <v>15040660</v>
      </c>
      <c r="AJ2577">
        <v>171090192</v>
      </c>
      <c r="AK2577">
        <v>133971064</v>
      </c>
      <c r="AL2577">
        <v>38582812</v>
      </c>
      <c r="AM2577">
        <v>1141013376</v>
      </c>
      <c r="AN2577">
        <v>464720640</v>
      </c>
      <c r="AO2577">
        <v>271154784</v>
      </c>
      <c r="AP2577">
        <v>659156160</v>
      </c>
      <c r="AQ2577">
        <v>724999680</v>
      </c>
      <c r="AR2577">
        <v>1133630336</v>
      </c>
      <c r="AS2577">
        <v>1141013376</v>
      </c>
      <c r="AV2577">
        <v>12477</v>
      </c>
    </row>
    <row r="2578" spans="1:52">
      <c r="A2578">
        <v>1990</v>
      </c>
      <c r="B2578">
        <v>196097</v>
      </c>
      <c r="C2578" t="s">
        <v>251</v>
      </c>
      <c r="D2578" t="s">
        <v>129</v>
      </c>
      <c r="E2578">
        <f t="shared" si="40"/>
        <v>0</v>
      </c>
      <c r="F2578">
        <f>IF(ISNA(VLOOKUP(B2578,criteria!$U$2:$U$174,1,0)),0,1)</f>
        <v>1</v>
      </c>
      <c r="G2578" t="s">
        <v>636</v>
      </c>
      <c r="H2578" t="s">
        <v>636</v>
      </c>
      <c r="N2578">
        <v>11794</v>
      </c>
      <c r="O2578" t="s">
        <v>130</v>
      </c>
      <c r="V2578">
        <v>31450324</v>
      </c>
      <c r="Y2578">
        <v>3885001</v>
      </c>
      <c r="Z2578">
        <v>53633688</v>
      </c>
      <c r="AA2578">
        <v>182590000</v>
      </c>
      <c r="AB2578">
        <v>31352740</v>
      </c>
      <c r="AC2578">
        <v>18199324</v>
      </c>
      <c r="AF2578">
        <v>587984000</v>
      </c>
      <c r="AG2578">
        <v>130198384</v>
      </c>
      <c r="AH2578">
        <v>62810216</v>
      </c>
      <c r="AI2578">
        <v>4872221</v>
      </c>
      <c r="AJ2578">
        <v>67682440</v>
      </c>
      <c r="AK2578">
        <v>22970692</v>
      </c>
      <c r="AL2578">
        <v>8926180</v>
      </c>
      <c r="AM2578">
        <v>602712896</v>
      </c>
      <c r="AN2578">
        <v>178097456</v>
      </c>
      <c r="AO2578">
        <v>52086648</v>
      </c>
    </row>
    <row r="2579" spans="1:52">
      <c r="A2579">
        <v>1991</v>
      </c>
      <c r="B2579">
        <v>196097</v>
      </c>
      <c r="C2579" t="s">
        <v>251</v>
      </c>
      <c r="D2579" t="s">
        <v>129</v>
      </c>
      <c r="E2579">
        <f t="shared" si="40"/>
        <v>0</v>
      </c>
      <c r="F2579">
        <f>IF(ISNA(VLOOKUP(B2579,criteria!$U$2:$U$174,1,0)),0,1)</f>
        <v>1</v>
      </c>
      <c r="G2579" t="s">
        <v>636</v>
      </c>
      <c r="H2579" t="s">
        <v>636</v>
      </c>
      <c r="N2579">
        <v>11794</v>
      </c>
      <c r="O2579" t="s">
        <v>130</v>
      </c>
      <c r="V2579">
        <v>41486220</v>
      </c>
      <c r="Y2579">
        <v>2842079</v>
      </c>
      <c r="Z2579">
        <v>58767032</v>
      </c>
      <c r="AA2579">
        <v>177182384</v>
      </c>
      <c r="AB2579">
        <v>36829760</v>
      </c>
      <c r="AC2579">
        <v>2214011</v>
      </c>
      <c r="AF2579">
        <v>584364608</v>
      </c>
      <c r="AG2579">
        <v>122501912</v>
      </c>
      <c r="AH2579">
        <v>56187272</v>
      </c>
      <c r="AI2579">
        <v>4007750</v>
      </c>
      <c r="AJ2579">
        <v>60195024</v>
      </c>
      <c r="AK2579">
        <v>22784432</v>
      </c>
      <c r="AL2579">
        <v>8600665</v>
      </c>
      <c r="AM2579">
        <v>604720256</v>
      </c>
      <c r="AN2579">
        <v>174192256</v>
      </c>
      <c r="AO2579">
        <v>40963688</v>
      </c>
    </row>
    <row r="2580" spans="1:52">
      <c r="A2580">
        <v>1992</v>
      </c>
      <c r="B2580">
        <v>196097</v>
      </c>
      <c r="C2580" t="s">
        <v>251</v>
      </c>
      <c r="D2580" t="s">
        <v>129</v>
      </c>
      <c r="E2580">
        <f t="shared" si="40"/>
        <v>0</v>
      </c>
      <c r="F2580">
        <f>IF(ISNA(VLOOKUP(B2580,criteria!$U$2:$U$174,1,0)),0,1)</f>
        <v>1</v>
      </c>
      <c r="G2580" t="s">
        <v>636</v>
      </c>
      <c r="H2580" t="s">
        <v>636</v>
      </c>
      <c r="N2580">
        <v>11794</v>
      </c>
      <c r="O2580" t="s">
        <v>130</v>
      </c>
      <c r="V2580">
        <v>52776072</v>
      </c>
      <c r="Y2580">
        <v>4524726</v>
      </c>
      <c r="Z2580">
        <v>76955600</v>
      </c>
      <c r="AA2580">
        <v>183301648</v>
      </c>
      <c r="AB2580">
        <v>26369200</v>
      </c>
      <c r="AC2580">
        <v>1091495</v>
      </c>
      <c r="AF2580">
        <v>644430400</v>
      </c>
      <c r="AG2580">
        <v>129847040</v>
      </c>
      <c r="AH2580">
        <v>71667016</v>
      </c>
      <c r="AI2580">
        <v>5063221</v>
      </c>
      <c r="AJ2580">
        <v>76730240</v>
      </c>
      <c r="AK2580">
        <v>21903728</v>
      </c>
      <c r="AL2580">
        <v>10048000</v>
      </c>
      <c r="AM2580">
        <v>661910016</v>
      </c>
      <c r="AN2580">
        <v>171038576</v>
      </c>
      <c r="AO2580">
        <v>46135356</v>
      </c>
    </row>
    <row r="2581" spans="1:52">
      <c r="A2581">
        <v>1993</v>
      </c>
      <c r="B2581">
        <v>196097</v>
      </c>
      <c r="C2581" t="s">
        <v>251</v>
      </c>
      <c r="D2581" t="s">
        <v>129</v>
      </c>
      <c r="E2581">
        <f t="shared" si="40"/>
        <v>0</v>
      </c>
      <c r="F2581">
        <f>IF(ISNA(VLOOKUP(B2581,criteria!$U$2:$U$174,1,0)),0,1)</f>
        <v>1</v>
      </c>
      <c r="G2581" t="s">
        <v>636</v>
      </c>
      <c r="H2581" t="s">
        <v>636</v>
      </c>
      <c r="N2581">
        <v>11794</v>
      </c>
      <c r="O2581" t="s">
        <v>130</v>
      </c>
      <c r="V2581">
        <v>52698520</v>
      </c>
      <c r="Y2581">
        <v>5806036</v>
      </c>
      <c r="Z2581">
        <v>79144960</v>
      </c>
      <c r="AA2581">
        <v>213037744</v>
      </c>
      <c r="AB2581">
        <v>32872322</v>
      </c>
      <c r="AC2581">
        <v>1204202</v>
      </c>
      <c r="AF2581">
        <v>767265664</v>
      </c>
      <c r="AG2581">
        <v>134802768</v>
      </c>
      <c r="AH2581">
        <v>82142624</v>
      </c>
      <c r="AI2581">
        <v>5861657</v>
      </c>
      <c r="AJ2581">
        <v>88004280</v>
      </c>
      <c r="AK2581">
        <v>22550108</v>
      </c>
      <c r="AL2581">
        <v>10340765</v>
      </c>
      <c r="AM2581">
        <v>697987392</v>
      </c>
      <c r="AN2581">
        <v>181586128</v>
      </c>
      <c r="AO2581">
        <v>52077304</v>
      </c>
    </row>
    <row r="2582" spans="1:52">
      <c r="A2582">
        <v>1994</v>
      </c>
      <c r="B2582">
        <v>196097</v>
      </c>
      <c r="C2582" t="s">
        <v>251</v>
      </c>
      <c r="D2582" t="s">
        <v>129</v>
      </c>
      <c r="E2582">
        <f t="shared" si="40"/>
        <v>0</v>
      </c>
      <c r="F2582">
        <f>IF(ISNA(VLOOKUP(B2582,criteria!$U$2:$U$174,1,0)),0,1)</f>
        <v>1</v>
      </c>
      <c r="G2582" t="s">
        <v>636</v>
      </c>
      <c r="H2582" t="s">
        <v>636</v>
      </c>
      <c r="N2582">
        <v>11794</v>
      </c>
      <c r="O2582" t="s">
        <v>130</v>
      </c>
      <c r="V2582">
        <v>53590552</v>
      </c>
      <c r="Y2582">
        <v>1000175</v>
      </c>
      <c r="Z2582">
        <v>88627096</v>
      </c>
      <c r="AA2582">
        <v>223475264</v>
      </c>
      <c r="AB2582">
        <v>33599560</v>
      </c>
      <c r="AC2582">
        <v>1860238</v>
      </c>
      <c r="AF2582">
        <v>801094848</v>
      </c>
      <c r="AG2582">
        <v>150800480</v>
      </c>
      <c r="AH2582">
        <v>78047904</v>
      </c>
      <c r="AI2582">
        <v>4560003</v>
      </c>
      <c r="AJ2582">
        <v>82607904</v>
      </c>
      <c r="AK2582">
        <v>28459472</v>
      </c>
      <c r="AL2582">
        <v>10897943</v>
      </c>
      <c r="AM2582">
        <v>774987584</v>
      </c>
      <c r="AN2582">
        <v>191417520</v>
      </c>
      <c r="AO2582">
        <v>54362248</v>
      </c>
    </row>
    <row r="2583" spans="1:52">
      <c r="A2583">
        <v>1995</v>
      </c>
      <c r="B2583">
        <v>196097</v>
      </c>
      <c r="C2583" t="s">
        <v>251</v>
      </c>
      <c r="D2583" t="s">
        <v>129</v>
      </c>
      <c r="E2583">
        <f t="shared" si="40"/>
        <v>0</v>
      </c>
      <c r="F2583">
        <f>IF(ISNA(VLOOKUP(B2583,criteria!$U$2:$U$174,1,0)),0,1)</f>
        <v>1</v>
      </c>
      <c r="G2583" t="s">
        <v>636</v>
      </c>
      <c r="H2583" t="s">
        <v>636</v>
      </c>
      <c r="N2583">
        <v>11794</v>
      </c>
      <c r="O2583" t="s">
        <v>130</v>
      </c>
      <c r="V2583">
        <v>66480268</v>
      </c>
      <c r="Y2583">
        <v>543357</v>
      </c>
      <c r="Z2583">
        <v>92100856</v>
      </c>
      <c r="AA2583">
        <v>197753232</v>
      </c>
      <c r="AB2583">
        <v>26466696</v>
      </c>
      <c r="AC2583">
        <v>3324987</v>
      </c>
      <c r="AF2583">
        <v>799046848</v>
      </c>
      <c r="AG2583">
        <v>132330400</v>
      </c>
      <c r="AH2583">
        <v>81265616</v>
      </c>
      <c r="AI2583">
        <v>5328500</v>
      </c>
      <c r="AJ2583">
        <v>86594112</v>
      </c>
      <c r="AK2583">
        <v>27814776</v>
      </c>
      <c r="AL2583">
        <v>10845862</v>
      </c>
      <c r="AM2583">
        <v>777121856</v>
      </c>
      <c r="AN2583">
        <v>179203456</v>
      </c>
      <c r="AO2583">
        <v>52979644</v>
      </c>
    </row>
    <row r="2584" spans="1:52">
      <c r="A2584">
        <v>1996</v>
      </c>
      <c r="B2584">
        <v>196097</v>
      </c>
      <c r="C2584" t="s">
        <v>251</v>
      </c>
      <c r="D2584" t="s">
        <v>129</v>
      </c>
      <c r="E2584">
        <f t="shared" si="40"/>
        <v>0</v>
      </c>
      <c r="F2584">
        <f>IF(ISNA(VLOOKUP(B2584,criteria!$U$2:$U$174,1,0)),0,1)</f>
        <v>1</v>
      </c>
      <c r="G2584" t="s">
        <v>636</v>
      </c>
      <c r="H2584" t="s">
        <v>636</v>
      </c>
      <c r="N2584">
        <v>11794</v>
      </c>
      <c r="O2584" t="s">
        <v>130</v>
      </c>
      <c r="V2584">
        <v>67867736</v>
      </c>
      <c r="Y2584">
        <v>250213</v>
      </c>
      <c r="Z2584">
        <v>97035112</v>
      </c>
      <c r="AA2584">
        <v>194056240</v>
      </c>
      <c r="AB2584">
        <v>36457424</v>
      </c>
      <c r="AC2584">
        <v>10635718</v>
      </c>
      <c r="AF2584">
        <v>838066624</v>
      </c>
      <c r="AG2584">
        <v>153423520</v>
      </c>
      <c r="AH2584">
        <v>82557432</v>
      </c>
      <c r="AI2584">
        <v>4419439</v>
      </c>
      <c r="AJ2584">
        <v>86976872</v>
      </c>
      <c r="AK2584">
        <v>26834416</v>
      </c>
      <c r="AL2584">
        <v>13431782</v>
      </c>
      <c r="AM2584">
        <v>791350144</v>
      </c>
      <c r="AN2584">
        <v>172396528</v>
      </c>
      <c r="AO2584">
        <v>55428944</v>
      </c>
      <c r="AT2584">
        <v>905</v>
      </c>
      <c r="AU2584">
        <v>0.499</v>
      </c>
    </row>
    <row r="2585" spans="1:52">
      <c r="A2585">
        <v>1997</v>
      </c>
      <c r="B2585">
        <v>196097</v>
      </c>
      <c r="C2585" t="s">
        <v>251</v>
      </c>
      <c r="D2585" t="s">
        <v>129</v>
      </c>
      <c r="E2585">
        <f t="shared" si="40"/>
        <v>0</v>
      </c>
      <c r="F2585">
        <f>IF(ISNA(VLOOKUP(B2585,criteria!$U$2:$U$174,1,0)),0,1)</f>
        <v>1</v>
      </c>
      <c r="G2585" t="s">
        <v>636</v>
      </c>
      <c r="H2585" t="s">
        <v>636</v>
      </c>
      <c r="N2585">
        <v>11794</v>
      </c>
      <c r="O2585" t="s">
        <v>130</v>
      </c>
      <c r="V2585">
        <v>72120448</v>
      </c>
      <c r="Y2585">
        <v>273910</v>
      </c>
      <c r="Z2585">
        <v>108165744</v>
      </c>
      <c r="AA2585">
        <v>214911728</v>
      </c>
      <c r="AB2585">
        <v>36271176</v>
      </c>
      <c r="AC2585">
        <v>14911930</v>
      </c>
      <c r="AF2585">
        <v>896972160</v>
      </c>
      <c r="AG2585">
        <v>167625920</v>
      </c>
      <c r="AH2585">
        <v>89061704</v>
      </c>
      <c r="AI2585">
        <v>4767695</v>
      </c>
      <c r="AJ2585">
        <v>93829400</v>
      </c>
      <c r="AK2585">
        <v>24309740</v>
      </c>
      <c r="AL2585">
        <v>13780940</v>
      </c>
      <c r="AM2585">
        <v>841932160</v>
      </c>
      <c r="AN2585">
        <v>190595824</v>
      </c>
      <c r="AO2585">
        <v>54810788</v>
      </c>
      <c r="AT2585">
        <v>824</v>
      </c>
      <c r="AU2585">
        <v>0.53100000000000003</v>
      </c>
      <c r="AW2585">
        <v>0.182756</v>
      </c>
      <c r="AX2585">
        <v>0.53692200000000001</v>
      </c>
      <c r="AY2585">
        <v>4.3935599999999998E-2</v>
      </c>
      <c r="AZ2585">
        <v>24395.5</v>
      </c>
    </row>
    <row r="2586" spans="1:52">
      <c r="A2586">
        <v>1998</v>
      </c>
      <c r="B2586">
        <v>196097</v>
      </c>
      <c r="C2586" t="s">
        <v>251</v>
      </c>
      <c r="D2586" t="s">
        <v>129</v>
      </c>
      <c r="E2586">
        <f t="shared" si="40"/>
        <v>0</v>
      </c>
      <c r="F2586">
        <f>IF(ISNA(VLOOKUP(B2586,criteria!$U$2:$U$174,1,0)),0,1)</f>
        <v>1</v>
      </c>
      <c r="G2586" t="s">
        <v>636</v>
      </c>
      <c r="H2586" t="s">
        <v>636</v>
      </c>
      <c r="N2586">
        <v>11794</v>
      </c>
      <c r="O2586" t="s">
        <v>130</v>
      </c>
      <c r="V2586">
        <v>76304192</v>
      </c>
      <c r="Y2586">
        <v>250090</v>
      </c>
      <c r="Z2586">
        <v>108126368</v>
      </c>
      <c r="AA2586">
        <v>215650144</v>
      </c>
      <c r="AB2586">
        <v>37734588</v>
      </c>
      <c r="AC2586">
        <v>17280224</v>
      </c>
      <c r="AF2586">
        <v>904341568</v>
      </c>
      <c r="AG2586">
        <v>166825616</v>
      </c>
      <c r="AH2586">
        <v>86234792</v>
      </c>
      <c r="AI2586">
        <v>4765021</v>
      </c>
      <c r="AJ2586">
        <v>90999816</v>
      </c>
      <c r="AK2586">
        <v>32719452</v>
      </c>
      <c r="AL2586">
        <v>17134096</v>
      </c>
      <c r="AM2586">
        <v>869074112</v>
      </c>
      <c r="AN2586">
        <v>203827408</v>
      </c>
      <c r="AO2586">
        <v>53371432</v>
      </c>
      <c r="AT2586">
        <v>883</v>
      </c>
      <c r="AU2586">
        <v>0.51200000000000001</v>
      </c>
      <c r="AW2586">
        <v>0.17416799999999999</v>
      </c>
      <c r="AX2586">
        <v>0.52893299999999999</v>
      </c>
      <c r="AY2586">
        <v>4.4061999999999997E-2</v>
      </c>
      <c r="AZ2586">
        <v>25239</v>
      </c>
    </row>
    <row r="2587" spans="1:52">
      <c r="A2587">
        <v>1999</v>
      </c>
      <c r="B2587">
        <v>196097</v>
      </c>
      <c r="C2587" t="s">
        <v>251</v>
      </c>
      <c r="D2587" t="s">
        <v>129</v>
      </c>
      <c r="E2587">
        <f t="shared" si="40"/>
        <v>0</v>
      </c>
      <c r="F2587">
        <f>IF(ISNA(VLOOKUP(B2587,criteria!$U$2:$U$174,1,0)),0,1)</f>
        <v>1</v>
      </c>
      <c r="G2587" t="s">
        <v>636</v>
      </c>
      <c r="H2587" t="s">
        <v>636</v>
      </c>
      <c r="N2587">
        <v>11794</v>
      </c>
      <c r="O2587" t="s">
        <v>130</v>
      </c>
      <c r="V2587">
        <v>79429176</v>
      </c>
      <c r="Y2587">
        <v>639149</v>
      </c>
      <c r="Z2587">
        <v>112842648</v>
      </c>
      <c r="AA2587">
        <v>236387856</v>
      </c>
      <c r="AB2587">
        <v>40868316</v>
      </c>
      <c r="AC2587">
        <v>16735228</v>
      </c>
      <c r="AF2587">
        <v>1003227840</v>
      </c>
      <c r="AG2587">
        <v>174619072</v>
      </c>
      <c r="AH2587">
        <v>95106112</v>
      </c>
      <c r="AI2587">
        <v>4513571</v>
      </c>
      <c r="AJ2587">
        <v>99619680</v>
      </c>
      <c r="AK2587">
        <v>28912564</v>
      </c>
      <c r="AL2587">
        <v>19016492</v>
      </c>
      <c r="AM2587">
        <v>1000040704</v>
      </c>
      <c r="AN2587">
        <v>217320464</v>
      </c>
      <c r="AO2587">
        <v>65239712</v>
      </c>
      <c r="AW2587">
        <v>0.163298</v>
      </c>
      <c r="AX2587">
        <v>0.51350399999999996</v>
      </c>
      <c r="AY2587">
        <v>4.2926100000000002E-2</v>
      </c>
      <c r="AZ2587">
        <v>25285</v>
      </c>
    </row>
    <row r="2588" spans="1:52">
      <c r="A2588">
        <v>2000</v>
      </c>
      <c r="B2588">
        <v>196097</v>
      </c>
      <c r="C2588" t="s">
        <v>251</v>
      </c>
      <c r="D2588" t="s">
        <v>129</v>
      </c>
      <c r="E2588">
        <f t="shared" si="40"/>
        <v>0</v>
      </c>
      <c r="F2588">
        <f>IF(ISNA(VLOOKUP(B2588,criteria!$U$2:$U$174,1,0)),0,1)</f>
        <v>1</v>
      </c>
      <c r="G2588" t="s">
        <v>636</v>
      </c>
      <c r="H2588" t="s">
        <v>636</v>
      </c>
      <c r="N2588">
        <v>11794</v>
      </c>
      <c r="O2588" t="s">
        <v>130</v>
      </c>
      <c r="V2588">
        <v>82507488</v>
      </c>
      <c r="Y2588">
        <v>479149</v>
      </c>
      <c r="Z2588">
        <v>115602504</v>
      </c>
      <c r="AA2588">
        <v>245898528</v>
      </c>
      <c r="AB2588">
        <v>32425364</v>
      </c>
      <c r="AC2588">
        <v>24031650</v>
      </c>
      <c r="AF2588">
        <v>1030027712</v>
      </c>
      <c r="AG2588">
        <v>184045536</v>
      </c>
      <c r="AH2588">
        <v>94237248</v>
      </c>
      <c r="AI2588">
        <v>5212956</v>
      </c>
      <c r="AJ2588">
        <v>99450208</v>
      </c>
      <c r="AK2588">
        <v>33164884</v>
      </c>
      <c r="AL2588">
        <v>19352838</v>
      </c>
      <c r="AM2588">
        <v>997955264</v>
      </c>
      <c r="AN2588">
        <v>233787088</v>
      </c>
      <c r="AO2588">
        <v>62205064</v>
      </c>
      <c r="AW2588">
        <v>0.154864</v>
      </c>
      <c r="AX2588">
        <v>0.50395299999999998</v>
      </c>
      <c r="AY2588">
        <v>3.8844999999999998E-2</v>
      </c>
      <c r="AZ2588">
        <v>25840</v>
      </c>
    </row>
    <row r="2589" spans="1:52">
      <c r="A2589">
        <v>2001</v>
      </c>
      <c r="B2589">
        <v>196097</v>
      </c>
      <c r="C2589" t="s">
        <v>251</v>
      </c>
      <c r="D2589" t="s">
        <v>129</v>
      </c>
      <c r="E2589">
        <f t="shared" si="40"/>
        <v>1</v>
      </c>
      <c r="F2589">
        <f>IF(ISNA(VLOOKUP(B2589,criteria!$U$2:$U$174,1,0)),0,1)</f>
        <v>1</v>
      </c>
      <c r="G2589">
        <v>0.50278347494872544</v>
      </c>
      <c r="H2589">
        <v>0.26620046620046622</v>
      </c>
      <c r="I2589">
        <v>17065</v>
      </c>
      <c r="J2589">
        <v>8580</v>
      </c>
      <c r="K2589">
        <v>2193</v>
      </c>
      <c r="L2589">
        <v>91</v>
      </c>
      <c r="M2589">
        <v>2284</v>
      </c>
      <c r="N2589">
        <v>11794</v>
      </c>
      <c r="O2589" t="s">
        <v>130</v>
      </c>
      <c r="V2589">
        <v>88218112</v>
      </c>
      <c r="Y2589">
        <v>403184</v>
      </c>
      <c r="Z2589">
        <v>133437680</v>
      </c>
      <c r="AA2589">
        <v>309167360</v>
      </c>
      <c r="AB2589">
        <v>28528492</v>
      </c>
      <c r="AC2589">
        <v>21545224</v>
      </c>
      <c r="AF2589">
        <v>1194780032</v>
      </c>
      <c r="AG2589">
        <v>200648528</v>
      </c>
      <c r="AH2589">
        <v>107833024</v>
      </c>
      <c r="AI2589">
        <v>6900164</v>
      </c>
      <c r="AJ2589">
        <v>114733184</v>
      </c>
      <c r="AK2589">
        <v>38048200</v>
      </c>
      <c r="AL2589">
        <v>20830808</v>
      </c>
      <c r="AM2589">
        <v>1101271040</v>
      </c>
      <c r="AN2589">
        <v>259268288</v>
      </c>
      <c r="AO2589">
        <v>72624712</v>
      </c>
      <c r="AT2589">
        <v>950</v>
      </c>
      <c r="AU2589">
        <v>0.53700000000000003</v>
      </c>
      <c r="AW2589">
        <v>0.16303300000000001</v>
      </c>
      <c r="AX2589">
        <v>0.50280800000000003</v>
      </c>
      <c r="AY2589">
        <v>3.7991400000000002E-2</v>
      </c>
      <c r="AZ2589">
        <v>26983.5</v>
      </c>
    </row>
    <row r="2590" spans="1:52">
      <c r="A2590">
        <v>2002</v>
      </c>
      <c r="B2590">
        <v>196097</v>
      </c>
      <c r="C2590" t="s">
        <v>251</v>
      </c>
      <c r="D2590" t="s">
        <v>129</v>
      </c>
      <c r="E2590">
        <f t="shared" si="40"/>
        <v>1</v>
      </c>
      <c r="F2590">
        <f>IF(ISNA(VLOOKUP(B2590,criteria!$U$2:$U$174,1,0)),0,1)</f>
        <v>1</v>
      </c>
      <c r="G2590">
        <v>0.66222117313820372</v>
      </c>
      <c r="H2590">
        <v>0.21555872393512743</v>
      </c>
      <c r="I2590">
        <v>16946</v>
      </c>
      <c r="J2590">
        <v>11222</v>
      </c>
      <c r="K2590">
        <v>2392</v>
      </c>
      <c r="L2590">
        <v>27</v>
      </c>
      <c r="M2590">
        <v>2419</v>
      </c>
      <c r="N2590">
        <v>11794</v>
      </c>
      <c r="O2590" t="s">
        <v>130</v>
      </c>
      <c r="V2590">
        <v>96775304</v>
      </c>
      <c r="W2590">
        <v>69043192</v>
      </c>
      <c r="Y2590">
        <v>37781580</v>
      </c>
      <c r="Z2590">
        <v>137877232</v>
      </c>
      <c r="AA2590">
        <v>359195776</v>
      </c>
      <c r="AC2590">
        <v>11124394</v>
      </c>
      <c r="AD2590">
        <v>780365632</v>
      </c>
      <c r="AE2590">
        <v>309211008</v>
      </c>
      <c r="AF2590">
        <v>1143369472</v>
      </c>
      <c r="AG2590">
        <v>217952800</v>
      </c>
      <c r="AH2590">
        <v>105390904</v>
      </c>
      <c r="AI2590">
        <v>9464481</v>
      </c>
      <c r="AJ2590">
        <v>114855384</v>
      </c>
      <c r="AK2590">
        <v>34088800</v>
      </c>
      <c r="AL2590">
        <v>20435038</v>
      </c>
      <c r="AM2590">
        <v>1129363456</v>
      </c>
      <c r="AN2590">
        <v>530118560</v>
      </c>
      <c r="AO2590">
        <v>144117504</v>
      </c>
      <c r="AR2590">
        <v>1143369472</v>
      </c>
      <c r="AS2590">
        <v>1129363456</v>
      </c>
      <c r="AT2590">
        <v>1205</v>
      </c>
      <c r="AU2590">
        <v>0.56399999999999995</v>
      </c>
      <c r="AW2590">
        <v>0.16239600000000001</v>
      </c>
      <c r="AX2590">
        <v>0.50040799999999996</v>
      </c>
      <c r="AY2590">
        <v>3.5416999999999997E-2</v>
      </c>
      <c r="AZ2590">
        <v>28149</v>
      </c>
    </row>
    <row r="2591" spans="1:52">
      <c r="A2591">
        <v>2003</v>
      </c>
      <c r="B2591">
        <v>196097</v>
      </c>
      <c r="C2591" t="s">
        <v>251</v>
      </c>
      <c r="D2591" t="s">
        <v>129</v>
      </c>
      <c r="E2591">
        <f t="shared" si="40"/>
        <v>1</v>
      </c>
      <c r="F2591">
        <f>IF(ISNA(VLOOKUP(B2591,criteria!$U$2:$U$174,1,0)),0,1)</f>
        <v>1</v>
      </c>
      <c r="G2591">
        <v>0.50647584126796386</v>
      </c>
      <c r="H2591">
        <v>0.25467071461933677</v>
      </c>
      <c r="I2591">
        <v>16909</v>
      </c>
      <c r="J2591">
        <v>8564</v>
      </c>
      <c r="K2591">
        <v>2163</v>
      </c>
      <c r="L2591">
        <v>18</v>
      </c>
      <c r="M2591">
        <v>2181</v>
      </c>
      <c r="N2591">
        <v>11794</v>
      </c>
      <c r="O2591" t="s">
        <v>130</v>
      </c>
      <c r="V2591">
        <v>120541152</v>
      </c>
      <c r="W2591">
        <v>84715480</v>
      </c>
      <c r="Y2591">
        <v>36036368</v>
      </c>
      <c r="Z2591">
        <v>146245952</v>
      </c>
      <c r="AA2591">
        <v>404062112</v>
      </c>
      <c r="AB2591">
        <v>5000985</v>
      </c>
      <c r="AC2591">
        <v>13095896</v>
      </c>
      <c r="AD2591">
        <v>930054080</v>
      </c>
      <c r="AE2591">
        <v>350966496</v>
      </c>
      <c r="AF2591">
        <v>1282245120</v>
      </c>
      <c r="AG2591">
        <v>210792256</v>
      </c>
      <c r="AH2591">
        <v>121859760</v>
      </c>
      <c r="AI2591">
        <v>11251889</v>
      </c>
      <c r="AJ2591">
        <v>133111648</v>
      </c>
      <c r="AK2591">
        <v>38262720</v>
      </c>
      <c r="AL2591">
        <v>22064754</v>
      </c>
      <c r="AM2591">
        <v>1221494016</v>
      </c>
      <c r="AN2591">
        <v>527427232</v>
      </c>
      <c r="AO2591">
        <v>162983600</v>
      </c>
      <c r="AP2591">
        <v>18126594</v>
      </c>
      <c r="AQ2591">
        <v>19612308</v>
      </c>
      <c r="AR2591">
        <v>1282245120</v>
      </c>
      <c r="AS2591">
        <v>1221494016</v>
      </c>
      <c r="AT2591">
        <v>1219</v>
      </c>
      <c r="AU2591">
        <v>0.57599999999999996</v>
      </c>
      <c r="AW2591">
        <v>0.15723100000000001</v>
      </c>
      <c r="AX2591">
        <v>0.50835600000000003</v>
      </c>
      <c r="AY2591">
        <v>3.5470700000000001E-2</v>
      </c>
      <c r="AZ2591">
        <v>29696</v>
      </c>
    </row>
    <row r="2592" spans="1:52">
      <c r="A2592">
        <v>2004</v>
      </c>
      <c r="B2592">
        <v>196097</v>
      </c>
      <c r="C2592" t="s">
        <v>251</v>
      </c>
      <c r="D2592" t="s">
        <v>129</v>
      </c>
      <c r="E2592">
        <f t="shared" si="40"/>
        <v>1</v>
      </c>
      <c r="F2592">
        <f>IF(ISNA(VLOOKUP(B2592,criteria!$U$2:$U$174,1,0)),0,1)</f>
        <v>1</v>
      </c>
      <c r="G2592">
        <v>0.49166619583027288</v>
      </c>
      <c r="H2592">
        <v>0.24569064582854516</v>
      </c>
      <c r="I2592">
        <v>17699</v>
      </c>
      <c r="J2592">
        <v>8702</v>
      </c>
      <c r="K2592">
        <v>2127</v>
      </c>
      <c r="L2592">
        <v>11</v>
      </c>
      <c r="M2592">
        <v>2138</v>
      </c>
      <c r="N2592">
        <v>11794</v>
      </c>
      <c r="O2592" t="s">
        <v>130</v>
      </c>
      <c r="P2592" t="s">
        <v>50</v>
      </c>
      <c r="V2592">
        <v>124025920</v>
      </c>
      <c r="W2592">
        <v>90315664</v>
      </c>
      <c r="Y2592">
        <v>39109608</v>
      </c>
      <c r="Z2592">
        <v>151119568</v>
      </c>
      <c r="AA2592">
        <v>363676640</v>
      </c>
      <c r="AB2592">
        <v>4013638</v>
      </c>
      <c r="AC2592">
        <v>15917636</v>
      </c>
      <c r="AD2592">
        <v>929973888</v>
      </c>
      <c r="AE2592">
        <v>311506304</v>
      </c>
      <c r="AF2592">
        <v>1250114048</v>
      </c>
      <c r="AG2592">
        <v>242751584</v>
      </c>
      <c r="AH2592">
        <v>113128608</v>
      </c>
      <c r="AI2592">
        <v>14203229</v>
      </c>
      <c r="AJ2592">
        <v>127331840</v>
      </c>
      <c r="AK2592">
        <v>42406296</v>
      </c>
      <c r="AL2592">
        <v>24590408</v>
      </c>
      <c r="AM2592">
        <v>1240408448</v>
      </c>
      <c r="AN2592">
        <v>552258880</v>
      </c>
      <c r="AO2592">
        <v>188291248</v>
      </c>
      <c r="AP2592">
        <v>19612308</v>
      </c>
      <c r="AQ2592">
        <v>21692822</v>
      </c>
      <c r="AR2592">
        <v>1250114048</v>
      </c>
      <c r="AS2592">
        <v>1240408448</v>
      </c>
      <c r="AT2592">
        <v>1322</v>
      </c>
      <c r="AU2592">
        <v>0.58799999999999997</v>
      </c>
      <c r="AW2592">
        <v>0.15926899999999999</v>
      </c>
      <c r="AX2592">
        <v>0.52463000000000004</v>
      </c>
      <c r="AY2592">
        <v>3.6379500000000002E-2</v>
      </c>
      <c r="AZ2592">
        <v>30967</v>
      </c>
    </row>
    <row r="2593" spans="1:52">
      <c r="A2593">
        <v>2005</v>
      </c>
      <c r="B2593">
        <v>196097</v>
      </c>
      <c r="C2593" t="s">
        <v>183</v>
      </c>
      <c r="D2593" t="s">
        <v>129</v>
      </c>
      <c r="E2593">
        <f t="shared" si="40"/>
        <v>1</v>
      </c>
      <c r="F2593">
        <f>IF(ISNA(VLOOKUP(B2593,criteria!$U$2:$U$174,1,0)),0,1)</f>
        <v>1</v>
      </c>
      <c r="G2593">
        <v>0.50510932864520386</v>
      </c>
      <c r="H2593">
        <v>0.27267783336958884</v>
      </c>
      <c r="I2593">
        <v>18202</v>
      </c>
      <c r="J2593">
        <v>9194</v>
      </c>
      <c r="K2593">
        <v>2498</v>
      </c>
      <c r="L2593">
        <v>9</v>
      </c>
      <c r="M2593">
        <v>2507</v>
      </c>
      <c r="N2593">
        <v>11794</v>
      </c>
      <c r="O2593" t="s">
        <v>130</v>
      </c>
      <c r="P2593" t="s">
        <v>50</v>
      </c>
      <c r="Q2593" t="s">
        <v>54</v>
      </c>
      <c r="V2593">
        <v>128829424</v>
      </c>
      <c r="W2593">
        <v>94233120</v>
      </c>
      <c r="Y2593">
        <v>39184280</v>
      </c>
      <c r="Z2593">
        <v>147916320</v>
      </c>
      <c r="AA2593">
        <v>440279520</v>
      </c>
      <c r="AB2593">
        <v>3829834</v>
      </c>
      <c r="AC2593">
        <v>13605188</v>
      </c>
      <c r="AD2593">
        <v>1041353472</v>
      </c>
      <c r="AE2593">
        <v>387704544</v>
      </c>
      <c r="AF2593">
        <v>1448952832</v>
      </c>
      <c r="AG2593">
        <v>264466624</v>
      </c>
      <c r="AH2593">
        <v>106455904</v>
      </c>
      <c r="AI2593">
        <v>18438540</v>
      </c>
      <c r="AJ2593">
        <v>124894448</v>
      </c>
      <c r="AK2593">
        <v>44299572</v>
      </c>
      <c r="AL2593">
        <v>24635014</v>
      </c>
      <c r="AM2593">
        <v>1390628224</v>
      </c>
      <c r="AN2593">
        <v>585669376</v>
      </c>
      <c r="AO2593">
        <v>210567968</v>
      </c>
      <c r="AP2593">
        <v>21692822</v>
      </c>
      <c r="AQ2593">
        <v>25084004</v>
      </c>
      <c r="AR2593">
        <v>1448952832</v>
      </c>
      <c r="AS2593">
        <v>1390628224</v>
      </c>
      <c r="AT2593">
        <v>1354</v>
      </c>
      <c r="AU2593">
        <v>0.58599999999999997</v>
      </c>
      <c r="AW2593">
        <v>0.15079500000000001</v>
      </c>
      <c r="AX2593">
        <v>0.53492899999999999</v>
      </c>
      <c r="AY2593">
        <v>3.3563500000000003E-2</v>
      </c>
      <c r="AZ2593">
        <v>33601</v>
      </c>
    </row>
    <row r="2594" spans="1:52">
      <c r="A2594">
        <v>2006</v>
      </c>
      <c r="B2594">
        <v>196097</v>
      </c>
      <c r="C2594" t="s">
        <v>183</v>
      </c>
      <c r="D2594" t="s">
        <v>129</v>
      </c>
      <c r="E2594">
        <f t="shared" si="40"/>
        <v>1</v>
      </c>
      <c r="F2594">
        <f>IF(ISNA(VLOOKUP(B2594,criteria!$U$2:$U$174,1,0)),0,1)</f>
        <v>1</v>
      </c>
      <c r="G2594">
        <v>0.47275972196130001</v>
      </c>
      <c r="H2594">
        <v>0.270017881978939</v>
      </c>
      <c r="I2594">
        <v>21292</v>
      </c>
      <c r="J2594">
        <v>10066</v>
      </c>
      <c r="K2594">
        <v>2708</v>
      </c>
      <c r="L2594">
        <v>10</v>
      </c>
      <c r="M2594">
        <v>2718</v>
      </c>
      <c r="N2594">
        <v>11794</v>
      </c>
      <c r="O2594" t="s">
        <v>130</v>
      </c>
      <c r="P2594" t="s">
        <v>50</v>
      </c>
      <c r="Q2594" t="s">
        <v>54</v>
      </c>
      <c r="V2594">
        <v>136878768</v>
      </c>
      <c r="W2594">
        <v>99504256</v>
      </c>
      <c r="Y2594">
        <v>40583984</v>
      </c>
      <c r="Z2594">
        <v>147381216</v>
      </c>
      <c r="AA2594">
        <v>535647104</v>
      </c>
      <c r="AB2594">
        <v>3255510</v>
      </c>
      <c r="AC2594">
        <v>20038126</v>
      </c>
      <c r="AD2594">
        <v>1140957184</v>
      </c>
      <c r="AE2594">
        <v>479068384</v>
      </c>
      <c r="AF2594">
        <v>1648308864</v>
      </c>
      <c r="AG2594">
        <v>309781088</v>
      </c>
      <c r="AH2594">
        <v>107912288</v>
      </c>
      <c r="AI2594">
        <v>18065460</v>
      </c>
      <c r="AJ2594">
        <v>125977744</v>
      </c>
      <c r="AK2594">
        <v>47658912</v>
      </c>
      <c r="AL2594">
        <v>29068844</v>
      </c>
      <c r="AM2594">
        <v>1613226752</v>
      </c>
      <c r="AN2594">
        <v>620625984</v>
      </c>
      <c r="AO2594">
        <v>338199520</v>
      </c>
      <c r="AP2594">
        <v>25084004</v>
      </c>
      <c r="AQ2594">
        <v>49309532</v>
      </c>
      <c r="AR2594">
        <v>1648308864</v>
      </c>
      <c r="AS2594">
        <v>1613226752</v>
      </c>
      <c r="AT2594">
        <v>1304</v>
      </c>
      <c r="AU2594">
        <v>0.59599999999999997</v>
      </c>
      <c r="AW2594">
        <v>0.14352000000000001</v>
      </c>
      <c r="AX2594">
        <v>0.53307400000000005</v>
      </c>
      <c r="AY2594">
        <v>3.1427700000000003E-2</v>
      </c>
      <c r="AZ2594">
        <v>34958</v>
      </c>
    </row>
    <row r="2595" spans="1:52">
      <c r="A2595">
        <v>2007</v>
      </c>
      <c r="B2595">
        <v>196097</v>
      </c>
      <c r="C2595" t="s">
        <v>183</v>
      </c>
      <c r="D2595" t="s">
        <v>129</v>
      </c>
      <c r="E2595">
        <f t="shared" si="40"/>
        <v>1</v>
      </c>
      <c r="F2595">
        <f>IF(ISNA(VLOOKUP(B2595,criteria!$U$2:$U$174,1,0)),0,1)</f>
        <v>1</v>
      </c>
      <c r="G2595">
        <v>0.43150457190357439</v>
      </c>
      <c r="H2595">
        <v>0.26661529570410325</v>
      </c>
      <c r="I2595">
        <v>24060</v>
      </c>
      <c r="J2595">
        <v>10382</v>
      </c>
      <c r="K2595">
        <v>2760</v>
      </c>
      <c r="L2595">
        <v>8</v>
      </c>
      <c r="M2595">
        <v>2768</v>
      </c>
      <c r="N2595">
        <v>11794</v>
      </c>
      <c r="O2595" t="s">
        <v>130</v>
      </c>
      <c r="P2595" t="s">
        <v>50</v>
      </c>
      <c r="Q2595" t="s">
        <v>54</v>
      </c>
      <c r="V2595">
        <v>144199024</v>
      </c>
      <c r="W2595">
        <v>107684272</v>
      </c>
      <c r="Y2595">
        <v>43698628</v>
      </c>
      <c r="Z2595">
        <v>148635616</v>
      </c>
      <c r="AA2595">
        <v>534642112</v>
      </c>
      <c r="AB2595">
        <v>1300894</v>
      </c>
      <c r="AC2595">
        <v>21092476</v>
      </c>
      <c r="AD2595">
        <v>1139627904</v>
      </c>
      <c r="AE2595">
        <v>515242144</v>
      </c>
      <c r="AF2595">
        <v>1659572992</v>
      </c>
      <c r="AG2595">
        <v>318905760</v>
      </c>
      <c r="AH2595">
        <v>110529968</v>
      </c>
      <c r="AI2595">
        <v>20614856</v>
      </c>
      <c r="AJ2595">
        <v>131144824</v>
      </c>
      <c r="AK2595">
        <v>57302348</v>
      </c>
      <c r="AL2595">
        <v>36562124</v>
      </c>
      <c r="AM2595">
        <v>1719073792</v>
      </c>
      <c r="AN2595">
        <v>661861056</v>
      </c>
      <c r="AO2595">
        <v>335770336</v>
      </c>
      <c r="AP2595">
        <v>80371280</v>
      </c>
      <c r="AQ2595">
        <v>102687672</v>
      </c>
      <c r="AR2595">
        <v>1659572992</v>
      </c>
      <c r="AS2595">
        <v>1719073792</v>
      </c>
      <c r="AT2595">
        <v>1470</v>
      </c>
      <c r="AU2595">
        <v>0.61699999999999999</v>
      </c>
      <c r="AW2595">
        <v>0.13911699999999999</v>
      </c>
      <c r="AX2595">
        <v>0.52070000000000005</v>
      </c>
      <c r="AY2595">
        <v>3.2115699999999997E-2</v>
      </c>
      <c r="AZ2595">
        <v>36623.5</v>
      </c>
    </row>
    <row r="2596" spans="1:52">
      <c r="A2596">
        <v>2008</v>
      </c>
      <c r="B2596">
        <v>196097</v>
      </c>
      <c r="C2596" t="s">
        <v>183</v>
      </c>
      <c r="D2596" t="s">
        <v>129</v>
      </c>
      <c r="E2596">
        <f t="shared" si="40"/>
        <v>1</v>
      </c>
      <c r="F2596">
        <f>IF(ISNA(VLOOKUP(B2596,criteria!$U$2:$U$174,1,0)),0,1)</f>
        <v>1</v>
      </c>
      <c r="G2596">
        <v>0.43337241109808516</v>
      </c>
      <c r="H2596">
        <v>0.26095581605049595</v>
      </c>
      <c r="I2596">
        <v>25590</v>
      </c>
      <c r="J2596">
        <v>11090</v>
      </c>
      <c r="K2596">
        <v>2880</v>
      </c>
      <c r="L2596">
        <v>14</v>
      </c>
      <c r="M2596">
        <v>2894</v>
      </c>
      <c r="N2596">
        <v>11794</v>
      </c>
      <c r="O2596" t="s">
        <v>130</v>
      </c>
      <c r="P2596" t="s">
        <v>50</v>
      </c>
      <c r="Q2596" t="s">
        <v>54</v>
      </c>
      <c r="V2596">
        <v>158938208</v>
      </c>
      <c r="W2596">
        <v>117510192</v>
      </c>
      <c r="Y2596">
        <v>41961664</v>
      </c>
      <c r="Z2596">
        <v>153115360</v>
      </c>
      <c r="AA2596">
        <v>566793152</v>
      </c>
      <c r="AB2596">
        <v>1753191</v>
      </c>
      <c r="AC2596">
        <v>20497124</v>
      </c>
      <c r="AD2596">
        <v>1226626944</v>
      </c>
      <c r="AE2596">
        <v>540716480</v>
      </c>
      <c r="AF2596">
        <v>1772699264</v>
      </c>
      <c r="AG2596">
        <v>335861632</v>
      </c>
      <c r="AH2596">
        <v>113909680</v>
      </c>
      <c r="AI2596">
        <v>23831944</v>
      </c>
      <c r="AJ2596">
        <v>137741632</v>
      </c>
      <c r="AK2596">
        <v>61696056</v>
      </c>
      <c r="AL2596">
        <v>38566420</v>
      </c>
      <c r="AM2596">
        <v>1850829184</v>
      </c>
      <c r="AN2596">
        <v>728151360</v>
      </c>
      <c r="AO2596">
        <v>351665472</v>
      </c>
      <c r="AP2596">
        <v>102498648</v>
      </c>
      <c r="AQ2596">
        <v>95436424</v>
      </c>
      <c r="AR2596">
        <v>1772699264</v>
      </c>
      <c r="AS2596">
        <v>1850829184</v>
      </c>
      <c r="AT2596">
        <v>1449</v>
      </c>
      <c r="AU2596">
        <v>0.67100000000000004</v>
      </c>
      <c r="AW2596">
        <v>0.13329199999999999</v>
      </c>
      <c r="AX2596">
        <v>0.509158</v>
      </c>
      <c r="AY2596">
        <v>3.3246100000000001E-2</v>
      </c>
      <c r="AZ2596">
        <v>40900</v>
      </c>
    </row>
    <row r="2597" spans="1:52">
      <c r="A2597">
        <v>2009</v>
      </c>
      <c r="B2597">
        <v>196097</v>
      </c>
      <c r="C2597" t="s">
        <v>183</v>
      </c>
      <c r="D2597" t="s">
        <v>129</v>
      </c>
      <c r="E2597">
        <f t="shared" si="40"/>
        <v>1</v>
      </c>
      <c r="F2597">
        <f>IF(ISNA(VLOOKUP(B2597,criteria!$U$2:$U$174,1,0)),0,1)</f>
        <v>1</v>
      </c>
      <c r="G2597">
        <v>0.39916745373771295</v>
      </c>
      <c r="H2597">
        <v>0.24590307597931821</v>
      </c>
      <c r="I2597">
        <v>28587</v>
      </c>
      <c r="J2597">
        <v>11411</v>
      </c>
      <c r="K2597">
        <v>2801</v>
      </c>
      <c r="L2597">
        <v>5</v>
      </c>
      <c r="M2597">
        <v>2806</v>
      </c>
      <c r="N2597">
        <v>11794</v>
      </c>
      <c r="O2597" t="s">
        <v>130</v>
      </c>
      <c r="P2597" t="s">
        <v>50</v>
      </c>
      <c r="Q2597" t="s">
        <v>54</v>
      </c>
      <c r="R2597">
        <v>-73.122500000000002</v>
      </c>
      <c r="S2597">
        <v>40.914499999999997</v>
      </c>
      <c r="V2597">
        <v>184618112</v>
      </c>
      <c r="W2597">
        <v>133596784</v>
      </c>
      <c r="Y2597">
        <v>43119052</v>
      </c>
      <c r="Z2597">
        <v>184559456</v>
      </c>
      <c r="AA2597">
        <v>557246784</v>
      </c>
      <c r="AB2597">
        <v>3130833</v>
      </c>
      <c r="AC2597">
        <v>17807488</v>
      </c>
      <c r="AD2597">
        <v>1328022144</v>
      </c>
      <c r="AE2597">
        <v>526563776</v>
      </c>
      <c r="AF2597">
        <v>1860703360</v>
      </c>
      <c r="AG2597">
        <v>379964192</v>
      </c>
      <c r="AH2597">
        <v>121445280</v>
      </c>
      <c r="AI2597">
        <v>31707512</v>
      </c>
      <c r="AJ2597">
        <v>153152800</v>
      </c>
      <c r="AK2597">
        <v>90327808</v>
      </c>
      <c r="AL2597">
        <v>41947824</v>
      </c>
      <c r="AM2597">
        <v>1918743680</v>
      </c>
      <c r="AN2597">
        <v>774673088</v>
      </c>
      <c r="AO2597">
        <v>369091840</v>
      </c>
      <c r="AP2597">
        <v>95436424</v>
      </c>
      <c r="AQ2597">
        <v>101139144</v>
      </c>
      <c r="AR2597">
        <v>1860703360</v>
      </c>
      <c r="AS2597">
        <v>1918743680</v>
      </c>
      <c r="AT2597">
        <v>1384</v>
      </c>
      <c r="AU2597">
        <v>0.65200000000000002</v>
      </c>
      <c r="AW2597">
        <v>0.13201499999999999</v>
      </c>
      <c r="AX2597">
        <v>0.50567300000000004</v>
      </c>
      <c r="AY2597">
        <v>3.18921E-2</v>
      </c>
      <c r="AZ2597">
        <v>42822.5</v>
      </c>
    </row>
    <row r="2598" spans="1:52">
      <c r="A2598">
        <v>2010</v>
      </c>
      <c r="B2598">
        <v>196097</v>
      </c>
      <c r="C2598" t="s">
        <v>183</v>
      </c>
      <c r="D2598" t="s">
        <v>129</v>
      </c>
      <c r="E2598">
        <f t="shared" si="40"/>
        <v>1</v>
      </c>
      <c r="F2598">
        <f>IF(ISNA(VLOOKUP(B2598,criteria!$U$2:$U$174,1,0)),0,1)</f>
        <v>1</v>
      </c>
      <c r="G2598">
        <v>0.40956796779526994</v>
      </c>
      <c r="H2598">
        <v>0.24063185607722684</v>
      </c>
      <c r="I2598">
        <v>27822</v>
      </c>
      <c r="J2598">
        <v>11395</v>
      </c>
      <c r="K2598">
        <v>2734</v>
      </c>
      <c r="L2598">
        <v>8</v>
      </c>
      <c r="M2598">
        <v>2742</v>
      </c>
      <c r="N2598">
        <v>11794</v>
      </c>
      <c r="O2598" t="s">
        <v>130</v>
      </c>
      <c r="P2598" t="s">
        <v>50</v>
      </c>
      <c r="Q2598" t="s">
        <v>54</v>
      </c>
      <c r="R2598">
        <v>-73.122500000000002</v>
      </c>
      <c r="S2598">
        <v>40.914499999999997</v>
      </c>
      <c r="V2598">
        <v>193915664</v>
      </c>
      <c r="W2598">
        <v>143507344</v>
      </c>
      <c r="Y2598">
        <v>47217428</v>
      </c>
      <c r="Z2598">
        <v>192889776</v>
      </c>
      <c r="AA2598">
        <v>500331968</v>
      </c>
      <c r="AB2598">
        <v>1668641</v>
      </c>
      <c r="AC2598">
        <v>29936394</v>
      </c>
      <c r="AD2598">
        <v>1377685888</v>
      </c>
      <c r="AE2598">
        <v>495412640</v>
      </c>
      <c r="AF2598">
        <v>1911155072</v>
      </c>
      <c r="AG2598">
        <v>401351488</v>
      </c>
      <c r="AH2598">
        <v>131115832</v>
      </c>
      <c r="AI2598">
        <v>32776324</v>
      </c>
      <c r="AJ2598">
        <v>163892160</v>
      </c>
      <c r="AK2598">
        <v>112758400</v>
      </c>
      <c r="AL2598">
        <v>39860956</v>
      </c>
      <c r="AM2598">
        <v>1981367552</v>
      </c>
      <c r="AN2598">
        <v>806135488</v>
      </c>
      <c r="AO2598">
        <v>439311296</v>
      </c>
      <c r="AP2598">
        <v>101139144</v>
      </c>
      <c r="AQ2598">
        <v>110284200</v>
      </c>
      <c r="AR2598">
        <v>1911155072</v>
      </c>
      <c r="AS2598">
        <v>1981367552</v>
      </c>
      <c r="AT2598">
        <v>1679</v>
      </c>
      <c r="AU2598">
        <v>0.67300000000000004</v>
      </c>
      <c r="AW2598">
        <v>0.13409499999999999</v>
      </c>
      <c r="AX2598">
        <v>0.49714199999999997</v>
      </c>
      <c r="AY2598">
        <v>3.1824499999999999E-2</v>
      </c>
      <c r="AZ2598">
        <v>41700</v>
      </c>
    </row>
    <row r="2599" spans="1:52">
      <c r="A2599">
        <v>2011</v>
      </c>
      <c r="B2599">
        <v>196097</v>
      </c>
      <c r="C2599" t="s">
        <v>183</v>
      </c>
      <c r="D2599" t="s">
        <v>129</v>
      </c>
      <c r="E2599">
        <f t="shared" si="40"/>
        <v>1</v>
      </c>
      <c r="F2599">
        <f>IF(ISNA(VLOOKUP(B2599,criteria!$U$2:$U$174,1,0)),0,1)</f>
        <v>1</v>
      </c>
      <c r="G2599">
        <v>0.39151276429712756</v>
      </c>
      <c r="H2599">
        <v>0.23927486712224752</v>
      </c>
      <c r="I2599">
        <v>26911</v>
      </c>
      <c r="J2599">
        <v>10536</v>
      </c>
      <c r="K2599">
        <v>2517</v>
      </c>
      <c r="L2599">
        <v>4</v>
      </c>
      <c r="M2599">
        <v>2521</v>
      </c>
      <c r="N2599">
        <v>11794</v>
      </c>
      <c r="O2599" t="s">
        <v>130</v>
      </c>
      <c r="P2599" t="s">
        <v>50</v>
      </c>
      <c r="Q2599" t="s">
        <v>54</v>
      </c>
      <c r="R2599">
        <v>-73.147300000000001</v>
      </c>
      <c r="S2599">
        <v>40.916400000000003</v>
      </c>
      <c r="T2599">
        <v>5.8000000000000003E-2</v>
      </c>
      <c r="U2599">
        <v>3498</v>
      </c>
      <c r="V2599">
        <v>207526480</v>
      </c>
      <c r="W2599">
        <v>159544544</v>
      </c>
      <c r="Y2599">
        <v>48202048</v>
      </c>
      <c r="Z2599">
        <v>176055872</v>
      </c>
      <c r="AA2599">
        <v>489937824</v>
      </c>
      <c r="AB2599">
        <v>4958650</v>
      </c>
      <c r="AC2599">
        <v>19770612</v>
      </c>
      <c r="AD2599">
        <v>1468450560</v>
      </c>
      <c r="AE2599">
        <v>460402752</v>
      </c>
      <c r="AF2599">
        <v>1933338752</v>
      </c>
      <c r="AG2599">
        <v>426237952</v>
      </c>
      <c r="AH2599">
        <v>123278608</v>
      </c>
      <c r="AI2599">
        <v>27177836</v>
      </c>
      <c r="AJ2599">
        <v>150456448</v>
      </c>
      <c r="AK2599">
        <v>116889416</v>
      </c>
      <c r="AL2599">
        <v>41364088</v>
      </c>
      <c r="AM2599">
        <v>2083652096</v>
      </c>
      <c r="AN2599">
        <v>822661504</v>
      </c>
      <c r="AO2599">
        <v>428839968</v>
      </c>
      <c r="AP2599">
        <v>110284200</v>
      </c>
      <c r="AQ2599">
        <v>125375576</v>
      </c>
      <c r="AR2599">
        <v>1933338752</v>
      </c>
      <c r="AS2599">
        <v>2083652096</v>
      </c>
      <c r="AT2599">
        <v>1887</v>
      </c>
      <c r="AU2599">
        <v>0.69699999999999995</v>
      </c>
      <c r="AW2599">
        <v>0.14560600000000001</v>
      </c>
      <c r="AX2599">
        <v>0.49214200000000002</v>
      </c>
      <c r="AY2599">
        <v>3.5278999999999998E-2</v>
      </c>
      <c r="AZ2599">
        <v>38850.5</v>
      </c>
    </row>
    <row r="2600" spans="1:52">
      <c r="A2600">
        <v>2012</v>
      </c>
      <c r="B2600">
        <v>196097</v>
      </c>
      <c r="C2600" t="s">
        <v>183</v>
      </c>
      <c r="D2600" t="s">
        <v>129</v>
      </c>
      <c r="E2600">
        <f t="shared" si="40"/>
        <v>1</v>
      </c>
      <c r="F2600">
        <f>IF(ISNA(VLOOKUP(B2600,criteria!$U$2:$U$174,1,0)),0,1)</f>
        <v>1</v>
      </c>
      <c r="G2600">
        <v>0.40064696688838003</v>
      </c>
      <c r="H2600">
        <v>0.24276512746076387</v>
      </c>
      <c r="I2600">
        <v>27513</v>
      </c>
      <c r="J2600">
        <v>11023</v>
      </c>
      <c r="K2600">
        <v>2674</v>
      </c>
      <c r="L2600">
        <v>2</v>
      </c>
      <c r="M2600">
        <v>2676</v>
      </c>
      <c r="N2600">
        <v>11794</v>
      </c>
      <c r="O2600" t="s">
        <v>130</v>
      </c>
      <c r="P2600" t="s">
        <v>50</v>
      </c>
      <c r="Q2600" t="s">
        <v>54</v>
      </c>
      <c r="R2600">
        <v>-73.147300000000001</v>
      </c>
      <c r="S2600">
        <v>40.916400000000003</v>
      </c>
      <c r="T2600">
        <v>5.2999999999999999E-2</v>
      </c>
      <c r="U2600">
        <v>3730</v>
      </c>
      <c r="V2600">
        <v>229850064</v>
      </c>
      <c r="W2600">
        <v>168672432</v>
      </c>
      <c r="Y2600">
        <v>58017192</v>
      </c>
      <c r="Z2600">
        <v>178251232</v>
      </c>
      <c r="AA2600">
        <v>451312576</v>
      </c>
      <c r="AB2600">
        <v>6143670</v>
      </c>
      <c r="AC2600">
        <v>20143396</v>
      </c>
      <c r="AD2600">
        <v>1494699264</v>
      </c>
      <c r="AE2600">
        <v>420397152</v>
      </c>
      <c r="AF2600">
        <v>1923829760</v>
      </c>
      <c r="AG2600">
        <v>426385888</v>
      </c>
      <c r="AH2600">
        <v>125934560</v>
      </c>
      <c r="AI2600">
        <v>25850174</v>
      </c>
      <c r="AJ2600">
        <v>151784736</v>
      </c>
      <c r="AK2600">
        <v>118624696</v>
      </c>
      <c r="AL2600">
        <v>48914148</v>
      </c>
      <c r="AM2600">
        <v>2049446912</v>
      </c>
      <c r="AN2600">
        <v>847381440</v>
      </c>
      <c r="AO2600">
        <v>453707072</v>
      </c>
      <c r="AP2600">
        <v>125375576</v>
      </c>
      <c r="AQ2600">
        <v>154681216</v>
      </c>
      <c r="AR2600">
        <v>1923829760</v>
      </c>
      <c r="AS2600">
        <v>2049446912</v>
      </c>
      <c r="AT2600">
        <v>1819</v>
      </c>
      <c r="AU2600">
        <v>0.65900000000000003</v>
      </c>
      <c r="AW2600">
        <v>0.15080499999999999</v>
      </c>
      <c r="AX2600">
        <v>0.492587</v>
      </c>
      <c r="AY2600">
        <v>3.6665099999999999E-2</v>
      </c>
      <c r="AZ2600">
        <v>38475</v>
      </c>
    </row>
    <row r="2601" spans="1:52">
      <c r="A2601">
        <v>2013</v>
      </c>
      <c r="B2601">
        <v>196097</v>
      </c>
      <c r="C2601" t="s">
        <v>183</v>
      </c>
      <c r="D2601" t="s">
        <v>129</v>
      </c>
      <c r="E2601">
        <f t="shared" si="40"/>
        <v>1</v>
      </c>
      <c r="F2601">
        <f>IF(ISNA(VLOOKUP(B2601,criteria!$U$2:$U$174,1,0)),0,1)</f>
        <v>1</v>
      </c>
      <c r="G2601">
        <v>0.3948184818481848</v>
      </c>
      <c r="H2601">
        <v>0.22644821533060269</v>
      </c>
      <c r="I2601">
        <v>30300</v>
      </c>
      <c r="J2601">
        <v>11963</v>
      </c>
      <c r="K2601">
        <v>2708</v>
      </c>
      <c r="L2601">
        <v>1</v>
      </c>
      <c r="M2601">
        <v>2709</v>
      </c>
      <c r="N2601">
        <v>11794</v>
      </c>
      <c r="O2601" t="s">
        <v>130</v>
      </c>
      <c r="P2601" t="s">
        <v>50</v>
      </c>
      <c r="Q2601" t="s">
        <v>54</v>
      </c>
      <c r="R2601">
        <v>-73.123599999999996</v>
      </c>
      <c r="S2601">
        <v>40.9131</v>
      </c>
      <c r="T2601">
        <v>5.0999999999999997E-2</v>
      </c>
      <c r="U2601">
        <v>4158</v>
      </c>
      <c r="V2601">
        <v>248386704</v>
      </c>
      <c r="W2601">
        <v>186194592</v>
      </c>
      <c r="Y2601">
        <v>60620680</v>
      </c>
      <c r="Z2601">
        <v>166048816</v>
      </c>
      <c r="AA2601">
        <v>495801856</v>
      </c>
      <c r="AB2601">
        <v>3419933</v>
      </c>
      <c r="AC2601">
        <v>46066836</v>
      </c>
      <c r="AD2601">
        <v>1587524352</v>
      </c>
      <c r="AE2601">
        <v>475415776</v>
      </c>
      <c r="AF2601">
        <v>2114150656</v>
      </c>
      <c r="AG2601">
        <v>479129408</v>
      </c>
      <c r="AH2601">
        <v>117442304</v>
      </c>
      <c r="AI2601">
        <v>25609098</v>
      </c>
      <c r="AJ2601">
        <v>143051408</v>
      </c>
      <c r="AK2601">
        <v>120449720</v>
      </c>
      <c r="AL2601">
        <v>51547220</v>
      </c>
      <c r="AM2601">
        <v>2161645056</v>
      </c>
      <c r="AN2601">
        <v>886630080</v>
      </c>
      <c r="AO2601">
        <v>461250144</v>
      </c>
      <c r="AP2601">
        <v>154681216</v>
      </c>
      <c r="AQ2601">
        <v>196350992</v>
      </c>
      <c r="AR2601">
        <v>2114150656</v>
      </c>
      <c r="AS2601">
        <v>2161645056</v>
      </c>
      <c r="AT2601">
        <v>1972</v>
      </c>
      <c r="AU2601">
        <v>0.68600000000000005</v>
      </c>
      <c r="AW2601">
        <v>0.14858299999999999</v>
      </c>
      <c r="AX2601">
        <v>0.48222999999999999</v>
      </c>
      <c r="AY2601">
        <v>3.58541E-2</v>
      </c>
      <c r="AZ2601">
        <v>41343</v>
      </c>
    </row>
    <row r="2602" spans="1:52">
      <c r="A2602">
        <v>2014</v>
      </c>
      <c r="B2602">
        <v>196097</v>
      </c>
      <c r="C2602" t="s">
        <v>183</v>
      </c>
      <c r="D2602" t="s">
        <v>129</v>
      </c>
      <c r="E2602">
        <f t="shared" si="40"/>
        <v>1</v>
      </c>
      <c r="F2602">
        <f>IF(ISNA(VLOOKUP(B2602,criteria!$U$2:$U$174,1,0)),0,1)</f>
        <v>1</v>
      </c>
      <c r="G2602">
        <v>0.41341875778608295</v>
      </c>
      <c r="H2602">
        <v>0.2048357009614005</v>
      </c>
      <c r="I2602">
        <v>33714</v>
      </c>
      <c r="J2602">
        <v>13938</v>
      </c>
      <c r="K2602">
        <v>2852</v>
      </c>
      <c r="L2602">
        <v>3</v>
      </c>
      <c r="M2602">
        <v>2855</v>
      </c>
      <c r="T2602">
        <v>2.9000000000000001E-2</v>
      </c>
      <c r="U2602">
        <v>4358</v>
      </c>
      <c r="V2602">
        <v>281213536</v>
      </c>
      <c r="W2602">
        <v>216565760</v>
      </c>
      <c r="Y2602">
        <v>61619620</v>
      </c>
      <c r="Z2602">
        <v>170984816</v>
      </c>
      <c r="AA2602">
        <v>548539648</v>
      </c>
      <c r="AB2602">
        <v>9235674</v>
      </c>
      <c r="AC2602">
        <v>18506756</v>
      </c>
      <c r="AD2602">
        <v>1685996672</v>
      </c>
      <c r="AE2602">
        <v>518898592</v>
      </c>
      <c r="AF2602">
        <v>2241080064</v>
      </c>
      <c r="AG2602">
        <v>516460352</v>
      </c>
      <c r="AH2602">
        <v>117635272</v>
      </c>
      <c r="AI2602">
        <v>26830736</v>
      </c>
      <c r="AJ2602">
        <v>144466016</v>
      </c>
      <c r="AK2602">
        <v>117427368</v>
      </c>
      <c r="AL2602">
        <v>57399880</v>
      </c>
      <c r="AM2602">
        <v>2323244544</v>
      </c>
      <c r="AN2602">
        <v>934067520</v>
      </c>
      <c r="AO2602">
        <v>531444672</v>
      </c>
      <c r="AP2602">
        <v>196350992</v>
      </c>
      <c r="AQ2602">
        <v>207914112</v>
      </c>
      <c r="AR2602">
        <v>2241080064</v>
      </c>
      <c r="AS2602">
        <v>2323244544</v>
      </c>
      <c r="AT2602">
        <v>1910</v>
      </c>
      <c r="AU2602">
        <v>0.68300000000000005</v>
      </c>
      <c r="AW2602">
        <v>0.14097599999999999</v>
      </c>
      <c r="AX2602">
        <v>0.48752899999999999</v>
      </c>
      <c r="AY2602">
        <v>3.06739E-2</v>
      </c>
      <c r="AZ2602">
        <v>41491</v>
      </c>
    </row>
    <row r="2603" spans="1:52">
      <c r="A2603">
        <v>2015</v>
      </c>
      <c r="B2603">
        <v>196097</v>
      </c>
      <c r="C2603" t="s">
        <v>183</v>
      </c>
      <c r="D2603" t="s">
        <v>129</v>
      </c>
      <c r="E2603">
        <f t="shared" si="40"/>
        <v>1</v>
      </c>
      <c r="F2603">
        <f>IF(ISNA(VLOOKUP(B2603,criteria!$U$2:$U$174,1,0)),0,1)</f>
        <v>1</v>
      </c>
      <c r="G2603">
        <v>0.40985767000527146</v>
      </c>
      <c r="H2603">
        <v>0.20264380135762772</v>
      </c>
      <c r="I2603">
        <v>34146</v>
      </c>
      <c r="J2603">
        <v>13995</v>
      </c>
      <c r="K2603">
        <v>2836</v>
      </c>
      <c r="L2603">
        <v>0</v>
      </c>
      <c r="M2603">
        <v>2836</v>
      </c>
      <c r="N2603">
        <v>11794</v>
      </c>
      <c r="O2603" t="s">
        <v>130</v>
      </c>
      <c r="P2603" t="s">
        <v>50</v>
      </c>
      <c r="Q2603" t="s">
        <v>54</v>
      </c>
      <c r="R2603">
        <v>-73.123599999999996</v>
      </c>
      <c r="S2603">
        <v>40.9131</v>
      </c>
      <c r="T2603">
        <v>3.2000000000000001E-2</v>
      </c>
      <c r="U2603">
        <v>4308</v>
      </c>
      <c r="V2603">
        <v>311563136</v>
      </c>
      <c r="W2603">
        <v>244593184</v>
      </c>
      <c r="Y2603">
        <v>64906152</v>
      </c>
      <c r="Z2603">
        <v>169752272</v>
      </c>
      <c r="AA2603">
        <v>568463040</v>
      </c>
      <c r="AB2603">
        <v>4144342</v>
      </c>
      <c r="AC2603">
        <v>21046018</v>
      </c>
      <c r="AD2603">
        <v>1739318144</v>
      </c>
      <c r="AE2603">
        <v>531929312</v>
      </c>
      <c r="AF2603">
        <v>2279776000</v>
      </c>
      <c r="AG2603">
        <v>520399136</v>
      </c>
      <c r="AH2603">
        <v>122410256</v>
      </c>
      <c r="AI2603">
        <v>30088810</v>
      </c>
      <c r="AJ2603">
        <v>152499072</v>
      </c>
      <c r="AK2603">
        <v>122318584</v>
      </c>
      <c r="AL2603">
        <v>63590788</v>
      </c>
      <c r="AM2603">
        <v>2419279616</v>
      </c>
      <c r="AN2603">
        <v>963205312</v>
      </c>
      <c r="AO2603">
        <v>571393408</v>
      </c>
      <c r="AP2603">
        <v>207914112</v>
      </c>
      <c r="AQ2603">
        <v>219656880</v>
      </c>
      <c r="AR2603">
        <v>2279776000</v>
      </c>
      <c r="AS2603">
        <v>2419279616</v>
      </c>
      <c r="AT2603">
        <v>1978</v>
      </c>
      <c r="AU2603">
        <v>0.72399999999999998</v>
      </c>
      <c r="AW2603">
        <v>0.13141700000000001</v>
      </c>
      <c r="AX2603">
        <v>0.50134299999999998</v>
      </c>
      <c r="AY2603">
        <v>2.44827E-2</v>
      </c>
      <c r="AZ2603">
        <v>39974</v>
      </c>
    </row>
    <row r="2604" spans="1:52">
      <c r="A2604">
        <v>2016</v>
      </c>
      <c r="B2604">
        <v>196097</v>
      </c>
      <c r="C2604" t="s">
        <v>183</v>
      </c>
      <c r="D2604" t="s">
        <v>129</v>
      </c>
      <c r="E2604">
        <f t="shared" si="40"/>
        <v>1</v>
      </c>
      <c r="F2604">
        <f>IF(ISNA(VLOOKUP(B2604,criteria!$U$2:$U$174,1,0)),0,1)</f>
        <v>1</v>
      </c>
      <c r="G2604">
        <v>0.40666876196462753</v>
      </c>
      <c r="H2604">
        <v>0.20614065903182743</v>
      </c>
      <c r="I2604">
        <v>34999</v>
      </c>
      <c r="J2604">
        <v>14233</v>
      </c>
      <c r="K2604">
        <v>2931</v>
      </c>
      <c r="L2604">
        <v>3</v>
      </c>
      <c r="M2604">
        <v>2934</v>
      </c>
      <c r="N2604">
        <v>11794</v>
      </c>
      <c r="O2604" t="s">
        <v>130</v>
      </c>
      <c r="P2604" t="s">
        <v>50</v>
      </c>
      <c r="Q2604" t="s">
        <v>54</v>
      </c>
      <c r="R2604">
        <v>-73.120500000000007</v>
      </c>
      <c r="S2604">
        <v>40.9148</v>
      </c>
      <c r="T2604">
        <v>3.2000000000000001E-2</v>
      </c>
      <c r="U2604">
        <v>4285</v>
      </c>
      <c r="V2604">
        <v>331553728</v>
      </c>
      <c r="W2604">
        <v>266628176</v>
      </c>
      <c r="Y2604">
        <v>61648968</v>
      </c>
      <c r="Z2604">
        <v>172564880</v>
      </c>
      <c r="AA2604">
        <v>575871168</v>
      </c>
      <c r="AB2604">
        <v>7316146</v>
      </c>
      <c r="AC2604">
        <v>73278640</v>
      </c>
      <c r="AD2604">
        <v>1845489152</v>
      </c>
      <c r="AE2604">
        <v>595565312</v>
      </c>
      <c r="AF2604">
        <v>2454842880</v>
      </c>
      <c r="AG2604">
        <v>563665664</v>
      </c>
      <c r="AH2604">
        <v>110969832</v>
      </c>
      <c r="AI2604">
        <v>27546028</v>
      </c>
      <c r="AJ2604">
        <v>138515856</v>
      </c>
      <c r="AK2604">
        <v>131978512</v>
      </c>
      <c r="AL2604">
        <v>63649196</v>
      </c>
      <c r="AM2604">
        <v>2560372992</v>
      </c>
      <c r="AN2604">
        <v>1007300352</v>
      </c>
      <c r="AO2604">
        <v>622752256</v>
      </c>
      <c r="AP2604">
        <v>219656880</v>
      </c>
      <c r="AQ2604">
        <v>233966848</v>
      </c>
      <c r="AR2604">
        <v>2454842880</v>
      </c>
      <c r="AS2604">
        <v>2560372992</v>
      </c>
      <c r="AT2604">
        <v>1806</v>
      </c>
      <c r="AU2604">
        <v>0.71799999999999997</v>
      </c>
      <c r="AW2604">
        <v>0.126439</v>
      </c>
      <c r="AX2604">
        <v>0.51015600000000005</v>
      </c>
      <c r="AY2604">
        <v>2.2342600000000001E-2</v>
      </c>
      <c r="AZ2604">
        <v>36504.5</v>
      </c>
    </row>
    <row r="2605" spans="1:52">
      <c r="A2605">
        <v>2017</v>
      </c>
      <c r="B2605">
        <v>196097</v>
      </c>
      <c r="C2605" t="s">
        <v>183</v>
      </c>
      <c r="D2605" t="s">
        <v>129</v>
      </c>
      <c r="E2605">
        <f t="shared" si="40"/>
        <v>1</v>
      </c>
      <c r="F2605">
        <f>IF(ISNA(VLOOKUP(B2605,criteria!$U$2:$U$174,1,0)),0,1)</f>
        <v>1</v>
      </c>
      <c r="G2605">
        <v>0.42191261008693681</v>
      </c>
      <c r="H2605">
        <v>0.21256460165111751</v>
      </c>
      <c r="I2605">
        <v>35313</v>
      </c>
      <c r="J2605">
        <v>14899</v>
      </c>
      <c r="K2605">
        <v>3160</v>
      </c>
      <c r="L2605">
        <v>7</v>
      </c>
      <c r="M2605">
        <v>3167</v>
      </c>
      <c r="N2605">
        <v>11794</v>
      </c>
      <c r="O2605" t="s">
        <v>130</v>
      </c>
      <c r="P2605" t="s">
        <v>50</v>
      </c>
      <c r="Q2605" t="s">
        <v>54</v>
      </c>
      <c r="R2605">
        <v>-73.120500000000007</v>
      </c>
      <c r="S2605">
        <v>40.9148</v>
      </c>
      <c r="T2605">
        <v>2.7E-2</v>
      </c>
      <c r="U2605">
        <v>4290</v>
      </c>
      <c r="V2605">
        <v>341069920</v>
      </c>
      <c r="W2605">
        <v>263832336</v>
      </c>
      <c r="Y2605">
        <v>73225408</v>
      </c>
      <c r="Z2605">
        <v>194907040</v>
      </c>
      <c r="AA2605">
        <v>653149056</v>
      </c>
      <c r="AB2605">
        <v>4578003</v>
      </c>
      <c r="AC2605">
        <v>18081888</v>
      </c>
      <c r="AD2605">
        <v>2213565440</v>
      </c>
      <c r="AE2605">
        <v>619342336</v>
      </c>
      <c r="AF2605">
        <v>2841071104</v>
      </c>
      <c r="AG2605">
        <v>507532352</v>
      </c>
      <c r="AH2605">
        <v>129273888</v>
      </c>
      <c r="AI2605">
        <v>32021832</v>
      </c>
      <c r="AJ2605">
        <v>161295712</v>
      </c>
      <c r="AK2605">
        <v>117295688</v>
      </c>
      <c r="AL2605">
        <v>60765008</v>
      </c>
      <c r="AM2605">
        <v>2793256448</v>
      </c>
      <c r="AN2605">
        <v>1134338304</v>
      </c>
      <c r="AO2605">
        <v>551792448</v>
      </c>
      <c r="AP2605">
        <v>233966848</v>
      </c>
      <c r="AQ2605">
        <v>244955664</v>
      </c>
      <c r="AR2605">
        <v>2841071104</v>
      </c>
      <c r="AS2605">
        <v>2793256448</v>
      </c>
    </row>
    <row r="2606" spans="1:52">
      <c r="A2606">
        <v>1990</v>
      </c>
      <c r="B2606">
        <v>196121</v>
      </c>
      <c r="C2606" t="s">
        <v>252</v>
      </c>
      <c r="D2606" t="s">
        <v>129</v>
      </c>
      <c r="E2606">
        <f t="shared" si="40"/>
        <v>0</v>
      </c>
      <c r="F2606">
        <f>IF(ISNA(VLOOKUP(B2606,criteria!$U$2:$U$174,1,0)),0,1)</f>
        <v>1</v>
      </c>
      <c r="G2606" t="s">
        <v>636</v>
      </c>
      <c r="H2606" t="s">
        <v>636</v>
      </c>
      <c r="N2606">
        <v>14420</v>
      </c>
      <c r="O2606" t="s">
        <v>130</v>
      </c>
      <c r="V2606">
        <v>13168903</v>
      </c>
      <c r="Y2606">
        <v>42287</v>
      </c>
      <c r="Z2606">
        <v>5931036</v>
      </c>
      <c r="AA2606">
        <v>42440996</v>
      </c>
      <c r="AB2606">
        <v>2615053</v>
      </c>
      <c r="AC2606">
        <v>629709</v>
      </c>
      <c r="AF2606">
        <v>77096080</v>
      </c>
      <c r="AG2606">
        <v>29962192</v>
      </c>
      <c r="AH2606">
        <v>1200749</v>
      </c>
      <c r="AI2606">
        <v>1756703</v>
      </c>
      <c r="AJ2606">
        <v>2957452</v>
      </c>
      <c r="AK2606">
        <v>2905154</v>
      </c>
      <c r="AL2606">
        <v>4191671</v>
      </c>
      <c r="AM2606">
        <v>80948048</v>
      </c>
      <c r="AN2606">
        <v>33623320</v>
      </c>
      <c r="AO2606">
        <v>10259863</v>
      </c>
    </row>
    <row r="2607" spans="1:52">
      <c r="A2607">
        <v>1991</v>
      </c>
      <c r="B2607">
        <v>196121</v>
      </c>
      <c r="C2607" t="s">
        <v>252</v>
      </c>
      <c r="D2607" t="s">
        <v>129</v>
      </c>
      <c r="E2607">
        <f t="shared" si="40"/>
        <v>0</v>
      </c>
      <c r="F2607">
        <f>IF(ISNA(VLOOKUP(B2607,criteria!$U$2:$U$174,1,0)),0,1)</f>
        <v>1</v>
      </c>
      <c r="G2607" t="s">
        <v>636</v>
      </c>
      <c r="H2607" t="s">
        <v>636</v>
      </c>
      <c r="N2607">
        <v>14420</v>
      </c>
      <c r="O2607" t="s">
        <v>130</v>
      </c>
      <c r="V2607">
        <v>18093136</v>
      </c>
      <c r="Y2607">
        <v>263227</v>
      </c>
      <c r="Z2607">
        <v>6546590</v>
      </c>
      <c r="AA2607">
        <v>44617120</v>
      </c>
      <c r="AB2607">
        <v>3351549</v>
      </c>
      <c r="AC2607">
        <v>295669</v>
      </c>
      <c r="AF2607">
        <v>84860192</v>
      </c>
      <c r="AG2607">
        <v>28611308</v>
      </c>
      <c r="AH2607">
        <v>991373</v>
      </c>
      <c r="AI2607">
        <v>2122336</v>
      </c>
      <c r="AJ2607">
        <v>3113709</v>
      </c>
      <c r="AK2607">
        <v>4105886</v>
      </c>
      <c r="AL2607">
        <v>4092071</v>
      </c>
      <c r="AM2607">
        <v>82294896</v>
      </c>
      <c r="AN2607">
        <v>35183868</v>
      </c>
      <c r="AO2607">
        <v>8527974</v>
      </c>
    </row>
    <row r="2608" spans="1:52">
      <c r="A2608">
        <v>1992</v>
      </c>
      <c r="B2608">
        <v>196121</v>
      </c>
      <c r="C2608" t="s">
        <v>252</v>
      </c>
      <c r="D2608" t="s">
        <v>129</v>
      </c>
      <c r="E2608">
        <f t="shared" si="40"/>
        <v>0</v>
      </c>
      <c r="F2608">
        <f>IF(ISNA(VLOOKUP(B2608,criteria!$U$2:$U$174,1,0)),0,1)</f>
        <v>1</v>
      </c>
      <c r="G2608" t="s">
        <v>636</v>
      </c>
      <c r="H2608" t="s">
        <v>636</v>
      </c>
      <c r="N2608">
        <v>14420</v>
      </c>
      <c r="O2608" t="s">
        <v>130</v>
      </c>
      <c r="V2608">
        <v>22127746</v>
      </c>
      <c r="Y2608">
        <v>70772</v>
      </c>
      <c r="Z2608">
        <v>6482442</v>
      </c>
      <c r="AA2608">
        <v>46212952</v>
      </c>
      <c r="AB2608">
        <v>3234904</v>
      </c>
      <c r="AC2608">
        <v>335934</v>
      </c>
      <c r="AF2608">
        <v>90891072</v>
      </c>
      <c r="AG2608">
        <v>29062920</v>
      </c>
      <c r="AH2608">
        <v>758690</v>
      </c>
      <c r="AI2608">
        <v>1575020</v>
      </c>
      <c r="AJ2608">
        <v>2333710</v>
      </c>
      <c r="AK2608">
        <v>3952963</v>
      </c>
      <c r="AL2608">
        <v>4382894</v>
      </c>
      <c r="AM2608">
        <v>86455192</v>
      </c>
      <c r="AN2608">
        <v>34221700</v>
      </c>
      <c r="AO2608">
        <v>9586225</v>
      </c>
    </row>
    <row r="2609" spans="1:52">
      <c r="A2609">
        <v>1993</v>
      </c>
      <c r="B2609">
        <v>196121</v>
      </c>
      <c r="C2609" t="s">
        <v>252</v>
      </c>
      <c r="D2609" t="s">
        <v>129</v>
      </c>
      <c r="E2609">
        <f t="shared" si="40"/>
        <v>0</v>
      </c>
      <c r="F2609">
        <f>IF(ISNA(VLOOKUP(B2609,criteria!$U$2:$U$174,1,0)),0,1)</f>
        <v>1</v>
      </c>
      <c r="G2609" t="s">
        <v>636</v>
      </c>
      <c r="H2609" t="s">
        <v>636</v>
      </c>
      <c r="N2609">
        <v>14420</v>
      </c>
      <c r="O2609" t="s">
        <v>130</v>
      </c>
      <c r="V2609">
        <v>21868556</v>
      </c>
      <c r="Y2609">
        <v>71087</v>
      </c>
      <c r="Z2609">
        <v>6510390</v>
      </c>
      <c r="AA2609">
        <v>41135400</v>
      </c>
      <c r="AB2609">
        <v>4569713</v>
      </c>
      <c r="AC2609">
        <v>530586</v>
      </c>
      <c r="AF2609">
        <v>87946720</v>
      </c>
      <c r="AG2609">
        <v>29118882</v>
      </c>
      <c r="AH2609">
        <v>908581</v>
      </c>
      <c r="AI2609">
        <v>2061105</v>
      </c>
      <c r="AJ2609">
        <v>2969686</v>
      </c>
      <c r="AK2609">
        <v>4520931</v>
      </c>
      <c r="AL2609">
        <v>4933377</v>
      </c>
      <c r="AM2609">
        <v>86736936</v>
      </c>
      <c r="AN2609">
        <v>35414656</v>
      </c>
      <c r="AO2609">
        <v>10588798</v>
      </c>
    </row>
    <row r="2610" spans="1:52">
      <c r="A2610">
        <v>1994</v>
      </c>
      <c r="B2610">
        <v>196121</v>
      </c>
      <c r="C2610" t="s">
        <v>252</v>
      </c>
      <c r="D2610" t="s">
        <v>129</v>
      </c>
      <c r="E2610">
        <f t="shared" si="40"/>
        <v>0</v>
      </c>
      <c r="F2610">
        <f>IF(ISNA(VLOOKUP(B2610,criteria!$U$2:$U$174,1,0)),0,1)</f>
        <v>1</v>
      </c>
      <c r="G2610" t="s">
        <v>636</v>
      </c>
      <c r="H2610" t="s">
        <v>636</v>
      </c>
      <c r="N2610">
        <v>14420</v>
      </c>
      <c r="O2610" t="s">
        <v>130</v>
      </c>
      <c r="V2610">
        <v>22257802</v>
      </c>
      <c r="Y2610">
        <v>119611</v>
      </c>
      <c r="Z2610">
        <v>7002208</v>
      </c>
      <c r="AA2610">
        <v>45390956</v>
      </c>
      <c r="AB2610">
        <v>4343825</v>
      </c>
      <c r="AC2610">
        <v>780287</v>
      </c>
      <c r="AF2610">
        <v>93360664</v>
      </c>
      <c r="AG2610">
        <v>32445006</v>
      </c>
      <c r="AH2610">
        <v>1229091</v>
      </c>
      <c r="AI2610">
        <v>1644884</v>
      </c>
      <c r="AJ2610">
        <v>2873975</v>
      </c>
      <c r="AK2610">
        <v>4234212</v>
      </c>
      <c r="AL2610">
        <v>5299341</v>
      </c>
      <c r="AM2610">
        <v>91572168</v>
      </c>
      <c r="AN2610">
        <v>37049040</v>
      </c>
      <c r="AO2610">
        <v>11250346</v>
      </c>
    </row>
    <row r="2611" spans="1:52">
      <c r="A2611">
        <v>1995</v>
      </c>
      <c r="B2611">
        <v>196121</v>
      </c>
      <c r="C2611" t="s">
        <v>252</v>
      </c>
      <c r="D2611" t="s">
        <v>129</v>
      </c>
      <c r="E2611">
        <f t="shared" si="40"/>
        <v>0</v>
      </c>
      <c r="F2611">
        <f>IF(ISNA(VLOOKUP(B2611,criteria!$U$2:$U$174,1,0)),0,1)</f>
        <v>1</v>
      </c>
      <c r="G2611" t="s">
        <v>636</v>
      </c>
      <c r="H2611" t="s">
        <v>636</v>
      </c>
      <c r="N2611">
        <v>14420</v>
      </c>
      <c r="O2611" t="s">
        <v>130</v>
      </c>
      <c r="V2611">
        <v>27609780</v>
      </c>
      <c r="Y2611">
        <v>130567</v>
      </c>
      <c r="Z2611">
        <v>6689789</v>
      </c>
      <c r="AA2611">
        <v>41051112</v>
      </c>
      <c r="AB2611">
        <v>5368177</v>
      </c>
      <c r="AC2611">
        <v>750666</v>
      </c>
      <c r="AF2611">
        <v>95134200</v>
      </c>
      <c r="AG2611">
        <v>28887028</v>
      </c>
      <c r="AH2611">
        <v>430668</v>
      </c>
      <c r="AI2611">
        <v>1986950</v>
      </c>
      <c r="AJ2611">
        <v>2417618</v>
      </c>
      <c r="AK2611">
        <v>4387483</v>
      </c>
      <c r="AL2611">
        <v>5307525</v>
      </c>
      <c r="AM2611">
        <v>88591832</v>
      </c>
      <c r="AN2611">
        <v>35090224</v>
      </c>
      <c r="AO2611">
        <v>10829745</v>
      </c>
    </row>
    <row r="2612" spans="1:52">
      <c r="A2612">
        <v>1996</v>
      </c>
      <c r="B2612">
        <v>196121</v>
      </c>
      <c r="C2612" t="s">
        <v>252</v>
      </c>
      <c r="D2612" t="s">
        <v>129</v>
      </c>
      <c r="E2612">
        <f t="shared" si="40"/>
        <v>0</v>
      </c>
      <c r="F2612">
        <f>IF(ISNA(VLOOKUP(B2612,criteria!$U$2:$U$174,1,0)),0,1)</f>
        <v>1</v>
      </c>
      <c r="G2612" t="s">
        <v>636</v>
      </c>
      <c r="H2612" t="s">
        <v>636</v>
      </c>
      <c r="N2612">
        <v>14420</v>
      </c>
      <c r="O2612" t="s">
        <v>130</v>
      </c>
      <c r="V2612">
        <v>28953870</v>
      </c>
      <c r="Y2612">
        <v>121653</v>
      </c>
      <c r="Z2612">
        <v>7124275</v>
      </c>
      <c r="AA2612">
        <v>39761628</v>
      </c>
      <c r="AB2612">
        <v>3415344</v>
      </c>
      <c r="AC2612">
        <v>719561</v>
      </c>
      <c r="AF2612">
        <v>93972848</v>
      </c>
      <c r="AG2612">
        <v>30453046</v>
      </c>
      <c r="AH2612">
        <v>790524</v>
      </c>
      <c r="AI2612">
        <v>2061598</v>
      </c>
      <c r="AJ2612">
        <v>2852122</v>
      </c>
      <c r="AK2612">
        <v>5457230</v>
      </c>
      <c r="AL2612">
        <v>5621377</v>
      </c>
      <c r="AM2612">
        <v>94243888</v>
      </c>
      <c r="AN2612">
        <v>35747660</v>
      </c>
      <c r="AO2612">
        <v>11576219</v>
      </c>
      <c r="AT2612">
        <v>497</v>
      </c>
      <c r="AU2612">
        <v>0.52400000000000002</v>
      </c>
    </row>
    <row r="2613" spans="1:52">
      <c r="A2613">
        <v>1997</v>
      </c>
      <c r="B2613">
        <v>196121</v>
      </c>
      <c r="C2613" t="s">
        <v>252</v>
      </c>
      <c r="D2613" t="s">
        <v>129</v>
      </c>
      <c r="E2613">
        <f t="shared" si="40"/>
        <v>0</v>
      </c>
      <c r="F2613">
        <f>IF(ISNA(VLOOKUP(B2613,criteria!$U$2:$U$174,1,0)),0,1)</f>
        <v>1</v>
      </c>
      <c r="G2613" t="s">
        <v>636</v>
      </c>
      <c r="H2613" t="s">
        <v>636</v>
      </c>
      <c r="N2613">
        <v>14420</v>
      </c>
      <c r="O2613" t="s">
        <v>130</v>
      </c>
      <c r="V2613">
        <v>28175542</v>
      </c>
      <c r="Y2613">
        <v>72841</v>
      </c>
      <c r="Z2613">
        <v>7522131</v>
      </c>
      <c r="AA2613">
        <v>42214372</v>
      </c>
      <c r="AB2613">
        <v>5131439</v>
      </c>
      <c r="AC2613">
        <v>695450</v>
      </c>
      <c r="AF2613">
        <v>97468952</v>
      </c>
      <c r="AG2613">
        <v>35042368</v>
      </c>
      <c r="AH2613">
        <v>547972</v>
      </c>
      <c r="AI2613">
        <v>1607161</v>
      </c>
      <c r="AJ2613">
        <v>2155133</v>
      </c>
      <c r="AK2613">
        <v>5391873</v>
      </c>
      <c r="AL2613">
        <v>6533849</v>
      </c>
      <c r="AM2613">
        <v>99215440</v>
      </c>
      <c r="AN2613">
        <v>36840864</v>
      </c>
      <c r="AO2613">
        <v>11443977</v>
      </c>
      <c r="AT2613">
        <v>407</v>
      </c>
      <c r="AU2613">
        <v>0.502</v>
      </c>
      <c r="AW2613">
        <v>0.28601100000000002</v>
      </c>
      <c r="AX2613">
        <v>0.54882299999999995</v>
      </c>
      <c r="AY2613">
        <v>8.8988899999999996E-2</v>
      </c>
      <c r="AZ2613">
        <v>34728.5</v>
      </c>
    </row>
    <row r="2614" spans="1:52">
      <c r="A2614">
        <v>1998</v>
      </c>
      <c r="B2614">
        <v>196121</v>
      </c>
      <c r="C2614" t="s">
        <v>252</v>
      </c>
      <c r="D2614" t="s">
        <v>129</v>
      </c>
      <c r="E2614">
        <f t="shared" si="40"/>
        <v>0</v>
      </c>
      <c r="F2614">
        <f>IF(ISNA(VLOOKUP(B2614,criteria!$U$2:$U$174,1,0)),0,1)</f>
        <v>1</v>
      </c>
      <c r="G2614" t="s">
        <v>636</v>
      </c>
      <c r="H2614" t="s">
        <v>636</v>
      </c>
      <c r="N2614">
        <v>14420</v>
      </c>
      <c r="O2614" t="s">
        <v>130</v>
      </c>
      <c r="V2614">
        <v>28559040</v>
      </c>
      <c r="Y2614">
        <v>98532</v>
      </c>
      <c r="Z2614">
        <v>8387298</v>
      </c>
      <c r="AA2614">
        <v>41775696</v>
      </c>
      <c r="AB2614">
        <v>6070383</v>
      </c>
      <c r="AC2614">
        <v>808502</v>
      </c>
      <c r="AF2614">
        <v>100241280</v>
      </c>
      <c r="AG2614">
        <v>35522124</v>
      </c>
      <c r="AH2614">
        <v>731184</v>
      </c>
      <c r="AI2614">
        <v>1822531</v>
      </c>
      <c r="AJ2614">
        <v>2553715</v>
      </c>
      <c r="AK2614">
        <v>5417988</v>
      </c>
      <c r="AL2614">
        <v>6962337</v>
      </c>
      <c r="AM2614">
        <v>104464864</v>
      </c>
      <c r="AN2614">
        <v>39805200</v>
      </c>
      <c r="AO2614">
        <v>11162886</v>
      </c>
      <c r="AT2614">
        <v>422</v>
      </c>
      <c r="AU2614">
        <v>0.46600000000000003</v>
      </c>
      <c r="AW2614">
        <v>0.26892899999999997</v>
      </c>
      <c r="AX2614">
        <v>0.56142000000000003</v>
      </c>
      <c r="AY2614">
        <v>9.3308199999999994E-2</v>
      </c>
      <c r="AZ2614">
        <v>36359</v>
      </c>
    </row>
    <row r="2615" spans="1:52">
      <c r="A2615">
        <v>1999</v>
      </c>
      <c r="B2615">
        <v>196121</v>
      </c>
      <c r="C2615" t="s">
        <v>252</v>
      </c>
      <c r="D2615" t="s">
        <v>129</v>
      </c>
      <c r="E2615">
        <f t="shared" si="40"/>
        <v>0</v>
      </c>
      <c r="F2615">
        <f>IF(ISNA(VLOOKUP(B2615,criteria!$U$2:$U$174,1,0)),0,1)</f>
        <v>1</v>
      </c>
      <c r="G2615" t="s">
        <v>636</v>
      </c>
      <c r="H2615" t="s">
        <v>636</v>
      </c>
      <c r="N2615">
        <v>14420</v>
      </c>
      <c r="O2615" t="s">
        <v>130</v>
      </c>
      <c r="V2615">
        <v>28114376</v>
      </c>
      <c r="Y2615">
        <v>84675</v>
      </c>
      <c r="Z2615">
        <v>7828868</v>
      </c>
      <c r="AA2615">
        <v>45371516</v>
      </c>
      <c r="AB2615">
        <v>5190666</v>
      </c>
      <c r="AC2615">
        <v>473693</v>
      </c>
      <c r="AF2615">
        <v>102991976</v>
      </c>
      <c r="AG2615">
        <v>36890280</v>
      </c>
      <c r="AH2615">
        <v>598403</v>
      </c>
      <c r="AI2615">
        <v>2080056</v>
      </c>
      <c r="AJ2615">
        <v>2678459</v>
      </c>
      <c r="AK2615">
        <v>5837983</v>
      </c>
      <c r="AL2615">
        <v>6896401</v>
      </c>
      <c r="AM2615">
        <v>104777016</v>
      </c>
      <c r="AN2615">
        <v>41788592</v>
      </c>
      <c r="AO2615">
        <v>11894559</v>
      </c>
      <c r="AW2615">
        <v>0.25509900000000002</v>
      </c>
      <c r="AX2615">
        <v>0.58055000000000001</v>
      </c>
      <c r="AY2615">
        <v>9.3112600000000004E-2</v>
      </c>
      <c r="AZ2615">
        <v>40159</v>
      </c>
    </row>
    <row r="2616" spans="1:52">
      <c r="A2616">
        <v>2000</v>
      </c>
      <c r="B2616">
        <v>196121</v>
      </c>
      <c r="C2616" t="s">
        <v>252</v>
      </c>
      <c r="D2616" t="s">
        <v>129</v>
      </c>
      <c r="E2616">
        <f t="shared" si="40"/>
        <v>0</v>
      </c>
      <c r="F2616">
        <f>IF(ISNA(VLOOKUP(B2616,criteria!$U$2:$U$174,1,0)),0,1)</f>
        <v>1</v>
      </c>
      <c r="G2616" t="s">
        <v>636</v>
      </c>
      <c r="H2616" t="s">
        <v>636</v>
      </c>
      <c r="N2616">
        <v>14420</v>
      </c>
      <c r="O2616" t="s">
        <v>130</v>
      </c>
      <c r="V2616">
        <v>28735946</v>
      </c>
      <c r="Y2616">
        <v>68186</v>
      </c>
      <c r="Z2616">
        <v>7859337</v>
      </c>
      <c r="AA2616">
        <v>50941060</v>
      </c>
      <c r="AB2616">
        <v>4328562</v>
      </c>
      <c r="AC2616">
        <v>349423</v>
      </c>
      <c r="AF2616">
        <v>111762696</v>
      </c>
      <c r="AG2616">
        <v>37868344</v>
      </c>
      <c r="AH2616">
        <v>576825</v>
      </c>
      <c r="AI2616">
        <v>2169134</v>
      </c>
      <c r="AJ2616">
        <v>2745959</v>
      </c>
      <c r="AK2616">
        <v>5130160</v>
      </c>
      <c r="AL2616">
        <v>5704468</v>
      </c>
      <c r="AM2616">
        <v>115052976</v>
      </c>
      <c r="AN2616">
        <v>42897876</v>
      </c>
      <c r="AO2616">
        <v>12200161</v>
      </c>
      <c r="AW2616">
        <v>0.23755699999999999</v>
      </c>
      <c r="AX2616">
        <v>0.59785100000000002</v>
      </c>
      <c r="AY2616">
        <v>8.0882399999999993E-2</v>
      </c>
      <c r="AZ2616">
        <v>42744</v>
      </c>
    </row>
    <row r="2617" spans="1:52">
      <c r="A2617">
        <v>2001</v>
      </c>
      <c r="B2617">
        <v>196121</v>
      </c>
      <c r="C2617" t="s">
        <v>252</v>
      </c>
      <c r="D2617" t="s">
        <v>129</v>
      </c>
      <c r="E2617">
        <f t="shared" si="40"/>
        <v>1</v>
      </c>
      <c r="F2617">
        <f>IF(ISNA(VLOOKUP(B2617,criteria!$U$2:$U$174,1,0)),0,1)</f>
        <v>1</v>
      </c>
      <c r="G2617">
        <v>0.5334094802969731</v>
      </c>
      <c r="H2617">
        <v>0.29978586723768735</v>
      </c>
      <c r="I2617">
        <v>7004</v>
      </c>
      <c r="J2617">
        <v>3736</v>
      </c>
      <c r="K2617">
        <v>1057</v>
      </c>
      <c r="L2617">
        <v>63</v>
      </c>
      <c r="M2617">
        <v>1120</v>
      </c>
      <c r="N2617">
        <v>14420</v>
      </c>
      <c r="O2617" t="s">
        <v>130</v>
      </c>
      <c r="V2617">
        <v>30078736</v>
      </c>
      <c r="Y2617">
        <v>84710</v>
      </c>
      <c r="Z2617">
        <v>9343163</v>
      </c>
      <c r="AA2617">
        <v>53498804</v>
      </c>
      <c r="AB2617">
        <v>4133407</v>
      </c>
      <c r="AC2617">
        <v>284030</v>
      </c>
      <c r="AF2617">
        <v>118295480</v>
      </c>
      <c r="AG2617">
        <v>38550052</v>
      </c>
      <c r="AH2617">
        <v>933499</v>
      </c>
      <c r="AI2617">
        <v>2318345</v>
      </c>
      <c r="AJ2617">
        <v>3251844</v>
      </c>
      <c r="AK2617">
        <v>5312111</v>
      </c>
      <c r="AL2617">
        <v>6222249</v>
      </c>
      <c r="AM2617">
        <v>114934632</v>
      </c>
      <c r="AN2617">
        <v>45329916</v>
      </c>
      <c r="AO2617">
        <v>13669230</v>
      </c>
      <c r="AT2617">
        <v>440</v>
      </c>
      <c r="AU2617">
        <v>0.51500000000000001</v>
      </c>
      <c r="AW2617">
        <v>0.22161900000000001</v>
      </c>
      <c r="AX2617">
        <v>0.57794699999999999</v>
      </c>
      <c r="AY2617">
        <v>7.3601299999999995E-2</v>
      </c>
      <c r="AZ2617">
        <v>44863</v>
      </c>
    </row>
    <row r="2618" spans="1:52">
      <c r="A2618">
        <v>2002</v>
      </c>
      <c r="B2618">
        <v>196121</v>
      </c>
      <c r="C2618" t="s">
        <v>252</v>
      </c>
      <c r="D2618" t="s">
        <v>129</v>
      </c>
      <c r="E2618">
        <f t="shared" si="40"/>
        <v>1</v>
      </c>
      <c r="F2618">
        <f>IF(ISNA(VLOOKUP(B2618,criteria!$U$2:$U$174,1,0)),0,1)</f>
        <v>1</v>
      </c>
      <c r="G2618">
        <v>0.55448394990643446</v>
      </c>
      <c r="H2618">
        <v>0.29828660436137072</v>
      </c>
      <c r="I2618">
        <v>6947</v>
      </c>
      <c r="J2618">
        <v>3852</v>
      </c>
      <c r="K2618">
        <v>1086</v>
      </c>
      <c r="L2618">
        <v>63</v>
      </c>
      <c r="M2618">
        <v>1149</v>
      </c>
      <c r="N2618">
        <v>14420</v>
      </c>
      <c r="O2618" t="s">
        <v>130</v>
      </c>
      <c r="V2618">
        <v>31325836</v>
      </c>
      <c r="W2618">
        <v>22583796</v>
      </c>
      <c r="Y2618">
        <v>5305000</v>
      </c>
      <c r="Z2618">
        <v>11336767</v>
      </c>
      <c r="AA2618">
        <v>52327096</v>
      </c>
      <c r="AB2618">
        <v>3000</v>
      </c>
      <c r="AC2618">
        <v>152250</v>
      </c>
      <c r="AD2618">
        <v>65304444</v>
      </c>
      <c r="AE2618">
        <v>41438144</v>
      </c>
      <c r="AF2618">
        <v>107579664</v>
      </c>
      <c r="AG2618">
        <v>47765448</v>
      </c>
      <c r="AH2618">
        <v>1260564.75</v>
      </c>
      <c r="AI2618">
        <v>2958589.5</v>
      </c>
      <c r="AJ2618">
        <v>4219154</v>
      </c>
      <c r="AK2618">
        <v>5650797.5</v>
      </c>
      <c r="AL2618">
        <v>7088807</v>
      </c>
      <c r="AM2618">
        <v>108314744</v>
      </c>
      <c r="AN2618">
        <v>47740504</v>
      </c>
      <c r="AO2618">
        <v>15873812</v>
      </c>
      <c r="AR2618">
        <v>107579664</v>
      </c>
      <c r="AS2618">
        <v>108314744</v>
      </c>
      <c r="AT2618">
        <v>432</v>
      </c>
      <c r="AU2618">
        <v>0.49299999999999999</v>
      </c>
      <c r="AW2618">
        <v>0.210262</v>
      </c>
      <c r="AX2618">
        <v>0.56334300000000004</v>
      </c>
      <c r="AY2618">
        <v>6.5591099999999999E-2</v>
      </c>
      <c r="AZ2618">
        <v>45609</v>
      </c>
    </row>
    <row r="2619" spans="1:52">
      <c r="A2619">
        <v>2003</v>
      </c>
      <c r="B2619">
        <v>196121</v>
      </c>
      <c r="C2619" t="s">
        <v>252</v>
      </c>
      <c r="D2619" t="s">
        <v>129</v>
      </c>
      <c r="E2619">
        <f t="shared" si="40"/>
        <v>1</v>
      </c>
      <c r="F2619">
        <f>IF(ISNA(VLOOKUP(B2619,criteria!$U$2:$U$174,1,0)),0,1)</f>
        <v>1</v>
      </c>
      <c r="G2619">
        <v>0.36677908937605397</v>
      </c>
      <c r="H2619">
        <v>0.40076628352490423</v>
      </c>
      <c r="I2619">
        <v>7116</v>
      </c>
      <c r="J2619">
        <v>2610</v>
      </c>
      <c r="K2619">
        <v>1046</v>
      </c>
      <c r="L2619">
        <v>0</v>
      </c>
      <c r="M2619">
        <v>1046</v>
      </c>
      <c r="N2619" t="s">
        <v>185</v>
      </c>
      <c r="O2619" t="s">
        <v>130</v>
      </c>
      <c r="V2619">
        <v>38821776</v>
      </c>
      <c r="W2619">
        <v>27294084</v>
      </c>
      <c r="Y2619">
        <v>4816884</v>
      </c>
      <c r="Z2619">
        <v>11580445</v>
      </c>
      <c r="AA2619">
        <v>56578024</v>
      </c>
      <c r="AB2619">
        <v>1171662</v>
      </c>
      <c r="AC2619">
        <v>186286</v>
      </c>
      <c r="AD2619">
        <v>72549816</v>
      </c>
      <c r="AE2619">
        <v>45157340</v>
      </c>
      <c r="AF2619">
        <v>118613824</v>
      </c>
      <c r="AG2619">
        <v>55441864</v>
      </c>
      <c r="AH2619">
        <v>1243769.1299999999</v>
      </c>
      <c r="AI2619">
        <v>2981176.25</v>
      </c>
      <c r="AJ2619">
        <v>4224945.5</v>
      </c>
      <c r="AK2619">
        <v>6113128</v>
      </c>
      <c r="AL2619">
        <v>7435427.5</v>
      </c>
      <c r="AM2619">
        <v>118594600</v>
      </c>
      <c r="AN2619">
        <v>46121220</v>
      </c>
      <c r="AO2619">
        <v>15765166</v>
      </c>
      <c r="AP2619">
        <v>2786072</v>
      </c>
      <c r="AQ2619">
        <v>2997776</v>
      </c>
      <c r="AR2619">
        <v>118613824</v>
      </c>
      <c r="AS2619">
        <v>118594600</v>
      </c>
      <c r="AT2619">
        <v>493</v>
      </c>
      <c r="AU2619">
        <v>0.50700000000000001</v>
      </c>
      <c r="AW2619">
        <v>0.214363</v>
      </c>
      <c r="AX2619">
        <v>0.584233</v>
      </c>
      <c r="AY2619">
        <v>6.2634999999999996E-2</v>
      </c>
      <c r="AZ2619">
        <v>45437.5</v>
      </c>
    </row>
    <row r="2620" spans="1:52">
      <c r="A2620">
        <v>2004</v>
      </c>
      <c r="B2620">
        <v>196121</v>
      </c>
      <c r="C2620" t="s">
        <v>252</v>
      </c>
      <c r="D2620" t="s">
        <v>129</v>
      </c>
      <c r="E2620">
        <f t="shared" si="40"/>
        <v>1</v>
      </c>
      <c r="F2620">
        <f>IF(ISNA(VLOOKUP(B2620,criteria!$U$2:$U$174,1,0)),0,1)</f>
        <v>1</v>
      </c>
      <c r="G2620">
        <v>0.34530578283178476</v>
      </c>
      <c r="H2620">
        <v>0.42369477911646586</v>
      </c>
      <c r="I2620">
        <v>7211</v>
      </c>
      <c r="J2620">
        <v>2490</v>
      </c>
      <c r="K2620">
        <v>1053</v>
      </c>
      <c r="L2620">
        <v>2</v>
      </c>
      <c r="M2620">
        <v>1055</v>
      </c>
      <c r="N2620" t="s">
        <v>185</v>
      </c>
      <c r="O2620" t="s">
        <v>130</v>
      </c>
      <c r="P2620" t="s">
        <v>50</v>
      </c>
      <c r="V2620">
        <v>39600272</v>
      </c>
      <c r="W2620">
        <v>27943598</v>
      </c>
      <c r="Y2620">
        <v>3658600</v>
      </c>
      <c r="Z2620">
        <v>11618807</v>
      </c>
      <c r="AA2620">
        <v>56278104</v>
      </c>
      <c r="AB2620">
        <v>1323516</v>
      </c>
      <c r="AC2620">
        <v>678443</v>
      </c>
      <c r="AD2620">
        <v>73442744</v>
      </c>
      <c r="AE2620">
        <v>46003664</v>
      </c>
      <c r="AF2620">
        <v>120211424</v>
      </c>
      <c r="AG2620">
        <v>57943012</v>
      </c>
      <c r="AH2620">
        <v>1263132.3799999999</v>
      </c>
      <c r="AI2620">
        <v>2861656.5</v>
      </c>
      <c r="AJ2620">
        <v>4124789</v>
      </c>
      <c r="AK2620">
        <v>6836466.5</v>
      </c>
      <c r="AL2620">
        <v>7707778.5</v>
      </c>
      <c r="AM2620">
        <v>120397392</v>
      </c>
      <c r="AN2620">
        <v>48010640</v>
      </c>
      <c r="AO2620">
        <v>19063122</v>
      </c>
      <c r="AP2620">
        <v>2997776</v>
      </c>
      <c r="AQ2620">
        <v>3083685</v>
      </c>
      <c r="AR2620">
        <v>120211424</v>
      </c>
      <c r="AS2620">
        <v>120397392</v>
      </c>
      <c r="AT2620">
        <v>507</v>
      </c>
      <c r="AU2620">
        <v>0.55300000000000005</v>
      </c>
      <c r="AW2620">
        <v>0.20871899999999999</v>
      </c>
      <c r="AX2620">
        <v>0.59264300000000003</v>
      </c>
      <c r="AY2620">
        <v>6.0218000000000001E-2</v>
      </c>
      <c r="AZ2620">
        <v>48486</v>
      </c>
    </row>
    <row r="2621" spans="1:52">
      <c r="A2621">
        <v>2005</v>
      </c>
      <c r="B2621">
        <v>196121</v>
      </c>
      <c r="C2621" t="s">
        <v>184</v>
      </c>
      <c r="D2621" t="s">
        <v>129</v>
      </c>
      <c r="E2621">
        <f t="shared" si="40"/>
        <v>0</v>
      </c>
      <c r="F2621">
        <f>IF(ISNA(VLOOKUP(B2621,criteria!$U$2:$U$174,1,0)),0,1)</f>
        <v>1</v>
      </c>
      <c r="G2621">
        <v>0.46391092910161247</v>
      </c>
      <c r="H2621">
        <v>0.27255172413793105</v>
      </c>
      <c r="I2621">
        <v>7814</v>
      </c>
      <c r="J2621">
        <v>3625</v>
      </c>
      <c r="K2621">
        <v>987</v>
      </c>
      <c r="L2621">
        <v>1</v>
      </c>
      <c r="M2621">
        <v>988</v>
      </c>
      <c r="N2621" t="s">
        <v>185</v>
      </c>
      <c r="O2621" t="s">
        <v>130</v>
      </c>
      <c r="P2621" t="s">
        <v>50</v>
      </c>
      <c r="Q2621" t="s">
        <v>52</v>
      </c>
      <c r="V2621">
        <v>38926856</v>
      </c>
      <c r="W2621">
        <v>27246516</v>
      </c>
      <c r="Y2621">
        <v>3369481</v>
      </c>
      <c r="Z2621">
        <v>11726492</v>
      </c>
      <c r="AA2621">
        <v>65087028</v>
      </c>
      <c r="AB2621">
        <v>1500705</v>
      </c>
      <c r="AC2621">
        <v>365058</v>
      </c>
      <c r="AD2621">
        <v>73160040</v>
      </c>
      <c r="AE2621">
        <v>56438324</v>
      </c>
      <c r="AF2621">
        <v>129868016</v>
      </c>
      <c r="AG2621">
        <v>61444980</v>
      </c>
      <c r="AH2621">
        <v>935828.69</v>
      </c>
      <c r="AI2621">
        <v>2631262.75</v>
      </c>
      <c r="AJ2621">
        <v>3567091.5</v>
      </c>
      <c r="AK2621">
        <v>7432788.5</v>
      </c>
      <c r="AL2621">
        <v>8333197</v>
      </c>
      <c r="AM2621">
        <v>129602816</v>
      </c>
      <c r="AN2621">
        <v>49601200</v>
      </c>
      <c r="AO2621">
        <v>21201032</v>
      </c>
      <c r="AP2621">
        <v>3083685</v>
      </c>
      <c r="AQ2621">
        <v>3526327</v>
      </c>
      <c r="AR2621">
        <v>129868016</v>
      </c>
      <c r="AS2621">
        <v>129602816</v>
      </c>
      <c r="AT2621">
        <v>597</v>
      </c>
      <c r="AU2621">
        <v>0.56200000000000006</v>
      </c>
      <c r="AW2621">
        <v>0.20377700000000001</v>
      </c>
      <c r="AX2621">
        <v>0.58090699999999995</v>
      </c>
      <c r="AY2621">
        <v>5.9533200000000001E-2</v>
      </c>
      <c r="AZ2621">
        <v>49907</v>
      </c>
    </row>
    <row r="2622" spans="1:52">
      <c r="A2622">
        <v>2006</v>
      </c>
      <c r="B2622">
        <v>196121</v>
      </c>
      <c r="C2622" t="s">
        <v>184</v>
      </c>
      <c r="D2622" t="s">
        <v>129</v>
      </c>
      <c r="E2622">
        <f t="shared" si="40"/>
        <v>1</v>
      </c>
      <c r="F2622">
        <f>IF(ISNA(VLOOKUP(B2622,criteria!$U$2:$U$174,1,0)),0,1)</f>
        <v>1</v>
      </c>
      <c r="G2622">
        <v>0.43858142103325559</v>
      </c>
      <c r="H2622">
        <v>0.28455512031337438</v>
      </c>
      <c r="I2622">
        <v>8149</v>
      </c>
      <c r="J2622">
        <v>3574</v>
      </c>
      <c r="K2622">
        <v>1015</v>
      </c>
      <c r="L2622">
        <v>2</v>
      </c>
      <c r="M2622">
        <v>1017</v>
      </c>
      <c r="N2622" t="s">
        <v>185</v>
      </c>
      <c r="O2622" t="s">
        <v>130</v>
      </c>
      <c r="P2622" t="s">
        <v>50</v>
      </c>
      <c r="Q2622" t="s">
        <v>52</v>
      </c>
      <c r="V2622">
        <v>38488028</v>
      </c>
      <c r="W2622">
        <v>26673910</v>
      </c>
      <c r="Y2622">
        <v>2767825</v>
      </c>
      <c r="Z2622">
        <v>11697565</v>
      </c>
      <c r="AA2622">
        <v>70595216</v>
      </c>
      <c r="AB2622">
        <v>1692959</v>
      </c>
      <c r="AC2622">
        <v>1036609</v>
      </c>
      <c r="AD2622">
        <v>74368224</v>
      </c>
      <c r="AE2622">
        <v>63254916</v>
      </c>
      <c r="AF2622">
        <v>137729808</v>
      </c>
      <c r="AG2622">
        <v>69457304</v>
      </c>
      <c r="AH2622">
        <v>974416.81</v>
      </c>
      <c r="AI2622">
        <v>2365381.25</v>
      </c>
      <c r="AJ2622">
        <v>3339798</v>
      </c>
      <c r="AK2622">
        <v>8344957.5</v>
      </c>
      <c r="AL2622">
        <v>9574150</v>
      </c>
      <c r="AM2622">
        <v>144369888</v>
      </c>
      <c r="AN2622">
        <v>51159764</v>
      </c>
      <c r="AO2622">
        <v>31803532</v>
      </c>
      <c r="AP2622">
        <v>3526327</v>
      </c>
      <c r="AQ2622">
        <v>3885678</v>
      </c>
      <c r="AR2622">
        <v>137729808</v>
      </c>
      <c r="AS2622">
        <v>144369888</v>
      </c>
      <c r="AT2622">
        <v>598</v>
      </c>
      <c r="AU2622">
        <v>0.58499999999999996</v>
      </c>
      <c r="AW2622">
        <v>0.19062999999999999</v>
      </c>
      <c r="AX2622">
        <v>0.580565</v>
      </c>
      <c r="AY2622">
        <v>5.4536399999999999E-2</v>
      </c>
      <c r="AZ2622">
        <v>50956.5</v>
      </c>
    </row>
    <row r="2623" spans="1:52">
      <c r="A2623">
        <v>2007</v>
      </c>
      <c r="B2623">
        <v>196121</v>
      </c>
      <c r="C2623" t="s">
        <v>184</v>
      </c>
      <c r="D2623" t="s">
        <v>129</v>
      </c>
      <c r="E2623">
        <f t="shared" si="40"/>
        <v>1</v>
      </c>
      <c r="F2623">
        <f>IF(ISNA(VLOOKUP(B2623,criteria!$U$2:$U$174,1,0)),0,1)</f>
        <v>1</v>
      </c>
      <c r="G2623">
        <v>0.41903309082375029</v>
      </c>
      <c r="H2623">
        <v>0.29067488098571831</v>
      </c>
      <c r="I2623">
        <v>8522</v>
      </c>
      <c r="J2623">
        <v>3571</v>
      </c>
      <c r="K2623">
        <v>1038</v>
      </c>
      <c r="L2623">
        <v>0</v>
      </c>
      <c r="M2623">
        <v>1038</v>
      </c>
      <c r="N2623" t="s">
        <v>185</v>
      </c>
      <c r="O2623" t="s">
        <v>130</v>
      </c>
      <c r="P2623" t="s">
        <v>50</v>
      </c>
      <c r="Q2623" t="s">
        <v>52</v>
      </c>
      <c r="V2623">
        <v>38401164</v>
      </c>
      <c r="W2623">
        <v>26522912</v>
      </c>
      <c r="Y2623">
        <v>3346994</v>
      </c>
      <c r="Z2623">
        <v>12021813</v>
      </c>
      <c r="AA2623">
        <v>77962832</v>
      </c>
      <c r="AB2623">
        <v>1793158</v>
      </c>
      <c r="AC2623">
        <v>943832</v>
      </c>
      <c r="AD2623">
        <v>77149360</v>
      </c>
      <c r="AE2623">
        <v>69636760</v>
      </c>
      <c r="AF2623">
        <v>147001264</v>
      </c>
      <c r="AG2623">
        <v>72175328</v>
      </c>
      <c r="AH2623">
        <v>384832.09</v>
      </c>
      <c r="AI2623">
        <v>2733045.5</v>
      </c>
      <c r="AJ2623">
        <v>3117877.5</v>
      </c>
      <c r="AK2623">
        <v>8468108</v>
      </c>
      <c r="AL2623">
        <v>9501500</v>
      </c>
      <c r="AM2623">
        <v>151711584</v>
      </c>
      <c r="AN2623">
        <v>53609840</v>
      </c>
      <c r="AO2623">
        <v>32534210</v>
      </c>
      <c r="AP2623">
        <v>3885678</v>
      </c>
      <c r="AQ2623">
        <v>4303859</v>
      </c>
      <c r="AR2623">
        <v>147001264</v>
      </c>
      <c r="AS2623">
        <v>151711584</v>
      </c>
      <c r="AT2623">
        <v>608</v>
      </c>
      <c r="AU2623">
        <v>0.623</v>
      </c>
      <c r="AW2623">
        <v>0.181951</v>
      </c>
      <c r="AX2623">
        <v>0.58268299999999995</v>
      </c>
      <c r="AY2623">
        <v>4.9756099999999998E-2</v>
      </c>
      <c r="AZ2623">
        <v>52800</v>
      </c>
    </row>
    <row r="2624" spans="1:52">
      <c r="A2624">
        <v>2008</v>
      </c>
      <c r="B2624">
        <v>196121</v>
      </c>
      <c r="C2624" t="s">
        <v>184</v>
      </c>
      <c r="D2624" t="s">
        <v>129</v>
      </c>
      <c r="E2624">
        <f t="shared" si="40"/>
        <v>0</v>
      </c>
      <c r="F2624">
        <f>IF(ISNA(VLOOKUP(B2624,criteria!$U$2:$U$174,1,0)),0,1)</f>
        <v>1</v>
      </c>
      <c r="G2624">
        <v>0.44177881802223523</v>
      </c>
      <c r="H2624">
        <v>0.26357615894039738</v>
      </c>
      <c r="I2624">
        <v>8545</v>
      </c>
      <c r="J2624">
        <v>3775</v>
      </c>
      <c r="K2624">
        <v>992</v>
      </c>
      <c r="L2624">
        <v>3</v>
      </c>
      <c r="M2624">
        <v>995</v>
      </c>
      <c r="N2624" t="s">
        <v>185</v>
      </c>
      <c r="O2624" t="s">
        <v>130</v>
      </c>
      <c r="P2624" t="s">
        <v>50</v>
      </c>
      <c r="Q2624" t="s">
        <v>52</v>
      </c>
      <c r="V2624">
        <v>41362280</v>
      </c>
      <c r="W2624">
        <v>28679928</v>
      </c>
      <c r="Y2624">
        <v>3743984</v>
      </c>
      <c r="Z2624">
        <v>12490648</v>
      </c>
      <c r="AA2624">
        <v>79706576</v>
      </c>
      <c r="AB2624">
        <v>1716933</v>
      </c>
      <c r="AC2624">
        <v>287934</v>
      </c>
      <c r="AD2624">
        <v>65272292</v>
      </c>
      <c r="AE2624">
        <v>85702624</v>
      </c>
      <c r="AF2624">
        <v>151302400</v>
      </c>
      <c r="AG2624">
        <v>72891648</v>
      </c>
      <c r="AH2624">
        <v>995872.69</v>
      </c>
      <c r="AI2624">
        <v>2818770</v>
      </c>
      <c r="AJ2624">
        <v>3814642.75</v>
      </c>
      <c r="AK2624">
        <v>9591232</v>
      </c>
      <c r="AL2624">
        <v>10338573</v>
      </c>
      <c r="AM2624">
        <v>161539008</v>
      </c>
      <c r="AN2624">
        <v>57908896</v>
      </c>
      <c r="AO2624">
        <v>32398256</v>
      </c>
      <c r="AP2624">
        <v>4440025</v>
      </c>
      <c r="AQ2624">
        <v>3927715</v>
      </c>
      <c r="AR2624">
        <v>151302400</v>
      </c>
      <c r="AS2624">
        <v>161539008</v>
      </c>
      <c r="AT2624">
        <v>647</v>
      </c>
      <c r="AU2624">
        <v>0.61899999999999999</v>
      </c>
      <c r="AW2624">
        <v>0.20671400000000001</v>
      </c>
      <c r="AX2624">
        <v>0.57269099999999995</v>
      </c>
      <c r="AY2624">
        <v>5.9061099999999998E-2</v>
      </c>
      <c r="AZ2624">
        <v>54028.5</v>
      </c>
    </row>
    <row r="2625" spans="1:52">
      <c r="A2625">
        <v>2009</v>
      </c>
      <c r="B2625">
        <v>196121</v>
      </c>
      <c r="C2625" t="s">
        <v>184</v>
      </c>
      <c r="D2625" t="s">
        <v>129</v>
      </c>
      <c r="E2625">
        <f t="shared" si="40"/>
        <v>1</v>
      </c>
      <c r="F2625">
        <f>IF(ISNA(VLOOKUP(B2625,criteria!$U$2:$U$174,1,0)),0,1)</f>
        <v>1</v>
      </c>
      <c r="G2625">
        <v>0.44689193864606158</v>
      </c>
      <c r="H2625">
        <v>0.28154838709677421</v>
      </c>
      <c r="I2625">
        <v>8671</v>
      </c>
      <c r="J2625">
        <v>3875</v>
      </c>
      <c r="K2625">
        <v>1090</v>
      </c>
      <c r="L2625">
        <v>1</v>
      </c>
      <c r="M2625">
        <v>1091</v>
      </c>
      <c r="N2625" t="s">
        <v>185</v>
      </c>
      <c r="O2625" t="s">
        <v>130</v>
      </c>
      <c r="P2625" t="s">
        <v>50</v>
      </c>
      <c r="Q2625" t="s">
        <v>52</v>
      </c>
      <c r="R2625">
        <v>-77.953699999999998</v>
      </c>
      <c r="S2625">
        <v>43.209200000000003</v>
      </c>
      <c r="V2625">
        <v>45862184</v>
      </c>
      <c r="W2625">
        <v>31299236</v>
      </c>
      <c r="Y2625">
        <v>3934300</v>
      </c>
      <c r="Z2625">
        <v>16476921</v>
      </c>
      <c r="AA2625">
        <v>75252064</v>
      </c>
      <c r="AB2625">
        <v>1211027</v>
      </c>
      <c r="AC2625">
        <v>269377</v>
      </c>
      <c r="AD2625">
        <v>69036520</v>
      </c>
      <c r="AE2625">
        <v>83863584</v>
      </c>
      <c r="AF2625">
        <v>153166288</v>
      </c>
      <c r="AG2625">
        <v>76397624</v>
      </c>
      <c r="AH2625">
        <v>913229</v>
      </c>
      <c r="AI2625">
        <v>2812803</v>
      </c>
      <c r="AJ2625">
        <v>3726032</v>
      </c>
      <c r="AK2625">
        <v>11811991</v>
      </c>
      <c r="AL2625">
        <v>11185895</v>
      </c>
      <c r="AM2625">
        <v>158019760</v>
      </c>
      <c r="AN2625">
        <v>61896820</v>
      </c>
      <c r="AO2625">
        <v>34043384</v>
      </c>
      <c r="AP2625">
        <v>3927715</v>
      </c>
      <c r="AQ2625">
        <v>4702852</v>
      </c>
      <c r="AR2625">
        <v>153166288</v>
      </c>
      <c r="AS2625">
        <v>158019760</v>
      </c>
      <c r="AT2625">
        <v>685</v>
      </c>
      <c r="AU2625">
        <v>0.65100000000000002</v>
      </c>
      <c r="AW2625">
        <v>0.209901</v>
      </c>
      <c r="AX2625">
        <v>0.56856399999999996</v>
      </c>
      <c r="AY2625">
        <v>5.4950499999999999E-2</v>
      </c>
      <c r="AZ2625">
        <v>54433.5</v>
      </c>
    </row>
    <row r="2626" spans="1:52">
      <c r="A2626">
        <v>2010</v>
      </c>
      <c r="B2626">
        <v>196121</v>
      </c>
      <c r="C2626" t="s">
        <v>184</v>
      </c>
      <c r="D2626" t="s">
        <v>129</v>
      </c>
      <c r="E2626">
        <f t="shared" ref="E2626:E2689" si="41">IF(M2626&gt;999,1,0)</f>
        <v>1</v>
      </c>
      <c r="F2626">
        <f>IF(ISNA(VLOOKUP(B2626,criteria!$U$2:$U$174,1,0)),0,1)</f>
        <v>1</v>
      </c>
      <c r="G2626">
        <v>0.41838351822503961</v>
      </c>
      <c r="H2626">
        <v>0.26464646464646463</v>
      </c>
      <c r="I2626">
        <v>9465</v>
      </c>
      <c r="J2626">
        <v>3960</v>
      </c>
      <c r="K2626">
        <v>1048</v>
      </c>
      <c r="L2626">
        <v>0</v>
      </c>
      <c r="M2626">
        <v>1048</v>
      </c>
      <c r="N2626" t="s">
        <v>185</v>
      </c>
      <c r="O2626" t="s">
        <v>130</v>
      </c>
      <c r="P2626" t="s">
        <v>50</v>
      </c>
      <c r="Q2626" t="s">
        <v>52</v>
      </c>
      <c r="R2626">
        <v>-77.953599999999994</v>
      </c>
      <c r="S2626">
        <v>43.209299999999999</v>
      </c>
      <c r="V2626">
        <v>47212448</v>
      </c>
      <c r="W2626">
        <v>32186582</v>
      </c>
      <c r="Y2626">
        <v>4058796</v>
      </c>
      <c r="Z2626">
        <v>18674332</v>
      </c>
      <c r="AA2626">
        <v>79022032</v>
      </c>
      <c r="AB2626">
        <v>1028678</v>
      </c>
      <c r="AC2626">
        <v>853625</v>
      </c>
      <c r="AD2626">
        <v>70129848</v>
      </c>
      <c r="AE2626">
        <v>90530344</v>
      </c>
      <c r="AF2626">
        <v>164549104</v>
      </c>
      <c r="AG2626">
        <v>82041592</v>
      </c>
      <c r="AH2626">
        <v>1060299</v>
      </c>
      <c r="AI2626">
        <v>2998641</v>
      </c>
      <c r="AJ2626">
        <v>4058940</v>
      </c>
      <c r="AK2626">
        <v>12383936</v>
      </c>
      <c r="AL2626">
        <v>12170064</v>
      </c>
      <c r="AM2626">
        <v>168092512</v>
      </c>
      <c r="AN2626">
        <v>63502356</v>
      </c>
      <c r="AO2626">
        <v>40143136</v>
      </c>
      <c r="AP2626">
        <v>4702852</v>
      </c>
      <c r="AQ2626">
        <v>5873710</v>
      </c>
      <c r="AR2626">
        <v>164549104</v>
      </c>
      <c r="AS2626">
        <v>168092512</v>
      </c>
      <c r="AT2626">
        <v>647</v>
      </c>
      <c r="AU2626">
        <v>0.65600000000000003</v>
      </c>
      <c r="AW2626">
        <v>0.21198900000000001</v>
      </c>
      <c r="AX2626">
        <v>0.55982600000000005</v>
      </c>
      <c r="AY2626">
        <v>5.4145499999999999E-2</v>
      </c>
      <c r="AZ2626">
        <v>53452</v>
      </c>
    </row>
    <row r="2627" spans="1:52">
      <c r="A2627">
        <v>2011</v>
      </c>
      <c r="B2627">
        <v>196121</v>
      </c>
      <c r="C2627" t="s">
        <v>184</v>
      </c>
      <c r="D2627" t="s">
        <v>129</v>
      </c>
      <c r="E2627">
        <f t="shared" si="41"/>
        <v>1</v>
      </c>
      <c r="F2627">
        <f>IF(ISNA(VLOOKUP(B2627,criteria!$U$2:$U$174,1,0)),0,1)</f>
        <v>1</v>
      </c>
      <c r="G2627">
        <v>0.41838351822503961</v>
      </c>
      <c r="H2627">
        <v>0.26464646464646463</v>
      </c>
      <c r="I2627">
        <v>9465</v>
      </c>
      <c r="J2627">
        <v>3960</v>
      </c>
      <c r="K2627">
        <v>1048</v>
      </c>
      <c r="L2627">
        <v>0</v>
      </c>
      <c r="M2627">
        <v>1048</v>
      </c>
      <c r="N2627" t="s">
        <v>185</v>
      </c>
      <c r="O2627" t="s">
        <v>130</v>
      </c>
      <c r="P2627" t="s">
        <v>50</v>
      </c>
      <c r="Q2627" t="s">
        <v>52</v>
      </c>
      <c r="R2627">
        <v>-77.949799999999996</v>
      </c>
      <c r="S2627">
        <v>43.209899999999998</v>
      </c>
      <c r="T2627">
        <v>3.5000000000000003E-2</v>
      </c>
      <c r="U2627">
        <v>2066</v>
      </c>
      <c r="V2627">
        <v>48769560</v>
      </c>
      <c r="W2627">
        <v>33983704</v>
      </c>
      <c r="Y2627">
        <v>2514328</v>
      </c>
      <c r="Z2627">
        <v>19263548</v>
      </c>
      <c r="AA2627">
        <v>84213520</v>
      </c>
      <c r="AB2627">
        <v>798773</v>
      </c>
      <c r="AC2627">
        <v>513620</v>
      </c>
      <c r="AD2627">
        <v>75249744</v>
      </c>
      <c r="AE2627">
        <v>94327968</v>
      </c>
      <c r="AF2627">
        <v>180383888</v>
      </c>
      <c r="AG2627">
        <v>79061672</v>
      </c>
      <c r="AH2627">
        <v>1151306</v>
      </c>
      <c r="AI2627">
        <v>3096970</v>
      </c>
      <c r="AJ2627">
        <v>4248276</v>
      </c>
      <c r="AK2627">
        <v>13257171</v>
      </c>
      <c r="AL2627">
        <v>12264146</v>
      </c>
      <c r="AM2627">
        <v>172111600</v>
      </c>
      <c r="AN2627">
        <v>63358812</v>
      </c>
      <c r="AO2627">
        <v>38927872</v>
      </c>
      <c r="AP2627">
        <v>5873710</v>
      </c>
      <c r="AQ2627">
        <v>6177615</v>
      </c>
      <c r="AR2627">
        <v>180383888</v>
      </c>
      <c r="AS2627">
        <v>172111600</v>
      </c>
      <c r="AT2627">
        <v>683</v>
      </c>
      <c r="AU2627">
        <v>0.67300000000000004</v>
      </c>
      <c r="AW2627">
        <v>0.218996</v>
      </c>
      <c r="AX2627">
        <v>0.54306100000000002</v>
      </c>
      <c r="AY2627">
        <v>5.9793300000000001E-2</v>
      </c>
      <c r="AZ2627">
        <v>52321</v>
      </c>
    </row>
    <row r="2628" spans="1:52">
      <c r="A2628">
        <v>2012</v>
      </c>
      <c r="B2628">
        <v>196121</v>
      </c>
      <c r="C2628" t="s">
        <v>184</v>
      </c>
      <c r="D2628" t="s">
        <v>129</v>
      </c>
      <c r="E2628">
        <f t="shared" si="41"/>
        <v>1</v>
      </c>
      <c r="F2628">
        <f>IF(ISNA(VLOOKUP(B2628,criteria!$U$2:$U$174,1,0)),0,1)</f>
        <v>1</v>
      </c>
      <c r="G2628">
        <v>0.46134110787172011</v>
      </c>
      <c r="H2628">
        <v>0.26541961577350859</v>
      </c>
      <c r="I2628">
        <v>8575</v>
      </c>
      <c r="J2628">
        <v>3956</v>
      </c>
      <c r="K2628">
        <v>1050</v>
      </c>
      <c r="L2628">
        <v>0</v>
      </c>
      <c r="M2628">
        <v>1050</v>
      </c>
      <c r="N2628" t="s">
        <v>185</v>
      </c>
      <c r="O2628" t="s">
        <v>130</v>
      </c>
      <c r="P2628" t="s">
        <v>50</v>
      </c>
      <c r="Q2628" t="s">
        <v>52</v>
      </c>
      <c r="R2628">
        <v>-77.949799999999996</v>
      </c>
      <c r="S2628">
        <v>43.209899999999998</v>
      </c>
      <c r="T2628">
        <v>0.06</v>
      </c>
      <c r="U2628">
        <v>2130</v>
      </c>
      <c r="V2628">
        <v>50503012</v>
      </c>
      <c r="W2628">
        <v>35449084</v>
      </c>
      <c r="Y2628">
        <v>4397895</v>
      </c>
      <c r="Z2628">
        <v>17350408</v>
      </c>
      <c r="AA2628">
        <v>76014288</v>
      </c>
      <c r="AB2628">
        <v>598435</v>
      </c>
      <c r="AC2628">
        <v>558491</v>
      </c>
      <c r="AD2628">
        <v>65483832</v>
      </c>
      <c r="AE2628">
        <v>85009960</v>
      </c>
      <c r="AF2628">
        <v>153298032</v>
      </c>
      <c r="AG2628">
        <v>85359280</v>
      </c>
      <c r="AH2628">
        <v>967474</v>
      </c>
      <c r="AI2628">
        <v>2921764</v>
      </c>
      <c r="AJ2628">
        <v>3889238</v>
      </c>
      <c r="AK2628">
        <v>15768740</v>
      </c>
      <c r="AL2628">
        <v>12667669</v>
      </c>
      <c r="AM2628">
        <v>172280272</v>
      </c>
      <c r="AN2628">
        <v>62855012</v>
      </c>
      <c r="AO2628">
        <v>38606096</v>
      </c>
      <c r="AP2628">
        <v>6177615</v>
      </c>
      <c r="AQ2628">
        <v>7707818</v>
      </c>
      <c r="AR2628">
        <v>153298032</v>
      </c>
      <c r="AS2628">
        <v>172280272</v>
      </c>
      <c r="AT2628">
        <v>693</v>
      </c>
      <c r="AU2628">
        <v>0.66800000000000004</v>
      </c>
      <c r="AW2628">
        <v>0.21218799999999999</v>
      </c>
      <c r="AX2628">
        <v>0.55169000000000001</v>
      </c>
      <c r="AY2628">
        <v>5.6254600000000002E-2</v>
      </c>
      <c r="AZ2628">
        <v>52127</v>
      </c>
    </row>
    <row r="2629" spans="1:52">
      <c r="A2629">
        <v>2013</v>
      </c>
      <c r="B2629">
        <v>196121</v>
      </c>
      <c r="C2629" t="s">
        <v>184</v>
      </c>
      <c r="D2629" t="s">
        <v>129</v>
      </c>
      <c r="E2629">
        <f t="shared" si="41"/>
        <v>1</v>
      </c>
      <c r="F2629">
        <f>IF(ISNA(VLOOKUP(B2629,criteria!$U$2:$U$174,1,0)),0,1)</f>
        <v>1</v>
      </c>
      <c r="G2629">
        <v>0.47736289381563596</v>
      </c>
      <c r="H2629">
        <v>0.26521632852603277</v>
      </c>
      <c r="I2629">
        <v>8570</v>
      </c>
      <c r="J2629">
        <v>4091</v>
      </c>
      <c r="K2629">
        <v>1083</v>
      </c>
      <c r="L2629">
        <v>2</v>
      </c>
      <c r="M2629">
        <v>1085</v>
      </c>
      <c r="N2629" t="s">
        <v>185</v>
      </c>
      <c r="O2629" t="s">
        <v>130</v>
      </c>
      <c r="P2629" t="s">
        <v>50</v>
      </c>
      <c r="Q2629" t="s">
        <v>52</v>
      </c>
      <c r="R2629">
        <v>-77.949799999999996</v>
      </c>
      <c r="S2629">
        <v>43.209899999999998</v>
      </c>
      <c r="T2629">
        <v>5.6000000000000001E-2</v>
      </c>
      <c r="U2629">
        <v>2262</v>
      </c>
      <c r="V2629">
        <v>53185064</v>
      </c>
      <c r="W2629">
        <v>37528856</v>
      </c>
      <c r="Y2629">
        <v>4660406</v>
      </c>
      <c r="Z2629">
        <v>18015090</v>
      </c>
      <c r="AA2629">
        <v>87331312</v>
      </c>
      <c r="AB2629">
        <v>541108</v>
      </c>
      <c r="AC2629">
        <v>419592</v>
      </c>
      <c r="AD2629">
        <v>68433568</v>
      </c>
      <c r="AE2629">
        <v>96245288</v>
      </c>
      <c r="AF2629">
        <v>165121472</v>
      </c>
      <c r="AG2629">
        <v>85665728</v>
      </c>
      <c r="AH2629">
        <v>951474</v>
      </c>
      <c r="AI2629">
        <v>2867286</v>
      </c>
      <c r="AJ2629">
        <v>3818760</v>
      </c>
      <c r="AK2629">
        <v>16825312</v>
      </c>
      <c r="AL2629">
        <v>13144009</v>
      </c>
      <c r="AM2629">
        <v>174596480</v>
      </c>
      <c r="AN2629">
        <v>63639052</v>
      </c>
      <c r="AO2629">
        <v>40900760</v>
      </c>
      <c r="AP2629">
        <v>7707818</v>
      </c>
      <c r="AQ2629">
        <v>9625110</v>
      </c>
      <c r="AR2629">
        <v>165121472</v>
      </c>
      <c r="AS2629">
        <v>174596480</v>
      </c>
      <c r="AT2629">
        <v>675</v>
      </c>
      <c r="AU2629">
        <v>0.68100000000000005</v>
      </c>
      <c r="AW2629">
        <v>0.214286</v>
      </c>
      <c r="AX2629">
        <v>0.56591599999999997</v>
      </c>
      <c r="AY2629">
        <v>5.5848500000000002E-2</v>
      </c>
      <c r="AZ2629">
        <v>51163</v>
      </c>
    </row>
    <row r="2630" spans="1:52">
      <c r="A2630">
        <v>2014</v>
      </c>
      <c r="B2630">
        <v>196121</v>
      </c>
      <c r="C2630" t="s">
        <v>184</v>
      </c>
      <c r="D2630" t="s">
        <v>129</v>
      </c>
      <c r="E2630">
        <f t="shared" si="41"/>
        <v>1</v>
      </c>
      <c r="F2630">
        <f>IF(ISNA(VLOOKUP(B2630,criteria!$U$2:$U$174,1,0)),0,1)</f>
        <v>1</v>
      </c>
      <c r="G2630">
        <v>0.48950762616439758</v>
      </c>
      <c r="H2630">
        <v>0.22793810121288163</v>
      </c>
      <c r="I2630">
        <v>9769</v>
      </c>
      <c r="J2630">
        <v>4782</v>
      </c>
      <c r="K2630">
        <v>1089</v>
      </c>
      <c r="L2630">
        <v>1</v>
      </c>
      <c r="M2630">
        <v>1090</v>
      </c>
      <c r="T2630">
        <v>3.6999999999999998E-2</v>
      </c>
      <c r="U2630">
        <v>2489</v>
      </c>
      <c r="V2630">
        <v>55774936</v>
      </c>
      <c r="W2630">
        <v>39555184</v>
      </c>
      <c r="Y2630">
        <v>4770272</v>
      </c>
      <c r="Z2630">
        <v>18715932</v>
      </c>
      <c r="AA2630">
        <v>90275408</v>
      </c>
      <c r="AB2630">
        <v>468125</v>
      </c>
      <c r="AC2630">
        <v>784952</v>
      </c>
      <c r="AD2630">
        <v>71018224</v>
      </c>
      <c r="AE2630">
        <v>99586616</v>
      </c>
      <c r="AF2630">
        <v>171113312</v>
      </c>
      <c r="AG2630">
        <v>95031152</v>
      </c>
      <c r="AH2630">
        <v>762390</v>
      </c>
      <c r="AI2630">
        <v>2890506</v>
      </c>
      <c r="AJ2630">
        <v>3652896</v>
      </c>
      <c r="AK2630">
        <v>16978220</v>
      </c>
      <c r="AL2630">
        <v>14040801</v>
      </c>
      <c r="AM2630">
        <v>185406304</v>
      </c>
      <c r="AN2630">
        <v>64817760</v>
      </c>
      <c r="AO2630">
        <v>43944208</v>
      </c>
      <c r="AP2630">
        <v>9625110</v>
      </c>
      <c r="AQ2630">
        <v>10407985</v>
      </c>
      <c r="AR2630">
        <v>171113312</v>
      </c>
      <c r="AS2630">
        <v>185406304</v>
      </c>
      <c r="AT2630">
        <v>750</v>
      </c>
      <c r="AU2630">
        <v>0.68899999999999995</v>
      </c>
      <c r="AW2630">
        <v>0.22246099999999999</v>
      </c>
      <c r="AX2630">
        <v>0.56535199999999997</v>
      </c>
      <c r="AY2630">
        <v>4.89845E-2</v>
      </c>
      <c r="AZ2630">
        <v>48624</v>
      </c>
    </row>
    <row r="2631" spans="1:52">
      <c r="A2631">
        <v>2015</v>
      </c>
      <c r="B2631">
        <v>196121</v>
      </c>
      <c r="C2631" t="s">
        <v>184</v>
      </c>
      <c r="D2631" t="s">
        <v>129</v>
      </c>
      <c r="E2631">
        <f t="shared" si="41"/>
        <v>1</v>
      </c>
      <c r="F2631">
        <f>IF(ISNA(VLOOKUP(B2631,criteria!$U$2:$U$174,1,0)),0,1)</f>
        <v>1</v>
      </c>
      <c r="G2631">
        <v>0.52665827036104118</v>
      </c>
      <c r="H2631">
        <v>0.22817855719410124</v>
      </c>
      <c r="I2631">
        <v>9528</v>
      </c>
      <c r="J2631">
        <v>5018</v>
      </c>
      <c r="K2631">
        <v>1143</v>
      </c>
      <c r="L2631">
        <v>2</v>
      </c>
      <c r="M2631">
        <v>1145</v>
      </c>
      <c r="N2631" t="s">
        <v>185</v>
      </c>
      <c r="O2631" t="s">
        <v>130</v>
      </c>
      <c r="P2631" t="s">
        <v>50</v>
      </c>
      <c r="Q2631" t="s">
        <v>52</v>
      </c>
      <c r="R2631">
        <v>-77.949799999999996</v>
      </c>
      <c r="S2631">
        <v>43.209899999999998</v>
      </c>
      <c r="T2631">
        <v>3.5000000000000003E-2</v>
      </c>
      <c r="U2631">
        <v>2437</v>
      </c>
      <c r="V2631">
        <v>59162500</v>
      </c>
      <c r="W2631">
        <v>41440128</v>
      </c>
      <c r="Y2631">
        <v>4397190</v>
      </c>
      <c r="Z2631">
        <v>19182566</v>
      </c>
      <c r="AA2631">
        <v>91412576</v>
      </c>
      <c r="AB2631">
        <v>443500</v>
      </c>
      <c r="AC2631">
        <v>742094</v>
      </c>
      <c r="AD2631">
        <v>72545760</v>
      </c>
      <c r="AE2631">
        <v>102111192</v>
      </c>
      <c r="AF2631">
        <v>174681680</v>
      </c>
      <c r="AG2631">
        <v>92885392</v>
      </c>
      <c r="AH2631">
        <v>726952</v>
      </c>
      <c r="AI2631">
        <v>3220662</v>
      </c>
      <c r="AJ2631">
        <v>3947614</v>
      </c>
      <c r="AK2631">
        <v>16448200</v>
      </c>
      <c r="AL2631">
        <v>14996027</v>
      </c>
      <c r="AM2631">
        <v>188276240</v>
      </c>
      <c r="AN2631">
        <v>67065440</v>
      </c>
      <c r="AO2631">
        <v>46949816</v>
      </c>
      <c r="AP2631">
        <v>10407985</v>
      </c>
      <c r="AQ2631">
        <v>10599958</v>
      </c>
      <c r="AR2631">
        <v>174681680</v>
      </c>
      <c r="AS2631">
        <v>188276240</v>
      </c>
      <c r="AT2631">
        <v>714</v>
      </c>
      <c r="AU2631">
        <v>0.68100000000000005</v>
      </c>
      <c r="AW2631">
        <v>0.21401899999999999</v>
      </c>
      <c r="AX2631">
        <v>0.57444700000000004</v>
      </c>
      <c r="AY2631">
        <v>4.7476999999999998E-2</v>
      </c>
      <c r="AZ2631">
        <v>46217</v>
      </c>
    </row>
    <row r="2632" spans="1:52">
      <c r="A2632">
        <v>2016</v>
      </c>
      <c r="B2632">
        <v>196121</v>
      </c>
      <c r="C2632" t="s">
        <v>184</v>
      </c>
      <c r="D2632" t="s">
        <v>129</v>
      </c>
      <c r="E2632">
        <f t="shared" si="41"/>
        <v>1</v>
      </c>
      <c r="F2632">
        <f>IF(ISNA(VLOOKUP(B2632,criteria!$U$2:$U$174,1,0)),0,1)</f>
        <v>1</v>
      </c>
      <c r="G2632">
        <v>0.55325154706329394</v>
      </c>
      <c r="H2632">
        <v>0.23645996860282575</v>
      </c>
      <c r="I2632">
        <v>9211</v>
      </c>
      <c r="J2632">
        <v>5096</v>
      </c>
      <c r="K2632">
        <v>1202</v>
      </c>
      <c r="L2632">
        <v>3</v>
      </c>
      <c r="M2632">
        <v>1205</v>
      </c>
      <c r="N2632" t="s">
        <v>185</v>
      </c>
      <c r="O2632" t="s">
        <v>130</v>
      </c>
      <c r="P2632" t="s">
        <v>50</v>
      </c>
      <c r="Q2632" t="s">
        <v>52</v>
      </c>
      <c r="R2632">
        <v>-77.947199999999995</v>
      </c>
      <c r="S2632">
        <v>43.2119</v>
      </c>
      <c r="T2632">
        <v>4.1000000000000002E-2</v>
      </c>
      <c r="U2632">
        <v>2413</v>
      </c>
      <c r="V2632">
        <v>59274932</v>
      </c>
      <c r="W2632">
        <v>41521000</v>
      </c>
      <c r="Y2632">
        <v>4362435</v>
      </c>
      <c r="Z2632">
        <v>19352796</v>
      </c>
      <c r="AA2632">
        <v>93322264</v>
      </c>
      <c r="AB2632">
        <v>455350</v>
      </c>
      <c r="AC2632">
        <v>1744871</v>
      </c>
      <c r="AD2632">
        <v>73335888</v>
      </c>
      <c r="AE2632">
        <v>105144264</v>
      </c>
      <c r="AF2632">
        <v>178480864</v>
      </c>
      <c r="AG2632">
        <v>85474792</v>
      </c>
      <c r="AH2632">
        <v>674512</v>
      </c>
      <c r="AI2632">
        <v>3031767</v>
      </c>
      <c r="AJ2632">
        <v>3706279</v>
      </c>
      <c r="AK2632">
        <v>13111353</v>
      </c>
      <c r="AL2632">
        <v>14526592</v>
      </c>
      <c r="AM2632">
        <v>188783968</v>
      </c>
      <c r="AN2632">
        <v>65536224</v>
      </c>
      <c r="AO2632">
        <v>51873768</v>
      </c>
      <c r="AP2632">
        <v>10599958</v>
      </c>
      <c r="AQ2632">
        <v>12121133</v>
      </c>
      <c r="AR2632">
        <v>178480864</v>
      </c>
      <c r="AS2632">
        <v>188783968</v>
      </c>
      <c r="AT2632">
        <v>692</v>
      </c>
      <c r="AU2632">
        <v>0.65900000000000003</v>
      </c>
      <c r="AW2632">
        <v>0.20835699999999999</v>
      </c>
      <c r="AX2632">
        <v>0.58128199999999997</v>
      </c>
      <c r="AY2632">
        <v>4.8368599999999998E-2</v>
      </c>
      <c r="AZ2632">
        <v>43518.5</v>
      </c>
    </row>
    <row r="2633" spans="1:52">
      <c r="A2633">
        <v>2017</v>
      </c>
      <c r="B2633">
        <v>196121</v>
      </c>
      <c r="C2633" t="s">
        <v>184</v>
      </c>
      <c r="D2633" t="s">
        <v>129</v>
      </c>
      <c r="E2633">
        <f t="shared" si="41"/>
        <v>1</v>
      </c>
      <c r="F2633">
        <f>IF(ISNA(VLOOKUP(B2633,criteria!$U$2:$U$174,1,0)),0,1)</f>
        <v>1</v>
      </c>
      <c r="G2633">
        <v>0.53178230162027418</v>
      </c>
      <c r="H2633">
        <v>0.24628906249999999</v>
      </c>
      <c r="I2633">
        <v>9628</v>
      </c>
      <c r="J2633">
        <v>5120</v>
      </c>
      <c r="K2633">
        <v>1257</v>
      </c>
      <c r="L2633">
        <v>4</v>
      </c>
      <c r="M2633">
        <v>1261</v>
      </c>
      <c r="N2633" t="s">
        <v>185</v>
      </c>
      <c r="O2633" t="s">
        <v>130</v>
      </c>
      <c r="P2633" t="s">
        <v>50</v>
      </c>
      <c r="Q2633" t="s">
        <v>52</v>
      </c>
      <c r="R2633">
        <v>-77.947199999999995</v>
      </c>
      <c r="S2633">
        <v>43.2119</v>
      </c>
      <c r="T2633">
        <v>4.2000000000000003E-2</v>
      </c>
      <c r="U2633">
        <v>2582</v>
      </c>
      <c r="V2633">
        <v>60769152</v>
      </c>
      <c r="W2633">
        <v>39480948</v>
      </c>
      <c r="Y2633">
        <v>4842784</v>
      </c>
      <c r="Z2633">
        <v>19853148</v>
      </c>
      <c r="AA2633">
        <v>104538120</v>
      </c>
      <c r="AB2633">
        <v>478290</v>
      </c>
      <c r="AC2633">
        <v>819072</v>
      </c>
      <c r="AD2633">
        <v>72615440</v>
      </c>
      <c r="AE2633">
        <v>115135736</v>
      </c>
      <c r="AF2633">
        <v>188686512</v>
      </c>
      <c r="AG2633">
        <v>79166568</v>
      </c>
      <c r="AH2633">
        <v>715772</v>
      </c>
      <c r="AI2633">
        <v>2961150</v>
      </c>
      <c r="AJ2633">
        <v>3676922</v>
      </c>
      <c r="AK2633">
        <v>13197001</v>
      </c>
      <c r="AL2633">
        <v>13697940</v>
      </c>
      <c r="AM2633">
        <v>189682976</v>
      </c>
      <c r="AN2633">
        <v>67832912</v>
      </c>
      <c r="AO2633">
        <v>46021128</v>
      </c>
      <c r="AP2633">
        <v>12238405</v>
      </c>
      <c r="AQ2633">
        <v>13827142</v>
      </c>
      <c r="AR2633">
        <v>188686512</v>
      </c>
      <c r="AS2633">
        <v>189682976</v>
      </c>
    </row>
    <row r="2634" spans="1:52">
      <c r="A2634">
        <v>1990</v>
      </c>
      <c r="B2634">
        <v>196130</v>
      </c>
      <c r="C2634" t="s">
        <v>253</v>
      </c>
      <c r="D2634" t="s">
        <v>129</v>
      </c>
      <c r="E2634">
        <f t="shared" si="41"/>
        <v>0</v>
      </c>
      <c r="F2634">
        <f>IF(ISNA(VLOOKUP(B2634,criteria!$U$2:$U$174,1,0)),0,1)</f>
        <v>1</v>
      </c>
      <c r="G2634" t="s">
        <v>636</v>
      </c>
      <c r="H2634" t="s">
        <v>636</v>
      </c>
      <c r="N2634">
        <v>14222</v>
      </c>
      <c r="O2634" t="s">
        <v>130</v>
      </c>
      <c r="V2634">
        <v>17581486</v>
      </c>
      <c r="Y2634">
        <v>832601</v>
      </c>
      <c r="Z2634">
        <v>17476956</v>
      </c>
      <c r="AA2634">
        <v>57903116</v>
      </c>
      <c r="AB2634">
        <v>1227894</v>
      </c>
      <c r="AC2634">
        <v>1647250</v>
      </c>
      <c r="AF2634">
        <v>108865168</v>
      </c>
      <c r="AG2634">
        <v>40549832</v>
      </c>
      <c r="AH2634">
        <v>6530527</v>
      </c>
      <c r="AI2634">
        <v>1753196</v>
      </c>
      <c r="AJ2634">
        <v>8283723</v>
      </c>
      <c r="AK2634">
        <v>8093588</v>
      </c>
      <c r="AL2634">
        <v>5479669</v>
      </c>
      <c r="AM2634">
        <v>110460592</v>
      </c>
      <c r="AN2634">
        <v>47125432</v>
      </c>
      <c r="AO2634">
        <v>13413801</v>
      </c>
    </row>
    <row r="2635" spans="1:52">
      <c r="A2635">
        <v>1991</v>
      </c>
      <c r="B2635">
        <v>196130</v>
      </c>
      <c r="C2635" t="s">
        <v>253</v>
      </c>
      <c r="D2635" t="s">
        <v>129</v>
      </c>
      <c r="E2635">
        <f t="shared" si="41"/>
        <v>0</v>
      </c>
      <c r="F2635">
        <f>IF(ISNA(VLOOKUP(B2635,criteria!$U$2:$U$174,1,0)),0,1)</f>
        <v>1</v>
      </c>
      <c r="G2635" t="s">
        <v>636</v>
      </c>
      <c r="H2635" t="s">
        <v>636</v>
      </c>
      <c r="N2635">
        <v>14222</v>
      </c>
      <c r="O2635" t="s">
        <v>130</v>
      </c>
      <c r="V2635">
        <v>24534676</v>
      </c>
      <c r="Y2635">
        <v>925436</v>
      </c>
      <c r="Z2635">
        <v>20988218</v>
      </c>
      <c r="AA2635">
        <v>58231384</v>
      </c>
      <c r="AB2635">
        <v>1954206</v>
      </c>
      <c r="AC2635">
        <v>332557</v>
      </c>
      <c r="AF2635">
        <v>118717464</v>
      </c>
      <c r="AG2635">
        <v>45366024</v>
      </c>
      <c r="AH2635">
        <v>2142715</v>
      </c>
      <c r="AI2635">
        <v>989803</v>
      </c>
      <c r="AJ2635">
        <v>3132518</v>
      </c>
      <c r="AK2635">
        <v>6561521</v>
      </c>
      <c r="AL2635">
        <v>5478353</v>
      </c>
      <c r="AM2635">
        <v>111064128</v>
      </c>
      <c r="AN2635">
        <v>46598092</v>
      </c>
      <c r="AO2635">
        <v>11433645</v>
      </c>
    </row>
    <row r="2636" spans="1:52">
      <c r="A2636">
        <v>1992</v>
      </c>
      <c r="B2636">
        <v>196130</v>
      </c>
      <c r="C2636" t="s">
        <v>253</v>
      </c>
      <c r="D2636" t="s">
        <v>129</v>
      </c>
      <c r="E2636">
        <f t="shared" si="41"/>
        <v>0</v>
      </c>
      <c r="F2636">
        <f>IF(ISNA(VLOOKUP(B2636,criteria!$U$2:$U$174,1,0)),0,1)</f>
        <v>1</v>
      </c>
      <c r="G2636" t="s">
        <v>636</v>
      </c>
      <c r="H2636" t="s">
        <v>636</v>
      </c>
      <c r="N2636">
        <v>14222</v>
      </c>
      <c r="O2636" t="s">
        <v>130</v>
      </c>
      <c r="V2636">
        <v>29779424</v>
      </c>
      <c r="Y2636">
        <v>1455060</v>
      </c>
      <c r="Z2636">
        <v>25704470</v>
      </c>
      <c r="AA2636">
        <v>61413220</v>
      </c>
      <c r="AB2636">
        <v>2869371</v>
      </c>
      <c r="AC2636">
        <v>387470</v>
      </c>
      <c r="AF2636">
        <v>133075408</v>
      </c>
      <c r="AG2636">
        <v>48555316</v>
      </c>
      <c r="AH2636">
        <v>2664574</v>
      </c>
      <c r="AI2636">
        <v>1213379</v>
      </c>
      <c r="AJ2636">
        <v>3877953</v>
      </c>
      <c r="AK2636">
        <v>6525275</v>
      </c>
      <c r="AL2636">
        <v>5453715</v>
      </c>
      <c r="AM2636">
        <v>122729360</v>
      </c>
      <c r="AN2636">
        <v>47186248</v>
      </c>
      <c r="AO2636">
        <v>13534342</v>
      </c>
    </row>
    <row r="2637" spans="1:52">
      <c r="A2637">
        <v>1993</v>
      </c>
      <c r="B2637">
        <v>196130</v>
      </c>
      <c r="C2637" t="s">
        <v>253</v>
      </c>
      <c r="D2637" t="s">
        <v>129</v>
      </c>
      <c r="E2637">
        <f t="shared" si="41"/>
        <v>0</v>
      </c>
      <c r="F2637">
        <f>IF(ISNA(VLOOKUP(B2637,criteria!$U$2:$U$174,1,0)),0,1)</f>
        <v>1</v>
      </c>
      <c r="G2637" t="s">
        <v>636</v>
      </c>
      <c r="H2637" t="s">
        <v>636</v>
      </c>
      <c r="N2637">
        <v>14222</v>
      </c>
      <c r="O2637" t="s">
        <v>130</v>
      </c>
      <c r="V2637">
        <v>28782178</v>
      </c>
      <c r="Y2637">
        <v>1762125</v>
      </c>
      <c r="Z2637">
        <v>29373766</v>
      </c>
      <c r="AA2637">
        <v>53534408</v>
      </c>
      <c r="AB2637">
        <v>3177862</v>
      </c>
      <c r="AC2637">
        <v>618760</v>
      </c>
      <c r="AF2637">
        <v>128424408</v>
      </c>
      <c r="AG2637">
        <v>45488224</v>
      </c>
      <c r="AH2637">
        <v>2748209</v>
      </c>
      <c r="AI2637">
        <v>10431175</v>
      </c>
      <c r="AJ2637">
        <v>13179384</v>
      </c>
      <c r="AK2637">
        <v>5930855</v>
      </c>
      <c r="AL2637">
        <v>5846488</v>
      </c>
      <c r="AM2637">
        <v>127249768</v>
      </c>
      <c r="AN2637">
        <v>49067352</v>
      </c>
      <c r="AO2637">
        <v>14723323</v>
      </c>
    </row>
    <row r="2638" spans="1:52">
      <c r="A2638">
        <v>1994</v>
      </c>
      <c r="B2638">
        <v>196130</v>
      </c>
      <c r="C2638" t="s">
        <v>253</v>
      </c>
      <c r="D2638" t="s">
        <v>129</v>
      </c>
      <c r="E2638">
        <f t="shared" si="41"/>
        <v>0</v>
      </c>
      <c r="F2638">
        <f>IF(ISNA(VLOOKUP(B2638,criteria!$U$2:$U$174,1,0)),0,1)</f>
        <v>1</v>
      </c>
      <c r="G2638" t="s">
        <v>636</v>
      </c>
      <c r="H2638" t="s">
        <v>636</v>
      </c>
      <c r="N2638">
        <v>14222</v>
      </c>
      <c r="O2638" t="s">
        <v>130</v>
      </c>
      <c r="V2638">
        <v>28379742</v>
      </c>
      <c r="Y2638">
        <v>2665</v>
      </c>
      <c r="Z2638">
        <v>37857824</v>
      </c>
      <c r="AA2638">
        <v>54861260</v>
      </c>
      <c r="AB2638">
        <v>3189275</v>
      </c>
      <c r="AC2638">
        <v>941767</v>
      </c>
      <c r="AF2638">
        <v>137656352</v>
      </c>
      <c r="AG2638">
        <v>62370076</v>
      </c>
      <c r="AH2638">
        <v>2185667</v>
      </c>
      <c r="AI2638">
        <v>2638524</v>
      </c>
      <c r="AJ2638">
        <v>4824191</v>
      </c>
      <c r="AK2638">
        <v>6499803</v>
      </c>
      <c r="AL2638">
        <v>6113802</v>
      </c>
      <c r="AM2638">
        <v>138033408</v>
      </c>
      <c r="AN2638">
        <v>52587984</v>
      </c>
      <c r="AO2638">
        <v>16253914</v>
      </c>
    </row>
    <row r="2639" spans="1:52">
      <c r="A2639">
        <v>1995</v>
      </c>
      <c r="B2639">
        <v>196130</v>
      </c>
      <c r="C2639" t="s">
        <v>253</v>
      </c>
      <c r="D2639" t="s">
        <v>129</v>
      </c>
      <c r="E2639">
        <f t="shared" si="41"/>
        <v>0</v>
      </c>
      <c r="F2639">
        <f>IF(ISNA(VLOOKUP(B2639,criteria!$U$2:$U$174,1,0)),0,1)</f>
        <v>1</v>
      </c>
      <c r="G2639" t="s">
        <v>636</v>
      </c>
      <c r="H2639" t="s">
        <v>636</v>
      </c>
      <c r="N2639">
        <v>14222</v>
      </c>
      <c r="O2639" t="s">
        <v>130</v>
      </c>
      <c r="V2639">
        <v>34867760</v>
      </c>
      <c r="Y2639">
        <v>8494</v>
      </c>
      <c r="Z2639">
        <v>34221140</v>
      </c>
      <c r="AA2639">
        <v>48703544</v>
      </c>
      <c r="AB2639">
        <v>3780292</v>
      </c>
      <c r="AC2639">
        <v>732821</v>
      </c>
      <c r="AF2639">
        <v>134715008</v>
      </c>
      <c r="AG2639">
        <v>57779688</v>
      </c>
      <c r="AH2639">
        <v>3158321</v>
      </c>
      <c r="AI2639">
        <v>3065279</v>
      </c>
      <c r="AJ2639">
        <v>6223600</v>
      </c>
      <c r="AK2639">
        <v>5931200</v>
      </c>
      <c r="AL2639">
        <v>5844376</v>
      </c>
      <c r="AM2639">
        <v>132649112</v>
      </c>
      <c r="AN2639">
        <v>51348980</v>
      </c>
      <c r="AO2639">
        <v>15870077</v>
      </c>
    </row>
    <row r="2640" spans="1:52">
      <c r="A2640">
        <v>1996</v>
      </c>
      <c r="B2640">
        <v>196130</v>
      </c>
      <c r="C2640" t="s">
        <v>253</v>
      </c>
      <c r="D2640" t="s">
        <v>129</v>
      </c>
      <c r="E2640">
        <f t="shared" si="41"/>
        <v>0</v>
      </c>
      <c r="F2640">
        <f>IF(ISNA(VLOOKUP(B2640,criteria!$U$2:$U$174,1,0)),0,1)</f>
        <v>1</v>
      </c>
      <c r="G2640" t="s">
        <v>636</v>
      </c>
      <c r="H2640" t="s">
        <v>636</v>
      </c>
      <c r="N2640">
        <v>14222</v>
      </c>
      <c r="O2640" t="s">
        <v>130</v>
      </c>
      <c r="V2640">
        <v>35432584</v>
      </c>
      <c r="Y2640">
        <v>66486</v>
      </c>
      <c r="Z2640">
        <v>42157088</v>
      </c>
      <c r="AA2640">
        <v>49858792</v>
      </c>
      <c r="AB2640">
        <v>3684740</v>
      </c>
      <c r="AC2640">
        <v>734952</v>
      </c>
      <c r="AF2640">
        <v>144736736</v>
      </c>
      <c r="AG2640">
        <v>64411324</v>
      </c>
      <c r="AH2640">
        <v>3796629</v>
      </c>
      <c r="AI2640">
        <v>2791350</v>
      </c>
      <c r="AJ2640">
        <v>6587979</v>
      </c>
      <c r="AK2640">
        <v>6362127</v>
      </c>
      <c r="AL2640">
        <v>6453283</v>
      </c>
      <c r="AM2640">
        <v>144109440</v>
      </c>
      <c r="AN2640">
        <v>49228380</v>
      </c>
      <c r="AO2640">
        <v>17262140</v>
      </c>
      <c r="AP2640">
        <v>34546</v>
      </c>
      <c r="AQ2640">
        <v>42871</v>
      </c>
      <c r="AT2640">
        <v>570</v>
      </c>
      <c r="AU2640">
        <v>0.433</v>
      </c>
    </row>
    <row r="2641" spans="1:52">
      <c r="A2641">
        <v>1997</v>
      </c>
      <c r="B2641">
        <v>196130</v>
      </c>
      <c r="C2641" t="s">
        <v>253</v>
      </c>
      <c r="D2641" t="s">
        <v>129</v>
      </c>
      <c r="E2641">
        <f t="shared" si="41"/>
        <v>0</v>
      </c>
      <c r="F2641">
        <f>IF(ISNA(VLOOKUP(B2641,criteria!$U$2:$U$174,1,0)),0,1)</f>
        <v>1</v>
      </c>
      <c r="G2641" t="s">
        <v>636</v>
      </c>
      <c r="H2641" t="s">
        <v>636</v>
      </c>
      <c r="N2641">
        <v>14222</v>
      </c>
      <c r="O2641" t="s">
        <v>130</v>
      </c>
      <c r="V2641">
        <v>34463948</v>
      </c>
      <c r="Y2641">
        <v>129358</v>
      </c>
      <c r="Z2641">
        <v>36646720</v>
      </c>
      <c r="AA2641">
        <v>53557168</v>
      </c>
      <c r="AB2641">
        <v>3393757</v>
      </c>
      <c r="AC2641">
        <v>672102</v>
      </c>
      <c r="AF2641">
        <v>140944448</v>
      </c>
      <c r="AG2641">
        <v>54027688</v>
      </c>
      <c r="AH2641">
        <v>3220945</v>
      </c>
      <c r="AI2641">
        <v>3782269</v>
      </c>
      <c r="AJ2641">
        <v>7003214</v>
      </c>
      <c r="AK2641">
        <v>5449019</v>
      </c>
      <c r="AL2641">
        <v>6738028</v>
      </c>
      <c r="AM2641">
        <v>134472512</v>
      </c>
      <c r="AN2641">
        <v>56297608</v>
      </c>
      <c r="AO2641">
        <v>17442750</v>
      </c>
      <c r="AP2641">
        <v>42871</v>
      </c>
      <c r="AQ2641">
        <v>51303</v>
      </c>
      <c r="AT2641">
        <v>442</v>
      </c>
      <c r="AU2641">
        <v>0.40400000000000003</v>
      </c>
      <c r="AW2641">
        <v>0.35278799999999999</v>
      </c>
      <c r="AX2641">
        <v>0.58572199999999996</v>
      </c>
      <c r="AY2641">
        <v>9.2235499999999998E-2</v>
      </c>
      <c r="AZ2641">
        <v>23718.5</v>
      </c>
    </row>
    <row r="2642" spans="1:52">
      <c r="A2642">
        <v>1998</v>
      </c>
      <c r="B2642">
        <v>196130</v>
      </c>
      <c r="C2642" t="s">
        <v>253</v>
      </c>
      <c r="D2642" t="s">
        <v>129</v>
      </c>
      <c r="E2642">
        <f t="shared" si="41"/>
        <v>0</v>
      </c>
      <c r="F2642">
        <f>IF(ISNA(VLOOKUP(B2642,criteria!$U$2:$U$174,1,0)),0,1)</f>
        <v>1</v>
      </c>
      <c r="G2642" t="s">
        <v>636</v>
      </c>
      <c r="H2642" t="s">
        <v>636</v>
      </c>
      <c r="N2642">
        <v>14222</v>
      </c>
      <c r="O2642" t="s">
        <v>130</v>
      </c>
      <c r="V2642">
        <v>35616064</v>
      </c>
      <c r="Y2642">
        <v>122218</v>
      </c>
      <c r="Z2642">
        <v>38975032</v>
      </c>
      <c r="AA2642">
        <v>49679440</v>
      </c>
      <c r="AB2642">
        <v>4082867</v>
      </c>
      <c r="AC2642">
        <v>790659</v>
      </c>
      <c r="AF2642">
        <v>140007488</v>
      </c>
      <c r="AG2642">
        <v>66199704</v>
      </c>
      <c r="AH2642">
        <v>3224820</v>
      </c>
      <c r="AI2642">
        <v>3814895</v>
      </c>
      <c r="AJ2642">
        <v>7039715</v>
      </c>
      <c r="AK2642">
        <v>6456304</v>
      </c>
      <c r="AL2642">
        <v>6917142</v>
      </c>
      <c r="AM2642">
        <v>146949840</v>
      </c>
      <c r="AN2642">
        <v>57968212</v>
      </c>
      <c r="AO2642">
        <v>16457284</v>
      </c>
      <c r="AP2642">
        <v>51303</v>
      </c>
      <c r="AQ2642">
        <v>55494</v>
      </c>
      <c r="AT2642">
        <v>456</v>
      </c>
      <c r="AU2642">
        <v>0.42299999999999999</v>
      </c>
      <c r="AW2642">
        <v>0.325739</v>
      </c>
      <c r="AX2642">
        <v>0.60090100000000002</v>
      </c>
      <c r="AY2642">
        <v>8.4626900000000005E-2</v>
      </c>
      <c r="AZ2642">
        <v>24986</v>
      </c>
    </row>
    <row r="2643" spans="1:52">
      <c r="A2643">
        <v>1999</v>
      </c>
      <c r="B2643">
        <v>196130</v>
      </c>
      <c r="C2643" t="s">
        <v>253</v>
      </c>
      <c r="D2643" t="s">
        <v>129</v>
      </c>
      <c r="E2643">
        <f t="shared" si="41"/>
        <v>0</v>
      </c>
      <c r="F2643">
        <f>IF(ISNA(VLOOKUP(B2643,criteria!$U$2:$U$174,1,0)),0,1)</f>
        <v>1</v>
      </c>
      <c r="G2643" t="s">
        <v>636</v>
      </c>
      <c r="H2643" t="s">
        <v>636</v>
      </c>
      <c r="N2643">
        <v>14222</v>
      </c>
      <c r="O2643" t="s">
        <v>130</v>
      </c>
      <c r="V2643">
        <v>36465208</v>
      </c>
      <c r="Y2643">
        <v>161884</v>
      </c>
      <c r="Z2643">
        <v>41103536</v>
      </c>
      <c r="AA2643">
        <v>52078768</v>
      </c>
      <c r="AB2643">
        <v>4266961</v>
      </c>
      <c r="AC2643">
        <v>838837</v>
      </c>
      <c r="AF2643">
        <v>143834240</v>
      </c>
      <c r="AG2643">
        <v>62871928</v>
      </c>
      <c r="AH2643">
        <v>3085269</v>
      </c>
      <c r="AI2643">
        <v>4163345</v>
      </c>
      <c r="AJ2643">
        <v>7248614</v>
      </c>
      <c r="AK2643">
        <v>6923645</v>
      </c>
      <c r="AL2643">
        <v>8754230</v>
      </c>
      <c r="AM2643">
        <v>143898288</v>
      </c>
      <c r="AN2643">
        <v>60100968</v>
      </c>
      <c r="AO2643">
        <v>17176268</v>
      </c>
      <c r="AP2643">
        <v>55494</v>
      </c>
      <c r="AQ2643">
        <v>56335</v>
      </c>
      <c r="AW2643">
        <v>0.29929499999999998</v>
      </c>
      <c r="AX2643">
        <v>0.60200100000000001</v>
      </c>
      <c r="AY2643">
        <v>8.1419099999999994E-2</v>
      </c>
      <c r="AZ2643">
        <v>28322</v>
      </c>
    </row>
    <row r="2644" spans="1:52">
      <c r="A2644">
        <v>2000</v>
      </c>
      <c r="B2644">
        <v>196130</v>
      </c>
      <c r="C2644" t="s">
        <v>253</v>
      </c>
      <c r="D2644" t="s">
        <v>129</v>
      </c>
      <c r="E2644">
        <f t="shared" si="41"/>
        <v>0</v>
      </c>
      <c r="F2644">
        <f>IF(ISNA(VLOOKUP(B2644,criteria!$U$2:$U$174,1,0)),0,1)</f>
        <v>1</v>
      </c>
      <c r="G2644" t="s">
        <v>636</v>
      </c>
      <c r="H2644" t="s">
        <v>636</v>
      </c>
      <c r="N2644">
        <v>14222</v>
      </c>
      <c r="O2644" t="s">
        <v>130</v>
      </c>
      <c r="V2644">
        <v>37736908</v>
      </c>
      <c r="Y2644">
        <v>49901</v>
      </c>
      <c r="Z2644">
        <v>43568072</v>
      </c>
      <c r="AA2644">
        <v>60553548</v>
      </c>
      <c r="AB2644">
        <v>3171800</v>
      </c>
      <c r="AC2644">
        <v>285263</v>
      </c>
      <c r="AF2644">
        <v>154649808</v>
      </c>
      <c r="AG2644">
        <v>69093368</v>
      </c>
      <c r="AH2644">
        <v>2271089</v>
      </c>
      <c r="AI2644">
        <v>3136277</v>
      </c>
      <c r="AJ2644">
        <v>5407366</v>
      </c>
      <c r="AK2644">
        <v>7533932</v>
      </c>
      <c r="AL2644">
        <v>7849129</v>
      </c>
      <c r="AM2644">
        <v>158532672</v>
      </c>
      <c r="AN2644">
        <v>63756440</v>
      </c>
      <c r="AO2644">
        <v>18321376</v>
      </c>
      <c r="AP2644">
        <v>56335</v>
      </c>
      <c r="AQ2644">
        <v>54502</v>
      </c>
      <c r="AW2644">
        <v>0.28814299999999998</v>
      </c>
      <c r="AX2644">
        <v>0.61268500000000004</v>
      </c>
      <c r="AY2644">
        <v>8.34786E-2</v>
      </c>
      <c r="AZ2644">
        <v>32269</v>
      </c>
    </row>
    <row r="2645" spans="1:52">
      <c r="A2645">
        <v>2001</v>
      </c>
      <c r="B2645">
        <v>196130</v>
      </c>
      <c r="C2645" t="s">
        <v>253</v>
      </c>
      <c r="D2645" t="s">
        <v>129</v>
      </c>
      <c r="E2645">
        <f t="shared" si="41"/>
        <v>1</v>
      </c>
      <c r="F2645">
        <f>IF(ISNA(VLOOKUP(B2645,criteria!$U$2:$U$174,1,0)),0,1)</f>
        <v>1</v>
      </c>
      <c r="G2645">
        <v>0.57410071942446039</v>
      </c>
      <c r="H2645">
        <v>0.32882205513784463</v>
      </c>
      <c r="I2645">
        <v>6950</v>
      </c>
      <c r="J2645">
        <v>3990</v>
      </c>
      <c r="K2645">
        <v>1280</v>
      </c>
      <c r="L2645">
        <v>32</v>
      </c>
      <c r="M2645">
        <v>1312</v>
      </c>
      <c r="N2645">
        <v>14222</v>
      </c>
      <c r="O2645" t="s">
        <v>130</v>
      </c>
      <c r="V2645">
        <v>39195852</v>
      </c>
      <c r="Y2645">
        <v>252631</v>
      </c>
      <c r="Z2645">
        <v>38148028</v>
      </c>
      <c r="AA2645">
        <v>68105824</v>
      </c>
      <c r="AB2645">
        <v>3893223</v>
      </c>
      <c r="AC2645">
        <v>534879</v>
      </c>
      <c r="AF2645">
        <v>160374288</v>
      </c>
      <c r="AG2645">
        <v>65357052</v>
      </c>
      <c r="AH2645">
        <v>2683819</v>
      </c>
      <c r="AI2645">
        <v>2258062</v>
      </c>
      <c r="AJ2645">
        <v>4941881</v>
      </c>
      <c r="AK2645">
        <v>7678543</v>
      </c>
      <c r="AL2645">
        <v>8239908</v>
      </c>
      <c r="AM2645">
        <v>157281008</v>
      </c>
      <c r="AN2645">
        <v>70986672</v>
      </c>
      <c r="AO2645">
        <v>21666214</v>
      </c>
      <c r="AP2645">
        <v>54502</v>
      </c>
      <c r="AQ2645">
        <v>50867</v>
      </c>
      <c r="AT2645">
        <v>430</v>
      </c>
      <c r="AU2645">
        <v>0.38300000000000001</v>
      </c>
      <c r="AW2645">
        <v>0.27157100000000001</v>
      </c>
      <c r="AX2645">
        <v>0.618614</v>
      </c>
      <c r="AY2645">
        <v>7.8863699999999995E-2</v>
      </c>
      <c r="AZ2645">
        <v>34848</v>
      </c>
    </row>
    <row r="2646" spans="1:52">
      <c r="A2646">
        <v>2002</v>
      </c>
      <c r="B2646">
        <v>196130</v>
      </c>
      <c r="C2646" t="s">
        <v>253</v>
      </c>
      <c r="D2646" t="s">
        <v>129</v>
      </c>
      <c r="E2646">
        <f t="shared" si="41"/>
        <v>1</v>
      </c>
      <c r="F2646">
        <f>IF(ISNA(VLOOKUP(B2646,criteria!$U$2:$U$174,1,0)),0,1)</f>
        <v>1</v>
      </c>
      <c r="G2646">
        <v>0.55832980674284105</v>
      </c>
      <c r="H2646">
        <v>0.33981808994441637</v>
      </c>
      <c r="I2646">
        <v>7089</v>
      </c>
      <c r="J2646">
        <v>3958</v>
      </c>
      <c r="K2646">
        <v>1327</v>
      </c>
      <c r="L2646">
        <v>18</v>
      </c>
      <c r="M2646">
        <v>1345</v>
      </c>
      <c r="N2646">
        <v>14222</v>
      </c>
      <c r="O2646" t="s">
        <v>130</v>
      </c>
      <c r="V2646">
        <v>40859200</v>
      </c>
      <c r="W2646">
        <v>28840736</v>
      </c>
      <c r="Y2646">
        <v>5633941</v>
      </c>
      <c r="Z2646">
        <v>39006432</v>
      </c>
      <c r="AA2646">
        <v>67135120</v>
      </c>
      <c r="AC2646">
        <v>749484</v>
      </c>
      <c r="AD2646">
        <v>91248800</v>
      </c>
      <c r="AE2646">
        <v>52080908</v>
      </c>
      <c r="AF2646">
        <v>144256304</v>
      </c>
      <c r="AG2646">
        <v>76043216</v>
      </c>
      <c r="AH2646">
        <v>4575462</v>
      </c>
      <c r="AI2646">
        <v>3547210.5</v>
      </c>
      <c r="AJ2646">
        <v>8122672.5</v>
      </c>
      <c r="AK2646">
        <v>7797062.5</v>
      </c>
      <c r="AL2646">
        <v>9530226</v>
      </c>
      <c r="AM2646">
        <v>143711216</v>
      </c>
      <c r="AN2646">
        <v>74099904</v>
      </c>
      <c r="AO2646">
        <v>23357608</v>
      </c>
      <c r="AR2646">
        <v>144256304</v>
      </c>
      <c r="AS2646">
        <v>143711216</v>
      </c>
      <c r="AT2646">
        <v>406</v>
      </c>
      <c r="AU2646">
        <v>0.41199999999999998</v>
      </c>
      <c r="AW2646">
        <v>0.25998700000000002</v>
      </c>
      <c r="AX2646">
        <v>0.60907800000000001</v>
      </c>
      <c r="AY2646">
        <v>7.4043100000000001E-2</v>
      </c>
      <c r="AZ2646">
        <v>36758</v>
      </c>
    </row>
    <row r="2647" spans="1:52">
      <c r="A2647">
        <v>2003</v>
      </c>
      <c r="B2647">
        <v>196130</v>
      </c>
      <c r="C2647" t="s">
        <v>253</v>
      </c>
      <c r="D2647" t="s">
        <v>129</v>
      </c>
      <c r="E2647">
        <f t="shared" si="41"/>
        <v>1</v>
      </c>
      <c r="F2647">
        <f>IF(ISNA(VLOOKUP(B2647,criteria!$U$2:$U$174,1,0)),0,1)</f>
        <v>1</v>
      </c>
      <c r="G2647">
        <v>0.52659846547314582</v>
      </c>
      <c r="H2647">
        <v>0.33147158814958716</v>
      </c>
      <c r="I2647">
        <v>7820</v>
      </c>
      <c r="J2647">
        <v>4118</v>
      </c>
      <c r="K2647">
        <v>1346</v>
      </c>
      <c r="L2647">
        <v>19</v>
      </c>
      <c r="M2647">
        <v>1365</v>
      </c>
      <c r="N2647">
        <v>14222</v>
      </c>
      <c r="O2647" t="s">
        <v>130</v>
      </c>
      <c r="V2647">
        <v>48855472</v>
      </c>
      <c r="W2647">
        <v>34039100</v>
      </c>
      <c r="Y2647">
        <v>4951485</v>
      </c>
      <c r="Z2647">
        <v>39352848</v>
      </c>
      <c r="AA2647">
        <v>67061592</v>
      </c>
      <c r="AB2647">
        <v>525831</v>
      </c>
      <c r="AC2647">
        <v>619888</v>
      </c>
      <c r="AD2647">
        <v>100649016</v>
      </c>
      <c r="AE2647">
        <v>51690028</v>
      </c>
      <c r="AF2647">
        <v>153675984</v>
      </c>
      <c r="AG2647">
        <v>81034976</v>
      </c>
      <c r="AH2647">
        <v>5068747.5</v>
      </c>
      <c r="AI2647">
        <v>7848326</v>
      </c>
      <c r="AJ2647">
        <v>12917074</v>
      </c>
      <c r="AK2647">
        <v>8987570</v>
      </c>
      <c r="AL2647">
        <v>10431525</v>
      </c>
      <c r="AM2647">
        <v>161928048</v>
      </c>
      <c r="AN2647">
        <v>72554352</v>
      </c>
      <c r="AO2647">
        <v>25942096</v>
      </c>
      <c r="AP2647">
        <v>10438733</v>
      </c>
      <c r="AQ2647">
        <v>11316632</v>
      </c>
      <c r="AR2647">
        <v>153675984</v>
      </c>
      <c r="AS2647">
        <v>161928048</v>
      </c>
      <c r="AT2647">
        <v>488</v>
      </c>
      <c r="AU2647">
        <v>0.4</v>
      </c>
      <c r="AW2647">
        <v>0.24968899999999999</v>
      </c>
      <c r="AX2647">
        <v>0.60496899999999998</v>
      </c>
      <c r="AY2647">
        <v>7.1842600000000006E-2</v>
      </c>
      <c r="AZ2647">
        <v>39046.5</v>
      </c>
    </row>
    <row r="2648" spans="1:52">
      <c r="A2648">
        <v>2004</v>
      </c>
      <c r="B2648">
        <v>196130</v>
      </c>
      <c r="C2648" t="s">
        <v>253</v>
      </c>
      <c r="D2648" t="s">
        <v>129</v>
      </c>
      <c r="E2648">
        <f t="shared" si="41"/>
        <v>1</v>
      </c>
      <c r="F2648">
        <f>IF(ISNA(VLOOKUP(B2648,criteria!$U$2:$U$174,1,0)),0,1)</f>
        <v>1</v>
      </c>
      <c r="G2648">
        <v>0.51167925624636834</v>
      </c>
      <c r="H2648">
        <v>0.30274812627753805</v>
      </c>
      <c r="I2648">
        <v>8605</v>
      </c>
      <c r="J2648">
        <v>4403</v>
      </c>
      <c r="K2648">
        <v>1314</v>
      </c>
      <c r="L2648">
        <v>19</v>
      </c>
      <c r="M2648">
        <v>1333</v>
      </c>
      <c r="N2648">
        <v>14222</v>
      </c>
      <c r="O2648" t="s">
        <v>130</v>
      </c>
      <c r="P2648" t="s">
        <v>50</v>
      </c>
      <c r="V2648">
        <v>51302224</v>
      </c>
      <c r="W2648">
        <v>36631436</v>
      </c>
      <c r="Y2648">
        <v>5503435</v>
      </c>
      <c r="Z2648">
        <v>43225404</v>
      </c>
      <c r="AA2648">
        <v>71642560</v>
      </c>
      <c r="AB2648">
        <v>871945</v>
      </c>
      <c r="AC2648">
        <v>1404655</v>
      </c>
      <c r="AD2648">
        <v>108901472</v>
      </c>
      <c r="AE2648">
        <v>57588892</v>
      </c>
      <c r="AF2648">
        <v>167504064</v>
      </c>
      <c r="AG2648">
        <v>84689136</v>
      </c>
      <c r="AH2648">
        <v>4796108.5</v>
      </c>
      <c r="AI2648">
        <v>7015575</v>
      </c>
      <c r="AJ2648">
        <v>11811684</v>
      </c>
      <c r="AK2648">
        <v>9609619</v>
      </c>
      <c r="AL2648">
        <v>10122070</v>
      </c>
      <c r="AM2648">
        <v>164122624</v>
      </c>
      <c r="AN2648">
        <v>71853208</v>
      </c>
      <c r="AO2648">
        <v>28271674</v>
      </c>
      <c r="AP2648">
        <v>11316632</v>
      </c>
      <c r="AQ2648">
        <v>12441490</v>
      </c>
      <c r="AR2648">
        <v>167504064</v>
      </c>
      <c r="AS2648">
        <v>164122624</v>
      </c>
      <c r="AT2648">
        <v>459</v>
      </c>
      <c r="AU2648">
        <v>0.38500000000000001</v>
      </c>
      <c r="AW2648">
        <v>0.24063699999999999</v>
      </c>
      <c r="AX2648">
        <v>0.60169700000000004</v>
      </c>
      <c r="AY2648">
        <v>6.6625299999999998E-2</v>
      </c>
      <c r="AZ2648">
        <v>39336</v>
      </c>
    </row>
    <row r="2649" spans="1:52">
      <c r="A2649">
        <v>2005</v>
      </c>
      <c r="B2649">
        <v>196130</v>
      </c>
      <c r="C2649" t="s">
        <v>206</v>
      </c>
      <c r="D2649" t="s">
        <v>129</v>
      </c>
      <c r="E2649">
        <f t="shared" si="41"/>
        <v>1</v>
      </c>
      <c r="F2649">
        <f>IF(ISNA(VLOOKUP(B2649,criteria!$U$2:$U$174,1,0)),0,1)</f>
        <v>1</v>
      </c>
      <c r="G2649">
        <v>0.43619624752359865</v>
      </c>
      <c r="H2649">
        <v>0.31685813518567996</v>
      </c>
      <c r="I2649">
        <v>8581</v>
      </c>
      <c r="J2649">
        <v>3743</v>
      </c>
      <c r="K2649">
        <v>1180</v>
      </c>
      <c r="L2649">
        <v>6</v>
      </c>
      <c r="M2649">
        <v>1186</v>
      </c>
      <c r="N2649">
        <v>14222</v>
      </c>
      <c r="O2649" t="s">
        <v>130</v>
      </c>
      <c r="P2649" t="s">
        <v>50</v>
      </c>
      <c r="Q2649" t="s">
        <v>51</v>
      </c>
      <c r="V2649">
        <v>51978104</v>
      </c>
      <c r="W2649">
        <v>37182008</v>
      </c>
      <c r="Y2649">
        <v>5265375</v>
      </c>
      <c r="Z2649">
        <v>45474700</v>
      </c>
      <c r="AA2649">
        <v>82020744</v>
      </c>
      <c r="AB2649">
        <v>389574</v>
      </c>
      <c r="AC2649">
        <v>754878</v>
      </c>
      <c r="AD2649">
        <v>111641560</v>
      </c>
      <c r="AE2649">
        <v>68183016</v>
      </c>
      <c r="AF2649">
        <v>180230976</v>
      </c>
      <c r="AG2649">
        <v>93943656</v>
      </c>
      <c r="AH2649">
        <v>2429171.5</v>
      </c>
      <c r="AI2649">
        <v>7361941.5</v>
      </c>
      <c r="AJ2649">
        <v>9791113</v>
      </c>
      <c r="AK2649">
        <v>11279679</v>
      </c>
      <c r="AL2649">
        <v>10149917</v>
      </c>
      <c r="AM2649">
        <v>176227744</v>
      </c>
      <c r="AN2649">
        <v>75711896</v>
      </c>
      <c r="AO2649">
        <v>32375494</v>
      </c>
      <c r="AP2649">
        <v>12441490</v>
      </c>
      <c r="AQ2649">
        <v>12851806</v>
      </c>
      <c r="AR2649">
        <v>180230976</v>
      </c>
      <c r="AS2649">
        <v>176227744</v>
      </c>
      <c r="AT2649">
        <v>559</v>
      </c>
      <c r="AU2649">
        <v>0.437</v>
      </c>
      <c r="AW2649">
        <v>0.254108</v>
      </c>
      <c r="AX2649">
        <v>0.59819199999999995</v>
      </c>
      <c r="AY2649">
        <v>6.6146300000000005E-2</v>
      </c>
      <c r="AZ2649">
        <v>36175</v>
      </c>
    </row>
    <row r="2650" spans="1:52">
      <c r="A2650">
        <v>2006</v>
      </c>
      <c r="B2650">
        <v>196130</v>
      </c>
      <c r="C2650" t="s">
        <v>206</v>
      </c>
      <c r="D2650" t="s">
        <v>129</v>
      </c>
      <c r="E2650">
        <f t="shared" si="41"/>
        <v>1</v>
      </c>
      <c r="F2650">
        <f>IF(ISNA(VLOOKUP(B2650,criteria!$U$2:$U$174,1,0)),0,1)</f>
        <v>1</v>
      </c>
      <c r="G2650">
        <v>0.45670334148329256</v>
      </c>
      <c r="H2650">
        <v>0.31474459067588667</v>
      </c>
      <c r="I2650">
        <v>9816</v>
      </c>
      <c r="J2650">
        <v>4483</v>
      </c>
      <c r="K2650">
        <v>1400</v>
      </c>
      <c r="L2650">
        <v>11</v>
      </c>
      <c r="M2650">
        <v>1411</v>
      </c>
      <c r="N2650">
        <v>14222</v>
      </c>
      <c r="O2650" t="s">
        <v>130</v>
      </c>
      <c r="P2650" t="s">
        <v>50</v>
      </c>
      <c r="Q2650" t="s">
        <v>51</v>
      </c>
      <c r="V2650">
        <v>51985276</v>
      </c>
      <c r="W2650">
        <v>36399176</v>
      </c>
      <c r="Y2650">
        <v>5716153</v>
      </c>
      <c r="Z2650">
        <v>52021376</v>
      </c>
      <c r="AA2650">
        <v>99684608</v>
      </c>
      <c r="AB2650">
        <v>696675</v>
      </c>
      <c r="AC2650">
        <v>5011307</v>
      </c>
      <c r="AD2650">
        <v>125588008</v>
      </c>
      <c r="AE2650">
        <v>84791440</v>
      </c>
      <c r="AF2650">
        <v>214716400</v>
      </c>
      <c r="AG2650">
        <v>105724912</v>
      </c>
      <c r="AH2650">
        <v>2106952</v>
      </c>
      <c r="AI2650">
        <v>13283494</v>
      </c>
      <c r="AJ2650">
        <v>15390446</v>
      </c>
      <c r="AK2650">
        <v>13618131</v>
      </c>
      <c r="AL2650">
        <v>12246770</v>
      </c>
      <c r="AM2650">
        <v>208011744</v>
      </c>
      <c r="AN2650">
        <v>81899368</v>
      </c>
      <c r="AO2650">
        <v>47515592</v>
      </c>
      <c r="AP2650">
        <v>12851806</v>
      </c>
      <c r="AQ2650">
        <v>14571820</v>
      </c>
      <c r="AR2650">
        <v>214716400</v>
      </c>
      <c r="AS2650">
        <v>208011744</v>
      </c>
      <c r="AT2650">
        <v>572</v>
      </c>
      <c r="AU2650">
        <v>0.43099999999999999</v>
      </c>
      <c r="AW2650">
        <v>0.25269599999999998</v>
      </c>
      <c r="AX2650">
        <v>0.60909599999999997</v>
      </c>
      <c r="AY2650">
        <v>6.2928799999999993E-2</v>
      </c>
      <c r="AZ2650">
        <v>35014</v>
      </c>
    </row>
    <row r="2651" spans="1:52">
      <c r="A2651">
        <v>2007</v>
      </c>
      <c r="B2651">
        <v>196130</v>
      </c>
      <c r="C2651" t="s">
        <v>206</v>
      </c>
      <c r="D2651" t="s">
        <v>129</v>
      </c>
      <c r="E2651">
        <f t="shared" si="41"/>
        <v>1</v>
      </c>
      <c r="F2651">
        <f>IF(ISNA(VLOOKUP(B2651,criteria!$U$2:$U$174,1,0)),0,1)</f>
        <v>1</v>
      </c>
      <c r="G2651">
        <v>0.4706668036576595</v>
      </c>
      <c r="H2651">
        <v>0.30582842174197772</v>
      </c>
      <c r="I2651">
        <v>9733</v>
      </c>
      <c r="J2651">
        <v>4581</v>
      </c>
      <c r="K2651">
        <v>1367</v>
      </c>
      <c r="L2651">
        <v>34</v>
      </c>
      <c r="M2651">
        <v>1401</v>
      </c>
      <c r="N2651">
        <v>14222</v>
      </c>
      <c r="O2651" t="s">
        <v>130</v>
      </c>
      <c r="P2651" t="s">
        <v>50</v>
      </c>
      <c r="Q2651" t="s">
        <v>51</v>
      </c>
      <c r="V2651">
        <v>50782592</v>
      </c>
      <c r="W2651">
        <v>34949032</v>
      </c>
      <c r="Y2651">
        <v>6305207</v>
      </c>
      <c r="Z2651">
        <v>59640944</v>
      </c>
      <c r="AA2651">
        <v>103432448</v>
      </c>
      <c r="AB2651">
        <v>1208025</v>
      </c>
      <c r="AC2651">
        <v>960021</v>
      </c>
      <c r="AD2651">
        <v>131377952</v>
      </c>
      <c r="AE2651">
        <v>87118896</v>
      </c>
      <c r="AF2651">
        <v>220694688</v>
      </c>
      <c r="AG2651">
        <v>94570376</v>
      </c>
      <c r="AH2651">
        <v>2288368.25</v>
      </c>
      <c r="AI2651">
        <v>25657162</v>
      </c>
      <c r="AJ2651">
        <v>27945530</v>
      </c>
      <c r="AK2651">
        <v>14920561</v>
      </c>
      <c r="AL2651">
        <v>12781671</v>
      </c>
      <c r="AM2651">
        <v>223554304</v>
      </c>
      <c r="AN2651">
        <v>89846984</v>
      </c>
      <c r="AO2651">
        <v>50334188</v>
      </c>
      <c r="AP2651">
        <v>14571820</v>
      </c>
      <c r="AQ2651">
        <v>15877077</v>
      </c>
      <c r="AR2651">
        <v>220694688</v>
      </c>
      <c r="AS2651">
        <v>223554304</v>
      </c>
      <c r="AT2651">
        <v>540</v>
      </c>
      <c r="AU2651">
        <v>0.41599999999999998</v>
      </c>
      <c r="AW2651">
        <v>0.22999</v>
      </c>
      <c r="AX2651">
        <v>0.60152799999999995</v>
      </c>
      <c r="AY2651">
        <v>5.7879699999999999E-2</v>
      </c>
      <c r="AZ2651">
        <v>38358</v>
      </c>
    </row>
    <row r="2652" spans="1:52">
      <c r="A2652">
        <v>2008</v>
      </c>
      <c r="B2652">
        <v>196130</v>
      </c>
      <c r="C2652" t="s">
        <v>206</v>
      </c>
      <c r="D2652" t="s">
        <v>129</v>
      </c>
      <c r="E2652">
        <f t="shared" si="41"/>
        <v>1</v>
      </c>
      <c r="F2652">
        <f>IF(ISNA(VLOOKUP(B2652,criteria!$U$2:$U$174,1,0)),0,1)</f>
        <v>1</v>
      </c>
      <c r="G2652">
        <v>0.44878706199460916</v>
      </c>
      <c r="H2652">
        <v>0.32882882882882886</v>
      </c>
      <c r="I2652">
        <v>10388</v>
      </c>
      <c r="J2652">
        <v>4662</v>
      </c>
      <c r="K2652">
        <v>1516</v>
      </c>
      <c r="L2652">
        <v>17</v>
      </c>
      <c r="M2652">
        <v>1533</v>
      </c>
      <c r="N2652">
        <v>14222</v>
      </c>
      <c r="O2652" t="s">
        <v>130</v>
      </c>
      <c r="P2652" t="s">
        <v>50</v>
      </c>
      <c r="Q2652" t="s">
        <v>51</v>
      </c>
      <c r="V2652">
        <v>55490864</v>
      </c>
      <c r="W2652">
        <v>37721920</v>
      </c>
      <c r="Y2652">
        <v>7254197</v>
      </c>
      <c r="Z2652">
        <v>65354388</v>
      </c>
      <c r="AA2652">
        <v>99769584</v>
      </c>
      <c r="AB2652">
        <v>1920931</v>
      </c>
      <c r="AC2652">
        <v>1154998</v>
      </c>
      <c r="AD2652">
        <v>114842888</v>
      </c>
      <c r="AE2652">
        <v>108702096</v>
      </c>
      <c r="AF2652">
        <v>230080432</v>
      </c>
      <c r="AG2652">
        <v>106981000</v>
      </c>
      <c r="AH2652">
        <v>2917881.75</v>
      </c>
      <c r="AI2652">
        <v>25981272</v>
      </c>
      <c r="AJ2652">
        <v>28899154</v>
      </c>
      <c r="AK2652">
        <v>14227517</v>
      </c>
      <c r="AL2652">
        <v>11506739</v>
      </c>
      <c r="AM2652">
        <v>233669424</v>
      </c>
      <c r="AN2652">
        <v>96878816</v>
      </c>
      <c r="AO2652">
        <v>51394704</v>
      </c>
      <c r="AP2652">
        <v>18172798</v>
      </c>
      <c r="AQ2652">
        <v>14758833</v>
      </c>
      <c r="AR2652">
        <v>230080432</v>
      </c>
      <c r="AS2652">
        <v>233669424</v>
      </c>
      <c r="AT2652">
        <v>645</v>
      </c>
      <c r="AU2652">
        <v>0.47899999999999998</v>
      </c>
      <c r="AW2652">
        <v>0.22478899999999999</v>
      </c>
      <c r="AX2652">
        <v>0.60168999999999995</v>
      </c>
      <c r="AY2652">
        <v>5.1455399999999998E-2</v>
      </c>
      <c r="AZ2652">
        <v>39712</v>
      </c>
    </row>
    <row r="2653" spans="1:52">
      <c r="A2653">
        <v>2009</v>
      </c>
      <c r="B2653">
        <v>196130</v>
      </c>
      <c r="C2653" t="s">
        <v>206</v>
      </c>
      <c r="D2653" t="s">
        <v>129</v>
      </c>
      <c r="E2653">
        <f t="shared" si="41"/>
        <v>1</v>
      </c>
      <c r="F2653">
        <f>IF(ISNA(VLOOKUP(B2653,criteria!$U$2:$U$174,1,0)),0,1)</f>
        <v>1</v>
      </c>
      <c r="G2653">
        <v>0.42669780812073305</v>
      </c>
      <c r="H2653">
        <v>0.32063157894736843</v>
      </c>
      <c r="I2653">
        <v>11132</v>
      </c>
      <c r="J2653">
        <v>4750</v>
      </c>
      <c r="K2653">
        <v>1516</v>
      </c>
      <c r="L2653">
        <v>7</v>
      </c>
      <c r="M2653">
        <v>1523</v>
      </c>
      <c r="N2653">
        <v>14222</v>
      </c>
      <c r="O2653" t="s">
        <v>130</v>
      </c>
      <c r="P2653" t="s">
        <v>50</v>
      </c>
      <c r="Q2653" t="s">
        <v>51</v>
      </c>
      <c r="R2653">
        <v>-78.876999999999995</v>
      </c>
      <c r="S2653">
        <v>42.932699999999997</v>
      </c>
      <c r="V2653">
        <v>62120908</v>
      </c>
      <c r="W2653">
        <v>41122952</v>
      </c>
      <c r="Y2653">
        <v>7552626</v>
      </c>
      <c r="Z2653">
        <v>66431048</v>
      </c>
      <c r="AA2653">
        <v>100144216</v>
      </c>
      <c r="AB2653">
        <v>1514626</v>
      </c>
      <c r="AC2653">
        <v>5148389</v>
      </c>
      <c r="AD2653">
        <v>119436744</v>
      </c>
      <c r="AE2653">
        <v>114093160</v>
      </c>
      <c r="AF2653">
        <v>233786544</v>
      </c>
      <c r="AG2653">
        <v>96193888</v>
      </c>
      <c r="AH2653">
        <v>2425910</v>
      </c>
      <c r="AI2653">
        <v>25801372</v>
      </c>
      <c r="AJ2653">
        <v>28227282</v>
      </c>
      <c r="AK2653">
        <v>19687852</v>
      </c>
      <c r="AL2653">
        <v>13131720</v>
      </c>
      <c r="AM2653">
        <v>234946352</v>
      </c>
      <c r="AN2653">
        <v>102621728</v>
      </c>
      <c r="AO2653">
        <v>51054764</v>
      </c>
      <c r="AP2653">
        <v>14758833</v>
      </c>
      <c r="AQ2653">
        <v>16775549</v>
      </c>
      <c r="AR2653">
        <v>233786544</v>
      </c>
      <c r="AS2653">
        <v>234946352</v>
      </c>
      <c r="AT2653">
        <v>615</v>
      </c>
      <c r="AU2653">
        <v>0.46800000000000003</v>
      </c>
      <c r="AW2653">
        <v>0.22578899999999999</v>
      </c>
      <c r="AX2653">
        <v>0.59357899999999997</v>
      </c>
      <c r="AY2653">
        <v>4.8862200000000001E-2</v>
      </c>
      <c r="AZ2653">
        <v>40818</v>
      </c>
    </row>
    <row r="2654" spans="1:52">
      <c r="A2654">
        <v>2010</v>
      </c>
      <c r="B2654">
        <v>196130</v>
      </c>
      <c r="C2654" t="s">
        <v>206</v>
      </c>
      <c r="D2654" t="s">
        <v>129</v>
      </c>
      <c r="E2654">
        <f t="shared" si="41"/>
        <v>1</v>
      </c>
      <c r="F2654">
        <f>IF(ISNA(VLOOKUP(B2654,criteria!$U$2:$U$174,1,0)),0,1)</f>
        <v>1</v>
      </c>
      <c r="G2654">
        <v>0.42071569271175313</v>
      </c>
      <c r="H2654">
        <v>0.29945376511900118</v>
      </c>
      <c r="I2654">
        <v>12184</v>
      </c>
      <c r="J2654">
        <v>5126</v>
      </c>
      <c r="K2654">
        <v>1522</v>
      </c>
      <c r="L2654">
        <v>13</v>
      </c>
      <c r="M2654">
        <v>1535</v>
      </c>
      <c r="N2654">
        <v>14222</v>
      </c>
      <c r="O2654" t="s">
        <v>130</v>
      </c>
      <c r="P2654" t="s">
        <v>50</v>
      </c>
      <c r="Q2654" t="s">
        <v>51</v>
      </c>
      <c r="R2654">
        <v>-78.876999999999995</v>
      </c>
      <c r="S2654">
        <v>42.932200000000002</v>
      </c>
      <c r="V2654">
        <v>62759104</v>
      </c>
      <c r="W2654">
        <v>40736560</v>
      </c>
      <c r="Y2654">
        <v>7014078</v>
      </c>
      <c r="Z2654">
        <v>61336016</v>
      </c>
      <c r="AA2654">
        <v>111434464</v>
      </c>
      <c r="AB2654">
        <v>1330149</v>
      </c>
      <c r="AC2654">
        <v>2475897</v>
      </c>
      <c r="AD2654">
        <v>108392856</v>
      </c>
      <c r="AE2654">
        <v>128385240</v>
      </c>
      <c r="AF2654">
        <v>236935712</v>
      </c>
      <c r="AG2654">
        <v>104183592</v>
      </c>
      <c r="AH2654">
        <v>2935276</v>
      </c>
      <c r="AI2654">
        <v>23521552</v>
      </c>
      <c r="AJ2654">
        <v>26456828</v>
      </c>
      <c r="AK2654">
        <v>20238684</v>
      </c>
      <c r="AL2654">
        <v>13616095</v>
      </c>
      <c r="AM2654">
        <v>252675392</v>
      </c>
      <c r="AN2654">
        <v>100417496</v>
      </c>
      <c r="AO2654">
        <v>60918316</v>
      </c>
      <c r="AP2654">
        <v>16775549</v>
      </c>
      <c r="AQ2654">
        <v>22731982</v>
      </c>
      <c r="AR2654">
        <v>236935712</v>
      </c>
      <c r="AS2654">
        <v>252675392</v>
      </c>
      <c r="AT2654">
        <v>551</v>
      </c>
      <c r="AU2654">
        <v>0.46700000000000003</v>
      </c>
      <c r="AW2654">
        <v>0.223938</v>
      </c>
      <c r="AX2654">
        <v>0.56478799999999996</v>
      </c>
      <c r="AY2654">
        <v>5.0823899999999998E-2</v>
      </c>
      <c r="AZ2654">
        <v>40674</v>
      </c>
    </row>
    <row r="2655" spans="1:52">
      <c r="A2655">
        <v>2011</v>
      </c>
      <c r="B2655">
        <v>196130</v>
      </c>
      <c r="C2655" t="s">
        <v>206</v>
      </c>
      <c r="D2655" t="s">
        <v>129</v>
      </c>
      <c r="E2655">
        <f t="shared" si="41"/>
        <v>1</v>
      </c>
      <c r="F2655">
        <f>IF(ISNA(VLOOKUP(B2655,criteria!$U$2:$U$174,1,0)),0,1)</f>
        <v>1</v>
      </c>
      <c r="G2655">
        <v>0.44314894363110369</v>
      </c>
      <c r="H2655">
        <v>0.2840751730959446</v>
      </c>
      <c r="I2655">
        <v>11407</v>
      </c>
      <c r="J2655">
        <v>5055</v>
      </c>
      <c r="K2655">
        <v>1426</v>
      </c>
      <c r="L2655">
        <v>10</v>
      </c>
      <c r="M2655">
        <v>1436</v>
      </c>
      <c r="N2655">
        <v>14222</v>
      </c>
      <c r="O2655" t="s">
        <v>130</v>
      </c>
      <c r="P2655" t="s">
        <v>50</v>
      </c>
      <c r="Q2655" t="s">
        <v>51</v>
      </c>
      <c r="R2655">
        <v>-78.880700000000004</v>
      </c>
      <c r="S2655">
        <v>42.934199999999997</v>
      </c>
      <c r="T2655">
        <v>0.111</v>
      </c>
      <c r="U2655">
        <v>2816</v>
      </c>
      <c r="V2655">
        <v>65692720</v>
      </c>
      <c r="W2655">
        <v>43002940</v>
      </c>
      <c r="Y2655">
        <v>5460197</v>
      </c>
      <c r="Z2655">
        <v>48654064</v>
      </c>
      <c r="AA2655">
        <v>106458576</v>
      </c>
      <c r="AB2655">
        <v>1611400</v>
      </c>
      <c r="AC2655">
        <v>1713147</v>
      </c>
      <c r="AD2655">
        <v>94956888</v>
      </c>
      <c r="AE2655">
        <v>124720008</v>
      </c>
      <c r="AF2655">
        <v>230173392</v>
      </c>
      <c r="AG2655">
        <v>97850552</v>
      </c>
      <c r="AH2655">
        <v>2585519</v>
      </c>
      <c r="AI2655">
        <v>14662873</v>
      </c>
      <c r="AJ2655">
        <v>17248392</v>
      </c>
      <c r="AK2655">
        <v>19930848</v>
      </c>
      <c r="AL2655">
        <v>13273140</v>
      </c>
      <c r="AM2655">
        <v>224968720</v>
      </c>
      <c r="AN2655">
        <v>91326424</v>
      </c>
      <c r="AO2655">
        <v>54401392</v>
      </c>
      <c r="AP2655">
        <v>22731982</v>
      </c>
      <c r="AQ2655">
        <v>24056764</v>
      </c>
      <c r="AR2655">
        <v>230173392</v>
      </c>
      <c r="AS2655">
        <v>224968720</v>
      </c>
      <c r="AT2655">
        <v>673</v>
      </c>
      <c r="AU2655">
        <v>0.48099999999999998</v>
      </c>
      <c r="AW2655">
        <v>0.217168</v>
      </c>
      <c r="AX2655">
        <v>0.56088499999999997</v>
      </c>
      <c r="AY2655">
        <v>4.7256600000000003E-2</v>
      </c>
      <c r="AZ2655">
        <v>37610</v>
      </c>
    </row>
    <row r="2656" spans="1:52">
      <c r="A2656">
        <v>2012</v>
      </c>
      <c r="B2656">
        <v>196130</v>
      </c>
      <c r="C2656" t="s">
        <v>201</v>
      </c>
      <c r="D2656" t="s">
        <v>129</v>
      </c>
      <c r="E2656">
        <f t="shared" si="41"/>
        <v>1</v>
      </c>
      <c r="F2656">
        <f>IF(ISNA(VLOOKUP(B2656,criteria!$U$2:$U$174,1,0)),0,1)</f>
        <v>1</v>
      </c>
      <c r="G2656">
        <v>0.4578760763126794</v>
      </c>
      <c r="H2656">
        <v>0.25018436578171094</v>
      </c>
      <c r="I2656">
        <v>11846</v>
      </c>
      <c r="J2656">
        <v>5424</v>
      </c>
      <c r="K2656">
        <v>1347</v>
      </c>
      <c r="L2656">
        <v>10</v>
      </c>
      <c r="M2656">
        <v>1357</v>
      </c>
      <c r="N2656">
        <v>14222</v>
      </c>
      <c r="O2656" t="s">
        <v>130</v>
      </c>
      <c r="P2656" t="s">
        <v>50</v>
      </c>
      <c r="Q2656" t="s">
        <v>51</v>
      </c>
      <c r="R2656">
        <v>-78.880700000000004</v>
      </c>
      <c r="S2656">
        <v>42.934199999999997</v>
      </c>
      <c r="T2656">
        <v>0.108</v>
      </c>
      <c r="U2656">
        <v>2895</v>
      </c>
      <c r="V2656">
        <v>66606260</v>
      </c>
      <c r="W2656">
        <v>41649296</v>
      </c>
      <c r="Y2656">
        <v>4855947</v>
      </c>
      <c r="Z2656">
        <v>43012640</v>
      </c>
      <c r="AA2656">
        <v>107945824</v>
      </c>
      <c r="AB2656">
        <v>1867244</v>
      </c>
      <c r="AC2656">
        <v>1029429</v>
      </c>
      <c r="AD2656">
        <v>93807248</v>
      </c>
      <c r="AE2656">
        <v>124771696</v>
      </c>
      <c r="AF2656">
        <v>232579248</v>
      </c>
      <c r="AG2656">
        <v>97057888</v>
      </c>
      <c r="AH2656">
        <v>2617411</v>
      </c>
      <c r="AI2656">
        <v>20774212</v>
      </c>
      <c r="AJ2656">
        <v>23391624</v>
      </c>
      <c r="AK2656">
        <v>21010912</v>
      </c>
      <c r="AL2656">
        <v>13899968</v>
      </c>
      <c r="AM2656">
        <v>230728128</v>
      </c>
      <c r="AN2656">
        <v>88723312</v>
      </c>
      <c r="AO2656">
        <v>53763376</v>
      </c>
      <c r="AP2656">
        <v>24056764</v>
      </c>
      <c r="AQ2656">
        <v>28580980</v>
      </c>
      <c r="AR2656">
        <v>232579248</v>
      </c>
      <c r="AS2656">
        <v>230728128</v>
      </c>
      <c r="AT2656">
        <v>680</v>
      </c>
      <c r="AU2656">
        <v>0.48899999999999999</v>
      </c>
      <c r="AW2656">
        <v>0.206288</v>
      </c>
      <c r="AX2656">
        <v>0.57198000000000004</v>
      </c>
      <c r="AY2656">
        <v>4.5045000000000002E-2</v>
      </c>
      <c r="AZ2656">
        <v>35597</v>
      </c>
    </row>
    <row r="2657" spans="1:52">
      <c r="A2657">
        <v>2013</v>
      </c>
      <c r="B2657">
        <v>196130</v>
      </c>
      <c r="C2657" t="s">
        <v>201</v>
      </c>
      <c r="D2657" t="s">
        <v>129</v>
      </c>
      <c r="E2657">
        <f t="shared" si="41"/>
        <v>1</v>
      </c>
      <c r="F2657">
        <f>IF(ISNA(VLOOKUP(B2657,criteria!$U$2:$U$174,1,0)),0,1)</f>
        <v>1</v>
      </c>
      <c r="G2657">
        <v>0.48534115138592748</v>
      </c>
      <c r="H2657">
        <v>0.24235767893099031</v>
      </c>
      <c r="I2657">
        <v>11256</v>
      </c>
      <c r="J2657">
        <v>5463</v>
      </c>
      <c r="K2657">
        <v>1320</v>
      </c>
      <c r="L2657">
        <v>4</v>
      </c>
      <c r="M2657">
        <v>1324</v>
      </c>
      <c r="N2657">
        <v>14222</v>
      </c>
      <c r="O2657" t="s">
        <v>130</v>
      </c>
      <c r="P2657" t="s">
        <v>50</v>
      </c>
      <c r="Q2657" t="s">
        <v>51</v>
      </c>
      <c r="R2657">
        <v>-78.880700000000004</v>
      </c>
      <c r="S2657">
        <v>42.934199999999997</v>
      </c>
      <c r="T2657">
        <v>8.7999999999999995E-2</v>
      </c>
      <c r="U2657">
        <v>3301</v>
      </c>
      <c r="V2657">
        <v>67305608</v>
      </c>
      <c r="W2657">
        <v>41701948</v>
      </c>
      <c r="Y2657">
        <v>4800434</v>
      </c>
      <c r="Z2657">
        <v>48165260</v>
      </c>
      <c r="AA2657">
        <v>106358640</v>
      </c>
      <c r="AB2657">
        <v>1519016</v>
      </c>
      <c r="AC2657">
        <v>1900834</v>
      </c>
      <c r="AD2657">
        <v>98956512</v>
      </c>
      <c r="AE2657">
        <v>124607592</v>
      </c>
      <c r="AF2657">
        <v>234455280</v>
      </c>
      <c r="AG2657">
        <v>98053848</v>
      </c>
      <c r="AH2657">
        <v>3450771</v>
      </c>
      <c r="AI2657">
        <v>20286672</v>
      </c>
      <c r="AJ2657">
        <v>23737444</v>
      </c>
      <c r="AK2657">
        <v>22161738</v>
      </c>
      <c r="AL2657">
        <v>14833179</v>
      </c>
      <c r="AM2657">
        <v>239451200</v>
      </c>
      <c r="AN2657">
        <v>90584112</v>
      </c>
      <c r="AO2657">
        <v>56928800</v>
      </c>
      <c r="AP2657">
        <v>28580980</v>
      </c>
      <c r="AQ2657">
        <v>36009896</v>
      </c>
      <c r="AR2657">
        <v>234455280</v>
      </c>
      <c r="AS2657">
        <v>239451200</v>
      </c>
      <c r="AT2657">
        <v>674</v>
      </c>
      <c r="AU2657">
        <v>0.44700000000000001</v>
      </c>
      <c r="AW2657">
        <v>0.19572899999999999</v>
      </c>
      <c r="AX2657">
        <v>0.57072900000000004</v>
      </c>
      <c r="AY2657">
        <v>4.2319700000000002E-2</v>
      </c>
      <c r="AZ2657">
        <v>35081.5</v>
      </c>
    </row>
    <row r="2658" spans="1:52">
      <c r="A2658">
        <v>2014</v>
      </c>
      <c r="B2658">
        <v>196130</v>
      </c>
      <c r="C2658" t="s">
        <v>186</v>
      </c>
      <c r="D2658" t="s">
        <v>129</v>
      </c>
      <c r="E2658">
        <f t="shared" si="41"/>
        <v>1</v>
      </c>
      <c r="F2658">
        <f>IF(ISNA(VLOOKUP(B2658,criteria!$U$2:$U$174,1,0)),0,1)</f>
        <v>1</v>
      </c>
      <c r="G2658">
        <v>0.6154701397712834</v>
      </c>
      <c r="H2658">
        <v>0.24116129032258066</v>
      </c>
      <c r="I2658">
        <v>12592</v>
      </c>
      <c r="J2658">
        <v>7750</v>
      </c>
      <c r="K2658">
        <v>1856</v>
      </c>
      <c r="L2658">
        <v>13</v>
      </c>
      <c r="M2658">
        <v>1869</v>
      </c>
      <c r="T2658">
        <v>7.9000000000000001E-2</v>
      </c>
      <c r="U2658">
        <v>3378</v>
      </c>
      <c r="V2658">
        <v>69293952</v>
      </c>
      <c r="W2658">
        <v>42431076</v>
      </c>
      <c r="Y2658">
        <v>7670517</v>
      </c>
      <c r="Z2658">
        <v>42843984</v>
      </c>
      <c r="AA2658">
        <v>112009336</v>
      </c>
      <c r="AB2658">
        <v>1688229</v>
      </c>
      <c r="AC2658">
        <v>2205063</v>
      </c>
      <c r="AD2658">
        <v>101161560</v>
      </c>
      <c r="AE2658">
        <v>125833024</v>
      </c>
      <c r="AF2658">
        <v>227339712</v>
      </c>
      <c r="AG2658">
        <v>100410504</v>
      </c>
      <c r="AH2658">
        <v>4688694</v>
      </c>
      <c r="AI2658">
        <v>20864368</v>
      </c>
      <c r="AJ2658">
        <v>25553062</v>
      </c>
      <c r="AK2658">
        <v>23372700</v>
      </c>
      <c r="AL2658">
        <v>15331182</v>
      </c>
      <c r="AM2658">
        <v>258414640</v>
      </c>
      <c r="AN2658">
        <v>89369880</v>
      </c>
      <c r="AO2658">
        <v>59759804</v>
      </c>
      <c r="AP2658">
        <v>36009896</v>
      </c>
      <c r="AQ2658">
        <v>36499504</v>
      </c>
      <c r="AR2658">
        <v>227339712</v>
      </c>
      <c r="AS2658">
        <v>258414640</v>
      </c>
      <c r="AT2658">
        <v>740</v>
      </c>
      <c r="AU2658">
        <v>0.48799999999999999</v>
      </c>
      <c r="AW2658">
        <v>0.17655999999999999</v>
      </c>
      <c r="AX2658">
        <v>0.56540599999999996</v>
      </c>
      <c r="AY2658">
        <v>3.4404499999999998E-2</v>
      </c>
      <c r="AZ2658">
        <v>33427.5</v>
      </c>
    </row>
    <row r="2659" spans="1:52">
      <c r="A2659">
        <v>2015</v>
      </c>
      <c r="B2659">
        <v>196130</v>
      </c>
      <c r="C2659" t="s">
        <v>186</v>
      </c>
      <c r="D2659" t="s">
        <v>129</v>
      </c>
      <c r="E2659">
        <f t="shared" si="41"/>
        <v>1</v>
      </c>
      <c r="F2659">
        <f>IF(ISNA(VLOOKUP(B2659,criteria!$U$2:$U$174,1,0)),0,1)</f>
        <v>1</v>
      </c>
      <c r="G2659">
        <v>0.62314496673733455</v>
      </c>
      <c r="H2659">
        <v>0.21809009854528391</v>
      </c>
      <c r="I2659">
        <v>13679</v>
      </c>
      <c r="J2659">
        <v>8524</v>
      </c>
      <c r="K2659">
        <v>1835</v>
      </c>
      <c r="L2659">
        <v>24</v>
      </c>
      <c r="M2659">
        <v>1859</v>
      </c>
      <c r="N2659">
        <v>14222</v>
      </c>
      <c r="O2659" t="s">
        <v>130</v>
      </c>
      <c r="P2659" t="s">
        <v>50</v>
      </c>
      <c r="Q2659" t="s">
        <v>51</v>
      </c>
      <c r="R2659">
        <v>-78.880700000000004</v>
      </c>
      <c r="S2659">
        <v>42.934199999999997</v>
      </c>
      <c r="T2659">
        <v>7.0000000000000007E-2</v>
      </c>
      <c r="U2659">
        <v>3372</v>
      </c>
      <c r="V2659">
        <v>69510296</v>
      </c>
      <c r="W2659">
        <v>41142112</v>
      </c>
      <c r="Y2659">
        <v>6114246</v>
      </c>
      <c r="Z2659">
        <v>42890724</v>
      </c>
      <c r="AA2659">
        <v>112588384</v>
      </c>
      <c r="AB2659">
        <v>1478384</v>
      </c>
      <c r="AC2659">
        <v>4958607</v>
      </c>
      <c r="AD2659">
        <v>99216616</v>
      </c>
      <c r="AE2659">
        <v>130645936</v>
      </c>
      <c r="AF2659">
        <v>231703600</v>
      </c>
      <c r="AG2659">
        <v>98728096</v>
      </c>
      <c r="AH2659">
        <v>3775399</v>
      </c>
      <c r="AI2659">
        <v>21075334</v>
      </c>
      <c r="AJ2659">
        <v>24850732</v>
      </c>
      <c r="AK2659">
        <v>24464392</v>
      </c>
      <c r="AL2659">
        <v>15474025</v>
      </c>
      <c r="AM2659">
        <v>256388560</v>
      </c>
      <c r="AN2659">
        <v>90306288</v>
      </c>
      <c r="AO2659">
        <v>62985248</v>
      </c>
      <c r="AP2659">
        <v>36499504</v>
      </c>
      <c r="AQ2659">
        <v>36018696</v>
      </c>
      <c r="AR2659">
        <v>231703600</v>
      </c>
      <c r="AS2659">
        <v>256388560</v>
      </c>
      <c r="AT2659">
        <v>725</v>
      </c>
      <c r="AU2659">
        <v>0.499</v>
      </c>
      <c r="AW2659">
        <v>0.14986099999999999</v>
      </c>
      <c r="AX2659">
        <v>0.57251600000000002</v>
      </c>
      <c r="AY2659">
        <v>2.6740900000000001E-2</v>
      </c>
      <c r="AZ2659">
        <v>33170</v>
      </c>
    </row>
    <row r="2660" spans="1:52">
      <c r="A2660">
        <v>2016</v>
      </c>
      <c r="B2660">
        <v>196130</v>
      </c>
      <c r="C2660" t="s">
        <v>186</v>
      </c>
      <c r="D2660" t="s">
        <v>129</v>
      </c>
      <c r="E2660">
        <f t="shared" si="41"/>
        <v>1</v>
      </c>
      <c r="F2660">
        <f>IF(ISNA(VLOOKUP(B2660,criteria!$U$2:$U$174,1,0)),0,1)</f>
        <v>1</v>
      </c>
      <c r="G2660">
        <v>0.64068538096974115</v>
      </c>
      <c r="H2660">
        <v>0.18527369978377148</v>
      </c>
      <c r="I2660">
        <v>13715</v>
      </c>
      <c r="J2660">
        <v>8787</v>
      </c>
      <c r="K2660">
        <v>1619</v>
      </c>
      <c r="L2660">
        <v>9</v>
      </c>
      <c r="M2660">
        <v>1628</v>
      </c>
      <c r="N2660">
        <v>14222</v>
      </c>
      <c r="O2660" t="s">
        <v>130</v>
      </c>
      <c r="P2660" t="s">
        <v>50</v>
      </c>
      <c r="Q2660" t="s">
        <v>52</v>
      </c>
      <c r="R2660">
        <v>-78.880700000000004</v>
      </c>
      <c r="S2660">
        <v>42.934199999999997</v>
      </c>
      <c r="T2660">
        <v>8.3000000000000004E-2</v>
      </c>
      <c r="U2660">
        <v>3184</v>
      </c>
      <c r="V2660">
        <v>65082212</v>
      </c>
      <c r="W2660">
        <v>36880864</v>
      </c>
      <c r="Y2660">
        <v>8377412</v>
      </c>
      <c r="Z2660">
        <v>42524504</v>
      </c>
      <c r="AA2660">
        <v>120034472</v>
      </c>
      <c r="AB2660">
        <v>1804403</v>
      </c>
      <c r="AC2660">
        <v>9390594</v>
      </c>
      <c r="AD2660">
        <v>98667200</v>
      </c>
      <c r="AE2660">
        <v>137376192</v>
      </c>
      <c r="AF2660">
        <v>237185488</v>
      </c>
      <c r="AG2660">
        <v>109821848</v>
      </c>
      <c r="AH2660">
        <v>3280164</v>
      </c>
      <c r="AI2660">
        <v>18507160</v>
      </c>
      <c r="AJ2660">
        <v>21787324</v>
      </c>
      <c r="AK2660">
        <v>23079888</v>
      </c>
      <c r="AL2660">
        <v>15092906</v>
      </c>
      <c r="AM2660">
        <v>261597008</v>
      </c>
      <c r="AN2660">
        <v>90126848</v>
      </c>
      <c r="AO2660">
        <v>68477816</v>
      </c>
      <c r="AP2660">
        <v>36018696</v>
      </c>
      <c r="AQ2660">
        <v>42917528</v>
      </c>
      <c r="AR2660">
        <v>237185488</v>
      </c>
      <c r="AS2660">
        <v>261597008</v>
      </c>
      <c r="AT2660">
        <v>659</v>
      </c>
      <c r="AU2660">
        <v>0.47399999999999998</v>
      </c>
      <c r="AW2660">
        <v>0.137513</v>
      </c>
      <c r="AX2660">
        <v>0.57718400000000003</v>
      </c>
      <c r="AY2660">
        <v>2.30216E-2</v>
      </c>
      <c r="AZ2660">
        <v>32331</v>
      </c>
    </row>
    <row r="2661" spans="1:52">
      <c r="A2661">
        <v>2017</v>
      </c>
      <c r="B2661">
        <v>196130</v>
      </c>
      <c r="C2661" t="s">
        <v>186</v>
      </c>
      <c r="D2661" t="s">
        <v>129</v>
      </c>
      <c r="E2661">
        <f t="shared" si="41"/>
        <v>1</v>
      </c>
      <c r="F2661">
        <f>IF(ISNA(VLOOKUP(B2661,criteria!$U$2:$U$174,1,0)),0,1)</f>
        <v>1</v>
      </c>
      <c r="G2661">
        <v>0.57561907360665798</v>
      </c>
      <c r="H2661">
        <v>0.21403176108082483</v>
      </c>
      <c r="I2661">
        <v>14659</v>
      </c>
      <c r="J2661">
        <v>8438</v>
      </c>
      <c r="K2661">
        <v>1801</v>
      </c>
      <c r="L2661">
        <v>5</v>
      </c>
      <c r="M2661">
        <v>1806</v>
      </c>
      <c r="N2661">
        <v>14222</v>
      </c>
      <c r="O2661" t="s">
        <v>130</v>
      </c>
      <c r="P2661" t="s">
        <v>50</v>
      </c>
      <c r="Q2661" t="s">
        <v>52</v>
      </c>
      <c r="R2661">
        <v>-78.882099999999994</v>
      </c>
      <c r="S2661">
        <v>42.933799999999998</v>
      </c>
      <c r="T2661">
        <v>8.3000000000000004E-2</v>
      </c>
      <c r="U2661">
        <v>3255</v>
      </c>
      <c r="V2661">
        <v>66583984</v>
      </c>
      <c r="W2661">
        <v>35662184</v>
      </c>
      <c r="Y2661">
        <v>6799590</v>
      </c>
      <c r="Z2661">
        <v>44299744</v>
      </c>
      <c r="AA2661">
        <v>124156024</v>
      </c>
      <c r="AB2661">
        <v>1654491</v>
      </c>
      <c r="AC2661">
        <v>5671157</v>
      </c>
      <c r="AD2661">
        <v>96700440</v>
      </c>
      <c r="AE2661">
        <v>140314688</v>
      </c>
      <c r="AF2661">
        <v>238459680</v>
      </c>
      <c r="AG2661">
        <v>95802392</v>
      </c>
      <c r="AH2661">
        <v>3169774</v>
      </c>
      <c r="AI2661">
        <v>19560940</v>
      </c>
      <c r="AJ2661">
        <v>22730714</v>
      </c>
      <c r="AK2661">
        <v>23492170</v>
      </c>
      <c r="AL2661">
        <v>13724534</v>
      </c>
      <c r="AM2661">
        <v>261179936</v>
      </c>
      <c r="AN2661">
        <v>90353432</v>
      </c>
      <c r="AO2661">
        <v>60126364</v>
      </c>
      <c r="AP2661">
        <v>45962256</v>
      </c>
      <c r="AQ2661">
        <v>50645104</v>
      </c>
      <c r="AR2661">
        <v>238459680</v>
      </c>
      <c r="AS2661">
        <v>261179936</v>
      </c>
    </row>
    <row r="2662" spans="1:52">
      <c r="A2662">
        <v>1990</v>
      </c>
      <c r="B2662">
        <v>196149</v>
      </c>
      <c r="C2662" t="s">
        <v>254</v>
      </c>
      <c r="D2662" t="s">
        <v>129</v>
      </c>
      <c r="E2662">
        <f t="shared" si="41"/>
        <v>0</v>
      </c>
      <c r="F2662">
        <f>IF(ISNA(VLOOKUP(B2662,criteria!$U$2:$U$174,1,0)),0,1)</f>
        <v>1</v>
      </c>
      <c r="G2662" t="s">
        <v>636</v>
      </c>
      <c r="H2662" t="s">
        <v>636</v>
      </c>
      <c r="N2662">
        <v>13045</v>
      </c>
      <c r="O2662" t="s">
        <v>130</v>
      </c>
      <c r="V2662">
        <v>10792116</v>
      </c>
      <c r="Y2662">
        <v>85851</v>
      </c>
      <c r="Z2662">
        <v>3201327</v>
      </c>
      <c r="AA2662">
        <v>31129476</v>
      </c>
      <c r="AB2662">
        <v>1799292</v>
      </c>
      <c r="AC2662">
        <v>368668</v>
      </c>
      <c r="AF2662">
        <v>61282508</v>
      </c>
      <c r="AG2662">
        <v>19058774</v>
      </c>
      <c r="AH2662">
        <v>171386</v>
      </c>
      <c r="AI2662">
        <v>1415195</v>
      </c>
      <c r="AJ2662">
        <v>1586581</v>
      </c>
      <c r="AK2662">
        <v>4071751</v>
      </c>
      <c r="AL2662">
        <v>3631418</v>
      </c>
      <c r="AM2662">
        <v>62665184</v>
      </c>
      <c r="AN2662">
        <v>25557234</v>
      </c>
      <c r="AO2662">
        <v>7266123</v>
      </c>
    </row>
    <row r="2663" spans="1:52">
      <c r="A2663">
        <v>1991</v>
      </c>
      <c r="B2663">
        <v>196149</v>
      </c>
      <c r="C2663" t="s">
        <v>254</v>
      </c>
      <c r="D2663" t="s">
        <v>129</v>
      </c>
      <c r="E2663">
        <f t="shared" si="41"/>
        <v>0</v>
      </c>
      <c r="F2663">
        <f>IF(ISNA(VLOOKUP(B2663,criteria!$U$2:$U$174,1,0)),0,1)</f>
        <v>1</v>
      </c>
      <c r="G2663" t="s">
        <v>636</v>
      </c>
      <c r="H2663" t="s">
        <v>636</v>
      </c>
      <c r="N2663">
        <v>13045</v>
      </c>
      <c r="O2663" t="s">
        <v>130</v>
      </c>
      <c r="V2663">
        <v>15440722</v>
      </c>
      <c r="Z2663">
        <v>3844731</v>
      </c>
      <c r="AA2663">
        <v>33449524</v>
      </c>
      <c r="AB2663">
        <v>1989178</v>
      </c>
      <c r="AC2663">
        <v>224704</v>
      </c>
      <c r="AF2663">
        <v>69928664</v>
      </c>
      <c r="AG2663">
        <v>19005932</v>
      </c>
      <c r="AH2663">
        <v>194045</v>
      </c>
      <c r="AI2663">
        <v>1575303</v>
      </c>
      <c r="AJ2663">
        <v>1769348</v>
      </c>
      <c r="AK2663">
        <v>3716774</v>
      </c>
      <c r="AL2663">
        <v>3730242</v>
      </c>
      <c r="AM2663">
        <v>65278880</v>
      </c>
      <c r="AN2663">
        <v>25610450</v>
      </c>
      <c r="AO2663">
        <v>6255040</v>
      </c>
    </row>
    <row r="2664" spans="1:52">
      <c r="A2664">
        <v>1992</v>
      </c>
      <c r="B2664">
        <v>196149</v>
      </c>
      <c r="C2664" t="s">
        <v>254</v>
      </c>
      <c r="D2664" t="s">
        <v>129</v>
      </c>
      <c r="E2664">
        <f t="shared" si="41"/>
        <v>0</v>
      </c>
      <c r="F2664">
        <f>IF(ISNA(VLOOKUP(B2664,criteria!$U$2:$U$174,1,0)),0,1)</f>
        <v>1</v>
      </c>
      <c r="G2664" t="s">
        <v>636</v>
      </c>
      <c r="H2664" t="s">
        <v>636</v>
      </c>
      <c r="N2664">
        <v>13045</v>
      </c>
      <c r="O2664" t="s">
        <v>130</v>
      </c>
      <c r="V2664">
        <v>16564344</v>
      </c>
      <c r="Z2664">
        <v>3780969</v>
      </c>
      <c r="AA2664">
        <v>35181896</v>
      </c>
      <c r="AB2664">
        <v>2338923</v>
      </c>
      <c r="AC2664">
        <v>237388</v>
      </c>
      <c r="AF2664">
        <v>73110944</v>
      </c>
      <c r="AG2664">
        <v>19459382</v>
      </c>
      <c r="AH2664">
        <v>221237</v>
      </c>
      <c r="AI2664">
        <v>1047155</v>
      </c>
      <c r="AJ2664">
        <v>1268392</v>
      </c>
      <c r="AK2664">
        <v>4212253</v>
      </c>
      <c r="AL2664">
        <v>3641886</v>
      </c>
      <c r="AM2664">
        <v>68844904</v>
      </c>
      <c r="AN2664">
        <v>25610236</v>
      </c>
      <c r="AO2664">
        <v>7249528</v>
      </c>
    </row>
    <row r="2665" spans="1:52">
      <c r="A2665">
        <v>1993</v>
      </c>
      <c r="B2665">
        <v>196149</v>
      </c>
      <c r="C2665" t="s">
        <v>254</v>
      </c>
      <c r="D2665" t="s">
        <v>129</v>
      </c>
      <c r="E2665">
        <f t="shared" si="41"/>
        <v>0</v>
      </c>
      <c r="F2665">
        <f>IF(ISNA(VLOOKUP(B2665,criteria!$U$2:$U$174,1,0)),0,1)</f>
        <v>1</v>
      </c>
      <c r="G2665" t="s">
        <v>636</v>
      </c>
      <c r="H2665" t="s">
        <v>636</v>
      </c>
      <c r="N2665">
        <v>13045</v>
      </c>
      <c r="O2665" t="s">
        <v>130</v>
      </c>
      <c r="V2665">
        <v>17488160</v>
      </c>
      <c r="Z2665">
        <v>3734182</v>
      </c>
      <c r="AA2665">
        <v>28249432</v>
      </c>
      <c r="AB2665">
        <v>2284812</v>
      </c>
      <c r="AC2665">
        <v>457117</v>
      </c>
      <c r="AF2665">
        <v>68034000</v>
      </c>
      <c r="AG2665">
        <v>20004032</v>
      </c>
      <c r="AH2665">
        <v>247978</v>
      </c>
      <c r="AI2665">
        <v>935911</v>
      </c>
      <c r="AJ2665">
        <v>1183889</v>
      </c>
      <c r="AK2665">
        <v>4000096</v>
      </c>
      <c r="AL2665">
        <v>3791512</v>
      </c>
      <c r="AM2665">
        <v>66525856</v>
      </c>
      <c r="AN2665">
        <v>26178560</v>
      </c>
      <c r="AO2665">
        <v>7894560</v>
      </c>
    </row>
    <row r="2666" spans="1:52">
      <c r="A2666">
        <v>1994</v>
      </c>
      <c r="B2666">
        <v>196149</v>
      </c>
      <c r="C2666" t="s">
        <v>254</v>
      </c>
      <c r="D2666" t="s">
        <v>129</v>
      </c>
      <c r="E2666">
        <f t="shared" si="41"/>
        <v>0</v>
      </c>
      <c r="F2666">
        <f>IF(ISNA(VLOOKUP(B2666,criteria!$U$2:$U$174,1,0)),0,1)</f>
        <v>1</v>
      </c>
      <c r="G2666" t="s">
        <v>636</v>
      </c>
      <c r="H2666" t="s">
        <v>636</v>
      </c>
      <c r="N2666">
        <v>13045</v>
      </c>
      <c r="O2666" t="s">
        <v>130</v>
      </c>
      <c r="V2666">
        <v>17707100</v>
      </c>
      <c r="Z2666">
        <v>3687047</v>
      </c>
      <c r="AA2666">
        <v>31352156</v>
      </c>
      <c r="AB2666">
        <v>2709840</v>
      </c>
      <c r="AC2666">
        <v>592804</v>
      </c>
      <c r="AF2666">
        <v>72430688</v>
      </c>
      <c r="AG2666">
        <v>22500990</v>
      </c>
      <c r="AH2666">
        <v>248649</v>
      </c>
      <c r="AI2666">
        <v>926883</v>
      </c>
      <c r="AJ2666">
        <v>1175532</v>
      </c>
      <c r="AK2666">
        <v>4237601</v>
      </c>
      <c r="AL2666">
        <v>4013982</v>
      </c>
      <c r="AM2666">
        <v>72751840</v>
      </c>
      <c r="AN2666">
        <v>27686978</v>
      </c>
      <c r="AO2666">
        <v>8427488</v>
      </c>
    </row>
    <row r="2667" spans="1:52">
      <c r="A2667">
        <v>1995</v>
      </c>
      <c r="B2667">
        <v>196149</v>
      </c>
      <c r="C2667" t="s">
        <v>254</v>
      </c>
      <c r="D2667" t="s">
        <v>129</v>
      </c>
      <c r="E2667">
        <f t="shared" si="41"/>
        <v>0</v>
      </c>
      <c r="F2667">
        <f>IF(ISNA(VLOOKUP(B2667,criteria!$U$2:$U$174,1,0)),0,1)</f>
        <v>1</v>
      </c>
      <c r="G2667" t="s">
        <v>636</v>
      </c>
      <c r="H2667" t="s">
        <v>636</v>
      </c>
      <c r="N2667">
        <v>13045</v>
      </c>
      <c r="O2667" t="s">
        <v>130</v>
      </c>
      <c r="V2667">
        <v>21479124</v>
      </c>
      <c r="Z2667">
        <v>3575202</v>
      </c>
      <c r="AA2667">
        <v>28983284</v>
      </c>
      <c r="AB2667">
        <v>2716915</v>
      </c>
      <c r="AC2667">
        <v>503542</v>
      </c>
      <c r="AF2667">
        <v>72743824</v>
      </c>
      <c r="AG2667">
        <v>21083292</v>
      </c>
      <c r="AH2667">
        <v>376426</v>
      </c>
      <c r="AI2667">
        <v>906017</v>
      </c>
      <c r="AJ2667">
        <v>1282443</v>
      </c>
      <c r="AK2667">
        <v>3994814</v>
      </c>
      <c r="AL2667">
        <v>3932498</v>
      </c>
      <c r="AM2667">
        <v>68697656</v>
      </c>
      <c r="AN2667">
        <v>26278466</v>
      </c>
      <c r="AO2667">
        <v>8154526</v>
      </c>
    </row>
    <row r="2668" spans="1:52">
      <c r="A2668">
        <v>1996</v>
      </c>
      <c r="B2668">
        <v>196149</v>
      </c>
      <c r="C2668" t="s">
        <v>254</v>
      </c>
      <c r="D2668" t="s">
        <v>129</v>
      </c>
      <c r="E2668">
        <f t="shared" si="41"/>
        <v>0</v>
      </c>
      <c r="F2668">
        <f>IF(ISNA(VLOOKUP(B2668,criteria!$U$2:$U$174,1,0)),0,1)</f>
        <v>1</v>
      </c>
      <c r="G2668" t="s">
        <v>636</v>
      </c>
      <c r="H2668" t="s">
        <v>636</v>
      </c>
      <c r="N2668">
        <v>13045</v>
      </c>
      <c r="O2668" t="s">
        <v>130</v>
      </c>
      <c r="V2668">
        <v>21574720</v>
      </c>
      <c r="Z2668">
        <v>4089114</v>
      </c>
      <c r="AA2668">
        <v>28245414</v>
      </c>
      <c r="AB2668">
        <v>2690808</v>
      </c>
      <c r="AC2668">
        <v>492268</v>
      </c>
      <c r="AF2668">
        <v>72691096</v>
      </c>
      <c r="AG2668">
        <v>21215832</v>
      </c>
      <c r="AH2668">
        <v>431882</v>
      </c>
      <c r="AI2668">
        <v>834829</v>
      </c>
      <c r="AJ2668">
        <v>1266711</v>
      </c>
      <c r="AK2668">
        <v>4052844</v>
      </c>
      <c r="AL2668">
        <v>3956963</v>
      </c>
      <c r="AM2668">
        <v>71593984</v>
      </c>
      <c r="AN2668">
        <v>26349896</v>
      </c>
      <c r="AO2668">
        <v>8715289</v>
      </c>
      <c r="AP2668">
        <v>29816</v>
      </c>
      <c r="AQ2668">
        <v>36969</v>
      </c>
      <c r="AT2668">
        <v>544</v>
      </c>
      <c r="AU2668">
        <v>0.54100000000000004</v>
      </c>
    </row>
    <row r="2669" spans="1:52">
      <c r="A2669">
        <v>1997</v>
      </c>
      <c r="B2669">
        <v>196149</v>
      </c>
      <c r="C2669" t="s">
        <v>254</v>
      </c>
      <c r="D2669" t="s">
        <v>129</v>
      </c>
      <c r="E2669">
        <f t="shared" si="41"/>
        <v>0</v>
      </c>
      <c r="F2669">
        <f>IF(ISNA(VLOOKUP(B2669,criteria!$U$2:$U$174,1,0)),0,1)</f>
        <v>1</v>
      </c>
      <c r="G2669" t="s">
        <v>636</v>
      </c>
      <c r="H2669" t="s">
        <v>636</v>
      </c>
      <c r="N2669">
        <v>13045</v>
      </c>
      <c r="O2669" t="s">
        <v>130</v>
      </c>
      <c r="V2669">
        <v>21835200</v>
      </c>
      <c r="Z2669">
        <v>4022000</v>
      </c>
      <c r="AA2669">
        <v>32103850</v>
      </c>
      <c r="AB2669">
        <v>3459642</v>
      </c>
      <c r="AC2669">
        <v>505505</v>
      </c>
      <c r="AF2669">
        <v>79412848</v>
      </c>
      <c r="AG2669">
        <v>20894804</v>
      </c>
      <c r="AH2669">
        <v>322049</v>
      </c>
      <c r="AI2669">
        <v>1097810</v>
      </c>
      <c r="AJ2669">
        <v>1419859</v>
      </c>
      <c r="AK2669">
        <v>4527461</v>
      </c>
      <c r="AL2669">
        <v>4294195</v>
      </c>
      <c r="AM2669">
        <v>76868592</v>
      </c>
      <c r="AN2669">
        <v>27160474</v>
      </c>
      <c r="AO2669">
        <v>8617540</v>
      </c>
      <c r="AP2669">
        <v>36969</v>
      </c>
      <c r="AQ2669">
        <v>45074</v>
      </c>
      <c r="AT2669">
        <v>538</v>
      </c>
      <c r="AU2669">
        <v>0.52900000000000003</v>
      </c>
      <c r="AW2669">
        <v>0.15260899999999999</v>
      </c>
      <c r="AX2669">
        <v>0.53040399999999999</v>
      </c>
      <c r="AY2669">
        <v>5.1000400000000001E-2</v>
      </c>
      <c r="AZ2669">
        <v>46391</v>
      </c>
    </row>
    <row r="2670" spans="1:52">
      <c r="A2670">
        <v>1998</v>
      </c>
      <c r="B2670">
        <v>196149</v>
      </c>
      <c r="C2670" t="s">
        <v>254</v>
      </c>
      <c r="D2670" t="s">
        <v>129</v>
      </c>
      <c r="E2670">
        <f t="shared" si="41"/>
        <v>0</v>
      </c>
      <c r="F2670">
        <f>IF(ISNA(VLOOKUP(B2670,criteria!$U$2:$U$174,1,0)),0,1)</f>
        <v>1</v>
      </c>
      <c r="G2670" t="s">
        <v>636</v>
      </c>
      <c r="H2670" t="s">
        <v>636</v>
      </c>
      <c r="N2670">
        <v>13045</v>
      </c>
      <c r="O2670" t="s">
        <v>130</v>
      </c>
      <c r="V2670">
        <v>22733048</v>
      </c>
      <c r="Y2670">
        <v>12369</v>
      </c>
      <c r="Z2670">
        <v>4714352</v>
      </c>
      <c r="AA2670">
        <v>29054512</v>
      </c>
      <c r="AB2670">
        <v>3162561</v>
      </c>
      <c r="AC2670">
        <v>577794</v>
      </c>
      <c r="AF2670">
        <v>79018568</v>
      </c>
      <c r="AG2670">
        <v>21613344</v>
      </c>
      <c r="AH2670">
        <v>151602</v>
      </c>
      <c r="AI2670">
        <v>1105769</v>
      </c>
      <c r="AJ2670">
        <v>1257371</v>
      </c>
      <c r="AK2670">
        <v>4440681</v>
      </c>
      <c r="AL2670">
        <v>4351063</v>
      </c>
      <c r="AM2670">
        <v>78413128</v>
      </c>
      <c r="AN2670">
        <v>29019292</v>
      </c>
      <c r="AO2670">
        <v>8285377</v>
      </c>
      <c r="AP2670">
        <v>45074</v>
      </c>
      <c r="AQ2670">
        <v>49627</v>
      </c>
      <c r="AT2670">
        <v>548</v>
      </c>
      <c r="AU2670">
        <v>0.53200000000000003</v>
      </c>
      <c r="AW2670">
        <v>0.13764699999999999</v>
      </c>
      <c r="AX2670">
        <v>0.55630999999999997</v>
      </c>
      <c r="AY2670">
        <v>4.68359E-2</v>
      </c>
      <c r="AZ2670">
        <v>48140</v>
      </c>
    </row>
    <row r="2671" spans="1:52">
      <c r="A2671">
        <v>1999</v>
      </c>
      <c r="B2671">
        <v>196149</v>
      </c>
      <c r="C2671" t="s">
        <v>254</v>
      </c>
      <c r="D2671" t="s">
        <v>129</v>
      </c>
      <c r="E2671">
        <f t="shared" si="41"/>
        <v>0</v>
      </c>
      <c r="F2671">
        <f>IF(ISNA(VLOOKUP(B2671,criteria!$U$2:$U$174,1,0)),0,1)</f>
        <v>1</v>
      </c>
      <c r="G2671" t="s">
        <v>636</v>
      </c>
      <c r="H2671" t="s">
        <v>636</v>
      </c>
      <c r="N2671">
        <v>13045</v>
      </c>
      <c r="O2671" t="s">
        <v>130</v>
      </c>
      <c r="V2671">
        <v>24769742</v>
      </c>
      <c r="Y2671">
        <v>50146</v>
      </c>
      <c r="Z2671">
        <v>4668350</v>
      </c>
      <c r="AA2671">
        <v>30912078</v>
      </c>
      <c r="AB2671">
        <v>2768349</v>
      </c>
      <c r="AC2671">
        <v>546264</v>
      </c>
      <c r="AF2671">
        <v>85847000</v>
      </c>
      <c r="AG2671">
        <v>24747898</v>
      </c>
      <c r="AH2671">
        <v>547894</v>
      </c>
      <c r="AI2671">
        <v>1340517</v>
      </c>
      <c r="AJ2671">
        <v>1888411</v>
      </c>
      <c r="AK2671">
        <v>4411012</v>
      </c>
      <c r="AL2671">
        <v>4193887</v>
      </c>
      <c r="AM2671">
        <v>85153440</v>
      </c>
      <c r="AN2671">
        <v>31404324</v>
      </c>
      <c r="AO2671">
        <v>9182051</v>
      </c>
      <c r="AP2671">
        <v>49627</v>
      </c>
      <c r="AQ2671">
        <v>51297</v>
      </c>
      <c r="AW2671">
        <v>0.122988</v>
      </c>
      <c r="AX2671">
        <v>0.57404999999999995</v>
      </c>
      <c r="AY2671">
        <v>4.41082E-2</v>
      </c>
      <c r="AZ2671">
        <v>49161</v>
      </c>
    </row>
    <row r="2672" spans="1:52">
      <c r="A2672">
        <v>2000</v>
      </c>
      <c r="B2672">
        <v>196149</v>
      </c>
      <c r="C2672" t="s">
        <v>254</v>
      </c>
      <c r="D2672" t="s">
        <v>129</v>
      </c>
      <c r="E2672">
        <f t="shared" si="41"/>
        <v>0</v>
      </c>
      <c r="F2672">
        <f>IF(ISNA(VLOOKUP(B2672,criteria!$U$2:$U$174,1,0)),0,1)</f>
        <v>1</v>
      </c>
      <c r="G2672" t="s">
        <v>636</v>
      </c>
      <c r="H2672" t="s">
        <v>636</v>
      </c>
      <c r="N2672">
        <v>13045</v>
      </c>
      <c r="O2672" t="s">
        <v>130</v>
      </c>
      <c r="V2672">
        <v>25323268</v>
      </c>
      <c r="Y2672">
        <v>3088</v>
      </c>
      <c r="Z2672">
        <v>5391104</v>
      </c>
      <c r="AA2672">
        <v>36126184</v>
      </c>
      <c r="AB2672">
        <v>1689924</v>
      </c>
      <c r="AC2672">
        <v>658803</v>
      </c>
      <c r="AF2672">
        <v>92879184</v>
      </c>
      <c r="AG2672">
        <v>26577362</v>
      </c>
      <c r="AH2672">
        <v>561314</v>
      </c>
      <c r="AI2672">
        <v>1453993</v>
      </c>
      <c r="AJ2672">
        <v>2015307</v>
      </c>
      <c r="AK2672">
        <v>4599672</v>
      </c>
      <c r="AL2672">
        <v>3359703</v>
      </c>
      <c r="AM2672">
        <v>92104848</v>
      </c>
      <c r="AN2672">
        <v>32876184</v>
      </c>
      <c r="AO2672">
        <v>9483488</v>
      </c>
      <c r="AP2672">
        <v>51297</v>
      </c>
      <c r="AQ2672">
        <v>49832</v>
      </c>
      <c r="AW2672">
        <v>0.1177</v>
      </c>
      <c r="AX2672">
        <v>0.56732199999999999</v>
      </c>
      <c r="AY2672">
        <v>4.6293500000000001E-2</v>
      </c>
      <c r="AZ2672">
        <v>50957</v>
      </c>
    </row>
    <row r="2673" spans="1:52">
      <c r="A2673">
        <v>2001</v>
      </c>
      <c r="B2673">
        <v>196149</v>
      </c>
      <c r="C2673" t="s">
        <v>254</v>
      </c>
      <c r="D2673" t="s">
        <v>129</v>
      </c>
      <c r="E2673">
        <f t="shared" si="41"/>
        <v>1</v>
      </c>
      <c r="F2673">
        <f>IF(ISNA(VLOOKUP(B2673,criteria!$U$2:$U$174,1,0)),0,1)</f>
        <v>1</v>
      </c>
      <c r="G2673">
        <v>0.61686502912129648</v>
      </c>
      <c r="H2673">
        <v>0.25307881773399016</v>
      </c>
      <c r="I2673">
        <v>7898</v>
      </c>
      <c r="J2673">
        <v>4872</v>
      </c>
      <c r="K2673">
        <v>1233</v>
      </c>
      <c r="L2673">
        <v>0</v>
      </c>
      <c r="M2673">
        <v>1233</v>
      </c>
      <c r="N2673">
        <v>13045</v>
      </c>
      <c r="O2673" t="s">
        <v>130</v>
      </c>
      <c r="V2673">
        <v>26843292</v>
      </c>
      <c r="Z2673">
        <v>6136967</v>
      </c>
      <c r="AA2673">
        <v>39419616</v>
      </c>
      <c r="AB2673">
        <v>1887729</v>
      </c>
      <c r="AC2673">
        <v>506724</v>
      </c>
      <c r="AF2673">
        <v>99111096</v>
      </c>
      <c r="AG2673">
        <v>26750304</v>
      </c>
      <c r="AH2673">
        <v>643597</v>
      </c>
      <c r="AI2673">
        <v>1580745</v>
      </c>
      <c r="AJ2673">
        <v>2224342</v>
      </c>
      <c r="AK2673">
        <v>5345467</v>
      </c>
      <c r="AL2673">
        <v>3750121</v>
      </c>
      <c r="AM2673">
        <v>96405984</v>
      </c>
      <c r="AN2673">
        <v>34052064</v>
      </c>
      <c r="AO2673">
        <v>10505341</v>
      </c>
      <c r="AP2673">
        <v>49832</v>
      </c>
      <c r="AQ2673">
        <v>46725</v>
      </c>
      <c r="AT2673">
        <v>489</v>
      </c>
      <c r="AU2673">
        <v>0.56299999999999994</v>
      </c>
      <c r="AW2673">
        <v>0.112733</v>
      </c>
      <c r="AX2673">
        <v>0.57142899999999996</v>
      </c>
      <c r="AY2673">
        <v>4.2857100000000002E-2</v>
      </c>
      <c r="AZ2673">
        <v>54300.5</v>
      </c>
    </row>
    <row r="2674" spans="1:52">
      <c r="A2674">
        <v>2002</v>
      </c>
      <c r="B2674">
        <v>196149</v>
      </c>
      <c r="C2674" t="s">
        <v>254</v>
      </c>
      <c r="D2674" t="s">
        <v>129</v>
      </c>
      <c r="E2674">
        <f t="shared" si="41"/>
        <v>1</v>
      </c>
      <c r="F2674">
        <f>IF(ISNA(VLOOKUP(B2674,criteria!$U$2:$U$174,1,0)),0,1)</f>
        <v>1</v>
      </c>
      <c r="G2674">
        <v>0.46043553255713671</v>
      </c>
      <c r="H2674">
        <v>0.26738468742683213</v>
      </c>
      <c r="I2674">
        <v>9276</v>
      </c>
      <c r="J2674">
        <v>4271</v>
      </c>
      <c r="K2674">
        <v>1051</v>
      </c>
      <c r="L2674">
        <v>91</v>
      </c>
      <c r="M2674">
        <v>1142</v>
      </c>
      <c r="N2674" t="s">
        <v>188</v>
      </c>
      <c r="O2674" t="s">
        <v>130</v>
      </c>
      <c r="V2674">
        <v>26902706</v>
      </c>
      <c r="W2674">
        <v>20643786</v>
      </c>
      <c r="Y2674">
        <v>2580258</v>
      </c>
      <c r="Z2674">
        <v>6402296</v>
      </c>
      <c r="AA2674">
        <v>37826976</v>
      </c>
      <c r="AC2674">
        <v>73676</v>
      </c>
      <c r="AD2674">
        <v>57610388</v>
      </c>
      <c r="AE2674">
        <v>30702608</v>
      </c>
      <c r="AF2674">
        <v>88805872</v>
      </c>
      <c r="AG2674">
        <v>32982302</v>
      </c>
      <c r="AH2674">
        <v>1002378.44</v>
      </c>
      <c r="AI2674">
        <v>1722373.25</v>
      </c>
      <c r="AJ2674">
        <v>2724751.75</v>
      </c>
      <c r="AK2674">
        <v>6366570.5</v>
      </c>
      <c r="AL2674">
        <v>4819031</v>
      </c>
      <c r="AM2674">
        <v>86570856</v>
      </c>
      <c r="AN2674">
        <v>36728320</v>
      </c>
      <c r="AO2674">
        <v>12238276</v>
      </c>
      <c r="AR2674">
        <v>88805872</v>
      </c>
      <c r="AS2674">
        <v>86570856</v>
      </c>
      <c r="AT2674">
        <v>493</v>
      </c>
      <c r="AU2674">
        <v>0.498</v>
      </c>
      <c r="AW2674">
        <v>0.10509</v>
      </c>
      <c r="AX2674">
        <v>0.58029600000000003</v>
      </c>
      <c r="AY2674">
        <v>3.8752099999999998E-2</v>
      </c>
      <c r="AZ2674">
        <v>56793</v>
      </c>
    </row>
    <row r="2675" spans="1:52">
      <c r="A2675">
        <v>2003</v>
      </c>
      <c r="B2675">
        <v>196149</v>
      </c>
      <c r="C2675" t="s">
        <v>254</v>
      </c>
      <c r="D2675" t="s">
        <v>129</v>
      </c>
      <c r="E2675">
        <f t="shared" si="41"/>
        <v>1</v>
      </c>
      <c r="F2675">
        <f>IF(ISNA(VLOOKUP(B2675,criteria!$U$2:$U$174,1,0)),0,1)</f>
        <v>1</v>
      </c>
      <c r="G2675">
        <v>0.45753395128260399</v>
      </c>
      <c r="H2675">
        <v>0.24711425206124854</v>
      </c>
      <c r="I2675">
        <v>9278</v>
      </c>
      <c r="J2675">
        <v>4245</v>
      </c>
      <c r="K2675">
        <v>1048</v>
      </c>
      <c r="L2675">
        <v>1</v>
      </c>
      <c r="M2675">
        <v>1049</v>
      </c>
      <c r="N2675" t="s">
        <v>188</v>
      </c>
      <c r="O2675" t="s">
        <v>130</v>
      </c>
      <c r="V2675">
        <v>33576784</v>
      </c>
      <c r="W2675">
        <v>25761604</v>
      </c>
      <c r="Y2675">
        <v>2048016</v>
      </c>
      <c r="Z2675">
        <v>6102062</v>
      </c>
      <c r="AA2675">
        <v>40136176</v>
      </c>
      <c r="AB2675">
        <v>478907</v>
      </c>
      <c r="AC2675">
        <v>86728</v>
      </c>
      <c r="AD2675">
        <v>65505716</v>
      </c>
      <c r="AE2675">
        <v>32332900</v>
      </c>
      <c r="AF2675">
        <v>98384872</v>
      </c>
      <c r="AG2675">
        <v>37219832</v>
      </c>
      <c r="AH2675">
        <v>1040451.38</v>
      </c>
      <c r="AI2675">
        <v>1647541.13</v>
      </c>
      <c r="AJ2675">
        <v>2687992.5</v>
      </c>
      <c r="AK2675">
        <v>7248236.5</v>
      </c>
      <c r="AL2675">
        <v>5250559.5</v>
      </c>
      <c r="AM2675">
        <v>98421112</v>
      </c>
      <c r="AN2675">
        <v>36033312</v>
      </c>
      <c r="AO2675">
        <v>12522663</v>
      </c>
      <c r="AP2675">
        <v>4628307</v>
      </c>
      <c r="AQ2675">
        <v>4866604</v>
      </c>
      <c r="AR2675">
        <v>98384872</v>
      </c>
      <c r="AS2675">
        <v>98421112</v>
      </c>
      <c r="AT2675">
        <v>577</v>
      </c>
      <c r="AU2675">
        <v>0.57199999999999995</v>
      </c>
      <c r="AW2675">
        <v>0.10958900000000001</v>
      </c>
      <c r="AX2675">
        <v>0.57273300000000005</v>
      </c>
      <c r="AY2675">
        <v>3.3594300000000001E-2</v>
      </c>
      <c r="AZ2675">
        <v>58442.5</v>
      </c>
    </row>
    <row r="2676" spans="1:52">
      <c r="A2676">
        <v>2004</v>
      </c>
      <c r="B2676">
        <v>196149</v>
      </c>
      <c r="C2676" t="s">
        <v>254</v>
      </c>
      <c r="D2676" t="s">
        <v>129</v>
      </c>
      <c r="E2676">
        <f t="shared" si="41"/>
        <v>1</v>
      </c>
      <c r="F2676">
        <f>IF(ISNA(VLOOKUP(B2676,criteria!$U$2:$U$174,1,0)),0,1)</f>
        <v>1</v>
      </c>
      <c r="G2676">
        <v>0.46956876338056885</v>
      </c>
      <c r="H2676">
        <v>0.23708206686930092</v>
      </c>
      <c r="I2676">
        <v>9809</v>
      </c>
      <c r="J2676">
        <v>4606</v>
      </c>
      <c r="K2676">
        <v>1092</v>
      </c>
      <c r="M2676">
        <v>1092</v>
      </c>
      <c r="N2676" t="s">
        <v>188</v>
      </c>
      <c r="O2676" t="s">
        <v>130</v>
      </c>
      <c r="P2676" t="s">
        <v>50</v>
      </c>
      <c r="V2676">
        <v>35008496</v>
      </c>
      <c r="W2676">
        <v>26956664</v>
      </c>
      <c r="Y2676">
        <v>2078168</v>
      </c>
      <c r="Z2676">
        <v>6564685</v>
      </c>
      <c r="AA2676">
        <v>41468740</v>
      </c>
      <c r="AB2676">
        <v>918018</v>
      </c>
      <c r="AC2676">
        <v>790167</v>
      </c>
      <c r="AD2676">
        <v>69933952</v>
      </c>
      <c r="AE2676">
        <v>34647032</v>
      </c>
      <c r="AF2676">
        <v>105124240</v>
      </c>
      <c r="AG2676">
        <v>40924220</v>
      </c>
      <c r="AH2676">
        <v>1121132.25</v>
      </c>
      <c r="AI2676">
        <v>1745509.88</v>
      </c>
      <c r="AJ2676">
        <v>2866642</v>
      </c>
      <c r="AK2676">
        <v>7994937.5</v>
      </c>
      <c r="AL2676">
        <v>5680658.5</v>
      </c>
      <c r="AM2676">
        <v>103274496</v>
      </c>
      <c r="AN2676">
        <v>38281488</v>
      </c>
      <c r="AO2676">
        <v>15499997</v>
      </c>
      <c r="AP2676">
        <v>4866604</v>
      </c>
      <c r="AQ2676">
        <v>5786351</v>
      </c>
      <c r="AR2676">
        <v>105124240</v>
      </c>
      <c r="AS2676">
        <v>103274496</v>
      </c>
      <c r="AT2676">
        <v>684</v>
      </c>
      <c r="AU2676">
        <v>0.56100000000000005</v>
      </c>
      <c r="AW2676">
        <v>0.1114</v>
      </c>
      <c r="AX2676">
        <v>0.55537499999999995</v>
      </c>
      <c r="AY2676">
        <v>3.34524E-2</v>
      </c>
      <c r="AZ2676">
        <v>58585</v>
      </c>
    </row>
    <row r="2677" spans="1:52">
      <c r="A2677">
        <v>2005</v>
      </c>
      <c r="B2677">
        <v>196149</v>
      </c>
      <c r="C2677" t="s">
        <v>200</v>
      </c>
      <c r="D2677" t="s">
        <v>129</v>
      </c>
      <c r="E2677">
        <f t="shared" si="41"/>
        <v>1</v>
      </c>
      <c r="F2677">
        <f>IF(ISNA(VLOOKUP(B2677,criteria!$U$2:$U$174,1,0)),0,1)</f>
        <v>1</v>
      </c>
      <c r="G2677">
        <v>0.48456568557071067</v>
      </c>
      <c r="H2677">
        <v>0.23492063492063492</v>
      </c>
      <c r="I2677">
        <v>9751</v>
      </c>
      <c r="J2677">
        <v>4725</v>
      </c>
      <c r="K2677">
        <v>1110</v>
      </c>
      <c r="L2677">
        <v>0</v>
      </c>
      <c r="M2677">
        <v>1110</v>
      </c>
      <c r="N2677" t="s">
        <v>188</v>
      </c>
      <c r="O2677" t="s">
        <v>130</v>
      </c>
      <c r="P2677" t="s">
        <v>50</v>
      </c>
      <c r="Q2677" t="s">
        <v>52</v>
      </c>
      <c r="V2677">
        <v>34520452</v>
      </c>
      <c r="W2677">
        <v>26695244</v>
      </c>
      <c r="Y2677">
        <v>1935854</v>
      </c>
      <c r="Z2677">
        <v>5943007</v>
      </c>
      <c r="AA2677">
        <v>49255876</v>
      </c>
      <c r="AB2677">
        <v>421066</v>
      </c>
      <c r="AC2677">
        <v>631984</v>
      </c>
      <c r="AD2677">
        <v>71129624</v>
      </c>
      <c r="AE2677">
        <v>42369304</v>
      </c>
      <c r="AF2677">
        <v>113840824</v>
      </c>
      <c r="AG2677">
        <v>43117388</v>
      </c>
      <c r="AH2677">
        <v>558156.5</v>
      </c>
      <c r="AI2677">
        <v>2072303.5</v>
      </c>
      <c r="AJ2677">
        <v>2630460</v>
      </c>
      <c r="AK2677">
        <v>9725740</v>
      </c>
      <c r="AL2677">
        <v>6627333.5</v>
      </c>
      <c r="AM2677">
        <v>113943936</v>
      </c>
      <c r="AN2677">
        <v>39060812</v>
      </c>
      <c r="AO2677">
        <v>16947984</v>
      </c>
      <c r="AP2677">
        <v>5786351</v>
      </c>
      <c r="AQ2677">
        <v>6629863</v>
      </c>
      <c r="AR2677">
        <v>113840824</v>
      </c>
      <c r="AS2677">
        <v>113943936</v>
      </c>
      <c r="AT2677">
        <v>704</v>
      </c>
      <c r="AU2677">
        <v>0.56100000000000005</v>
      </c>
      <c r="AW2677">
        <v>0.101192</v>
      </c>
      <c r="AX2677">
        <v>0.55816900000000003</v>
      </c>
      <c r="AY2677">
        <v>3.2871400000000002E-2</v>
      </c>
      <c r="AZ2677">
        <v>61265</v>
      </c>
    </row>
    <row r="2678" spans="1:52">
      <c r="A2678">
        <v>2006</v>
      </c>
      <c r="B2678">
        <v>196149</v>
      </c>
      <c r="C2678" t="s">
        <v>200</v>
      </c>
      <c r="D2678" t="s">
        <v>129</v>
      </c>
      <c r="E2678">
        <f t="shared" si="41"/>
        <v>1</v>
      </c>
      <c r="F2678">
        <f>IF(ISNA(VLOOKUP(B2678,criteria!$U$2:$U$174,1,0)),0,1)</f>
        <v>1</v>
      </c>
      <c r="G2678">
        <v>0.43340101522842639</v>
      </c>
      <c r="H2678">
        <v>0.25322089482314358</v>
      </c>
      <c r="I2678">
        <v>9850</v>
      </c>
      <c r="J2678">
        <v>4269</v>
      </c>
      <c r="K2678">
        <v>1081</v>
      </c>
      <c r="M2678">
        <v>1081</v>
      </c>
      <c r="N2678" t="s">
        <v>188</v>
      </c>
      <c r="O2678" t="s">
        <v>130</v>
      </c>
      <c r="P2678" t="s">
        <v>50</v>
      </c>
      <c r="Q2678" t="s">
        <v>52</v>
      </c>
      <c r="V2678">
        <v>34415312</v>
      </c>
      <c r="W2678">
        <v>26699384</v>
      </c>
      <c r="Y2678">
        <v>2251634</v>
      </c>
      <c r="Z2678">
        <v>6148147</v>
      </c>
      <c r="AA2678">
        <v>57558568</v>
      </c>
      <c r="AB2678">
        <v>478796</v>
      </c>
      <c r="AC2678">
        <v>681812</v>
      </c>
      <c r="AD2678">
        <v>73860976</v>
      </c>
      <c r="AE2678">
        <v>51377576</v>
      </c>
      <c r="AF2678">
        <v>125304352</v>
      </c>
      <c r="AG2678">
        <v>50482464</v>
      </c>
      <c r="AH2678">
        <v>295242.03000000003</v>
      </c>
      <c r="AI2678">
        <v>2211548.75</v>
      </c>
      <c r="AJ2678">
        <v>2506790.75</v>
      </c>
      <c r="AK2678">
        <v>11189297</v>
      </c>
      <c r="AL2678">
        <v>7359337</v>
      </c>
      <c r="AM2678">
        <v>129040864</v>
      </c>
      <c r="AN2678">
        <v>42841784</v>
      </c>
      <c r="AO2678">
        <v>27221766</v>
      </c>
      <c r="AP2678">
        <v>6629863</v>
      </c>
      <c r="AQ2678">
        <v>8167910</v>
      </c>
      <c r="AR2678">
        <v>125304352</v>
      </c>
      <c r="AS2678">
        <v>129040864</v>
      </c>
      <c r="AT2678">
        <v>681</v>
      </c>
      <c r="AU2678">
        <v>0.56999999999999995</v>
      </c>
      <c r="AW2678">
        <v>9.3559799999999999E-2</v>
      </c>
      <c r="AX2678">
        <v>0.56424200000000002</v>
      </c>
      <c r="AY2678">
        <v>2.85165E-2</v>
      </c>
      <c r="AZ2678">
        <v>64447</v>
      </c>
    </row>
    <row r="2679" spans="1:52">
      <c r="A2679">
        <v>2007</v>
      </c>
      <c r="B2679">
        <v>196149</v>
      </c>
      <c r="C2679" t="s">
        <v>200</v>
      </c>
      <c r="D2679" t="s">
        <v>129</v>
      </c>
      <c r="E2679">
        <f t="shared" si="41"/>
        <v>1</v>
      </c>
      <c r="F2679">
        <f>IF(ISNA(VLOOKUP(B2679,criteria!$U$2:$U$174,1,0)),0,1)</f>
        <v>1</v>
      </c>
      <c r="G2679">
        <v>0.44011729130394944</v>
      </c>
      <c r="H2679">
        <v>0.24984384759525297</v>
      </c>
      <c r="I2679">
        <v>10913</v>
      </c>
      <c r="J2679">
        <v>4803</v>
      </c>
      <c r="K2679">
        <v>1200</v>
      </c>
      <c r="L2679">
        <v>0</v>
      </c>
      <c r="M2679">
        <v>1200</v>
      </c>
      <c r="N2679" t="s">
        <v>188</v>
      </c>
      <c r="O2679" t="s">
        <v>130</v>
      </c>
      <c r="P2679" t="s">
        <v>50</v>
      </c>
      <c r="Q2679" t="s">
        <v>52</v>
      </c>
      <c r="V2679">
        <v>35345200</v>
      </c>
      <c r="W2679">
        <v>27795402</v>
      </c>
      <c r="Y2679">
        <v>2738460</v>
      </c>
      <c r="Z2679">
        <v>6482102</v>
      </c>
      <c r="AA2679">
        <v>62308032</v>
      </c>
      <c r="AB2679">
        <v>497849</v>
      </c>
      <c r="AC2679">
        <v>664897</v>
      </c>
      <c r="AD2679">
        <v>77987144</v>
      </c>
      <c r="AE2679">
        <v>55321888</v>
      </c>
      <c r="AF2679">
        <v>133757808</v>
      </c>
      <c r="AG2679">
        <v>56490336</v>
      </c>
      <c r="AH2679">
        <v>254211.47</v>
      </c>
      <c r="AI2679">
        <v>2170060.25</v>
      </c>
      <c r="AJ2679">
        <v>2424271.75</v>
      </c>
      <c r="AK2679">
        <v>12184274</v>
      </c>
      <c r="AL2679">
        <v>7851529.5</v>
      </c>
      <c r="AM2679">
        <v>143879632</v>
      </c>
      <c r="AN2679">
        <v>45759024</v>
      </c>
      <c r="AO2679">
        <v>28340142</v>
      </c>
      <c r="AP2679">
        <v>8167910</v>
      </c>
      <c r="AQ2679">
        <v>10209437</v>
      </c>
      <c r="AR2679">
        <v>133757808</v>
      </c>
      <c r="AS2679">
        <v>143879632</v>
      </c>
      <c r="AT2679">
        <v>664</v>
      </c>
      <c r="AU2679">
        <v>0.63200000000000001</v>
      </c>
      <c r="AW2679">
        <v>9.4716499999999995E-2</v>
      </c>
      <c r="AX2679">
        <v>0.56088899999999997</v>
      </c>
      <c r="AY2679">
        <v>3.18943E-2</v>
      </c>
      <c r="AZ2679">
        <v>67135</v>
      </c>
    </row>
    <row r="2680" spans="1:52">
      <c r="A2680">
        <v>2008</v>
      </c>
      <c r="B2680">
        <v>196149</v>
      </c>
      <c r="C2680" t="s">
        <v>200</v>
      </c>
      <c r="D2680" t="s">
        <v>129</v>
      </c>
      <c r="E2680">
        <f t="shared" si="41"/>
        <v>1</v>
      </c>
      <c r="F2680">
        <f>IF(ISNA(VLOOKUP(B2680,criteria!$U$2:$U$174,1,0)),0,1)</f>
        <v>1</v>
      </c>
      <c r="G2680">
        <v>0.41039612523784813</v>
      </c>
      <c r="H2680">
        <v>0.2476290832455216</v>
      </c>
      <c r="I2680">
        <v>11562</v>
      </c>
      <c r="J2680">
        <v>4745</v>
      </c>
      <c r="K2680">
        <v>1172</v>
      </c>
      <c r="L2680">
        <v>3</v>
      </c>
      <c r="M2680">
        <v>1175</v>
      </c>
      <c r="N2680" t="s">
        <v>188</v>
      </c>
      <c r="O2680" t="s">
        <v>130</v>
      </c>
      <c r="P2680" t="s">
        <v>50</v>
      </c>
      <c r="Q2680" t="s">
        <v>52</v>
      </c>
      <c r="V2680">
        <v>38443108</v>
      </c>
      <c r="W2680">
        <v>30247894</v>
      </c>
      <c r="Y2680">
        <v>2536612</v>
      </c>
      <c r="Z2680">
        <v>7824176</v>
      </c>
      <c r="AA2680">
        <v>61314760</v>
      </c>
      <c r="AB2680">
        <v>462261</v>
      </c>
      <c r="AC2680">
        <v>70363</v>
      </c>
      <c r="AD2680">
        <v>72121760</v>
      </c>
      <c r="AE2680">
        <v>63992176</v>
      </c>
      <c r="AF2680">
        <v>136191824</v>
      </c>
      <c r="AG2680">
        <v>54526180</v>
      </c>
      <c r="AH2680">
        <v>141278.89000000001</v>
      </c>
      <c r="AI2680">
        <v>2169357.75</v>
      </c>
      <c r="AJ2680">
        <v>2310636.75</v>
      </c>
      <c r="AK2680">
        <v>11528903</v>
      </c>
      <c r="AL2680">
        <v>8213479.5</v>
      </c>
      <c r="AM2680">
        <v>142734736</v>
      </c>
      <c r="AN2680">
        <v>48405400</v>
      </c>
      <c r="AO2680">
        <v>27398432</v>
      </c>
      <c r="AP2680">
        <v>10209437</v>
      </c>
      <c r="AQ2680">
        <v>9632355</v>
      </c>
      <c r="AR2680">
        <v>136191824</v>
      </c>
      <c r="AS2680">
        <v>142734736</v>
      </c>
      <c r="AT2680">
        <v>757</v>
      </c>
      <c r="AU2680">
        <v>0.66600000000000004</v>
      </c>
      <c r="AW2680">
        <v>9.5443399999999998E-2</v>
      </c>
      <c r="AX2680">
        <v>0.56373200000000001</v>
      </c>
      <c r="AY2680">
        <v>3.3559100000000001E-2</v>
      </c>
      <c r="AZ2680">
        <v>73635.5</v>
      </c>
    </row>
    <row r="2681" spans="1:52">
      <c r="A2681">
        <v>2009</v>
      </c>
      <c r="B2681">
        <v>196149</v>
      </c>
      <c r="C2681" t="s">
        <v>200</v>
      </c>
      <c r="D2681" t="s">
        <v>129</v>
      </c>
      <c r="E2681">
        <f t="shared" si="41"/>
        <v>1</v>
      </c>
      <c r="F2681">
        <f>IF(ISNA(VLOOKUP(B2681,criteria!$U$2:$U$174,1,0)),0,1)</f>
        <v>1</v>
      </c>
      <c r="G2681">
        <v>0.40351169176999252</v>
      </c>
      <c r="H2681">
        <v>0.24066817900598061</v>
      </c>
      <c r="I2681">
        <v>12017</v>
      </c>
      <c r="J2681">
        <v>4849</v>
      </c>
      <c r="K2681">
        <v>1167</v>
      </c>
      <c r="L2681">
        <v>0</v>
      </c>
      <c r="M2681">
        <v>1167</v>
      </c>
      <c r="N2681" t="s">
        <v>188</v>
      </c>
      <c r="O2681" t="s">
        <v>130</v>
      </c>
      <c r="P2681" t="s">
        <v>50</v>
      </c>
      <c r="Q2681" t="s">
        <v>52</v>
      </c>
      <c r="R2681">
        <v>-76.188599999999994</v>
      </c>
      <c r="S2681">
        <v>42.597999999999999</v>
      </c>
      <c r="V2681">
        <v>42288412</v>
      </c>
      <c r="W2681">
        <v>32818372</v>
      </c>
      <c r="Y2681">
        <v>3266003</v>
      </c>
      <c r="Z2681">
        <v>10808504</v>
      </c>
      <c r="AA2681">
        <v>56451828</v>
      </c>
      <c r="AB2681">
        <v>363927</v>
      </c>
      <c r="AC2681">
        <v>1330830</v>
      </c>
      <c r="AD2681">
        <v>77549440</v>
      </c>
      <c r="AE2681">
        <v>62500488</v>
      </c>
      <c r="AF2681">
        <v>140268976</v>
      </c>
      <c r="AG2681">
        <v>58621604</v>
      </c>
      <c r="AH2681">
        <v>324898</v>
      </c>
      <c r="AI2681">
        <v>2294910</v>
      </c>
      <c r="AJ2681">
        <v>2619808</v>
      </c>
      <c r="AK2681">
        <v>14110945</v>
      </c>
      <c r="AL2681">
        <v>8960875</v>
      </c>
      <c r="AM2681">
        <v>141958176</v>
      </c>
      <c r="AN2681">
        <v>51354040</v>
      </c>
      <c r="AO2681">
        <v>28806470</v>
      </c>
      <c r="AP2681">
        <v>9632355</v>
      </c>
      <c r="AQ2681">
        <v>16247563</v>
      </c>
      <c r="AR2681">
        <v>140268976</v>
      </c>
      <c r="AS2681">
        <v>141958176</v>
      </c>
      <c r="AT2681">
        <v>670</v>
      </c>
      <c r="AU2681">
        <v>0.61299999999999999</v>
      </c>
      <c r="AW2681">
        <v>8.8089299999999995E-2</v>
      </c>
      <c r="AX2681">
        <v>0.56575699999999995</v>
      </c>
      <c r="AY2681">
        <v>2.5744400000000001E-2</v>
      </c>
      <c r="AZ2681">
        <v>76756</v>
      </c>
    </row>
    <row r="2682" spans="1:52">
      <c r="A2682">
        <v>2010</v>
      </c>
      <c r="B2682">
        <v>196149</v>
      </c>
      <c r="C2682" t="s">
        <v>200</v>
      </c>
      <c r="D2682" t="s">
        <v>129</v>
      </c>
      <c r="E2682">
        <f t="shared" si="41"/>
        <v>1</v>
      </c>
      <c r="F2682">
        <f>IF(ISNA(VLOOKUP(B2682,criteria!$U$2:$U$174,1,0)),0,1)</f>
        <v>1</v>
      </c>
      <c r="G2682">
        <v>0.41847428710699486</v>
      </c>
      <c r="H2682">
        <v>0.23684721413317802</v>
      </c>
      <c r="I2682">
        <v>12309</v>
      </c>
      <c r="J2682">
        <v>5151</v>
      </c>
      <c r="K2682">
        <v>1218</v>
      </c>
      <c r="L2682">
        <v>2</v>
      </c>
      <c r="M2682">
        <v>1220</v>
      </c>
      <c r="N2682" t="s">
        <v>188</v>
      </c>
      <c r="O2682" t="s">
        <v>130</v>
      </c>
      <c r="P2682" t="s">
        <v>50</v>
      </c>
      <c r="Q2682" t="s">
        <v>52</v>
      </c>
      <c r="R2682">
        <v>-76.188599999999994</v>
      </c>
      <c r="S2682">
        <v>42.597999999999999</v>
      </c>
      <c r="V2682">
        <v>42873208</v>
      </c>
      <c r="W2682">
        <v>33092988</v>
      </c>
      <c r="Y2682">
        <v>3192304</v>
      </c>
      <c r="Z2682">
        <v>12279416</v>
      </c>
      <c r="AA2682">
        <v>61987056</v>
      </c>
      <c r="AB2682">
        <v>476166</v>
      </c>
      <c r="AC2682">
        <v>351773</v>
      </c>
      <c r="AD2682">
        <v>79796912</v>
      </c>
      <c r="AE2682">
        <v>68797184</v>
      </c>
      <c r="AF2682">
        <v>148638144</v>
      </c>
      <c r="AG2682">
        <v>64363792</v>
      </c>
      <c r="AH2682">
        <v>337379</v>
      </c>
      <c r="AI2682">
        <v>2063734</v>
      </c>
      <c r="AJ2682">
        <v>2401113</v>
      </c>
      <c r="AK2682">
        <v>14683765</v>
      </c>
      <c r="AL2682">
        <v>10371890</v>
      </c>
      <c r="AM2682">
        <v>155587664</v>
      </c>
      <c r="AN2682">
        <v>52087748</v>
      </c>
      <c r="AO2682">
        <v>34122484</v>
      </c>
      <c r="AP2682">
        <v>16247563</v>
      </c>
      <c r="AQ2682">
        <v>19873204</v>
      </c>
      <c r="AR2682">
        <v>148638144</v>
      </c>
      <c r="AS2682">
        <v>155587664</v>
      </c>
      <c r="AT2682">
        <v>745</v>
      </c>
      <c r="AU2682">
        <v>0.67100000000000004</v>
      </c>
      <c r="AW2682">
        <v>7.7760499999999996E-2</v>
      </c>
      <c r="AX2682">
        <v>0.55894200000000005</v>
      </c>
      <c r="AY2682">
        <v>1.9284599999999999E-2</v>
      </c>
      <c r="AZ2682">
        <v>76490</v>
      </c>
    </row>
    <row r="2683" spans="1:52">
      <c r="A2683">
        <v>2011</v>
      </c>
      <c r="B2683">
        <v>196149</v>
      </c>
      <c r="C2683" t="s">
        <v>200</v>
      </c>
      <c r="D2683" t="s">
        <v>129</v>
      </c>
      <c r="E2683">
        <f t="shared" si="41"/>
        <v>1</v>
      </c>
      <c r="F2683">
        <f>IF(ISNA(VLOOKUP(B2683,criteria!$U$2:$U$174,1,0)),0,1)</f>
        <v>1</v>
      </c>
      <c r="G2683">
        <v>0.40954000647878197</v>
      </c>
      <c r="H2683">
        <v>0.23927229582756576</v>
      </c>
      <c r="I2683">
        <v>12348</v>
      </c>
      <c r="J2683">
        <v>5057</v>
      </c>
      <c r="K2683">
        <v>1205</v>
      </c>
      <c r="L2683">
        <v>5</v>
      </c>
      <c r="M2683">
        <v>1210</v>
      </c>
      <c r="N2683" t="s">
        <v>188</v>
      </c>
      <c r="O2683" t="s">
        <v>130</v>
      </c>
      <c r="P2683" t="s">
        <v>50</v>
      </c>
      <c r="Q2683" t="s">
        <v>52</v>
      </c>
      <c r="R2683">
        <v>-76.185599999999994</v>
      </c>
      <c r="S2683">
        <v>42.558900000000001</v>
      </c>
      <c r="T2683">
        <v>3.4000000000000002E-2</v>
      </c>
      <c r="U2683">
        <v>1777</v>
      </c>
      <c r="V2683">
        <v>44472024</v>
      </c>
      <c r="W2683">
        <v>33943528</v>
      </c>
      <c r="Y2683">
        <v>3675883</v>
      </c>
      <c r="Z2683">
        <v>11856161</v>
      </c>
      <c r="AA2683">
        <v>62522892</v>
      </c>
      <c r="AB2683">
        <v>603326</v>
      </c>
      <c r="AC2683">
        <v>296613</v>
      </c>
      <c r="AD2683">
        <v>83981176</v>
      </c>
      <c r="AE2683">
        <v>68245080</v>
      </c>
      <c r="AF2683">
        <v>152263376</v>
      </c>
      <c r="AG2683">
        <v>62031832</v>
      </c>
      <c r="AH2683">
        <v>699174</v>
      </c>
      <c r="AI2683">
        <v>1868526</v>
      </c>
      <c r="AJ2683">
        <v>2567700</v>
      </c>
      <c r="AK2683">
        <v>14895980</v>
      </c>
      <c r="AL2683">
        <v>9748912</v>
      </c>
      <c r="AM2683">
        <v>156685056</v>
      </c>
      <c r="AN2683">
        <v>53504336</v>
      </c>
      <c r="AO2683">
        <v>32976502</v>
      </c>
      <c r="AP2683">
        <v>19873204</v>
      </c>
      <c r="AQ2683">
        <v>21145532</v>
      </c>
      <c r="AR2683">
        <v>152263376</v>
      </c>
      <c r="AS2683">
        <v>156685056</v>
      </c>
      <c r="AT2683">
        <v>750</v>
      </c>
      <c r="AU2683">
        <v>0.68899999999999995</v>
      </c>
      <c r="AW2683">
        <v>7.7109200000000003E-2</v>
      </c>
      <c r="AX2683">
        <v>0.556396</v>
      </c>
      <c r="AY2683">
        <v>1.9352899999999999E-2</v>
      </c>
      <c r="AZ2683">
        <v>75000</v>
      </c>
    </row>
    <row r="2684" spans="1:52">
      <c r="A2684">
        <v>2012</v>
      </c>
      <c r="B2684">
        <v>196149</v>
      </c>
      <c r="C2684" t="s">
        <v>200</v>
      </c>
      <c r="D2684" t="s">
        <v>129</v>
      </c>
      <c r="E2684">
        <f t="shared" si="41"/>
        <v>1</v>
      </c>
      <c r="F2684">
        <f>IF(ISNA(VLOOKUP(B2684,criteria!$U$2:$U$174,1,0)),0,1)</f>
        <v>1</v>
      </c>
      <c r="G2684">
        <v>0.44493882091212456</v>
      </c>
      <c r="H2684">
        <v>0.23288461538461538</v>
      </c>
      <c r="I2684">
        <v>11687</v>
      </c>
      <c r="J2684">
        <v>5200</v>
      </c>
      <c r="K2684">
        <v>1211</v>
      </c>
      <c r="L2684">
        <v>0</v>
      </c>
      <c r="M2684">
        <v>1211</v>
      </c>
      <c r="N2684" t="s">
        <v>188</v>
      </c>
      <c r="O2684" t="s">
        <v>130</v>
      </c>
      <c r="P2684" t="s">
        <v>50</v>
      </c>
      <c r="Q2684" t="s">
        <v>52</v>
      </c>
      <c r="R2684">
        <v>-76.197900000000004</v>
      </c>
      <c r="S2684">
        <v>42.590200000000003</v>
      </c>
      <c r="T2684">
        <v>4.4999999999999998E-2</v>
      </c>
      <c r="U2684">
        <v>1810</v>
      </c>
      <c r="V2684">
        <v>47108632</v>
      </c>
      <c r="W2684">
        <v>37008456</v>
      </c>
      <c r="Y2684">
        <v>3096474</v>
      </c>
      <c r="Z2684">
        <v>11113558</v>
      </c>
      <c r="AA2684">
        <v>61017792</v>
      </c>
      <c r="AB2684">
        <v>652536</v>
      </c>
      <c r="AC2684">
        <v>2279488</v>
      </c>
      <c r="AD2684">
        <v>69579872</v>
      </c>
      <c r="AE2684">
        <v>67150416</v>
      </c>
      <c r="AF2684">
        <v>141207600</v>
      </c>
      <c r="AG2684">
        <v>62783260</v>
      </c>
      <c r="AH2684">
        <v>435113</v>
      </c>
      <c r="AI2684">
        <v>2569925</v>
      </c>
      <c r="AJ2684">
        <v>3005038</v>
      </c>
      <c r="AK2684">
        <v>16051826</v>
      </c>
      <c r="AL2684">
        <v>10064666</v>
      </c>
      <c r="AM2684">
        <v>145135088</v>
      </c>
      <c r="AN2684">
        <v>53951552</v>
      </c>
      <c r="AO2684">
        <v>33884400</v>
      </c>
      <c r="AP2684">
        <v>21145532</v>
      </c>
      <c r="AQ2684">
        <v>25904940</v>
      </c>
      <c r="AR2684">
        <v>141207600</v>
      </c>
      <c r="AS2684">
        <v>145135088</v>
      </c>
      <c r="AT2684">
        <v>830</v>
      </c>
      <c r="AU2684">
        <v>0.69499999999999995</v>
      </c>
      <c r="AW2684">
        <v>7.1365100000000001E-2</v>
      </c>
      <c r="AX2684">
        <v>0.55966800000000005</v>
      </c>
      <c r="AY2684">
        <v>1.6286599999999998E-2</v>
      </c>
      <c r="AZ2684">
        <v>75613</v>
      </c>
    </row>
    <row r="2685" spans="1:52">
      <c r="A2685">
        <v>2013</v>
      </c>
      <c r="B2685">
        <v>196149</v>
      </c>
      <c r="C2685" t="s">
        <v>200</v>
      </c>
      <c r="D2685" t="s">
        <v>129</v>
      </c>
      <c r="E2685">
        <f t="shared" si="41"/>
        <v>1</v>
      </c>
      <c r="F2685">
        <f>IF(ISNA(VLOOKUP(B2685,criteria!$U$2:$U$174,1,0)),0,1)</f>
        <v>1</v>
      </c>
      <c r="G2685">
        <v>0.46831047056780689</v>
      </c>
      <c r="H2685">
        <v>0.22376714868372266</v>
      </c>
      <c r="I2685">
        <v>11518</v>
      </c>
      <c r="J2685">
        <v>5394</v>
      </c>
      <c r="K2685">
        <v>1206</v>
      </c>
      <c r="L2685">
        <v>1</v>
      </c>
      <c r="M2685">
        <v>1207</v>
      </c>
      <c r="N2685" t="s">
        <v>188</v>
      </c>
      <c r="O2685" t="s">
        <v>130</v>
      </c>
      <c r="P2685" t="s">
        <v>50</v>
      </c>
      <c r="Q2685" t="s">
        <v>52</v>
      </c>
      <c r="R2685">
        <v>-76.197900000000004</v>
      </c>
      <c r="S2685">
        <v>42.590200000000003</v>
      </c>
      <c r="T2685">
        <v>3.5999999999999997E-2</v>
      </c>
      <c r="U2685">
        <v>1973</v>
      </c>
      <c r="V2685">
        <v>49137108</v>
      </c>
      <c r="W2685">
        <v>37965592</v>
      </c>
      <c r="Y2685">
        <v>3353694</v>
      </c>
      <c r="Z2685">
        <v>12555269</v>
      </c>
      <c r="AA2685">
        <v>69638688</v>
      </c>
      <c r="AB2685">
        <v>705588</v>
      </c>
      <c r="AC2685">
        <v>474893</v>
      </c>
      <c r="AD2685">
        <v>71661296</v>
      </c>
      <c r="AE2685">
        <v>76473912</v>
      </c>
      <c r="AF2685">
        <v>148862208</v>
      </c>
      <c r="AG2685">
        <v>64747688</v>
      </c>
      <c r="AH2685">
        <v>386239</v>
      </c>
      <c r="AI2685">
        <v>2221739</v>
      </c>
      <c r="AJ2685">
        <v>2607978</v>
      </c>
      <c r="AK2685">
        <v>18250762</v>
      </c>
      <c r="AL2685">
        <v>10571375</v>
      </c>
      <c r="AM2685">
        <v>152366912</v>
      </c>
      <c r="AN2685">
        <v>55374296</v>
      </c>
      <c r="AO2685">
        <v>36156288</v>
      </c>
      <c r="AP2685">
        <v>25904940</v>
      </c>
      <c r="AQ2685">
        <v>30625266</v>
      </c>
      <c r="AR2685">
        <v>148862208</v>
      </c>
      <c r="AS2685">
        <v>152366912</v>
      </c>
      <c r="AT2685">
        <v>781</v>
      </c>
      <c r="AU2685">
        <v>0.66600000000000004</v>
      </c>
      <c r="AW2685">
        <v>6.2206600000000001E-2</v>
      </c>
      <c r="AX2685">
        <v>0.558979</v>
      </c>
      <c r="AY2685">
        <v>1.08568E-2</v>
      </c>
      <c r="AZ2685">
        <v>75464.5</v>
      </c>
    </row>
    <row r="2686" spans="1:52">
      <c r="A2686">
        <v>2014</v>
      </c>
      <c r="B2686">
        <v>196149</v>
      </c>
      <c r="C2686" t="s">
        <v>200</v>
      </c>
      <c r="D2686" t="s">
        <v>129</v>
      </c>
      <c r="E2686">
        <f t="shared" si="41"/>
        <v>1</v>
      </c>
      <c r="F2686">
        <f>IF(ISNA(VLOOKUP(B2686,criteria!$U$2:$U$174,1,0)),0,1)</f>
        <v>1</v>
      </c>
      <c r="G2686">
        <v>0.48961768113358883</v>
      </c>
      <c r="H2686">
        <v>0.21769202766654533</v>
      </c>
      <c r="I2686">
        <v>11221</v>
      </c>
      <c r="J2686">
        <v>5494</v>
      </c>
      <c r="K2686">
        <v>1196</v>
      </c>
      <c r="L2686">
        <v>0</v>
      </c>
      <c r="M2686">
        <v>1196</v>
      </c>
      <c r="T2686">
        <v>2.9000000000000001E-2</v>
      </c>
      <c r="U2686">
        <v>2137</v>
      </c>
      <c r="V2686">
        <v>50190916</v>
      </c>
      <c r="W2686">
        <v>39056104</v>
      </c>
      <c r="Y2686">
        <v>4175294</v>
      </c>
      <c r="Z2686">
        <v>12383698</v>
      </c>
      <c r="AA2686">
        <v>73034808</v>
      </c>
      <c r="AB2686">
        <v>742022</v>
      </c>
      <c r="AC2686">
        <v>3412</v>
      </c>
      <c r="AD2686">
        <v>73420064</v>
      </c>
      <c r="AE2686">
        <v>78637200</v>
      </c>
      <c r="AF2686">
        <v>152086432</v>
      </c>
      <c r="AG2686">
        <v>71129288</v>
      </c>
      <c r="AH2686">
        <v>576956</v>
      </c>
      <c r="AI2686">
        <v>2217364</v>
      </c>
      <c r="AJ2686">
        <v>2794320</v>
      </c>
      <c r="AK2686">
        <v>20521308</v>
      </c>
      <c r="AL2686">
        <v>11676849</v>
      </c>
      <c r="AM2686">
        <v>164614240</v>
      </c>
      <c r="AN2686">
        <v>56847312</v>
      </c>
      <c r="AO2686">
        <v>39497932</v>
      </c>
      <c r="AP2686">
        <v>30625266</v>
      </c>
      <c r="AQ2686">
        <v>32375492</v>
      </c>
      <c r="AR2686">
        <v>152086432</v>
      </c>
      <c r="AS2686">
        <v>164614240</v>
      </c>
      <c r="AT2686">
        <v>849</v>
      </c>
      <c r="AU2686">
        <v>0.72799999999999998</v>
      </c>
      <c r="AW2686">
        <v>6.5373100000000003E-2</v>
      </c>
      <c r="AX2686">
        <v>0.56865699999999997</v>
      </c>
      <c r="AY2686">
        <v>1.1343300000000001E-2</v>
      </c>
      <c r="AZ2686">
        <v>74861.5</v>
      </c>
    </row>
    <row r="2687" spans="1:52">
      <c r="A2687">
        <v>2015</v>
      </c>
      <c r="B2687">
        <v>196149</v>
      </c>
      <c r="C2687" t="s">
        <v>200</v>
      </c>
      <c r="D2687" t="s">
        <v>129</v>
      </c>
      <c r="E2687">
        <f t="shared" si="41"/>
        <v>1</v>
      </c>
      <c r="F2687">
        <f>IF(ISNA(VLOOKUP(B2687,criteria!$U$2:$U$174,1,0)),0,1)</f>
        <v>1</v>
      </c>
      <c r="G2687">
        <v>0.50840867992766725</v>
      </c>
      <c r="H2687">
        <v>0.21589898630624221</v>
      </c>
      <c r="I2687">
        <v>11060</v>
      </c>
      <c r="J2687">
        <v>5623</v>
      </c>
      <c r="K2687">
        <v>1214</v>
      </c>
      <c r="L2687">
        <v>0</v>
      </c>
      <c r="M2687">
        <v>1214</v>
      </c>
      <c r="N2687" t="s">
        <v>188</v>
      </c>
      <c r="O2687" t="s">
        <v>130</v>
      </c>
      <c r="P2687" t="s">
        <v>50</v>
      </c>
      <c r="Q2687" t="s">
        <v>52</v>
      </c>
      <c r="R2687">
        <v>-76.197900000000004</v>
      </c>
      <c r="S2687">
        <v>42.590200000000003</v>
      </c>
      <c r="T2687">
        <v>2.5999999999999999E-2</v>
      </c>
      <c r="U2687">
        <v>1990</v>
      </c>
      <c r="V2687">
        <v>52410628</v>
      </c>
      <c r="W2687">
        <v>40341124</v>
      </c>
      <c r="Y2687">
        <v>3617690</v>
      </c>
      <c r="Z2687">
        <v>12260493</v>
      </c>
      <c r="AA2687">
        <v>75084272</v>
      </c>
      <c r="AB2687">
        <v>1141708</v>
      </c>
      <c r="AC2687">
        <v>237067</v>
      </c>
      <c r="AD2687">
        <v>74532648</v>
      </c>
      <c r="AE2687">
        <v>82136560</v>
      </c>
      <c r="AF2687">
        <v>156671712</v>
      </c>
      <c r="AG2687">
        <v>73105272</v>
      </c>
      <c r="AH2687">
        <v>695495</v>
      </c>
      <c r="AI2687">
        <v>1958437</v>
      </c>
      <c r="AJ2687">
        <v>2653932</v>
      </c>
      <c r="AK2687">
        <v>21284688</v>
      </c>
      <c r="AL2687">
        <v>12409020</v>
      </c>
      <c r="AM2687">
        <v>166831248</v>
      </c>
      <c r="AN2687">
        <v>57805960</v>
      </c>
      <c r="AO2687">
        <v>41004660</v>
      </c>
      <c r="AP2687">
        <v>32375492</v>
      </c>
      <c r="AQ2687">
        <v>33217688</v>
      </c>
      <c r="AR2687">
        <v>156671712</v>
      </c>
      <c r="AS2687">
        <v>166831248</v>
      </c>
      <c r="AT2687">
        <v>906</v>
      </c>
      <c r="AU2687">
        <v>0.74399999999999999</v>
      </c>
      <c r="AW2687">
        <v>6.7412299999999994E-2</v>
      </c>
      <c r="AX2687">
        <v>0.55713400000000002</v>
      </c>
      <c r="AY2687">
        <v>1.2394199999999999E-2</v>
      </c>
      <c r="AZ2687">
        <v>71784.5</v>
      </c>
    </row>
    <row r="2688" spans="1:52">
      <c r="A2688">
        <v>2016</v>
      </c>
      <c r="B2688">
        <v>196149</v>
      </c>
      <c r="C2688" t="s">
        <v>187</v>
      </c>
      <c r="D2688" t="s">
        <v>129</v>
      </c>
      <c r="E2688">
        <f t="shared" si="41"/>
        <v>1</v>
      </c>
      <c r="F2688">
        <f>IF(ISNA(VLOOKUP(B2688,criteria!$U$2:$U$174,1,0)),0,1)</f>
        <v>1</v>
      </c>
      <c r="G2688">
        <v>0.52165517241379311</v>
      </c>
      <c r="H2688">
        <v>0.21822668781949586</v>
      </c>
      <c r="I2688">
        <v>10875</v>
      </c>
      <c r="J2688">
        <v>5673</v>
      </c>
      <c r="K2688">
        <v>1238</v>
      </c>
      <c r="L2688">
        <v>0</v>
      </c>
      <c r="M2688">
        <v>1238</v>
      </c>
      <c r="N2688" t="s">
        <v>188</v>
      </c>
      <c r="O2688" t="s">
        <v>130</v>
      </c>
      <c r="P2688" t="s">
        <v>50</v>
      </c>
      <c r="Q2688" t="s">
        <v>52</v>
      </c>
      <c r="R2688">
        <v>-76.188699999999997</v>
      </c>
      <c r="S2688">
        <v>42.597999999999999</v>
      </c>
      <c r="T2688">
        <v>2.7E-2</v>
      </c>
      <c r="U2688">
        <v>1915</v>
      </c>
      <c r="V2688">
        <v>52689256</v>
      </c>
      <c r="W2688">
        <v>40611264</v>
      </c>
      <c r="Y2688">
        <v>4280837</v>
      </c>
      <c r="Z2688">
        <v>12155206</v>
      </c>
      <c r="AA2688">
        <v>77310536</v>
      </c>
      <c r="AB2688">
        <v>1475123</v>
      </c>
      <c r="AC2688">
        <v>1321815</v>
      </c>
      <c r="AD2688">
        <v>75109696</v>
      </c>
      <c r="AE2688">
        <v>85326624</v>
      </c>
      <c r="AF2688">
        <v>160493856</v>
      </c>
      <c r="AG2688">
        <v>67650752</v>
      </c>
      <c r="AH2688">
        <v>382818</v>
      </c>
      <c r="AI2688">
        <v>1832292</v>
      </c>
      <c r="AJ2688">
        <v>2215110</v>
      </c>
      <c r="AK2688">
        <v>23344190</v>
      </c>
      <c r="AL2688">
        <v>11629282</v>
      </c>
      <c r="AM2688">
        <v>172928160</v>
      </c>
      <c r="AN2688">
        <v>58845712</v>
      </c>
      <c r="AO2688">
        <v>47206044</v>
      </c>
      <c r="AP2688">
        <v>33217688</v>
      </c>
      <c r="AQ2688">
        <v>37407364</v>
      </c>
      <c r="AR2688">
        <v>160493856</v>
      </c>
      <c r="AS2688">
        <v>172928160</v>
      </c>
      <c r="AT2688">
        <v>853</v>
      </c>
      <c r="AU2688">
        <v>0.71</v>
      </c>
      <c r="AW2688">
        <v>6.1701499999999999E-2</v>
      </c>
      <c r="AX2688">
        <v>0.54035500000000003</v>
      </c>
      <c r="AY2688">
        <v>1.12184E-2</v>
      </c>
      <c r="AZ2688">
        <v>72219</v>
      </c>
    </row>
    <row r="2689" spans="1:52">
      <c r="A2689">
        <v>2017</v>
      </c>
      <c r="B2689">
        <v>196149</v>
      </c>
      <c r="C2689" t="s">
        <v>187</v>
      </c>
      <c r="D2689" t="s">
        <v>129</v>
      </c>
      <c r="E2689">
        <f t="shared" si="41"/>
        <v>1</v>
      </c>
      <c r="F2689">
        <f>IF(ISNA(VLOOKUP(B2689,criteria!$U$2:$U$174,1,0)),0,1)</f>
        <v>1</v>
      </c>
      <c r="G2689">
        <v>0.47930136871273826</v>
      </c>
      <c r="H2689">
        <v>0.22564821303433777</v>
      </c>
      <c r="I2689">
        <v>11909</v>
      </c>
      <c r="J2689">
        <v>5708</v>
      </c>
      <c r="K2689">
        <v>1288</v>
      </c>
      <c r="L2689">
        <v>0</v>
      </c>
      <c r="M2689">
        <v>1288</v>
      </c>
      <c r="N2689" t="s">
        <v>188</v>
      </c>
      <c r="O2689" t="s">
        <v>130</v>
      </c>
      <c r="P2689" t="s">
        <v>50</v>
      </c>
      <c r="Q2689" t="s">
        <v>52</v>
      </c>
      <c r="R2689">
        <v>-76.188699999999997</v>
      </c>
      <c r="S2689">
        <v>42.597999999999999</v>
      </c>
      <c r="T2689">
        <v>2.7E-2</v>
      </c>
      <c r="U2689">
        <v>1981</v>
      </c>
      <c r="V2689">
        <v>53718872</v>
      </c>
      <c r="W2689">
        <v>38748872</v>
      </c>
      <c r="Y2689">
        <v>4237036</v>
      </c>
      <c r="Z2689">
        <v>12953161</v>
      </c>
      <c r="AA2689">
        <v>86089304</v>
      </c>
      <c r="AB2689">
        <v>1769206</v>
      </c>
      <c r="AC2689">
        <v>161415</v>
      </c>
      <c r="AD2689">
        <v>71868776</v>
      </c>
      <c r="AE2689">
        <v>94417208</v>
      </c>
      <c r="AF2689">
        <v>170036192</v>
      </c>
      <c r="AG2689">
        <v>63776980</v>
      </c>
      <c r="AH2689">
        <v>383601</v>
      </c>
      <c r="AI2689">
        <v>1847949</v>
      </c>
      <c r="AJ2689">
        <v>2231550</v>
      </c>
      <c r="AK2689">
        <v>22105732</v>
      </c>
      <c r="AL2689">
        <v>11137585</v>
      </c>
      <c r="AM2689">
        <v>174975120</v>
      </c>
      <c r="AN2689">
        <v>61384648</v>
      </c>
      <c r="AO2689">
        <v>42809616</v>
      </c>
      <c r="AP2689">
        <v>37407364</v>
      </c>
      <c r="AQ2689">
        <v>39542800</v>
      </c>
      <c r="AR2689">
        <v>170036192</v>
      </c>
      <c r="AS2689">
        <v>174975120</v>
      </c>
    </row>
    <row r="2690" spans="1:52">
      <c r="A2690">
        <v>1990</v>
      </c>
      <c r="B2690">
        <v>196158</v>
      </c>
      <c r="C2690" t="s">
        <v>255</v>
      </c>
      <c r="D2690" t="s">
        <v>129</v>
      </c>
      <c r="E2690">
        <f t="shared" ref="E2690:E2753" si="42">IF(M2690&gt;999,1,0)</f>
        <v>0</v>
      </c>
      <c r="F2690">
        <f>IF(ISNA(VLOOKUP(B2690,criteria!$U$2:$U$174,1,0)),0,1)</f>
        <v>1</v>
      </c>
      <c r="G2690" t="s">
        <v>636</v>
      </c>
      <c r="H2690" t="s">
        <v>636</v>
      </c>
      <c r="N2690">
        <v>14063</v>
      </c>
      <c r="O2690" t="s">
        <v>130</v>
      </c>
      <c r="V2690">
        <v>7094308</v>
      </c>
      <c r="Z2690">
        <v>2552383</v>
      </c>
      <c r="AA2690">
        <v>28085980</v>
      </c>
      <c r="AB2690">
        <v>1088173</v>
      </c>
      <c r="AC2690">
        <v>379594</v>
      </c>
      <c r="AF2690">
        <v>51451008</v>
      </c>
      <c r="AG2690">
        <v>17562268</v>
      </c>
      <c r="AH2690">
        <v>417994</v>
      </c>
      <c r="AI2690">
        <v>1242824</v>
      </c>
      <c r="AJ2690">
        <v>1660818</v>
      </c>
      <c r="AK2690">
        <v>3331409</v>
      </c>
      <c r="AL2690">
        <v>3020381</v>
      </c>
      <c r="AM2690">
        <v>54825952</v>
      </c>
      <c r="AN2690">
        <v>23119428</v>
      </c>
      <c r="AO2690">
        <v>6547244</v>
      </c>
    </row>
    <row r="2691" spans="1:52">
      <c r="A2691">
        <v>1991</v>
      </c>
      <c r="B2691">
        <v>196158</v>
      </c>
      <c r="C2691" t="s">
        <v>255</v>
      </c>
      <c r="D2691" t="s">
        <v>129</v>
      </c>
      <c r="E2691">
        <f t="shared" si="42"/>
        <v>0</v>
      </c>
      <c r="F2691">
        <f>IF(ISNA(VLOOKUP(B2691,criteria!$U$2:$U$174,1,0)),0,1)</f>
        <v>1</v>
      </c>
      <c r="G2691" t="s">
        <v>636</v>
      </c>
      <c r="H2691" t="s">
        <v>636</v>
      </c>
      <c r="N2691">
        <v>14063</v>
      </c>
      <c r="O2691" t="s">
        <v>130</v>
      </c>
      <c r="V2691">
        <v>10457424</v>
      </c>
      <c r="Z2691">
        <v>3124833</v>
      </c>
      <c r="AA2691">
        <v>29886144</v>
      </c>
      <c r="AB2691">
        <v>1257407</v>
      </c>
      <c r="AC2691">
        <v>170824</v>
      </c>
      <c r="AF2691">
        <v>56937736</v>
      </c>
      <c r="AG2691">
        <v>17346464</v>
      </c>
      <c r="AH2691">
        <v>440974</v>
      </c>
      <c r="AI2691">
        <v>1018059</v>
      </c>
      <c r="AJ2691">
        <v>1459033</v>
      </c>
      <c r="AK2691">
        <v>3514538</v>
      </c>
      <c r="AL2691">
        <v>2899313</v>
      </c>
      <c r="AM2691">
        <v>56131284</v>
      </c>
      <c r="AN2691">
        <v>22589076</v>
      </c>
      <c r="AO2691">
        <v>5562197</v>
      </c>
    </row>
    <row r="2692" spans="1:52">
      <c r="A2692">
        <v>1992</v>
      </c>
      <c r="B2692">
        <v>196158</v>
      </c>
      <c r="C2692" t="s">
        <v>255</v>
      </c>
      <c r="D2692" t="s">
        <v>129</v>
      </c>
      <c r="E2692">
        <f t="shared" si="42"/>
        <v>0</v>
      </c>
      <c r="F2692">
        <f>IF(ISNA(VLOOKUP(B2692,criteria!$U$2:$U$174,1,0)),0,1)</f>
        <v>1</v>
      </c>
      <c r="G2692" t="s">
        <v>636</v>
      </c>
      <c r="H2692" t="s">
        <v>636</v>
      </c>
      <c r="N2692">
        <v>14063</v>
      </c>
      <c r="O2692" t="s">
        <v>130</v>
      </c>
      <c r="V2692">
        <v>12260064</v>
      </c>
      <c r="Y2692">
        <v>38644</v>
      </c>
      <c r="Z2692">
        <v>3400139</v>
      </c>
      <c r="AA2692">
        <v>30981414</v>
      </c>
      <c r="AB2692">
        <v>1507381</v>
      </c>
      <c r="AC2692">
        <v>186028</v>
      </c>
      <c r="AF2692">
        <v>61030672</v>
      </c>
      <c r="AG2692">
        <v>17066188</v>
      </c>
      <c r="AH2692">
        <v>239827</v>
      </c>
      <c r="AI2692">
        <v>1209231</v>
      </c>
      <c r="AJ2692">
        <v>1449058</v>
      </c>
      <c r="AK2692">
        <v>3497034</v>
      </c>
      <c r="AL2692">
        <v>3479320</v>
      </c>
      <c r="AM2692">
        <v>58838436</v>
      </c>
      <c r="AN2692">
        <v>22209554</v>
      </c>
      <c r="AO2692">
        <v>6251570</v>
      </c>
    </row>
    <row r="2693" spans="1:52">
      <c r="A2693">
        <v>1993</v>
      </c>
      <c r="B2693">
        <v>196158</v>
      </c>
      <c r="C2693" t="s">
        <v>255</v>
      </c>
      <c r="D2693" t="s">
        <v>129</v>
      </c>
      <c r="E2693">
        <f t="shared" si="42"/>
        <v>0</v>
      </c>
      <c r="F2693">
        <f>IF(ISNA(VLOOKUP(B2693,criteria!$U$2:$U$174,1,0)),0,1)</f>
        <v>1</v>
      </c>
      <c r="G2693" t="s">
        <v>636</v>
      </c>
      <c r="H2693" t="s">
        <v>636</v>
      </c>
      <c r="N2693">
        <v>14063</v>
      </c>
      <c r="O2693" t="s">
        <v>130</v>
      </c>
      <c r="V2693">
        <v>12566812</v>
      </c>
      <c r="Y2693">
        <v>36666</v>
      </c>
      <c r="Z2693">
        <v>3300094</v>
      </c>
      <c r="AA2693">
        <v>29807558</v>
      </c>
      <c r="AB2693">
        <v>1501467</v>
      </c>
      <c r="AC2693">
        <v>298705</v>
      </c>
      <c r="AF2693">
        <v>60524188</v>
      </c>
      <c r="AG2693">
        <v>17599852</v>
      </c>
      <c r="AH2693">
        <v>166887</v>
      </c>
      <c r="AI2693">
        <v>1305951</v>
      </c>
      <c r="AJ2693">
        <v>1472838</v>
      </c>
      <c r="AK2693">
        <v>3465404</v>
      </c>
      <c r="AL2693">
        <v>3380790</v>
      </c>
      <c r="AM2693">
        <v>59403416</v>
      </c>
      <c r="AN2693">
        <v>22936196</v>
      </c>
      <c r="AO2693">
        <v>6890224</v>
      </c>
    </row>
    <row r="2694" spans="1:52">
      <c r="A2694">
        <v>1994</v>
      </c>
      <c r="B2694">
        <v>196158</v>
      </c>
      <c r="C2694" t="s">
        <v>255</v>
      </c>
      <c r="D2694" t="s">
        <v>129</v>
      </c>
      <c r="E2694">
        <f t="shared" si="42"/>
        <v>0</v>
      </c>
      <c r="F2694">
        <f>IF(ISNA(VLOOKUP(B2694,criteria!$U$2:$U$174,1,0)),0,1)</f>
        <v>1</v>
      </c>
      <c r="G2694" t="s">
        <v>636</v>
      </c>
      <c r="H2694" t="s">
        <v>636</v>
      </c>
      <c r="N2694">
        <v>14063</v>
      </c>
      <c r="O2694" t="s">
        <v>130</v>
      </c>
      <c r="V2694">
        <v>12915871</v>
      </c>
      <c r="Y2694">
        <v>9712</v>
      </c>
      <c r="Z2694">
        <v>3447796</v>
      </c>
      <c r="AA2694">
        <v>33135908</v>
      </c>
      <c r="AB2694">
        <v>1397008</v>
      </c>
      <c r="AC2694">
        <v>449694</v>
      </c>
      <c r="AF2694">
        <v>65385548</v>
      </c>
      <c r="AG2694">
        <v>20076138</v>
      </c>
      <c r="AH2694">
        <v>161266</v>
      </c>
      <c r="AI2694">
        <v>1206974</v>
      </c>
      <c r="AJ2694">
        <v>1368240</v>
      </c>
      <c r="AK2694">
        <v>4092967</v>
      </c>
      <c r="AL2694">
        <v>2867872</v>
      </c>
      <c r="AM2694">
        <v>66096576</v>
      </c>
      <c r="AN2694">
        <v>24441600</v>
      </c>
      <c r="AO2694">
        <v>7393313</v>
      </c>
    </row>
    <row r="2695" spans="1:52">
      <c r="A2695">
        <v>1995</v>
      </c>
      <c r="B2695">
        <v>196158</v>
      </c>
      <c r="C2695" t="s">
        <v>255</v>
      </c>
      <c r="D2695" t="s">
        <v>129</v>
      </c>
      <c r="E2695">
        <f t="shared" si="42"/>
        <v>0</v>
      </c>
      <c r="F2695">
        <f>IF(ISNA(VLOOKUP(B2695,criteria!$U$2:$U$174,1,0)),0,1)</f>
        <v>1</v>
      </c>
      <c r="G2695" t="s">
        <v>636</v>
      </c>
      <c r="H2695" t="s">
        <v>636</v>
      </c>
      <c r="N2695">
        <v>14063</v>
      </c>
      <c r="O2695" t="s">
        <v>130</v>
      </c>
      <c r="V2695">
        <v>15988479</v>
      </c>
      <c r="Y2695">
        <v>38777</v>
      </c>
      <c r="Z2695">
        <v>3624296</v>
      </c>
      <c r="AA2695">
        <v>28257028</v>
      </c>
      <c r="AB2695">
        <v>2442490</v>
      </c>
      <c r="AC2695">
        <v>401681</v>
      </c>
      <c r="AF2695">
        <v>64527068</v>
      </c>
      <c r="AG2695">
        <v>17074326</v>
      </c>
      <c r="AH2695">
        <v>306425</v>
      </c>
      <c r="AI2695">
        <v>1339520</v>
      </c>
      <c r="AJ2695">
        <v>1645945</v>
      </c>
      <c r="AK2695">
        <v>4194512</v>
      </c>
      <c r="AL2695">
        <v>2929984</v>
      </c>
      <c r="AM2695">
        <v>62898292</v>
      </c>
      <c r="AN2695">
        <v>23121408</v>
      </c>
      <c r="AO2695">
        <v>7151203</v>
      </c>
    </row>
    <row r="2696" spans="1:52">
      <c r="A2696">
        <v>1996</v>
      </c>
      <c r="B2696">
        <v>196158</v>
      </c>
      <c r="C2696" t="s">
        <v>255</v>
      </c>
      <c r="D2696" t="s">
        <v>129</v>
      </c>
      <c r="E2696">
        <f t="shared" si="42"/>
        <v>0</v>
      </c>
      <c r="F2696">
        <f>IF(ISNA(VLOOKUP(B2696,criteria!$U$2:$U$174,1,0)),0,1)</f>
        <v>1</v>
      </c>
      <c r="G2696" t="s">
        <v>636</v>
      </c>
      <c r="H2696" t="s">
        <v>636</v>
      </c>
      <c r="N2696">
        <v>14063</v>
      </c>
      <c r="O2696" t="s">
        <v>130</v>
      </c>
      <c r="V2696">
        <v>15830305</v>
      </c>
      <c r="Y2696">
        <v>38171</v>
      </c>
      <c r="Z2696">
        <v>3344569</v>
      </c>
      <c r="AA2696">
        <v>27716112</v>
      </c>
      <c r="AB2696">
        <v>1852926</v>
      </c>
      <c r="AC2696">
        <v>453579</v>
      </c>
      <c r="AF2696">
        <v>63147152</v>
      </c>
      <c r="AG2696">
        <v>17726836</v>
      </c>
      <c r="AH2696">
        <v>238828</v>
      </c>
      <c r="AI2696">
        <v>1093466</v>
      </c>
      <c r="AJ2696">
        <v>1332294</v>
      </c>
      <c r="AK2696">
        <v>3886469</v>
      </c>
      <c r="AL2696">
        <v>2941350</v>
      </c>
      <c r="AM2696">
        <v>63808240</v>
      </c>
      <c r="AN2696">
        <v>23074482</v>
      </c>
      <c r="AO2696">
        <v>7483437</v>
      </c>
      <c r="AP2696">
        <v>163290</v>
      </c>
      <c r="AQ2696">
        <v>202487</v>
      </c>
      <c r="AT2696">
        <v>569</v>
      </c>
      <c r="AU2696">
        <v>0.66200000000000003</v>
      </c>
    </row>
    <row r="2697" spans="1:52">
      <c r="A2697">
        <v>1997</v>
      </c>
      <c r="B2697">
        <v>196158</v>
      </c>
      <c r="C2697" t="s">
        <v>255</v>
      </c>
      <c r="D2697" t="s">
        <v>129</v>
      </c>
      <c r="E2697">
        <f t="shared" si="42"/>
        <v>0</v>
      </c>
      <c r="F2697">
        <f>IF(ISNA(VLOOKUP(B2697,criteria!$U$2:$U$174,1,0)),0,1)</f>
        <v>1</v>
      </c>
      <c r="G2697" t="s">
        <v>636</v>
      </c>
      <c r="H2697" t="s">
        <v>636</v>
      </c>
      <c r="N2697">
        <v>14063</v>
      </c>
      <c r="O2697" t="s">
        <v>130</v>
      </c>
      <c r="V2697">
        <v>16197288</v>
      </c>
      <c r="Y2697">
        <v>4168</v>
      </c>
      <c r="Z2697">
        <v>3501294</v>
      </c>
      <c r="AA2697">
        <v>31504192</v>
      </c>
      <c r="AB2697">
        <v>1879749</v>
      </c>
      <c r="AC2697">
        <v>383758</v>
      </c>
      <c r="AF2697">
        <v>68122008</v>
      </c>
      <c r="AG2697">
        <v>18634752</v>
      </c>
      <c r="AH2697">
        <v>71276</v>
      </c>
      <c r="AI2697">
        <v>1128025</v>
      </c>
      <c r="AJ2697">
        <v>1199301</v>
      </c>
      <c r="AK2697">
        <v>4340808</v>
      </c>
      <c r="AL2697">
        <v>3252241</v>
      </c>
      <c r="AM2697">
        <v>68737840</v>
      </c>
      <c r="AN2697">
        <v>23719372</v>
      </c>
      <c r="AO2697">
        <v>7465953</v>
      </c>
      <c r="AP2697">
        <v>202487</v>
      </c>
      <c r="AQ2697">
        <v>246851</v>
      </c>
      <c r="AT2697">
        <v>516</v>
      </c>
      <c r="AU2697">
        <v>0.63900000000000001</v>
      </c>
      <c r="AW2697">
        <v>0.11831700000000001</v>
      </c>
      <c r="AX2697">
        <v>0.54752500000000004</v>
      </c>
      <c r="AY2697">
        <v>3.6633699999999998E-2</v>
      </c>
      <c r="AZ2697">
        <v>46638.5</v>
      </c>
    </row>
    <row r="2698" spans="1:52">
      <c r="A2698">
        <v>1998</v>
      </c>
      <c r="B2698">
        <v>196158</v>
      </c>
      <c r="C2698" t="s">
        <v>255</v>
      </c>
      <c r="D2698" t="s">
        <v>129</v>
      </c>
      <c r="E2698">
        <f t="shared" si="42"/>
        <v>0</v>
      </c>
      <c r="F2698">
        <f>IF(ISNA(VLOOKUP(B2698,criteria!$U$2:$U$174,1,0)),0,1)</f>
        <v>1</v>
      </c>
      <c r="G2698" t="s">
        <v>636</v>
      </c>
      <c r="H2698" t="s">
        <v>636</v>
      </c>
      <c r="N2698">
        <v>14063</v>
      </c>
      <c r="O2698" t="s">
        <v>130</v>
      </c>
      <c r="V2698">
        <v>17163332</v>
      </c>
      <c r="Y2698">
        <v>47285</v>
      </c>
      <c r="Z2698">
        <v>3886138</v>
      </c>
      <c r="AA2698">
        <v>29821276</v>
      </c>
      <c r="AB2698">
        <v>2279759</v>
      </c>
      <c r="AC2698">
        <v>510541</v>
      </c>
      <c r="AF2698">
        <v>69902152</v>
      </c>
      <c r="AG2698">
        <v>21625266</v>
      </c>
      <c r="AH2698">
        <v>91023</v>
      </c>
      <c r="AI2698">
        <v>1503894</v>
      </c>
      <c r="AJ2698">
        <v>1594917</v>
      </c>
      <c r="AK2698">
        <v>3698612</v>
      </c>
      <c r="AL2698">
        <v>4085519</v>
      </c>
      <c r="AM2698">
        <v>70682808</v>
      </c>
      <c r="AN2698">
        <v>26397224</v>
      </c>
      <c r="AO2698">
        <v>7495650</v>
      </c>
      <c r="AP2698">
        <v>246851</v>
      </c>
      <c r="AQ2698">
        <v>266308</v>
      </c>
      <c r="AT2698">
        <v>521</v>
      </c>
      <c r="AU2698">
        <v>0.61699999999999999</v>
      </c>
      <c r="AW2698">
        <v>0.112263</v>
      </c>
      <c r="AX2698">
        <v>0.57168600000000003</v>
      </c>
      <c r="AY2698">
        <v>4.4634800000000002E-2</v>
      </c>
      <c r="AZ2698">
        <v>47327.5</v>
      </c>
    </row>
    <row r="2699" spans="1:52">
      <c r="A2699">
        <v>1999</v>
      </c>
      <c r="B2699">
        <v>196158</v>
      </c>
      <c r="C2699" t="s">
        <v>255</v>
      </c>
      <c r="D2699" t="s">
        <v>129</v>
      </c>
      <c r="E2699">
        <f t="shared" si="42"/>
        <v>0</v>
      </c>
      <c r="F2699">
        <f>IF(ISNA(VLOOKUP(B2699,criteria!$U$2:$U$174,1,0)),0,1)</f>
        <v>1</v>
      </c>
      <c r="G2699" t="s">
        <v>636</v>
      </c>
      <c r="H2699" t="s">
        <v>636</v>
      </c>
      <c r="N2699">
        <v>14063</v>
      </c>
      <c r="O2699" t="s">
        <v>130</v>
      </c>
      <c r="V2699">
        <v>18099336</v>
      </c>
      <c r="Y2699">
        <v>98923</v>
      </c>
      <c r="Z2699">
        <v>4272737</v>
      </c>
      <c r="AA2699">
        <v>31550236</v>
      </c>
      <c r="AB2699">
        <v>1871576</v>
      </c>
      <c r="AC2699">
        <v>540071</v>
      </c>
      <c r="AF2699">
        <v>75073944</v>
      </c>
      <c r="AG2699">
        <v>21486498</v>
      </c>
      <c r="AH2699">
        <v>240160</v>
      </c>
      <c r="AI2699">
        <v>1621269</v>
      </c>
      <c r="AJ2699">
        <v>1861429</v>
      </c>
      <c r="AK2699">
        <v>4571515</v>
      </c>
      <c r="AL2699">
        <v>3295226</v>
      </c>
      <c r="AM2699">
        <v>75058472</v>
      </c>
      <c r="AN2699">
        <v>27676476</v>
      </c>
      <c r="AO2699">
        <v>7884264</v>
      </c>
      <c r="AP2699">
        <v>266308</v>
      </c>
      <c r="AQ2699">
        <v>267105</v>
      </c>
      <c r="AW2699">
        <v>0.105263</v>
      </c>
      <c r="AX2699">
        <v>0.59606300000000001</v>
      </c>
      <c r="AY2699">
        <v>4.2361999999999997E-2</v>
      </c>
      <c r="AZ2699">
        <v>49672</v>
      </c>
    </row>
    <row r="2700" spans="1:52">
      <c r="A2700">
        <v>2000</v>
      </c>
      <c r="B2700">
        <v>196158</v>
      </c>
      <c r="C2700" t="s">
        <v>255</v>
      </c>
      <c r="D2700" t="s">
        <v>129</v>
      </c>
      <c r="E2700">
        <f t="shared" si="42"/>
        <v>0</v>
      </c>
      <c r="F2700">
        <f>IF(ISNA(VLOOKUP(B2700,criteria!$U$2:$U$174,1,0)),0,1)</f>
        <v>1</v>
      </c>
      <c r="G2700" t="s">
        <v>636</v>
      </c>
      <c r="H2700" t="s">
        <v>636</v>
      </c>
      <c r="N2700">
        <v>14063</v>
      </c>
      <c r="O2700" t="s">
        <v>130</v>
      </c>
      <c r="V2700">
        <v>18674424</v>
      </c>
      <c r="Y2700">
        <v>141474</v>
      </c>
      <c r="Z2700">
        <v>4919011</v>
      </c>
      <c r="AA2700">
        <v>36012248</v>
      </c>
      <c r="AB2700">
        <v>1026781</v>
      </c>
      <c r="AC2700">
        <v>408294</v>
      </c>
      <c r="AF2700">
        <v>81085824</v>
      </c>
      <c r="AG2700">
        <v>24657044</v>
      </c>
      <c r="AH2700">
        <v>574908</v>
      </c>
      <c r="AI2700">
        <v>1902528</v>
      </c>
      <c r="AJ2700">
        <v>2477436</v>
      </c>
      <c r="AK2700">
        <v>4507924</v>
      </c>
      <c r="AL2700">
        <v>3101951</v>
      </c>
      <c r="AM2700">
        <v>81430816</v>
      </c>
      <c r="AN2700">
        <v>29280360</v>
      </c>
      <c r="AO2700">
        <v>8423127</v>
      </c>
      <c r="AP2700">
        <v>267105</v>
      </c>
      <c r="AQ2700">
        <v>247513</v>
      </c>
      <c r="AW2700">
        <v>0.103491</v>
      </c>
      <c r="AX2700">
        <v>0.59642600000000001</v>
      </c>
      <c r="AY2700">
        <v>3.9069E-2</v>
      </c>
      <c r="AZ2700">
        <v>51024.5</v>
      </c>
    </row>
    <row r="2701" spans="1:52">
      <c r="A2701">
        <v>2001</v>
      </c>
      <c r="B2701">
        <v>196158</v>
      </c>
      <c r="C2701" t="s">
        <v>255</v>
      </c>
      <c r="D2701" t="s">
        <v>129</v>
      </c>
      <c r="E2701">
        <f t="shared" si="42"/>
        <v>1</v>
      </c>
      <c r="F2701">
        <f>IF(ISNA(VLOOKUP(B2701,criteria!$U$2:$U$174,1,0)),0,1)</f>
        <v>1</v>
      </c>
      <c r="G2701">
        <v>0.59195402298850575</v>
      </c>
      <c r="H2701">
        <v>0.31882242405261507</v>
      </c>
      <c r="I2701">
        <v>5394</v>
      </c>
      <c r="J2701">
        <v>3193</v>
      </c>
      <c r="K2701">
        <v>947</v>
      </c>
      <c r="L2701">
        <v>71</v>
      </c>
      <c r="M2701">
        <v>1018</v>
      </c>
      <c r="N2701">
        <v>14063</v>
      </c>
      <c r="O2701" t="s">
        <v>130</v>
      </c>
      <c r="V2701">
        <v>19625068</v>
      </c>
      <c r="Y2701">
        <v>152714</v>
      </c>
      <c r="Z2701">
        <v>5336834</v>
      </c>
      <c r="AA2701">
        <v>39306488</v>
      </c>
      <c r="AB2701">
        <v>1236182</v>
      </c>
      <c r="AC2701">
        <v>431438</v>
      </c>
      <c r="AF2701">
        <v>87057024</v>
      </c>
      <c r="AG2701">
        <v>26368474</v>
      </c>
      <c r="AH2701">
        <v>640747</v>
      </c>
      <c r="AI2701">
        <v>1751792</v>
      </c>
      <c r="AJ2701">
        <v>2392539</v>
      </c>
      <c r="AK2701">
        <v>4492394</v>
      </c>
      <c r="AL2701">
        <v>3254190</v>
      </c>
      <c r="AM2701">
        <v>85356192</v>
      </c>
      <c r="AN2701">
        <v>30568122</v>
      </c>
      <c r="AO2701">
        <v>9335019</v>
      </c>
      <c r="AP2701">
        <v>247513</v>
      </c>
      <c r="AQ2701">
        <v>227469</v>
      </c>
      <c r="AT2701">
        <v>497</v>
      </c>
      <c r="AU2701">
        <v>0.57499999999999996</v>
      </c>
      <c r="AW2701">
        <v>9.2502000000000001E-2</v>
      </c>
      <c r="AX2701">
        <v>0.58190699999999995</v>
      </c>
      <c r="AY2701">
        <v>3.9119800000000003E-2</v>
      </c>
      <c r="AZ2701">
        <v>54119.5</v>
      </c>
    </row>
    <row r="2702" spans="1:52">
      <c r="A2702">
        <v>2002</v>
      </c>
      <c r="B2702">
        <v>196158</v>
      </c>
      <c r="C2702" t="s">
        <v>255</v>
      </c>
      <c r="D2702" t="s">
        <v>129</v>
      </c>
      <c r="E2702">
        <f t="shared" si="42"/>
        <v>1</v>
      </c>
      <c r="F2702">
        <f>IF(ISNA(VLOOKUP(B2702,criteria!$U$2:$U$174,1,0)),0,1)</f>
        <v>1</v>
      </c>
      <c r="G2702">
        <v>0.52668288726682888</v>
      </c>
      <c r="H2702">
        <v>0.32830304896827839</v>
      </c>
      <c r="I2702">
        <v>6165</v>
      </c>
      <c r="J2702">
        <v>3247</v>
      </c>
      <c r="K2702">
        <v>988</v>
      </c>
      <c r="L2702">
        <v>78</v>
      </c>
      <c r="M2702">
        <v>1066</v>
      </c>
      <c r="N2702">
        <v>14063</v>
      </c>
      <c r="O2702" t="s">
        <v>130</v>
      </c>
      <c r="V2702">
        <v>20085056</v>
      </c>
      <c r="W2702">
        <v>14726060</v>
      </c>
      <c r="Y2702">
        <v>1601296</v>
      </c>
      <c r="Z2702">
        <v>5621407</v>
      </c>
      <c r="AA2702">
        <v>34080824</v>
      </c>
      <c r="AC2702">
        <v>172917</v>
      </c>
      <c r="AD2702">
        <v>47986468</v>
      </c>
      <c r="AE2702">
        <v>27964000</v>
      </c>
      <c r="AF2702">
        <v>76374896</v>
      </c>
      <c r="AG2702">
        <v>31173998</v>
      </c>
      <c r="AH2702">
        <v>732689.69</v>
      </c>
      <c r="AI2702">
        <v>2184266</v>
      </c>
      <c r="AJ2702">
        <v>2916955.75</v>
      </c>
      <c r="AK2702">
        <v>4932864.5</v>
      </c>
      <c r="AL2702">
        <v>3503517.75</v>
      </c>
      <c r="AM2702">
        <v>78096072</v>
      </c>
      <c r="AN2702">
        <v>33018016</v>
      </c>
      <c r="AO2702">
        <v>10964454</v>
      </c>
      <c r="AR2702">
        <v>76374896</v>
      </c>
      <c r="AS2702">
        <v>78096072</v>
      </c>
      <c r="AT2702">
        <v>558</v>
      </c>
      <c r="AU2702">
        <v>0.62</v>
      </c>
      <c r="AW2702">
        <v>9.4217499999999996E-2</v>
      </c>
      <c r="AX2702">
        <v>0.57784100000000005</v>
      </c>
      <c r="AY2702">
        <v>3.6797400000000001E-2</v>
      </c>
      <c r="AZ2702">
        <v>56442</v>
      </c>
    </row>
    <row r="2703" spans="1:52">
      <c r="A2703">
        <v>2003</v>
      </c>
      <c r="B2703">
        <v>196158</v>
      </c>
      <c r="C2703" t="s">
        <v>255</v>
      </c>
      <c r="D2703" t="s">
        <v>129</v>
      </c>
      <c r="E2703">
        <f t="shared" si="42"/>
        <v>1</v>
      </c>
      <c r="F2703">
        <f>IF(ISNA(VLOOKUP(B2703,criteria!$U$2:$U$174,1,0)),0,1)</f>
        <v>1</v>
      </c>
      <c r="G2703">
        <v>0.56651568528770335</v>
      </c>
      <c r="H2703">
        <v>0.32247557003257327</v>
      </c>
      <c r="I2703">
        <v>5961</v>
      </c>
      <c r="J2703">
        <v>3377</v>
      </c>
      <c r="K2703">
        <v>1018</v>
      </c>
      <c r="L2703">
        <v>71</v>
      </c>
      <c r="M2703">
        <v>1089</v>
      </c>
      <c r="N2703" t="s">
        <v>190</v>
      </c>
      <c r="O2703" t="s">
        <v>130</v>
      </c>
      <c r="V2703">
        <v>25439492</v>
      </c>
      <c r="W2703">
        <v>18594860</v>
      </c>
      <c r="Y2703">
        <v>1561453</v>
      </c>
      <c r="Z2703">
        <v>5985784</v>
      </c>
      <c r="AA2703">
        <v>38658712</v>
      </c>
      <c r="AB2703">
        <v>408157</v>
      </c>
      <c r="AC2703">
        <v>820531</v>
      </c>
      <c r="AD2703">
        <v>55058768</v>
      </c>
      <c r="AE2703">
        <v>31857744</v>
      </c>
      <c r="AF2703">
        <v>87372800</v>
      </c>
      <c r="AG2703">
        <v>34537444</v>
      </c>
      <c r="AH2703">
        <v>337084.5</v>
      </c>
      <c r="AI2703">
        <v>2321519</v>
      </c>
      <c r="AJ2703">
        <v>2658603.5</v>
      </c>
      <c r="AK2703">
        <v>5067177.5</v>
      </c>
      <c r="AL2703">
        <v>3794851.5</v>
      </c>
      <c r="AM2703">
        <v>85118672</v>
      </c>
      <c r="AN2703">
        <v>31578884</v>
      </c>
      <c r="AO2703">
        <v>10854643</v>
      </c>
      <c r="AP2703">
        <v>8040201</v>
      </c>
      <c r="AQ2703">
        <v>8955119</v>
      </c>
      <c r="AR2703">
        <v>87372800</v>
      </c>
      <c r="AS2703">
        <v>85118672</v>
      </c>
      <c r="AT2703">
        <v>624</v>
      </c>
      <c r="AU2703">
        <v>0.63700000000000001</v>
      </c>
      <c r="AW2703">
        <v>9.9307199999999998E-2</v>
      </c>
      <c r="AX2703">
        <v>0.57929200000000003</v>
      </c>
      <c r="AY2703">
        <v>3.1947700000000002E-2</v>
      </c>
      <c r="AZ2703">
        <v>55577</v>
      </c>
    </row>
    <row r="2704" spans="1:52">
      <c r="A2704">
        <v>2004</v>
      </c>
      <c r="B2704">
        <v>196158</v>
      </c>
      <c r="C2704" t="s">
        <v>255</v>
      </c>
      <c r="D2704" t="s">
        <v>129</v>
      </c>
      <c r="E2704">
        <f t="shared" si="42"/>
        <v>1</v>
      </c>
      <c r="F2704">
        <f>IF(ISNA(VLOOKUP(B2704,criteria!$U$2:$U$174,1,0)),0,1)</f>
        <v>1</v>
      </c>
      <c r="G2704">
        <v>0.55044510385756673</v>
      </c>
      <c r="H2704">
        <v>0.32195268044324649</v>
      </c>
      <c r="I2704">
        <v>6066</v>
      </c>
      <c r="J2704">
        <v>3339</v>
      </c>
      <c r="K2704">
        <v>1075</v>
      </c>
      <c r="L2704">
        <v>0</v>
      </c>
      <c r="M2704">
        <v>1075</v>
      </c>
      <c r="N2704" t="s">
        <v>190</v>
      </c>
      <c r="O2704" t="s">
        <v>130</v>
      </c>
      <c r="P2704" t="s">
        <v>50</v>
      </c>
      <c r="V2704">
        <v>26334612</v>
      </c>
      <c r="W2704">
        <v>19459726</v>
      </c>
      <c r="Y2704">
        <v>1614496</v>
      </c>
      <c r="Z2704">
        <v>5703876</v>
      </c>
      <c r="AA2704">
        <v>39297348</v>
      </c>
      <c r="AB2704">
        <v>400000</v>
      </c>
      <c r="AC2704">
        <v>144590</v>
      </c>
      <c r="AD2704">
        <v>56598656</v>
      </c>
      <c r="AE2704">
        <v>32600322</v>
      </c>
      <c r="AF2704">
        <v>93350776</v>
      </c>
      <c r="AG2704">
        <v>35967404</v>
      </c>
      <c r="AH2704">
        <v>197115</v>
      </c>
      <c r="AI2704">
        <v>2535497.75</v>
      </c>
      <c r="AJ2704">
        <v>2732612.75</v>
      </c>
      <c r="AK2704">
        <v>6278597.5</v>
      </c>
      <c r="AL2704">
        <v>4212063</v>
      </c>
      <c r="AM2704">
        <v>89182304</v>
      </c>
      <c r="AN2704">
        <v>32873380</v>
      </c>
      <c r="AO2704">
        <v>13208778</v>
      </c>
      <c r="AP2704">
        <v>8955119</v>
      </c>
      <c r="AQ2704">
        <v>9318020</v>
      </c>
      <c r="AR2704">
        <v>93350776</v>
      </c>
      <c r="AS2704">
        <v>89182304</v>
      </c>
      <c r="AT2704">
        <v>626</v>
      </c>
      <c r="AU2704">
        <v>0.627</v>
      </c>
      <c r="AW2704">
        <v>8.2443900000000001E-2</v>
      </c>
      <c r="AX2704">
        <v>0.57526699999999997</v>
      </c>
      <c r="AY2704">
        <v>2.57637E-2</v>
      </c>
      <c r="AZ2704">
        <v>55943</v>
      </c>
    </row>
    <row r="2705" spans="1:52">
      <c r="A2705">
        <v>2005</v>
      </c>
      <c r="B2705">
        <v>196158</v>
      </c>
      <c r="C2705" t="s">
        <v>189</v>
      </c>
      <c r="D2705" t="s">
        <v>129</v>
      </c>
      <c r="E2705">
        <f t="shared" si="42"/>
        <v>1</v>
      </c>
      <c r="F2705">
        <f>IF(ISNA(VLOOKUP(B2705,criteria!$U$2:$U$174,1,0)),0,1)</f>
        <v>1</v>
      </c>
      <c r="G2705">
        <v>0.55133852931209759</v>
      </c>
      <c r="H2705">
        <v>0.31868469575906577</v>
      </c>
      <c r="I2705">
        <v>5902</v>
      </c>
      <c r="J2705">
        <v>3254</v>
      </c>
      <c r="K2705">
        <v>1037</v>
      </c>
      <c r="L2705">
        <v>0</v>
      </c>
      <c r="M2705">
        <v>1037</v>
      </c>
      <c r="N2705" t="s">
        <v>190</v>
      </c>
      <c r="O2705" t="s">
        <v>130</v>
      </c>
      <c r="P2705" t="s">
        <v>50</v>
      </c>
      <c r="Q2705" t="s">
        <v>52</v>
      </c>
      <c r="V2705">
        <v>26893452</v>
      </c>
      <c r="W2705">
        <v>19981460</v>
      </c>
      <c r="Y2705">
        <v>1863178</v>
      </c>
      <c r="Z2705">
        <v>5650368</v>
      </c>
      <c r="AA2705">
        <v>46687272</v>
      </c>
      <c r="AB2705">
        <v>476999</v>
      </c>
      <c r="AC2705">
        <v>554201</v>
      </c>
      <c r="AD2705">
        <v>59918272</v>
      </c>
      <c r="AE2705">
        <v>40329420</v>
      </c>
      <c r="AF2705">
        <v>100367840</v>
      </c>
      <c r="AG2705">
        <v>38612212</v>
      </c>
      <c r="AH2705">
        <v>186629.55</v>
      </c>
      <c r="AI2705">
        <v>2678444.75</v>
      </c>
      <c r="AJ2705">
        <v>2865074.25</v>
      </c>
      <c r="AK2705">
        <v>6620012.5</v>
      </c>
      <c r="AL2705">
        <v>4650174.5</v>
      </c>
      <c r="AM2705">
        <v>96618224</v>
      </c>
      <c r="AN2705">
        <v>33917468</v>
      </c>
      <c r="AO2705">
        <v>14638399</v>
      </c>
      <c r="AP2705">
        <v>9318020</v>
      </c>
      <c r="AQ2705">
        <v>9880582</v>
      </c>
      <c r="AR2705">
        <v>100367840</v>
      </c>
      <c r="AS2705">
        <v>96618224</v>
      </c>
      <c r="AT2705">
        <v>599</v>
      </c>
      <c r="AU2705">
        <v>0.624</v>
      </c>
      <c r="AW2705">
        <v>7.4965100000000007E-2</v>
      </c>
      <c r="AX2705">
        <v>0.57810300000000003</v>
      </c>
      <c r="AY2705">
        <v>2.44073E-2</v>
      </c>
      <c r="AZ2705">
        <v>59942.5</v>
      </c>
    </row>
    <row r="2706" spans="1:52">
      <c r="A2706">
        <v>2006</v>
      </c>
      <c r="B2706">
        <v>196158</v>
      </c>
      <c r="C2706" t="s">
        <v>189</v>
      </c>
      <c r="D2706" t="s">
        <v>129</v>
      </c>
      <c r="E2706">
        <f t="shared" si="42"/>
        <v>1</v>
      </c>
      <c r="F2706">
        <f>IF(ISNA(VLOOKUP(B2706,criteria!$U$2:$U$174,1,0)),0,1)</f>
        <v>1</v>
      </c>
      <c r="G2706">
        <v>0.54442217768871071</v>
      </c>
      <c r="H2706">
        <v>0.31288343558282211</v>
      </c>
      <c r="I2706">
        <v>5988</v>
      </c>
      <c r="J2706">
        <v>3260</v>
      </c>
      <c r="K2706">
        <v>1018</v>
      </c>
      <c r="L2706">
        <v>2</v>
      </c>
      <c r="M2706">
        <v>1020</v>
      </c>
      <c r="N2706" t="s">
        <v>190</v>
      </c>
      <c r="O2706" t="s">
        <v>130</v>
      </c>
      <c r="P2706" t="s">
        <v>50</v>
      </c>
      <c r="Q2706" t="s">
        <v>52</v>
      </c>
      <c r="V2706">
        <v>26894314</v>
      </c>
      <c r="W2706">
        <v>20107448</v>
      </c>
      <c r="Y2706">
        <v>1679249</v>
      </c>
      <c r="Z2706">
        <v>6281577</v>
      </c>
      <c r="AA2706">
        <v>50677512</v>
      </c>
      <c r="AB2706">
        <v>527411</v>
      </c>
      <c r="AC2706">
        <v>819710</v>
      </c>
      <c r="AD2706">
        <v>63549944</v>
      </c>
      <c r="AE2706">
        <v>45238280</v>
      </c>
      <c r="AF2706">
        <v>109468984</v>
      </c>
      <c r="AG2706">
        <v>45553472</v>
      </c>
      <c r="AH2706">
        <v>269020.40999999997</v>
      </c>
      <c r="AI2706">
        <v>2432409.5</v>
      </c>
      <c r="AJ2706">
        <v>2701430</v>
      </c>
      <c r="AK2706">
        <v>7687965</v>
      </c>
      <c r="AL2706">
        <v>5560865</v>
      </c>
      <c r="AM2706">
        <v>111551600</v>
      </c>
      <c r="AN2706">
        <v>35963392</v>
      </c>
      <c r="AO2706">
        <v>22635910</v>
      </c>
      <c r="AP2706">
        <v>9880582</v>
      </c>
      <c r="AQ2706">
        <v>10798603</v>
      </c>
      <c r="AR2706">
        <v>109468984</v>
      </c>
      <c r="AS2706">
        <v>111551600</v>
      </c>
      <c r="AT2706">
        <v>570</v>
      </c>
      <c r="AU2706">
        <v>0.624</v>
      </c>
      <c r="AW2706">
        <v>7.87519E-2</v>
      </c>
      <c r="AX2706">
        <v>0.56389299999999998</v>
      </c>
      <c r="AY2706">
        <v>2.45171E-2</v>
      </c>
      <c r="AZ2706">
        <v>60013</v>
      </c>
    </row>
    <row r="2707" spans="1:52">
      <c r="A2707">
        <v>2007</v>
      </c>
      <c r="B2707">
        <v>196158</v>
      </c>
      <c r="C2707" t="s">
        <v>189</v>
      </c>
      <c r="D2707" t="s">
        <v>129</v>
      </c>
      <c r="E2707">
        <f t="shared" si="42"/>
        <v>1</v>
      </c>
      <c r="F2707">
        <f>IF(ISNA(VLOOKUP(B2707,criteria!$U$2:$U$174,1,0)),0,1)</f>
        <v>1</v>
      </c>
      <c r="G2707">
        <v>0.56371966740200241</v>
      </c>
      <c r="H2707">
        <v>0.31908488862131246</v>
      </c>
      <c r="I2707">
        <v>5893</v>
      </c>
      <c r="J2707">
        <v>3322</v>
      </c>
      <c r="K2707">
        <v>1058</v>
      </c>
      <c r="L2707">
        <v>2</v>
      </c>
      <c r="M2707">
        <v>1060</v>
      </c>
      <c r="N2707" t="s">
        <v>190</v>
      </c>
      <c r="O2707" t="s">
        <v>130</v>
      </c>
      <c r="P2707" t="s">
        <v>50</v>
      </c>
      <c r="Q2707" t="s">
        <v>52</v>
      </c>
      <c r="V2707">
        <v>26679492</v>
      </c>
      <c r="W2707">
        <v>19629768</v>
      </c>
      <c r="Y2707">
        <v>1727585</v>
      </c>
      <c r="Z2707">
        <v>6859317</v>
      </c>
      <c r="AA2707">
        <v>54505860</v>
      </c>
      <c r="AB2707">
        <v>581385</v>
      </c>
      <c r="AC2707">
        <v>617380</v>
      </c>
      <c r="AD2707">
        <v>64491960</v>
      </c>
      <c r="AE2707">
        <v>48294168</v>
      </c>
      <c r="AF2707">
        <v>113108344</v>
      </c>
      <c r="AG2707">
        <v>46079948</v>
      </c>
      <c r="AH2707">
        <v>160429.16</v>
      </c>
      <c r="AI2707">
        <v>3060231.75</v>
      </c>
      <c r="AJ2707">
        <v>3220661</v>
      </c>
      <c r="AK2707">
        <v>8661492</v>
      </c>
      <c r="AL2707">
        <v>5740489</v>
      </c>
      <c r="AM2707">
        <v>116128856</v>
      </c>
      <c r="AN2707">
        <v>38067276</v>
      </c>
      <c r="AO2707">
        <v>23265328</v>
      </c>
      <c r="AP2707">
        <v>10798603</v>
      </c>
      <c r="AQ2707">
        <v>11825769</v>
      </c>
      <c r="AR2707">
        <v>113108344</v>
      </c>
      <c r="AS2707">
        <v>116128856</v>
      </c>
      <c r="AT2707">
        <v>622</v>
      </c>
      <c r="AU2707">
        <v>0.63</v>
      </c>
      <c r="AW2707">
        <v>8.1738400000000003E-2</v>
      </c>
      <c r="AX2707">
        <v>0.55661899999999997</v>
      </c>
      <c r="AY2707">
        <v>1.9138800000000001E-2</v>
      </c>
      <c r="AZ2707">
        <v>59298</v>
      </c>
    </row>
    <row r="2708" spans="1:52">
      <c r="A2708">
        <v>2008</v>
      </c>
      <c r="B2708">
        <v>196158</v>
      </c>
      <c r="C2708" t="s">
        <v>189</v>
      </c>
      <c r="D2708" t="s">
        <v>129</v>
      </c>
      <c r="E2708">
        <f t="shared" si="42"/>
        <v>1</v>
      </c>
      <c r="F2708">
        <f>IF(ISNA(VLOOKUP(B2708,criteria!$U$2:$U$174,1,0)),0,1)</f>
        <v>1</v>
      </c>
      <c r="G2708">
        <v>0.56371966740200241</v>
      </c>
      <c r="H2708">
        <v>0.31938591210114387</v>
      </c>
      <c r="I2708">
        <v>5893</v>
      </c>
      <c r="J2708">
        <v>3322</v>
      </c>
      <c r="K2708">
        <v>1058</v>
      </c>
      <c r="L2708">
        <v>3</v>
      </c>
      <c r="M2708">
        <v>1061</v>
      </c>
      <c r="N2708" t="s">
        <v>190</v>
      </c>
      <c r="O2708" t="s">
        <v>130</v>
      </c>
      <c r="P2708" t="s">
        <v>50</v>
      </c>
      <c r="Q2708" t="s">
        <v>52</v>
      </c>
      <c r="V2708">
        <v>29864344</v>
      </c>
      <c r="W2708">
        <v>21707332</v>
      </c>
      <c r="Y2708">
        <v>2003473</v>
      </c>
      <c r="Z2708">
        <v>8525635</v>
      </c>
      <c r="AA2708">
        <v>54243036</v>
      </c>
      <c r="AB2708">
        <v>654248</v>
      </c>
      <c r="AC2708">
        <v>2165425</v>
      </c>
      <c r="AD2708">
        <v>61181540</v>
      </c>
      <c r="AE2708">
        <v>58538960</v>
      </c>
      <c r="AF2708">
        <v>129891904</v>
      </c>
      <c r="AG2708">
        <v>47396428</v>
      </c>
      <c r="AH2708">
        <v>308597.03000000003</v>
      </c>
      <c r="AI2708">
        <v>3049405.5</v>
      </c>
      <c r="AJ2708">
        <v>3358002.5</v>
      </c>
      <c r="AK2708">
        <v>8368426</v>
      </c>
      <c r="AL2708">
        <v>6046413.5</v>
      </c>
      <c r="AM2708">
        <v>119446112</v>
      </c>
      <c r="AN2708">
        <v>40220356</v>
      </c>
      <c r="AO2708">
        <v>22598538</v>
      </c>
      <c r="AP2708">
        <v>17217322</v>
      </c>
      <c r="AQ2708">
        <v>12668099</v>
      </c>
      <c r="AR2708">
        <v>129891904</v>
      </c>
      <c r="AS2708">
        <v>119446112</v>
      </c>
      <c r="AT2708">
        <v>644</v>
      </c>
      <c r="AU2708">
        <v>0.63300000000000001</v>
      </c>
      <c r="AW2708">
        <v>7.5593999999999995E-2</v>
      </c>
      <c r="AX2708">
        <v>0.56227499999999997</v>
      </c>
      <c r="AY2708">
        <v>1.6918599999999999E-2</v>
      </c>
      <c r="AZ2708">
        <v>61944</v>
      </c>
    </row>
    <row r="2709" spans="1:52">
      <c r="A2709">
        <v>2009</v>
      </c>
      <c r="B2709">
        <v>196158</v>
      </c>
      <c r="C2709" t="s">
        <v>189</v>
      </c>
      <c r="D2709" t="s">
        <v>129</v>
      </c>
      <c r="E2709">
        <f t="shared" si="42"/>
        <v>1</v>
      </c>
      <c r="F2709">
        <f>IF(ISNA(VLOOKUP(B2709,criteria!$U$2:$U$174,1,0)),0,1)</f>
        <v>1</v>
      </c>
      <c r="G2709">
        <v>0.51779935275080902</v>
      </c>
      <c r="H2709">
        <v>0.35357142857142859</v>
      </c>
      <c r="I2709">
        <v>6489</v>
      </c>
      <c r="J2709">
        <v>3360</v>
      </c>
      <c r="K2709">
        <v>1188</v>
      </c>
      <c r="L2709">
        <v>0</v>
      </c>
      <c r="M2709">
        <v>1188</v>
      </c>
      <c r="N2709" t="s">
        <v>190</v>
      </c>
      <c r="O2709" t="s">
        <v>130</v>
      </c>
      <c r="P2709" t="s">
        <v>50</v>
      </c>
      <c r="Q2709" t="s">
        <v>52</v>
      </c>
      <c r="R2709">
        <v>-79.334599999999995</v>
      </c>
      <c r="S2709">
        <v>42.4422</v>
      </c>
      <c r="V2709">
        <v>33032296</v>
      </c>
      <c r="W2709">
        <v>23621728</v>
      </c>
      <c r="Y2709">
        <v>2146714</v>
      </c>
      <c r="Z2709">
        <v>10631171</v>
      </c>
      <c r="AA2709">
        <v>53138224</v>
      </c>
      <c r="AB2709">
        <v>665072</v>
      </c>
      <c r="AC2709">
        <v>1354748</v>
      </c>
      <c r="AD2709">
        <v>64890404</v>
      </c>
      <c r="AE2709">
        <v>59498992</v>
      </c>
      <c r="AF2709">
        <v>124545960</v>
      </c>
      <c r="AG2709">
        <v>53142356</v>
      </c>
      <c r="AH2709">
        <v>223410</v>
      </c>
      <c r="AI2709">
        <v>3697256</v>
      </c>
      <c r="AJ2709">
        <v>3920666</v>
      </c>
      <c r="AK2709">
        <v>10027256</v>
      </c>
      <c r="AL2709">
        <v>6877574</v>
      </c>
      <c r="AM2709">
        <v>126470792</v>
      </c>
      <c r="AN2709">
        <v>43438588</v>
      </c>
      <c r="AO2709">
        <v>24114360</v>
      </c>
      <c r="AP2709">
        <v>12668099</v>
      </c>
      <c r="AQ2709">
        <v>16873728</v>
      </c>
      <c r="AR2709">
        <v>124545960</v>
      </c>
      <c r="AS2709">
        <v>126470792</v>
      </c>
      <c r="AT2709">
        <v>688</v>
      </c>
      <c r="AU2709">
        <v>0.64100000000000001</v>
      </c>
      <c r="AW2709">
        <v>7.2778200000000001E-2</v>
      </c>
      <c r="AX2709">
        <v>0.56682999999999995</v>
      </c>
      <c r="AY2709">
        <v>1.6445100000000001E-2</v>
      </c>
      <c r="AZ2709">
        <v>66456.5</v>
      </c>
    </row>
    <row r="2710" spans="1:52">
      <c r="A2710">
        <v>2010</v>
      </c>
      <c r="B2710">
        <v>196158</v>
      </c>
      <c r="C2710" t="s">
        <v>189</v>
      </c>
      <c r="D2710" t="s">
        <v>129</v>
      </c>
      <c r="E2710">
        <f t="shared" si="42"/>
        <v>1</v>
      </c>
      <c r="F2710">
        <f>IF(ISNA(VLOOKUP(B2710,criteria!$U$2:$U$174,1,0)),0,1)</f>
        <v>1</v>
      </c>
      <c r="G2710">
        <v>0.49472255729794934</v>
      </c>
      <c r="H2710">
        <v>0.33617799451386771</v>
      </c>
      <c r="I2710">
        <v>6632</v>
      </c>
      <c r="J2710">
        <v>3281</v>
      </c>
      <c r="K2710">
        <v>1102</v>
      </c>
      <c r="L2710">
        <v>1</v>
      </c>
      <c r="M2710">
        <v>1103</v>
      </c>
      <c r="N2710" t="s">
        <v>190</v>
      </c>
      <c r="O2710" t="s">
        <v>130</v>
      </c>
      <c r="P2710" t="s">
        <v>50</v>
      </c>
      <c r="Q2710" t="s">
        <v>52</v>
      </c>
      <c r="R2710">
        <v>-79.334100000000007</v>
      </c>
      <c r="S2710">
        <v>42.453600000000002</v>
      </c>
      <c r="V2710">
        <v>33179540</v>
      </c>
      <c r="W2710">
        <v>23605100</v>
      </c>
      <c r="Y2710">
        <v>2576055</v>
      </c>
      <c r="Z2710">
        <v>11775880</v>
      </c>
      <c r="AA2710">
        <v>53110644</v>
      </c>
      <c r="AB2710">
        <v>483945</v>
      </c>
      <c r="AC2710">
        <v>1606139</v>
      </c>
      <c r="AD2710">
        <v>64175384</v>
      </c>
      <c r="AE2710">
        <v>60238348</v>
      </c>
      <c r="AF2710">
        <v>126307368</v>
      </c>
      <c r="AG2710">
        <v>55638016</v>
      </c>
      <c r="AH2710">
        <v>183531</v>
      </c>
      <c r="AI2710">
        <v>3265542</v>
      </c>
      <c r="AJ2710">
        <v>3449073</v>
      </c>
      <c r="AK2710">
        <v>8962732</v>
      </c>
      <c r="AL2710">
        <v>7186831</v>
      </c>
      <c r="AM2710">
        <v>127734944</v>
      </c>
      <c r="AN2710">
        <v>43996796</v>
      </c>
      <c r="AO2710">
        <v>28094988</v>
      </c>
      <c r="AP2710">
        <v>16873728</v>
      </c>
      <c r="AQ2710">
        <v>20492348</v>
      </c>
      <c r="AR2710">
        <v>126307368</v>
      </c>
      <c r="AS2710">
        <v>127734944</v>
      </c>
      <c r="AT2710">
        <v>655</v>
      </c>
      <c r="AU2710">
        <v>0.63200000000000001</v>
      </c>
      <c r="AW2710">
        <v>7.6333300000000007E-2</v>
      </c>
      <c r="AX2710">
        <v>0.56499999999999995</v>
      </c>
      <c r="AY2710">
        <v>1.7000000000000001E-2</v>
      </c>
      <c r="AZ2710">
        <v>67106.5</v>
      </c>
    </row>
    <row r="2711" spans="1:52">
      <c r="A2711">
        <v>2011</v>
      </c>
      <c r="B2711">
        <v>196158</v>
      </c>
      <c r="C2711" t="s">
        <v>189</v>
      </c>
      <c r="D2711" t="s">
        <v>129</v>
      </c>
      <c r="E2711">
        <f t="shared" si="42"/>
        <v>1</v>
      </c>
      <c r="F2711">
        <f>IF(ISNA(VLOOKUP(B2711,criteria!$U$2:$U$174,1,0)),0,1)</f>
        <v>1</v>
      </c>
      <c r="G2711">
        <v>0.4957430918595967</v>
      </c>
      <c r="H2711">
        <v>0.3250979210605604</v>
      </c>
      <c r="I2711">
        <v>6695</v>
      </c>
      <c r="J2711">
        <v>3319</v>
      </c>
      <c r="K2711">
        <v>1075</v>
      </c>
      <c r="L2711">
        <v>4</v>
      </c>
      <c r="M2711">
        <v>1079</v>
      </c>
      <c r="N2711" t="s">
        <v>190</v>
      </c>
      <c r="O2711" t="s">
        <v>130</v>
      </c>
      <c r="P2711" t="s">
        <v>50</v>
      </c>
      <c r="Q2711" t="s">
        <v>52</v>
      </c>
      <c r="R2711">
        <v>-79.336100000000002</v>
      </c>
      <c r="S2711">
        <v>42.451000000000001</v>
      </c>
      <c r="T2711">
        <v>7.2999999999999995E-2</v>
      </c>
      <c r="U2711">
        <v>1321</v>
      </c>
      <c r="V2711">
        <v>35384736</v>
      </c>
      <c r="W2711">
        <v>25676984</v>
      </c>
      <c r="Y2711">
        <v>2370405</v>
      </c>
      <c r="Z2711">
        <v>10888109</v>
      </c>
      <c r="AA2711">
        <v>54649208</v>
      </c>
      <c r="AB2711">
        <v>624428</v>
      </c>
      <c r="AC2711">
        <v>243512</v>
      </c>
      <c r="AD2711">
        <v>66401996</v>
      </c>
      <c r="AE2711">
        <v>61353868</v>
      </c>
      <c r="AF2711">
        <v>133852096</v>
      </c>
      <c r="AG2711">
        <v>53884864</v>
      </c>
      <c r="AH2711">
        <v>201789</v>
      </c>
      <c r="AI2711">
        <v>3581387</v>
      </c>
      <c r="AJ2711">
        <v>3783176</v>
      </c>
      <c r="AK2711">
        <v>8811730</v>
      </c>
      <c r="AL2711">
        <v>7244048</v>
      </c>
      <c r="AM2711">
        <v>128753392</v>
      </c>
      <c r="AN2711">
        <v>44258864</v>
      </c>
      <c r="AO2711">
        <v>27230220</v>
      </c>
      <c r="AP2711">
        <v>20492348</v>
      </c>
      <c r="AQ2711">
        <v>21207182</v>
      </c>
      <c r="AR2711">
        <v>133852096</v>
      </c>
      <c r="AS2711">
        <v>128753392</v>
      </c>
      <c r="AT2711">
        <v>654</v>
      </c>
      <c r="AU2711">
        <v>0.64200000000000002</v>
      </c>
      <c r="AW2711">
        <v>7.5275800000000004E-2</v>
      </c>
      <c r="AX2711">
        <v>0.56035000000000001</v>
      </c>
      <c r="AY2711">
        <v>1.8169999999999999E-2</v>
      </c>
      <c r="AZ2711">
        <v>65578.5</v>
      </c>
    </row>
    <row r="2712" spans="1:52">
      <c r="A2712">
        <v>2012</v>
      </c>
      <c r="B2712">
        <v>196158</v>
      </c>
      <c r="C2712" t="s">
        <v>189</v>
      </c>
      <c r="D2712" t="s">
        <v>129</v>
      </c>
      <c r="E2712">
        <f t="shared" si="42"/>
        <v>1</v>
      </c>
      <c r="F2712">
        <f>IF(ISNA(VLOOKUP(B2712,criteria!$U$2:$U$174,1,0)),0,1)</f>
        <v>1</v>
      </c>
      <c r="G2712">
        <v>0.55136870564379858</v>
      </c>
      <c r="H2712">
        <v>0.34201654918786395</v>
      </c>
      <c r="I2712">
        <v>5918</v>
      </c>
      <c r="J2712">
        <v>3263</v>
      </c>
      <c r="K2712">
        <v>1112</v>
      </c>
      <c r="L2712">
        <v>4</v>
      </c>
      <c r="M2712">
        <v>1116</v>
      </c>
      <c r="N2712" t="s">
        <v>190</v>
      </c>
      <c r="O2712" t="s">
        <v>130</v>
      </c>
      <c r="P2712" t="s">
        <v>50</v>
      </c>
      <c r="Q2712" t="s">
        <v>52</v>
      </c>
      <c r="R2712">
        <v>-79.336100000000002</v>
      </c>
      <c r="S2712">
        <v>42.451000000000001</v>
      </c>
      <c r="T2712">
        <v>6.4000000000000001E-2</v>
      </c>
      <c r="U2712">
        <v>1460</v>
      </c>
      <c r="V2712">
        <v>36106180</v>
      </c>
      <c r="W2712">
        <v>27241736</v>
      </c>
      <c r="Y2712">
        <v>2612704</v>
      </c>
      <c r="Z2712">
        <v>10981022</v>
      </c>
      <c r="AA2712">
        <v>55564456</v>
      </c>
      <c r="AB2712">
        <v>644061</v>
      </c>
      <c r="AC2712">
        <v>688868</v>
      </c>
      <c r="AD2712">
        <v>52185312</v>
      </c>
      <c r="AE2712">
        <v>61492580</v>
      </c>
      <c r="AF2712">
        <v>115120064</v>
      </c>
      <c r="AG2712">
        <v>56608208</v>
      </c>
      <c r="AH2712">
        <v>157005</v>
      </c>
      <c r="AI2712">
        <v>3740556</v>
      </c>
      <c r="AJ2712">
        <v>3897561</v>
      </c>
      <c r="AK2712">
        <v>8767672</v>
      </c>
      <c r="AL2712">
        <v>9173480</v>
      </c>
      <c r="AM2712">
        <v>116688880</v>
      </c>
      <c r="AN2712">
        <v>44242544</v>
      </c>
      <c r="AO2712">
        <v>27461104</v>
      </c>
      <c r="AP2712">
        <v>21207182</v>
      </c>
      <c r="AQ2712">
        <v>24546524</v>
      </c>
      <c r="AR2712">
        <v>115120064</v>
      </c>
      <c r="AS2712">
        <v>116688880</v>
      </c>
      <c r="AT2712">
        <v>681</v>
      </c>
      <c r="AU2712">
        <v>0.64400000000000002</v>
      </c>
      <c r="AW2712">
        <v>7.2798299999999996E-2</v>
      </c>
      <c r="AX2712">
        <v>0.56640599999999997</v>
      </c>
      <c r="AY2712">
        <v>1.5980100000000001E-2</v>
      </c>
      <c r="AZ2712">
        <v>64656</v>
      </c>
    </row>
    <row r="2713" spans="1:52">
      <c r="A2713">
        <v>2013</v>
      </c>
      <c r="B2713">
        <v>196158</v>
      </c>
      <c r="C2713" t="s">
        <v>189</v>
      </c>
      <c r="D2713" t="s">
        <v>129</v>
      </c>
      <c r="E2713">
        <f t="shared" si="42"/>
        <v>1</v>
      </c>
      <c r="F2713">
        <f>IF(ISNA(VLOOKUP(B2713,criteria!$U$2:$U$174,1,0)),0,1)</f>
        <v>1</v>
      </c>
      <c r="G2713">
        <v>0.51538330783613806</v>
      </c>
      <c r="H2713">
        <v>0.33212401055408969</v>
      </c>
      <c r="I2713">
        <v>5883</v>
      </c>
      <c r="J2713">
        <v>3032</v>
      </c>
      <c r="K2713">
        <v>992</v>
      </c>
      <c r="L2713">
        <v>15</v>
      </c>
      <c r="M2713">
        <v>1007</v>
      </c>
      <c r="N2713" t="s">
        <v>190</v>
      </c>
      <c r="O2713" t="s">
        <v>130</v>
      </c>
      <c r="P2713" t="s">
        <v>50</v>
      </c>
      <c r="Q2713" t="s">
        <v>52</v>
      </c>
      <c r="R2713">
        <v>-79.336100000000002</v>
      </c>
      <c r="S2713">
        <v>42.451000000000001</v>
      </c>
      <c r="T2713">
        <v>6.5000000000000002E-2</v>
      </c>
      <c r="U2713">
        <v>1482</v>
      </c>
      <c r="V2713">
        <v>37187328</v>
      </c>
      <c r="W2713">
        <v>27870434</v>
      </c>
      <c r="Y2713">
        <v>2315852</v>
      </c>
      <c r="Z2713">
        <v>10782112</v>
      </c>
      <c r="AA2713">
        <v>60792444</v>
      </c>
      <c r="AB2713">
        <v>695489</v>
      </c>
      <c r="AC2713">
        <v>595069</v>
      </c>
      <c r="AD2713">
        <v>52762368</v>
      </c>
      <c r="AE2713">
        <v>67112568</v>
      </c>
      <c r="AF2713">
        <v>122491072</v>
      </c>
      <c r="AG2713">
        <v>59237900</v>
      </c>
      <c r="AH2713">
        <v>161748</v>
      </c>
      <c r="AI2713">
        <v>4002763</v>
      </c>
      <c r="AJ2713">
        <v>4164511</v>
      </c>
      <c r="AK2713">
        <v>9312937</v>
      </c>
      <c r="AL2713">
        <v>9872695</v>
      </c>
      <c r="AM2713">
        <v>126654832</v>
      </c>
      <c r="AN2713">
        <v>45087272</v>
      </c>
      <c r="AO2713">
        <v>29360792</v>
      </c>
      <c r="AP2713">
        <v>24546524</v>
      </c>
      <c r="AQ2713">
        <v>28044092</v>
      </c>
      <c r="AR2713">
        <v>122491072</v>
      </c>
      <c r="AS2713">
        <v>126654832</v>
      </c>
      <c r="AT2713">
        <v>792</v>
      </c>
      <c r="AU2713">
        <v>0.66900000000000004</v>
      </c>
      <c r="AW2713">
        <v>6.9259299999999996E-2</v>
      </c>
      <c r="AX2713">
        <v>0.55222199999999999</v>
      </c>
      <c r="AY2713">
        <v>1.2963000000000001E-2</v>
      </c>
      <c r="AZ2713">
        <v>63345</v>
      </c>
    </row>
    <row r="2714" spans="1:52">
      <c r="A2714">
        <v>2014</v>
      </c>
      <c r="B2714">
        <v>196158</v>
      </c>
      <c r="C2714" t="s">
        <v>189</v>
      </c>
      <c r="D2714" t="s">
        <v>129</v>
      </c>
      <c r="E2714">
        <f t="shared" si="42"/>
        <v>1</v>
      </c>
      <c r="F2714">
        <f>IF(ISNA(VLOOKUP(B2714,criteria!$U$2:$U$174,1,0)),0,1)</f>
        <v>1</v>
      </c>
      <c r="G2714">
        <v>0.53223954060705492</v>
      </c>
      <c r="H2714">
        <v>0.33045622688039455</v>
      </c>
      <c r="I2714">
        <v>6095</v>
      </c>
      <c r="J2714">
        <v>3244</v>
      </c>
      <c r="K2714">
        <v>1070</v>
      </c>
      <c r="L2714">
        <v>2</v>
      </c>
      <c r="M2714">
        <v>1072</v>
      </c>
      <c r="T2714">
        <v>4.7E-2</v>
      </c>
      <c r="U2714">
        <v>1663</v>
      </c>
      <c r="V2714">
        <v>37672816</v>
      </c>
      <c r="W2714">
        <v>28151240</v>
      </c>
      <c r="Y2714">
        <v>2528165</v>
      </c>
      <c r="Z2714">
        <v>11133929</v>
      </c>
      <c r="AA2714">
        <v>60055936</v>
      </c>
      <c r="AB2714">
        <v>823876</v>
      </c>
      <c r="AC2714">
        <v>502137</v>
      </c>
      <c r="AD2714">
        <v>53401276</v>
      </c>
      <c r="AE2714">
        <v>66442424</v>
      </c>
      <c r="AF2714">
        <v>119870784</v>
      </c>
      <c r="AG2714">
        <v>61642072</v>
      </c>
      <c r="AH2714">
        <v>1656944</v>
      </c>
      <c r="AI2714">
        <v>4505823</v>
      </c>
      <c r="AJ2714">
        <v>6162767</v>
      </c>
      <c r="AK2714">
        <v>9839958</v>
      </c>
      <c r="AL2714">
        <v>10073375</v>
      </c>
      <c r="AM2714">
        <v>132508360</v>
      </c>
      <c r="AN2714">
        <v>45478568</v>
      </c>
      <c r="AO2714">
        <v>31590812</v>
      </c>
      <c r="AP2714">
        <v>28044092</v>
      </c>
      <c r="AQ2714">
        <v>29179368</v>
      </c>
      <c r="AR2714">
        <v>119870784</v>
      </c>
      <c r="AS2714">
        <v>132508360</v>
      </c>
      <c r="AT2714">
        <v>717</v>
      </c>
      <c r="AU2714">
        <v>0.65100000000000002</v>
      </c>
      <c r="AW2714">
        <v>7.5891E-2</v>
      </c>
      <c r="AX2714">
        <v>0.537107</v>
      </c>
      <c r="AY2714">
        <v>1.3417200000000001E-2</v>
      </c>
      <c r="AZ2714">
        <v>61793</v>
      </c>
    </row>
    <row r="2715" spans="1:52">
      <c r="A2715">
        <v>2015</v>
      </c>
      <c r="B2715">
        <v>196158</v>
      </c>
      <c r="C2715" t="s">
        <v>189</v>
      </c>
      <c r="D2715" t="s">
        <v>129</v>
      </c>
      <c r="E2715">
        <f t="shared" si="42"/>
        <v>0</v>
      </c>
      <c r="F2715">
        <f>IF(ISNA(VLOOKUP(B2715,criteria!$U$2:$U$174,1,0)),0,1)</f>
        <v>1</v>
      </c>
      <c r="G2715">
        <v>0.59254807692307687</v>
      </c>
      <c r="H2715">
        <v>0.26832802086351781</v>
      </c>
      <c r="I2715">
        <v>5824</v>
      </c>
      <c r="J2715">
        <v>3451</v>
      </c>
      <c r="K2715">
        <v>916</v>
      </c>
      <c r="L2715">
        <v>10</v>
      </c>
      <c r="M2715">
        <v>926</v>
      </c>
      <c r="N2715" t="s">
        <v>190</v>
      </c>
      <c r="O2715" t="s">
        <v>130</v>
      </c>
      <c r="P2715" t="s">
        <v>50</v>
      </c>
      <c r="Q2715" t="s">
        <v>53</v>
      </c>
      <c r="R2715">
        <v>-79.336100000000002</v>
      </c>
      <c r="S2715">
        <v>42.451000000000001</v>
      </c>
      <c r="T2715">
        <v>0.05</v>
      </c>
      <c r="U2715">
        <v>1668</v>
      </c>
      <c r="V2715">
        <v>36317992</v>
      </c>
      <c r="W2715">
        <v>26475960</v>
      </c>
      <c r="Y2715">
        <v>2824188</v>
      </c>
      <c r="Z2715">
        <v>10884820</v>
      </c>
      <c r="AA2715">
        <v>63010760</v>
      </c>
      <c r="AB2715">
        <v>854137</v>
      </c>
      <c r="AC2715">
        <v>701257</v>
      </c>
      <c r="AD2715">
        <v>51728536</v>
      </c>
      <c r="AE2715">
        <v>69146312</v>
      </c>
      <c r="AF2715">
        <v>120879960</v>
      </c>
      <c r="AG2715">
        <v>62568540</v>
      </c>
      <c r="AH2715">
        <v>1368705</v>
      </c>
      <c r="AI2715">
        <v>4676122</v>
      </c>
      <c r="AJ2715">
        <v>6044827</v>
      </c>
      <c r="AK2715">
        <v>9857109</v>
      </c>
      <c r="AL2715">
        <v>10043072</v>
      </c>
      <c r="AM2715">
        <v>133253088</v>
      </c>
      <c r="AN2715">
        <v>45869196</v>
      </c>
      <c r="AO2715">
        <v>32362676</v>
      </c>
      <c r="AP2715">
        <v>29179368</v>
      </c>
      <c r="AQ2715">
        <v>28613558</v>
      </c>
      <c r="AR2715">
        <v>120879960</v>
      </c>
      <c r="AS2715">
        <v>133253088</v>
      </c>
      <c r="AT2715">
        <v>665</v>
      </c>
      <c r="AU2715">
        <v>0.61899999999999999</v>
      </c>
      <c r="AW2715">
        <v>7.6593700000000001E-2</v>
      </c>
      <c r="AX2715">
        <v>0.56803000000000003</v>
      </c>
      <c r="AY2715">
        <v>1.1417699999999999E-2</v>
      </c>
      <c r="AZ2715">
        <v>60208</v>
      </c>
    </row>
    <row r="2716" spans="1:52">
      <c r="A2716">
        <v>2016</v>
      </c>
      <c r="B2716">
        <v>196158</v>
      </c>
      <c r="C2716" t="s">
        <v>189</v>
      </c>
      <c r="D2716" t="s">
        <v>129</v>
      </c>
      <c r="E2716">
        <f t="shared" si="42"/>
        <v>0</v>
      </c>
      <c r="F2716">
        <f>IF(ISNA(VLOOKUP(B2716,criteria!$U$2:$U$174,1,0)),0,1)</f>
        <v>1</v>
      </c>
      <c r="G2716">
        <v>0.62349005761010967</v>
      </c>
      <c r="H2716">
        <v>0.27749627421758571</v>
      </c>
      <c r="I2716">
        <v>5381</v>
      </c>
      <c r="J2716">
        <v>3355</v>
      </c>
      <c r="K2716">
        <v>930</v>
      </c>
      <c r="L2716">
        <v>1</v>
      </c>
      <c r="M2716">
        <v>931</v>
      </c>
      <c r="N2716" t="s">
        <v>190</v>
      </c>
      <c r="O2716" t="s">
        <v>130</v>
      </c>
      <c r="P2716" t="s">
        <v>50</v>
      </c>
      <c r="Q2716" t="s">
        <v>53</v>
      </c>
      <c r="R2716">
        <v>-79.336100000000002</v>
      </c>
      <c r="S2716">
        <v>42.451000000000001</v>
      </c>
      <c r="T2716">
        <v>4.9000000000000002E-2</v>
      </c>
      <c r="U2716">
        <v>1668</v>
      </c>
      <c r="V2716">
        <v>34477032</v>
      </c>
      <c r="W2716">
        <v>24630448</v>
      </c>
      <c r="Y2716">
        <v>2848106</v>
      </c>
      <c r="Z2716">
        <v>10338447</v>
      </c>
      <c r="AA2716">
        <v>61392288</v>
      </c>
      <c r="AB2716">
        <v>903990</v>
      </c>
      <c r="AC2716">
        <v>1009251</v>
      </c>
      <c r="AD2716">
        <v>48360928</v>
      </c>
      <c r="AE2716">
        <v>67509864</v>
      </c>
      <c r="AF2716">
        <v>115879232</v>
      </c>
      <c r="AG2716">
        <v>61092792</v>
      </c>
      <c r="AH2716">
        <v>1275890</v>
      </c>
      <c r="AI2716">
        <v>4402536</v>
      </c>
      <c r="AJ2716">
        <v>5678426</v>
      </c>
      <c r="AK2716">
        <v>9845232</v>
      </c>
      <c r="AL2716">
        <v>9702636</v>
      </c>
      <c r="AM2716">
        <v>138289232</v>
      </c>
      <c r="AN2716">
        <v>45537880</v>
      </c>
      <c r="AO2716">
        <v>36451268</v>
      </c>
      <c r="AP2716">
        <v>28563558</v>
      </c>
      <c r="AQ2716">
        <v>31084028</v>
      </c>
      <c r="AR2716">
        <v>115879232</v>
      </c>
      <c r="AS2716">
        <v>138289232</v>
      </c>
      <c r="AT2716">
        <v>703</v>
      </c>
      <c r="AU2716">
        <v>0.63100000000000001</v>
      </c>
      <c r="AW2716">
        <v>6.4424400000000007E-2</v>
      </c>
      <c r="AX2716">
        <v>0.60824299999999998</v>
      </c>
      <c r="AY2716">
        <v>8.0530600000000008E-3</v>
      </c>
      <c r="AZ2716">
        <v>59673</v>
      </c>
    </row>
    <row r="2717" spans="1:52">
      <c r="A2717">
        <v>2017</v>
      </c>
      <c r="B2717">
        <v>196158</v>
      </c>
      <c r="C2717" t="s">
        <v>189</v>
      </c>
      <c r="D2717" t="s">
        <v>129</v>
      </c>
      <c r="E2717">
        <f t="shared" si="42"/>
        <v>1</v>
      </c>
      <c r="F2717">
        <f>IF(ISNA(VLOOKUP(B2717,criteria!$U$2:$U$174,1,0)),0,1)</f>
        <v>1</v>
      </c>
      <c r="G2717">
        <v>0.64906832298136641</v>
      </c>
      <c r="H2717">
        <v>0.31747818744722772</v>
      </c>
      <c r="I2717">
        <v>5474</v>
      </c>
      <c r="J2717">
        <v>3553</v>
      </c>
      <c r="K2717">
        <v>1122</v>
      </c>
      <c r="L2717">
        <v>6</v>
      </c>
      <c r="M2717">
        <v>1128</v>
      </c>
      <c r="N2717" t="s">
        <v>190</v>
      </c>
      <c r="O2717" t="s">
        <v>130</v>
      </c>
      <c r="P2717" t="s">
        <v>50</v>
      </c>
      <c r="Q2717" t="s">
        <v>53</v>
      </c>
      <c r="R2717">
        <v>-79.337400000000002</v>
      </c>
      <c r="S2717">
        <v>42.452199999999998</v>
      </c>
      <c r="T2717">
        <v>4.7E-2</v>
      </c>
      <c r="U2717">
        <v>1546</v>
      </c>
      <c r="V2717">
        <v>35544504</v>
      </c>
      <c r="W2717">
        <v>22000884</v>
      </c>
      <c r="Y2717">
        <v>2650023</v>
      </c>
      <c r="Z2717">
        <v>10574644</v>
      </c>
      <c r="AA2717">
        <v>67831008</v>
      </c>
      <c r="AB2717">
        <v>980870</v>
      </c>
      <c r="AC2717">
        <v>597672</v>
      </c>
      <c r="AD2717">
        <v>45005296</v>
      </c>
      <c r="AE2717">
        <v>74641664</v>
      </c>
      <c r="AF2717">
        <v>119673696</v>
      </c>
      <c r="AG2717">
        <v>55880312</v>
      </c>
      <c r="AH2717">
        <v>1064634</v>
      </c>
      <c r="AI2717">
        <v>5024884</v>
      </c>
      <c r="AJ2717">
        <v>6089518</v>
      </c>
      <c r="AK2717">
        <v>9673470</v>
      </c>
      <c r="AL2717">
        <v>9580889</v>
      </c>
      <c r="AM2717">
        <v>138308336</v>
      </c>
      <c r="AN2717">
        <v>45989248</v>
      </c>
      <c r="AO2717">
        <v>32236612</v>
      </c>
      <c r="AP2717">
        <v>31084028</v>
      </c>
      <c r="AQ2717">
        <v>35880924</v>
      </c>
      <c r="AR2717">
        <v>119673696</v>
      </c>
      <c r="AS2717">
        <v>138308336</v>
      </c>
    </row>
    <row r="2718" spans="1:52">
      <c r="A2718">
        <v>1990</v>
      </c>
      <c r="B2718">
        <v>196167</v>
      </c>
      <c r="C2718" t="s">
        <v>256</v>
      </c>
      <c r="D2718" t="s">
        <v>129</v>
      </c>
      <c r="E2718">
        <f t="shared" si="42"/>
        <v>0</v>
      </c>
      <c r="F2718">
        <f>IF(ISNA(VLOOKUP(B2718,criteria!$U$2:$U$174,1,0)),0,1)</f>
        <v>1</v>
      </c>
      <c r="G2718" t="s">
        <v>636</v>
      </c>
      <c r="H2718" t="s">
        <v>636</v>
      </c>
      <c r="N2718">
        <v>14454</v>
      </c>
      <c r="O2718" t="s">
        <v>130</v>
      </c>
      <c r="V2718">
        <v>8496049</v>
      </c>
      <c r="Y2718">
        <v>12949</v>
      </c>
      <c r="Z2718">
        <v>2185283</v>
      </c>
      <c r="AA2718">
        <v>27637900</v>
      </c>
      <c r="AB2718">
        <v>2791602</v>
      </c>
      <c r="AC2718">
        <v>318430</v>
      </c>
      <c r="AF2718">
        <v>55113080</v>
      </c>
      <c r="AG2718">
        <v>17134228</v>
      </c>
      <c r="AH2718">
        <v>235403</v>
      </c>
      <c r="AI2718">
        <v>303297</v>
      </c>
      <c r="AJ2718">
        <v>538700</v>
      </c>
      <c r="AK2718">
        <v>3338833</v>
      </c>
      <c r="AL2718">
        <v>3364219</v>
      </c>
      <c r="AM2718">
        <v>55593972</v>
      </c>
      <c r="AN2718">
        <v>22665494</v>
      </c>
      <c r="AO2718">
        <v>6416562</v>
      </c>
    </row>
    <row r="2719" spans="1:52">
      <c r="A2719">
        <v>1991</v>
      </c>
      <c r="B2719">
        <v>196167</v>
      </c>
      <c r="C2719" t="s">
        <v>256</v>
      </c>
      <c r="D2719" t="s">
        <v>129</v>
      </c>
      <c r="E2719">
        <f t="shared" si="42"/>
        <v>0</v>
      </c>
      <c r="F2719">
        <f>IF(ISNA(VLOOKUP(B2719,criteria!$U$2:$U$174,1,0)),0,1)</f>
        <v>1</v>
      </c>
      <c r="G2719" t="s">
        <v>636</v>
      </c>
      <c r="H2719" t="s">
        <v>636</v>
      </c>
      <c r="N2719">
        <v>14454</v>
      </c>
      <c r="O2719" t="s">
        <v>130</v>
      </c>
      <c r="V2719">
        <v>12326048</v>
      </c>
      <c r="Y2719">
        <v>5758</v>
      </c>
      <c r="Z2719">
        <v>2429891</v>
      </c>
      <c r="AA2719">
        <v>28837224</v>
      </c>
      <c r="AB2719">
        <v>3024969</v>
      </c>
      <c r="AC2719">
        <v>223319</v>
      </c>
      <c r="AF2719">
        <v>60870652</v>
      </c>
      <c r="AG2719">
        <v>16274340</v>
      </c>
      <c r="AH2719">
        <v>254773</v>
      </c>
      <c r="AI2719">
        <v>285772</v>
      </c>
      <c r="AJ2719">
        <v>540545</v>
      </c>
      <c r="AK2719">
        <v>2878423</v>
      </c>
      <c r="AL2719">
        <v>3354890</v>
      </c>
      <c r="AM2719">
        <v>56965216</v>
      </c>
      <c r="AN2719">
        <v>21875652</v>
      </c>
      <c r="AO2719">
        <v>5320687</v>
      </c>
    </row>
    <row r="2720" spans="1:52">
      <c r="A2720">
        <v>1992</v>
      </c>
      <c r="B2720">
        <v>196167</v>
      </c>
      <c r="C2720" t="s">
        <v>256</v>
      </c>
      <c r="D2720" t="s">
        <v>129</v>
      </c>
      <c r="E2720">
        <f t="shared" si="42"/>
        <v>0</v>
      </c>
      <c r="F2720">
        <f>IF(ISNA(VLOOKUP(B2720,criteria!$U$2:$U$174,1,0)),0,1)</f>
        <v>1</v>
      </c>
      <c r="G2720" t="s">
        <v>636</v>
      </c>
      <c r="H2720" t="s">
        <v>636</v>
      </c>
      <c r="N2720">
        <v>14454</v>
      </c>
      <c r="O2720" t="s">
        <v>130</v>
      </c>
      <c r="V2720">
        <v>15311862</v>
      </c>
      <c r="Y2720">
        <v>38234</v>
      </c>
      <c r="Z2720">
        <v>2779724</v>
      </c>
      <c r="AA2720">
        <v>30666886</v>
      </c>
      <c r="AB2720">
        <v>3259286</v>
      </c>
      <c r="AC2720">
        <v>223627</v>
      </c>
      <c r="AF2720">
        <v>67169064</v>
      </c>
      <c r="AG2720">
        <v>16725605</v>
      </c>
      <c r="AH2720">
        <v>267310</v>
      </c>
      <c r="AI2720">
        <v>288396</v>
      </c>
      <c r="AJ2720">
        <v>555706</v>
      </c>
      <c r="AK2720">
        <v>2885196</v>
      </c>
      <c r="AL2720">
        <v>3590659</v>
      </c>
      <c r="AM2720">
        <v>61836896</v>
      </c>
      <c r="AN2720">
        <v>21729232</v>
      </c>
      <c r="AO2720">
        <v>6068557</v>
      </c>
    </row>
    <row r="2721" spans="1:52">
      <c r="A2721">
        <v>1993</v>
      </c>
      <c r="B2721">
        <v>196167</v>
      </c>
      <c r="C2721" t="s">
        <v>256</v>
      </c>
      <c r="D2721" t="s">
        <v>129</v>
      </c>
      <c r="E2721">
        <f t="shared" si="42"/>
        <v>0</v>
      </c>
      <c r="F2721">
        <f>IF(ISNA(VLOOKUP(B2721,criteria!$U$2:$U$174,1,0)),0,1)</f>
        <v>1</v>
      </c>
      <c r="G2721" t="s">
        <v>636</v>
      </c>
      <c r="H2721" t="s">
        <v>636</v>
      </c>
      <c r="N2721">
        <v>14454</v>
      </c>
      <c r="O2721" t="s">
        <v>130</v>
      </c>
      <c r="V2721">
        <v>15423387</v>
      </c>
      <c r="Y2721">
        <v>115232</v>
      </c>
      <c r="Z2721">
        <v>2581853</v>
      </c>
      <c r="AA2721">
        <v>25759700</v>
      </c>
      <c r="AB2721">
        <v>3919289</v>
      </c>
      <c r="AC2721">
        <v>372237</v>
      </c>
      <c r="AF2721">
        <v>63214876</v>
      </c>
      <c r="AG2721">
        <v>17588312</v>
      </c>
      <c r="AH2721">
        <v>378440</v>
      </c>
      <c r="AI2721">
        <v>391045</v>
      </c>
      <c r="AJ2721">
        <v>769485</v>
      </c>
      <c r="AK2721">
        <v>2429340</v>
      </c>
      <c r="AL2721">
        <v>4039414</v>
      </c>
      <c r="AM2721">
        <v>60700192</v>
      </c>
      <c r="AN2721">
        <v>22934162</v>
      </c>
      <c r="AO2721">
        <v>6828795</v>
      </c>
    </row>
    <row r="2722" spans="1:52">
      <c r="A2722">
        <v>1994</v>
      </c>
      <c r="B2722">
        <v>196167</v>
      </c>
      <c r="C2722" t="s">
        <v>256</v>
      </c>
      <c r="D2722" t="s">
        <v>129</v>
      </c>
      <c r="E2722">
        <f t="shared" si="42"/>
        <v>0</v>
      </c>
      <c r="F2722">
        <f>IF(ISNA(VLOOKUP(B2722,criteria!$U$2:$U$174,1,0)),0,1)</f>
        <v>1</v>
      </c>
      <c r="G2722" t="s">
        <v>636</v>
      </c>
      <c r="H2722" t="s">
        <v>636</v>
      </c>
      <c r="N2722">
        <v>14454</v>
      </c>
      <c r="O2722" t="s">
        <v>130</v>
      </c>
      <c r="V2722">
        <v>15575898</v>
      </c>
      <c r="Z2722">
        <v>2506798</v>
      </c>
      <c r="AA2722">
        <v>28854464</v>
      </c>
      <c r="AB2722">
        <v>3932942</v>
      </c>
      <c r="AC2722">
        <v>579695</v>
      </c>
      <c r="AF2722">
        <v>67062976</v>
      </c>
      <c r="AG2722">
        <v>19720520</v>
      </c>
      <c r="AH2722">
        <v>227661</v>
      </c>
      <c r="AI2722">
        <v>318847</v>
      </c>
      <c r="AJ2722">
        <v>546508</v>
      </c>
      <c r="AK2722">
        <v>2471534</v>
      </c>
      <c r="AL2722">
        <v>4008380</v>
      </c>
      <c r="AM2722">
        <v>65721880</v>
      </c>
      <c r="AN2722">
        <v>24094768</v>
      </c>
      <c r="AO2722">
        <v>7246464</v>
      </c>
    </row>
    <row r="2723" spans="1:52">
      <c r="A2723">
        <v>1995</v>
      </c>
      <c r="B2723">
        <v>196167</v>
      </c>
      <c r="C2723" t="s">
        <v>256</v>
      </c>
      <c r="D2723" t="s">
        <v>129</v>
      </c>
      <c r="E2723">
        <f t="shared" si="42"/>
        <v>0</v>
      </c>
      <c r="F2723">
        <f>IF(ISNA(VLOOKUP(B2723,criteria!$U$2:$U$174,1,0)),0,1)</f>
        <v>1</v>
      </c>
      <c r="G2723" t="s">
        <v>636</v>
      </c>
      <c r="H2723" t="s">
        <v>636</v>
      </c>
      <c r="N2723">
        <v>14454</v>
      </c>
      <c r="O2723" t="s">
        <v>130</v>
      </c>
      <c r="V2723">
        <v>19320358</v>
      </c>
      <c r="Z2723">
        <v>2625991</v>
      </c>
      <c r="AA2723">
        <v>25973572</v>
      </c>
      <c r="AB2723">
        <v>4345831</v>
      </c>
      <c r="AC2723">
        <v>651173</v>
      </c>
      <c r="AF2723">
        <v>68713024</v>
      </c>
      <c r="AG2723">
        <v>19142552</v>
      </c>
      <c r="AH2723">
        <v>558524</v>
      </c>
      <c r="AI2723">
        <v>347681</v>
      </c>
      <c r="AJ2723">
        <v>906205</v>
      </c>
      <c r="AK2723">
        <v>2423373</v>
      </c>
      <c r="AL2723">
        <v>4212904</v>
      </c>
      <c r="AM2723">
        <v>64888344</v>
      </c>
      <c r="AN2723">
        <v>23344540</v>
      </c>
      <c r="AO2723">
        <v>7157242</v>
      </c>
    </row>
    <row r="2724" spans="1:52">
      <c r="A2724">
        <v>1996</v>
      </c>
      <c r="B2724">
        <v>196167</v>
      </c>
      <c r="C2724" t="s">
        <v>256</v>
      </c>
      <c r="D2724" t="s">
        <v>129</v>
      </c>
      <c r="E2724">
        <f t="shared" si="42"/>
        <v>0</v>
      </c>
      <c r="F2724">
        <f>IF(ISNA(VLOOKUP(B2724,criteria!$U$2:$U$174,1,0)),0,1)</f>
        <v>1</v>
      </c>
      <c r="G2724" t="s">
        <v>636</v>
      </c>
      <c r="H2724" t="s">
        <v>636</v>
      </c>
      <c r="N2724">
        <v>14454</v>
      </c>
      <c r="O2724" t="s">
        <v>130</v>
      </c>
      <c r="V2724">
        <v>19813772</v>
      </c>
      <c r="Y2724">
        <v>9291</v>
      </c>
      <c r="Z2724">
        <v>2396687</v>
      </c>
      <c r="AA2724">
        <v>26224316</v>
      </c>
      <c r="AB2724">
        <v>3214015</v>
      </c>
      <c r="AC2724">
        <v>583612</v>
      </c>
      <c r="AF2724">
        <v>68065072</v>
      </c>
      <c r="AG2724">
        <v>19857322</v>
      </c>
      <c r="AH2724">
        <v>331896</v>
      </c>
      <c r="AI2724">
        <v>233940</v>
      </c>
      <c r="AJ2724">
        <v>565836</v>
      </c>
      <c r="AK2724">
        <v>2865461</v>
      </c>
      <c r="AL2724">
        <v>3667137</v>
      </c>
      <c r="AM2724">
        <v>64667080</v>
      </c>
      <c r="AN2724">
        <v>24252218</v>
      </c>
      <c r="AO2724">
        <v>7847488</v>
      </c>
      <c r="AT2724">
        <v>907</v>
      </c>
      <c r="AU2724">
        <v>0.78800000000000003</v>
      </c>
    </row>
    <row r="2725" spans="1:52">
      <c r="A2725">
        <v>1997</v>
      </c>
      <c r="B2725">
        <v>196167</v>
      </c>
      <c r="C2725" t="s">
        <v>256</v>
      </c>
      <c r="D2725" t="s">
        <v>129</v>
      </c>
      <c r="E2725">
        <f t="shared" si="42"/>
        <v>0</v>
      </c>
      <c r="F2725">
        <f>IF(ISNA(VLOOKUP(B2725,criteria!$U$2:$U$174,1,0)),0,1)</f>
        <v>1</v>
      </c>
      <c r="G2725" t="s">
        <v>636</v>
      </c>
      <c r="H2725" t="s">
        <v>636</v>
      </c>
      <c r="N2725">
        <v>14454</v>
      </c>
      <c r="O2725" t="s">
        <v>130</v>
      </c>
      <c r="V2725">
        <v>19758412</v>
      </c>
      <c r="Z2725">
        <v>2830615</v>
      </c>
      <c r="AA2725">
        <v>28331868</v>
      </c>
      <c r="AB2725">
        <v>3650064</v>
      </c>
      <c r="AC2725">
        <v>515042</v>
      </c>
      <c r="AF2725">
        <v>71334536</v>
      </c>
      <c r="AG2725">
        <v>20344256</v>
      </c>
      <c r="AH2725">
        <v>329462</v>
      </c>
      <c r="AI2725">
        <v>333925</v>
      </c>
      <c r="AJ2725">
        <v>663387</v>
      </c>
      <c r="AK2725">
        <v>2596681</v>
      </c>
      <c r="AL2725">
        <v>3972107</v>
      </c>
      <c r="AM2725">
        <v>66698452</v>
      </c>
      <c r="AN2725">
        <v>24901104</v>
      </c>
      <c r="AO2725">
        <v>7869876</v>
      </c>
      <c r="AT2725">
        <v>847</v>
      </c>
      <c r="AU2725">
        <v>0.755</v>
      </c>
      <c r="AW2725">
        <v>6.8507700000000005E-2</v>
      </c>
      <c r="AX2725">
        <v>0.64471599999999996</v>
      </c>
      <c r="AY2725">
        <v>2.7084400000000002E-2</v>
      </c>
      <c r="AZ2725">
        <v>51599</v>
      </c>
    </row>
    <row r="2726" spans="1:52">
      <c r="A2726">
        <v>1998</v>
      </c>
      <c r="B2726">
        <v>196167</v>
      </c>
      <c r="C2726" t="s">
        <v>256</v>
      </c>
      <c r="D2726" t="s">
        <v>129</v>
      </c>
      <c r="E2726">
        <f t="shared" si="42"/>
        <v>0</v>
      </c>
      <c r="F2726">
        <f>IF(ISNA(VLOOKUP(B2726,criteria!$U$2:$U$174,1,0)),0,1)</f>
        <v>1</v>
      </c>
      <c r="G2726" t="s">
        <v>636</v>
      </c>
      <c r="H2726" t="s">
        <v>636</v>
      </c>
      <c r="N2726">
        <v>14454</v>
      </c>
      <c r="O2726" t="s">
        <v>130</v>
      </c>
      <c r="V2726">
        <v>19597556</v>
      </c>
      <c r="Y2726">
        <v>250</v>
      </c>
      <c r="Z2726">
        <v>3039884</v>
      </c>
      <c r="AA2726">
        <v>25677708</v>
      </c>
      <c r="AB2726">
        <v>3899678</v>
      </c>
      <c r="AC2726">
        <v>944333</v>
      </c>
      <c r="AF2726">
        <v>69601728</v>
      </c>
      <c r="AG2726">
        <v>20840598</v>
      </c>
      <c r="AH2726">
        <v>474531</v>
      </c>
      <c r="AI2726">
        <v>570887</v>
      </c>
      <c r="AJ2726">
        <v>1045418</v>
      </c>
      <c r="AK2726">
        <v>2891819</v>
      </c>
      <c r="AL2726">
        <v>4119423</v>
      </c>
      <c r="AM2726">
        <v>70501960</v>
      </c>
      <c r="AN2726">
        <v>26064732</v>
      </c>
      <c r="AO2726">
        <v>7356274</v>
      </c>
      <c r="AT2726">
        <v>900</v>
      </c>
      <c r="AU2726">
        <v>0.77500000000000002</v>
      </c>
      <c r="AW2726">
        <v>5.84767E-2</v>
      </c>
      <c r="AX2726">
        <v>0.67420100000000005</v>
      </c>
      <c r="AY2726">
        <v>2.5061400000000001E-2</v>
      </c>
      <c r="AZ2726">
        <v>53355</v>
      </c>
    </row>
    <row r="2727" spans="1:52">
      <c r="A2727">
        <v>1999</v>
      </c>
      <c r="B2727">
        <v>196167</v>
      </c>
      <c r="C2727" t="s">
        <v>256</v>
      </c>
      <c r="D2727" t="s">
        <v>129</v>
      </c>
      <c r="E2727">
        <f t="shared" si="42"/>
        <v>0</v>
      </c>
      <c r="F2727">
        <f>IF(ISNA(VLOOKUP(B2727,criteria!$U$2:$U$174,1,0)),0,1)</f>
        <v>1</v>
      </c>
      <c r="G2727" t="s">
        <v>636</v>
      </c>
      <c r="H2727" t="s">
        <v>636</v>
      </c>
      <c r="N2727">
        <v>14454</v>
      </c>
      <c r="O2727" t="s">
        <v>130</v>
      </c>
      <c r="V2727">
        <v>20273688</v>
      </c>
      <c r="Y2727">
        <v>24001</v>
      </c>
      <c r="Z2727">
        <v>3096512</v>
      </c>
      <c r="AA2727">
        <v>26702200</v>
      </c>
      <c r="AB2727">
        <v>3096752</v>
      </c>
      <c r="AF2727">
        <v>70594920</v>
      </c>
      <c r="AG2727">
        <v>21529264</v>
      </c>
      <c r="AH2727">
        <v>617703</v>
      </c>
      <c r="AI2727">
        <v>326149</v>
      </c>
      <c r="AJ2727">
        <v>943852</v>
      </c>
      <c r="AK2727">
        <v>3431004</v>
      </c>
      <c r="AL2727">
        <v>4385464</v>
      </c>
      <c r="AM2727">
        <v>71054936</v>
      </c>
      <c r="AN2727">
        <v>27180678</v>
      </c>
      <c r="AO2727">
        <v>7809449</v>
      </c>
      <c r="AW2727">
        <v>7.0436499999999999E-2</v>
      </c>
      <c r="AX2727">
        <v>0.68501999999999996</v>
      </c>
      <c r="AY2727">
        <v>2.2817500000000001E-2</v>
      </c>
      <c r="AZ2727">
        <v>55656</v>
      </c>
    </row>
    <row r="2728" spans="1:52">
      <c r="A2728">
        <v>2000</v>
      </c>
      <c r="B2728">
        <v>196167</v>
      </c>
      <c r="C2728" t="s">
        <v>256</v>
      </c>
      <c r="D2728" t="s">
        <v>129</v>
      </c>
      <c r="E2728">
        <f t="shared" si="42"/>
        <v>0</v>
      </c>
      <c r="F2728">
        <f>IF(ISNA(VLOOKUP(B2728,criteria!$U$2:$U$174,1,0)),0,1)</f>
        <v>1</v>
      </c>
      <c r="G2728" t="s">
        <v>636</v>
      </c>
      <c r="H2728" t="s">
        <v>636</v>
      </c>
      <c r="N2728">
        <v>14454</v>
      </c>
      <c r="O2728" t="s">
        <v>130</v>
      </c>
      <c r="V2728">
        <v>20085896</v>
      </c>
      <c r="Y2728">
        <v>7283</v>
      </c>
      <c r="Z2728">
        <v>3244499</v>
      </c>
      <c r="AA2728">
        <v>31606010</v>
      </c>
      <c r="AB2728">
        <v>1907359</v>
      </c>
      <c r="AC2728">
        <v>506635</v>
      </c>
      <c r="AF2728">
        <v>75141720</v>
      </c>
      <c r="AG2728">
        <v>23399940</v>
      </c>
      <c r="AH2728">
        <v>526846</v>
      </c>
      <c r="AI2728">
        <v>302559</v>
      </c>
      <c r="AJ2728">
        <v>829405</v>
      </c>
      <c r="AK2728">
        <v>3218268</v>
      </c>
      <c r="AL2728">
        <v>3280012</v>
      </c>
      <c r="AM2728">
        <v>79104208</v>
      </c>
      <c r="AN2728">
        <v>28667492</v>
      </c>
      <c r="AO2728">
        <v>8118212</v>
      </c>
      <c r="AW2728">
        <v>9.2145000000000005E-2</v>
      </c>
      <c r="AX2728">
        <v>0.66364599999999996</v>
      </c>
      <c r="AY2728">
        <v>3.3232600000000001E-2</v>
      </c>
      <c r="AZ2728">
        <v>54940</v>
      </c>
    </row>
    <row r="2729" spans="1:52">
      <c r="A2729">
        <v>2001</v>
      </c>
      <c r="B2729">
        <v>196167</v>
      </c>
      <c r="C2729" t="s">
        <v>256</v>
      </c>
      <c r="D2729" t="s">
        <v>129</v>
      </c>
      <c r="E2729">
        <f t="shared" si="42"/>
        <v>1</v>
      </c>
      <c r="F2729">
        <f>IF(ISNA(VLOOKUP(B2729,criteria!$U$2:$U$174,1,0)),0,1)</f>
        <v>1</v>
      </c>
      <c r="G2729">
        <v>0.5009320243569032</v>
      </c>
      <c r="H2729">
        <v>0.26395435375837262</v>
      </c>
      <c r="I2729">
        <v>8047</v>
      </c>
      <c r="J2729">
        <v>4031</v>
      </c>
      <c r="K2729">
        <v>1064</v>
      </c>
      <c r="L2729">
        <v>0</v>
      </c>
      <c r="M2729">
        <v>1064</v>
      </c>
      <c r="N2729">
        <v>14454</v>
      </c>
      <c r="O2729" t="s">
        <v>130</v>
      </c>
      <c r="V2729">
        <v>20730814</v>
      </c>
      <c r="Y2729">
        <v>6993</v>
      </c>
      <c r="Z2729">
        <v>3699681</v>
      </c>
      <c r="AA2729">
        <v>33725228</v>
      </c>
      <c r="AB2729">
        <v>1748074</v>
      </c>
      <c r="AC2729">
        <v>567198</v>
      </c>
      <c r="AF2729">
        <v>80635760</v>
      </c>
      <c r="AG2729">
        <v>24476508</v>
      </c>
      <c r="AH2729">
        <v>672003</v>
      </c>
      <c r="AI2729">
        <v>368256</v>
      </c>
      <c r="AJ2729">
        <v>1040259</v>
      </c>
      <c r="AK2729">
        <v>3775532</v>
      </c>
      <c r="AL2729">
        <v>3568327</v>
      </c>
      <c r="AM2729">
        <v>77370680</v>
      </c>
      <c r="AN2729">
        <v>29301760</v>
      </c>
      <c r="AO2729">
        <v>8980630</v>
      </c>
      <c r="AT2729">
        <v>918</v>
      </c>
      <c r="AU2729">
        <v>0.79600000000000004</v>
      </c>
      <c r="AW2729">
        <v>8.5166099999999995E-2</v>
      </c>
      <c r="AX2729">
        <v>0.65137999999999996</v>
      </c>
      <c r="AY2729">
        <v>3.2756199999999999E-2</v>
      </c>
      <c r="AZ2729">
        <v>58605</v>
      </c>
    </row>
    <row r="2730" spans="1:52">
      <c r="A2730">
        <v>2002</v>
      </c>
      <c r="B2730">
        <v>196167</v>
      </c>
      <c r="C2730" t="s">
        <v>256</v>
      </c>
      <c r="D2730" t="s">
        <v>129</v>
      </c>
      <c r="E2730">
        <f t="shared" si="42"/>
        <v>1</v>
      </c>
      <c r="F2730">
        <f>IF(ISNA(VLOOKUP(B2730,criteria!$U$2:$U$174,1,0)),0,1)</f>
        <v>1</v>
      </c>
      <c r="G2730">
        <v>0.48974809607498537</v>
      </c>
      <c r="H2730">
        <v>0.27009569377990433</v>
      </c>
      <c r="I2730">
        <v>8535</v>
      </c>
      <c r="J2730">
        <v>4180</v>
      </c>
      <c r="K2730">
        <v>1129</v>
      </c>
      <c r="L2730">
        <v>0</v>
      </c>
      <c r="M2730">
        <v>1129</v>
      </c>
      <c r="N2730">
        <v>14454</v>
      </c>
      <c r="O2730" t="s">
        <v>130</v>
      </c>
      <c r="V2730">
        <v>21389224</v>
      </c>
      <c r="W2730">
        <v>16441783</v>
      </c>
      <c r="Y2730">
        <v>1585438</v>
      </c>
      <c r="Z2730">
        <v>4881404</v>
      </c>
      <c r="AA2730">
        <v>32649026</v>
      </c>
      <c r="AC2730">
        <v>126729</v>
      </c>
      <c r="AD2730">
        <v>48856056</v>
      </c>
      <c r="AE2730">
        <v>27359104</v>
      </c>
      <c r="AF2730">
        <v>76638528</v>
      </c>
      <c r="AG2730">
        <v>30716490</v>
      </c>
      <c r="AH2730">
        <v>914664.19</v>
      </c>
      <c r="AI2730">
        <v>387611.13</v>
      </c>
      <c r="AJ2730">
        <v>1302275.25</v>
      </c>
      <c r="AK2730">
        <v>3569402.5</v>
      </c>
      <c r="AL2730">
        <v>4517732</v>
      </c>
      <c r="AM2730">
        <v>75455976</v>
      </c>
      <c r="AN2730">
        <v>31819448</v>
      </c>
      <c r="AO2730">
        <v>10575664</v>
      </c>
      <c r="AR2730">
        <v>76638528</v>
      </c>
      <c r="AS2730">
        <v>75455976</v>
      </c>
      <c r="AT2730">
        <v>880</v>
      </c>
      <c r="AU2730">
        <v>0.77500000000000002</v>
      </c>
      <c r="AW2730">
        <v>7.3509599999999994E-2</v>
      </c>
      <c r="AX2730">
        <v>0.65127699999999999</v>
      </c>
      <c r="AY2730">
        <v>2.3307899999999999E-2</v>
      </c>
      <c r="AZ2730">
        <v>62312</v>
      </c>
    </row>
    <row r="2731" spans="1:52">
      <c r="A2731">
        <v>2003</v>
      </c>
      <c r="B2731">
        <v>196167</v>
      </c>
      <c r="C2731" t="s">
        <v>256</v>
      </c>
      <c r="D2731" t="s">
        <v>129</v>
      </c>
      <c r="E2731">
        <f t="shared" si="42"/>
        <v>0</v>
      </c>
      <c r="F2731">
        <f>IF(ISNA(VLOOKUP(B2731,criteria!$U$2:$U$174,1,0)),0,1)</f>
        <v>1</v>
      </c>
      <c r="G2731">
        <v>0.41944665831720368</v>
      </c>
      <c r="H2731">
        <v>0.26954397394136809</v>
      </c>
      <c r="I2731">
        <v>8783</v>
      </c>
      <c r="J2731">
        <v>3684</v>
      </c>
      <c r="K2731">
        <v>991</v>
      </c>
      <c r="L2731">
        <v>2</v>
      </c>
      <c r="M2731">
        <v>993</v>
      </c>
      <c r="N2731" t="s">
        <v>192</v>
      </c>
      <c r="O2731" t="s">
        <v>130</v>
      </c>
      <c r="V2731">
        <v>26172824</v>
      </c>
      <c r="W2731">
        <v>19762442</v>
      </c>
      <c r="Y2731">
        <v>1233143</v>
      </c>
      <c r="Z2731">
        <v>4507609</v>
      </c>
      <c r="AA2731">
        <v>34680196</v>
      </c>
      <c r="AB2731">
        <v>418065</v>
      </c>
      <c r="AC2731">
        <v>377422</v>
      </c>
      <c r="AD2731">
        <v>54162732</v>
      </c>
      <c r="AE2731">
        <v>28759308</v>
      </c>
      <c r="AF2731">
        <v>83520776</v>
      </c>
      <c r="AG2731">
        <v>32265720</v>
      </c>
      <c r="AH2731">
        <v>890039.75</v>
      </c>
      <c r="AI2731">
        <v>453742.16</v>
      </c>
      <c r="AJ2731">
        <v>1343781.88</v>
      </c>
      <c r="AK2731">
        <v>4302119.5</v>
      </c>
      <c r="AL2731">
        <v>4686479.5</v>
      </c>
      <c r="AM2731">
        <v>82709264</v>
      </c>
      <c r="AN2731">
        <v>30961004</v>
      </c>
      <c r="AO2731">
        <v>10682307</v>
      </c>
      <c r="AP2731">
        <v>4581559</v>
      </c>
      <c r="AQ2731">
        <v>4954969</v>
      </c>
      <c r="AR2731">
        <v>83520776</v>
      </c>
      <c r="AS2731">
        <v>82709264</v>
      </c>
      <c r="AT2731">
        <v>969</v>
      </c>
      <c r="AU2731">
        <v>0.80300000000000005</v>
      </c>
      <c r="AW2731">
        <v>8.0470200000000006E-2</v>
      </c>
      <c r="AX2731">
        <v>0.62929500000000005</v>
      </c>
      <c r="AY2731">
        <v>2.3508100000000001E-2</v>
      </c>
      <c r="AZ2731">
        <v>60863.5</v>
      </c>
    </row>
    <row r="2732" spans="1:52">
      <c r="A2732">
        <v>2004</v>
      </c>
      <c r="B2732">
        <v>196167</v>
      </c>
      <c r="C2732" t="s">
        <v>256</v>
      </c>
      <c r="D2732" t="s">
        <v>129</v>
      </c>
      <c r="E2732">
        <f t="shared" si="42"/>
        <v>1</v>
      </c>
      <c r="F2732">
        <f>IF(ISNA(VLOOKUP(B2732,criteria!$U$2:$U$174,1,0)),0,1)</f>
        <v>1</v>
      </c>
      <c r="G2732">
        <v>0.4255467659376454</v>
      </c>
      <c r="H2732">
        <v>0.28157463094587204</v>
      </c>
      <c r="I2732">
        <v>8596</v>
      </c>
      <c r="J2732">
        <v>3658</v>
      </c>
      <c r="K2732">
        <v>1026</v>
      </c>
      <c r="L2732">
        <v>4</v>
      </c>
      <c r="M2732">
        <v>1030</v>
      </c>
      <c r="N2732" t="s">
        <v>192</v>
      </c>
      <c r="O2732" t="s">
        <v>130</v>
      </c>
      <c r="P2732" t="s">
        <v>50</v>
      </c>
      <c r="V2732">
        <v>26998950</v>
      </c>
      <c r="W2732">
        <v>20611478</v>
      </c>
      <c r="Y2732">
        <v>1204119</v>
      </c>
      <c r="Z2732">
        <v>4818407</v>
      </c>
      <c r="AA2732">
        <v>35160056</v>
      </c>
      <c r="AB2732">
        <v>417446</v>
      </c>
      <c r="AC2732">
        <v>659944</v>
      </c>
      <c r="AD2732">
        <v>56362504</v>
      </c>
      <c r="AE2732">
        <v>29974176</v>
      </c>
      <c r="AF2732">
        <v>88868848</v>
      </c>
      <c r="AG2732">
        <v>35260256</v>
      </c>
      <c r="AH2732">
        <v>1176752.8799999999</v>
      </c>
      <c r="AI2732">
        <v>548073.13</v>
      </c>
      <c r="AJ2732">
        <v>1724826</v>
      </c>
      <c r="AK2732">
        <v>3913953.75</v>
      </c>
      <c r="AL2732">
        <v>5137735.5</v>
      </c>
      <c r="AM2732">
        <v>86657120</v>
      </c>
      <c r="AN2732">
        <v>31819038</v>
      </c>
      <c r="AO2732">
        <v>12702707</v>
      </c>
      <c r="AP2732">
        <v>4954969</v>
      </c>
      <c r="AQ2732">
        <v>4987623</v>
      </c>
      <c r="AR2732">
        <v>88868848</v>
      </c>
      <c r="AS2732">
        <v>86657120</v>
      </c>
      <c r="AT2732">
        <v>918</v>
      </c>
      <c r="AU2732">
        <v>0.78700000000000003</v>
      </c>
      <c r="AW2732">
        <v>7.8039899999999995E-2</v>
      </c>
      <c r="AX2732">
        <v>0.59664200000000001</v>
      </c>
      <c r="AY2732">
        <v>2.22323E-2</v>
      </c>
      <c r="AZ2732">
        <v>61898.5</v>
      </c>
    </row>
    <row r="2733" spans="1:52">
      <c r="A2733">
        <v>2005</v>
      </c>
      <c r="B2733">
        <v>196167</v>
      </c>
      <c r="C2733" t="s">
        <v>191</v>
      </c>
      <c r="D2733" t="s">
        <v>129</v>
      </c>
      <c r="E2733">
        <f t="shared" si="42"/>
        <v>1</v>
      </c>
      <c r="F2733">
        <f>IF(ISNA(VLOOKUP(B2733,criteria!$U$2:$U$174,1,0)),0,1)</f>
        <v>1</v>
      </c>
      <c r="G2733">
        <v>0.41318912710566613</v>
      </c>
      <c r="H2733">
        <v>0.23835997220291869</v>
      </c>
      <c r="I2733">
        <v>10448</v>
      </c>
      <c r="J2733">
        <v>4317</v>
      </c>
      <c r="K2733">
        <v>1027</v>
      </c>
      <c r="L2733">
        <v>2</v>
      </c>
      <c r="M2733">
        <v>1029</v>
      </c>
      <c r="N2733" t="s">
        <v>192</v>
      </c>
      <c r="O2733" t="s">
        <v>130</v>
      </c>
      <c r="P2733" t="s">
        <v>50</v>
      </c>
      <c r="Q2733" t="s">
        <v>52</v>
      </c>
      <c r="V2733">
        <v>26664112</v>
      </c>
      <c r="W2733">
        <v>20584520</v>
      </c>
      <c r="Y2733">
        <v>2376610</v>
      </c>
      <c r="Z2733">
        <v>4042035</v>
      </c>
      <c r="AA2733">
        <v>41167264</v>
      </c>
      <c r="AB2733">
        <v>414059</v>
      </c>
      <c r="AC2733">
        <v>336538</v>
      </c>
      <c r="AD2733">
        <v>57882328</v>
      </c>
      <c r="AE2733">
        <v>35563992</v>
      </c>
      <c r="AF2733">
        <v>93720568</v>
      </c>
      <c r="AG2733">
        <v>37495224</v>
      </c>
      <c r="AH2733">
        <v>821796.75</v>
      </c>
      <c r="AI2733">
        <v>609539.63</v>
      </c>
      <c r="AJ2733">
        <v>1431336.38</v>
      </c>
      <c r="AK2733">
        <v>5097234</v>
      </c>
      <c r="AL2733">
        <v>5462010.5</v>
      </c>
      <c r="AM2733">
        <v>94855600</v>
      </c>
      <c r="AN2733">
        <v>32345408</v>
      </c>
      <c r="AO2733">
        <v>13852683</v>
      </c>
      <c r="AP2733">
        <v>4987623</v>
      </c>
      <c r="AQ2733">
        <v>5304411</v>
      </c>
      <c r="AR2733">
        <v>93720568</v>
      </c>
      <c r="AS2733">
        <v>94855600</v>
      </c>
      <c r="AT2733">
        <v>847</v>
      </c>
      <c r="AU2733">
        <v>0.79500000000000004</v>
      </c>
      <c r="AW2733">
        <v>6.9120299999999996E-2</v>
      </c>
      <c r="AX2733">
        <v>0.59380599999999994</v>
      </c>
      <c r="AY2733">
        <v>1.7953299999999998E-2</v>
      </c>
      <c r="AZ2733">
        <v>66929.5</v>
      </c>
    </row>
    <row r="2734" spans="1:52">
      <c r="A2734">
        <v>2006</v>
      </c>
      <c r="B2734">
        <v>196167</v>
      </c>
      <c r="C2734" t="s">
        <v>207</v>
      </c>
      <c r="D2734" t="s">
        <v>129</v>
      </c>
      <c r="E2734">
        <f t="shared" si="42"/>
        <v>1</v>
      </c>
      <c r="F2734">
        <f>IF(ISNA(VLOOKUP(B2734,criteria!$U$2:$U$174,1,0)),0,1)</f>
        <v>1</v>
      </c>
      <c r="G2734">
        <v>0.41489125610297384</v>
      </c>
      <c r="H2734">
        <v>0.29018454132120886</v>
      </c>
      <c r="I2734">
        <v>9012</v>
      </c>
      <c r="J2734">
        <v>3739</v>
      </c>
      <c r="K2734">
        <v>1080</v>
      </c>
      <c r="L2734">
        <v>5</v>
      </c>
      <c r="M2734">
        <v>1085</v>
      </c>
      <c r="N2734" t="s">
        <v>192</v>
      </c>
      <c r="O2734" t="s">
        <v>130</v>
      </c>
      <c r="P2734" t="s">
        <v>50</v>
      </c>
      <c r="Q2734" t="s">
        <v>52</v>
      </c>
      <c r="V2734">
        <v>27164916</v>
      </c>
      <c r="W2734">
        <v>21204016</v>
      </c>
      <c r="Y2734">
        <v>1383656</v>
      </c>
      <c r="Z2734">
        <v>5002468</v>
      </c>
      <c r="AA2734">
        <v>46155744</v>
      </c>
      <c r="AB2734">
        <v>364707</v>
      </c>
      <c r="AC2734">
        <v>1392193</v>
      </c>
      <c r="AD2734">
        <v>60997976</v>
      </c>
      <c r="AE2734">
        <v>42586488</v>
      </c>
      <c r="AF2734">
        <v>103603192</v>
      </c>
      <c r="AG2734">
        <v>43078992</v>
      </c>
      <c r="AH2734">
        <v>1025991.06</v>
      </c>
      <c r="AI2734">
        <v>635978.81000000006</v>
      </c>
      <c r="AJ2734">
        <v>1661969.88</v>
      </c>
      <c r="AK2734">
        <v>4171142.75</v>
      </c>
      <c r="AL2734">
        <v>6136937</v>
      </c>
      <c r="AM2734">
        <v>103811224</v>
      </c>
      <c r="AN2734">
        <v>34105052</v>
      </c>
      <c r="AO2734">
        <v>21063282</v>
      </c>
      <c r="AP2734">
        <v>5304411</v>
      </c>
      <c r="AQ2734">
        <v>5732010</v>
      </c>
      <c r="AR2734">
        <v>103603192</v>
      </c>
      <c r="AS2734">
        <v>103811224</v>
      </c>
      <c r="AT2734">
        <v>897</v>
      </c>
      <c r="AU2734">
        <v>0.79100000000000004</v>
      </c>
      <c r="AW2734">
        <v>6.4428299999999994E-2</v>
      </c>
      <c r="AX2734">
        <v>0.61025399999999996</v>
      </c>
      <c r="AY2734">
        <v>1.6333899999999998E-2</v>
      </c>
      <c r="AZ2734">
        <v>69915</v>
      </c>
    </row>
    <row r="2735" spans="1:52">
      <c r="A2735">
        <v>2007</v>
      </c>
      <c r="B2735">
        <v>196167</v>
      </c>
      <c r="C2735" t="s">
        <v>207</v>
      </c>
      <c r="D2735" t="s">
        <v>129</v>
      </c>
      <c r="E2735">
        <f t="shared" si="42"/>
        <v>1</v>
      </c>
      <c r="F2735">
        <f>IF(ISNA(VLOOKUP(B2735,criteria!$U$2:$U$174,1,0)),0,1)</f>
        <v>1</v>
      </c>
      <c r="G2735">
        <v>0.36992700729927008</v>
      </c>
      <c r="H2735">
        <v>0.27229676400947117</v>
      </c>
      <c r="I2735">
        <v>10275</v>
      </c>
      <c r="J2735">
        <v>3801</v>
      </c>
      <c r="K2735">
        <v>1032</v>
      </c>
      <c r="L2735">
        <v>3</v>
      </c>
      <c r="M2735">
        <v>1035</v>
      </c>
      <c r="N2735" t="s">
        <v>192</v>
      </c>
      <c r="O2735" t="s">
        <v>130</v>
      </c>
      <c r="P2735" t="s">
        <v>50</v>
      </c>
      <c r="Q2735" t="s">
        <v>52</v>
      </c>
      <c r="V2735">
        <v>27368040</v>
      </c>
      <c r="W2735">
        <v>21586746</v>
      </c>
      <c r="Y2735">
        <v>1816938</v>
      </c>
      <c r="Z2735">
        <v>4586950</v>
      </c>
      <c r="AA2735">
        <v>51092336</v>
      </c>
      <c r="AB2735">
        <v>381976</v>
      </c>
      <c r="AC2735">
        <v>1360477</v>
      </c>
      <c r="AD2735">
        <v>62949448</v>
      </c>
      <c r="AE2735">
        <v>46291832</v>
      </c>
      <c r="AF2735">
        <v>109632848</v>
      </c>
      <c r="AG2735">
        <v>47422848</v>
      </c>
      <c r="AH2735">
        <v>1527911.38</v>
      </c>
      <c r="AI2735">
        <v>776899</v>
      </c>
      <c r="AJ2735">
        <v>2304810.5</v>
      </c>
      <c r="AK2735">
        <v>4975366.5</v>
      </c>
      <c r="AL2735">
        <v>7030759.5</v>
      </c>
      <c r="AM2735">
        <v>116265432</v>
      </c>
      <c r="AN2735">
        <v>36260768</v>
      </c>
      <c r="AO2735">
        <v>22097384</v>
      </c>
      <c r="AP2735">
        <v>5732010</v>
      </c>
      <c r="AQ2735">
        <v>7181627</v>
      </c>
      <c r="AR2735">
        <v>109632848</v>
      </c>
      <c r="AS2735">
        <v>116265432</v>
      </c>
      <c r="AT2735">
        <v>889</v>
      </c>
      <c r="AU2735">
        <v>0.77800000000000002</v>
      </c>
      <c r="AW2735">
        <v>6.1129299999999998E-2</v>
      </c>
      <c r="AX2735">
        <v>0.61082599999999998</v>
      </c>
      <c r="AY2735">
        <v>1.4932300000000001E-2</v>
      </c>
      <c r="AZ2735">
        <v>71141</v>
      </c>
    </row>
    <row r="2736" spans="1:52">
      <c r="A2736">
        <v>2008</v>
      </c>
      <c r="B2736">
        <v>196167</v>
      </c>
      <c r="C2736" t="s">
        <v>207</v>
      </c>
      <c r="D2736" t="s">
        <v>129</v>
      </c>
      <c r="E2736">
        <f t="shared" si="42"/>
        <v>1</v>
      </c>
      <c r="F2736">
        <f>IF(ISNA(VLOOKUP(B2736,criteria!$U$2:$U$174,1,0)),0,1)</f>
        <v>1</v>
      </c>
      <c r="G2736">
        <v>0.35438428366075708</v>
      </c>
      <c r="H2736">
        <v>0.29232017306652247</v>
      </c>
      <c r="I2736">
        <v>10435</v>
      </c>
      <c r="J2736">
        <v>3698</v>
      </c>
      <c r="K2736">
        <v>1080</v>
      </c>
      <c r="L2736">
        <v>1</v>
      </c>
      <c r="M2736">
        <v>1081</v>
      </c>
      <c r="N2736" t="s">
        <v>192</v>
      </c>
      <c r="O2736" t="s">
        <v>130</v>
      </c>
      <c r="P2736" t="s">
        <v>50</v>
      </c>
      <c r="Q2736" t="s">
        <v>52</v>
      </c>
      <c r="V2736">
        <v>29896020</v>
      </c>
      <c r="W2736">
        <v>23708260</v>
      </c>
      <c r="Y2736">
        <v>3101422</v>
      </c>
      <c r="Z2736">
        <v>5275888</v>
      </c>
      <c r="AA2736">
        <v>51107072</v>
      </c>
      <c r="AB2736">
        <v>396527</v>
      </c>
      <c r="AC2736">
        <v>888321</v>
      </c>
      <c r="AD2736">
        <v>60422640</v>
      </c>
      <c r="AE2736">
        <v>52633176</v>
      </c>
      <c r="AF2736">
        <v>113096512</v>
      </c>
      <c r="AG2736">
        <v>47051824</v>
      </c>
      <c r="AH2736">
        <v>1222157</v>
      </c>
      <c r="AI2736">
        <v>651779.75</v>
      </c>
      <c r="AJ2736">
        <v>1873936.75</v>
      </c>
      <c r="AK2736">
        <v>5064483</v>
      </c>
      <c r="AL2736">
        <v>6890520.5</v>
      </c>
      <c r="AM2736">
        <v>114745360</v>
      </c>
      <c r="AN2736">
        <v>38659184</v>
      </c>
      <c r="AO2736">
        <v>21883232</v>
      </c>
      <c r="AP2736">
        <v>9619001</v>
      </c>
      <c r="AQ2736">
        <v>8308301</v>
      </c>
      <c r="AR2736">
        <v>113096512</v>
      </c>
      <c r="AS2736">
        <v>114745360</v>
      </c>
      <c r="AT2736">
        <v>767</v>
      </c>
      <c r="AU2736">
        <v>0.77800000000000002</v>
      </c>
      <c r="AW2736">
        <v>5.7315900000000003E-2</v>
      </c>
      <c r="AX2736">
        <v>0.60111800000000004</v>
      </c>
      <c r="AY2736">
        <v>1.72414E-2</v>
      </c>
      <c r="AZ2736">
        <v>75247.5</v>
      </c>
    </row>
    <row r="2737" spans="1:52">
      <c r="A2737">
        <v>2009</v>
      </c>
      <c r="B2737">
        <v>196167</v>
      </c>
      <c r="C2737" t="s">
        <v>207</v>
      </c>
      <c r="D2737" t="s">
        <v>129</v>
      </c>
      <c r="E2737">
        <f t="shared" si="42"/>
        <v>0</v>
      </c>
      <c r="F2737">
        <f>IF(ISNA(VLOOKUP(B2737,criteria!$U$2:$U$174,1,0)),0,1)</f>
        <v>1</v>
      </c>
      <c r="G2737">
        <v>0.34745030250648229</v>
      </c>
      <c r="H2737">
        <v>0.26202321724709782</v>
      </c>
      <c r="I2737">
        <v>10413</v>
      </c>
      <c r="J2737">
        <v>3618</v>
      </c>
      <c r="K2737">
        <v>948</v>
      </c>
      <c r="L2737">
        <v>0</v>
      </c>
      <c r="M2737">
        <v>948</v>
      </c>
      <c r="N2737" t="s">
        <v>192</v>
      </c>
      <c r="O2737" t="s">
        <v>130</v>
      </c>
      <c r="P2737" t="s">
        <v>50</v>
      </c>
      <c r="Q2737" t="s">
        <v>52</v>
      </c>
      <c r="R2737">
        <v>-77.819500000000005</v>
      </c>
      <c r="S2737">
        <v>42.795699999999997</v>
      </c>
      <c r="V2737">
        <v>32803996</v>
      </c>
      <c r="W2737">
        <v>25746808</v>
      </c>
      <c r="Y2737">
        <v>2087549</v>
      </c>
      <c r="Z2737">
        <v>6573384</v>
      </c>
      <c r="AA2737">
        <v>48506328</v>
      </c>
      <c r="AB2737">
        <v>339406</v>
      </c>
      <c r="AC2737">
        <v>714800</v>
      </c>
      <c r="AD2737">
        <v>62952448</v>
      </c>
      <c r="AE2737">
        <v>52397836</v>
      </c>
      <c r="AF2737">
        <v>115350384</v>
      </c>
      <c r="AG2737">
        <v>49319692</v>
      </c>
      <c r="AH2737">
        <v>515408</v>
      </c>
      <c r="AI2737">
        <v>1442590</v>
      </c>
      <c r="AJ2737">
        <v>1957998</v>
      </c>
      <c r="AK2737">
        <v>6752911</v>
      </c>
      <c r="AL2737">
        <v>7704749</v>
      </c>
      <c r="AM2737">
        <v>119529600</v>
      </c>
      <c r="AN2737">
        <v>42556440</v>
      </c>
      <c r="AO2737">
        <v>23940248</v>
      </c>
      <c r="AP2737">
        <v>8308301</v>
      </c>
      <c r="AQ2737">
        <v>11715449</v>
      </c>
      <c r="AR2737">
        <v>115350384</v>
      </c>
      <c r="AS2737">
        <v>119529600</v>
      </c>
      <c r="AT2737">
        <v>793</v>
      </c>
      <c r="AU2737">
        <v>0.77200000000000002</v>
      </c>
      <c r="AW2737">
        <v>5.8601100000000003E-2</v>
      </c>
      <c r="AX2737">
        <v>0.60633300000000001</v>
      </c>
      <c r="AY2737">
        <v>1.8430999999999999E-2</v>
      </c>
      <c r="AZ2737">
        <v>79107</v>
      </c>
    </row>
    <row r="2738" spans="1:52">
      <c r="A2738">
        <v>2010</v>
      </c>
      <c r="B2738">
        <v>196167</v>
      </c>
      <c r="C2738" t="s">
        <v>207</v>
      </c>
      <c r="D2738" t="s">
        <v>129</v>
      </c>
      <c r="E2738">
        <f t="shared" si="42"/>
        <v>1</v>
      </c>
      <c r="F2738">
        <f>IF(ISNA(VLOOKUP(B2738,criteria!$U$2:$U$174,1,0)),0,1)</f>
        <v>1</v>
      </c>
      <c r="G2738">
        <v>0.37541729893778453</v>
      </c>
      <c r="H2738">
        <v>0.27162489894907033</v>
      </c>
      <c r="I2738">
        <v>9885</v>
      </c>
      <c r="J2738">
        <v>3711</v>
      </c>
      <c r="K2738">
        <v>1006</v>
      </c>
      <c r="L2738">
        <v>2</v>
      </c>
      <c r="M2738">
        <v>1008</v>
      </c>
      <c r="N2738" t="s">
        <v>192</v>
      </c>
      <c r="O2738" t="s">
        <v>130</v>
      </c>
      <c r="P2738" t="s">
        <v>50</v>
      </c>
      <c r="Q2738" t="s">
        <v>52</v>
      </c>
      <c r="R2738">
        <v>-77.819500000000005</v>
      </c>
      <c r="S2738">
        <v>42.795699999999997</v>
      </c>
      <c r="V2738">
        <v>33495004</v>
      </c>
      <c r="W2738">
        <v>26067282</v>
      </c>
      <c r="Y2738">
        <v>2335969</v>
      </c>
      <c r="Z2738">
        <v>7860119</v>
      </c>
      <c r="AA2738">
        <v>50161924</v>
      </c>
      <c r="AB2738">
        <v>405222</v>
      </c>
      <c r="AC2738">
        <v>759111</v>
      </c>
      <c r="AD2738">
        <v>64643728</v>
      </c>
      <c r="AE2738">
        <v>54984372</v>
      </c>
      <c r="AF2738">
        <v>119629600</v>
      </c>
      <c r="AG2738">
        <v>52246464</v>
      </c>
      <c r="AH2738">
        <v>1265934</v>
      </c>
      <c r="AI2738">
        <v>1385966</v>
      </c>
      <c r="AJ2738">
        <v>2651900</v>
      </c>
      <c r="AK2738">
        <v>6461858</v>
      </c>
      <c r="AL2738">
        <v>7975919</v>
      </c>
      <c r="AM2738">
        <v>123956816</v>
      </c>
      <c r="AN2738">
        <v>42805648</v>
      </c>
      <c r="AO2738">
        <v>27257116</v>
      </c>
      <c r="AP2738">
        <v>11715449</v>
      </c>
      <c r="AQ2738">
        <v>14688846</v>
      </c>
      <c r="AR2738">
        <v>119629600</v>
      </c>
      <c r="AS2738">
        <v>123956816</v>
      </c>
      <c r="AT2738">
        <v>828</v>
      </c>
      <c r="AU2738">
        <v>0.80900000000000005</v>
      </c>
      <c r="AW2738">
        <v>6.1705099999999999E-2</v>
      </c>
      <c r="AX2738">
        <v>0.58313700000000002</v>
      </c>
      <c r="AY2738">
        <v>1.5544000000000001E-2</v>
      </c>
      <c r="AZ2738">
        <v>79647</v>
      </c>
    </row>
    <row r="2739" spans="1:52">
      <c r="A2739">
        <v>2011</v>
      </c>
      <c r="B2739">
        <v>196167</v>
      </c>
      <c r="C2739" t="s">
        <v>207</v>
      </c>
      <c r="D2739" t="s">
        <v>129</v>
      </c>
      <c r="E2739">
        <f t="shared" si="42"/>
        <v>1</v>
      </c>
      <c r="F2739">
        <f>IF(ISNA(VLOOKUP(B2739,criteria!$U$2:$U$174,1,0)),0,1)</f>
        <v>1</v>
      </c>
      <c r="G2739">
        <v>0.43222907304838543</v>
      </c>
      <c r="H2739">
        <v>0.2441972920696325</v>
      </c>
      <c r="I2739">
        <v>9569</v>
      </c>
      <c r="J2739">
        <v>4136</v>
      </c>
      <c r="K2739">
        <v>1008</v>
      </c>
      <c r="L2739">
        <v>2</v>
      </c>
      <c r="M2739">
        <v>1010</v>
      </c>
      <c r="N2739" t="s">
        <v>192</v>
      </c>
      <c r="O2739" t="s">
        <v>130</v>
      </c>
      <c r="P2739" t="s">
        <v>50</v>
      </c>
      <c r="Q2739" t="s">
        <v>52</v>
      </c>
      <c r="R2739">
        <v>-77.822000000000003</v>
      </c>
      <c r="S2739">
        <v>42.796900000000001</v>
      </c>
      <c r="T2739">
        <v>2.8000000000000001E-2</v>
      </c>
      <c r="U2739">
        <v>1021</v>
      </c>
      <c r="V2739">
        <v>35516512</v>
      </c>
      <c r="W2739">
        <v>27911836</v>
      </c>
      <c r="Y2739">
        <v>2256492</v>
      </c>
      <c r="Z2739">
        <v>7326574</v>
      </c>
      <c r="AA2739">
        <v>50404960</v>
      </c>
      <c r="AB2739">
        <v>479268</v>
      </c>
      <c r="AC2739">
        <v>1242327</v>
      </c>
      <c r="AD2739">
        <v>68672856</v>
      </c>
      <c r="AE2739">
        <v>54149368</v>
      </c>
      <c r="AF2739">
        <v>122822800</v>
      </c>
      <c r="AG2739">
        <v>53052384</v>
      </c>
      <c r="AH2739">
        <v>1373482</v>
      </c>
      <c r="AI2739">
        <v>1420907</v>
      </c>
      <c r="AJ2739">
        <v>2794389</v>
      </c>
      <c r="AK2739">
        <v>6683370</v>
      </c>
      <c r="AL2739">
        <v>8357653</v>
      </c>
      <c r="AM2739">
        <v>127543040</v>
      </c>
      <c r="AN2739">
        <v>42851252</v>
      </c>
      <c r="AO2739">
        <v>26326350</v>
      </c>
      <c r="AP2739">
        <v>14688846</v>
      </c>
      <c r="AQ2739">
        <v>17271676</v>
      </c>
      <c r="AR2739">
        <v>122822800</v>
      </c>
      <c r="AS2739">
        <v>127543040</v>
      </c>
      <c r="AT2739">
        <v>854</v>
      </c>
      <c r="AU2739">
        <v>0.79100000000000004</v>
      </c>
      <c r="AW2739">
        <v>5.7882400000000001E-2</v>
      </c>
      <c r="AX2739">
        <v>0.57364700000000002</v>
      </c>
      <c r="AY2739">
        <v>1.5058800000000001E-2</v>
      </c>
      <c r="AZ2739">
        <v>76924</v>
      </c>
    </row>
    <row r="2740" spans="1:52">
      <c r="A2740">
        <v>2012</v>
      </c>
      <c r="B2740">
        <v>196167</v>
      </c>
      <c r="C2740" t="s">
        <v>191</v>
      </c>
      <c r="D2740" t="s">
        <v>129</v>
      </c>
      <c r="E2740">
        <f t="shared" si="42"/>
        <v>1</v>
      </c>
      <c r="F2740">
        <f>IF(ISNA(VLOOKUP(B2740,criteria!$U$2:$U$174,1,0)),0,1)</f>
        <v>1</v>
      </c>
      <c r="G2740">
        <v>0.43222907304838543</v>
      </c>
      <c r="H2740">
        <v>0.2441972920696325</v>
      </c>
      <c r="I2740">
        <v>9569</v>
      </c>
      <c r="J2740">
        <v>4136</v>
      </c>
      <c r="K2740">
        <v>1008</v>
      </c>
      <c r="L2740">
        <v>2</v>
      </c>
      <c r="M2740">
        <v>1010</v>
      </c>
      <c r="N2740" t="s">
        <v>192</v>
      </c>
      <c r="O2740" t="s">
        <v>130</v>
      </c>
      <c r="P2740" t="s">
        <v>50</v>
      </c>
      <c r="Q2740" t="s">
        <v>52</v>
      </c>
      <c r="R2740">
        <v>-77.822000000000003</v>
      </c>
      <c r="S2740">
        <v>42.796900000000001</v>
      </c>
      <c r="T2740">
        <v>0.03</v>
      </c>
      <c r="U2740">
        <v>1059</v>
      </c>
      <c r="V2740">
        <v>36780140</v>
      </c>
      <c r="W2740">
        <v>29565528</v>
      </c>
      <c r="Y2740">
        <v>2106569</v>
      </c>
      <c r="Z2740">
        <v>6492661</v>
      </c>
      <c r="AA2740">
        <v>49165380</v>
      </c>
      <c r="AB2740">
        <v>475546</v>
      </c>
      <c r="AC2740">
        <v>477351</v>
      </c>
      <c r="AD2740">
        <v>56928252</v>
      </c>
      <c r="AE2740">
        <v>53065056</v>
      </c>
      <c r="AF2740">
        <v>110153312</v>
      </c>
      <c r="AG2740">
        <v>55258552</v>
      </c>
      <c r="AH2740">
        <v>612280</v>
      </c>
      <c r="AI2740">
        <v>685208</v>
      </c>
      <c r="AJ2740">
        <v>1297488</v>
      </c>
      <c r="AK2740">
        <v>7394431</v>
      </c>
      <c r="AL2740">
        <v>8840513</v>
      </c>
      <c r="AM2740">
        <v>118865056</v>
      </c>
      <c r="AN2740">
        <v>43276736</v>
      </c>
      <c r="AO2740">
        <v>26663288</v>
      </c>
      <c r="AP2740">
        <v>17271676</v>
      </c>
      <c r="AQ2740">
        <v>21584470</v>
      </c>
      <c r="AR2740">
        <v>110153312</v>
      </c>
      <c r="AS2740">
        <v>118865056</v>
      </c>
      <c r="AT2740">
        <v>802</v>
      </c>
      <c r="AU2740">
        <v>0.77900000000000003</v>
      </c>
      <c r="AW2740">
        <v>5.7116100000000003E-2</v>
      </c>
      <c r="AX2740">
        <v>0.58614200000000005</v>
      </c>
      <c r="AY2740">
        <v>1.59176E-2</v>
      </c>
      <c r="AZ2740">
        <v>73512</v>
      </c>
    </row>
    <row r="2741" spans="1:52">
      <c r="A2741">
        <v>2013</v>
      </c>
      <c r="B2741">
        <v>196167</v>
      </c>
      <c r="C2741" t="s">
        <v>191</v>
      </c>
      <c r="D2741" t="s">
        <v>129</v>
      </c>
      <c r="E2741">
        <f t="shared" si="42"/>
        <v>0</v>
      </c>
      <c r="F2741">
        <f>IF(ISNA(VLOOKUP(B2741,criteria!$U$2:$U$174,1,0)),0,1)</f>
        <v>1</v>
      </c>
      <c r="G2741">
        <v>0.45656918376254912</v>
      </c>
      <c r="H2741">
        <v>0.2382887189292543</v>
      </c>
      <c r="I2741">
        <v>9164</v>
      </c>
      <c r="J2741">
        <v>4184</v>
      </c>
      <c r="K2741">
        <v>995</v>
      </c>
      <c r="L2741">
        <v>2</v>
      </c>
      <c r="M2741">
        <v>997</v>
      </c>
      <c r="N2741" t="s">
        <v>192</v>
      </c>
      <c r="O2741" t="s">
        <v>130</v>
      </c>
      <c r="P2741" t="s">
        <v>50</v>
      </c>
      <c r="Q2741" t="s">
        <v>52</v>
      </c>
      <c r="R2741">
        <v>-77.822000000000003</v>
      </c>
      <c r="S2741">
        <v>42.796900000000001</v>
      </c>
      <c r="T2741">
        <v>0.02</v>
      </c>
      <c r="U2741">
        <v>1151</v>
      </c>
      <c r="V2741">
        <v>38715972</v>
      </c>
      <c r="W2741">
        <v>31193142</v>
      </c>
      <c r="Y2741">
        <v>3548002</v>
      </c>
      <c r="Z2741">
        <v>6864605</v>
      </c>
      <c r="AA2741">
        <v>56653852</v>
      </c>
      <c r="AB2741">
        <v>521380</v>
      </c>
      <c r="AC2741">
        <v>404165</v>
      </c>
      <c r="AD2741">
        <v>61019248</v>
      </c>
      <c r="AE2741">
        <v>59492628</v>
      </c>
      <c r="AF2741">
        <v>120535392</v>
      </c>
      <c r="AG2741">
        <v>57508380</v>
      </c>
      <c r="AH2741">
        <v>382856</v>
      </c>
      <c r="AI2741">
        <v>928323</v>
      </c>
      <c r="AJ2741">
        <v>1311179</v>
      </c>
      <c r="AK2741">
        <v>8464482</v>
      </c>
      <c r="AL2741">
        <v>9554496</v>
      </c>
      <c r="AM2741">
        <v>125009128</v>
      </c>
      <c r="AN2741">
        <v>43981120</v>
      </c>
      <c r="AO2741">
        <v>28652008</v>
      </c>
      <c r="AP2741">
        <v>21584470</v>
      </c>
      <c r="AQ2741">
        <v>26577236</v>
      </c>
      <c r="AR2741">
        <v>120535392</v>
      </c>
      <c r="AS2741">
        <v>125009128</v>
      </c>
      <c r="AT2741">
        <v>839</v>
      </c>
      <c r="AU2741">
        <v>0.77900000000000003</v>
      </c>
      <c r="AW2741">
        <v>5.6551700000000003E-2</v>
      </c>
      <c r="AX2741">
        <v>0.57563200000000003</v>
      </c>
      <c r="AY2741">
        <v>1.2413799999999999E-2</v>
      </c>
      <c r="AZ2741">
        <v>75598</v>
      </c>
    </row>
    <row r="2742" spans="1:52">
      <c r="A2742">
        <v>2014</v>
      </c>
      <c r="B2742">
        <v>196167</v>
      </c>
      <c r="C2742" t="s">
        <v>191</v>
      </c>
      <c r="D2742" t="s">
        <v>129</v>
      </c>
      <c r="E2742">
        <f t="shared" si="42"/>
        <v>1</v>
      </c>
      <c r="F2742">
        <f>IF(ISNA(VLOOKUP(B2742,criteria!$U$2:$U$174,1,0)),0,1)</f>
        <v>1</v>
      </c>
      <c r="G2742">
        <v>0.59129500268672752</v>
      </c>
      <c r="H2742">
        <v>0.22082878953107959</v>
      </c>
      <c r="I2742">
        <v>9305</v>
      </c>
      <c r="J2742">
        <v>5502</v>
      </c>
      <c r="K2742">
        <v>1215</v>
      </c>
      <c r="L2742">
        <v>0</v>
      </c>
      <c r="M2742">
        <v>1215</v>
      </c>
      <c r="T2742">
        <v>0.02</v>
      </c>
      <c r="U2742">
        <v>1247</v>
      </c>
      <c r="V2742">
        <v>40408944</v>
      </c>
      <c r="W2742">
        <v>32860248</v>
      </c>
      <c r="Y2742">
        <v>2414104</v>
      </c>
      <c r="Z2742">
        <v>7691990</v>
      </c>
      <c r="AA2742">
        <v>57440208</v>
      </c>
      <c r="AB2742">
        <v>629168</v>
      </c>
      <c r="AC2742">
        <v>363526</v>
      </c>
      <c r="AD2742">
        <v>62325264</v>
      </c>
      <c r="AE2742">
        <v>61649768</v>
      </c>
      <c r="AF2742">
        <v>123975032</v>
      </c>
      <c r="AG2742">
        <v>62215920</v>
      </c>
      <c r="AH2742">
        <v>532461</v>
      </c>
      <c r="AI2742">
        <v>1667333</v>
      </c>
      <c r="AJ2742">
        <v>2199794</v>
      </c>
      <c r="AK2742">
        <v>8261503</v>
      </c>
      <c r="AL2742">
        <v>10285285</v>
      </c>
      <c r="AM2742">
        <v>135447328</v>
      </c>
      <c r="AN2742">
        <v>45697712</v>
      </c>
      <c r="AO2742">
        <v>31364216</v>
      </c>
      <c r="AP2742">
        <v>26577236</v>
      </c>
      <c r="AQ2742">
        <v>29164500</v>
      </c>
      <c r="AR2742">
        <v>123975032</v>
      </c>
      <c r="AS2742">
        <v>135447328</v>
      </c>
      <c r="AT2742">
        <v>777</v>
      </c>
      <c r="AU2742">
        <v>0.82099999999999995</v>
      </c>
      <c r="AW2742">
        <v>5.24605E-2</v>
      </c>
      <c r="AX2742">
        <v>0.58774400000000004</v>
      </c>
      <c r="AY2742">
        <v>1.0677799999999999E-2</v>
      </c>
      <c r="AZ2742">
        <v>77261</v>
      </c>
    </row>
    <row r="2743" spans="1:52">
      <c r="A2743">
        <v>2015</v>
      </c>
      <c r="B2743">
        <v>196167</v>
      </c>
      <c r="C2743" t="s">
        <v>191</v>
      </c>
      <c r="D2743" t="s">
        <v>129</v>
      </c>
      <c r="E2743">
        <f t="shared" si="42"/>
        <v>1</v>
      </c>
      <c r="F2743">
        <f>IF(ISNA(VLOOKUP(B2743,criteria!$U$2:$U$174,1,0)),0,1)</f>
        <v>1</v>
      </c>
      <c r="G2743">
        <v>0.72735248958104848</v>
      </c>
      <c r="H2743">
        <v>0.2005428226779252</v>
      </c>
      <c r="I2743">
        <v>9118</v>
      </c>
      <c r="J2743">
        <v>6632</v>
      </c>
      <c r="K2743">
        <v>1324</v>
      </c>
      <c r="L2743">
        <v>6</v>
      </c>
      <c r="M2743">
        <v>1330</v>
      </c>
      <c r="N2743" t="s">
        <v>192</v>
      </c>
      <c r="O2743" t="s">
        <v>130</v>
      </c>
      <c r="P2743" t="s">
        <v>50</v>
      </c>
      <c r="Q2743" t="s">
        <v>52</v>
      </c>
      <c r="R2743">
        <v>-77.822000000000003</v>
      </c>
      <c r="S2743">
        <v>42.796900000000001</v>
      </c>
      <c r="T2743">
        <v>1.9E-2</v>
      </c>
      <c r="U2743">
        <v>1223</v>
      </c>
      <c r="V2743">
        <v>42530080</v>
      </c>
      <c r="W2743">
        <v>34225968</v>
      </c>
      <c r="Y2743">
        <v>2115166</v>
      </c>
      <c r="Z2743">
        <v>7437643</v>
      </c>
      <c r="AA2743">
        <v>59452760</v>
      </c>
      <c r="AB2743">
        <v>734858</v>
      </c>
      <c r="AC2743">
        <v>691971</v>
      </c>
      <c r="AD2743">
        <v>64011908</v>
      </c>
      <c r="AE2743">
        <v>64578152</v>
      </c>
      <c r="AF2743">
        <v>129077824</v>
      </c>
      <c r="AG2743">
        <v>61873944</v>
      </c>
      <c r="AH2743">
        <v>351817</v>
      </c>
      <c r="AI2743">
        <v>899623</v>
      </c>
      <c r="AJ2743">
        <v>1251440</v>
      </c>
      <c r="AK2743">
        <v>8802446</v>
      </c>
      <c r="AL2743">
        <v>10718309</v>
      </c>
      <c r="AM2743">
        <v>138514848</v>
      </c>
      <c r="AN2743">
        <v>47130548</v>
      </c>
      <c r="AO2743">
        <v>33834676</v>
      </c>
      <c r="AP2743">
        <v>29164500</v>
      </c>
      <c r="AQ2743">
        <v>29628608</v>
      </c>
      <c r="AR2743">
        <v>129077824</v>
      </c>
      <c r="AS2743">
        <v>138514848</v>
      </c>
      <c r="AT2743">
        <v>816</v>
      </c>
      <c r="AU2743">
        <v>0.80900000000000005</v>
      </c>
      <c r="AW2743">
        <v>4.7086200000000002E-2</v>
      </c>
      <c r="AX2743">
        <v>0.623776</v>
      </c>
      <c r="AY2743">
        <v>8.8578100000000007E-3</v>
      </c>
      <c r="AZ2743">
        <v>77427</v>
      </c>
    </row>
    <row r="2744" spans="1:52">
      <c r="A2744">
        <v>2016</v>
      </c>
      <c r="B2744">
        <v>196167</v>
      </c>
      <c r="C2744" t="s">
        <v>191</v>
      </c>
      <c r="D2744" t="s">
        <v>129</v>
      </c>
      <c r="E2744">
        <f t="shared" si="42"/>
        <v>1</v>
      </c>
      <c r="F2744">
        <f>IF(ISNA(VLOOKUP(B2744,criteria!$U$2:$U$174,1,0)),0,1)</f>
        <v>1</v>
      </c>
      <c r="G2744">
        <v>0.6684660368870895</v>
      </c>
      <c r="H2744">
        <v>0.20827725437415881</v>
      </c>
      <c r="I2744">
        <v>8892</v>
      </c>
      <c r="J2744">
        <v>5944</v>
      </c>
      <c r="K2744">
        <v>1233</v>
      </c>
      <c r="L2744">
        <v>5</v>
      </c>
      <c r="M2744">
        <v>1238</v>
      </c>
      <c r="N2744" t="s">
        <v>192</v>
      </c>
      <c r="O2744" t="s">
        <v>130</v>
      </c>
      <c r="P2744" t="s">
        <v>50</v>
      </c>
      <c r="Q2744" t="s">
        <v>52</v>
      </c>
      <c r="R2744">
        <v>-77.822000000000003</v>
      </c>
      <c r="S2744">
        <v>42.796900000000001</v>
      </c>
      <c r="T2744">
        <v>1.9E-2</v>
      </c>
      <c r="U2744">
        <v>1162</v>
      </c>
      <c r="V2744">
        <v>41537704</v>
      </c>
      <c r="W2744">
        <v>33339048</v>
      </c>
      <c r="Y2744">
        <v>2861538</v>
      </c>
      <c r="Z2744">
        <v>7269972</v>
      </c>
      <c r="AA2744">
        <v>62135312</v>
      </c>
      <c r="AB2744">
        <v>442918</v>
      </c>
      <c r="AC2744">
        <v>701378</v>
      </c>
      <c r="AD2744">
        <v>63679652</v>
      </c>
      <c r="AE2744">
        <v>66176712</v>
      </c>
      <c r="AF2744">
        <v>133760000</v>
      </c>
      <c r="AG2744">
        <v>60592944</v>
      </c>
      <c r="AH2744">
        <v>884274</v>
      </c>
      <c r="AI2744">
        <v>1033578</v>
      </c>
      <c r="AJ2744">
        <v>1917852</v>
      </c>
      <c r="AK2744">
        <v>8280087</v>
      </c>
      <c r="AL2744">
        <v>10758872</v>
      </c>
      <c r="AM2744">
        <v>145314784</v>
      </c>
      <c r="AN2744">
        <v>47270196</v>
      </c>
      <c r="AO2744">
        <v>38102128</v>
      </c>
      <c r="AP2744">
        <v>25592104</v>
      </c>
      <c r="AQ2744">
        <v>28604354</v>
      </c>
      <c r="AR2744">
        <v>133760000</v>
      </c>
      <c r="AS2744">
        <v>145314784</v>
      </c>
      <c r="AT2744">
        <v>779</v>
      </c>
      <c r="AU2744">
        <v>0.77400000000000002</v>
      </c>
      <c r="AW2744">
        <v>4.4678700000000002E-2</v>
      </c>
      <c r="AX2744">
        <v>0.61897599999999997</v>
      </c>
      <c r="AY2744">
        <v>6.0241000000000001E-3</v>
      </c>
      <c r="AZ2744">
        <v>77511</v>
      </c>
    </row>
    <row r="2745" spans="1:52">
      <c r="A2745">
        <v>2017</v>
      </c>
      <c r="B2745">
        <v>196167</v>
      </c>
      <c r="C2745" t="s">
        <v>191</v>
      </c>
      <c r="D2745" t="s">
        <v>129</v>
      </c>
      <c r="E2745">
        <f t="shared" si="42"/>
        <v>1</v>
      </c>
      <c r="F2745">
        <f>IF(ISNA(VLOOKUP(B2745,criteria!$U$2:$U$174,1,0)),0,1)</f>
        <v>1</v>
      </c>
      <c r="G2745">
        <v>0.72363181249288888</v>
      </c>
      <c r="H2745">
        <v>0.21069182389937108</v>
      </c>
      <c r="I2745">
        <v>8789</v>
      </c>
      <c r="J2745">
        <v>6360</v>
      </c>
      <c r="K2745">
        <v>1333</v>
      </c>
      <c r="L2745">
        <v>7</v>
      </c>
      <c r="M2745">
        <v>1340</v>
      </c>
      <c r="N2745" t="s">
        <v>192</v>
      </c>
      <c r="O2745" t="s">
        <v>130</v>
      </c>
      <c r="P2745" t="s">
        <v>50</v>
      </c>
      <c r="Q2745" t="s">
        <v>52</v>
      </c>
      <c r="R2745">
        <v>-77.821899999999999</v>
      </c>
      <c r="S2745">
        <v>42.796599999999998</v>
      </c>
      <c r="T2745">
        <v>1.4E-2</v>
      </c>
      <c r="U2745">
        <v>1159</v>
      </c>
      <c r="V2745">
        <v>42713244</v>
      </c>
      <c r="W2745">
        <v>31959968</v>
      </c>
      <c r="Y2745">
        <v>2155181</v>
      </c>
      <c r="Z2745">
        <v>8469848</v>
      </c>
      <c r="AA2745">
        <v>68070232</v>
      </c>
      <c r="AB2745">
        <v>451566</v>
      </c>
      <c r="AC2745">
        <v>604961</v>
      </c>
      <c r="AD2745">
        <v>62809456</v>
      </c>
      <c r="AE2745">
        <v>73890368</v>
      </c>
      <c r="AF2745">
        <v>136815792</v>
      </c>
      <c r="AG2745">
        <v>55512740</v>
      </c>
      <c r="AH2745">
        <v>1131019</v>
      </c>
      <c r="AI2745">
        <v>1108737</v>
      </c>
      <c r="AJ2745">
        <v>2239756</v>
      </c>
      <c r="AK2745">
        <v>8101519</v>
      </c>
      <c r="AL2745">
        <v>9954653</v>
      </c>
      <c r="AM2745">
        <v>143610000</v>
      </c>
      <c r="AN2745">
        <v>49362160</v>
      </c>
      <c r="AO2745">
        <v>34220296</v>
      </c>
      <c r="AP2745">
        <v>28604354</v>
      </c>
      <c r="AQ2745">
        <v>31461900</v>
      </c>
      <c r="AR2745">
        <v>136815792</v>
      </c>
      <c r="AS2745">
        <v>143610000</v>
      </c>
    </row>
    <row r="2746" spans="1:52">
      <c r="A2746">
        <v>1990</v>
      </c>
      <c r="B2746">
        <v>196185</v>
      </c>
      <c r="C2746" t="s">
        <v>257</v>
      </c>
      <c r="D2746" t="s">
        <v>129</v>
      </c>
      <c r="E2746">
        <f t="shared" si="42"/>
        <v>0</v>
      </c>
      <c r="F2746">
        <f>IF(ISNA(VLOOKUP(B2746,criteria!$U$2:$U$174,1,0)),0,1)</f>
        <v>1</v>
      </c>
      <c r="G2746" t="s">
        <v>636</v>
      </c>
      <c r="H2746" t="s">
        <v>636</v>
      </c>
      <c r="N2746">
        <v>13820</v>
      </c>
      <c r="O2746" t="s">
        <v>130</v>
      </c>
      <c r="V2746">
        <v>9438871</v>
      </c>
      <c r="Y2746">
        <v>2074</v>
      </c>
      <c r="Z2746">
        <v>3334661</v>
      </c>
      <c r="AA2746">
        <v>31402000</v>
      </c>
      <c r="AB2746">
        <v>417979</v>
      </c>
      <c r="AC2746">
        <v>365167</v>
      </c>
      <c r="AF2746">
        <v>58220676</v>
      </c>
      <c r="AG2746">
        <v>19422468</v>
      </c>
      <c r="AH2746">
        <v>88004</v>
      </c>
      <c r="AI2746">
        <v>1614714</v>
      </c>
      <c r="AJ2746">
        <v>1702718</v>
      </c>
      <c r="AK2746">
        <v>3649560</v>
      </c>
      <c r="AL2746">
        <v>3155156</v>
      </c>
      <c r="AM2746">
        <v>60462904</v>
      </c>
      <c r="AN2746">
        <v>26405920</v>
      </c>
      <c r="AO2746">
        <v>7492514</v>
      </c>
    </row>
    <row r="2747" spans="1:52">
      <c r="A2747">
        <v>1991</v>
      </c>
      <c r="B2747">
        <v>196185</v>
      </c>
      <c r="C2747" t="s">
        <v>257</v>
      </c>
      <c r="D2747" t="s">
        <v>129</v>
      </c>
      <c r="E2747">
        <f t="shared" si="42"/>
        <v>0</v>
      </c>
      <c r="F2747">
        <f>IF(ISNA(VLOOKUP(B2747,criteria!$U$2:$U$174,1,0)),0,1)</f>
        <v>1</v>
      </c>
      <c r="G2747" t="s">
        <v>636</v>
      </c>
      <c r="H2747" t="s">
        <v>636</v>
      </c>
      <c r="N2747">
        <v>13820</v>
      </c>
      <c r="O2747" t="s">
        <v>130</v>
      </c>
      <c r="V2747">
        <v>13051485</v>
      </c>
      <c r="Y2747">
        <v>13656</v>
      </c>
      <c r="Z2747">
        <v>4019467</v>
      </c>
      <c r="AA2747">
        <v>32615564</v>
      </c>
      <c r="AB2747">
        <v>1142432</v>
      </c>
      <c r="AC2747">
        <v>208892</v>
      </c>
      <c r="AF2747">
        <v>63977176</v>
      </c>
      <c r="AG2747">
        <v>19255276</v>
      </c>
      <c r="AH2747">
        <v>203211</v>
      </c>
      <c r="AI2747">
        <v>1186925</v>
      </c>
      <c r="AJ2747">
        <v>1390136</v>
      </c>
      <c r="AK2747">
        <v>3406201</v>
      </c>
      <c r="AL2747">
        <v>3132343</v>
      </c>
      <c r="AM2747">
        <v>60442740</v>
      </c>
      <c r="AN2747">
        <v>25724936</v>
      </c>
      <c r="AO2747">
        <v>6297700</v>
      </c>
    </row>
    <row r="2748" spans="1:52">
      <c r="A2748">
        <v>1992</v>
      </c>
      <c r="B2748">
        <v>196185</v>
      </c>
      <c r="C2748" t="s">
        <v>257</v>
      </c>
      <c r="D2748" t="s">
        <v>129</v>
      </c>
      <c r="E2748">
        <f t="shared" si="42"/>
        <v>0</v>
      </c>
      <c r="F2748">
        <f>IF(ISNA(VLOOKUP(B2748,criteria!$U$2:$U$174,1,0)),0,1)</f>
        <v>1</v>
      </c>
      <c r="G2748" t="s">
        <v>636</v>
      </c>
      <c r="H2748" t="s">
        <v>636</v>
      </c>
      <c r="N2748">
        <v>13820</v>
      </c>
      <c r="O2748" t="s">
        <v>130</v>
      </c>
      <c r="V2748">
        <v>15381780</v>
      </c>
      <c r="Y2748">
        <v>8780</v>
      </c>
      <c r="Z2748">
        <v>4350993</v>
      </c>
      <c r="AA2748">
        <v>33103744</v>
      </c>
      <c r="AB2748">
        <v>1495943</v>
      </c>
      <c r="AC2748">
        <v>238765</v>
      </c>
      <c r="AF2748">
        <v>67619272</v>
      </c>
      <c r="AG2748">
        <v>18560016</v>
      </c>
      <c r="AH2748">
        <v>248977</v>
      </c>
      <c r="AI2748">
        <v>1244252</v>
      </c>
      <c r="AJ2748">
        <v>1493229</v>
      </c>
      <c r="AK2748">
        <v>4076979</v>
      </c>
      <c r="AL2748">
        <v>3056583</v>
      </c>
      <c r="AM2748">
        <v>63908224</v>
      </c>
      <c r="AN2748">
        <v>24818128</v>
      </c>
      <c r="AO2748">
        <v>7057276</v>
      </c>
    </row>
    <row r="2749" spans="1:52">
      <c r="A2749">
        <v>1993</v>
      </c>
      <c r="B2749">
        <v>196185</v>
      </c>
      <c r="C2749" t="s">
        <v>257</v>
      </c>
      <c r="D2749" t="s">
        <v>129</v>
      </c>
      <c r="E2749">
        <f t="shared" si="42"/>
        <v>0</v>
      </c>
      <c r="F2749">
        <f>IF(ISNA(VLOOKUP(B2749,criteria!$U$2:$U$174,1,0)),0,1)</f>
        <v>1</v>
      </c>
      <c r="G2749" t="s">
        <v>636</v>
      </c>
      <c r="H2749" t="s">
        <v>636</v>
      </c>
      <c r="N2749">
        <v>13820</v>
      </c>
      <c r="O2749" t="s">
        <v>130</v>
      </c>
      <c r="V2749">
        <v>14768046</v>
      </c>
      <c r="Y2749">
        <v>140795</v>
      </c>
      <c r="Z2749">
        <v>4069680</v>
      </c>
      <c r="AA2749">
        <v>27661700</v>
      </c>
      <c r="AB2749">
        <v>1313040</v>
      </c>
      <c r="AC2749">
        <v>347845</v>
      </c>
      <c r="AF2749">
        <v>63830056</v>
      </c>
      <c r="AG2749">
        <v>18464508</v>
      </c>
      <c r="AH2749">
        <v>236185</v>
      </c>
      <c r="AI2749">
        <v>1536861</v>
      </c>
      <c r="AJ2749">
        <v>1773046</v>
      </c>
      <c r="AK2749">
        <v>3584146</v>
      </c>
      <c r="AL2749">
        <v>3271875</v>
      </c>
      <c r="AM2749">
        <v>61219920</v>
      </c>
      <c r="AN2749">
        <v>25023162</v>
      </c>
      <c r="AO2749">
        <v>7573951</v>
      </c>
    </row>
    <row r="2750" spans="1:52">
      <c r="A2750">
        <v>1994</v>
      </c>
      <c r="B2750">
        <v>196185</v>
      </c>
      <c r="C2750" t="s">
        <v>257</v>
      </c>
      <c r="D2750" t="s">
        <v>129</v>
      </c>
      <c r="E2750">
        <f t="shared" si="42"/>
        <v>0</v>
      </c>
      <c r="F2750">
        <f>IF(ISNA(VLOOKUP(B2750,criteria!$U$2:$U$174,1,0)),0,1)</f>
        <v>1</v>
      </c>
      <c r="G2750" t="s">
        <v>636</v>
      </c>
      <c r="H2750" t="s">
        <v>636</v>
      </c>
      <c r="N2750">
        <v>13820</v>
      </c>
      <c r="O2750" t="s">
        <v>130</v>
      </c>
      <c r="V2750">
        <v>14780468</v>
      </c>
      <c r="Y2750">
        <v>41902</v>
      </c>
      <c r="Z2750">
        <v>4690829</v>
      </c>
      <c r="AA2750">
        <v>31443426</v>
      </c>
      <c r="AB2750">
        <v>1725043</v>
      </c>
      <c r="AC2750">
        <v>508525</v>
      </c>
      <c r="AF2750">
        <v>69508128</v>
      </c>
      <c r="AG2750">
        <v>21704964</v>
      </c>
      <c r="AH2750">
        <v>220746</v>
      </c>
      <c r="AI2750">
        <v>2138597</v>
      </c>
      <c r="AJ2750">
        <v>2359343</v>
      </c>
      <c r="AK2750">
        <v>3597909</v>
      </c>
      <c r="AL2750">
        <v>3402383</v>
      </c>
      <c r="AM2750">
        <v>71148984</v>
      </c>
      <c r="AN2750">
        <v>26246524</v>
      </c>
      <c r="AO2750">
        <v>8031116</v>
      </c>
    </row>
    <row r="2751" spans="1:52">
      <c r="A2751">
        <v>1995</v>
      </c>
      <c r="B2751">
        <v>196185</v>
      </c>
      <c r="C2751" t="s">
        <v>257</v>
      </c>
      <c r="D2751" t="s">
        <v>129</v>
      </c>
      <c r="E2751">
        <f t="shared" si="42"/>
        <v>0</v>
      </c>
      <c r="F2751">
        <f>IF(ISNA(VLOOKUP(B2751,criteria!$U$2:$U$174,1,0)),0,1)</f>
        <v>1</v>
      </c>
      <c r="G2751" t="s">
        <v>636</v>
      </c>
      <c r="H2751" t="s">
        <v>636</v>
      </c>
      <c r="N2751">
        <v>13820</v>
      </c>
      <c r="O2751" t="s">
        <v>130</v>
      </c>
      <c r="V2751">
        <v>18215198</v>
      </c>
      <c r="Y2751">
        <v>57598</v>
      </c>
      <c r="Z2751">
        <v>4526091</v>
      </c>
      <c r="AA2751">
        <v>26639604</v>
      </c>
      <c r="AB2751">
        <v>2100374</v>
      </c>
      <c r="AC2751">
        <v>422005</v>
      </c>
      <c r="AF2751">
        <v>68887064</v>
      </c>
      <c r="AG2751">
        <v>17824636</v>
      </c>
      <c r="AH2751">
        <v>273564</v>
      </c>
      <c r="AI2751">
        <v>1758634</v>
      </c>
      <c r="AJ2751">
        <v>2032198</v>
      </c>
      <c r="AK2751">
        <v>3911935</v>
      </c>
      <c r="AL2751">
        <v>3365255</v>
      </c>
      <c r="AM2751">
        <v>64905852</v>
      </c>
      <c r="AN2751">
        <v>23923658</v>
      </c>
      <c r="AO2751">
        <v>7467993</v>
      </c>
    </row>
    <row r="2752" spans="1:52">
      <c r="A2752">
        <v>1996</v>
      </c>
      <c r="B2752">
        <v>196185</v>
      </c>
      <c r="C2752" t="s">
        <v>257</v>
      </c>
      <c r="D2752" t="s">
        <v>129</v>
      </c>
      <c r="E2752">
        <f t="shared" si="42"/>
        <v>0</v>
      </c>
      <c r="F2752">
        <f>IF(ISNA(VLOOKUP(B2752,criteria!$U$2:$U$174,1,0)),0,1)</f>
        <v>1</v>
      </c>
      <c r="G2752" t="s">
        <v>636</v>
      </c>
      <c r="H2752" t="s">
        <v>636</v>
      </c>
      <c r="N2752">
        <v>13820</v>
      </c>
      <c r="O2752" t="s">
        <v>130</v>
      </c>
      <c r="V2752">
        <v>19109928</v>
      </c>
      <c r="Y2752">
        <v>174096</v>
      </c>
      <c r="Z2752">
        <v>4827421</v>
      </c>
      <c r="AA2752">
        <v>27192806</v>
      </c>
      <c r="AB2752">
        <v>1589700</v>
      </c>
      <c r="AC2752">
        <v>538407</v>
      </c>
      <c r="AF2752">
        <v>70498736</v>
      </c>
      <c r="AG2752">
        <v>17043008</v>
      </c>
      <c r="AH2752">
        <v>329047</v>
      </c>
      <c r="AI2752">
        <v>2193777</v>
      </c>
      <c r="AJ2752">
        <v>2522824</v>
      </c>
      <c r="AK2752">
        <v>3996249</v>
      </c>
      <c r="AL2752">
        <v>3894132</v>
      </c>
      <c r="AM2752">
        <v>67988112</v>
      </c>
      <c r="AN2752">
        <v>24170504</v>
      </c>
      <c r="AO2752">
        <v>7963496</v>
      </c>
      <c r="AP2752">
        <v>1048177</v>
      </c>
      <c r="AQ2752">
        <v>1257294</v>
      </c>
      <c r="AT2752">
        <v>437</v>
      </c>
      <c r="AU2752">
        <v>0.53</v>
      </c>
    </row>
    <row r="2753" spans="1:52">
      <c r="A2753">
        <v>1997</v>
      </c>
      <c r="B2753">
        <v>196185</v>
      </c>
      <c r="C2753" t="s">
        <v>257</v>
      </c>
      <c r="D2753" t="s">
        <v>129</v>
      </c>
      <c r="E2753">
        <f t="shared" si="42"/>
        <v>0</v>
      </c>
      <c r="F2753">
        <f>IF(ISNA(VLOOKUP(B2753,criteria!$U$2:$U$174,1,0)),0,1)</f>
        <v>1</v>
      </c>
      <c r="G2753" t="s">
        <v>636</v>
      </c>
      <c r="H2753" t="s">
        <v>636</v>
      </c>
      <c r="N2753">
        <v>13820</v>
      </c>
      <c r="O2753" t="s">
        <v>130</v>
      </c>
      <c r="V2753">
        <v>18757644</v>
      </c>
      <c r="Y2753">
        <v>204959</v>
      </c>
      <c r="Z2753">
        <v>5546610</v>
      </c>
      <c r="AA2753">
        <v>30596818</v>
      </c>
      <c r="AB2753">
        <v>1690428</v>
      </c>
      <c r="AC2753">
        <v>441488</v>
      </c>
      <c r="AF2753">
        <v>73980952</v>
      </c>
      <c r="AG2753">
        <v>18144888</v>
      </c>
      <c r="AH2753">
        <v>161284</v>
      </c>
      <c r="AI2753">
        <v>2396262</v>
      </c>
      <c r="AJ2753">
        <v>2557546</v>
      </c>
      <c r="AK2753">
        <v>4557384</v>
      </c>
      <c r="AL2753">
        <v>4298079</v>
      </c>
      <c r="AM2753">
        <v>73475032</v>
      </c>
      <c r="AN2753">
        <v>25482464</v>
      </c>
      <c r="AO2753">
        <v>8137009</v>
      </c>
      <c r="AP2753">
        <v>1257294</v>
      </c>
      <c r="AQ2753">
        <v>1402070</v>
      </c>
      <c r="AT2753">
        <v>467</v>
      </c>
      <c r="AU2753">
        <v>0.51900000000000002</v>
      </c>
      <c r="AW2753">
        <v>0.14302599999999999</v>
      </c>
      <c r="AX2753">
        <v>0.56738699999999997</v>
      </c>
      <c r="AY2753">
        <v>5.18664E-2</v>
      </c>
      <c r="AZ2753">
        <v>37839</v>
      </c>
    </row>
    <row r="2754" spans="1:52">
      <c r="A2754">
        <v>1998</v>
      </c>
      <c r="B2754">
        <v>196185</v>
      </c>
      <c r="C2754" t="s">
        <v>257</v>
      </c>
      <c r="D2754" t="s">
        <v>129</v>
      </c>
      <c r="E2754">
        <f t="shared" ref="E2754:E2817" si="43">IF(M2754&gt;999,1,0)</f>
        <v>0</v>
      </c>
      <c r="F2754">
        <f>IF(ISNA(VLOOKUP(B2754,criteria!$U$2:$U$174,1,0)),0,1)</f>
        <v>1</v>
      </c>
      <c r="G2754" t="s">
        <v>636</v>
      </c>
      <c r="H2754" t="s">
        <v>636</v>
      </c>
      <c r="N2754">
        <v>13820</v>
      </c>
      <c r="O2754" t="s">
        <v>130</v>
      </c>
      <c r="V2754">
        <v>19016064</v>
      </c>
      <c r="Y2754">
        <v>139303</v>
      </c>
      <c r="Z2754">
        <v>6948244</v>
      </c>
      <c r="AA2754">
        <v>29786972</v>
      </c>
      <c r="AB2754">
        <v>2424775</v>
      </c>
      <c r="AC2754">
        <v>809594</v>
      </c>
      <c r="AF2754">
        <v>76663584</v>
      </c>
      <c r="AG2754">
        <v>17001884</v>
      </c>
      <c r="AH2754">
        <v>212555</v>
      </c>
      <c r="AI2754">
        <v>2899390</v>
      </c>
      <c r="AJ2754">
        <v>3111945</v>
      </c>
      <c r="AK2754">
        <v>4999832</v>
      </c>
      <c r="AL2754">
        <v>4450300</v>
      </c>
      <c r="AM2754">
        <v>78874688</v>
      </c>
      <c r="AN2754">
        <v>25881228</v>
      </c>
      <c r="AO2754">
        <v>7428969</v>
      </c>
      <c r="AP2754">
        <v>1402070</v>
      </c>
      <c r="AQ2754">
        <v>1414762</v>
      </c>
      <c r="AT2754">
        <v>387</v>
      </c>
      <c r="AU2754">
        <v>0.44600000000000001</v>
      </c>
      <c r="AW2754">
        <v>0.13688800000000001</v>
      </c>
      <c r="AX2754">
        <v>0.60194499999999995</v>
      </c>
      <c r="AY2754">
        <v>4.6109499999999998E-2</v>
      </c>
      <c r="AZ2754">
        <v>36244.5</v>
      </c>
    </row>
    <row r="2755" spans="1:52">
      <c r="A2755">
        <v>1999</v>
      </c>
      <c r="B2755">
        <v>196185</v>
      </c>
      <c r="C2755" t="s">
        <v>257</v>
      </c>
      <c r="D2755" t="s">
        <v>129</v>
      </c>
      <c r="E2755">
        <f t="shared" si="43"/>
        <v>0</v>
      </c>
      <c r="F2755">
        <f>IF(ISNA(VLOOKUP(B2755,criteria!$U$2:$U$174,1,0)),0,1)</f>
        <v>1</v>
      </c>
      <c r="G2755" t="s">
        <v>636</v>
      </c>
      <c r="H2755" t="s">
        <v>636</v>
      </c>
      <c r="N2755">
        <v>13820</v>
      </c>
      <c r="O2755" t="s">
        <v>130</v>
      </c>
      <c r="V2755">
        <v>20106518</v>
      </c>
      <c r="Y2755">
        <v>216996</v>
      </c>
      <c r="Z2755">
        <v>7049124</v>
      </c>
      <c r="AA2755">
        <v>28141084</v>
      </c>
      <c r="AB2755">
        <v>2395741</v>
      </c>
      <c r="AC2755">
        <v>789877</v>
      </c>
      <c r="AF2755">
        <v>79522288</v>
      </c>
      <c r="AG2755">
        <v>17234372</v>
      </c>
      <c r="AH2755">
        <v>396962</v>
      </c>
      <c r="AI2755">
        <v>2949586</v>
      </c>
      <c r="AJ2755">
        <v>3346548</v>
      </c>
      <c r="AK2755">
        <v>5337471</v>
      </c>
      <c r="AL2755">
        <v>5326147</v>
      </c>
      <c r="AM2755">
        <v>79783736</v>
      </c>
      <c r="AN2755">
        <v>27487098</v>
      </c>
      <c r="AO2755">
        <v>7930912</v>
      </c>
      <c r="AP2755">
        <v>1414762</v>
      </c>
      <c r="AQ2755">
        <v>1226811</v>
      </c>
      <c r="AW2755">
        <v>0.129361</v>
      </c>
      <c r="AX2755">
        <v>0.59578699999999996</v>
      </c>
      <c r="AY2755">
        <v>3.9499699999999999E-2</v>
      </c>
      <c r="AZ2755">
        <v>38960</v>
      </c>
    </row>
    <row r="2756" spans="1:52">
      <c r="A2756">
        <v>2000</v>
      </c>
      <c r="B2756">
        <v>196185</v>
      </c>
      <c r="C2756" t="s">
        <v>257</v>
      </c>
      <c r="D2756" t="s">
        <v>129</v>
      </c>
      <c r="E2756">
        <f t="shared" si="43"/>
        <v>0</v>
      </c>
      <c r="F2756">
        <f>IF(ISNA(VLOOKUP(B2756,criteria!$U$2:$U$174,1,0)),0,1)</f>
        <v>1</v>
      </c>
      <c r="G2756" t="s">
        <v>636</v>
      </c>
      <c r="H2756" t="s">
        <v>636</v>
      </c>
      <c r="N2756">
        <v>13820</v>
      </c>
      <c r="O2756" t="s">
        <v>130</v>
      </c>
      <c r="V2756">
        <v>21079978</v>
      </c>
      <c r="Y2756">
        <v>78217</v>
      </c>
      <c r="Z2756">
        <v>7945712</v>
      </c>
      <c r="AA2756">
        <v>33649532</v>
      </c>
      <c r="AB2756">
        <v>1646494</v>
      </c>
      <c r="AC2756">
        <v>813354</v>
      </c>
      <c r="AF2756">
        <v>88802448</v>
      </c>
      <c r="AG2756">
        <v>20051724</v>
      </c>
      <c r="AH2756">
        <v>235453</v>
      </c>
      <c r="AI2756">
        <v>3542985</v>
      </c>
      <c r="AJ2756">
        <v>3778438</v>
      </c>
      <c r="AK2756">
        <v>5309268</v>
      </c>
      <c r="AL2756">
        <v>4648967</v>
      </c>
      <c r="AM2756">
        <v>86254000</v>
      </c>
      <c r="AN2756">
        <v>29388908</v>
      </c>
      <c r="AO2756">
        <v>8526011</v>
      </c>
      <c r="AP2756">
        <v>1226811</v>
      </c>
      <c r="AQ2756">
        <v>1090863</v>
      </c>
      <c r="AW2756">
        <v>0.12056500000000001</v>
      </c>
      <c r="AX2756">
        <v>0.59067000000000003</v>
      </c>
      <c r="AY2756">
        <v>4.0407400000000003E-2</v>
      </c>
      <c r="AZ2756">
        <v>45078.5</v>
      </c>
    </row>
    <row r="2757" spans="1:52">
      <c r="A2757">
        <v>2001</v>
      </c>
      <c r="B2757">
        <v>196185</v>
      </c>
      <c r="C2757" t="s">
        <v>257</v>
      </c>
      <c r="D2757" t="s">
        <v>129</v>
      </c>
      <c r="E2757">
        <f t="shared" si="43"/>
        <v>1</v>
      </c>
      <c r="F2757">
        <f>IF(ISNA(VLOOKUP(B2757,criteria!$U$2:$U$174,1,0)),0,1)</f>
        <v>1</v>
      </c>
      <c r="G2757">
        <v>0.63714490331821438</v>
      </c>
      <c r="H2757">
        <v>0.23660547021356312</v>
      </c>
      <c r="I2757">
        <v>8378</v>
      </c>
      <c r="J2757">
        <v>5338</v>
      </c>
      <c r="K2757">
        <v>1261</v>
      </c>
      <c r="L2757">
        <v>2</v>
      </c>
      <c r="M2757">
        <v>1263</v>
      </c>
      <c r="N2757">
        <v>13820</v>
      </c>
      <c r="O2757" t="s">
        <v>130</v>
      </c>
      <c r="V2757">
        <v>21803254</v>
      </c>
      <c r="Y2757">
        <v>37803</v>
      </c>
      <c r="Z2757">
        <v>8640496</v>
      </c>
      <c r="AA2757">
        <v>38955788</v>
      </c>
      <c r="AB2757">
        <v>1638754</v>
      </c>
      <c r="AC2757">
        <v>895540</v>
      </c>
      <c r="AF2757">
        <v>96876104</v>
      </c>
      <c r="AG2757">
        <v>20714130</v>
      </c>
      <c r="AH2757">
        <v>225615</v>
      </c>
      <c r="AI2757">
        <v>3611051</v>
      </c>
      <c r="AJ2757">
        <v>3836666</v>
      </c>
      <c r="AK2757">
        <v>5228742</v>
      </c>
      <c r="AL2757">
        <v>5221385</v>
      </c>
      <c r="AM2757">
        <v>94361632</v>
      </c>
      <c r="AN2757">
        <v>30790944</v>
      </c>
      <c r="AO2757">
        <v>9515802</v>
      </c>
      <c r="AP2757">
        <v>1090863</v>
      </c>
      <c r="AQ2757">
        <v>952442</v>
      </c>
      <c r="AT2757">
        <v>494</v>
      </c>
      <c r="AU2757">
        <v>0.42699999999999999</v>
      </c>
      <c r="AW2757">
        <v>0.109926</v>
      </c>
      <c r="AX2757">
        <v>0.60944100000000001</v>
      </c>
      <c r="AY2757">
        <v>3.7827399999999997E-2</v>
      </c>
      <c r="AZ2757">
        <v>48456</v>
      </c>
    </row>
    <row r="2758" spans="1:52">
      <c r="A2758">
        <v>2002</v>
      </c>
      <c r="B2758">
        <v>196185</v>
      </c>
      <c r="C2758" t="s">
        <v>257</v>
      </c>
      <c r="D2758" t="s">
        <v>129</v>
      </c>
      <c r="E2758">
        <f t="shared" si="43"/>
        <v>1</v>
      </c>
      <c r="F2758">
        <f>IF(ISNA(VLOOKUP(B2758,criteria!$U$2:$U$174,1,0)),0,1)</f>
        <v>1</v>
      </c>
      <c r="G2758">
        <v>0.51970708593581738</v>
      </c>
      <c r="H2758">
        <v>0.23704931620389558</v>
      </c>
      <c r="I2758">
        <v>9286</v>
      </c>
      <c r="J2758">
        <v>4826</v>
      </c>
      <c r="K2758">
        <v>1144</v>
      </c>
      <c r="L2758">
        <v>0</v>
      </c>
      <c r="M2758">
        <v>1144</v>
      </c>
      <c r="N2758">
        <v>13820</v>
      </c>
      <c r="O2758" t="s">
        <v>130</v>
      </c>
      <c r="V2758">
        <v>21714632</v>
      </c>
      <c r="W2758">
        <v>15161023</v>
      </c>
      <c r="Y2758">
        <v>3786869</v>
      </c>
      <c r="Z2758">
        <v>9010177</v>
      </c>
      <c r="AA2758">
        <v>34502932</v>
      </c>
      <c r="AC2758">
        <v>1491349</v>
      </c>
      <c r="AD2758">
        <v>59576232</v>
      </c>
      <c r="AE2758">
        <v>25892208</v>
      </c>
      <c r="AF2758">
        <v>86213112</v>
      </c>
      <c r="AG2758">
        <v>26392728</v>
      </c>
      <c r="AH2758">
        <v>314398.88</v>
      </c>
      <c r="AI2758">
        <v>4555754.5</v>
      </c>
      <c r="AJ2758">
        <v>4870153.5</v>
      </c>
      <c r="AK2758">
        <v>6207854.5</v>
      </c>
      <c r="AL2758">
        <v>6469256</v>
      </c>
      <c r="AM2758">
        <v>85956928</v>
      </c>
      <c r="AN2758">
        <v>35162268</v>
      </c>
      <c r="AO2758">
        <v>11802078</v>
      </c>
      <c r="AR2758">
        <v>86213112</v>
      </c>
      <c r="AS2758">
        <v>85956928</v>
      </c>
      <c r="AT2758">
        <v>533</v>
      </c>
      <c r="AU2758">
        <v>0.47199999999999998</v>
      </c>
      <c r="AW2758">
        <v>0.10237</v>
      </c>
      <c r="AX2758">
        <v>0.59945000000000004</v>
      </c>
      <c r="AY2758">
        <v>3.4008900000000002E-2</v>
      </c>
      <c r="AZ2758">
        <v>52075</v>
      </c>
    </row>
    <row r="2759" spans="1:52">
      <c r="A2759">
        <v>2003</v>
      </c>
      <c r="B2759">
        <v>196185</v>
      </c>
      <c r="C2759" t="s">
        <v>257</v>
      </c>
      <c r="D2759" t="s">
        <v>129</v>
      </c>
      <c r="E2759">
        <f t="shared" si="43"/>
        <v>1</v>
      </c>
      <c r="F2759">
        <f>IF(ISNA(VLOOKUP(B2759,criteria!$U$2:$U$174,1,0)),0,1)</f>
        <v>1</v>
      </c>
      <c r="G2759">
        <v>0.47823529411764704</v>
      </c>
      <c r="H2759">
        <v>0.24825748257482574</v>
      </c>
      <c r="I2759">
        <v>10200</v>
      </c>
      <c r="J2759">
        <v>4878</v>
      </c>
      <c r="K2759">
        <v>1211</v>
      </c>
      <c r="L2759">
        <v>0</v>
      </c>
      <c r="M2759">
        <v>1211</v>
      </c>
      <c r="N2759" t="s">
        <v>194</v>
      </c>
      <c r="O2759" t="s">
        <v>130</v>
      </c>
      <c r="V2759">
        <v>27702300</v>
      </c>
      <c r="W2759">
        <v>19641082</v>
      </c>
      <c r="Y2759">
        <v>3482773</v>
      </c>
      <c r="Z2759">
        <v>8945455</v>
      </c>
      <c r="AA2759">
        <v>39112224</v>
      </c>
      <c r="AB2759">
        <v>776002</v>
      </c>
      <c r="AC2759">
        <v>981080</v>
      </c>
      <c r="AD2759">
        <v>66729112</v>
      </c>
      <c r="AE2759">
        <v>30687610</v>
      </c>
      <c r="AF2759">
        <v>98238248</v>
      </c>
      <c r="AG2759">
        <v>28576756</v>
      </c>
      <c r="AH2759">
        <v>150955.38</v>
      </c>
      <c r="AI2759">
        <v>5061255</v>
      </c>
      <c r="AJ2759">
        <v>5212210.5</v>
      </c>
      <c r="AK2759">
        <v>6231903</v>
      </c>
      <c r="AL2759">
        <v>7121026</v>
      </c>
      <c r="AM2759">
        <v>96750288</v>
      </c>
      <c r="AN2759">
        <v>34172136</v>
      </c>
      <c r="AO2759">
        <v>11949613</v>
      </c>
      <c r="AP2759">
        <v>11979694</v>
      </c>
      <c r="AQ2759">
        <v>13215067</v>
      </c>
      <c r="AR2759">
        <v>98238248</v>
      </c>
      <c r="AS2759">
        <v>96750288</v>
      </c>
      <c r="AT2759">
        <v>533</v>
      </c>
      <c r="AU2759">
        <v>0.498</v>
      </c>
      <c r="AW2759">
        <v>8.6479100000000003E-2</v>
      </c>
      <c r="AX2759">
        <v>0.57343900000000003</v>
      </c>
      <c r="AY2759">
        <v>2.6767300000000001E-2</v>
      </c>
      <c r="AZ2759">
        <v>56244.5</v>
      </c>
    </row>
    <row r="2760" spans="1:52">
      <c r="A2760">
        <v>2004</v>
      </c>
      <c r="B2760">
        <v>196185</v>
      </c>
      <c r="C2760" t="s">
        <v>257</v>
      </c>
      <c r="D2760" t="s">
        <v>129</v>
      </c>
      <c r="E2760">
        <f t="shared" si="43"/>
        <v>1</v>
      </c>
      <c r="F2760">
        <f>IF(ISNA(VLOOKUP(B2760,criteria!$U$2:$U$174,1,0)),0,1)</f>
        <v>1</v>
      </c>
      <c r="G2760">
        <v>0.45326467158958417</v>
      </c>
      <c r="H2760">
        <v>0.22658092175777064</v>
      </c>
      <c r="I2760">
        <v>10292</v>
      </c>
      <c r="J2760">
        <v>4665</v>
      </c>
      <c r="K2760">
        <v>1057</v>
      </c>
      <c r="L2760">
        <v>0</v>
      </c>
      <c r="M2760">
        <v>1057</v>
      </c>
      <c r="N2760" t="s">
        <v>194</v>
      </c>
      <c r="O2760" t="s">
        <v>130</v>
      </c>
      <c r="P2760" t="s">
        <v>50</v>
      </c>
      <c r="V2760">
        <v>28778136</v>
      </c>
      <c r="W2760">
        <v>20432654</v>
      </c>
      <c r="Y2760">
        <v>3641545</v>
      </c>
      <c r="Z2760">
        <v>9983536</v>
      </c>
      <c r="AA2760">
        <v>40559128</v>
      </c>
      <c r="AB2760">
        <v>809207</v>
      </c>
      <c r="AC2760">
        <v>734319</v>
      </c>
      <c r="AD2760">
        <v>71238632</v>
      </c>
      <c r="AE2760">
        <v>32352400</v>
      </c>
      <c r="AF2760">
        <v>103920480</v>
      </c>
      <c r="AG2760">
        <v>31212568</v>
      </c>
      <c r="AH2760">
        <v>714078.94</v>
      </c>
      <c r="AI2760">
        <v>5083892.5</v>
      </c>
      <c r="AJ2760">
        <v>5797971.5</v>
      </c>
      <c r="AK2760">
        <v>6479249</v>
      </c>
      <c r="AL2760">
        <v>7059341.5</v>
      </c>
      <c r="AM2760">
        <v>103538560</v>
      </c>
      <c r="AN2760">
        <v>36312380</v>
      </c>
      <c r="AO2760">
        <v>14745271</v>
      </c>
      <c r="AP2760">
        <v>13215067</v>
      </c>
      <c r="AQ2760">
        <v>14226314</v>
      </c>
      <c r="AR2760">
        <v>103920480</v>
      </c>
      <c r="AS2760">
        <v>103538560</v>
      </c>
      <c r="AT2760">
        <v>584</v>
      </c>
      <c r="AU2760">
        <v>0.50700000000000001</v>
      </c>
      <c r="AW2760">
        <v>8.1570000000000004E-2</v>
      </c>
      <c r="AX2760">
        <v>0.58225300000000002</v>
      </c>
      <c r="AY2760">
        <v>2.1501699999999999E-2</v>
      </c>
      <c r="AZ2760">
        <v>55607.5</v>
      </c>
    </row>
    <row r="2761" spans="1:52">
      <c r="A2761">
        <v>2005</v>
      </c>
      <c r="B2761">
        <v>196185</v>
      </c>
      <c r="C2761" t="s">
        <v>204</v>
      </c>
      <c r="D2761" t="s">
        <v>129</v>
      </c>
      <c r="E2761">
        <f t="shared" si="43"/>
        <v>1</v>
      </c>
      <c r="F2761">
        <f>IF(ISNA(VLOOKUP(B2761,criteria!$U$2:$U$174,1,0)),0,1)</f>
        <v>1</v>
      </c>
      <c r="G2761">
        <v>0.45336045114172135</v>
      </c>
      <c r="H2761">
        <v>0.23368678629690048</v>
      </c>
      <c r="I2761">
        <v>10817</v>
      </c>
      <c r="J2761">
        <v>4904</v>
      </c>
      <c r="K2761">
        <v>1145</v>
      </c>
      <c r="L2761">
        <v>1</v>
      </c>
      <c r="M2761">
        <v>1146</v>
      </c>
      <c r="N2761" t="s">
        <v>194</v>
      </c>
      <c r="O2761" t="s">
        <v>130</v>
      </c>
      <c r="P2761" t="s">
        <v>50</v>
      </c>
      <c r="Q2761" t="s">
        <v>52</v>
      </c>
      <c r="V2761">
        <v>28862646</v>
      </c>
      <c r="W2761">
        <v>20768416</v>
      </c>
      <c r="Y2761">
        <v>5112103</v>
      </c>
      <c r="Z2761">
        <v>8846690</v>
      </c>
      <c r="AA2761">
        <v>47562356</v>
      </c>
      <c r="AB2761">
        <v>874319</v>
      </c>
      <c r="AC2761">
        <v>775523</v>
      </c>
      <c r="AD2761">
        <v>73955496</v>
      </c>
      <c r="AE2761">
        <v>38471800</v>
      </c>
      <c r="AF2761">
        <v>113680568</v>
      </c>
      <c r="AG2761">
        <v>31296822</v>
      </c>
      <c r="AH2761">
        <v>379151.84</v>
      </c>
      <c r="AI2761">
        <v>5085682.5</v>
      </c>
      <c r="AJ2761">
        <v>5464834.5</v>
      </c>
      <c r="AK2761">
        <v>7611126.5</v>
      </c>
      <c r="AL2761">
        <v>7725690</v>
      </c>
      <c r="AM2761">
        <v>111890040</v>
      </c>
      <c r="AN2761">
        <v>36910256</v>
      </c>
      <c r="AO2761">
        <v>16132737</v>
      </c>
      <c r="AP2761">
        <v>14226314</v>
      </c>
      <c r="AQ2761">
        <v>15690610</v>
      </c>
      <c r="AR2761">
        <v>113680568</v>
      </c>
      <c r="AS2761">
        <v>111890040</v>
      </c>
      <c r="AT2761">
        <v>685</v>
      </c>
      <c r="AU2761">
        <v>0.54500000000000004</v>
      </c>
      <c r="AW2761">
        <v>8.4650500000000004E-2</v>
      </c>
      <c r="AX2761">
        <v>0.59571499999999999</v>
      </c>
      <c r="AY2761">
        <v>1.9318599999999998E-2</v>
      </c>
      <c r="AZ2761">
        <v>57038</v>
      </c>
    </row>
    <row r="2762" spans="1:52">
      <c r="A2762">
        <v>2006</v>
      </c>
      <c r="B2762">
        <v>196185</v>
      </c>
      <c r="C2762" t="s">
        <v>204</v>
      </c>
      <c r="D2762" t="s">
        <v>129</v>
      </c>
      <c r="E2762">
        <f t="shared" si="43"/>
        <v>1</v>
      </c>
      <c r="F2762">
        <f>IF(ISNA(VLOOKUP(B2762,criteria!$U$2:$U$174,1,0)),0,1)</f>
        <v>1</v>
      </c>
      <c r="G2762">
        <v>0.42939430965264447</v>
      </c>
      <c r="H2762">
        <v>0.22723577235772358</v>
      </c>
      <c r="I2762">
        <v>11458</v>
      </c>
      <c r="J2762">
        <v>4920</v>
      </c>
      <c r="K2762">
        <v>1117</v>
      </c>
      <c r="L2762">
        <v>1</v>
      </c>
      <c r="M2762">
        <v>1118</v>
      </c>
      <c r="N2762" t="s">
        <v>194</v>
      </c>
      <c r="O2762" t="s">
        <v>130</v>
      </c>
      <c r="P2762" t="s">
        <v>50</v>
      </c>
      <c r="Q2762" t="s">
        <v>52</v>
      </c>
      <c r="V2762">
        <v>29070458</v>
      </c>
      <c r="W2762">
        <v>20953936</v>
      </c>
      <c r="Y2762">
        <v>5536195</v>
      </c>
      <c r="Z2762">
        <v>9593192</v>
      </c>
      <c r="AA2762">
        <v>54192568</v>
      </c>
      <c r="AB2762">
        <v>788237</v>
      </c>
      <c r="AC2762">
        <v>986957</v>
      </c>
      <c r="AD2762">
        <v>76913528</v>
      </c>
      <c r="AE2762">
        <v>45203692</v>
      </c>
      <c r="AF2762">
        <v>122647000</v>
      </c>
      <c r="AG2762">
        <v>37568844</v>
      </c>
      <c r="AH2762">
        <v>135863.79999999999</v>
      </c>
      <c r="AI2762">
        <v>6261523.5</v>
      </c>
      <c r="AJ2762">
        <v>6397387.5</v>
      </c>
      <c r="AK2762">
        <v>9022677</v>
      </c>
      <c r="AL2762">
        <v>8318115.5</v>
      </c>
      <c r="AM2762">
        <v>125587184</v>
      </c>
      <c r="AN2762">
        <v>39387356</v>
      </c>
      <c r="AO2762">
        <v>24824020</v>
      </c>
      <c r="AP2762">
        <v>15690610</v>
      </c>
      <c r="AQ2762">
        <v>21062864</v>
      </c>
      <c r="AR2762">
        <v>122647000</v>
      </c>
      <c r="AS2762">
        <v>125587184</v>
      </c>
      <c r="AT2762">
        <v>671</v>
      </c>
      <c r="AU2762">
        <v>0.58699999999999997</v>
      </c>
      <c r="AW2762">
        <v>7.84107E-2</v>
      </c>
      <c r="AX2762">
        <v>0.60126599999999997</v>
      </c>
      <c r="AY2762">
        <v>1.5822800000000001E-2</v>
      </c>
      <c r="AZ2762">
        <v>59559</v>
      </c>
    </row>
    <row r="2763" spans="1:52">
      <c r="A2763">
        <v>2007</v>
      </c>
      <c r="B2763">
        <v>196185</v>
      </c>
      <c r="C2763" t="s">
        <v>204</v>
      </c>
      <c r="D2763" t="s">
        <v>129</v>
      </c>
      <c r="E2763">
        <f t="shared" si="43"/>
        <v>1</v>
      </c>
      <c r="F2763">
        <f>IF(ISNA(VLOOKUP(B2763,criteria!$U$2:$U$174,1,0)),0,1)</f>
        <v>1</v>
      </c>
      <c r="G2763">
        <v>0.42939430965264447</v>
      </c>
      <c r="H2763">
        <v>0.22723577235772358</v>
      </c>
      <c r="I2763">
        <v>11458</v>
      </c>
      <c r="J2763">
        <v>4920</v>
      </c>
      <c r="K2763">
        <v>1117</v>
      </c>
      <c r="L2763">
        <v>1</v>
      </c>
      <c r="M2763">
        <v>1118</v>
      </c>
      <c r="N2763" t="s">
        <v>194</v>
      </c>
      <c r="O2763" t="s">
        <v>130</v>
      </c>
      <c r="P2763" t="s">
        <v>50</v>
      </c>
      <c r="Q2763" t="s">
        <v>52</v>
      </c>
      <c r="V2763">
        <v>29095018</v>
      </c>
      <c r="W2763">
        <v>20870584</v>
      </c>
      <c r="Y2763">
        <v>6283194</v>
      </c>
      <c r="Z2763">
        <v>10277281</v>
      </c>
      <c r="AA2763">
        <v>58880188</v>
      </c>
      <c r="AB2763">
        <v>935910</v>
      </c>
      <c r="AC2763">
        <v>1132180</v>
      </c>
      <c r="AD2763">
        <v>79925488</v>
      </c>
      <c r="AE2763">
        <v>48945872</v>
      </c>
      <c r="AF2763">
        <v>129432248</v>
      </c>
      <c r="AG2763">
        <v>39411824</v>
      </c>
      <c r="AH2763">
        <v>143735.59</v>
      </c>
      <c r="AI2763">
        <v>6033507</v>
      </c>
      <c r="AJ2763">
        <v>6177242.5</v>
      </c>
      <c r="AK2763">
        <v>9315667</v>
      </c>
      <c r="AL2763">
        <v>9634872</v>
      </c>
      <c r="AM2763">
        <v>135369328</v>
      </c>
      <c r="AN2763">
        <v>42327500</v>
      </c>
      <c r="AO2763">
        <v>25793422</v>
      </c>
      <c r="AP2763">
        <v>21062864</v>
      </c>
      <c r="AQ2763">
        <v>22096104</v>
      </c>
      <c r="AR2763">
        <v>129432248</v>
      </c>
      <c r="AS2763">
        <v>135369328</v>
      </c>
      <c r="AT2763">
        <v>644</v>
      </c>
      <c r="AU2763">
        <v>0.59299999999999997</v>
      </c>
      <c r="AW2763">
        <v>6.8042000000000005E-2</v>
      </c>
      <c r="AX2763">
        <v>0.59536699999999998</v>
      </c>
      <c r="AY2763">
        <v>1.37532E-2</v>
      </c>
      <c r="AZ2763">
        <v>62858</v>
      </c>
    </row>
    <row r="2764" spans="1:52">
      <c r="A2764">
        <v>2008</v>
      </c>
      <c r="B2764">
        <v>196185</v>
      </c>
      <c r="C2764" t="s">
        <v>204</v>
      </c>
      <c r="D2764" t="s">
        <v>129</v>
      </c>
      <c r="E2764">
        <f t="shared" si="43"/>
        <v>1</v>
      </c>
      <c r="F2764">
        <f>IF(ISNA(VLOOKUP(B2764,criteria!$U$2:$U$174,1,0)),0,1)</f>
        <v>1</v>
      </c>
      <c r="G2764">
        <v>0.38014354066985645</v>
      </c>
      <c r="H2764">
        <v>0.24019299349695825</v>
      </c>
      <c r="I2764">
        <v>12540</v>
      </c>
      <c r="J2764">
        <v>4767</v>
      </c>
      <c r="K2764">
        <v>1145</v>
      </c>
      <c r="L2764">
        <v>0</v>
      </c>
      <c r="M2764">
        <v>1145</v>
      </c>
      <c r="N2764" t="s">
        <v>194</v>
      </c>
      <c r="O2764" t="s">
        <v>130</v>
      </c>
      <c r="P2764" t="s">
        <v>50</v>
      </c>
      <c r="Q2764" t="s">
        <v>52</v>
      </c>
      <c r="V2764">
        <v>30380450</v>
      </c>
      <c r="W2764">
        <v>21642726</v>
      </c>
      <c r="Y2764">
        <v>4792212</v>
      </c>
      <c r="Z2764">
        <v>11476277</v>
      </c>
      <c r="AA2764">
        <v>57292128</v>
      </c>
      <c r="AB2764">
        <v>1024257</v>
      </c>
      <c r="AC2764">
        <v>1023571</v>
      </c>
      <c r="AD2764">
        <v>69240880</v>
      </c>
      <c r="AE2764">
        <v>59935376</v>
      </c>
      <c r="AF2764">
        <v>129983576</v>
      </c>
      <c r="AG2764">
        <v>41106340</v>
      </c>
      <c r="AH2764">
        <v>189151.35999999999</v>
      </c>
      <c r="AI2764">
        <v>6814277</v>
      </c>
      <c r="AJ2764">
        <v>7003428.5</v>
      </c>
      <c r="AK2764">
        <v>9775538</v>
      </c>
      <c r="AL2764">
        <v>9201760</v>
      </c>
      <c r="AM2764">
        <v>139476688</v>
      </c>
      <c r="AN2764">
        <v>45642484</v>
      </c>
      <c r="AO2764">
        <v>25663264</v>
      </c>
      <c r="AP2764">
        <v>22546668</v>
      </c>
      <c r="AQ2764">
        <v>23987492</v>
      </c>
      <c r="AR2764">
        <v>129983576</v>
      </c>
      <c r="AS2764">
        <v>139476688</v>
      </c>
      <c r="AT2764">
        <v>773</v>
      </c>
      <c r="AU2764">
        <v>0.64400000000000002</v>
      </c>
      <c r="AW2764">
        <v>6.1693999999999999E-2</v>
      </c>
      <c r="AX2764">
        <v>0.57825000000000004</v>
      </c>
      <c r="AY2764">
        <v>1.3245E-2</v>
      </c>
      <c r="AZ2764">
        <v>67747</v>
      </c>
    </row>
    <row r="2765" spans="1:52">
      <c r="A2765">
        <v>2009</v>
      </c>
      <c r="B2765">
        <v>196185</v>
      </c>
      <c r="C2765" t="s">
        <v>204</v>
      </c>
      <c r="D2765" t="s">
        <v>129</v>
      </c>
      <c r="E2765">
        <f t="shared" si="43"/>
        <v>1</v>
      </c>
      <c r="F2765">
        <f>IF(ISNA(VLOOKUP(B2765,criteria!$U$2:$U$174,1,0)),0,1)</f>
        <v>1</v>
      </c>
      <c r="G2765">
        <v>0.39189721762433988</v>
      </c>
      <c r="H2765">
        <v>0.22144006436041835</v>
      </c>
      <c r="I2765">
        <v>12687</v>
      </c>
      <c r="J2765">
        <v>4972</v>
      </c>
      <c r="K2765">
        <v>1101</v>
      </c>
      <c r="L2765">
        <v>0</v>
      </c>
      <c r="M2765">
        <v>1101</v>
      </c>
      <c r="N2765" t="s">
        <v>194</v>
      </c>
      <c r="O2765" t="s">
        <v>130</v>
      </c>
      <c r="P2765" t="s">
        <v>50</v>
      </c>
      <c r="Q2765" t="s">
        <v>52</v>
      </c>
      <c r="R2765">
        <v>-75.070400000000006</v>
      </c>
      <c r="S2765">
        <v>42.464100000000002</v>
      </c>
      <c r="V2765">
        <v>33902032</v>
      </c>
      <c r="W2765">
        <v>23968740</v>
      </c>
      <c r="Y2765">
        <v>5611448</v>
      </c>
      <c r="Z2765">
        <v>14231834</v>
      </c>
      <c r="AA2765">
        <v>55699864</v>
      </c>
      <c r="AB2765">
        <v>918015</v>
      </c>
      <c r="AC2765">
        <v>1940962</v>
      </c>
      <c r="AD2765">
        <v>75595280</v>
      </c>
      <c r="AE2765">
        <v>58958920</v>
      </c>
      <c r="AF2765">
        <v>135370304</v>
      </c>
      <c r="AG2765">
        <v>46808360</v>
      </c>
      <c r="AH2765">
        <v>105473</v>
      </c>
      <c r="AI2765">
        <v>6897767</v>
      </c>
      <c r="AJ2765">
        <v>7003240</v>
      </c>
      <c r="AK2765">
        <v>14103048</v>
      </c>
      <c r="AL2765">
        <v>10200577</v>
      </c>
      <c r="AM2765">
        <v>144358368</v>
      </c>
      <c r="AN2765">
        <v>48832628</v>
      </c>
      <c r="AO2765">
        <v>26981014</v>
      </c>
      <c r="AP2765">
        <v>23987492</v>
      </c>
      <c r="AQ2765">
        <v>25740852</v>
      </c>
      <c r="AR2765">
        <v>135370304</v>
      </c>
      <c r="AS2765">
        <v>144358368</v>
      </c>
      <c r="AT2765">
        <v>682</v>
      </c>
      <c r="AU2765">
        <v>0.64600000000000002</v>
      </c>
      <c r="AW2765">
        <v>5.54225E-2</v>
      </c>
      <c r="AX2765">
        <v>0.58227799999999996</v>
      </c>
      <c r="AY2765">
        <v>1.3000299999999999E-2</v>
      </c>
      <c r="AZ2765">
        <v>71625</v>
      </c>
    </row>
    <row r="2766" spans="1:52">
      <c r="A2766">
        <v>2010</v>
      </c>
      <c r="B2766">
        <v>196185</v>
      </c>
      <c r="C2766" t="s">
        <v>204</v>
      </c>
      <c r="D2766" t="s">
        <v>129</v>
      </c>
      <c r="E2766">
        <f t="shared" si="43"/>
        <v>1</v>
      </c>
      <c r="F2766">
        <f>IF(ISNA(VLOOKUP(B2766,criteria!$U$2:$U$174,1,0)),0,1)</f>
        <v>1</v>
      </c>
      <c r="G2766">
        <v>0.41009439113815432</v>
      </c>
      <c r="H2766">
        <v>0.21571238348868177</v>
      </c>
      <c r="I2766">
        <v>12819</v>
      </c>
      <c r="J2766">
        <v>5257</v>
      </c>
      <c r="K2766">
        <v>1134</v>
      </c>
      <c r="L2766">
        <v>0</v>
      </c>
      <c r="M2766">
        <v>1134</v>
      </c>
      <c r="N2766" t="s">
        <v>194</v>
      </c>
      <c r="O2766" t="s">
        <v>130</v>
      </c>
      <c r="P2766" t="s">
        <v>50</v>
      </c>
      <c r="Q2766" t="s">
        <v>52</v>
      </c>
      <c r="R2766">
        <v>-75.064599999999999</v>
      </c>
      <c r="S2766">
        <v>42.470300000000002</v>
      </c>
      <c r="V2766">
        <v>34815520</v>
      </c>
      <c r="W2766">
        <v>24342904</v>
      </c>
      <c r="Y2766">
        <v>3449234</v>
      </c>
      <c r="Z2766">
        <v>14810953</v>
      </c>
      <c r="AA2766">
        <v>58024256</v>
      </c>
      <c r="AB2766">
        <v>1353752</v>
      </c>
      <c r="AC2766">
        <v>927144</v>
      </c>
      <c r="AD2766">
        <v>73855496</v>
      </c>
      <c r="AE2766">
        <v>65075276</v>
      </c>
      <c r="AF2766">
        <v>139391248</v>
      </c>
      <c r="AG2766">
        <v>51063892</v>
      </c>
      <c r="AH2766">
        <v>106812</v>
      </c>
      <c r="AI2766">
        <v>6845150</v>
      </c>
      <c r="AJ2766">
        <v>6951962</v>
      </c>
      <c r="AK2766">
        <v>12512925</v>
      </c>
      <c r="AL2766">
        <v>11187616</v>
      </c>
      <c r="AM2766">
        <v>148604864</v>
      </c>
      <c r="AN2766">
        <v>49277572</v>
      </c>
      <c r="AO2766">
        <v>32018756</v>
      </c>
      <c r="AP2766">
        <v>28286804</v>
      </c>
      <c r="AQ2766">
        <v>33736956</v>
      </c>
      <c r="AR2766">
        <v>139391248</v>
      </c>
      <c r="AS2766">
        <v>148604864</v>
      </c>
      <c r="AT2766">
        <v>768</v>
      </c>
      <c r="AU2766">
        <v>0.67100000000000004</v>
      </c>
      <c r="AW2766">
        <v>5.7578900000000002E-2</v>
      </c>
      <c r="AX2766">
        <v>0.59798799999999996</v>
      </c>
      <c r="AY2766">
        <v>1.38744E-2</v>
      </c>
      <c r="AZ2766">
        <v>73494</v>
      </c>
    </row>
    <row r="2767" spans="1:52">
      <c r="A2767">
        <v>2011</v>
      </c>
      <c r="B2767">
        <v>196185</v>
      </c>
      <c r="C2767" t="s">
        <v>204</v>
      </c>
      <c r="D2767" t="s">
        <v>129</v>
      </c>
      <c r="E2767">
        <f t="shared" si="43"/>
        <v>1</v>
      </c>
      <c r="F2767">
        <f>IF(ISNA(VLOOKUP(B2767,criteria!$U$2:$U$174,1,0)),0,1)</f>
        <v>1</v>
      </c>
      <c r="G2767">
        <v>0.4343491651807424</v>
      </c>
      <c r="H2767">
        <v>0.21907072214965478</v>
      </c>
      <c r="I2767">
        <v>12338</v>
      </c>
      <c r="J2767">
        <v>5359</v>
      </c>
      <c r="K2767">
        <v>1174</v>
      </c>
      <c r="L2767">
        <v>0</v>
      </c>
      <c r="M2767">
        <v>1174</v>
      </c>
      <c r="N2767" t="s">
        <v>194</v>
      </c>
      <c r="O2767" t="s">
        <v>130</v>
      </c>
      <c r="P2767" t="s">
        <v>50</v>
      </c>
      <c r="Q2767" t="s">
        <v>52</v>
      </c>
      <c r="R2767">
        <v>-75.0642</v>
      </c>
      <c r="S2767">
        <v>42.4666</v>
      </c>
      <c r="T2767">
        <v>7.2999999999999995E-2</v>
      </c>
      <c r="U2767">
        <v>1365</v>
      </c>
      <c r="V2767">
        <v>36827508</v>
      </c>
      <c r="W2767">
        <v>26350304</v>
      </c>
      <c r="Y2767">
        <v>1485112</v>
      </c>
      <c r="Z2767">
        <v>14326560</v>
      </c>
      <c r="AA2767">
        <v>53165728</v>
      </c>
      <c r="AB2767">
        <v>1436602</v>
      </c>
      <c r="AC2767">
        <v>1172310</v>
      </c>
      <c r="AD2767">
        <v>75784192</v>
      </c>
      <c r="AE2767">
        <v>61235496</v>
      </c>
      <c r="AF2767">
        <v>137189360</v>
      </c>
      <c r="AG2767">
        <v>52041332</v>
      </c>
      <c r="AH2767">
        <v>221662</v>
      </c>
      <c r="AI2767">
        <v>6538484</v>
      </c>
      <c r="AJ2767">
        <v>6760146</v>
      </c>
      <c r="AK2767">
        <v>12018341</v>
      </c>
      <c r="AL2767">
        <v>11395626</v>
      </c>
      <c r="AM2767">
        <v>147836032</v>
      </c>
      <c r="AN2767">
        <v>50456484</v>
      </c>
      <c r="AO2767">
        <v>31051432</v>
      </c>
      <c r="AP2767">
        <v>33736956</v>
      </c>
      <c r="AQ2767">
        <v>33129312</v>
      </c>
      <c r="AR2767">
        <v>137189360</v>
      </c>
      <c r="AS2767">
        <v>147836032</v>
      </c>
      <c r="AT2767">
        <v>743</v>
      </c>
      <c r="AU2767">
        <v>0.66500000000000004</v>
      </c>
      <c r="AW2767">
        <v>4.84044E-2</v>
      </c>
      <c r="AX2767">
        <v>0.60200799999999999</v>
      </c>
      <c r="AY2767">
        <v>1.1832199999999999E-2</v>
      </c>
      <c r="AZ2767">
        <v>74216</v>
      </c>
    </row>
    <row r="2768" spans="1:52">
      <c r="A2768">
        <v>2012</v>
      </c>
      <c r="B2768">
        <v>196185</v>
      </c>
      <c r="C2768" t="s">
        <v>204</v>
      </c>
      <c r="D2768" t="s">
        <v>129</v>
      </c>
      <c r="E2768">
        <f t="shared" si="43"/>
        <v>1</v>
      </c>
      <c r="F2768">
        <f>IF(ISNA(VLOOKUP(B2768,criteria!$U$2:$U$174,1,0)),0,1)</f>
        <v>1</v>
      </c>
      <c r="G2768">
        <v>0.43538205980066447</v>
      </c>
      <c r="H2768">
        <v>0.21861884776802748</v>
      </c>
      <c r="I2768">
        <v>12040</v>
      </c>
      <c r="J2768">
        <v>5242</v>
      </c>
      <c r="K2768">
        <v>1146</v>
      </c>
      <c r="L2768">
        <v>0</v>
      </c>
      <c r="M2768">
        <v>1146</v>
      </c>
      <c r="N2768" t="s">
        <v>194</v>
      </c>
      <c r="O2768" t="s">
        <v>130</v>
      </c>
      <c r="P2768" t="s">
        <v>50</v>
      </c>
      <c r="Q2768" t="s">
        <v>52</v>
      </c>
      <c r="R2768">
        <v>-75.0642</v>
      </c>
      <c r="S2768">
        <v>42.4666</v>
      </c>
      <c r="T2768">
        <v>7.2999999999999995E-2</v>
      </c>
      <c r="U2768">
        <v>1478</v>
      </c>
      <c r="V2768">
        <v>38571136</v>
      </c>
      <c r="W2768">
        <v>28116596</v>
      </c>
      <c r="Y2768">
        <v>1282153</v>
      </c>
      <c r="Z2768">
        <v>13850723</v>
      </c>
      <c r="AA2768">
        <v>55083684</v>
      </c>
      <c r="AB2768">
        <v>2110020</v>
      </c>
      <c r="AC2768">
        <v>1194208</v>
      </c>
      <c r="AD2768">
        <v>61297864</v>
      </c>
      <c r="AE2768">
        <v>63803624</v>
      </c>
      <c r="AF2768">
        <v>125568240</v>
      </c>
      <c r="AG2768">
        <v>52350136</v>
      </c>
      <c r="AH2768">
        <v>171243</v>
      </c>
      <c r="AI2768">
        <v>6579435</v>
      </c>
      <c r="AJ2768">
        <v>6750678</v>
      </c>
      <c r="AK2768">
        <v>12487702</v>
      </c>
      <c r="AL2768">
        <v>12623932</v>
      </c>
      <c r="AM2768">
        <v>138506752</v>
      </c>
      <c r="AN2768">
        <v>50201776</v>
      </c>
      <c r="AO2768">
        <v>30789310</v>
      </c>
      <c r="AP2768">
        <v>33129312</v>
      </c>
      <c r="AQ2768">
        <v>37317988</v>
      </c>
      <c r="AR2768">
        <v>125568240</v>
      </c>
      <c r="AS2768">
        <v>138506752</v>
      </c>
      <c r="AT2768">
        <v>799</v>
      </c>
      <c r="AU2768">
        <v>0.69799999999999995</v>
      </c>
      <c r="AW2768">
        <v>4.2318599999999998E-2</v>
      </c>
      <c r="AX2768">
        <v>0.59494999999999998</v>
      </c>
      <c r="AY2768">
        <v>8.1792299999999991E-3</v>
      </c>
      <c r="AZ2768">
        <v>76209</v>
      </c>
    </row>
    <row r="2769" spans="1:52">
      <c r="A2769">
        <v>2013</v>
      </c>
      <c r="B2769">
        <v>196185</v>
      </c>
      <c r="C2769" t="s">
        <v>193</v>
      </c>
      <c r="D2769" t="s">
        <v>129</v>
      </c>
      <c r="E2769">
        <f t="shared" si="43"/>
        <v>1</v>
      </c>
      <c r="F2769">
        <f>IF(ISNA(VLOOKUP(B2769,criteria!$U$2:$U$174,1,0)),0,1)</f>
        <v>1</v>
      </c>
      <c r="G2769">
        <v>0.50726050092583563</v>
      </c>
      <c r="H2769">
        <v>0.21498559077809798</v>
      </c>
      <c r="I2769">
        <v>10261</v>
      </c>
      <c r="J2769">
        <v>5205</v>
      </c>
      <c r="K2769">
        <v>1119</v>
      </c>
      <c r="L2769">
        <v>0</v>
      </c>
      <c r="M2769">
        <v>1119</v>
      </c>
      <c r="N2769" t="s">
        <v>194</v>
      </c>
      <c r="O2769" t="s">
        <v>130</v>
      </c>
      <c r="P2769" t="s">
        <v>50</v>
      </c>
      <c r="Q2769" t="s">
        <v>52</v>
      </c>
      <c r="R2769">
        <v>-75.0642</v>
      </c>
      <c r="S2769">
        <v>42.4666</v>
      </c>
      <c r="T2769">
        <v>6.5000000000000002E-2</v>
      </c>
      <c r="U2769">
        <v>1490</v>
      </c>
      <c r="V2769">
        <v>40637648</v>
      </c>
      <c r="W2769">
        <v>29907934</v>
      </c>
      <c r="Y2769">
        <v>1932794</v>
      </c>
      <c r="Z2769">
        <v>12985040</v>
      </c>
      <c r="AA2769">
        <v>59930832</v>
      </c>
      <c r="AB2769">
        <v>1938123</v>
      </c>
      <c r="AC2769">
        <v>1636391</v>
      </c>
      <c r="AD2769">
        <v>63930752</v>
      </c>
      <c r="AE2769">
        <v>67852480</v>
      </c>
      <c r="AF2769">
        <v>131891448</v>
      </c>
      <c r="AG2769">
        <v>54114200</v>
      </c>
      <c r="AH2769">
        <v>234711</v>
      </c>
      <c r="AI2769">
        <v>5728085</v>
      </c>
      <c r="AJ2769">
        <v>5962796</v>
      </c>
      <c r="AK2769">
        <v>14076165</v>
      </c>
      <c r="AL2769">
        <v>12999958</v>
      </c>
      <c r="AM2769">
        <v>140802864</v>
      </c>
      <c r="AN2769">
        <v>51347640</v>
      </c>
      <c r="AO2769">
        <v>33351772</v>
      </c>
      <c r="AP2769">
        <v>37317988</v>
      </c>
      <c r="AQ2769">
        <v>43098772</v>
      </c>
      <c r="AR2769">
        <v>131891448</v>
      </c>
      <c r="AS2769">
        <v>140802864</v>
      </c>
      <c r="AT2769">
        <v>747</v>
      </c>
      <c r="AU2769">
        <v>0.73399999999999999</v>
      </c>
      <c r="AW2769">
        <v>5.0722099999999999E-2</v>
      </c>
      <c r="AX2769">
        <v>0.61324400000000001</v>
      </c>
      <c r="AY2769">
        <v>8.8059200000000001E-3</v>
      </c>
      <c r="AZ2769">
        <v>75730</v>
      </c>
    </row>
    <row r="2770" spans="1:52">
      <c r="A2770">
        <v>2014</v>
      </c>
      <c r="B2770">
        <v>196185</v>
      </c>
      <c r="C2770" t="s">
        <v>193</v>
      </c>
      <c r="D2770" t="s">
        <v>129</v>
      </c>
      <c r="E2770">
        <f t="shared" si="43"/>
        <v>1</v>
      </c>
      <c r="F2770">
        <f>IF(ISNA(VLOOKUP(B2770,criteria!$U$2:$U$174,1,0)),0,1)</f>
        <v>1</v>
      </c>
      <c r="G2770">
        <v>0.49879164508890039</v>
      </c>
      <c r="H2770">
        <v>0.19155563246236373</v>
      </c>
      <c r="I2770">
        <v>11586</v>
      </c>
      <c r="J2770">
        <v>5779</v>
      </c>
      <c r="K2770">
        <v>1107</v>
      </c>
      <c r="M2770">
        <v>1107</v>
      </c>
      <c r="T2770">
        <v>3.1E-2</v>
      </c>
      <c r="U2770">
        <v>1535</v>
      </c>
      <c r="V2770">
        <v>42846844</v>
      </c>
      <c r="W2770">
        <v>31738604</v>
      </c>
      <c r="Y2770">
        <v>1764009</v>
      </c>
      <c r="Z2770">
        <v>13205895</v>
      </c>
      <c r="AA2770">
        <v>61839416</v>
      </c>
      <c r="AB2770">
        <v>1892400</v>
      </c>
      <c r="AC2770">
        <v>1256469</v>
      </c>
      <c r="AD2770">
        <v>65453504</v>
      </c>
      <c r="AE2770">
        <v>69806840</v>
      </c>
      <c r="AF2770">
        <v>135316512</v>
      </c>
      <c r="AG2770">
        <v>61435132</v>
      </c>
      <c r="AH2770">
        <v>231037</v>
      </c>
      <c r="AI2770">
        <v>5707710</v>
      </c>
      <c r="AJ2770">
        <v>5938747</v>
      </c>
      <c r="AK2770">
        <v>15968071</v>
      </c>
      <c r="AL2770">
        <v>11823704</v>
      </c>
      <c r="AM2770">
        <v>151520816</v>
      </c>
      <c r="AN2770">
        <v>54147248</v>
      </c>
      <c r="AO2770">
        <v>37235752</v>
      </c>
      <c r="AP2770">
        <v>43098772</v>
      </c>
      <c r="AQ2770">
        <v>43585568</v>
      </c>
      <c r="AR2770">
        <v>135316512</v>
      </c>
      <c r="AS2770">
        <v>151520816</v>
      </c>
      <c r="AT2770">
        <v>811</v>
      </c>
      <c r="AU2770">
        <v>0.72199999999999998</v>
      </c>
      <c r="AW2770">
        <v>4.8124599999999997E-2</v>
      </c>
      <c r="AX2770">
        <v>0.61960400000000004</v>
      </c>
      <c r="AY2770">
        <v>7.07714E-3</v>
      </c>
      <c r="AZ2770">
        <v>74232</v>
      </c>
    </row>
    <row r="2771" spans="1:52">
      <c r="A2771">
        <v>2015</v>
      </c>
      <c r="B2771">
        <v>196185</v>
      </c>
      <c r="C2771" t="s">
        <v>193</v>
      </c>
      <c r="D2771" t="s">
        <v>129</v>
      </c>
      <c r="E2771">
        <f t="shared" si="43"/>
        <v>1</v>
      </c>
      <c r="F2771">
        <f>IF(ISNA(VLOOKUP(B2771,criteria!$U$2:$U$174,1,0)),0,1)</f>
        <v>1</v>
      </c>
      <c r="G2771">
        <v>0.48717948717948717</v>
      </c>
      <c r="H2771">
        <v>0.20298185737380994</v>
      </c>
      <c r="I2771">
        <v>11427</v>
      </c>
      <c r="J2771">
        <v>5567</v>
      </c>
      <c r="K2771">
        <v>1130</v>
      </c>
      <c r="M2771">
        <v>1130</v>
      </c>
      <c r="N2771" t="s">
        <v>194</v>
      </c>
      <c r="O2771" t="s">
        <v>130</v>
      </c>
      <c r="P2771" t="s">
        <v>50</v>
      </c>
      <c r="Q2771" t="s">
        <v>52</v>
      </c>
      <c r="R2771">
        <v>-75.0642</v>
      </c>
      <c r="S2771">
        <v>42.4666</v>
      </c>
      <c r="T2771">
        <v>3.4000000000000002E-2</v>
      </c>
      <c r="U2771">
        <v>1488</v>
      </c>
      <c r="V2771">
        <v>44563536</v>
      </c>
      <c r="W2771">
        <v>32668362</v>
      </c>
      <c r="Y2771">
        <v>1922483</v>
      </c>
      <c r="Z2771">
        <v>13786294</v>
      </c>
      <c r="AA2771">
        <v>65085704</v>
      </c>
      <c r="AB2771">
        <v>2033173</v>
      </c>
      <c r="AC2771">
        <v>2658676</v>
      </c>
      <c r="AD2771">
        <v>68941856</v>
      </c>
      <c r="AE2771">
        <v>73899912</v>
      </c>
      <c r="AF2771">
        <v>147618432</v>
      </c>
      <c r="AG2771">
        <v>61890904</v>
      </c>
      <c r="AH2771">
        <v>176252</v>
      </c>
      <c r="AI2771">
        <v>6244177</v>
      </c>
      <c r="AJ2771">
        <v>6420429</v>
      </c>
      <c r="AK2771">
        <v>16012580</v>
      </c>
      <c r="AL2771">
        <v>12411088</v>
      </c>
      <c r="AM2771">
        <v>155893472</v>
      </c>
      <c r="AN2771">
        <v>55386288</v>
      </c>
      <c r="AO2771">
        <v>39584428</v>
      </c>
      <c r="AP2771">
        <v>43585568</v>
      </c>
      <c r="AQ2771">
        <v>42621964</v>
      </c>
      <c r="AR2771">
        <v>147618432</v>
      </c>
      <c r="AS2771">
        <v>155893472</v>
      </c>
      <c r="AT2771">
        <v>817</v>
      </c>
      <c r="AU2771">
        <v>0.72199999999999998</v>
      </c>
      <c r="AW2771">
        <v>3.8756899999999997E-2</v>
      </c>
      <c r="AX2771">
        <v>0.60585</v>
      </c>
      <c r="AY2771">
        <v>4.7532E-3</v>
      </c>
      <c r="AZ2771">
        <v>74971</v>
      </c>
    </row>
    <row r="2772" spans="1:52">
      <c r="A2772">
        <v>2016</v>
      </c>
      <c r="B2772">
        <v>196185</v>
      </c>
      <c r="C2772" t="s">
        <v>193</v>
      </c>
      <c r="D2772" t="s">
        <v>129</v>
      </c>
      <c r="E2772">
        <f t="shared" si="43"/>
        <v>1</v>
      </c>
      <c r="F2772">
        <f>IF(ISNA(VLOOKUP(B2772,criteria!$U$2:$U$174,1,0)),0,1)</f>
        <v>1</v>
      </c>
      <c r="G2772">
        <v>0.52838016217235528</v>
      </c>
      <c r="H2772">
        <v>0.20021413276231265</v>
      </c>
      <c r="I2772">
        <v>10606</v>
      </c>
      <c r="J2772">
        <v>5604</v>
      </c>
      <c r="K2772">
        <v>1122</v>
      </c>
      <c r="M2772">
        <v>1122</v>
      </c>
      <c r="N2772" t="s">
        <v>194</v>
      </c>
      <c r="O2772" t="s">
        <v>130</v>
      </c>
      <c r="P2772" t="s">
        <v>50</v>
      </c>
      <c r="Q2772" t="s">
        <v>52</v>
      </c>
      <c r="R2772">
        <v>-75.063599999999994</v>
      </c>
      <c r="S2772">
        <v>42.468899999999998</v>
      </c>
      <c r="T2772">
        <v>3.1E-2</v>
      </c>
      <c r="U2772">
        <v>1479</v>
      </c>
      <c r="V2772">
        <v>43818880</v>
      </c>
      <c r="W2772">
        <v>31701308</v>
      </c>
      <c r="Y2772">
        <v>2053608</v>
      </c>
      <c r="Z2772">
        <v>13813010</v>
      </c>
      <c r="AA2772">
        <v>67046808</v>
      </c>
      <c r="AB2772">
        <v>2070669</v>
      </c>
      <c r="AC2772">
        <v>1621570</v>
      </c>
      <c r="AD2772">
        <v>67115032</v>
      </c>
      <c r="AE2772">
        <v>76624416</v>
      </c>
      <c r="AF2772">
        <v>146977120</v>
      </c>
      <c r="AG2772">
        <v>63896720</v>
      </c>
      <c r="AH2772">
        <v>364761</v>
      </c>
      <c r="AI2772">
        <v>5613699</v>
      </c>
      <c r="AJ2772">
        <v>5978460</v>
      </c>
      <c r="AK2772">
        <v>16826058</v>
      </c>
      <c r="AL2772">
        <v>12965644</v>
      </c>
      <c r="AM2772">
        <v>162084800</v>
      </c>
      <c r="AN2772">
        <v>53073328</v>
      </c>
      <c r="AO2772">
        <v>42859672</v>
      </c>
      <c r="AP2772">
        <v>45129148</v>
      </c>
      <c r="AQ2772">
        <v>49085596</v>
      </c>
      <c r="AR2772">
        <v>146977120</v>
      </c>
      <c r="AS2772">
        <v>162084800</v>
      </c>
      <c r="AT2772">
        <v>831</v>
      </c>
      <c r="AU2772">
        <v>0.70899999999999996</v>
      </c>
      <c r="AW2772">
        <v>4.1601899999999997E-2</v>
      </c>
      <c r="AX2772">
        <v>0.60847600000000002</v>
      </c>
      <c r="AY2772">
        <v>5.0544300000000004E-3</v>
      </c>
      <c r="AZ2772">
        <v>72278</v>
      </c>
    </row>
    <row r="2773" spans="1:52">
      <c r="A2773">
        <v>2017</v>
      </c>
      <c r="B2773">
        <v>196185</v>
      </c>
      <c r="C2773" t="s">
        <v>193</v>
      </c>
      <c r="D2773" t="s">
        <v>129</v>
      </c>
      <c r="E2773">
        <f t="shared" si="43"/>
        <v>1</v>
      </c>
      <c r="F2773">
        <f>IF(ISNA(VLOOKUP(B2773,criteria!$U$2:$U$174,1,0)),0,1)</f>
        <v>1</v>
      </c>
      <c r="G2773">
        <v>0.59522522522522525</v>
      </c>
      <c r="H2773">
        <v>0.20902073558347206</v>
      </c>
      <c r="I2773">
        <v>11100</v>
      </c>
      <c r="J2773">
        <v>6607</v>
      </c>
      <c r="K2773">
        <v>1381</v>
      </c>
      <c r="L2773">
        <v>0</v>
      </c>
      <c r="M2773">
        <v>1381</v>
      </c>
      <c r="N2773" t="s">
        <v>194</v>
      </c>
      <c r="O2773" t="s">
        <v>130</v>
      </c>
      <c r="P2773" t="s">
        <v>50</v>
      </c>
      <c r="Q2773" t="s">
        <v>52</v>
      </c>
      <c r="R2773">
        <v>-75.063599999999994</v>
      </c>
      <c r="S2773">
        <v>42.468899999999998</v>
      </c>
      <c r="T2773">
        <v>2.1000000000000001E-2</v>
      </c>
      <c r="U2773">
        <v>1499</v>
      </c>
      <c r="V2773">
        <v>47096640</v>
      </c>
      <c r="W2773">
        <v>31942482</v>
      </c>
      <c r="Y2773">
        <v>2878697</v>
      </c>
      <c r="Z2773">
        <v>15239282</v>
      </c>
      <c r="AA2773">
        <v>75435224</v>
      </c>
      <c r="AB2773">
        <v>1872889</v>
      </c>
      <c r="AC2773">
        <v>1466023</v>
      </c>
      <c r="AD2773">
        <v>71105736</v>
      </c>
      <c r="AE2773">
        <v>84841632</v>
      </c>
      <c r="AF2773">
        <v>156797712</v>
      </c>
      <c r="AG2773">
        <v>56944768</v>
      </c>
      <c r="AH2773">
        <v>538882</v>
      </c>
      <c r="AI2773">
        <v>5286557</v>
      </c>
      <c r="AJ2773">
        <v>5825439</v>
      </c>
      <c r="AK2773">
        <v>14217251</v>
      </c>
      <c r="AL2773">
        <v>11797371</v>
      </c>
      <c r="AM2773">
        <v>157211216</v>
      </c>
      <c r="AN2773">
        <v>58005384</v>
      </c>
      <c r="AO2773">
        <v>40697952</v>
      </c>
      <c r="AP2773">
        <v>49085596</v>
      </c>
      <c r="AQ2773">
        <v>57633640</v>
      </c>
      <c r="AR2773">
        <v>156797712</v>
      </c>
      <c r="AS2773">
        <v>157211216</v>
      </c>
    </row>
    <row r="2774" spans="1:52">
      <c r="A2774">
        <v>1990</v>
      </c>
      <c r="B2774">
        <v>196194</v>
      </c>
      <c r="C2774" t="s">
        <v>258</v>
      </c>
      <c r="D2774" t="s">
        <v>129</v>
      </c>
      <c r="E2774">
        <f t="shared" si="43"/>
        <v>0</v>
      </c>
      <c r="F2774">
        <f>IF(ISNA(VLOOKUP(B2774,criteria!$U$2:$U$174,1,0)),0,1)</f>
        <v>1</v>
      </c>
      <c r="G2774" t="s">
        <v>636</v>
      </c>
      <c r="H2774" t="s">
        <v>636</v>
      </c>
      <c r="N2774">
        <v>13126</v>
      </c>
      <c r="O2774" t="s">
        <v>130</v>
      </c>
      <c r="V2774">
        <v>12579845</v>
      </c>
      <c r="Y2774">
        <v>170140</v>
      </c>
      <c r="Z2774">
        <v>3142666</v>
      </c>
      <c r="AA2774">
        <v>39181188</v>
      </c>
      <c r="AB2774">
        <v>2291154</v>
      </c>
      <c r="AC2774">
        <v>417016</v>
      </c>
      <c r="AF2774">
        <v>77521896</v>
      </c>
      <c r="AG2774">
        <v>24221972</v>
      </c>
      <c r="AH2774">
        <v>587447</v>
      </c>
      <c r="AI2774">
        <v>1188786</v>
      </c>
      <c r="AJ2774">
        <v>1776233</v>
      </c>
      <c r="AK2774">
        <v>4665206</v>
      </c>
      <c r="AL2774">
        <v>4073109</v>
      </c>
      <c r="AM2774">
        <v>80492336</v>
      </c>
      <c r="AN2774">
        <v>32426320</v>
      </c>
      <c r="AO2774">
        <v>9209719</v>
      </c>
    </row>
    <row r="2775" spans="1:52">
      <c r="A2775">
        <v>1991</v>
      </c>
      <c r="B2775">
        <v>196194</v>
      </c>
      <c r="C2775" t="s">
        <v>258</v>
      </c>
      <c r="D2775" t="s">
        <v>129</v>
      </c>
      <c r="E2775">
        <f t="shared" si="43"/>
        <v>0</v>
      </c>
      <c r="F2775">
        <f>IF(ISNA(VLOOKUP(B2775,criteria!$U$2:$U$174,1,0)),0,1)</f>
        <v>1</v>
      </c>
      <c r="G2775" t="s">
        <v>636</v>
      </c>
      <c r="H2775" t="s">
        <v>636</v>
      </c>
      <c r="N2775">
        <v>13126</v>
      </c>
      <c r="O2775" t="s">
        <v>130</v>
      </c>
      <c r="V2775">
        <v>17700692</v>
      </c>
      <c r="Y2775">
        <v>76559</v>
      </c>
      <c r="Z2775">
        <v>3937905</v>
      </c>
      <c r="AA2775">
        <v>40332992</v>
      </c>
      <c r="AB2775">
        <v>3685113</v>
      </c>
      <c r="AC2775">
        <v>296414</v>
      </c>
      <c r="AF2775">
        <v>87587640</v>
      </c>
      <c r="AG2775">
        <v>22911364</v>
      </c>
      <c r="AH2775">
        <v>1013115</v>
      </c>
      <c r="AI2775">
        <v>1051310</v>
      </c>
      <c r="AJ2775">
        <v>2064425</v>
      </c>
      <c r="AK2775">
        <v>4274627</v>
      </c>
      <c r="AL2775">
        <v>4013398</v>
      </c>
      <c r="AM2775">
        <v>82476072</v>
      </c>
      <c r="AN2775">
        <v>31161264</v>
      </c>
      <c r="AO2775">
        <v>7520500</v>
      </c>
    </row>
    <row r="2776" spans="1:52">
      <c r="A2776">
        <v>1992</v>
      </c>
      <c r="B2776">
        <v>196194</v>
      </c>
      <c r="C2776" t="s">
        <v>258</v>
      </c>
      <c r="D2776" t="s">
        <v>129</v>
      </c>
      <c r="E2776">
        <f t="shared" si="43"/>
        <v>0</v>
      </c>
      <c r="F2776">
        <f>IF(ISNA(VLOOKUP(B2776,criteria!$U$2:$U$174,1,0)),0,1)</f>
        <v>1</v>
      </c>
      <c r="G2776" t="s">
        <v>636</v>
      </c>
      <c r="H2776" t="s">
        <v>636</v>
      </c>
      <c r="N2776">
        <v>13126</v>
      </c>
      <c r="O2776" t="s">
        <v>130</v>
      </c>
      <c r="V2776">
        <v>21560014</v>
      </c>
      <c r="Y2776">
        <v>29198</v>
      </c>
      <c r="Z2776">
        <v>4467162</v>
      </c>
      <c r="AA2776">
        <v>42696872</v>
      </c>
      <c r="AB2776">
        <v>3515070</v>
      </c>
      <c r="AC2776">
        <v>284788</v>
      </c>
      <c r="AF2776">
        <v>94970688</v>
      </c>
      <c r="AG2776">
        <v>22735574</v>
      </c>
      <c r="AH2776">
        <v>1062466</v>
      </c>
      <c r="AI2776">
        <v>907184</v>
      </c>
      <c r="AJ2776">
        <v>1969650</v>
      </c>
      <c r="AK2776">
        <v>4315695</v>
      </c>
      <c r="AL2776">
        <v>4367903</v>
      </c>
      <c r="AM2776">
        <v>86982232</v>
      </c>
      <c r="AN2776">
        <v>30525906</v>
      </c>
      <c r="AO2776">
        <v>8547441</v>
      </c>
    </row>
    <row r="2777" spans="1:52">
      <c r="A2777">
        <v>1993</v>
      </c>
      <c r="B2777">
        <v>196194</v>
      </c>
      <c r="C2777" t="s">
        <v>258</v>
      </c>
      <c r="D2777" t="s">
        <v>129</v>
      </c>
      <c r="E2777">
        <f t="shared" si="43"/>
        <v>0</v>
      </c>
      <c r="F2777">
        <f>IF(ISNA(VLOOKUP(B2777,criteria!$U$2:$U$174,1,0)),0,1)</f>
        <v>1</v>
      </c>
      <c r="G2777" t="s">
        <v>636</v>
      </c>
      <c r="H2777" t="s">
        <v>636</v>
      </c>
      <c r="N2777">
        <v>13126</v>
      </c>
      <c r="O2777" t="s">
        <v>130</v>
      </c>
      <c r="V2777">
        <v>22928944</v>
      </c>
      <c r="Y2777">
        <v>28267</v>
      </c>
      <c r="Z2777">
        <v>4655448</v>
      </c>
      <c r="AA2777">
        <v>35272228</v>
      </c>
      <c r="AB2777">
        <v>3862423</v>
      </c>
      <c r="AC2777">
        <v>552656</v>
      </c>
      <c r="AF2777">
        <v>91654752</v>
      </c>
      <c r="AG2777">
        <v>23884652</v>
      </c>
      <c r="AH2777">
        <v>1457271</v>
      </c>
      <c r="AI2777">
        <v>1062346</v>
      </c>
      <c r="AJ2777">
        <v>2519617</v>
      </c>
      <c r="AK2777">
        <v>4467215</v>
      </c>
      <c r="AL2777">
        <v>4914160</v>
      </c>
      <c r="AM2777">
        <v>87586624</v>
      </c>
      <c r="AN2777">
        <v>32320136</v>
      </c>
      <c r="AO2777">
        <v>9625304</v>
      </c>
    </row>
    <row r="2778" spans="1:52">
      <c r="A2778">
        <v>1994</v>
      </c>
      <c r="B2778">
        <v>196194</v>
      </c>
      <c r="C2778" t="s">
        <v>258</v>
      </c>
      <c r="D2778" t="s">
        <v>129</v>
      </c>
      <c r="E2778">
        <f t="shared" si="43"/>
        <v>0</v>
      </c>
      <c r="F2778">
        <f>IF(ISNA(VLOOKUP(B2778,criteria!$U$2:$U$174,1,0)),0,1)</f>
        <v>1</v>
      </c>
      <c r="G2778" t="s">
        <v>636</v>
      </c>
      <c r="H2778" t="s">
        <v>636</v>
      </c>
      <c r="N2778">
        <v>13126</v>
      </c>
      <c r="O2778" t="s">
        <v>130</v>
      </c>
      <c r="V2778">
        <v>22839264</v>
      </c>
      <c r="Y2778">
        <v>32713</v>
      </c>
      <c r="Z2778">
        <v>5075802</v>
      </c>
      <c r="AA2778">
        <v>40035368</v>
      </c>
      <c r="AB2778">
        <v>3996012</v>
      </c>
      <c r="AC2778">
        <v>786328</v>
      </c>
      <c r="AF2778">
        <v>97595136</v>
      </c>
      <c r="AG2778">
        <v>27683640</v>
      </c>
      <c r="AH2778">
        <v>1424376</v>
      </c>
      <c r="AI2778">
        <v>1322489</v>
      </c>
      <c r="AJ2778">
        <v>2746865</v>
      </c>
      <c r="AK2778">
        <v>4865900</v>
      </c>
      <c r="AL2778">
        <v>5132454</v>
      </c>
      <c r="AM2778">
        <v>94582072</v>
      </c>
      <c r="AN2778">
        <v>34867944</v>
      </c>
      <c r="AO2778">
        <v>10498479</v>
      </c>
    </row>
    <row r="2779" spans="1:52">
      <c r="A2779">
        <v>1995</v>
      </c>
      <c r="B2779">
        <v>196194</v>
      </c>
      <c r="C2779" t="s">
        <v>258</v>
      </c>
      <c r="D2779" t="s">
        <v>129</v>
      </c>
      <c r="E2779">
        <f t="shared" si="43"/>
        <v>0</v>
      </c>
      <c r="F2779">
        <f>IF(ISNA(VLOOKUP(B2779,criteria!$U$2:$U$174,1,0)),0,1)</f>
        <v>1</v>
      </c>
      <c r="G2779" t="s">
        <v>636</v>
      </c>
      <c r="H2779" t="s">
        <v>636</v>
      </c>
      <c r="N2779">
        <v>13126</v>
      </c>
      <c r="O2779" t="s">
        <v>130</v>
      </c>
      <c r="V2779">
        <v>28242256</v>
      </c>
      <c r="Y2779">
        <v>130229</v>
      </c>
      <c r="Z2779">
        <v>5157363</v>
      </c>
      <c r="AA2779">
        <v>35381380</v>
      </c>
      <c r="AB2779">
        <v>4658371</v>
      </c>
      <c r="AC2779">
        <v>810265</v>
      </c>
      <c r="AF2779">
        <v>98152560</v>
      </c>
      <c r="AG2779">
        <v>24799232</v>
      </c>
      <c r="AH2779">
        <v>1243318</v>
      </c>
      <c r="AI2779">
        <v>2075121</v>
      </c>
      <c r="AJ2779">
        <v>3318439</v>
      </c>
      <c r="AK2779">
        <v>4993652</v>
      </c>
      <c r="AL2779">
        <v>5304425</v>
      </c>
      <c r="AM2779">
        <v>92738472</v>
      </c>
      <c r="AN2779">
        <v>34214572</v>
      </c>
      <c r="AO2779">
        <v>10527115</v>
      </c>
    </row>
    <row r="2780" spans="1:52">
      <c r="A2780">
        <v>1996</v>
      </c>
      <c r="B2780">
        <v>196194</v>
      </c>
      <c r="C2780" t="s">
        <v>258</v>
      </c>
      <c r="D2780" t="s">
        <v>129</v>
      </c>
      <c r="E2780">
        <f t="shared" si="43"/>
        <v>0</v>
      </c>
      <c r="F2780">
        <f>IF(ISNA(VLOOKUP(B2780,criteria!$U$2:$U$174,1,0)),0,1)</f>
        <v>1</v>
      </c>
      <c r="G2780" t="s">
        <v>636</v>
      </c>
      <c r="H2780" t="s">
        <v>636</v>
      </c>
      <c r="N2780">
        <v>13126</v>
      </c>
      <c r="O2780" t="s">
        <v>130</v>
      </c>
      <c r="V2780">
        <v>27901826</v>
      </c>
      <c r="Y2780">
        <v>86111</v>
      </c>
      <c r="Z2780">
        <v>5024180</v>
      </c>
      <c r="AA2780">
        <v>36008940</v>
      </c>
      <c r="AB2780">
        <v>5370651</v>
      </c>
      <c r="AC2780">
        <v>775126</v>
      </c>
      <c r="AF2780">
        <v>98481136</v>
      </c>
      <c r="AG2780">
        <v>25618744</v>
      </c>
      <c r="AH2780">
        <v>1597660</v>
      </c>
      <c r="AI2780">
        <v>2296640</v>
      </c>
      <c r="AJ2780">
        <v>3894300</v>
      </c>
      <c r="AK2780">
        <v>5320087</v>
      </c>
      <c r="AL2780">
        <v>5750579</v>
      </c>
      <c r="AM2780">
        <v>93937800</v>
      </c>
      <c r="AN2780">
        <v>35809680</v>
      </c>
      <c r="AO2780">
        <v>11536597</v>
      </c>
      <c r="AT2780">
        <v>786</v>
      </c>
      <c r="AU2780">
        <v>0.58799999999999997</v>
      </c>
    </row>
    <row r="2781" spans="1:52">
      <c r="A2781">
        <v>1997</v>
      </c>
      <c r="B2781">
        <v>196194</v>
      </c>
      <c r="C2781" t="s">
        <v>258</v>
      </c>
      <c r="D2781" t="s">
        <v>129</v>
      </c>
      <c r="E2781">
        <f t="shared" si="43"/>
        <v>0</v>
      </c>
      <c r="F2781">
        <f>IF(ISNA(VLOOKUP(B2781,criteria!$U$2:$U$174,1,0)),0,1)</f>
        <v>1</v>
      </c>
      <c r="G2781" t="s">
        <v>636</v>
      </c>
      <c r="H2781" t="s">
        <v>636</v>
      </c>
      <c r="N2781">
        <v>13126</v>
      </c>
      <c r="O2781" t="s">
        <v>130</v>
      </c>
      <c r="V2781">
        <v>27741908</v>
      </c>
      <c r="Y2781">
        <v>26392</v>
      </c>
      <c r="Z2781">
        <v>5827798</v>
      </c>
      <c r="AA2781">
        <v>39706544</v>
      </c>
      <c r="AB2781">
        <v>4013491</v>
      </c>
      <c r="AC2781">
        <v>671599</v>
      </c>
      <c r="AF2781">
        <v>101074544</v>
      </c>
      <c r="AG2781">
        <v>24742610</v>
      </c>
      <c r="AH2781">
        <v>1459236</v>
      </c>
      <c r="AI2781">
        <v>2354781</v>
      </c>
      <c r="AJ2781">
        <v>3814017</v>
      </c>
      <c r="AK2781">
        <v>5676124</v>
      </c>
      <c r="AL2781">
        <v>6077094</v>
      </c>
      <c r="AM2781">
        <v>107505168</v>
      </c>
      <c r="AN2781">
        <v>35539384</v>
      </c>
      <c r="AO2781">
        <v>11121030</v>
      </c>
      <c r="AT2781">
        <v>658</v>
      </c>
      <c r="AU2781">
        <v>0.57699999999999996</v>
      </c>
      <c r="AW2781">
        <v>0.193082</v>
      </c>
      <c r="AX2781">
        <v>0.53522000000000003</v>
      </c>
      <c r="AY2781">
        <v>6.4779900000000001E-2</v>
      </c>
      <c r="AZ2781">
        <v>37268</v>
      </c>
    </row>
    <row r="2782" spans="1:52">
      <c r="A2782">
        <v>1998</v>
      </c>
      <c r="B2782">
        <v>196194</v>
      </c>
      <c r="C2782" t="s">
        <v>258</v>
      </c>
      <c r="D2782" t="s">
        <v>129</v>
      </c>
      <c r="E2782">
        <f t="shared" si="43"/>
        <v>0</v>
      </c>
      <c r="F2782">
        <f>IF(ISNA(VLOOKUP(B2782,criteria!$U$2:$U$174,1,0)),0,1)</f>
        <v>1</v>
      </c>
      <c r="G2782" t="s">
        <v>636</v>
      </c>
      <c r="H2782" t="s">
        <v>636</v>
      </c>
      <c r="N2782">
        <v>13126</v>
      </c>
      <c r="O2782" t="s">
        <v>130</v>
      </c>
      <c r="V2782">
        <v>27631632</v>
      </c>
      <c r="Z2782">
        <v>6312443</v>
      </c>
      <c r="AA2782">
        <v>35794668</v>
      </c>
      <c r="AB2782">
        <v>3833852</v>
      </c>
      <c r="AC2782">
        <v>821700</v>
      </c>
      <c r="AF2782">
        <v>98414496</v>
      </c>
      <c r="AG2782">
        <v>25790922</v>
      </c>
      <c r="AH2782">
        <v>1322297</v>
      </c>
      <c r="AI2782">
        <v>2564284</v>
      </c>
      <c r="AJ2782">
        <v>3886581</v>
      </c>
      <c r="AK2782">
        <v>5279274</v>
      </c>
      <c r="AL2782">
        <v>5855870</v>
      </c>
      <c r="AM2782">
        <v>98961728</v>
      </c>
      <c r="AN2782">
        <v>37351724</v>
      </c>
      <c r="AO2782">
        <v>10464602</v>
      </c>
      <c r="AT2782">
        <v>800</v>
      </c>
      <c r="AU2782">
        <v>0.57399999999999995</v>
      </c>
      <c r="AW2782">
        <v>0.19100800000000001</v>
      </c>
      <c r="AX2782">
        <v>0.53802000000000005</v>
      </c>
      <c r="AY2782">
        <v>6.3367499999999993E-2</v>
      </c>
      <c r="AZ2782">
        <v>36644</v>
      </c>
    </row>
    <row r="2783" spans="1:52">
      <c r="A2783">
        <v>1999</v>
      </c>
      <c r="B2783">
        <v>196194</v>
      </c>
      <c r="C2783" t="s">
        <v>258</v>
      </c>
      <c r="D2783" t="s">
        <v>129</v>
      </c>
      <c r="E2783">
        <f t="shared" si="43"/>
        <v>0</v>
      </c>
      <c r="F2783">
        <f>IF(ISNA(VLOOKUP(B2783,criteria!$U$2:$U$174,1,0)),0,1)</f>
        <v>1</v>
      </c>
      <c r="G2783" t="s">
        <v>636</v>
      </c>
      <c r="H2783" t="s">
        <v>636</v>
      </c>
      <c r="N2783">
        <v>13126</v>
      </c>
      <c r="O2783" t="s">
        <v>130</v>
      </c>
      <c r="V2783">
        <v>28038152</v>
      </c>
      <c r="Y2783">
        <v>13958</v>
      </c>
      <c r="Z2783">
        <v>6179557</v>
      </c>
      <c r="AA2783">
        <v>35863336</v>
      </c>
      <c r="AB2783">
        <v>3477396</v>
      </c>
      <c r="AC2783">
        <v>690183</v>
      </c>
      <c r="AF2783">
        <v>100545120</v>
      </c>
      <c r="AG2783">
        <v>26414652</v>
      </c>
      <c r="AH2783">
        <v>1482448</v>
      </c>
      <c r="AI2783">
        <v>2647428</v>
      </c>
      <c r="AJ2783">
        <v>4129876</v>
      </c>
      <c r="AK2783">
        <v>5637185</v>
      </c>
      <c r="AL2783">
        <v>6582862</v>
      </c>
      <c r="AM2783">
        <v>99632656</v>
      </c>
      <c r="AN2783">
        <v>38188320</v>
      </c>
      <c r="AO2783">
        <v>10915884</v>
      </c>
      <c r="AW2783">
        <v>0.18301400000000001</v>
      </c>
      <c r="AX2783">
        <v>0.55835599999999996</v>
      </c>
      <c r="AY2783">
        <v>7.1506899999999998E-2</v>
      </c>
      <c r="AZ2783">
        <v>39575</v>
      </c>
    </row>
    <row r="2784" spans="1:52">
      <c r="A2784">
        <v>2000</v>
      </c>
      <c r="B2784">
        <v>196194</v>
      </c>
      <c r="C2784" t="s">
        <v>258</v>
      </c>
      <c r="D2784" t="s">
        <v>129</v>
      </c>
      <c r="E2784">
        <f t="shared" si="43"/>
        <v>0</v>
      </c>
      <c r="F2784">
        <f>IF(ISNA(VLOOKUP(B2784,criteria!$U$2:$U$174,1,0)),0,1)</f>
        <v>1</v>
      </c>
      <c r="G2784" t="s">
        <v>636</v>
      </c>
      <c r="H2784" t="s">
        <v>636</v>
      </c>
      <c r="N2784">
        <v>13126</v>
      </c>
      <c r="O2784" t="s">
        <v>130</v>
      </c>
      <c r="V2784">
        <v>28808544</v>
      </c>
      <c r="Y2784">
        <v>16612</v>
      </c>
      <c r="Z2784">
        <v>6872992</v>
      </c>
      <c r="AA2784">
        <v>41127000</v>
      </c>
      <c r="AB2784">
        <v>3601882</v>
      </c>
      <c r="AC2784">
        <v>777069</v>
      </c>
      <c r="AF2784">
        <v>109446352</v>
      </c>
      <c r="AG2784">
        <v>29588218</v>
      </c>
      <c r="AH2784">
        <v>1778585</v>
      </c>
      <c r="AI2784">
        <v>2092388</v>
      </c>
      <c r="AJ2784">
        <v>3870973</v>
      </c>
      <c r="AK2784">
        <v>5029650</v>
      </c>
      <c r="AL2784">
        <v>6092911</v>
      </c>
      <c r="AM2784">
        <v>112899336</v>
      </c>
      <c r="AN2784">
        <v>39471844</v>
      </c>
      <c r="AO2784">
        <v>11283007</v>
      </c>
      <c r="AW2784">
        <v>0.18467600000000001</v>
      </c>
      <c r="AX2784">
        <v>0.56195499999999998</v>
      </c>
      <c r="AY2784">
        <v>7.1069999999999994E-2</v>
      </c>
      <c r="AZ2784">
        <v>43207</v>
      </c>
    </row>
    <row r="2785" spans="1:52">
      <c r="A2785">
        <v>2001</v>
      </c>
      <c r="B2785">
        <v>196194</v>
      </c>
      <c r="C2785" t="s">
        <v>258</v>
      </c>
      <c r="D2785" t="s">
        <v>129</v>
      </c>
      <c r="E2785">
        <f t="shared" si="43"/>
        <v>1</v>
      </c>
      <c r="F2785">
        <f>IF(ISNA(VLOOKUP(B2785,criteria!$U$2:$U$174,1,0)),0,1)</f>
        <v>1</v>
      </c>
      <c r="G2785">
        <v>0.57936911727295859</v>
      </c>
      <c r="H2785">
        <v>0.27749725576289791</v>
      </c>
      <c r="I2785">
        <v>7862</v>
      </c>
      <c r="J2785">
        <v>4555</v>
      </c>
      <c r="K2785">
        <v>1235</v>
      </c>
      <c r="L2785">
        <v>29</v>
      </c>
      <c r="M2785">
        <v>1264</v>
      </c>
      <c r="N2785">
        <v>13126</v>
      </c>
      <c r="O2785" t="s">
        <v>130</v>
      </c>
      <c r="V2785">
        <v>30604884</v>
      </c>
      <c r="Y2785">
        <v>27795</v>
      </c>
      <c r="Z2785">
        <v>8147004</v>
      </c>
      <c r="AA2785">
        <v>46188380</v>
      </c>
      <c r="AB2785">
        <v>3561432</v>
      </c>
      <c r="AC2785">
        <v>354382</v>
      </c>
      <c r="AF2785">
        <v>120102488</v>
      </c>
      <c r="AG2785">
        <v>29922804</v>
      </c>
      <c r="AH2785">
        <v>1655573</v>
      </c>
      <c r="AI2785">
        <v>2969469</v>
      </c>
      <c r="AJ2785">
        <v>4625042</v>
      </c>
      <c r="AK2785">
        <v>5838659</v>
      </c>
      <c r="AL2785">
        <v>6646213</v>
      </c>
      <c r="AM2785">
        <v>113345176</v>
      </c>
      <c r="AN2785">
        <v>40629260</v>
      </c>
      <c r="AO2785">
        <v>12422710</v>
      </c>
      <c r="AT2785">
        <v>647</v>
      </c>
      <c r="AU2785">
        <v>0.51600000000000001</v>
      </c>
      <c r="AW2785">
        <v>0.17399100000000001</v>
      </c>
      <c r="AX2785">
        <v>0.55058799999999997</v>
      </c>
      <c r="AY2785">
        <v>6.5917199999999995E-2</v>
      </c>
      <c r="AZ2785">
        <v>45570.5</v>
      </c>
    </row>
    <row r="2786" spans="1:52">
      <c r="A2786">
        <v>2002</v>
      </c>
      <c r="B2786">
        <v>196194</v>
      </c>
      <c r="C2786" t="s">
        <v>258</v>
      </c>
      <c r="D2786" t="s">
        <v>129</v>
      </c>
      <c r="E2786">
        <f t="shared" si="43"/>
        <v>1</v>
      </c>
      <c r="F2786">
        <f>IF(ISNA(VLOOKUP(B2786,criteria!$U$2:$U$174,1,0)),0,1)</f>
        <v>1</v>
      </c>
      <c r="G2786">
        <v>0.56966025809849885</v>
      </c>
      <c r="H2786">
        <v>0.31992602866389275</v>
      </c>
      <c r="I2786">
        <v>7594</v>
      </c>
      <c r="J2786">
        <v>4326</v>
      </c>
      <c r="K2786">
        <v>1384</v>
      </c>
      <c r="L2786">
        <v>0</v>
      </c>
      <c r="M2786">
        <v>1384</v>
      </c>
      <c r="N2786">
        <v>13126</v>
      </c>
      <c r="O2786" t="s">
        <v>130</v>
      </c>
      <c r="V2786">
        <v>31701952</v>
      </c>
      <c r="W2786">
        <v>21932668</v>
      </c>
      <c r="Y2786">
        <v>3806092</v>
      </c>
      <c r="Z2786">
        <v>9520948</v>
      </c>
      <c r="AA2786">
        <v>45743552</v>
      </c>
      <c r="AC2786">
        <v>525871</v>
      </c>
      <c r="AD2786">
        <v>73716640</v>
      </c>
      <c r="AE2786">
        <v>35276120</v>
      </c>
      <c r="AF2786">
        <v>110151104</v>
      </c>
      <c r="AG2786">
        <v>37558384</v>
      </c>
      <c r="AH2786">
        <v>2228158.25</v>
      </c>
      <c r="AI2786">
        <v>3421911.5</v>
      </c>
      <c r="AJ2786">
        <v>5650070</v>
      </c>
      <c r="AK2786">
        <v>6794276</v>
      </c>
      <c r="AL2786">
        <v>7863833</v>
      </c>
      <c r="AM2786">
        <v>111357696</v>
      </c>
      <c r="AN2786">
        <v>43381352</v>
      </c>
      <c r="AO2786">
        <v>14678406</v>
      </c>
      <c r="AP2786">
        <v>3992136</v>
      </c>
      <c r="AQ2786">
        <v>4023949</v>
      </c>
      <c r="AR2786">
        <v>110151104</v>
      </c>
      <c r="AS2786">
        <v>111357696</v>
      </c>
      <c r="AT2786">
        <v>697</v>
      </c>
      <c r="AU2786">
        <v>0.56299999999999994</v>
      </c>
      <c r="AW2786">
        <v>0.15440999999999999</v>
      </c>
      <c r="AX2786">
        <v>0.54947500000000005</v>
      </c>
      <c r="AY2786">
        <v>5.8148100000000001E-2</v>
      </c>
      <c r="AZ2786">
        <v>47282</v>
      </c>
    </row>
    <row r="2787" spans="1:52">
      <c r="A2787">
        <v>2003</v>
      </c>
      <c r="B2787">
        <v>196194</v>
      </c>
      <c r="C2787" t="s">
        <v>258</v>
      </c>
      <c r="D2787" t="s">
        <v>129</v>
      </c>
      <c r="E2787">
        <f t="shared" si="43"/>
        <v>1</v>
      </c>
      <c r="F2787">
        <f>IF(ISNA(VLOOKUP(B2787,criteria!$U$2:$U$174,1,0)),0,1)</f>
        <v>1</v>
      </c>
      <c r="G2787">
        <v>0.56776015057811235</v>
      </c>
      <c r="H2787">
        <v>0.32299313284394982</v>
      </c>
      <c r="I2787">
        <v>7438</v>
      </c>
      <c r="J2787">
        <v>4223</v>
      </c>
      <c r="K2787">
        <v>1345</v>
      </c>
      <c r="L2787">
        <v>19</v>
      </c>
      <c r="M2787">
        <v>1364</v>
      </c>
      <c r="N2787">
        <v>13126</v>
      </c>
      <c r="O2787" t="s">
        <v>130</v>
      </c>
      <c r="V2787">
        <v>38655004</v>
      </c>
      <c r="W2787">
        <v>26998624</v>
      </c>
      <c r="Y2787">
        <v>3640332</v>
      </c>
      <c r="Z2787">
        <v>9636468</v>
      </c>
      <c r="AA2787">
        <v>48448292</v>
      </c>
      <c r="AC2787">
        <v>112181</v>
      </c>
      <c r="AD2787">
        <v>82824176</v>
      </c>
      <c r="AE2787">
        <v>35858592</v>
      </c>
      <c r="AF2787">
        <v>120483880</v>
      </c>
      <c r="AG2787">
        <v>40113304</v>
      </c>
      <c r="AH2787">
        <v>2258846</v>
      </c>
      <c r="AI2787">
        <v>4027404.5</v>
      </c>
      <c r="AJ2787">
        <v>6286250.5</v>
      </c>
      <c r="AK2787">
        <v>8403088</v>
      </c>
      <c r="AL2787">
        <v>8674901</v>
      </c>
      <c r="AM2787">
        <v>118789104</v>
      </c>
      <c r="AN2787">
        <v>43272952</v>
      </c>
      <c r="AO2787">
        <v>14473033</v>
      </c>
      <c r="AP2787">
        <v>2431100</v>
      </c>
      <c r="AQ2787">
        <v>2988384</v>
      </c>
      <c r="AR2787">
        <v>120483880</v>
      </c>
      <c r="AS2787">
        <v>118789104</v>
      </c>
      <c r="AT2787">
        <v>650</v>
      </c>
      <c r="AU2787">
        <v>0.55000000000000004</v>
      </c>
      <c r="AW2787">
        <v>0.14887</v>
      </c>
      <c r="AX2787">
        <v>0.549234</v>
      </c>
      <c r="AY2787">
        <v>5.5338999999999999E-2</v>
      </c>
      <c r="AZ2787">
        <v>48749</v>
      </c>
    </row>
    <row r="2788" spans="1:52">
      <c r="A2788">
        <v>2004</v>
      </c>
      <c r="B2788">
        <v>196194</v>
      </c>
      <c r="C2788" t="s">
        <v>258</v>
      </c>
      <c r="D2788" t="s">
        <v>129</v>
      </c>
      <c r="E2788">
        <f t="shared" si="43"/>
        <v>1</v>
      </c>
      <c r="F2788">
        <f>IF(ISNA(VLOOKUP(B2788,criteria!$U$2:$U$174,1,0)),0,1)</f>
        <v>1</v>
      </c>
      <c r="G2788">
        <v>0.56922250570699606</v>
      </c>
      <c r="H2788">
        <v>0.34088228355744277</v>
      </c>
      <c r="I2788">
        <v>7447</v>
      </c>
      <c r="J2788">
        <v>4239</v>
      </c>
      <c r="K2788">
        <v>1370</v>
      </c>
      <c r="L2788">
        <v>75</v>
      </c>
      <c r="M2788">
        <v>1445</v>
      </c>
      <c r="N2788">
        <v>13126</v>
      </c>
      <c r="O2788" t="s">
        <v>130</v>
      </c>
      <c r="P2788" t="s">
        <v>50</v>
      </c>
      <c r="V2788">
        <v>39768960</v>
      </c>
      <c r="W2788">
        <v>27866708</v>
      </c>
      <c r="Y2788">
        <v>3641460</v>
      </c>
      <c r="Z2788">
        <v>9440449</v>
      </c>
      <c r="AA2788">
        <v>49188288</v>
      </c>
      <c r="AB2788">
        <v>214700</v>
      </c>
      <c r="AC2788">
        <v>341828</v>
      </c>
      <c r="AD2788">
        <v>84215568</v>
      </c>
      <c r="AE2788">
        <v>38188052</v>
      </c>
      <c r="AF2788">
        <v>123816160</v>
      </c>
      <c r="AG2788">
        <v>42636316</v>
      </c>
      <c r="AH2788">
        <v>1920131</v>
      </c>
      <c r="AI2788">
        <v>3430125</v>
      </c>
      <c r="AJ2788">
        <v>5350256</v>
      </c>
      <c r="AK2788">
        <v>8648756</v>
      </c>
      <c r="AL2788">
        <v>9808009</v>
      </c>
      <c r="AM2788">
        <v>121948224</v>
      </c>
      <c r="AN2788">
        <v>44446680</v>
      </c>
      <c r="AO2788">
        <v>17647496</v>
      </c>
      <c r="AP2788">
        <v>2988384</v>
      </c>
      <c r="AQ2788">
        <v>3188394</v>
      </c>
      <c r="AR2788">
        <v>123816160</v>
      </c>
      <c r="AS2788">
        <v>121948224</v>
      </c>
      <c r="AT2788">
        <v>668</v>
      </c>
      <c r="AU2788">
        <v>0.54300000000000004</v>
      </c>
      <c r="AW2788">
        <v>0.14988199999999999</v>
      </c>
      <c r="AX2788">
        <v>0.55453799999999998</v>
      </c>
      <c r="AY2788">
        <v>5.51923E-2</v>
      </c>
      <c r="AZ2788">
        <v>48897</v>
      </c>
    </row>
    <row r="2789" spans="1:52">
      <c r="A2789">
        <v>2005</v>
      </c>
      <c r="B2789">
        <v>196194</v>
      </c>
      <c r="C2789" t="s">
        <v>195</v>
      </c>
      <c r="D2789" t="s">
        <v>129</v>
      </c>
      <c r="E2789">
        <f t="shared" si="43"/>
        <v>1</v>
      </c>
      <c r="F2789">
        <f>IF(ISNA(VLOOKUP(B2789,criteria!$U$2:$U$174,1,0)),0,1)</f>
        <v>1</v>
      </c>
      <c r="G2789">
        <v>0.57299801455989408</v>
      </c>
      <c r="H2789">
        <v>0.3324093324093324</v>
      </c>
      <c r="I2789">
        <v>7555</v>
      </c>
      <c r="J2789">
        <v>4329</v>
      </c>
      <c r="K2789">
        <v>1356</v>
      </c>
      <c r="L2789">
        <v>83</v>
      </c>
      <c r="M2789">
        <v>1439</v>
      </c>
      <c r="N2789">
        <v>13126</v>
      </c>
      <c r="O2789" t="s">
        <v>130</v>
      </c>
      <c r="P2789" t="s">
        <v>50</v>
      </c>
      <c r="Q2789" t="s">
        <v>52</v>
      </c>
      <c r="V2789">
        <v>40249112</v>
      </c>
      <c r="W2789">
        <v>28292410</v>
      </c>
      <c r="Y2789">
        <v>6247349</v>
      </c>
      <c r="Z2789">
        <v>9712858</v>
      </c>
      <c r="AA2789">
        <v>60683048</v>
      </c>
      <c r="AB2789">
        <v>361394</v>
      </c>
      <c r="AC2789">
        <v>120855</v>
      </c>
      <c r="AD2789">
        <v>91419216</v>
      </c>
      <c r="AE2789">
        <v>47983772</v>
      </c>
      <c r="AF2789">
        <v>144696880</v>
      </c>
      <c r="AG2789">
        <v>48122948</v>
      </c>
      <c r="AH2789">
        <v>1788733.25</v>
      </c>
      <c r="AI2789">
        <v>5095174.5</v>
      </c>
      <c r="AJ2789">
        <v>6883908</v>
      </c>
      <c r="AK2789">
        <v>9813739</v>
      </c>
      <c r="AL2789">
        <v>9536692</v>
      </c>
      <c r="AM2789">
        <v>136114112</v>
      </c>
      <c r="AN2789">
        <v>45209196</v>
      </c>
      <c r="AO2789">
        <v>19294192</v>
      </c>
      <c r="AP2789">
        <v>3188394</v>
      </c>
      <c r="AQ2789">
        <v>3408984</v>
      </c>
      <c r="AR2789">
        <v>144696880</v>
      </c>
      <c r="AS2789">
        <v>136114112</v>
      </c>
      <c r="AT2789">
        <v>648</v>
      </c>
      <c r="AU2789">
        <v>0.52</v>
      </c>
      <c r="AW2789">
        <v>0.139901</v>
      </c>
      <c r="AX2789">
        <v>0.543103</v>
      </c>
      <c r="AY2789">
        <v>4.4581299999999997E-2</v>
      </c>
      <c r="AZ2789">
        <v>49799.5</v>
      </c>
    </row>
    <row r="2790" spans="1:52">
      <c r="A2790">
        <v>2006</v>
      </c>
      <c r="B2790">
        <v>196194</v>
      </c>
      <c r="C2790" t="s">
        <v>195</v>
      </c>
      <c r="D2790" t="s">
        <v>129</v>
      </c>
      <c r="E2790">
        <f t="shared" si="43"/>
        <v>1</v>
      </c>
      <c r="F2790">
        <f>IF(ISNA(VLOOKUP(B2790,criteria!$U$2:$U$174,1,0)),0,1)</f>
        <v>1</v>
      </c>
      <c r="G2790">
        <v>0.51764705882352946</v>
      </c>
      <c r="H2790">
        <v>0.32454545454545453</v>
      </c>
      <c r="I2790">
        <v>8500</v>
      </c>
      <c r="J2790">
        <v>4400</v>
      </c>
      <c r="K2790">
        <v>1345</v>
      </c>
      <c r="L2790">
        <v>83</v>
      </c>
      <c r="M2790">
        <v>1428</v>
      </c>
      <c r="N2790">
        <v>13126</v>
      </c>
      <c r="O2790" t="s">
        <v>130</v>
      </c>
      <c r="P2790" t="s">
        <v>50</v>
      </c>
      <c r="Q2790" t="s">
        <v>52</v>
      </c>
      <c r="V2790">
        <v>39697948</v>
      </c>
      <c r="W2790">
        <v>27816170</v>
      </c>
      <c r="Y2790">
        <v>3982787</v>
      </c>
      <c r="Z2790">
        <v>10355620</v>
      </c>
      <c r="AA2790">
        <v>64546996</v>
      </c>
      <c r="AB2790">
        <v>157778</v>
      </c>
      <c r="AC2790">
        <v>629993</v>
      </c>
      <c r="AD2790">
        <v>91269632</v>
      </c>
      <c r="AE2790">
        <v>54663320</v>
      </c>
      <c r="AF2790">
        <v>146795296</v>
      </c>
      <c r="AG2790">
        <v>54391812</v>
      </c>
      <c r="AH2790">
        <v>1850667.75</v>
      </c>
      <c r="AI2790">
        <v>3987213.75</v>
      </c>
      <c r="AJ2790">
        <v>5837881.5</v>
      </c>
      <c r="AK2790">
        <v>12089455</v>
      </c>
      <c r="AL2790">
        <v>10853845</v>
      </c>
      <c r="AM2790">
        <v>149601680</v>
      </c>
      <c r="AN2790">
        <v>46745780</v>
      </c>
      <c r="AO2790">
        <v>29015170</v>
      </c>
      <c r="AP2790">
        <v>3408984</v>
      </c>
      <c r="AQ2790">
        <v>5246593</v>
      </c>
      <c r="AR2790">
        <v>146795296</v>
      </c>
      <c r="AS2790">
        <v>149601680</v>
      </c>
      <c r="AT2790">
        <v>706</v>
      </c>
      <c r="AU2790">
        <v>0.53900000000000003</v>
      </c>
      <c r="AW2790">
        <v>0.12550600000000001</v>
      </c>
      <c r="AX2790">
        <v>0.53744899999999995</v>
      </c>
      <c r="AY2790">
        <v>3.6437200000000003E-2</v>
      </c>
      <c r="AZ2790">
        <v>51874</v>
      </c>
    </row>
    <row r="2791" spans="1:52">
      <c r="A2791">
        <v>2007</v>
      </c>
      <c r="B2791">
        <v>196194</v>
      </c>
      <c r="C2791" t="s">
        <v>195</v>
      </c>
      <c r="D2791" t="s">
        <v>129</v>
      </c>
      <c r="E2791">
        <f t="shared" si="43"/>
        <v>1</v>
      </c>
      <c r="F2791">
        <f>IF(ISNA(VLOOKUP(B2791,criteria!$U$2:$U$174,1,0)),0,1)</f>
        <v>1</v>
      </c>
      <c r="G2791">
        <v>0.5</v>
      </c>
      <c r="H2791">
        <v>0.29319148936170214</v>
      </c>
      <c r="I2791">
        <v>9400</v>
      </c>
      <c r="J2791">
        <v>4700</v>
      </c>
      <c r="K2791">
        <v>1378</v>
      </c>
      <c r="M2791">
        <v>1378</v>
      </c>
      <c r="N2791">
        <v>13126</v>
      </c>
      <c r="O2791" t="s">
        <v>130</v>
      </c>
      <c r="P2791" t="s">
        <v>50</v>
      </c>
      <c r="Q2791" t="s">
        <v>52</v>
      </c>
      <c r="V2791">
        <v>39083216</v>
      </c>
      <c r="W2791">
        <v>27262456</v>
      </c>
      <c r="Y2791">
        <v>3704737</v>
      </c>
      <c r="Z2791">
        <v>10079173</v>
      </c>
      <c r="AA2791">
        <v>70621752</v>
      </c>
      <c r="AB2791">
        <v>170119</v>
      </c>
      <c r="AC2791">
        <v>220787</v>
      </c>
      <c r="AD2791">
        <v>92702488</v>
      </c>
      <c r="AE2791">
        <v>60103272</v>
      </c>
      <c r="AF2791">
        <v>153264672</v>
      </c>
      <c r="AG2791">
        <v>55491868</v>
      </c>
      <c r="AH2791">
        <v>1990397.63</v>
      </c>
      <c r="AI2791">
        <v>5885925</v>
      </c>
      <c r="AJ2791">
        <v>7876322.5</v>
      </c>
      <c r="AK2791">
        <v>13571763</v>
      </c>
      <c r="AL2791">
        <v>11643355</v>
      </c>
      <c r="AM2791">
        <v>161895680</v>
      </c>
      <c r="AN2791">
        <v>48913492</v>
      </c>
      <c r="AO2791">
        <v>29531838</v>
      </c>
      <c r="AP2791">
        <v>5246593</v>
      </c>
      <c r="AQ2791">
        <v>5676884</v>
      </c>
      <c r="AR2791">
        <v>153264672</v>
      </c>
      <c r="AS2791">
        <v>161895680</v>
      </c>
      <c r="AT2791">
        <v>762</v>
      </c>
      <c r="AU2791">
        <v>0.56899999999999995</v>
      </c>
      <c r="AW2791">
        <v>0.117211</v>
      </c>
      <c r="AX2791">
        <v>0.54417800000000005</v>
      </c>
      <c r="AY2791">
        <v>3.8815099999999998E-2</v>
      </c>
      <c r="AZ2791">
        <v>55871.5</v>
      </c>
    </row>
    <row r="2792" spans="1:52">
      <c r="A2792">
        <v>2008</v>
      </c>
      <c r="B2792">
        <v>196194</v>
      </c>
      <c r="C2792" t="s">
        <v>195</v>
      </c>
      <c r="D2792" t="s">
        <v>129</v>
      </c>
      <c r="E2792">
        <f t="shared" si="43"/>
        <v>1</v>
      </c>
      <c r="F2792">
        <f>IF(ISNA(VLOOKUP(B2792,criteria!$U$2:$U$174,1,0)),0,1)</f>
        <v>1</v>
      </c>
      <c r="G2792">
        <v>0.46984445559458105</v>
      </c>
      <c r="H2792">
        <v>0.31375480563861596</v>
      </c>
      <c r="I2792">
        <v>9965</v>
      </c>
      <c r="J2792">
        <v>4682</v>
      </c>
      <c r="K2792">
        <v>1461</v>
      </c>
      <c r="L2792">
        <v>8</v>
      </c>
      <c r="M2792">
        <v>1469</v>
      </c>
      <c r="N2792">
        <v>13126</v>
      </c>
      <c r="O2792" t="s">
        <v>130</v>
      </c>
      <c r="P2792" t="s">
        <v>50</v>
      </c>
      <c r="Q2792" t="s">
        <v>52</v>
      </c>
      <c r="V2792">
        <v>42444572</v>
      </c>
      <c r="W2792">
        <v>30156826</v>
      </c>
      <c r="Y2792">
        <v>2642425</v>
      </c>
      <c r="Z2792">
        <v>10786558</v>
      </c>
      <c r="AA2792">
        <v>67268624</v>
      </c>
      <c r="AB2792">
        <v>132297</v>
      </c>
      <c r="AC2792">
        <v>81215</v>
      </c>
      <c r="AD2792">
        <v>82723952</v>
      </c>
      <c r="AE2792">
        <v>73063984</v>
      </c>
      <c r="AF2792">
        <v>156487920</v>
      </c>
      <c r="AG2792">
        <v>57224660</v>
      </c>
      <c r="AH2792">
        <v>2289101</v>
      </c>
      <c r="AI2792">
        <v>3669982.5</v>
      </c>
      <c r="AJ2792">
        <v>5959083.5</v>
      </c>
      <c r="AK2792">
        <v>12688659</v>
      </c>
      <c r="AL2792">
        <v>11538160</v>
      </c>
      <c r="AM2792">
        <v>171206528</v>
      </c>
      <c r="AN2792">
        <v>52268736</v>
      </c>
      <c r="AO2792">
        <v>29074852</v>
      </c>
      <c r="AP2792">
        <v>7315267</v>
      </c>
      <c r="AQ2792">
        <v>6456232</v>
      </c>
      <c r="AR2792">
        <v>156487920</v>
      </c>
      <c r="AS2792">
        <v>171206528</v>
      </c>
      <c r="AT2792">
        <v>748</v>
      </c>
      <c r="AU2792">
        <v>0.56599999999999995</v>
      </c>
      <c r="AW2792">
        <v>0.11210100000000001</v>
      </c>
      <c r="AX2792">
        <v>0.53823299999999996</v>
      </c>
      <c r="AY2792">
        <v>3.5882200000000003E-2</v>
      </c>
      <c r="AZ2792">
        <v>60730</v>
      </c>
    </row>
    <row r="2793" spans="1:52">
      <c r="A2793">
        <v>2009</v>
      </c>
      <c r="B2793">
        <v>196194</v>
      </c>
      <c r="C2793" t="s">
        <v>195</v>
      </c>
      <c r="D2793" t="s">
        <v>129</v>
      </c>
      <c r="E2793">
        <f t="shared" si="43"/>
        <v>1</v>
      </c>
      <c r="F2793">
        <f>IF(ISNA(VLOOKUP(B2793,criteria!$U$2:$U$174,1,0)),0,1)</f>
        <v>1</v>
      </c>
      <c r="G2793">
        <v>0.46817660550458717</v>
      </c>
      <c r="H2793">
        <v>0.28393549704021231</v>
      </c>
      <c r="I2793">
        <v>10464</v>
      </c>
      <c r="J2793">
        <v>4899</v>
      </c>
      <c r="K2793">
        <v>1384</v>
      </c>
      <c r="L2793">
        <v>7</v>
      </c>
      <c r="M2793">
        <v>1391</v>
      </c>
      <c r="N2793">
        <v>13126</v>
      </c>
      <c r="O2793" t="s">
        <v>130</v>
      </c>
      <c r="P2793" t="s">
        <v>50</v>
      </c>
      <c r="Q2793" t="s">
        <v>52</v>
      </c>
      <c r="R2793">
        <v>-76.540800000000004</v>
      </c>
      <c r="S2793">
        <v>43.447099999999999</v>
      </c>
      <c r="V2793">
        <v>47545632</v>
      </c>
      <c r="W2793">
        <v>32338648</v>
      </c>
      <c r="Y2793">
        <v>2547228</v>
      </c>
      <c r="Z2793">
        <v>14651173</v>
      </c>
      <c r="AA2793">
        <v>66151748</v>
      </c>
      <c r="AC2793">
        <v>195317</v>
      </c>
      <c r="AD2793">
        <v>88302832</v>
      </c>
      <c r="AE2793">
        <v>74265328</v>
      </c>
      <c r="AF2793">
        <v>162782448</v>
      </c>
      <c r="AG2793">
        <v>63335288</v>
      </c>
      <c r="AH2793">
        <v>1969817</v>
      </c>
      <c r="AI2793">
        <v>3935068</v>
      </c>
      <c r="AJ2793">
        <v>5904885</v>
      </c>
      <c r="AK2793">
        <v>13356676</v>
      </c>
      <c r="AL2793">
        <v>14734710</v>
      </c>
      <c r="AM2793">
        <v>167974240</v>
      </c>
      <c r="AN2793">
        <v>55775016</v>
      </c>
      <c r="AO2793">
        <v>30851774</v>
      </c>
      <c r="AP2793">
        <v>6456232</v>
      </c>
      <c r="AQ2793">
        <v>7617253</v>
      </c>
      <c r="AR2793">
        <v>162782448</v>
      </c>
      <c r="AS2793">
        <v>167974240</v>
      </c>
      <c r="AT2793">
        <v>804</v>
      </c>
      <c r="AU2793">
        <v>0.60099999999999998</v>
      </c>
      <c r="AW2793">
        <v>0.120863</v>
      </c>
      <c r="AX2793">
        <v>0.52758000000000005</v>
      </c>
      <c r="AY2793">
        <v>3.3096300000000002E-2</v>
      </c>
      <c r="AZ2793">
        <v>60878</v>
      </c>
    </row>
    <row r="2794" spans="1:52">
      <c r="A2794">
        <v>2010</v>
      </c>
      <c r="B2794">
        <v>196194</v>
      </c>
      <c r="C2794" t="s">
        <v>195</v>
      </c>
      <c r="D2794" t="s">
        <v>129</v>
      </c>
      <c r="E2794">
        <f t="shared" si="43"/>
        <v>1</v>
      </c>
      <c r="F2794">
        <f>IF(ISNA(VLOOKUP(B2794,criteria!$U$2:$U$174,1,0)),0,1)</f>
        <v>1</v>
      </c>
      <c r="G2794">
        <v>0.47394751746271474</v>
      </c>
      <c r="H2794">
        <v>0.27803226448914559</v>
      </c>
      <c r="I2794">
        <v>10594</v>
      </c>
      <c r="J2794">
        <v>5021</v>
      </c>
      <c r="K2794">
        <v>1392</v>
      </c>
      <c r="L2794">
        <v>4</v>
      </c>
      <c r="M2794">
        <v>1396</v>
      </c>
      <c r="N2794">
        <v>13126</v>
      </c>
      <c r="O2794" t="s">
        <v>130</v>
      </c>
      <c r="P2794" t="s">
        <v>50</v>
      </c>
      <c r="Q2794" t="s">
        <v>52</v>
      </c>
      <c r="R2794">
        <v>-76.540800000000004</v>
      </c>
      <c r="S2794">
        <v>43.447200000000002</v>
      </c>
      <c r="V2794">
        <v>49146916</v>
      </c>
      <c r="W2794">
        <v>33284612</v>
      </c>
      <c r="Y2794">
        <v>2733974</v>
      </c>
      <c r="Z2794">
        <v>16467077</v>
      </c>
      <c r="AA2794">
        <v>69424624</v>
      </c>
      <c r="AC2794">
        <v>928097</v>
      </c>
      <c r="AD2794">
        <v>93980880</v>
      </c>
      <c r="AE2794">
        <v>79448624</v>
      </c>
      <c r="AF2794">
        <v>173451008</v>
      </c>
      <c r="AG2794">
        <v>69209208</v>
      </c>
      <c r="AH2794">
        <v>2038497</v>
      </c>
      <c r="AI2794">
        <v>3668770</v>
      </c>
      <c r="AJ2794">
        <v>5707267</v>
      </c>
      <c r="AK2794">
        <v>13349392</v>
      </c>
      <c r="AL2794">
        <v>15511994</v>
      </c>
      <c r="AM2794">
        <v>183452816</v>
      </c>
      <c r="AN2794">
        <v>58620880</v>
      </c>
      <c r="AO2794">
        <v>37313396</v>
      </c>
      <c r="AP2794">
        <v>7617253</v>
      </c>
      <c r="AQ2794">
        <v>9307394</v>
      </c>
      <c r="AR2794">
        <v>173451008</v>
      </c>
      <c r="AS2794">
        <v>183452816</v>
      </c>
      <c r="AT2794">
        <v>773</v>
      </c>
      <c r="AU2794">
        <v>0.57399999999999995</v>
      </c>
      <c r="AW2794">
        <v>0.12445100000000001</v>
      </c>
      <c r="AX2794">
        <v>0.51927800000000002</v>
      </c>
      <c r="AY2794">
        <v>3.4162999999999999E-2</v>
      </c>
      <c r="AZ2794">
        <v>59505</v>
      </c>
    </row>
    <row r="2795" spans="1:52">
      <c r="A2795">
        <v>2011</v>
      </c>
      <c r="B2795">
        <v>196194</v>
      </c>
      <c r="C2795" t="s">
        <v>195</v>
      </c>
      <c r="D2795" t="s">
        <v>129</v>
      </c>
      <c r="E2795">
        <f t="shared" si="43"/>
        <v>1</v>
      </c>
      <c r="F2795">
        <f>IF(ISNA(VLOOKUP(B2795,criteria!$U$2:$U$174,1,0)),0,1)</f>
        <v>1</v>
      </c>
      <c r="G2795">
        <v>0.48311608334188649</v>
      </c>
      <c r="H2795">
        <v>0.28616953473550033</v>
      </c>
      <c r="I2795">
        <v>9743</v>
      </c>
      <c r="J2795">
        <v>4707</v>
      </c>
      <c r="K2795">
        <v>1343</v>
      </c>
      <c r="L2795">
        <v>4</v>
      </c>
      <c r="M2795">
        <v>1347</v>
      </c>
      <c r="N2795">
        <v>13126</v>
      </c>
      <c r="O2795" t="s">
        <v>130</v>
      </c>
      <c r="P2795" t="s">
        <v>50</v>
      </c>
      <c r="Q2795" t="s">
        <v>52</v>
      </c>
      <c r="R2795">
        <v>-76.543899999999994</v>
      </c>
      <c r="S2795">
        <v>43.453000000000003</v>
      </c>
      <c r="T2795">
        <v>7.5999999999999998E-2</v>
      </c>
      <c r="U2795">
        <v>2120</v>
      </c>
      <c r="V2795">
        <v>51511184</v>
      </c>
      <c r="W2795">
        <v>35358756</v>
      </c>
      <c r="Y2795">
        <v>2301403</v>
      </c>
      <c r="Z2795">
        <v>15603747</v>
      </c>
      <c r="AA2795">
        <v>68152056</v>
      </c>
      <c r="AC2795">
        <v>333092</v>
      </c>
      <c r="AD2795">
        <v>98943088</v>
      </c>
      <c r="AE2795">
        <v>76544576</v>
      </c>
      <c r="AF2795">
        <v>175787664</v>
      </c>
      <c r="AG2795">
        <v>70123968</v>
      </c>
      <c r="AH2795">
        <v>2068138</v>
      </c>
      <c r="AI2795">
        <v>4552270</v>
      </c>
      <c r="AJ2795">
        <v>6620408</v>
      </c>
      <c r="AK2795">
        <v>12881459</v>
      </c>
      <c r="AL2795">
        <v>15837153</v>
      </c>
      <c r="AM2795">
        <v>188970160</v>
      </c>
      <c r="AN2795">
        <v>59677268</v>
      </c>
      <c r="AO2795">
        <v>36324064</v>
      </c>
      <c r="AP2795">
        <v>9307394</v>
      </c>
      <c r="AQ2795">
        <v>9980898</v>
      </c>
      <c r="AR2795">
        <v>175787664</v>
      </c>
      <c r="AS2795">
        <v>188970160</v>
      </c>
      <c r="AT2795">
        <v>777</v>
      </c>
      <c r="AU2795">
        <v>0.57899999999999996</v>
      </c>
      <c r="AW2795">
        <v>0.112704</v>
      </c>
      <c r="AX2795">
        <v>0.51723300000000005</v>
      </c>
      <c r="AY2795">
        <v>2.89308E-2</v>
      </c>
      <c r="AZ2795">
        <v>61069</v>
      </c>
    </row>
    <row r="2796" spans="1:52">
      <c r="A2796">
        <v>2012</v>
      </c>
      <c r="B2796">
        <v>196194</v>
      </c>
      <c r="C2796" t="s">
        <v>195</v>
      </c>
      <c r="D2796" t="s">
        <v>129</v>
      </c>
      <c r="E2796">
        <f t="shared" si="43"/>
        <v>1</v>
      </c>
      <c r="F2796">
        <f>IF(ISNA(VLOOKUP(B2796,criteria!$U$2:$U$174,1,0)),0,1)</f>
        <v>1</v>
      </c>
      <c r="G2796">
        <v>0.48419864559819414</v>
      </c>
      <c r="H2796">
        <v>0.26954863318499683</v>
      </c>
      <c r="I2796">
        <v>9746</v>
      </c>
      <c r="J2796">
        <v>4719</v>
      </c>
      <c r="K2796">
        <v>1270</v>
      </c>
      <c r="L2796">
        <v>2</v>
      </c>
      <c r="M2796">
        <v>1272</v>
      </c>
      <c r="N2796">
        <v>13126</v>
      </c>
      <c r="O2796" t="s">
        <v>130</v>
      </c>
      <c r="P2796" t="s">
        <v>50</v>
      </c>
      <c r="Q2796" t="s">
        <v>52</v>
      </c>
      <c r="R2796">
        <v>-76.543899999999994</v>
      </c>
      <c r="S2796">
        <v>43.453000000000003</v>
      </c>
      <c r="T2796">
        <v>7.0999999999999994E-2</v>
      </c>
      <c r="U2796">
        <v>2133</v>
      </c>
      <c r="V2796">
        <v>53375724</v>
      </c>
      <c r="W2796">
        <v>36616032</v>
      </c>
      <c r="Y2796">
        <v>2495783</v>
      </c>
      <c r="Z2796">
        <v>16426837</v>
      </c>
      <c r="AA2796">
        <v>71760760</v>
      </c>
      <c r="AC2796">
        <v>252946</v>
      </c>
      <c r="AD2796">
        <v>78913160</v>
      </c>
      <c r="AE2796">
        <v>80898072</v>
      </c>
      <c r="AF2796">
        <v>159871600</v>
      </c>
      <c r="AG2796">
        <v>74016784</v>
      </c>
      <c r="AH2796">
        <v>1713875</v>
      </c>
      <c r="AI2796">
        <v>4622711</v>
      </c>
      <c r="AJ2796">
        <v>6336586</v>
      </c>
      <c r="AK2796">
        <v>13715972</v>
      </c>
      <c r="AL2796">
        <v>16581366</v>
      </c>
      <c r="AM2796">
        <v>172888384</v>
      </c>
      <c r="AN2796">
        <v>60907736</v>
      </c>
      <c r="AO2796">
        <v>37138304</v>
      </c>
      <c r="AP2796">
        <v>9980898</v>
      </c>
      <c r="AQ2796">
        <v>16468898</v>
      </c>
      <c r="AR2796">
        <v>159871600</v>
      </c>
      <c r="AS2796">
        <v>172888384</v>
      </c>
      <c r="AT2796">
        <v>800</v>
      </c>
      <c r="AU2796">
        <v>0.57799999999999996</v>
      </c>
      <c r="AW2796">
        <v>0.113242</v>
      </c>
      <c r="AX2796">
        <v>0.52241499999999996</v>
      </c>
      <c r="AY2796">
        <v>2.8763899999999998E-2</v>
      </c>
      <c r="AZ2796">
        <v>58458</v>
      </c>
    </row>
    <row r="2797" spans="1:52">
      <c r="A2797">
        <v>2013</v>
      </c>
      <c r="B2797">
        <v>196194</v>
      </c>
      <c r="C2797" t="s">
        <v>195</v>
      </c>
      <c r="D2797" t="s">
        <v>129</v>
      </c>
      <c r="E2797">
        <f t="shared" si="43"/>
        <v>1</v>
      </c>
      <c r="F2797">
        <f>IF(ISNA(VLOOKUP(B2797,criteria!$U$2:$U$174,1,0)),0,1)</f>
        <v>1</v>
      </c>
      <c r="G2797">
        <v>0.4863298232054874</v>
      </c>
      <c r="H2797">
        <v>0.29956297179181568</v>
      </c>
      <c r="I2797">
        <v>10351</v>
      </c>
      <c r="J2797">
        <v>5034</v>
      </c>
      <c r="K2797">
        <v>1506</v>
      </c>
      <c r="L2797">
        <v>2</v>
      </c>
      <c r="M2797">
        <v>1508</v>
      </c>
      <c r="N2797">
        <v>13126</v>
      </c>
      <c r="O2797" t="s">
        <v>130</v>
      </c>
      <c r="P2797" t="s">
        <v>50</v>
      </c>
      <c r="Q2797" t="s">
        <v>52</v>
      </c>
      <c r="R2797">
        <v>-76.543899999999994</v>
      </c>
      <c r="S2797">
        <v>43.453000000000003</v>
      </c>
      <c r="T2797">
        <v>7.0000000000000007E-2</v>
      </c>
      <c r="U2797">
        <v>2408</v>
      </c>
      <c r="V2797">
        <v>57398232</v>
      </c>
      <c r="W2797">
        <v>39700344</v>
      </c>
      <c r="Y2797">
        <v>3752744</v>
      </c>
      <c r="Z2797">
        <v>17409450</v>
      </c>
      <c r="AA2797">
        <v>82723768</v>
      </c>
      <c r="AC2797">
        <v>512897</v>
      </c>
      <c r="AD2797">
        <v>84970096</v>
      </c>
      <c r="AE2797">
        <v>92124256</v>
      </c>
      <c r="AF2797">
        <v>177123024</v>
      </c>
      <c r="AG2797">
        <v>81543664</v>
      </c>
      <c r="AH2797">
        <v>1642860</v>
      </c>
      <c r="AI2797">
        <v>5100769</v>
      </c>
      <c r="AJ2797">
        <v>6743629</v>
      </c>
      <c r="AK2797">
        <v>14866451</v>
      </c>
      <c r="AL2797">
        <v>18196720</v>
      </c>
      <c r="AM2797">
        <v>189118528</v>
      </c>
      <c r="AN2797">
        <v>63470320</v>
      </c>
      <c r="AO2797">
        <v>40506808</v>
      </c>
      <c r="AP2797">
        <v>16468898</v>
      </c>
      <c r="AQ2797">
        <v>19508754</v>
      </c>
      <c r="AR2797">
        <v>177123024</v>
      </c>
      <c r="AS2797">
        <v>189118528</v>
      </c>
      <c r="AT2797">
        <v>929</v>
      </c>
      <c r="AU2797">
        <v>0.63300000000000001</v>
      </c>
      <c r="AW2797">
        <v>0.101829</v>
      </c>
      <c r="AX2797">
        <v>0.52347999999999995</v>
      </c>
      <c r="AY2797">
        <v>2.6198699999999998E-2</v>
      </c>
      <c r="AZ2797">
        <v>59474</v>
      </c>
    </row>
    <row r="2798" spans="1:52">
      <c r="A2798">
        <v>2014</v>
      </c>
      <c r="B2798">
        <v>196194</v>
      </c>
      <c r="C2798" t="s">
        <v>195</v>
      </c>
      <c r="D2798" t="s">
        <v>129</v>
      </c>
      <c r="E2798">
        <f t="shared" si="43"/>
        <v>1</v>
      </c>
      <c r="F2798">
        <f>IF(ISNA(VLOOKUP(B2798,criteria!$U$2:$U$174,1,0)),0,1)</f>
        <v>1</v>
      </c>
      <c r="G2798">
        <v>0.48366902558519326</v>
      </c>
      <c r="H2798">
        <v>0.26580378915775654</v>
      </c>
      <c r="I2798">
        <v>11022</v>
      </c>
      <c r="J2798">
        <v>5331</v>
      </c>
      <c r="K2798">
        <v>1413</v>
      </c>
      <c r="L2798">
        <v>4</v>
      </c>
      <c r="M2798">
        <v>1417</v>
      </c>
      <c r="T2798">
        <v>5.0999999999999997E-2</v>
      </c>
      <c r="U2798">
        <v>2387</v>
      </c>
      <c r="V2798">
        <v>60370984</v>
      </c>
      <c r="W2798">
        <v>42770272</v>
      </c>
      <c r="Y2798">
        <v>3946979</v>
      </c>
      <c r="Z2798">
        <v>17221640</v>
      </c>
      <c r="AA2798">
        <v>83199336</v>
      </c>
      <c r="AC2798">
        <v>488789</v>
      </c>
      <c r="AD2798">
        <v>88355512</v>
      </c>
      <c r="AE2798">
        <v>92488432</v>
      </c>
      <c r="AF2798">
        <v>180892112</v>
      </c>
      <c r="AG2798">
        <v>84941432</v>
      </c>
      <c r="AH2798">
        <v>1810412</v>
      </c>
      <c r="AI2798">
        <v>4702894</v>
      </c>
      <c r="AJ2798">
        <v>6513306</v>
      </c>
      <c r="AK2798">
        <v>16098519</v>
      </c>
      <c r="AL2798">
        <v>20580362</v>
      </c>
      <c r="AM2798">
        <v>204137728</v>
      </c>
      <c r="AN2798">
        <v>66095136</v>
      </c>
      <c r="AO2798">
        <v>44886396</v>
      </c>
      <c r="AP2798">
        <v>19508754</v>
      </c>
      <c r="AQ2798">
        <v>22945698</v>
      </c>
      <c r="AR2798">
        <v>180892112</v>
      </c>
      <c r="AS2798">
        <v>204137728</v>
      </c>
      <c r="AT2798">
        <v>918</v>
      </c>
      <c r="AU2798">
        <v>0.66400000000000003</v>
      </c>
      <c r="AW2798">
        <v>9.9000199999999997E-2</v>
      </c>
      <c r="AX2798">
        <v>0.51889799999999997</v>
      </c>
      <c r="AY2798">
        <v>2.6335000000000001E-2</v>
      </c>
      <c r="AZ2798">
        <v>59885</v>
      </c>
    </row>
    <row r="2799" spans="1:52">
      <c r="A2799">
        <v>2015</v>
      </c>
      <c r="B2799">
        <v>196194</v>
      </c>
      <c r="C2799" t="s">
        <v>195</v>
      </c>
      <c r="D2799" t="s">
        <v>129</v>
      </c>
      <c r="E2799">
        <f t="shared" si="43"/>
        <v>1</v>
      </c>
      <c r="F2799">
        <f>IF(ISNA(VLOOKUP(B2799,criteria!$U$2:$U$174,1,0)),0,1)</f>
        <v>1</v>
      </c>
      <c r="G2799">
        <v>0.51005971520440974</v>
      </c>
      <c r="H2799">
        <v>0.26765129682997119</v>
      </c>
      <c r="I2799">
        <v>10885</v>
      </c>
      <c r="J2799">
        <v>5552</v>
      </c>
      <c r="K2799">
        <v>1481</v>
      </c>
      <c r="L2799">
        <v>5</v>
      </c>
      <c r="M2799">
        <v>1486</v>
      </c>
      <c r="N2799">
        <v>13126</v>
      </c>
      <c r="O2799" t="s">
        <v>130</v>
      </c>
      <c r="P2799" t="s">
        <v>50</v>
      </c>
      <c r="Q2799" t="s">
        <v>52</v>
      </c>
      <c r="R2799">
        <v>-76.543899999999994</v>
      </c>
      <c r="S2799">
        <v>43.453000000000003</v>
      </c>
      <c r="T2799">
        <v>4.2999999999999997E-2</v>
      </c>
      <c r="U2799">
        <v>2499</v>
      </c>
      <c r="V2799">
        <v>62571936</v>
      </c>
      <c r="W2799">
        <v>43783180</v>
      </c>
      <c r="Y2799">
        <v>3665828</v>
      </c>
      <c r="Z2799">
        <v>16980952</v>
      </c>
      <c r="AA2799">
        <v>85697016</v>
      </c>
      <c r="AC2799">
        <v>1458226</v>
      </c>
      <c r="AD2799">
        <v>89395632</v>
      </c>
      <c r="AE2799">
        <v>95978312</v>
      </c>
      <c r="AF2799">
        <v>185432976</v>
      </c>
      <c r="AG2799">
        <v>86442432</v>
      </c>
      <c r="AH2799">
        <v>1864427</v>
      </c>
      <c r="AI2799">
        <v>4735263</v>
      </c>
      <c r="AJ2799">
        <v>6599690</v>
      </c>
      <c r="AK2799">
        <v>16536895</v>
      </c>
      <c r="AL2799">
        <v>20838908</v>
      </c>
      <c r="AM2799">
        <v>203628352</v>
      </c>
      <c r="AN2799">
        <v>68476944</v>
      </c>
      <c r="AO2799">
        <v>47693272</v>
      </c>
      <c r="AP2799">
        <v>22945698</v>
      </c>
      <c r="AQ2799">
        <v>28781192</v>
      </c>
      <c r="AR2799">
        <v>185432976</v>
      </c>
      <c r="AS2799">
        <v>203628352</v>
      </c>
      <c r="AT2799">
        <v>910</v>
      </c>
      <c r="AU2799">
        <v>0.65700000000000003</v>
      </c>
      <c r="AW2799">
        <v>0.100026</v>
      </c>
      <c r="AX2799">
        <v>0.51230900000000001</v>
      </c>
      <c r="AY2799">
        <v>2.72091E-2</v>
      </c>
      <c r="AZ2799">
        <v>53386</v>
      </c>
    </row>
    <row r="2800" spans="1:52">
      <c r="A2800">
        <v>2016</v>
      </c>
      <c r="B2800">
        <v>196194</v>
      </c>
      <c r="C2800" t="s">
        <v>195</v>
      </c>
      <c r="D2800" t="s">
        <v>129</v>
      </c>
      <c r="E2800">
        <f t="shared" si="43"/>
        <v>1</v>
      </c>
      <c r="F2800">
        <f>IF(ISNA(VLOOKUP(B2800,criteria!$U$2:$U$174,1,0)),0,1)</f>
        <v>1</v>
      </c>
      <c r="G2800">
        <v>0.54521698553429776</v>
      </c>
      <c r="H2800">
        <v>0.24666210201985622</v>
      </c>
      <c r="I2800">
        <v>10715</v>
      </c>
      <c r="J2800">
        <v>5842</v>
      </c>
      <c r="K2800">
        <v>1440</v>
      </c>
      <c r="L2800">
        <v>1</v>
      </c>
      <c r="M2800">
        <v>1441</v>
      </c>
      <c r="N2800">
        <v>13126</v>
      </c>
      <c r="O2800" t="s">
        <v>130</v>
      </c>
      <c r="P2800" t="s">
        <v>50</v>
      </c>
      <c r="Q2800" t="s">
        <v>52</v>
      </c>
      <c r="R2800">
        <v>-76.540800000000004</v>
      </c>
      <c r="S2800">
        <v>43.454300000000003</v>
      </c>
      <c r="T2800">
        <v>4.3999999999999997E-2</v>
      </c>
      <c r="U2800">
        <v>2357</v>
      </c>
      <c r="V2800">
        <v>63602576</v>
      </c>
      <c r="W2800">
        <v>43753392</v>
      </c>
      <c r="Y2800">
        <v>3580401</v>
      </c>
      <c r="Z2800">
        <v>17716538</v>
      </c>
      <c r="AA2800">
        <v>89996544</v>
      </c>
      <c r="AC2800">
        <v>2893068</v>
      </c>
      <c r="AD2800">
        <v>90724000</v>
      </c>
      <c r="AE2800">
        <v>101937952</v>
      </c>
      <c r="AF2800">
        <v>192677632</v>
      </c>
      <c r="AG2800">
        <v>84829040</v>
      </c>
      <c r="AH2800">
        <v>2256404</v>
      </c>
      <c r="AI2800">
        <v>5502662</v>
      </c>
      <c r="AJ2800">
        <v>7759066</v>
      </c>
      <c r="AK2800">
        <v>24293004</v>
      </c>
      <c r="AL2800">
        <v>18972348</v>
      </c>
      <c r="AM2800">
        <v>214143856</v>
      </c>
      <c r="AN2800">
        <v>69305912</v>
      </c>
      <c r="AO2800">
        <v>54675928</v>
      </c>
      <c r="AP2800">
        <v>28781192</v>
      </c>
      <c r="AQ2800">
        <v>32872576</v>
      </c>
      <c r="AR2800">
        <v>192677632</v>
      </c>
      <c r="AS2800">
        <v>214143856</v>
      </c>
      <c r="AT2800">
        <v>876</v>
      </c>
      <c r="AU2800">
        <v>0.65700000000000003</v>
      </c>
      <c r="AW2800">
        <v>9.1859200000000002E-2</v>
      </c>
      <c r="AX2800">
        <v>0.51292599999999999</v>
      </c>
      <c r="AY2800">
        <v>2.4202399999999999E-2</v>
      </c>
      <c r="AZ2800">
        <v>50004.5</v>
      </c>
    </row>
    <row r="2801" spans="1:52">
      <c r="A2801">
        <v>2017</v>
      </c>
      <c r="B2801">
        <v>196194</v>
      </c>
      <c r="C2801" t="s">
        <v>195</v>
      </c>
      <c r="D2801" t="s">
        <v>129</v>
      </c>
      <c r="E2801">
        <f t="shared" si="43"/>
        <v>1</v>
      </c>
      <c r="F2801">
        <f>IF(ISNA(VLOOKUP(B2801,criteria!$U$2:$U$174,1,0)),0,1)</f>
        <v>1</v>
      </c>
      <c r="G2801">
        <v>0.53653960944828172</v>
      </c>
      <c r="H2801">
        <v>0.23251748251748253</v>
      </c>
      <c r="I2801">
        <v>11727</v>
      </c>
      <c r="J2801">
        <v>6292</v>
      </c>
      <c r="K2801">
        <v>1461</v>
      </c>
      <c r="L2801">
        <v>2</v>
      </c>
      <c r="M2801">
        <v>1463</v>
      </c>
      <c r="N2801">
        <v>13126</v>
      </c>
      <c r="O2801" t="s">
        <v>130</v>
      </c>
      <c r="P2801" t="s">
        <v>50</v>
      </c>
      <c r="Q2801" t="s">
        <v>52</v>
      </c>
      <c r="R2801">
        <v>-76.540800000000004</v>
      </c>
      <c r="S2801">
        <v>43.454300000000003</v>
      </c>
      <c r="T2801">
        <v>4.2000000000000003E-2</v>
      </c>
      <c r="U2801">
        <v>2351</v>
      </c>
      <c r="V2801">
        <v>65434764</v>
      </c>
      <c r="W2801">
        <v>41892228</v>
      </c>
      <c r="Y2801">
        <v>3822414</v>
      </c>
      <c r="Z2801">
        <v>18717308</v>
      </c>
      <c r="AA2801">
        <v>98357488</v>
      </c>
      <c r="AC2801">
        <v>1660782</v>
      </c>
      <c r="AD2801">
        <v>87968888</v>
      </c>
      <c r="AE2801">
        <v>110929800</v>
      </c>
      <c r="AF2801">
        <v>198987536</v>
      </c>
      <c r="AG2801">
        <v>80578872</v>
      </c>
      <c r="AH2801">
        <v>2160722</v>
      </c>
      <c r="AI2801">
        <v>5382984</v>
      </c>
      <c r="AJ2801">
        <v>7543706</v>
      </c>
      <c r="AK2801">
        <v>22499496</v>
      </c>
      <c r="AL2801">
        <v>19576608</v>
      </c>
      <c r="AM2801">
        <v>210620480</v>
      </c>
      <c r="AN2801">
        <v>71979776</v>
      </c>
      <c r="AO2801">
        <v>49747844</v>
      </c>
      <c r="AP2801">
        <v>32872576</v>
      </c>
      <c r="AQ2801">
        <v>36819024</v>
      </c>
      <c r="AR2801">
        <v>198987536</v>
      </c>
      <c r="AS2801">
        <v>210620480</v>
      </c>
    </row>
    <row r="2802" spans="1:52">
      <c r="A2802">
        <v>1990</v>
      </c>
      <c r="B2802">
        <v>196413</v>
      </c>
      <c r="C2802" t="s">
        <v>273</v>
      </c>
      <c r="D2802" t="s">
        <v>129</v>
      </c>
      <c r="E2802">
        <f t="shared" si="43"/>
        <v>0</v>
      </c>
      <c r="F2802">
        <f>IF(ISNA(VLOOKUP(B2802,criteria!$U$2:$U$174,1,0)),0,1)</f>
        <v>1</v>
      </c>
      <c r="G2802" t="s">
        <v>636</v>
      </c>
      <c r="H2802" t="s">
        <v>636</v>
      </c>
      <c r="N2802">
        <v>13210</v>
      </c>
      <c r="O2802" t="s">
        <v>130</v>
      </c>
      <c r="V2802">
        <v>219112992</v>
      </c>
      <c r="Y2802">
        <v>475000</v>
      </c>
      <c r="Z2802">
        <v>28623000</v>
      </c>
      <c r="AA2802">
        <v>10608000</v>
      </c>
      <c r="AB2802">
        <v>17571000</v>
      </c>
      <c r="AC2802">
        <v>9399000</v>
      </c>
      <c r="AF2802">
        <v>382679008</v>
      </c>
      <c r="AG2802">
        <v>125842000</v>
      </c>
      <c r="AH2802">
        <v>17620000</v>
      </c>
      <c r="AJ2802">
        <v>17620000</v>
      </c>
      <c r="AK2802">
        <v>31845000</v>
      </c>
      <c r="AL2802">
        <v>13608000</v>
      </c>
      <c r="AM2802">
        <v>382305984</v>
      </c>
      <c r="AN2802">
        <v>137716992</v>
      </c>
      <c r="AO2802">
        <v>50036000</v>
      </c>
    </row>
    <row r="2803" spans="1:52">
      <c r="A2803">
        <v>1991</v>
      </c>
      <c r="B2803">
        <v>196413</v>
      </c>
      <c r="C2803" t="s">
        <v>273</v>
      </c>
      <c r="D2803" t="s">
        <v>129</v>
      </c>
      <c r="E2803">
        <f t="shared" si="43"/>
        <v>0</v>
      </c>
      <c r="F2803">
        <f>IF(ISNA(VLOOKUP(B2803,criteria!$U$2:$U$174,1,0)),0,1)</f>
        <v>1</v>
      </c>
      <c r="G2803" t="s">
        <v>636</v>
      </c>
      <c r="H2803" t="s">
        <v>636</v>
      </c>
      <c r="N2803">
        <v>13210</v>
      </c>
      <c r="O2803" t="s">
        <v>130</v>
      </c>
      <c r="V2803">
        <v>219336000</v>
      </c>
      <c r="Y2803">
        <v>40000</v>
      </c>
      <c r="Z2803">
        <v>28476000</v>
      </c>
      <c r="AA2803">
        <v>5816000</v>
      </c>
      <c r="AB2803">
        <v>17104000</v>
      </c>
      <c r="AC2803">
        <v>10552000</v>
      </c>
      <c r="AF2803">
        <v>376276992</v>
      </c>
      <c r="AG2803">
        <v>136316992</v>
      </c>
      <c r="AH2803">
        <v>17252000</v>
      </c>
      <c r="AJ2803">
        <v>17252000</v>
      </c>
      <c r="AK2803">
        <v>29532000</v>
      </c>
      <c r="AL2803">
        <v>14854000</v>
      </c>
      <c r="AM2803">
        <v>377016992</v>
      </c>
      <c r="AN2803">
        <v>134115000</v>
      </c>
      <c r="AO2803">
        <v>47116000</v>
      </c>
    </row>
    <row r="2804" spans="1:52">
      <c r="A2804">
        <v>1992</v>
      </c>
      <c r="B2804">
        <v>196413</v>
      </c>
      <c r="C2804" t="s">
        <v>273</v>
      </c>
      <c r="D2804" t="s">
        <v>129</v>
      </c>
      <c r="E2804">
        <f t="shared" si="43"/>
        <v>0</v>
      </c>
      <c r="F2804">
        <f>IF(ISNA(VLOOKUP(B2804,criteria!$U$2:$U$174,1,0)),0,1)</f>
        <v>1</v>
      </c>
      <c r="G2804" t="s">
        <v>636</v>
      </c>
      <c r="H2804" t="s">
        <v>636</v>
      </c>
      <c r="N2804">
        <v>13210</v>
      </c>
      <c r="O2804" t="s">
        <v>130</v>
      </c>
      <c r="V2804">
        <v>228355008</v>
      </c>
      <c r="Z2804">
        <v>32361000</v>
      </c>
      <c r="AA2804">
        <v>5433000</v>
      </c>
      <c r="AB2804">
        <v>15354000</v>
      </c>
      <c r="AC2804">
        <v>10812000</v>
      </c>
      <c r="AF2804">
        <v>393435008</v>
      </c>
      <c r="AG2804">
        <v>127404000</v>
      </c>
      <c r="AH2804">
        <v>18926000</v>
      </c>
      <c r="AJ2804">
        <v>18926000</v>
      </c>
      <c r="AK2804">
        <v>31914000</v>
      </c>
      <c r="AL2804">
        <v>14167000</v>
      </c>
      <c r="AM2804">
        <v>391254016</v>
      </c>
      <c r="AN2804">
        <v>136015008</v>
      </c>
      <c r="AO2804">
        <v>45443000</v>
      </c>
    </row>
    <row r="2805" spans="1:52">
      <c r="A2805">
        <v>1993</v>
      </c>
      <c r="B2805">
        <v>196413</v>
      </c>
      <c r="C2805" t="s">
        <v>268</v>
      </c>
      <c r="D2805" t="s">
        <v>129</v>
      </c>
      <c r="E2805">
        <f t="shared" si="43"/>
        <v>0</v>
      </c>
      <c r="F2805">
        <f>IF(ISNA(VLOOKUP(B2805,criteria!$U$2:$U$174,1,0)),0,1)</f>
        <v>1</v>
      </c>
      <c r="G2805" t="s">
        <v>636</v>
      </c>
      <c r="H2805" t="s">
        <v>636</v>
      </c>
      <c r="N2805">
        <v>13210</v>
      </c>
      <c r="O2805" t="s">
        <v>130</v>
      </c>
      <c r="V2805">
        <v>231456000</v>
      </c>
      <c r="Y2805">
        <v>189000</v>
      </c>
      <c r="Z2805">
        <v>32413000</v>
      </c>
      <c r="AA2805">
        <v>6394000</v>
      </c>
      <c r="AB2805">
        <v>16592000</v>
      </c>
      <c r="AC2805">
        <v>19488000</v>
      </c>
      <c r="AF2805">
        <v>406854016</v>
      </c>
      <c r="AG2805">
        <v>127601000</v>
      </c>
      <c r="AH2805">
        <v>21239000</v>
      </c>
      <c r="AJ2805">
        <v>21239000</v>
      </c>
      <c r="AK2805">
        <v>30483000</v>
      </c>
      <c r="AL2805">
        <v>13980000</v>
      </c>
      <c r="AM2805">
        <v>405488000</v>
      </c>
      <c r="AN2805">
        <v>141347008</v>
      </c>
      <c r="AO2805">
        <v>46015000</v>
      </c>
    </row>
    <row r="2806" spans="1:52">
      <c r="A2806">
        <v>1994</v>
      </c>
      <c r="B2806">
        <v>196413</v>
      </c>
      <c r="C2806" t="s">
        <v>268</v>
      </c>
      <c r="D2806" t="s">
        <v>129</v>
      </c>
      <c r="E2806">
        <f t="shared" si="43"/>
        <v>0</v>
      </c>
      <c r="F2806">
        <f>IF(ISNA(VLOOKUP(B2806,criteria!$U$2:$U$174,1,0)),0,1)</f>
        <v>1</v>
      </c>
      <c r="G2806" t="s">
        <v>636</v>
      </c>
      <c r="H2806" t="s">
        <v>636</v>
      </c>
      <c r="N2806">
        <v>13244</v>
      </c>
      <c r="O2806" t="s">
        <v>130</v>
      </c>
      <c r="V2806">
        <v>239544000</v>
      </c>
      <c r="Y2806">
        <v>280000</v>
      </c>
      <c r="Z2806">
        <v>33028000</v>
      </c>
      <c r="AA2806">
        <v>7165000</v>
      </c>
      <c r="AB2806">
        <v>16787000</v>
      </c>
      <c r="AC2806">
        <v>14634000</v>
      </c>
      <c r="AF2806">
        <v>413684000</v>
      </c>
      <c r="AG2806">
        <v>125917000</v>
      </c>
      <c r="AH2806">
        <v>20528000</v>
      </c>
      <c r="AJ2806">
        <v>20528000</v>
      </c>
      <c r="AK2806">
        <v>32262000</v>
      </c>
      <c r="AL2806">
        <v>15270000</v>
      </c>
      <c r="AM2806">
        <v>412096000</v>
      </c>
      <c r="AN2806">
        <v>140111008</v>
      </c>
      <c r="AO2806">
        <v>47573000</v>
      </c>
    </row>
    <row r="2807" spans="1:52">
      <c r="A2807">
        <v>1995</v>
      </c>
      <c r="B2807">
        <v>196413</v>
      </c>
      <c r="C2807" t="s">
        <v>259</v>
      </c>
      <c r="D2807" t="s">
        <v>129</v>
      </c>
      <c r="E2807">
        <f t="shared" si="43"/>
        <v>0</v>
      </c>
      <c r="F2807">
        <f>IF(ISNA(VLOOKUP(B2807,criteria!$U$2:$U$174,1,0)),0,1)</f>
        <v>1</v>
      </c>
      <c r="G2807" t="s">
        <v>636</v>
      </c>
      <c r="H2807" t="s">
        <v>636</v>
      </c>
      <c r="N2807">
        <v>13244</v>
      </c>
      <c r="O2807" t="s">
        <v>130</v>
      </c>
      <c r="V2807">
        <v>249058336</v>
      </c>
      <c r="Y2807">
        <v>352688</v>
      </c>
      <c r="Z2807">
        <v>33108312</v>
      </c>
      <c r="AA2807">
        <v>8804622</v>
      </c>
      <c r="AB2807">
        <v>23461628</v>
      </c>
      <c r="AC2807">
        <v>13673595</v>
      </c>
      <c r="AF2807">
        <v>431965280</v>
      </c>
      <c r="AG2807">
        <v>127227936</v>
      </c>
      <c r="AH2807">
        <v>20444282</v>
      </c>
      <c r="AJ2807">
        <v>20444282</v>
      </c>
      <c r="AK2807">
        <v>40859688</v>
      </c>
      <c r="AL2807">
        <v>16464903</v>
      </c>
      <c r="AM2807">
        <v>430548064</v>
      </c>
      <c r="AN2807">
        <v>143136576</v>
      </c>
      <c r="AO2807">
        <v>47322084</v>
      </c>
    </row>
    <row r="2808" spans="1:52">
      <c r="A2808">
        <v>1996</v>
      </c>
      <c r="B2808">
        <v>196413</v>
      </c>
      <c r="C2808" t="s">
        <v>259</v>
      </c>
      <c r="D2808" t="s">
        <v>129</v>
      </c>
      <c r="E2808">
        <f t="shared" si="43"/>
        <v>0</v>
      </c>
      <c r="F2808">
        <f>IF(ISNA(VLOOKUP(B2808,criteria!$U$2:$U$174,1,0)),0,1)</f>
        <v>1</v>
      </c>
      <c r="G2808" t="s">
        <v>636</v>
      </c>
      <c r="H2808" t="s">
        <v>636</v>
      </c>
      <c r="N2808">
        <v>13244</v>
      </c>
      <c r="O2808" t="s">
        <v>130</v>
      </c>
      <c r="V2808">
        <v>265837424</v>
      </c>
      <c r="W2808">
        <v>176562864</v>
      </c>
      <c r="Y2808">
        <v>78396</v>
      </c>
      <c r="Z2808">
        <v>29529782</v>
      </c>
      <c r="AA2808">
        <v>7684979</v>
      </c>
      <c r="AB2808">
        <v>31441576</v>
      </c>
      <c r="AF2808">
        <v>451136736</v>
      </c>
      <c r="AG2808">
        <v>153732032</v>
      </c>
      <c r="AH2808">
        <v>23393462</v>
      </c>
      <c r="AJ2808">
        <v>23393462</v>
      </c>
      <c r="AK2808">
        <v>45122016</v>
      </c>
      <c r="AL2808">
        <v>21256648</v>
      </c>
      <c r="AM2808">
        <v>357006304</v>
      </c>
      <c r="AR2808">
        <v>451136736</v>
      </c>
      <c r="AS2808">
        <v>357006304</v>
      </c>
      <c r="AT2808">
        <v>1729</v>
      </c>
      <c r="AU2808">
        <v>0.68799999999999994</v>
      </c>
    </row>
    <row r="2809" spans="1:52">
      <c r="A2809">
        <v>1997</v>
      </c>
      <c r="B2809">
        <v>196413</v>
      </c>
      <c r="C2809" t="s">
        <v>259</v>
      </c>
      <c r="D2809" t="s">
        <v>129</v>
      </c>
      <c r="E2809">
        <f t="shared" si="43"/>
        <v>0</v>
      </c>
      <c r="F2809">
        <f>IF(ISNA(VLOOKUP(B2809,criteria!$U$2:$U$174,1,0)),0,1)</f>
        <v>1</v>
      </c>
      <c r="G2809" t="s">
        <v>636</v>
      </c>
      <c r="H2809" t="s">
        <v>636</v>
      </c>
      <c r="N2809">
        <v>13244</v>
      </c>
      <c r="O2809" t="s">
        <v>130</v>
      </c>
      <c r="V2809">
        <v>185049904</v>
      </c>
      <c r="W2809">
        <v>184974656</v>
      </c>
      <c r="Y2809">
        <v>75238</v>
      </c>
      <c r="Z2809">
        <v>32893046</v>
      </c>
      <c r="AA2809">
        <v>7350811</v>
      </c>
      <c r="AB2809">
        <v>34743944</v>
      </c>
      <c r="AC2809">
        <v>5472158</v>
      </c>
      <c r="AF2809">
        <v>503420864</v>
      </c>
      <c r="AG2809">
        <v>146487248</v>
      </c>
      <c r="AH2809">
        <v>34131260</v>
      </c>
      <c r="AJ2809">
        <v>34131260</v>
      </c>
      <c r="AK2809">
        <v>45068420</v>
      </c>
      <c r="AL2809">
        <v>22113300</v>
      </c>
      <c r="AM2809">
        <v>372694432</v>
      </c>
      <c r="AN2809">
        <v>180529344</v>
      </c>
      <c r="AO2809">
        <v>54246784</v>
      </c>
      <c r="AR2809">
        <v>503420864</v>
      </c>
      <c r="AS2809">
        <v>372694432</v>
      </c>
      <c r="AT2809">
        <v>1836</v>
      </c>
      <c r="AU2809">
        <v>0.71099999999999997</v>
      </c>
      <c r="AW2809">
        <v>9.3607300000000004E-2</v>
      </c>
      <c r="AX2809">
        <v>0.55753399999999997</v>
      </c>
      <c r="AY2809">
        <v>2.9223699999999998E-2</v>
      </c>
      <c r="AZ2809">
        <v>44791</v>
      </c>
    </row>
    <row r="2810" spans="1:52">
      <c r="A2810">
        <v>1998</v>
      </c>
      <c r="B2810">
        <v>196413</v>
      </c>
      <c r="C2810" t="s">
        <v>259</v>
      </c>
      <c r="D2810" t="s">
        <v>129</v>
      </c>
      <c r="E2810">
        <f t="shared" si="43"/>
        <v>0</v>
      </c>
      <c r="F2810">
        <f>IF(ISNA(VLOOKUP(B2810,criteria!$U$2:$U$174,1,0)),0,1)</f>
        <v>1</v>
      </c>
      <c r="G2810" t="s">
        <v>636</v>
      </c>
      <c r="H2810" t="s">
        <v>636</v>
      </c>
      <c r="N2810">
        <v>13244</v>
      </c>
      <c r="O2810" t="s">
        <v>130</v>
      </c>
      <c r="V2810">
        <v>196297648</v>
      </c>
      <c r="W2810">
        <v>196210320</v>
      </c>
      <c r="Y2810">
        <v>87325</v>
      </c>
      <c r="Z2810">
        <v>34011132</v>
      </c>
      <c r="AA2810">
        <v>10980926</v>
      </c>
      <c r="AB2810">
        <v>36042132</v>
      </c>
      <c r="AC2810">
        <v>8885536</v>
      </c>
      <c r="AF2810">
        <v>482577344</v>
      </c>
      <c r="AG2810">
        <v>154431200</v>
      </c>
      <c r="AH2810">
        <v>35695108</v>
      </c>
      <c r="AJ2810">
        <v>35695108</v>
      </c>
      <c r="AK2810">
        <v>52904904</v>
      </c>
      <c r="AL2810">
        <v>23019122</v>
      </c>
      <c r="AM2810">
        <v>399748864</v>
      </c>
      <c r="AN2810">
        <v>189876080</v>
      </c>
      <c r="AO2810">
        <v>59027632</v>
      </c>
      <c r="AR2810">
        <v>482577344</v>
      </c>
      <c r="AS2810">
        <v>399748864</v>
      </c>
      <c r="AT2810">
        <v>1737</v>
      </c>
      <c r="AU2810">
        <v>0.71799999999999997</v>
      </c>
      <c r="AW2810">
        <v>9.5474100000000006E-2</v>
      </c>
      <c r="AX2810">
        <v>0.57370699999999997</v>
      </c>
      <c r="AY2810">
        <v>2.8232799999999999E-2</v>
      </c>
      <c r="AZ2810">
        <v>47000</v>
      </c>
    </row>
    <row r="2811" spans="1:52">
      <c r="A2811">
        <v>1999</v>
      </c>
      <c r="B2811">
        <v>196413</v>
      </c>
      <c r="C2811" t="s">
        <v>259</v>
      </c>
      <c r="D2811" t="s">
        <v>129</v>
      </c>
      <c r="E2811">
        <f t="shared" si="43"/>
        <v>0</v>
      </c>
      <c r="F2811">
        <f>IF(ISNA(VLOOKUP(B2811,criteria!$U$2:$U$174,1,0)),0,1)</f>
        <v>1</v>
      </c>
      <c r="G2811" t="s">
        <v>636</v>
      </c>
      <c r="H2811" t="s">
        <v>636</v>
      </c>
      <c r="N2811">
        <v>13244</v>
      </c>
      <c r="O2811" t="s">
        <v>130</v>
      </c>
      <c r="V2811">
        <v>316062752</v>
      </c>
      <c r="W2811">
        <v>211820464</v>
      </c>
      <c r="Y2811">
        <v>80084</v>
      </c>
      <c r="Z2811">
        <v>34519664</v>
      </c>
      <c r="AA2811">
        <v>7509684</v>
      </c>
      <c r="AB2811">
        <v>44804964</v>
      </c>
      <c r="AC2811">
        <v>8111297</v>
      </c>
      <c r="AF2811">
        <v>526180544</v>
      </c>
      <c r="AG2811">
        <v>163853856</v>
      </c>
      <c r="AH2811">
        <v>37148592</v>
      </c>
      <c r="AJ2811">
        <v>37148592</v>
      </c>
      <c r="AK2811">
        <v>55589956</v>
      </c>
      <c r="AL2811">
        <v>24964708</v>
      </c>
      <c r="AM2811">
        <v>413927392</v>
      </c>
      <c r="AN2811">
        <v>200602320</v>
      </c>
      <c r="AO2811">
        <v>63956384</v>
      </c>
      <c r="AR2811">
        <v>526180544</v>
      </c>
      <c r="AS2811">
        <v>413927392</v>
      </c>
      <c r="AT2811">
        <v>1856</v>
      </c>
      <c r="AU2811">
        <v>0.74</v>
      </c>
      <c r="AW2811">
        <v>9.1799000000000006E-2</v>
      </c>
      <c r="AX2811">
        <v>0.577986</v>
      </c>
      <c r="AY2811">
        <v>2.6539E-2</v>
      </c>
      <c r="AZ2811">
        <v>49444</v>
      </c>
    </row>
    <row r="2812" spans="1:52">
      <c r="A2812">
        <v>2000</v>
      </c>
      <c r="B2812">
        <v>196413</v>
      </c>
      <c r="C2812" t="s">
        <v>259</v>
      </c>
      <c r="D2812" t="s">
        <v>129</v>
      </c>
      <c r="E2812">
        <f t="shared" si="43"/>
        <v>0</v>
      </c>
      <c r="F2812">
        <f>IF(ISNA(VLOOKUP(B2812,criteria!$U$2:$U$174,1,0)),0,1)</f>
        <v>1</v>
      </c>
      <c r="G2812" t="s">
        <v>636</v>
      </c>
      <c r="H2812" t="s">
        <v>636</v>
      </c>
      <c r="N2812">
        <v>13244</v>
      </c>
      <c r="O2812" t="s">
        <v>130</v>
      </c>
      <c r="V2812">
        <v>334045376</v>
      </c>
      <c r="W2812">
        <v>223267088</v>
      </c>
      <c r="Y2812">
        <v>157122</v>
      </c>
      <c r="Z2812">
        <v>33789112</v>
      </c>
      <c r="AA2812">
        <v>9148910</v>
      </c>
      <c r="AB2812">
        <v>35829236</v>
      </c>
      <c r="AC2812">
        <v>5588376</v>
      </c>
      <c r="AF2812">
        <v>400047136</v>
      </c>
      <c r="AG2812">
        <v>178730880</v>
      </c>
      <c r="AH2812">
        <v>36692184</v>
      </c>
      <c r="AJ2812">
        <v>36692184</v>
      </c>
      <c r="AK2812">
        <v>61939312</v>
      </c>
      <c r="AL2812">
        <v>24826058</v>
      </c>
      <c r="AM2812">
        <v>454474368</v>
      </c>
      <c r="AN2812">
        <v>215330448</v>
      </c>
      <c r="AO2812">
        <v>65728396</v>
      </c>
      <c r="AR2812">
        <v>400047136</v>
      </c>
      <c r="AS2812">
        <v>454474368</v>
      </c>
      <c r="AT2812">
        <v>1801</v>
      </c>
      <c r="AU2812">
        <v>0.753</v>
      </c>
      <c r="AW2812">
        <v>8.7189799999999998E-2</v>
      </c>
      <c r="AX2812">
        <v>0.58238299999999998</v>
      </c>
      <c r="AY2812">
        <v>2.48156E-2</v>
      </c>
      <c r="AZ2812">
        <v>52170</v>
      </c>
    </row>
    <row r="2813" spans="1:52">
      <c r="A2813">
        <v>2001</v>
      </c>
      <c r="B2813">
        <v>196413</v>
      </c>
      <c r="C2813" t="s">
        <v>259</v>
      </c>
      <c r="D2813" t="s">
        <v>129</v>
      </c>
      <c r="E2813">
        <f t="shared" si="43"/>
        <v>1</v>
      </c>
      <c r="F2813">
        <f>IF(ISNA(VLOOKUP(B2813,criteria!$U$2:$U$174,1,0)),0,1)</f>
        <v>1</v>
      </c>
      <c r="G2813">
        <v>0.63531762436268435</v>
      </c>
      <c r="H2813">
        <v>0.28489317861403318</v>
      </c>
      <c r="I2813">
        <v>14514</v>
      </c>
      <c r="J2813">
        <v>9221</v>
      </c>
      <c r="K2813">
        <v>2627</v>
      </c>
      <c r="L2813">
        <v>0</v>
      </c>
      <c r="M2813">
        <v>2627</v>
      </c>
      <c r="N2813">
        <v>132441100</v>
      </c>
      <c r="O2813" t="s">
        <v>130</v>
      </c>
      <c r="V2813">
        <v>350518816</v>
      </c>
      <c r="W2813">
        <v>234864784</v>
      </c>
      <c r="Y2813">
        <v>177380</v>
      </c>
      <c r="Z2813">
        <v>37397336</v>
      </c>
      <c r="AA2813">
        <v>10380405</v>
      </c>
      <c r="AB2813">
        <v>41633912</v>
      </c>
      <c r="AC2813">
        <v>5400140</v>
      </c>
      <c r="AF2813">
        <v>412523392</v>
      </c>
      <c r="AG2813">
        <v>185024672</v>
      </c>
      <c r="AH2813">
        <v>41016756</v>
      </c>
      <c r="AJ2813">
        <v>41016756</v>
      </c>
      <c r="AK2813">
        <v>60959336</v>
      </c>
      <c r="AL2813">
        <v>27402788</v>
      </c>
      <c r="AM2813">
        <v>471817952</v>
      </c>
      <c r="AN2813">
        <v>230079952</v>
      </c>
      <c r="AO2813">
        <v>67777344</v>
      </c>
      <c r="AR2813">
        <v>412523392</v>
      </c>
      <c r="AS2813">
        <v>471817952</v>
      </c>
      <c r="AT2813">
        <v>2043</v>
      </c>
      <c r="AU2813">
        <v>0.77</v>
      </c>
      <c r="AW2813">
        <v>0.115721</v>
      </c>
      <c r="AX2813">
        <v>0.58660299999999999</v>
      </c>
      <c r="AY2813">
        <v>2.9742600000000001E-2</v>
      </c>
      <c r="AZ2813">
        <v>55013</v>
      </c>
    </row>
    <row r="2814" spans="1:52">
      <c r="A2814">
        <v>2002</v>
      </c>
      <c r="B2814">
        <v>196413</v>
      </c>
      <c r="C2814" t="s">
        <v>259</v>
      </c>
      <c r="D2814" t="s">
        <v>129</v>
      </c>
      <c r="E2814">
        <f t="shared" si="43"/>
        <v>1</v>
      </c>
      <c r="F2814">
        <f>IF(ISNA(VLOOKUP(B2814,criteria!$U$2:$U$174,1,0)),0,1)</f>
        <v>1</v>
      </c>
      <c r="G2814">
        <v>0.68748167692758722</v>
      </c>
      <c r="H2814">
        <v>0.31087420042643921</v>
      </c>
      <c r="I2814">
        <v>13644</v>
      </c>
      <c r="J2814">
        <v>9380</v>
      </c>
      <c r="K2814">
        <v>2916</v>
      </c>
      <c r="L2814">
        <v>0</v>
      </c>
      <c r="M2814">
        <v>2916</v>
      </c>
      <c r="N2814" t="s">
        <v>213</v>
      </c>
      <c r="O2814" t="s">
        <v>130</v>
      </c>
      <c r="V2814">
        <v>378003168</v>
      </c>
      <c r="W2814">
        <v>252805632</v>
      </c>
      <c r="Y2814">
        <v>341216</v>
      </c>
      <c r="Z2814">
        <v>39131936</v>
      </c>
      <c r="AA2814">
        <v>14153119</v>
      </c>
      <c r="AB2814">
        <v>47507600</v>
      </c>
      <c r="AC2814">
        <v>31105136</v>
      </c>
      <c r="AF2814">
        <v>542238656</v>
      </c>
      <c r="AG2814">
        <v>204135872</v>
      </c>
      <c r="AH2814">
        <v>43584592</v>
      </c>
      <c r="AJ2814">
        <v>43584592</v>
      </c>
      <c r="AK2814">
        <v>66406480</v>
      </c>
      <c r="AL2814">
        <v>31064530</v>
      </c>
      <c r="AM2814">
        <v>517539456</v>
      </c>
      <c r="AN2814">
        <v>229663584</v>
      </c>
      <c r="AO2814">
        <v>68430568</v>
      </c>
      <c r="AP2814">
        <v>632267200</v>
      </c>
      <c r="AQ2814">
        <v>632130816</v>
      </c>
      <c r="AR2814">
        <v>542238656</v>
      </c>
      <c r="AS2814">
        <v>517539456</v>
      </c>
      <c r="AT2814">
        <v>2075</v>
      </c>
      <c r="AU2814">
        <v>0.81</v>
      </c>
      <c r="AW2814">
        <v>0.12672800000000001</v>
      </c>
      <c r="AX2814">
        <v>0.59293399999999996</v>
      </c>
      <c r="AY2814">
        <v>3.1489999999999997E-2</v>
      </c>
      <c r="AZ2814">
        <v>59645.5</v>
      </c>
    </row>
    <row r="2815" spans="1:52">
      <c r="A2815">
        <v>2003</v>
      </c>
      <c r="B2815">
        <v>196413</v>
      </c>
      <c r="C2815" t="s">
        <v>259</v>
      </c>
      <c r="D2815" t="s">
        <v>129</v>
      </c>
      <c r="E2815">
        <f t="shared" si="43"/>
        <v>1</v>
      </c>
      <c r="F2815">
        <f>IF(ISNA(VLOOKUP(B2815,criteria!$U$2:$U$174,1,0)),0,1)</f>
        <v>1</v>
      </c>
      <c r="G2815">
        <v>0.6163744343891403</v>
      </c>
      <c r="H2815">
        <v>0.30396880018352834</v>
      </c>
      <c r="I2815">
        <v>14144</v>
      </c>
      <c r="J2815">
        <v>8718</v>
      </c>
      <c r="K2815">
        <v>2650</v>
      </c>
      <c r="L2815">
        <v>0</v>
      </c>
      <c r="M2815">
        <v>2650</v>
      </c>
      <c r="N2815" t="s">
        <v>213</v>
      </c>
      <c r="O2815" t="s">
        <v>130</v>
      </c>
      <c r="V2815">
        <v>399756768</v>
      </c>
      <c r="W2815">
        <v>265578080</v>
      </c>
      <c r="Y2815">
        <v>264516</v>
      </c>
      <c r="Z2815">
        <v>44085392</v>
      </c>
      <c r="AA2815">
        <v>10611186</v>
      </c>
      <c r="AB2815">
        <v>42243556</v>
      </c>
      <c r="AF2815">
        <v>654123648</v>
      </c>
      <c r="AG2815">
        <v>208870528</v>
      </c>
      <c r="AH2815">
        <v>47117248</v>
      </c>
      <c r="AJ2815">
        <v>47117248</v>
      </c>
      <c r="AK2815">
        <v>66503932</v>
      </c>
      <c r="AL2815">
        <v>32933400</v>
      </c>
      <c r="AM2815">
        <v>534830624</v>
      </c>
      <c r="AN2815">
        <v>239745056</v>
      </c>
      <c r="AO2815">
        <v>70712648</v>
      </c>
      <c r="AP2815">
        <v>632130816</v>
      </c>
      <c r="AQ2815">
        <v>732188992</v>
      </c>
      <c r="AR2815">
        <v>654123648</v>
      </c>
      <c r="AS2815">
        <v>534830624</v>
      </c>
      <c r="AT2815">
        <v>2030</v>
      </c>
      <c r="AU2815">
        <v>0.79100000000000004</v>
      </c>
      <c r="AW2815">
        <v>0.107367</v>
      </c>
      <c r="AX2815">
        <v>0.59098300000000004</v>
      </c>
      <c r="AY2815">
        <v>2.37044E-2</v>
      </c>
      <c r="AZ2815">
        <v>60822</v>
      </c>
    </row>
    <row r="2816" spans="1:52">
      <c r="A2816">
        <v>2004</v>
      </c>
      <c r="B2816">
        <v>196413</v>
      </c>
      <c r="C2816" t="s">
        <v>259</v>
      </c>
      <c r="D2816" t="s">
        <v>129</v>
      </c>
      <c r="E2816">
        <f t="shared" si="43"/>
        <v>1</v>
      </c>
      <c r="F2816">
        <f>IF(ISNA(VLOOKUP(B2816,criteria!$U$2:$U$174,1,0)),0,1)</f>
        <v>1</v>
      </c>
      <c r="G2816">
        <v>0.59073600099881396</v>
      </c>
      <c r="H2816">
        <v>0.28225721230053896</v>
      </c>
      <c r="I2816">
        <v>16019</v>
      </c>
      <c r="J2816">
        <v>9463</v>
      </c>
      <c r="K2816">
        <v>2671</v>
      </c>
      <c r="L2816">
        <v>0</v>
      </c>
      <c r="M2816">
        <v>2671</v>
      </c>
      <c r="N2816" t="s">
        <v>213</v>
      </c>
      <c r="O2816" t="s">
        <v>130</v>
      </c>
      <c r="P2816" t="s">
        <v>50</v>
      </c>
      <c r="V2816">
        <v>426423296</v>
      </c>
      <c r="W2816">
        <v>281449632</v>
      </c>
      <c r="Y2816">
        <v>98479</v>
      </c>
      <c r="Z2816">
        <v>46946128</v>
      </c>
      <c r="AA2816">
        <v>11600536</v>
      </c>
      <c r="AB2816">
        <v>47813712</v>
      </c>
      <c r="AF2816">
        <v>628387840</v>
      </c>
      <c r="AG2816">
        <v>228436384</v>
      </c>
      <c r="AH2816">
        <v>49057456</v>
      </c>
      <c r="AJ2816">
        <v>49057456</v>
      </c>
      <c r="AK2816">
        <v>67816296</v>
      </c>
      <c r="AL2816">
        <v>36598472</v>
      </c>
      <c r="AM2816">
        <v>569202944</v>
      </c>
      <c r="AN2816">
        <v>254280128</v>
      </c>
      <c r="AO2816">
        <v>73901312</v>
      </c>
      <c r="AP2816">
        <v>732188992</v>
      </c>
      <c r="AQ2816">
        <v>779793024</v>
      </c>
      <c r="AR2816">
        <v>628387840</v>
      </c>
      <c r="AS2816">
        <v>569202944</v>
      </c>
      <c r="AT2816">
        <v>2150</v>
      </c>
      <c r="AU2816">
        <v>0.78900000000000003</v>
      </c>
      <c r="AW2816">
        <v>9.8108699999999993E-2</v>
      </c>
      <c r="AX2816">
        <v>0.58297900000000002</v>
      </c>
      <c r="AY2816">
        <v>1.91489E-2</v>
      </c>
      <c r="AZ2816">
        <v>61670.5</v>
      </c>
    </row>
    <row r="2817" spans="1:52">
      <c r="A2817">
        <v>2005</v>
      </c>
      <c r="B2817">
        <v>196413</v>
      </c>
      <c r="C2817" t="s">
        <v>196</v>
      </c>
      <c r="D2817" t="s">
        <v>129</v>
      </c>
      <c r="E2817">
        <f t="shared" si="43"/>
        <v>1</v>
      </c>
      <c r="F2817">
        <f>IF(ISNA(VLOOKUP(B2817,criteria!$U$2:$U$174,1,0)),0,1)</f>
        <v>1</v>
      </c>
      <c r="G2817">
        <v>0.64672609898555178</v>
      </c>
      <c r="H2817">
        <v>0.30924992870044682</v>
      </c>
      <c r="I2817">
        <v>16265</v>
      </c>
      <c r="J2817">
        <v>10519</v>
      </c>
      <c r="K2817">
        <v>3248</v>
      </c>
      <c r="L2817">
        <v>5</v>
      </c>
      <c r="M2817">
        <v>3253</v>
      </c>
      <c r="N2817" t="s">
        <v>213</v>
      </c>
      <c r="O2817" t="s">
        <v>130</v>
      </c>
      <c r="P2817" t="s">
        <v>50</v>
      </c>
      <c r="Q2817" t="s">
        <v>51</v>
      </c>
      <c r="V2817">
        <v>464533856</v>
      </c>
      <c r="W2817">
        <v>301474208</v>
      </c>
      <c r="Y2817">
        <v>77512</v>
      </c>
      <c r="Z2817">
        <v>43986312</v>
      </c>
      <c r="AA2817">
        <v>12953139</v>
      </c>
      <c r="AB2817">
        <v>96902688</v>
      </c>
      <c r="AF2817">
        <v>765743104</v>
      </c>
      <c r="AG2817">
        <v>249713936</v>
      </c>
      <c r="AH2817">
        <v>49216792</v>
      </c>
      <c r="AJ2817">
        <v>49216792</v>
      </c>
      <c r="AK2817">
        <v>76066560</v>
      </c>
      <c r="AL2817">
        <v>37959888</v>
      </c>
      <c r="AM2817">
        <v>610026752</v>
      </c>
      <c r="AN2817">
        <v>268049552</v>
      </c>
      <c r="AO2817">
        <v>79967192</v>
      </c>
      <c r="AP2817">
        <v>779793024</v>
      </c>
      <c r="AQ2817">
        <v>870905984</v>
      </c>
      <c r="AR2817">
        <v>765743104</v>
      </c>
      <c r="AS2817">
        <v>610026752</v>
      </c>
      <c r="AT2817">
        <v>2293</v>
      </c>
      <c r="AU2817">
        <v>0.82199999999999995</v>
      </c>
      <c r="AW2817">
        <v>8.6320300000000003E-2</v>
      </c>
      <c r="AX2817">
        <v>0.580488</v>
      </c>
      <c r="AY2817">
        <v>1.6967099999999999E-2</v>
      </c>
      <c r="AZ2817">
        <v>62760</v>
      </c>
    </row>
    <row r="2818" spans="1:52">
      <c r="A2818">
        <v>2006</v>
      </c>
      <c r="B2818">
        <v>196413</v>
      </c>
      <c r="C2818" t="s">
        <v>196</v>
      </c>
      <c r="D2818" t="s">
        <v>129</v>
      </c>
      <c r="E2818">
        <f t="shared" ref="E2818:E2881" si="44">IF(M2818&gt;999,1,0)</f>
        <v>1</v>
      </c>
      <c r="F2818">
        <f>IF(ISNA(VLOOKUP(B2818,criteria!$U$2:$U$174,1,0)),0,1)</f>
        <v>1</v>
      </c>
      <c r="G2818">
        <v>0.51443476499189622</v>
      </c>
      <c r="H2818">
        <v>0.30176233139706604</v>
      </c>
      <c r="I2818">
        <v>19744</v>
      </c>
      <c r="J2818">
        <v>10157</v>
      </c>
      <c r="K2818">
        <v>3054</v>
      </c>
      <c r="L2818">
        <v>11</v>
      </c>
      <c r="M2818">
        <v>3065</v>
      </c>
      <c r="N2818" t="s">
        <v>213</v>
      </c>
      <c r="O2818" t="s">
        <v>130</v>
      </c>
      <c r="P2818" t="s">
        <v>50</v>
      </c>
      <c r="Q2818" t="s">
        <v>51</v>
      </c>
      <c r="V2818">
        <v>510240672</v>
      </c>
      <c r="W2818">
        <v>331906304</v>
      </c>
      <c r="Y2818">
        <v>198716</v>
      </c>
      <c r="Z2818">
        <v>41730032</v>
      </c>
      <c r="AA2818">
        <v>14387608</v>
      </c>
      <c r="AB2818">
        <v>64300832</v>
      </c>
      <c r="AF2818">
        <v>815702848</v>
      </c>
      <c r="AG2818">
        <v>254800912</v>
      </c>
      <c r="AH2818">
        <v>50663992</v>
      </c>
      <c r="AJ2818">
        <v>50663992</v>
      </c>
      <c r="AK2818">
        <v>78230256</v>
      </c>
      <c r="AL2818">
        <v>42888360</v>
      </c>
      <c r="AM2818">
        <v>634982400</v>
      </c>
      <c r="AN2818">
        <v>282527168</v>
      </c>
      <c r="AO2818">
        <v>85943864</v>
      </c>
      <c r="AP2818">
        <v>870905984</v>
      </c>
      <c r="AQ2818">
        <v>1045952000</v>
      </c>
      <c r="AR2818">
        <v>815702848</v>
      </c>
      <c r="AS2818">
        <v>634982400</v>
      </c>
      <c r="AT2818">
        <v>2121</v>
      </c>
      <c r="AU2818">
        <v>0.81499999999999995</v>
      </c>
      <c r="AW2818">
        <v>7.2403800000000004E-2</v>
      </c>
      <c r="AX2818">
        <v>0.57530000000000003</v>
      </c>
      <c r="AY2818">
        <v>1.4067E-2</v>
      </c>
      <c r="AZ2818">
        <v>63717.5</v>
      </c>
    </row>
    <row r="2819" spans="1:52">
      <c r="A2819">
        <v>2007</v>
      </c>
      <c r="B2819">
        <v>196413</v>
      </c>
      <c r="C2819" t="s">
        <v>196</v>
      </c>
      <c r="D2819" t="s">
        <v>129</v>
      </c>
      <c r="E2819">
        <f t="shared" si="44"/>
        <v>1</v>
      </c>
      <c r="F2819">
        <f>IF(ISNA(VLOOKUP(B2819,criteria!$U$2:$U$174,1,0)),0,1)</f>
        <v>1</v>
      </c>
      <c r="G2819">
        <v>0.50647820965842172</v>
      </c>
      <c r="H2819">
        <v>0.28874418604651164</v>
      </c>
      <c r="I2819">
        <v>21225</v>
      </c>
      <c r="J2819">
        <v>10750</v>
      </c>
      <c r="K2819">
        <v>3098</v>
      </c>
      <c r="L2819">
        <v>6</v>
      </c>
      <c r="M2819">
        <v>3104</v>
      </c>
      <c r="N2819" t="s">
        <v>213</v>
      </c>
      <c r="O2819" t="s">
        <v>130</v>
      </c>
      <c r="P2819" t="s">
        <v>50</v>
      </c>
      <c r="Q2819" t="s">
        <v>51</v>
      </c>
      <c r="V2819">
        <v>540598848</v>
      </c>
      <c r="W2819">
        <v>349199264</v>
      </c>
      <c r="Y2819">
        <v>366173</v>
      </c>
      <c r="Z2819">
        <v>43523296</v>
      </c>
      <c r="AA2819">
        <v>15658081</v>
      </c>
      <c r="AB2819">
        <v>100405904</v>
      </c>
      <c r="AF2819">
        <v>616271296</v>
      </c>
      <c r="AG2819">
        <v>278395776</v>
      </c>
      <c r="AH2819">
        <v>56763196</v>
      </c>
      <c r="AJ2819">
        <v>56763196</v>
      </c>
      <c r="AK2819">
        <v>81504832</v>
      </c>
      <c r="AL2819">
        <v>46090616</v>
      </c>
      <c r="AM2819">
        <v>683620736</v>
      </c>
      <c r="AN2819">
        <v>296229056</v>
      </c>
      <c r="AO2819">
        <v>90797720</v>
      </c>
      <c r="AP2819">
        <v>1045952000</v>
      </c>
      <c r="AQ2819">
        <v>945875008</v>
      </c>
      <c r="AR2819">
        <v>616271296</v>
      </c>
      <c r="AS2819">
        <v>683620736</v>
      </c>
      <c r="AT2819">
        <v>2318</v>
      </c>
      <c r="AU2819">
        <v>0.80100000000000005</v>
      </c>
      <c r="AW2819">
        <v>6.3649800000000006E-2</v>
      </c>
      <c r="AX2819">
        <v>0.57073399999999996</v>
      </c>
      <c r="AY2819">
        <v>1.35335E-2</v>
      </c>
      <c r="AZ2819">
        <v>62607</v>
      </c>
    </row>
    <row r="2820" spans="1:52">
      <c r="A2820">
        <v>2008</v>
      </c>
      <c r="B2820">
        <v>196413</v>
      </c>
      <c r="C2820" t="s">
        <v>196</v>
      </c>
      <c r="D2820" t="s">
        <v>129</v>
      </c>
      <c r="E2820">
        <f t="shared" si="44"/>
        <v>1</v>
      </c>
      <c r="F2820">
        <f>IF(ISNA(VLOOKUP(B2820,criteria!$U$2:$U$174,1,0)),0,1)</f>
        <v>1</v>
      </c>
      <c r="G2820">
        <v>0.52525023778250823</v>
      </c>
      <c r="H2820">
        <v>0.27472622229887039</v>
      </c>
      <c r="I2820">
        <v>22079</v>
      </c>
      <c r="J2820">
        <v>11597</v>
      </c>
      <c r="K2820">
        <v>3162</v>
      </c>
      <c r="L2820">
        <v>24</v>
      </c>
      <c r="M2820">
        <v>3186</v>
      </c>
      <c r="N2820" t="s">
        <v>213</v>
      </c>
      <c r="O2820" t="s">
        <v>130</v>
      </c>
      <c r="P2820" t="s">
        <v>50</v>
      </c>
      <c r="Q2820" t="s">
        <v>51</v>
      </c>
      <c r="V2820">
        <v>577007168</v>
      </c>
      <c r="W2820">
        <v>365750496</v>
      </c>
      <c r="Y2820">
        <v>793602</v>
      </c>
      <c r="Z2820">
        <v>39635476</v>
      </c>
      <c r="AA2820">
        <v>40109464</v>
      </c>
      <c r="AB2820">
        <v>88042904</v>
      </c>
      <c r="AF2820">
        <v>449114464</v>
      </c>
      <c r="AG2820">
        <v>281652928</v>
      </c>
      <c r="AH2820">
        <v>83735640</v>
      </c>
      <c r="AJ2820">
        <v>83735640</v>
      </c>
      <c r="AK2820">
        <v>85833416</v>
      </c>
      <c r="AL2820">
        <v>44905624</v>
      </c>
      <c r="AM2820">
        <v>716381824</v>
      </c>
      <c r="AN2820">
        <v>311810592</v>
      </c>
      <c r="AO2820">
        <v>95861840</v>
      </c>
      <c r="AP2820">
        <v>945875008</v>
      </c>
      <c r="AQ2820">
        <v>621950976</v>
      </c>
      <c r="AR2820">
        <v>449114464</v>
      </c>
      <c r="AS2820">
        <v>716381824</v>
      </c>
      <c r="AT2820">
        <v>2193</v>
      </c>
      <c r="AU2820">
        <v>0.83399999999999996</v>
      </c>
      <c r="AW2820">
        <v>6.2938499999999994E-2</v>
      </c>
      <c r="AX2820">
        <v>0.57800200000000002</v>
      </c>
      <c r="AY2820">
        <v>1.5682999999999999E-2</v>
      </c>
      <c r="AZ2820">
        <v>64792</v>
      </c>
    </row>
    <row r="2821" spans="1:52">
      <c r="A2821">
        <v>2009</v>
      </c>
      <c r="B2821">
        <v>196413</v>
      </c>
      <c r="C2821" t="s">
        <v>196</v>
      </c>
      <c r="D2821" t="s">
        <v>129</v>
      </c>
      <c r="E2821">
        <f t="shared" si="44"/>
        <v>1</v>
      </c>
      <c r="F2821">
        <f>IF(ISNA(VLOOKUP(B2821,criteria!$U$2:$U$174,1,0)),0,1)</f>
        <v>1</v>
      </c>
      <c r="G2821">
        <v>0.60121235263233264</v>
      </c>
      <c r="H2821">
        <v>0.25889171165449348</v>
      </c>
      <c r="I2821">
        <v>20951</v>
      </c>
      <c r="J2821">
        <v>12596</v>
      </c>
      <c r="K2821">
        <v>3244</v>
      </c>
      <c r="L2821">
        <v>17</v>
      </c>
      <c r="M2821">
        <v>3261</v>
      </c>
      <c r="N2821" t="s">
        <v>213</v>
      </c>
      <c r="O2821" t="s">
        <v>130</v>
      </c>
      <c r="P2821" t="s">
        <v>50</v>
      </c>
      <c r="Q2821" t="s">
        <v>51</v>
      </c>
      <c r="R2821">
        <v>-76.134500000000003</v>
      </c>
      <c r="S2821">
        <v>43.037799999999997</v>
      </c>
      <c r="V2821">
        <v>608646848</v>
      </c>
      <c r="W2821">
        <v>380278016</v>
      </c>
      <c r="Y2821">
        <v>682295</v>
      </c>
      <c r="Z2821">
        <v>45896324</v>
      </c>
      <c r="AA2821">
        <v>18150318</v>
      </c>
      <c r="AB2821">
        <v>73660208</v>
      </c>
      <c r="AF2821">
        <v>814827584</v>
      </c>
      <c r="AG2821">
        <v>289399424</v>
      </c>
      <c r="AH2821">
        <v>71230832</v>
      </c>
      <c r="AJ2821">
        <v>71230832</v>
      </c>
      <c r="AK2821">
        <v>98759024</v>
      </c>
      <c r="AL2821">
        <v>47223232</v>
      </c>
      <c r="AM2821">
        <v>743213760</v>
      </c>
      <c r="AN2821">
        <v>317252192</v>
      </c>
      <c r="AO2821">
        <v>99137832</v>
      </c>
      <c r="AP2821">
        <v>621950976</v>
      </c>
      <c r="AQ2821">
        <v>688790976</v>
      </c>
      <c r="AR2821">
        <v>814827584</v>
      </c>
      <c r="AS2821">
        <v>743213760</v>
      </c>
      <c r="AT2821">
        <v>2190</v>
      </c>
      <c r="AU2821">
        <v>0.82299999999999995</v>
      </c>
      <c r="AW2821">
        <v>5.4123699999999997E-2</v>
      </c>
      <c r="AX2821">
        <v>0.581681</v>
      </c>
      <c r="AY2821">
        <v>1.64552E-2</v>
      </c>
      <c r="AZ2821">
        <v>67037</v>
      </c>
    </row>
    <row r="2822" spans="1:52">
      <c r="A2822">
        <v>2010</v>
      </c>
      <c r="B2822">
        <v>196413</v>
      </c>
      <c r="C2822" t="s">
        <v>196</v>
      </c>
      <c r="D2822" t="s">
        <v>129</v>
      </c>
      <c r="E2822">
        <f t="shared" si="44"/>
        <v>1</v>
      </c>
      <c r="F2822">
        <f>IF(ISNA(VLOOKUP(B2822,criteria!$U$2:$U$174,1,0)),0,1)</f>
        <v>1</v>
      </c>
      <c r="G2822">
        <v>0.59751471550032698</v>
      </c>
      <c r="H2822">
        <v>0.25328371278458844</v>
      </c>
      <c r="I2822">
        <v>22935</v>
      </c>
      <c r="J2822">
        <v>13704</v>
      </c>
      <c r="K2822">
        <v>3458</v>
      </c>
      <c r="L2822">
        <v>13</v>
      </c>
      <c r="M2822">
        <v>3471</v>
      </c>
      <c r="N2822" t="s">
        <v>205</v>
      </c>
      <c r="O2822" t="s">
        <v>130</v>
      </c>
      <c r="P2822" t="s">
        <v>50</v>
      </c>
      <c r="Q2822" t="s">
        <v>54</v>
      </c>
      <c r="R2822">
        <v>-76.134500000000003</v>
      </c>
      <c r="S2822">
        <v>43.037799999999997</v>
      </c>
      <c r="V2822">
        <v>660579264</v>
      </c>
      <c r="W2822">
        <v>414882208</v>
      </c>
      <c r="Y2822">
        <v>395026</v>
      </c>
      <c r="Z2822">
        <v>47433132</v>
      </c>
      <c r="AA2822">
        <v>11515446</v>
      </c>
      <c r="AB2822">
        <v>92062448</v>
      </c>
      <c r="AF2822">
        <v>905366272</v>
      </c>
      <c r="AG2822">
        <v>301179680</v>
      </c>
      <c r="AH2822">
        <v>68927312</v>
      </c>
      <c r="AJ2822">
        <v>68927312</v>
      </c>
      <c r="AK2822">
        <v>100791600</v>
      </c>
      <c r="AL2822">
        <v>48903492</v>
      </c>
      <c r="AM2822">
        <v>757857664</v>
      </c>
      <c r="AN2822">
        <v>326545952</v>
      </c>
      <c r="AO2822">
        <v>104473248</v>
      </c>
      <c r="AP2822">
        <v>849157504</v>
      </c>
      <c r="AQ2822">
        <v>913662016</v>
      </c>
      <c r="AR2822">
        <v>905366272</v>
      </c>
      <c r="AS2822">
        <v>757857664</v>
      </c>
      <c r="AT2822">
        <v>2600</v>
      </c>
      <c r="AU2822">
        <v>0.80200000000000005</v>
      </c>
      <c r="AW2822">
        <v>5.0093499999999999E-2</v>
      </c>
      <c r="AX2822">
        <v>0.57513999999999998</v>
      </c>
      <c r="AY2822">
        <v>1.34579E-2</v>
      </c>
      <c r="AZ2822">
        <v>67893</v>
      </c>
    </row>
    <row r="2823" spans="1:52">
      <c r="A2823">
        <v>2011</v>
      </c>
      <c r="B2823">
        <v>196413</v>
      </c>
      <c r="C2823" t="s">
        <v>196</v>
      </c>
      <c r="D2823" t="s">
        <v>129</v>
      </c>
      <c r="E2823">
        <f t="shared" si="44"/>
        <v>1</v>
      </c>
      <c r="F2823">
        <f>IF(ISNA(VLOOKUP(B2823,criteria!$U$2:$U$174,1,0)),0,1)</f>
        <v>1</v>
      </c>
      <c r="G2823">
        <v>0.49370267346623398</v>
      </c>
      <c r="H2823">
        <v>0.26684404100477344</v>
      </c>
      <c r="I2823">
        <v>25884</v>
      </c>
      <c r="J2823">
        <v>12779</v>
      </c>
      <c r="K2823">
        <v>3398</v>
      </c>
      <c r="L2823">
        <v>12</v>
      </c>
      <c r="M2823">
        <v>3410</v>
      </c>
      <c r="N2823" t="s">
        <v>205</v>
      </c>
      <c r="O2823" t="s">
        <v>130</v>
      </c>
      <c r="P2823" t="s">
        <v>50</v>
      </c>
      <c r="Q2823" t="s">
        <v>54</v>
      </c>
      <c r="R2823">
        <v>-76.135099999999994</v>
      </c>
      <c r="S2823">
        <v>43.037599999999998</v>
      </c>
      <c r="T2823">
        <v>3.9E-2</v>
      </c>
      <c r="U2823">
        <v>2948</v>
      </c>
      <c r="V2823">
        <v>699203712</v>
      </c>
      <c r="W2823">
        <v>439883936</v>
      </c>
      <c r="Y2823">
        <v>59967</v>
      </c>
      <c r="Z2823">
        <v>45978152</v>
      </c>
      <c r="AA2823">
        <v>13606606</v>
      </c>
      <c r="AB2823">
        <v>85347888</v>
      </c>
      <c r="AF2823">
        <v>730857472</v>
      </c>
      <c r="AG2823">
        <v>311820768</v>
      </c>
      <c r="AH2823">
        <v>73050544</v>
      </c>
      <c r="AJ2823">
        <v>73050544</v>
      </c>
      <c r="AK2823">
        <v>105179568</v>
      </c>
      <c r="AL2823">
        <v>52149532</v>
      </c>
      <c r="AM2823">
        <v>810091392</v>
      </c>
      <c r="AN2823">
        <v>341605952</v>
      </c>
      <c r="AO2823">
        <v>104282336</v>
      </c>
      <c r="AP2823">
        <v>913662016</v>
      </c>
      <c r="AQ2823">
        <v>940055680</v>
      </c>
      <c r="AR2823">
        <v>730857472</v>
      </c>
      <c r="AS2823">
        <v>810091392</v>
      </c>
      <c r="AT2823">
        <v>2487</v>
      </c>
      <c r="AU2823">
        <v>0.81699999999999995</v>
      </c>
      <c r="AW2823">
        <v>5.38159E-2</v>
      </c>
      <c r="AX2823">
        <v>0.56403499999999995</v>
      </c>
      <c r="AY2823">
        <v>1.36884E-2</v>
      </c>
      <c r="AZ2823">
        <v>69438</v>
      </c>
    </row>
    <row r="2824" spans="1:52">
      <c r="A2824">
        <v>2012</v>
      </c>
      <c r="B2824">
        <v>196413</v>
      </c>
      <c r="C2824" t="s">
        <v>196</v>
      </c>
      <c r="D2824" t="s">
        <v>129</v>
      </c>
      <c r="E2824">
        <f t="shared" si="44"/>
        <v>1</v>
      </c>
      <c r="F2824">
        <f>IF(ISNA(VLOOKUP(B2824,criteria!$U$2:$U$174,1,0)),0,1)</f>
        <v>1</v>
      </c>
      <c r="G2824">
        <v>0.51337727801473443</v>
      </c>
      <c r="H2824">
        <v>0.25619335347432026</v>
      </c>
      <c r="I2824">
        <v>25790</v>
      </c>
      <c r="J2824">
        <v>13240</v>
      </c>
      <c r="K2824">
        <v>3382</v>
      </c>
      <c r="L2824">
        <v>10</v>
      </c>
      <c r="M2824">
        <v>3392</v>
      </c>
      <c r="N2824" t="s">
        <v>205</v>
      </c>
      <c r="O2824" t="s">
        <v>130</v>
      </c>
      <c r="P2824" t="s">
        <v>50</v>
      </c>
      <c r="Q2824" t="s">
        <v>54</v>
      </c>
      <c r="R2824">
        <v>-76.135099999999994</v>
      </c>
      <c r="S2824">
        <v>43.037599999999998</v>
      </c>
      <c r="T2824">
        <v>4.8000000000000001E-2</v>
      </c>
      <c r="U2824">
        <v>3292</v>
      </c>
      <c r="V2824">
        <v>734161984</v>
      </c>
      <c r="W2824">
        <v>460500224</v>
      </c>
      <c r="Y2824">
        <v>55772</v>
      </c>
      <c r="Z2824">
        <v>42920688</v>
      </c>
      <c r="AA2824">
        <v>11462615</v>
      </c>
      <c r="AB2824">
        <v>78005056</v>
      </c>
      <c r="AF2824">
        <v>942050560</v>
      </c>
      <c r="AG2824">
        <v>318905824</v>
      </c>
      <c r="AH2824">
        <v>63541816</v>
      </c>
      <c r="AJ2824">
        <v>63541816</v>
      </c>
      <c r="AK2824">
        <v>109607408</v>
      </c>
      <c r="AL2824">
        <v>60847272</v>
      </c>
      <c r="AM2824">
        <v>808870656</v>
      </c>
      <c r="AN2824">
        <v>354475872</v>
      </c>
      <c r="AO2824">
        <v>107217456</v>
      </c>
      <c r="AP2824">
        <v>940055680</v>
      </c>
      <c r="AQ2824">
        <v>1053213568</v>
      </c>
      <c r="AR2824">
        <v>942050560</v>
      </c>
      <c r="AS2824">
        <v>808870656</v>
      </c>
      <c r="AT2824">
        <v>2507</v>
      </c>
      <c r="AU2824">
        <v>0.81100000000000005</v>
      </c>
      <c r="AW2824">
        <v>5.3366499999999997E-2</v>
      </c>
      <c r="AX2824">
        <v>0.56694699999999998</v>
      </c>
      <c r="AY2824">
        <v>1.53022E-2</v>
      </c>
      <c r="AZ2824">
        <v>66942</v>
      </c>
    </row>
    <row r="2825" spans="1:52">
      <c r="A2825">
        <v>2013</v>
      </c>
      <c r="B2825">
        <v>196413</v>
      </c>
      <c r="C2825" t="s">
        <v>196</v>
      </c>
      <c r="D2825" t="s">
        <v>129</v>
      </c>
      <c r="E2825">
        <f t="shared" si="44"/>
        <v>1</v>
      </c>
      <c r="F2825">
        <f>IF(ISNA(VLOOKUP(B2825,criteria!$U$2:$U$174,1,0)),0,1)</f>
        <v>1</v>
      </c>
      <c r="G2825">
        <v>0.49488839364675086</v>
      </c>
      <c r="H2825">
        <v>0.24924946390278771</v>
      </c>
      <c r="I2825">
        <v>28269</v>
      </c>
      <c r="J2825">
        <v>13990</v>
      </c>
      <c r="K2825">
        <v>3476</v>
      </c>
      <c r="L2825">
        <v>11</v>
      </c>
      <c r="M2825">
        <v>3487</v>
      </c>
      <c r="N2825">
        <v>13244</v>
      </c>
      <c r="O2825" t="s">
        <v>130</v>
      </c>
      <c r="P2825" t="s">
        <v>50</v>
      </c>
      <c r="Q2825" t="s">
        <v>54</v>
      </c>
      <c r="R2825">
        <v>-76.136700000000005</v>
      </c>
      <c r="S2825">
        <v>43.040500000000002</v>
      </c>
      <c r="T2825">
        <v>3.6999999999999998E-2</v>
      </c>
      <c r="U2825">
        <v>3492</v>
      </c>
      <c r="V2825">
        <v>764185088</v>
      </c>
      <c r="W2825">
        <v>480527488</v>
      </c>
      <c r="Y2825">
        <v>93123</v>
      </c>
      <c r="Z2825">
        <v>41389084</v>
      </c>
      <c r="AA2825">
        <v>10006110</v>
      </c>
      <c r="AB2825">
        <v>95788720</v>
      </c>
      <c r="AF2825">
        <v>1008324480</v>
      </c>
      <c r="AG2825">
        <v>330633312</v>
      </c>
      <c r="AH2825">
        <v>62657396</v>
      </c>
      <c r="AJ2825">
        <v>62657396</v>
      </c>
      <c r="AK2825">
        <v>115334848</v>
      </c>
      <c r="AL2825">
        <v>66209072</v>
      </c>
      <c r="AM2825">
        <v>838167040</v>
      </c>
      <c r="AN2825">
        <v>363802496</v>
      </c>
      <c r="AO2825">
        <v>114802832</v>
      </c>
      <c r="AP2825">
        <v>1053213568</v>
      </c>
      <c r="AQ2825">
        <v>1183243648</v>
      </c>
      <c r="AR2825">
        <v>1008324480</v>
      </c>
      <c r="AS2825">
        <v>838167040</v>
      </c>
      <c r="AT2825">
        <v>2540</v>
      </c>
      <c r="AU2825">
        <v>0.80400000000000005</v>
      </c>
      <c r="AW2825">
        <v>5.4828799999999997E-2</v>
      </c>
      <c r="AX2825">
        <v>0.57041200000000003</v>
      </c>
      <c r="AY2825">
        <v>1.5967700000000001E-2</v>
      </c>
      <c r="AZ2825">
        <v>66496</v>
      </c>
    </row>
    <row r="2826" spans="1:52">
      <c r="A2826">
        <v>2014</v>
      </c>
      <c r="B2826">
        <v>196413</v>
      </c>
      <c r="C2826" t="s">
        <v>196</v>
      </c>
      <c r="D2826" t="s">
        <v>129</v>
      </c>
      <c r="E2826">
        <f t="shared" si="44"/>
        <v>1</v>
      </c>
      <c r="F2826">
        <f>IF(ISNA(VLOOKUP(B2826,criteria!$U$2:$U$174,1,0)),0,1)</f>
        <v>1</v>
      </c>
      <c r="G2826">
        <v>0.53228816722657712</v>
      </c>
      <c r="H2826">
        <v>0.24333800841514727</v>
      </c>
      <c r="I2826">
        <v>26790</v>
      </c>
      <c r="J2826">
        <v>14260</v>
      </c>
      <c r="K2826">
        <v>3461</v>
      </c>
      <c r="L2826">
        <v>9</v>
      </c>
      <c r="M2826">
        <v>3470</v>
      </c>
      <c r="T2826">
        <v>3.3000000000000002E-2</v>
      </c>
      <c r="U2826">
        <v>3745</v>
      </c>
      <c r="V2826">
        <v>794555712</v>
      </c>
      <c r="W2826">
        <v>500297088</v>
      </c>
      <c r="Y2826">
        <v>207230</v>
      </c>
      <c r="Z2826">
        <v>46279628</v>
      </c>
      <c r="AA2826">
        <v>14198059</v>
      </c>
      <c r="AB2826">
        <v>83697000</v>
      </c>
      <c r="AF2826">
        <v>882608640</v>
      </c>
      <c r="AG2826">
        <v>344886016</v>
      </c>
      <c r="AH2826">
        <v>66144944</v>
      </c>
      <c r="AJ2826">
        <v>66144944</v>
      </c>
      <c r="AK2826">
        <v>119038000</v>
      </c>
      <c r="AL2826">
        <v>63132248</v>
      </c>
      <c r="AM2826">
        <v>876249728</v>
      </c>
      <c r="AN2826">
        <v>379492352</v>
      </c>
      <c r="AO2826">
        <v>122889648</v>
      </c>
      <c r="AP2826">
        <v>1183243648</v>
      </c>
      <c r="AQ2826">
        <v>1166108672</v>
      </c>
      <c r="AR2826">
        <v>882608640</v>
      </c>
      <c r="AS2826">
        <v>876249728</v>
      </c>
      <c r="AT2826">
        <v>2636</v>
      </c>
      <c r="AU2826">
        <v>0.81399999999999995</v>
      </c>
      <c r="AW2826">
        <v>5.6197700000000003E-2</v>
      </c>
      <c r="AX2826">
        <v>0.56416900000000003</v>
      </c>
      <c r="AY2826">
        <v>1.5942600000000001E-2</v>
      </c>
      <c r="AZ2826">
        <v>70281</v>
      </c>
    </row>
    <row r="2827" spans="1:52">
      <c r="A2827">
        <v>2015</v>
      </c>
      <c r="B2827">
        <v>196413</v>
      </c>
      <c r="C2827" t="s">
        <v>196</v>
      </c>
      <c r="D2827" t="s">
        <v>129</v>
      </c>
      <c r="E2827">
        <f t="shared" si="44"/>
        <v>1</v>
      </c>
      <c r="F2827">
        <f>IF(ISNA(VLOOKUP(B2827,criteria!$U$2:$U$174,1,0)),0,1)</f>
        <v>1</v>
      </c>
      <c r="G2827">
        <v>0.48328020689240392</v>
      </c>
      <c r="H2827">
        <v>0.21660133159106465</v>
      </c>
      <c r="I2827">
        <v>33254</v>
      </c>
      <c r="J2827">
        <v>16071</v>
      </c>
      <c r="K2827">
        <v>3478</v>
      </c>
      <c r="L2827">
        <v>3</v>
      </c>
      <c r="M2827">
        <v>3481</v>
      </c>
      <c r="N2827">
        <v>13244</v>
      </c>
      <c r="O2827" t="s">
        <v>130</v>
      </c>
      <c r="P2827" t="s">
        <v>50</v>
      </c>
      <c r="Q2827" t="s">
        <v>54</v>
      </c>
      <c r="R2827">
        <v>-76.136600000000001</v>
      </c>
      <c r="S2827">
        <v>43.04</v>
      </c>
      <c r="T2827">
        <v>0.03</v>
      </c>
      <c r="U2827">
        <v>3703</v>
      </c>
      <c r="V2827">
        <v>830284608</v>
      </c>
      <c r="W2827">
        <v>522622080</v>
      </c>
      <c r="Y2827">
        <v>40979</v>
      </c>
      <c r="Z2827">
        <v>46224180</v>
      </c>
      <c r="AA2827">
        <v>14301962</v>
      </c>
      <c r="AB2827">
        <v>102199280</v>
      </c>
      <c r="AF2827">
        <v>896631936</v>
      </c>
      <c r="AG2827">
        <v>356730240</v>
      </c>
      <c r="AH2827">
        <v>65365464</v>
      </c>
      <c r="AJ2827">
        <v>65365464</v>
      </c>
      <c r="AK2827">
        <v>125143368</v>
      </c>
      <c r="AL2827">
        <v>66669964</v>
      </c>
      <c r="AM2827">
        <v>905148736</v>
      </c>
      <c r="AN2827">
        <v>398130720</v>
      </c>
      <c r="AO2827">
        <v>126026016</v>
      </c>
      <c r="AP2827">
        <v>1166108672</v>
      </c>
      <c r="AQ2827">
        <v>1156828032</v>
      </c>
      <c r="AR2827">
        <v>896631936</v>
      </c>
      <c r="AS2827">
        <v>905148736</v>
      </c>
      <c r="AT2827">
        <v>2838</v>
      </c>
      <c r="AU2827">
        <v>0.82199999999999995</v>
      </c>
      <c r="AW2827">
        <v>5.9704699999999999E-2</v>
      </c>
      <c r="AX2827">
        <v>0.55125199999999996</v>
      </c>
      <c r="AY2827">
        <v>1.5621700000000001E-2</v>
      </c>
      <c r="AZ2827">
        <v>71828</v>
      </c>
    </row>
    <row r="2828" spans="1:52">
      <c r="A2828">
        <v>2016</v>
      </c>
      <c r="B2828">
        <v>196413</v>
      </c>
      <c r="C2828" t="s">
        <v>196</v>
      </c>
      <c r="D2828" t="s">
        <v>129</v>
      </c>
      <c r="E2828">
        <f t="shared" si="44"/>
        <v>1</v>
      </c>
      <c r="F2828">
        <f>IF(ISNA(VLOOKUP(B2828,criteria!$U$2:$U$174,1,0)),0,1)</f>
        <v>1</v>
      </c>
      <c r="G2828">
        <v>0.52320279403680103</v>
      </c>
      <c r="H2828">
        <v>0.22943321589715063</v>
      </c>
      <c r="I2828">
        <v>30923</v>
      </c>
      <c r="J2828">
        <v>16179</v>
      </c>
      <c r="K2828">
        <v>3704</v>
      </c>
      <c r="L2828">
        <v>8</v>
      </c>
      <c r="M2828">
        <v>3712</v>
      </c>
      <c r="N2828">
        <v>13244</v>
      </c>
      <c r="O2828" t="s">
        <v>130</v>
      </c>
      <c r="P2828" t="s">
        <v>50</v>
      </c>
      <c r="Q2828" t="s">
        <v>54</v>
      </c>
      <c r="R2828">
        <v>-76.137</v>
      </c>
      <c r="S2828">
        <v>43.040199999999999</v>
      </c>
      <c r="T2828">
        <v>2.9000000000000001E-2</v>
      </c>
      <c r="U2828">
        <v>3819</v>
      </c>
      <c r="V2828">
        <v>876762432</v>
      </c>
      <c r="W2828">
        <v>557597120</v>
      </c>
      <c r="Y2828">
        <v>134337</v>
      </c>
      <c r="Z2828">
        <v>50238092</v>
      </c>
      <c r="AA2828">
        <v>13260099</v>
      </c>
      <c r="AB2828">
        <v>98783720</v>
      </c>
      <c r="AF2828">
        <v>1132217600</v>
      </c>
      <c r="AG2828">
        <v>388406240</v>
      </c>
      <c r="AH2828">
        <v>69427600</v>
      </c>
      <c r="AJ2828">
        <v>69427600</v>
      </c>
      <c r="AK2828">
        <v>119008336</v>
      </c>
      <c r="AL2828">
        <v>117140144</v>
      </c>
      <c r="AM2828">
        <v>934603712</v>
      </c>
      <c r="AN2828">
        <v>405034496</v>
      </c>
      <c r="AO2828">
        <v>125328144</v>
      </c>
      <c r="AP2828">
        <v>1156828032</v>
      </c>
      <c r="AQ2828">
        <v>1258728064</v>
      </c>
      <c r="AR2828">
        <v>1132217600</v>
      </c>
      <c r="AS2828">
        <v>934603712</v>
      </c>
      <c r="AT2828">
        <v>2806</v>
      </c>
      <c r="AU2828">
        <v>0.82699999999999996</v>
      </c>
      <c r="AW2828">
        <v>6.6410700000000003E-2</v>
      </c>
      <c r="AX2828">
        <v>0.55477799999999999</v>
      </c>
      <c r="AY2828">
        <v>1.8070900000000001E-2</v>
      </c>
      <c r="AZ2828">
        <v>78436</v>
      </c>
    </row>
    <row r="2829" spans="1:52">
      <c r="A2829">
        <v>2017</v>
      </c>
      <c r="B2829">
        <v>196413</v>
      </c>
      <c r="C2829" t="s">
        <v>196</v>
      </c>
      <c r="D2829" t="s">
        <v>129</v>
      </c>
      <c r="E2829">
        <f t="shared" si="44"/>
        <v>1</v>
      </c>
      <c r="F2829">
        <f>IF(ISNA(VLOOKUP(B2829,criteria!$U$2:$U$174,1,0)),0,1)</f>
        <v>1</v>
      </c>
      <c r="G2829">
        <v>0.46880570409982175</v>
      </c>
      <c r="H2829">
        <v>0.23516143584455759</v>
      </c>
      <c r="I2829">
        <v>33099</v>
      </c>
      <c r="J2829">
        <v>15517</v>
      </c>
      <c r="K2829">
        <v>3644</v>
      </c>
      <c r="L2829">
        <v>5</v>
      </c>
      <c r="M2829">
        <v>3649</v>
      </c>
      <c r="N2829">
        <v>13244</v>
      </c>
      <c r="O2829" t="s">
        <v>130</v>
      </c>
      <c r="P2829" t="s">
        <v>50</v>
      </c>
      <c r="Q2829" t="s">
        <v>54</v>
      </c>
      <c r="R2829">
        <v>-76.137</v>
      </c>
      <c r="S2829">
        <v>43.040199999999999</v>
      </c>
      <c r="T2829">
        <v>2.8000000000000001E-2</v>
      </c>
      <c r="U2829">
        <v>3844</v>
      </c>
      <c r="V2829">
        <v>927022080</v>
      </c>
      <c r="W2829">
        <v>602356480</v>
      </c>
      <c r="Y2829">
        <v>65308</v>
      </c>
      <c r="Z2829">
        <v>48228408</v>
      </c>
      <c r="AA2829">
        <v>15283842</v>
      </c>
      <c r="AB2829">
        <v>110212568</v>
      </c>
      <c r="AF2829">
        <v>1161691136</v>
      </c>
      <c r="AG2829">
        <v>396950720</v>
      </c>
      <c r="AH2829">
        <v>72796960</v>
      </c>
      <c r="AJ2829">
        <v>72796960</v>
      </c>
      <c r="AK2829">
        <v>119651456</v>
      </c>
      <c r="AL2829">
        <v>137918832</v>
      </c>
      <c r="AM2829">
        <v>954688448</v>
      </c>
      <c r="AN2829">
        <v>420289056</v>
      </c>
      <c r="AO2829">
        <v>126612480</v>
      </c>
      <c r="AP2829">
        <v>1258728064</v>
      </c>
      <c r="AQ2829">
        <v>1338287232</v>
      </c>
      <c r="AR2829">
        <v>1161691136</v>
      </c>
      <c r="AS2829">
        <v>954688448</v>
      </c>
    </row>
    <row r="2830" spans="1:52">
      <c r="A2830">
        <v>1990</v>
      </c>
      <c r="B2830">
        <v>197036</v>
      </c>
      <c r="C2830" t="s">
        <v>260</v>
      </c>
      <c r="D2830" t="s">
        <v>129</v>
      </c>
      <c r="E2830">
        <f t="shared" si="44"/>
        <v>0</v>
      </c>
      <c r="F2830">
        <f>IF(ISNA(VLOOKUP(B2830,criteria!$U$2:$U$174,1,0)),0,1)</f>
        <v>1</v>
      </c>
      <c r="G2830" t="s">
        <v>636</v>
      </c>
      <c r="H2830" t="s">
        <v>636</v>
      </c>
      <c r="N2830">
        <v>109965000</v>
      </c>
      <c r="O2830" t="s">
        <v>92</v>
      </c>
      <c r="Z2830">
        <v>254127344</v>
      </c>
      <c r="AB2830">
        <v>1764282</v>
      </c>
      <c r="AF2830">
        <v>314614784</v>
      </c>
      <c r="AG2830">
        <v>59342948</v>
      </c>
      <c r="AH2830">
        <v>2597206</v>
      </c>
      <c r="AJ2830">
        <v>2597206</v>
      </c>
      <c r="AK2830">
        <v>18004882</v>
      </c>
      <c r="AL2830">
        <v>18345980</v>
      </c>
      <c r="AM2830">
        <v>314614784</v>
      </c>
      <c r="AN2830">
        <v>113186240</v>
      </c>
      <c r="AO2830">
        <v>56523860</v>
      </c>
    </row>
    <row r="2831" spans="1:52">
      <c r="A2831">
        <v>1991</v>
      </c>
      <c r="B2831">
        <v>197036</v>
      </c>
      <c r="C2831" t="s">
        <v>260</v>
      </c>
      <c r="D2831" t="s">
        <v>129</v>
      </c>
      <c r="E2831">
        <f t="shared" si="44"/>
        <v>0</v>
      </c>
      <c r="F2831">
        <f>IF(ISNA(VLOOKUP(B2831,criteria!$U$2:$U$174,1,0)),0,1)</f>
        <v>1</v>
      </c>
      <c r="G2831" t="s">
        <v>636</v>
      </c>
      <c r="H2831" t="s">
        <v>636</v>
      </c>
      <c r="N2831">
        <v>109965000</v>
      </c>
      <c r="O2831" t="s">
        <v>92</v>
      </c>
      <c r="Z2831">
        <v>265577104</v>
      </c>
      <c r="AB2831">
        <v>1764282</v>
      </c>
      <c r="AF2831">
        <v>327596480</v>
      </c>
      <c r="AG2831">
        <v>62952488</v>
      </c>
      <c r="AH2831">
        <v>2597206</v>
      </c>
      <c r="AJ2831">
        <v>2597206</v>
      </c>
      <c r="AK2831">
        <v>18004882</v>
      </c>
      <c r="AL2831">
        <v>19461876</v>
      </c>
      <c r="AM2831">
        <v>322267296</v>
      </c>
      <c r="AN2831">
        <v>115411960</v>
      </c>
      <c r="AO2831">
        <v>56523860</v>
      </c>
    </row>
    <row r="2832" spans="1:52">
      <c r="A2832">
        <v>1992</v>
      </c>
      <c r="B2832">
        <v>197036</v>
      </c>
      <c r="C2832" t="s">
        <v>260</v>
      </c>
      <c r="D2832" t="s">
        <v>129</v>
      </c>
      <c r="E2832">
        <f t="shared" si="44"/>
        <v>0</v>
      </c>
      <c r="F2832">
        <f>IF(ISNA(VLOOKUP(B2832,criteria!$U$2:$U$174,1,0)),0,1)</f>
        <v>1</v>
      </c>
      <c r="G2832" t="s">
        <v>636</v>
      </c>
      <c r="H2832" t="s">
        <v>636</v>
      </c>
      <c r="N2832">
        <v>109965000</v>
      </c>
      <c r="O2832" t="s">
        <v>92</v>
      </c>
      <c r="Z2832">
        <v>275431424</v>
      </c>
      <c r="AB2832">
        <v>1715700</v>
      </c>
      <c r="AF2832">
        <v>343196160</v>
      </c>
      <c r="AG2832">
        <v>57085328</v>
      </c>
      <c r="AH2832">
        <v>3414827</v>
      </c>
      <c r="AJ2832">
        <v>3414827</v>
      </c>
      <c r="AK2832">
        <v>23257216</v>
      </c>
      <c r="AL2832">
        <v>18186436</v>
      </c>
      <c r="AM2832">
        <v>343196160</v>
      </c>
      <c r="AN2832">
        <v>125957696</v>
      </c>
      <c r="AO2832">
        <v>61043224</v>
      </c>
    </row>
    <row r="2833" spans="1:52">
      <c r="A2833">
        <v>1993</v>
      </c>
      <c r="B2833">
        <v>197036</v>
      </c>
      <c r="C2833" t="s">
        <v>260</v>
      </c>
      <c r="D2833" t="s">
        <v>129</v>
      </c>
      <c r="E2833">
        <f t="shared" si="44"/>
        <v>0</v>
      </c>
      <c r="F2833">
        <f>IF(ISNA(VLOOKUP(B2833,criteria!$U$2:$U$174,1,0)),0,1)</f>
        <v>1</v>
      </c>
      <c r="G2833" t="s">
        <v>636</v>
      </c>
      <c r="H2833" t="s">
        <v>636</v>
      </c>
      <c r="N2833">
        <v>109965000</v>
      </c>
      <c r="O2833" t="s">
        <v>92</v>
      </c>
      <c r="Z2833">
        <v>278255712</v>
      </c>
      <c r="AB2833">
        <v>1738074</v>
      </c>
      <c r="AF2833">
        <v>345890944</v>
      </c>
      <c r="AG2833">
        <v>58327652</v>
      </c>
      <c r="AH2833">
        <v>4161959</v>
      </c>
      <c r="AJ2833">
        <v>4161959</v>
      </c>
      <c r="AK2833">
        <v>27359966</v>
      </c>
      <c r="AL2833">
        <v>18447846</v>
      </c>
      <c r="AM2833">
        <v>345890944</v>
      </c>
      <c r="AN2833">
        <v>125905048</v>
      </c>
      <c r="AO2833">
        <v>62178224</v>
      </c>
    </row>
    <row r="2834" spans="1:52">
      <c r="A2834">
        <v>1994</v>
      </c>
      <c r="B2834">
        <v>197036</v>
      </c>
      <c r="C2834" t="s">
        <v>260</v>
      </c>
      <c r="D2834" t="s">
        <v>129</v>
      </c>
      <c r="E2834">
        <f t="shared" si="44"/>
        <v>0</v>
      </c>
      <c r="F2834">
        <f>IF(ISNA(VLOOKUP(B2834,criteria!$U$2:$U$174,1,0)),0,1)</f>
        <v>1</v>
      </c>
      <c r="G2834" t="s">
        <v>636</v>
      </c>
      <c r="H2834" t="s">
        <v>636</v>
      </c>
      <c r="N2834">
        <v>109965000</v>
      </c>
      <c r="O2834" t="s">
        <v>92</v>
      </c>
      <c r="Z2834">
        <v>282058848</v>
      </c>
      <c r="AB2834">
        <v>2536164</v>
      </c>
      <c r="AF2834">
        <v>333940672</v>
      </c>
      <c r="AG2834">
        <v>62167780</v>
      </c>
      <c r="AH2834">
        <v>4400022</v>
      </c>
      <c r="AJ2834">
        <v>4400022</v>
      </c>
      <c r="AK2834">
        <v>26248638</v>
      </c>
      <c r="AL2834">
        <v>19314820</v>
      </c>
      <c r="AM2834">
        <v>333940672</v>
      </c>
      <c r="AN2834">
        <v>129686856</v>
      </c>
      <c r="AO2834">
        <v>60966656</v>
      </c>
    </row>
    <row r="2835" spans="1:52">
      <c r="A2835">
        <v>1995</v>
      </c>
      <c r="B2835">
        <v>197036</v>
      </c>
      <c r="C2835" t="s">
        <v>260</v>
      </c>
      <c r="D2835" t="s">
        <v>129</v>
      </c>
      <c r="E2835">
        <f t="shared" si="44"/>
        <v>0</v>
      </c>
      <c r="F2835">
        <f>IF(ISNA(VLOOKUP(B2835,criteria!$U$2:$U$174,1,0)),0,1)</f>
        <v>1</v>
      </c>
      <c r="G2835" t="s">
        <v>636</v>
      </c>
      <c r="H2835" t="s">
        <v>636</v>
      </c>
      <c r="N2835">
        <v>109965000</v>
      </c>
      <c r="O2835" t="s">
        <v>92</v>
      </c>
      <c r="Z2835">
        <v>283007104</v>
      </c>
      <c r="AB2835">
        <v>2400307</v>
      </c>
      <c r="AF2835">
        <v>341108512</v>
      </c>
      <c r="AG2835">
        <v>63598680</v>
      </c>
      <c r="AH2835">
        <v>3989195</v>
      </c>
      <c r="AJ2835">
        <v>3989195</v>
      </c>
      <c r="AK2835">
        <v>24443980</v>
      </c>
      <c r="AL2835">
        <v>20846952</v>
      </c>
      <c r="AM2835">
        <v>341110496</v>
      </c>
      <c r="AN2835">
        <v>131650152</v>
      </c>
      <c r="AO2835">
        <v>66535568</v>
      </c>
    </row>
    <row r="2836" spans="1:52">
      <c r="A2836">
        <v>1996</v>
      </c>
      <c r="B2836">
        <v>197036</v>
      </c>
      <c r="C2836" t="s">
        <v>260</v>
      </c>
      <c r="D2836" t="s">
        <v>129</v>
      </c>
      <c r="E2836">
        <f t="shared" si="44"/>
        <v>0</v>
      </c>
      <c r="F2836">
        <f>IF(ISNA(VLOOKUP(B2836,criteria!$U$2:$U$174,1,0)),0,1)</f>
        <v>1</v>
      </c>
      <c r="G2836" t="s">
        <v>636</v>
      </c>
      <c r="H2836" t="s">
        <v>636</v>
      </c>
      <c r="N2836">
        <v>109965000</v>
      </c>
      <c r="O2836" t="s">
        <v>92</v>
      </c>
      <c r="Z2836">
        <v>300145728</v>
      </c>
      <c r="AB2836">
        <v>2178383</v>
      </c>
      <c r="AF2836">
        <v>358399936</v>
      </c>
      <c r="AG2836">
        <v>63499400</v>
      </c>
      <c r="AH2836">
        <v>5332084</v>
      </c>
      <c r="AJ2836">
        <v>5332084</v>
      </c>
      <c r="AK2836">
        <v>27656944</v>
      </c>
      <c r="AL2836">
        <v>20132776</v>
      </c>
      <c r="AM2836">
        <v>358399936</v>
      </c>
      <c r="AN2836">
        <v>140870496</v>
      </c>
      <c r="AO2836">
        <v>69483416</v>
      </c>
      <c r="AT2836">
        <v>1011</v>
      </c>
      <c r="AU2836">
        <v>0.86</v>
      </c>
    </row>
    <row r="2837" spans="1:52">
      <c r="A2837">
        <v>1997</v>
      </c>
      <c r="B2837">
        <v>197036</v>
      </c>
      <c r="C2837" t="s">
        <v>260</v>
      </c>
      <c r="D2837" t="s">
        <v>129</v>
      </c>
      <c r="E2837">
        <f t="shared" si="44"/>
        <v>0</v>
      </c>
      <c r="F2837">
        <f>IF(ISNA(VLOOKUP(B2837,criteria!$U$2:$U$174,1,0)),0,1)</f>
        <v>1</v>
      </c>
      <c r="G2837" t="s">
        <v>636</v>
      </c>
      <c r="H2837" t="s">
        <v>636</v>
      </c>
      <c r="N2837">
        <v>109965000</v>
      </c>
      <c r="O2837" t="s">
        <v>92</v>
      </c>
      <c r="Z2837">
        <v>282176352</v>
      </c>
      <c r="AB2837">
        <v>4485608</v>
      </c>
      <c r="AC2837">
        <v>15119663</v>
      </c>
      <c r="AF2837">
        <v>352408640</v>
      </c>
      <c r="AG2837">
        <v>63988984</v>
      </c>
      <c r="AH2837">
        <v>4422185</v>
      </c>
      <c r="AJ2837">
        <v>4422185</v>
      </c>
      <c r="AK2837">
        <v>27794212</v>
      </c>
      <c r="AL2837">
        <v>19690660</v>
      </c>
      <c r="AM2837">
        <v>337285696</v>
      </c>
      <c r="AN2837">
        <v>136392064</v>
      </c>
      <c r="AO2837">
        <v>65107488</v>
      </c>
      <c r="AT2837">
        <v>920</v>
      </c>
      <c r="AU2837">
        <v>0.83099999999999996</v>
      </c>
      <c r="AW2837" t="s">
        <v>82</v>
      </c>
      <c r="AX2837" t="s">
        <v>82</v>
      </c>
      <c r="AY2837" t="s">
        <v>82</v>
      </c>
      <c r="AZ2837" t="s">
        <v>82</v>
      </c>
    </row>
    <row r="2838" spans="1:52">
      <c r="A2838">
        <v>1998</v>
      </c>
      <c r="B2838">
        <v>197036</v>
      </c>
      <c r="C2838" t="s">
        <v>260</v>
      </c>
      <c r="D2838" t="s">
        <v>129</v>
      </c>
      <c r="E2838">
        <f t="shared" si="44"/>
        <v>0</v>
      </c>
      <c r="F2838">
        <f>IF(ISNA(VLOOKUP(B2838,criteria!$U$2:$U$174,1,0)),0,1)</f>
        <v>1</v>
      </c>
      <c r="G2838" t="s">
        <v>636</v>
      </c>
      <c r="H2838" t="s">
        <v>636</v>
      </c>
      <c r="N2838">
        <v>109962101</v>
      </c>
      <c r="O2838" t="s">
        <v>92</v>
      </c>
      <c r="Z2838">
        <v>311589056</v>
      </c>
      <c r="AB2838">
        <v>3345377</v>
      </c>
      <c r="AF2838">
        <v>363285824</v>
      </c>
      <c r="AG2838">
        <v>63854196</v>
      </c>
      <c r="AH2838">
        <v>3609503</v>
      </c>
      <c r="AJ2838">
        <v>3609503</v>
      </c>
      <c r="AK2838">
        <v>29309448</v>
      </c>
      <c r="AL2838">
        <v>21721740</v>
      </c>
      <c r="AM2838">
        <v>363285824</v>
      </c>
      <c r="AN2838">
        <v>144884000</v>
      </c>
      <c r="AO2838">
        <v>56422916</v>
      </c>
      <c r="AT2838">
        <v>925</v>
      </c>
      <c r="AU2838">
        <v>0.82299999999999995</v>
      </c>
    </row>
    <row r="2839" spans="1:52">
      <c r="A2839">
        <v>1999</v>
      </c>
      <c r="B2839">
        <v>197036</v>
      </c>
      <c r="C2839" t="s">
        <v>260</v>
      </c>
      <c r="D2839" t="s">
        <v>129</v>
      </c>
      <c r="E2839">
        <f t="shared" si="44"/>
        <v>0</v>
      </c>
      <c r="F2839">
        <f>IF(ISNA(VLOOKUP(B2839,criteria!$U$2:$U$174,1,0)),0,1)</f>
        <v>1</v>
      </c>
      <c r="G2839" t="s">
        <v>636</v>
      </c>
      <c r="H2839" t="s">
        <v>636</v>
      </c>
      <c r="N2839">
        <v>109962101</v>
      </c>
      <c r="O2839" t="s">
        <v>92</v>
      </c>
      <c r="Z2839">
        <v>325557088</v>
      </c>
      <c r="AB2839">
        <v>3469127</v>
      </c>
      <c r="AF2839">
        <v>379704576</v>
      </c>
      <c r="AG2839">
        <v>69984512</v>
      </c>
      <c r="AH2839">
        <v>4250408</v>
      </c>
      <c r="AJ2839">
        <v>4250408</v>
      </c>
      <c r="AK2839">
        <v>34030396</v>
      </c>
      <c r="AL2839">
        <v>21706748</v>
      </c>
      <c r="AM2839">
        <v>379704576</v>
      </c>
      <c r="AN2839">
        <v>155983776</v>
      </c>
      <c r="AO2839">
        <v>55957992</v>
      </c>
      <c r="AT2839">
        <v>891</v>
      </c>
      <c r="AU2839">
        <v>0.872</v>
      </c>
    </row>
    <row r="2840" spans="1:52">
      <c r="A2840">
        <v>2000</v>
      </c>
      <c r="B2840">
        <v>197036</v>
      </c>
      <c r="C2840" t="s">
        <v>260</v>
      </c>
      <c r="D2840" t="s">
        <v>129</v>
      </c>
      <c r="E2840">
        <f t="shared" si="44"/>
        <v>0</v>
      </c>
      <c r="F2840">
        <f>IF(ISNA(VLOOKUP(B2840,criteria!$U$2:$U$174,1,0)),0,1)</f>
        <v>1</v>
      </c>
      <c r="G2840" t="s">
        <v>636</v>
      </c>
      <c r="H2840" t="s">
        <v>636</v>
      </c>
      <c r="N2840">
        <v>109962101</v>
      </c>
      <c r="O2840" t="s">
        <v>92</v>
      </c>
      <c r="Z2840">
        <v>344819040</v>
      </c>
      <c r="AB2840">
        <v>3364604</v>
      </c>
      <c r="AF2840">
        <v>398337344</v>
      </c>
      <c r="AG2840">
        <v>75642368</v>
      </c>
      <c r="AH2840">
        <v>5563850</v>
      </c>
      <c r="AJ2840">
        <v>5563850</v>
      </c>
      <c r="AK2840">
        <v>32635800</v>
      </c>
      <c r="AL2840">
        <v>21909672</v>
      </c>
      <c r="AM2840">
        <v>398337344</v>
      </c>
      <c r="AN2840">
        <v>155210624</v>
      </c>
      <c r="AO2840">
        <v>65740192</v>
      </c>
      <c r="AT2840">
        <v>958</v>
      </c>
      <c r="AU2840">
        <v>0.85499999999999998</v>
      </c>
    </row>
    <row r="2841" spans="1:52">
      <c r="A2841">
        <v>2001</v>
      </c>
      <c r="B2841">
        <v>197036</v>
      </c>
      <c r="C2841" t="s">
        <v>260</v>
      </c>
      <c r="D2841" t="s">
        <v>129</v>
      </c>
      <c r="E2841">
        <f t="shared" si="44"/>
        <v>0</v>
      </c>
      <c r="F2841">
        <f>IF(ISNA(VLOOKUP(B2841,criteria!$U$2:$U$174,1,0)),0,1)</f>
        <v>1</v>
      </c>
      <c r="G2841" t="e">
        <v>#DIV/0!</v>
      </c>
      <c r="H2841" t="e">
        <v>#DIV/0!</v>
      </c>
      <c r="K2841">
        <v>0</v>
      </c>
      <c r="L2841">
        <v>0</v>
      </c>
      <c r="M2841">
        <v>0</v>
      </c>
      <c r="N2841">
        <v>109962101</v>
      </c>
      <c r="O2841" t="s">
        <v>92</v>
      </c>
      <c r="Z2841">
        <v>348945152</v>
      </c>
      <c r="AB2841">
        <v>4320026</v>
      </c>
      <c r="AF2841">
        <v>411236224</v>
      </c>
      <c r="AG2841">
        <v>78432808</v>
      </c>
      <c r="AH2841">
        <v>5455751</v>
      </c>
      <c r="AJ2841">
        <v>5455751</v>
      </c>
      <c r="AK2841">
        <v>33619544</v>
      </c>
      <c r="AL2841">
        <v>22870442</v>
      </c>
      <c r="AM2841">
        <v>411236224</v>
      </c>
      <c r="AN2841">
        <v>169505344</v>
      </c>
      <c r="AO2841">
        <v>70808344</v>
      </c>
      <c r="AT2841">
        <v>958</v>
      </c>
      <c r="AU2841">
        <v>1</v>
      </c>
    </row>
    <row r="2842" spans="1:52">
      <c r="A2842">
        <v>2002</v>
      </c>
      <c r="B2842">
        <v>197036</v>
      </c>
      <c r="C2842" t="s">
        <v>260</v>
      </c>
      <c r="D2842" t="s">
        <v>129</v>
      </c>
      <c r="E2842">
        <f t="shared" si="44"/>
        <v>1</v>
      </c>
      <c r="F2842">
        <f>IF(ISNA(VLOOKUP(B2842,criteria!$U$2:$U$174,1,0)),0,1)</f>
        <v>1</v>
      </c>
      <c r="G2842">
        <v>0.15111695137976347</v>
      </c>
      <c r="H2842">
        <v>0.79531772575250836</v>
      </c>
      <c r="I2842">
        <v>9893</v>
      </c>
      <c r="J2842">
        <v>1495</v>
      </c>
      <c r="K2842">
        <v>1189</v>
      </c>
      <c r="L2842">
        <v>0</v>
      </c>
      <c r="M2842">
        <v>1189</v>
      </c>
      <c r="N2842" t="s">
        <v>217</v>
      </c>
      <c r="O2842" t="s">
        <v>92</v>
      </c>
      <c r="Z2842">
        <v>369196256</v>
      </c>
      <c r="AB2842">
        <v>4274562</v>
      </c>
      <c r="AF2842">
        <v>432885792</v>
      </c>
      <c r="AG2842">
        <v>89043104</v>
      </c>
      <c r="AH2842">
        <v>6827930</v>
      </c>
      <c r="AJ2842">
        <v>6827930</v>
      </c>
      <c r="AK2842">
        <v>35300940</v>
      </c>
      <c r="AL2842">
        <v>23133076</v>
      </c>
      <c r="AM2842">
        <v>432885792</v>
      </c>
      <c r="AN2842">
        <v>175819504</v>
      </c>
      <c r="AO2842">
        <v>22101292</v>
      </c>
      <c r="AT2842">
        <v>935</v>
      </c>
      <c r="AU2842">
        <v>0.81599999999999995</v>
      </c>
    </row>
    <row r="2843" spans="1:52">
      <c r="A2843">
        <v>2003</v>
      </c>
      <c r="B2843">
        <v>197036</v>
      </c>
      <c r="C2843" t="s">
        <v>260</v>
      </c>
      <c r="D2843" t="s">
        <v>129</v>
      </c>
      <c r="E2843">
        <f t="shared" si="44"/>
        <v>1</v>
      </c>
      <c r="F2843">
        <f>IF(ISNA(VLOOKUP(B2843,criteria!$U$2:$U$174,1,0)),0,1)</f>
        <v>1</v>
      </c>
      <c r="G2843">
        <v>0.12318726355611602</v>
      </c>
      <c r="H2843">
        <v>0.84069097888675626</v>
      </c>
      <c r="I2843">
        <v>12688</v>
      </c>
      <c r="J2843">
        <v>1563</v>
      </c>
      <c r="K2843">
        <v>1314</v>
      </c>
      <c r="L2843">
        <v>0</v>
      </c>
      <c r="M2843">
        <v>1314</v>
      </c>
      <c r="N2843" t="s">
        <v>217</v>
      </c>
      <c r="O2843" t="s">
        <v>92</v>
      </c>
      <c r="Z2843">
        <v>415764576</v>
      </c>
      <c r="AB2843">
        <v>4416714</v>
      </c>
      <c r="AD2843">
        <v>36229636</v>
      </c>
      <c r="AE2843">
        <v>420181280</v>
      </c>
      <c r="AF2843">
        <v>456410912</v>
      </c>
      <c r="AG2843">
        <v>121874600</v>
      </c>
      <c r="AH2843">
        <v>22305484</v>
      </c>
      <c r="AJ2843">
        <v>22305484</v>
      </c>
      <c r="AK2843">
        <v>40544188</v>
      </c>
      <c r="AL2843">
        <v>26063418</v>
      </c>
      <c r="AM2843">
        <v>456410912</v>
      </c>
      <c r="AN2843">
        <v>173239696</v>
      </c>
      <c r="AO2843">
        <v>75755448</v>
      </c>
      <c r="AR2843">
        <v>456410912</v>
      </c>
      <c r="AS2843">
        <v>456410912</v>
      </c>
      <c r="AT2843">
        <v>1002</v>
      </c>
      <c r="AU2843">
        <v>0.84099999999999997</v>
      </c>
    </row>
    <row r="2844" spans="1:52">
      <c r="A2844">
        <v>2004</v>
      </c>
      <c r="B2844">
        <v>197036</v>
      </c>
      <c r="C2844" t="s">
        <v>260</v>
      </c>
      <c r="D2844" t="s">
        <v>129</v>
      </c>
      <c r="E2844">
        <f t="shared" si="44"/>
        <v>1</v>
      </c>
      <c r="F2844">
        <f>IF(ISNA(VLOOKUP(B2844,criteria!$U$2:$U$174,1,0)),0,1)</f>
        <v>1</v>
      </c>
      <c r="G2844">
        <v>0.12573939496366401</v>
      </c>
      <c r="H2844">
        <v>0.82258064516129037</v>
      </c>
      <c r="I2844">
        <v>11834</v>
      </c>
      <c r="J2844">
        <v>1488</v>
      </c>
      <c r="K2844">
        <v>1224</v>
      </c>
      <c r="L2844">
        <v>0</v>
      </c>
      <c r="M2844">
        <v>1224</v>
      </c>
      <c r="N2844" t="s">
        <v>217</v>
      </c>
      <c r="O2844" t="s">
        <v>92</v>
      </c>
      <c r="P2844" t="s">
        <v>50</v>
      </c>
      <c r="Z2844">
        <v>479204288</v>
      </c>
      <c r="AB2844">
        <v>4488101</v>
      </c>
      <c r="AD2844">
        <v>40235784</v>
      </c>
      <c r="AE2844">
        <v>483692384</v>
      </c>
      <c r="AF2844">
        <v>523928192</v>
      </c>
      <c r="AG2844">
        <v>125018776</v>
      </c>
      <c r="AH2844">
        <v>34232148</v>
      </c>
      <c r="AJ2844">
        <v>34232148</v>
      </c>
      <c r="AK2844">
        <v>48896036</v>
      </c>
      <c r="AL2844">
        <v>27299508</v>
      </c>
      <c r="AM2844">
        <v>523928192</v>
      </c>
      <c r="AN2844">
        <v>180615488</v>
      </c>
      <c r="AO2844">
        <v>104591664</v>
      </c>
      <c r="AR2844">
        <v>523928192</v>
      </c>
      <c r="AS2844">
        <v>523928192</v>
      </c>
      <c r="AT2844">
        <v>1002</v>
      </c>
      <c r="AU2844">
        <v>0.84099999999999997</v>
      </c>
    </row>
    <row r="2845" spans="1:52">
      <c r="A2845">
        <v>2005</v>
      </c>
      <c r="B2845">
        <v>197036</v>
      </c>
      <c r="C2845" t="s">
        <v>197</v>
      </c>
      <c r="D2845" t="s">
        <v>129</v>
      </c>
      <c r="E2845">
        <f t="shared" si="44"/>
        <v>1</v>
      </c>
      <c r="F2845">
        <f>IF(ISNA(VLOOKUP(B2845,criteria!$U$2:$U$174,1,0)),0,1)</f>
        <v>1</v>
      </c>
      <c r="G2845">
        <v>0.1436259046205233</v>
      </c>
      <c r="H2845">
        <v>0.77454780361757103</v>
      </c>
      <c r="I2845">
        <v>10778</v>
      </c>
      <c r="J2845">
        <v>1548</v>
      </c>
      <c r="K2845">
        <v>1199</v>
      </c>
      <c r="L2845">
        <v>0</v>
      </c>
      <c r="M2845">
        <v>1199</v>
      </c>
      <c r="N2845" t="s">
        <v>217</v>
      </c>
      <c r="O2845" t="s">
        <v>92</v>
      </c>
      <c r="P2845" t="s">
        <v>50</v>
      </c>
      <c r="Q2845" t="s">
        <v>53</v>
      </c>
      <c r="Z2845">
        <v>512535808</v>
      </c>
      <c r="AB2845">
        <v>5318442</v>
      </c>
      <c r="AD2845">
        <v>41278956</v>
      </c>
      <c r="AE2845">
        <v>517854240</v>
      </c>
      <c r="AF2845">
        <v>559133184</v>
      </c>
      <c r="AG2845">
        <v>137671520</v>
      </c>
      <c r="AH2845">
        <v>43694780</v>
      </c>
      <c r="AJ2845">
        <v>43694780</v>
      </c>
      <c r="AK2845">
        <v>51302736</v>
      </c>
      <c r="AL2845">
        <v>30239258</v>
      </c>
      <c r="AM2845">
        <v>559133184</v>
      </c>
      <c r="AN2845">
        <v>182492912</v>
      </c>
      <c r="AO2845">
        <v>115701432</v>
      </c>
      <c r="AR2845">
        <v>559133184</v>
      </c>
      <c r="AS2845">
        <v>559133184</v>
      </c>
      <c r="AT2845">
        <v>1002</v>
      </c>
      <c r="AU2845">
        <v>0.84099999999999997</v>
      </c>
    </row>
    <row r="2846" spans="1:52">
      <c r="A2846">
        <v>2006</v>
      </c>
      <c r="B2846">
        <v>197036</v>
      </c>
      <c r="C2846" t="s">
        <v>197</v>
      </c>
      <c r="D2846" t="s">
        <v>129</v>
      </c>
      <c r="E2846">
        <f t="shared" si="44"/>
        <v>1</v>
      </c>
      <c r="F2846">
        <f>IF(ISNA(VLOOKUP(B2846,criteria!$U$2:$U$174,1,0)),0,1)</f>
        <v>1</v>
      </c>
      <c r="G2846">
        <v>0.15529043614316448</v>
      </c>
      <c r="H2846">
        <v>0.8243073047858942</v>
      </c>
      <c r="I2846">
        <v>10226</v>
      </c>
      <c r="J2846">
        <v>1588</v>
      </c>
      <c r="K2846">
        <v>1309</v>
      </c>
      <c r="L2846">
        <v>0</v>
      </c>
      <c r="M2846">
        <v>1309</v>
      </c>
      <c r="N2846" t="s">
        <v>217</v>
      </c>
      <c r="O2846" t="s">
        <v>92</v>
      </c>
      <c r="P2846" t="s">
        <v>50</v>
      </c>
      <c r="Q2846" t="s">
        <v>53</v>
      </c>
      <c r="Z2846">
        <v>536931840</v>
      </c>
      <c r="AB2846">
        <v>4983584</v>
      </c>
      <c r="AD2846">
        <v>39414340</v>
      </c>
      <c r="AE2846">
        <v>541915392</v>
      </c>
      <c r="AF2846">
        <v>581329728</v>
      </c>
      <c r="AG2846">
        <v>135409680</v>
      </c>
      <c r="AH2846">
        <v>64886636</v>
      </c>
      <c r="AJ2846">
        <v>64886636</v>
      </c>
      <c r="AK2846">
        <v>51448700</v>
      </c>
      <c r="AL2846">
        <v>28082820</v>
      </c>
      <c r="AM2846">
        <v>610606912</v>
      </c>
      <c r="AN2846">
        <v>168678640</v>
      </c>
      <c r="AO2846">
        <v>125527600</v>
      </c>
      <c r="AR2846">
        <v>581329728</v>
      </c>
      <c r="AS2846">
        <v>610606912</v>
      </c>
      <c r="AT2846">
        <v>932</v>
      </c>
      <c r="AU2846">
        <v>0.81299999999999994</v>
      </c>
      <c r="AV2846">
        <v>0</v>
      </c>
    </row>
    <row r="2847" spans="1:52">
      <c r="A2847">
        <v>2007</v>
      </c>
      <c r="B2847">
        <v>197036</v>
      </c>
      <c r="C2847" t="s">
        <v>197</v>
      </c>
      <c r="D2847" t="s">
        <v>129</v>
      </c>
      <c r="E2847">
        <f t="shared" si="44"/>
        <v>1</v>
      </c>
      <c r="F2847">
        <f>IF(ISNA(VLOOKUP(B2847,criteria!$U$2:$U$174,1,0)),0,1)</f>
        <v>1</v>
      </c>
      <c r="G2847">
        <v>0.15011994832995018</v>
      </c>
      <c r="H2847">
        <v>0.78180700676090964</v>
      </c>
      <c r="I2847">
        <v>10838</v>
      </c>
      <c r="J2847">
        <v>1627</v>
      </c>
      <c r="K2847">
        <v>1272</v>
      </c>
      <c r="L2847">
        <v>0</v>
      </c>
      <c r="M2847">
        <v>1272</v>
      </c>
      <c r="N2847" t="s">
        <v>217</v>
      </c>
      <c r="O2847" t="s">
        <v>92</v>
      </c>
      <c r="P2847" t="s">
        <v>50</v>
      </c>
      <c r="Q2847" t="s">
        <v>53</v>
      </c>
      <c r="Z2847">
        <v>520739264</v>
      </c>
      <c r="AB2847">
        <v>8296845</v>
      </c>
      <c r="AD2847">
        <v>37764000</v>
      </c>
      <c r="AE2847">
        <v>529036096</v>
      </c>
      <c r="AF2847">
        <v>598789952</v>
      </c>
      <c r="AG2847">
        <v>148513536</v>
      </c>
      <c r="AH2847">
        <v>61181548</v>
      </c>
      <c r="AJ2847">
        <v>61181548</v>
      </c>
      <c r="AK2847">
        <v>95371608</v>
      </c>
      <c r="AL2847">
        <v>32927692</v>
      </c>
      <c r="AM2847">
        <v>549759872</v>
      </c>
      <c r="AN2847">
        <v>197020144</v>
      </c>
      <c r="AO2847">
        <v>102011680</v>
      </c>
      <c r="AR2847">
        <v>598789952</v>
      </c>
      <c r="AS2847">
        <v>549759872</v>
      </c>
      <c r="AT2847">
        <v>880</v>
      </c>
      <c r="AU2847">
        <v>0.79400000000000004</v>
      </c>
      <c r="AV2847">
        <v>0</v>
      </c>
    </row>
    <row r="2848" spans="1:52">
      <c r="A2848">
        <v>2008</v>
      </c>
      <c r="B2848">
        <v>197036</v>
      </c>
      <c r="C2848" t="s">
        <v>197</v>
      </c>
      <c r="D2848" t="s">
        <v>129</v>
      </c>
      <c r="E2848">
        <f t="shared" si="44"/>
        <v>1</v>
      </c>
      <c r="F2848">
        <f>IF(ISNA(VLOOKUP(B2848,criteria!$U$2:$U$174,1,0)),0,1)</f>
        <v>1</v>
      </c>
      <c r="G2848">
        <v>0.15612355669594394</v>
      </c>
      <c r="H2848">
        <v>0.79835651074589131</v>
      </c>
      <c r="I2848">
        <v>10133</v>
      </c>
      <c r="J2848">
        <v>1582</v>
      </c>
      <c r="K2848">
        <v>1263</v>
      </c>
      <c r="L2848">
        <v>0</v>
      </c>
      <c r="M2848">
        <v>1263</v>
      </c>
      <c r="N2848" t="s">
        <v>198</v>
      </c>
      <c r="O2848" t="s">
        <v>92</v>
      </c>
      <c r="P2848" t="s">
        <v>50</v>
      </c>
      <c r="Q2848" t="s">
        <v>53</v>
      </c>
      <c r="Z2848">
        <v>560896896</v>
      </c>
      <c r="AB2848">
        <v>6551262</v>
      </c>
      <c r="AD2848">
        <v>30266760</v>
      </c>
      <c r="AE2848">
        <v>567448128</v>
      </c>
      <c r="AF2848">
        <v>597714880</v>
      </c>
      <c r="AG2848">
        <v>172763360</v>
      </c>
      <c r="AH2848">
        <v>9512653</v>
      </c>
      <c r="AJ2848">
        <v>9512653</v>
      </c>
      <c r="AK2848">
        <v>149541056</v>
      </c>
      <c r="AL2848">
        <v>38675308</v>
      </c>
      <c r="AM2848">
        <v>589995072</v>
      </c>
      <c r="AN2848">
        <v>250801440</v>
      </c>
      <c r="AO2848">
        <v>143923952</v>
      </c>
      <c r="AR2848">
        <v>597714880</v>
      </c>
      <c r="AS2848">
        <v>589995072</v>
      </c>
      <c r="AT2848">
        <v>1018</v>
      </c>
      <c r="AU2848">
        <v>0.82</v>
      </c>
      <c r="AV2848">
        <v>0</v>
      </c>
    </row>
    <row r="2849" spans="1:48">
      <c r="A2849">
        <v>2009</v>
      </c>
      <c r="B2849">
        <v>197036</v>
      </c>
      <c r="C2849" t="s">
        <v>197</v>
      </c>
      <c r="D2849" t="s">
        <v>129</v>
      </c>
      <c r="E2849">
        <f t="shared" si="44"/>
        <v>1</v>
      </c>
      <c r="F2849">
        <f>IF(ISNA(VLOOKUP(B2849,criteria!$U$2:$U$174,1,0)),0,1)</f>
        <v>1</v>
      </c>
      <c r="G2849">
        <v>0.14135230035112992</v>
      </c>
      <c r="H2849">
        <v>0.80382165605095546</v>
      </c>
      <c r="I2849">
        <v>11107</v>
      </c>
      <c r="J2849">
        <v>1570</v>
      </c>
      <c r="K2849">
        <v>1262</v>
      </c>
      <c r="L2849">
        <v>0</v>
      </c>
      <c r="M2849">
        <v>1262</v>
      </c>
      <c r="N2849" t="s">
        <v>198</v>
      </c>
      <c r="O2849" t="s">
        <v>92</v>
      </c>
      <c r="P2849" t="s">
        <v>50</v>
      </c>
      <c r="Q2849" t="s">
        <v>53</v>
      </c>
      <c r="R2849">
        <v>-73.963099999999997</v>
      </c>
      <c r="S2849">
        <v>41.377400000000002</v>
      </c>
      <c r="Z2849">
        <v>300848928</v>
      </c>
      <c r="AB2849">
        <v>8429365</v>
      </c>
      <c r="AD2849">
        <v>50057300</v>
      </c>
      <c r="AE2849">
        <v>309278304</v>
      </c>
      <c r="AF2849">
        <v>359335616</v>
      </c>
      <c r="AG2849">
        <v>185289280</v>
      </c>
      <c r="AH2849">
        <v>11945252</v>
      </c>
      <c r="AJ2849">
        <v>11945252</v>
      </c>
      <c r="AK2849">
        <v>21255906</v>
      </c>
      <c r="AL2849">
        <v>20502406</v>
      </c>
      <c r="AM2849">
        <v>335700352</v>
      </c>
      <c r="AN2849">
        <v>131363424</v>
      </c>
      <c r="AO2849">
        <v>58519192</v>
      </c>
      <c r="AT2849">
        <v>988</v>
      </c>
      <c r="AU2849">
        <v>0.85699999999999998</v>
      </c>
      <c r="AV2849">
        <v>0</v>
      </c>
    </row>
    <row r="2850" spans="1:48">
      <c r="A2850">
        <v>2010</v>
      </c>
      <c r="B2850">
        <v>197036</v>
      </c>
      <c r="C2850" t="s">
        <v>197</v>
      </c>
      <c r="D2850" t="s">
        <v>129</v>
      </c>
      <c r="E2850">
        <f t="shared" si="44"/>
        <v>1</v>
      </c>
      <c r="F2850">
        <f>IF(ISNA(VLOOKUP(B2850,criteria!$U$2:$U$174,1,0)),0,1)</f>
        <v>1</v>
      </c>
      <c r="G2850">
        <v>0.13054468362687541</v>
      </c>
      <c r="H2850">
        <v>0.81948782011242971</v>
      </c>
      <c r="I2850">
        <v>12264</v>
      </c>
      <c r="J2850">
        <v>1601</v>
      </c>
      <c r="K2850">
        <v>1312</v>
      </c>
      <c r="L2850">
        <v>0</v>
      </c>
      <c r="M2850">
        <v>1312</v>
      </c>
      <c r="N2850" t="s">
        <v>198</v>
      </c>
      <c r="O2850" t="s">
        <v>92</v>
      </c>
      <c r="P2850" t="s">
        <v>50</v>
      </c>
      <c r="Q2850" t="s">
        <v>53</v>
      </c>
      <c r="R2850">
        <v>-73.963099999999997</v>
      </c>
      <c r="S2850">
        <v>41.377400000000002</v>
      </c>
      <c r="Z2850">
        <v>284660800</v>
      </c>
      <c r="AB2850">
        <v>11303100</v>
      </c>
      <c r="AD2850">
        <v>50715000</v>
      </c>
      <c r="AE2850">
        <v>295963904</v>
      </c>
      <c r="AF2850">
        <v>346678912</v>
      </c>
      <c r="AG2850">
        <v>168214592</v>
      </c>
      <c r="AH2850">
        <v>19899770</v>
      </c>
      <c r="AJ2850">
        <v>19899770</v>
      </c>
      <c r="AK2850">
        <v>21136104</v>
      </c>
      <c r="AL2850">
        <v>19248724</v>
      </c>
      <c r="AM2850">
        <v>323424992</v>
      </c>
      <c r="AN2850">
        <v>117721408</v>
      </c>
      <c r="AO2850">
        <v>61703908</v>
      </c>
      <c r="AT2850">
        <v>987</v>
      </c>
      <c r="AU2850">
        <v>0.82899999999999996</v>
      </c>
      <c r="AV2850">
        <v>0</v>
      </c>
    </row>
    <row r="2851" spans="1:48">
      <c r="A2851">
        <v>2011</v>
      </c>
      <c r="B2851">
        <v>197036</v>
      </c>
      <c r="C2851" t="s">
        <v>197</v>
      </c>
      <c r="D2851" t="s">
        <v>129</v>
      </c>
      <c r="E2851">
        <f t="shared" si="44"/>
        <v>1</v>
      </c>
      <c r="F2851">
        <f>IF(ISNA(VLOOKUP(B2851,criteria!$U$2:$U$174,1,0)),0,1)</f>
        <v>1</v>
      </c>
      <c r="G2851">
        <v>0.1055611294252544</v>
      </c>
      <c r="H2851">
        <v>0.83570943652410046</v>
      </c>
      <c r="I2851">
        <v>13954</v>
      </c>
      <c r="J2851">
        <v>1473</v>
      </c>
      <c r="K2851">
        <v>1231</v>
      </c>
      <c r="L2851">
        <v>0</v>
      </c>
      <c r="M2851">
        <v>1231</v>
      </c>
      <c r="N2851" t="s">
        <v>198</v>
      </c>
      <c r="O2851" t="s">
        <v>92</v>
      </c>
      <c r="P2851" t="s">
        <v>50</v>
      </c>
      <c r="Q2851" t="s">
        <v>53</v>
      </c>
      <c r="R2851">
        <v>-73.956800000000001</v>
      </c>
      <c r="S2851">
        <v>41.390900000000002</v>
      </c>
      <c r="Z2851">
        <v>352791104</v>
      </c>
      <c r="AB2851">
        <v>9504550</v>
      </c>
      <c r="AD2851">
        <v>28103200</v>
      </c>
      <c r="AE2851">
        <v>362295680</v>
      </c>
      <c r="AF2851">
        <v>390398848</v>
      </c>
      <c r="AG2851">
        <v>190107856</v>
      </c>
      <c r="AH2851">
        <v>29894836</v>
      </c>
      <c r="AJ2851">
        <v>29894836</v>
      </c>
      <c r="AK2851">
        <v>21455166</v>
      </c>
      <c r="AL2851">
        <v>19571146</v>
      </c>
      <c r="AM2851">
        <v>379952128</v>
      </c>
      <c r="AN2851">
        <v>142249696</v>
      </c>
      <c r="AO2851">
        <v>68941240</v>
      </c>
      <c r="AT2851">
        <v>1045</v>
      </c>
      <c r="AU2851">
        <v>0.83199999999999996</v>
      </c>
    </row>
    <row r="2852" spans="1:48">
      <c r="A2852">
        <v>2012</v>
      </c>
      <c r="B2852">
        <v>197036</v>
      </c>
      <c r="C2852" t="s">
        <v>197</v>
      </c>
      <c r="D2852" t="s">
        <v>129</v>
      </c>
      <c r="E2852">
        <f t="shared" si="44"/>
        <v>1</v>
      </c>
      <c r="F2852">
        <f>IF(ISNA(VLOOKUP(B2852,criteria!$U$2:$U$174,1,0)),0,1)</f>
        <v>1</v>
      </c>
      <c r="G2852">
        <v>8.9512886428053523E-2</v>
      </c>
      <c r="H2852">
        <v>0.8571428571428571</v>
      </c>
      <c r="I2852">
        <v>15171</v>
      </c>
      <c r="J2852">
        <v>1358</v>
      </c>
      <c r="K2852">
        <v>1164</v>
      </c>
      <c r="L2852">
        <v>0</v>
      </c>
      <c r="M2852">
        <v>1164</v>
      </c>
      <c r="N2852" t="s">
        <v>198</v>
      </c>
      <c r="O2852" t="s">
        <v>92</v>
      </c>
      <c r="P2852" t="s">
        <v>50</v>
      </c>
      <c r="Q2852" t="s">
        <v>53</v>
      </c>
      <c r="R2852">
        <v>-73.956800000000001</v>
      </c>
      <c r="S2852">
        <v>41.390900000000002</v>
      </c>
      <c r="Z2852">
        <v>315085056</v>
      </c>
      <c r="AB2852">
        <v>19242412</v>
      </c>
      <c r="AD2852">
        <v>34504900</v>
      </c>
      <c r="AE2852">
        <v>334327456</v>
      </c>
      <c r="AF2852">
        <v>368832352</v>
      </c>
      <c r="AG2852">
        <v>180537232</v>
      </c>
      <c r="AH2852">
        <v>20313760</v>
      </c>
      <c r="AJ2852">
        <v>20313760</v>
      </c>
      <c r="AK2852">
        <v>25142284</v>
      </c>
      <c r="AL2852">
        <v>15948426</v>
      </c>
      <c r="AM2852">
        <v>345377600</v>
      </c>
      <c r="AN2852">
        <v>131642512</v>
      </c>
      <c r="AO2852">
        <v>74818080</v>
      </c>
      <c r="AT2852">
        <v>1066</v>
      </c>
      <c r="AU2852">
        <v>0.83899999999999997</v>
      </c>
    </row>
    <row r="2853" spans="1:48">
      <c r="A2853">
        <v>2013</v>
      </c>
      <c r="B2853">
        <v>197036</v>
      </c>
      <c r="C2853" t="s">
        <v>197</v>
      </c>
      <c r="D2853" t="s">
        <v>129</v>
      </c>
      <c r="E2853">
        <f t="shared" si="44"/>
        <v>1</v>
      </c>
      <c r="F2853">
        <f>IF(ISNA(VLOOKUP(B2853,criteria!$U$2:$U$174,1,0)),0,1)</f>
        <v>1</v>
      </c>
      <c r="G2853">
        <v>8.9563862928348906E-2</v>
      </c>
      <c r="H2853">
        <v>0.85217391304347823</v>
      </c>
      <c r="I2853">
        <v>15408</v>
      </c>
      <c r="J2853">
        <v>1380</v>
      </c>
      <c r="K2853">
        <v>1176</v>
      </c>
      <c r="L2853">
        <v>0</v>
      </c>
      <c r="M2853">
        <v>1176</v>
      </c>
      <c r="N2853" t="s">
        <v>198</v>
      </c>
      <c r="O2853" t="s">
        <v>92</v>
      </c>
      <c r="P2853" t="s">
        <v>50</v>
      </c>
      <c r="Q2853" t="s">
        <v>53</v>
      </c>
      <c r="R2853">
        <v>-73.956800000000001</v>
      </c>
      <c r="S2853">
        <v>41.390900000000002</v>
      </c>
      <c r="Z2853">
        <v>331820256</v>
      </c>
      <c r="AB2853">
        <v>19242412</v>
      </c>
      <c r="AD2853">
        <v>31529100</v>
      </c>
      <c r="AE2853">
        <v>351062688</v>
      </c>
      <c r="AF2853">
        <v>382591776</v>
      </c>
      <c r="AG2853">
        <v>177525392</v>
      </c>
      <c r="AH2853">
        <v>28811596</v>
      </c>
      <c r="AJ2853">
        <v>28811596</v>
      </c>
      <c r="AK2853">
        <v>28589640</v>
      </c>
      <c r="AL2853">
        <v>17918900</v>
      </c>
      <c r="AM2853">
        <v>365779744</v>
      </c>
      <c r="AN2853">
        <v>136989984</v>
      </c>
      <c r="AO2853">
        <v>78671168</v>
      </c>
      <c r="AT2853">
        <v>995</v>
      </c>
      <c r="AU2853">
        <v>0.80400000000000005</v>
      </c>
    </row>
    <row r="2854" spans="1:48">
      <c r="A2854">
        <v>2014</v>
      </c>
      <c r="B2854">
        <v>197036</v>
      </c>
      <c r="C2854" t="s">
        <v>197</v>
      </c>
      <c r="D2854" t="s">
        <v>129</v>
      </c>
      <c r="E2854">
        <f t="shared" si="44"/>
        <v>1</v>
      </c>
      <c r="F2854">
        <f>IF(ISNA(VLOOKUP(B2854,criteria!$U$2:$U$174,1,0)),0,1)</f>
        <v>1</v>
      </c>
      <c r="G2854">
        <v>9.4678507044134344E-2</v>
      </c>
      <c r="H2854">
        <v>0.84626234132581102</v>
      </c>
      <c r="I2854">
        <v>14977</v>
      </c>
      <c r="J2854">
        <v>1418</v>
      </c>
      <c r="K2854">
        <v>1200</v>
      </c>
      <c r="M2854">
        <v>1200</v>
      </c>
      <c r="Z2854">
        <v>347769920</v>
      </c>
      <c r="AB2854">
        <v>11903177</v>
      </c>
      <c r="AD2854">
        <v>34388200</v>
      </c>
      <c r="AE2854">
        <v>359673088</v>
      </c>
      <c r="AF2854">
        <v>455654784</v>
      </c>
      <c r="AG2854">
        <v>190037040</v>
      </c>
      <c r="AH2854">
        <v>20481864</v>
      </c>
      <c r="AJ2854">
        <v>20481864</v>
      </c>
      <c r="AK2854">
        <v>28271974</v>
      </c>
      <c r="AL2854">
        <v>22800696</v>
      </c>
      <c r="AM2854">
        <v>392206592</v>
      </c>
      <c r="AN2854">
        <v>167907488</v>
      </c>
      <c r="AO2854">
        <v>64540016</v>
      </c>
      <c r="AT2854">
        <v>1052</v>
      </c>
      <c r="AU2854">
        <v>0.83399999999999996</v>
      </c>
    </row>
    <row r="2855" spans="1:48">
      <c r="A2855">
        <v>2015</v>
      </c>
      <c r="B2855">
        <v>197036</v>
      </c>
      <c r="C2855" t="s">
        <v>197</v>
      </c>
      <c r="D2855" t="s">
        <v>129</v>
      </c>
      <c r="E2855">
        <f t="shared" si="44"/>
        <v>1</v>
      </c>
      <c r="F2855">
        <f>IF(ISNA(VLOOKUP(B2855,criteria!$U$2:$U$174,1,0)),0,1)</f>
        <v>1</v>
      </c>
      <c r="G2855">
        <v>0.10153741031773146</v>
      </c>
      <c r="H2855">
        <v>0.83176312247644679</v>
      </c>
      <c r="I2855">
        <v>14635</v>
      </c>
      <c r="J2855">
        <v>1486</v>
      </c>
      <c r="K2855">
        <v>1236</v>
      </c>
      <c r="M2855">
        <v>1236</v>
      </c>
      <c r="N2855" t="s">
        <v>198</v>
      </c>
      <c r="O2855" t="s">
        <v>92</v>
      </c>
      <c r="P2855" t="s">
        <v>50</v>
      </c>
      <c r="Q2855" t="s">
        <v>53</v>
      </c>
      <c r="R2855">
        <v>-73.956800000000001</v>
      </c>
      <c r="S2855">
        <v>41.390900000000002</v>
      </c>
      <c r="Z2855">
        <v>323632640</v>
      </c>
      <c r="AB2855">
        <v>13775973</v>
      </c>
      <c r="AD2855">
        <v>37529200</v>
      </c>
      <c r="AE2855">
        <v>337408640</v>
      </c>
      <c r="AF2855">
        <v>463080832</v>
      </c>
      <c r="AG2855">
        <v>170353072</v>
      </c>
      <c r="AH2855">
        <v>3896023</v>
      </c>
      <c r="AJ2855">
        <v>3896023</v>
      </c>
      <c r="AK2855">
        <v>40581552</v>
      </c>
      <c r="AL2855">
        <v>34628792</v>
      </c>
      <c r="AM2855">
        <v>380734112</v>
      </c>
      <c r="AN2855">
        <v>146078480</v>
      </c>
      <c r="AO2855">
        <v>74706024</v>
      </c>
      <c r="AT2855">
        <v>1115</v>
      </c>
      <c r="AU2855">
        <v>0.85899999999999999</v>
      </c>
    </row>
    <row r="2856" spans="1:48">
      <c r="A2856">
        <v>2016</v>
      </c>
      <c r="B2856">
        <v>197036</v>
      </c>
      <c r="C2856" t="s">
        <v>197</v>
      </c>
      <c r="D2856" t="s">
        <v>129</v>
      </c>
      <c r="E2856">
        <f t="shared" si="44"/>
        <v>1</v>
      </c>
      <c r="F2856">
        <f>IF(ISNA(VLOOKUP(B2856,criteria!$U$2:$U$174,1,0)),0,1)</f>
        <v>1</v>
      </c>
      <c r="G2856">
        <v>9.6634972014296314E-2</v>
      </c>
      <c r="H2856">
        <v>0.87927424982554081</v>
      </c>
      <c r="I2856">
        <v>14829</v>
      </c>
      <c r="J2856">
        <v>1433</v>
      </c>
      <c r="K2856">
        <v>1260</v>
      </c>
      <c r="M2856">
        <v>1260</v>
      </c>
      <c r="N2856" t="s">
        <v>198</v>
      </c>
      <c r="O2856" t="s">
        <v>92</v>
      </c>
      <c r="P2856" t="s">
        <v>50</v>
      </c>
      <c r="Q2856" t="s">
        <v>53</v>
      </c>
      <c r="R2856">
        <v>-73.956599999999995</v>
      </c>
      <c r="S2856">
        <v>41.390500000000003</v>
      </c>
      <c r="Z2856">
        <v>360010592</v>
      </c>
      <c r="AB2856">
        <v>13963961</v>
      </c>
      <c r="AD2856">
        <v>36371600</v>
      </c>
      <c r="AE2856">
        <v>373974560</v>
      </c>
      <c r="AF2856">
        <v>481940608</v>
      </c>
      <c r="AG2856">
        <v>174638752</v>
      </c>
      <c r="AH2856">
        <v>10254269</v>
      </c>
      <c r="AJ2856">
        <v>10254269</v>
      </c>
      <c r="AK2856">
        <v>40674032</v>
      </c>
      <c r="AL2856">
        <v>51040760</v>
      </c>
      <c r="AM2856">
        <v>403218432</v>
      </c>
      <c r="AN2856">
        <v>141387312</v>
      </c>
      <c r="AO2856">
        <v>87059008</v>
      </c>
      <c r="AT2856">
        <v>1035</v>
      </c>
      <c r="AU2856">
        <v>0.85699999999999998</v>
      </c>
    </row>
    <row r="2857" spans="1:48">
      <c r="A2857">
        <v>2017</v>
      </c>
      <c r="B2857">
        <v>197036</v>
      </c>
      <c r="C2857" t="s">
        <v>197</v>
      </c>
      <c r="D2857" t="s">
        <v>129</v>
      </c>
      <c r="E2857">
        <f t="shared" si="44"/>
        <v>1</v>
      </c>
      <c r="F2857">
        <f>IF(ISNA(VLOOKUP(B2857,criteria!$U$2:$U$174,1,0)),0,1)</f>
        <v>1</v>
      </c>
      <c r="G2857">
        <v>9.5583134201803741E-2</v>
      </c>
      <c r="H2857">
        <v>0.97580645161290325</v>
      </c>
      <c r="I2857">
        <v>12973</v>
      </c>
      <c r="J2857">
        <v>1240</v>
      </c>
      <c r="K2857">
        <v>1210</v>
      </c>
      <c r="M2857">
        <v>1210</v>
      </c>
      <c r="N2857" t="s">
        <v>198</v>
      </c>
      <c r="O2857" t="s">
        <v>92</v>
      </c>
      <c r="P2857" t="s">
        <v>50</v>
      </c>
      <c r="Q2857" t="s">
        <v>53</v>
      </c>
      <c r="R2857">
        <v>-73.956599999999995</v>
      </c>
      <c r="S2857">
        <v>41.390500000000003</v>
      </c>
      <c r="Z2857">
        <v>362761504</v>
      </c>
      <c r="AB2857">
        <v>10065251</v>
      </c>
      <c r="AD2857">
        <v>19053600</v>
      </c>
      <c r="AE2857">
        <v>372826752</v>
      </c>
      <c r="AF2857">
        <v>525999936</v>
      </c>
      <c r="AG2857">
        <v>185821568</v>
      </c>
      <c r="AH2857">
        <v>11028449</v>
      </c>
      <c r="AJ2857">
        <v>11028449</v>
      </c>
      <c r="AK2857">
        <v>40905448</v>
      </c>
      <c r="AL2857">
        <v>41822408</v>
      </c>
      <c r="AM2857">
        <v>400012480</v>
      </c>
      <c r="AN2857">
        <v>131352032</v>
      </c>
      <c r="AO2857">
        <v>84313776</v>
      </c>
    </row>
    <row r="2858" spans="1:48">
      <c r="A2858">
        <v>1990</v>
      </c>
      <c r="B2858">
        <v>201441</v>
      </c>
      <c r="C2858" t="s">
        <v>352</v>
      </c>
      <c r="D2858" t="s">
        <v>296</v>
      </c>
      <c r="E2858">
        <f t="shared" si="44"/>
        <v>0</v>
      </c>
      <c r="F2858">
        <f>IF(ISNA(VLOOKUP(B2858,criteria!$U$2:$U$174,1,0)),0,1)</f>
        <v>1</v>
      </c>
      <c r="G2858" t="s">
        <v>636</v>
      </c>
      <c r="H2858" t="s">
        <v>636</v>
      </c>
      <c r="N2858">
        <v>43403</v>
      </c>
      <c r="O2858" t="s">
        <v>282</v>
      </c>
      <c r="V2858">
        <v>63224212</v>
      </c>
      <c r="Y2858">
        <v>8539</v>
      </c>
      <c r="Z2858">
        <v>7986920</v>
      </c>
      <c r="AA2858">
        <v>65557892</v>
      </c>
      <c r="AB2858">
        <v>2279863</v>
      </c>
      <c r="AC2858">
        <v>3397781</v>
      </c>
      <c r="AF2858">
        <v>184969264</v>
      </c>
      <c r="AG2858">
        <v>77279440</v>
      </c>
      <c r="AH2858">
        <v>2028892</v>
      </c>
      <c r="AI2858">
        <v>7517788</v>
      </c>
      <c r="AJ2858">
        <v>9546680</v>
      </c>
      <c r="AK2858">
        <v>14645193</v>
      </c>
      <c r="AL2858">
        <v>10680793</v>
      </c>
      <c r="AM2858">
        <v>189553472</v>
      </c>
      <c r="AN2858">
        <v>82169984</v>
      </c>
      <c r="AO2858">
        <v>20218826</v>
      </c>
    </row>
    <row r="2859" spans="1:48">
      <c r="A2859">
        <v>1991</v>
      </c>
      <c r="B2859">
        <v>201441</v>
      </c>
      <c r="C2859" t="s">
        <v>352</v>
      </c>
      <c r="D2859" t="s">
        <v>296</v>
      </c>
      <c r="E2859">
        <f t="shared" si="44"/>
        <v>0</v>
      </c>
      <c r="F2859">
        <f>IF(ISNA(VLOOKUP(B2859,criteria!$U$2:$U$174,1,0)),0,1)</f>
        <v>1</v>
      </c>
      <c r="G2859" t="s">
        <v>636</v>
      </c>
      <c r="H2859" t="s">
        <v>636</v>
      </c>
      <c r="N2859">
        <v>43403</v>
      </c>
      <c r="O2859" t="s">
        <v>282</v>
      </c>
      <c r="V2859">
        <v>69000728</v>
      </c>
      <c r="Y2859">
        <v>27976</v>
      </c>
      <c r="Z2859">
        <v>9186051</v>
      </c>
      <c r="AA2859">
        <v>62227156</v>
      </c>
      <c r="AB2859">
        <v>1925756</v>
      </c>
      <c r="AC2859">
        <v>3657947</v>
      </c>
      <c r="AF2859">
        <v>190223152</v>
      </c>
      <c r="AG2859">
        <v>70273904</v>
      </c>
      <c r="AH2859">
        <v>2205762</v>
      </c>
      <c r="AI2859">
        <v>6751695</v>
      </c>
      <c r="AJ2859">
        <v>8957457</v>
      </c>
      <c r="AK2859">
        <v>17161368</v>
      </c>
      <c r="AL2859">
        <v>11303147</v>
      </c>
      <c r="AM2859">
        <v>190057424</v>
      </c>
      <c r="AN2859">
        <v>78659392</v>
      </c>
      <c r="AO2859">
        <v>20641150</v>
      </c>
    </row>
    <row r="2860" spans="1:48">
      <c r="A2860">
        <v>1992</v>
      </c>
      <c r="B2860">
        <v>201441</v>
      </c>
      <c r="C2860" t="s">
        <v>352</v>
      </c>
      <c r="D2860" t="s">
        <v>296</v>
      </c>
      <c r="E2860">
        <f t="shared" si="44"/>
        <v>0</v>
      </c>
      <c r="F2860">
        <f>IF(ISNA(VLOOKUP(B2860,criteria!$U$2:$U$174,1,0)),0,1)</f>
        <v>1</v>
      </c>
      <c r="G2860" t="s">
        <v>636</v>
      </c>
      <c r="H2860" t="s">
        <v>636</v>
      </c>
      <c r="N2860">
        <v>43403</v>
      </c>
      <c r="O2860" t="s">
        <v>282</v>
      </c>
      <c r="V2860">
        <v>74689984</v>
      </c>
      <c r="Y2860">
        <v>32752</v>
      </c>
      <c r="Z2860">
        <v>9696029</v>
      </c>
      <c r="AA2860">
        <v>59954624</v>
      </c>
      <c r="AB2860">
        <v>1940696</v>
      </c>
      <c r="AC2860">
        <v>2361926</v>
      </c>
      <c r="AF2860">
        <v>193036160</v>
      </c>
      <c r="AG2860">
        <v>70590624</v>
      </c>
      <c r="AH2860">
        <v>2136658</v>
      </c>
      <c r="AI2860">
        <v>7214453</v>
      </c>
      <c r="AJ2860">
        <v>9351111</v>
      </c>
      <c r="AK2860">
        <v>17242536</v>
      </c>
      <c r="AL2860">
        <v>11327015</v>
      </c>
      <c r="AM2860">
        <v>196512688</v>
      </c>
      <c r="AN2860">
        <v>84213560</v>
      </c>
      <c r="AO2860">
        <v>19388888</v>
      </c>
    </row>
    <row r="2861" spans="1:48">
      <c r="A2861">
        <v>1993</v>
      </c>
      <c r="B2861">
        <v>201441</v>
      </c>
      <c r="C2861" t="s">
        <v>338</v>
      </c>
      <c r="D2861" t="s">
        <v>296</v>
      </c>
      <c r="E2861">
        <f t="shared" si="44"/>
        <v>0</v>
      </c>
      <c r="F2861">
        <f>IF(ISNA(VLOOKUP(B2861,criteria!$U$2:$U$174,1,0)),0,1)</f>
        <v>1</v>
      </c>
      <c r="G2861" t="s">
        <v>636</v>
      </c>
      <c r="H2861" t="s">
        <v>636</v>
      </c>
      <c r="N2861">
        <v>43403</v>
      </c>
      <c r="O2861" t="s">
        <v>282</v>
      </c>
      <c r="V2861">
        <v>78511800</v>
      </c>
      <c r="Y2861">
        <v>76029</v>
      </c>
      <c r="Z2861">
        <v>9362928</v>
      </c>
      <c r="AA2861">
        <v>62386688</v>
      </c>
      <c r="AB2861">
        <v>2161706</v>
      </c>
      <c r="AC2861">
        <v>4000316</v>
      </c>
      <c r="AF2861">
        <v>204194592</v>
      </c>
      <c r="AG2861">
        <v>72932608</v>
      </c>
      <c r="AH2861">
        <v>2549159</v>
      </c>
      <c r="AI2861">
        <v>7180200</v>
      </c>
      <c r="AJ2861">
        <v>9729359</v>
      </c>
      <c r="AK2861">
        <v>16099085</v>
      </c>
      <c r="AL2861">
        <v>12308493</v>
      </c>
      <c r="AM2861">
        <v>202130304</v>
      </c>
      <c r="AN2861">
        <v>85422848</v>
      </c>
      <c r="AO2861">
        <v>18750328</v>
      </c>
    </row>
    <row r="2862" spans="1:48">
      <c r="A2862">
        <v>1994</v>
      </c>
      <c r="B2862">
        <v>201441</v>
      </c>
      <c r="C2862" t="s">
        <v>338</v>
      </c>
      <c r="D2862" t="s">
        <v>296</v>
      </c>
      <c r="E2862">
        <f t="shared" si="44"/>
        <v>0</v>
      </c>
      <c r="F2862">
        <f>IF(ISNA(VLOOKUP(B2862,criteria!$U$2:$U$174,1,0)),0,1)</f>
        <v>1</v>
      </c>
      <c r="G2862" t="s">
        <v>636</v>
      </c>
      <c r="H2862" t="s">
        <v>636</v>
      </c>
      <c r="N2862">
        <v>43403</v>
      </c>
      <c r="O2862" t="s">
        <v>282</v>
      </c>
      <c r="V2862">
        <v>81534544</v>
      </c>
      <c r="Y2862">
        <v>43678</v>
      </c>
      <c r="Z2862">
        <v>9029109</v>
      </c>
      <c r="AA2862">
        <v>64518488</v>
      </c>
      <c r="AB2862">
        <v>2155681</v>
      </c>
      <c r="AC2862">
        <v>3025067</v>
      </c>
      <c r="AF2862">
        <v>209503616</v>
      </c>
      <c r="AG2862">
        <v>76605224</v>
      </c>
      <c r="AH2862">
        <v>2362759</v>
      </c>
      <c r="AI2862">
        <v>7434261</v>
      </c>
      <c r="AJ2862">
        <v>9797020</v>
      </c>
      <c r="AK2862">
        <v>17230972</v>
      </c>
      <c r="AL2862">
        <v>12177589</v>
      </c>
      <c r="AM2862">
        <v>212177376</v>
      </c>
      <c r="AN2862">
        <v>90014944</v>
      </c>
      <c r="AO2862">
        <v>20238588</v>
      </c>
    </row>
    <row r="2863" spans="1:48">
      <c r="A2863">
        <v>1995</v>
      </c>
      <c r="B2863">
        <v>201441</v>
      </c>
      <c r="C2863" t="s">
        <v>338</v>
      </c>
      <c r="D2863" t="s">
        <v>296</v>
      </c>
      <c r="E2863">
        <f t="shared" si="44"/>
        <v>0</v>
      </c>
      <c r="F2863">
        <f>IF(ISNA(VLOOKUP(B2863,criteria!$U$2:$U$174,1,0)),0,1)</f>
        <v>1</v>
      </c>
      <c r="G2863" t="s">
        <v>636</v>
      </c>
      <c r="H2863" t="s">
        <v>636</v>
      </c>
      <c r="N2863">
        <v>43403</v>
      </c>
      <c r="O2863" t="s">
        <v>282</v>
      </c>
      <c r="V2863">
        <v>83871056</v>
      </c>
      <c r="Y2863">
        <v>16803</v>
      </c>
      <c r="Z2863">
        <v>9998890</v>
      </c>
      <c r="AA2863">
        <v>69746864</v>
      </c>
      <c r="AB2863">
        <v>1926229</v>
      </c>
      <c r="AC2863">
        <v>2740909</v>
      </c>
      <c r="AF2863">
        <v>220477792</v>
      </c>
      <c r="AG2863">
        <v>77844000</v>
      </c>
      <c r="AH2863">
        <v>3000237</v>
      </c>
      <c r="AI2863">
        <v>8047886</v>
      </c>
      <c r="AJ2863">
        <v>11048123</v>
      </c>
      <c r="AK2863">
        <v>17205118</v>
      </c>
      <c r="AL2863">
        <v>12428328</v>
      </c>
      <c r="AM2863">
        <v>219895248</v>
      </c>
      <c r="AN2863">
        <v>92535280</v>
      </c>
      <c r="AO2863">
        <v>19520556</v>
      </c>
    </row>
    <row r="2864" spans="1:48">
      <c r="A2864">
        <v>1996</v>
      </c>
      <c r="B2864">
        <v>201441</v>
      </c>
      <c r="C2864" t="s">
        <v>338</v>
      </c>
      <c r="D2864" t="s">
        <v>296</v>
      </c>
      <c r="E2864">
        <f t="shared" si="44"/>
        <v>0</v>
      </c>
      <c r="F2864">
        <f>IF(ISNA(VLOOKUP(B2864,criteria!$U$2:$U$174,1,0)),0,1)</f>
        <v>1</v>
      </c>
      <c r="G2864" t="s">
        <v>636</v>
      </c>
      <c r="H2864" t="s">
        <v>636</v>
      </c>
      <c r="N2864">
        <v>43403</v>
      </c>
      <c r="O2864" t="s">
        <v>282</v>
      </c>
      <c r="V2864">
        <v>88052192</v>
      </c>
      <c r="Y2864">
        <v>40224</v>
      </c>
      <c r="Z2864">
        <v>9449237</v>
      </c>
      <c r="AA2864">
        <v>72996024</v>
      </c>
      <c r="AB2864">
        <v>2135626</v>
      </c>
      <c r="AC2864">
        <v>3064699</v>
      </c>
      <c r="AF2864">
        <v>229661664</v>
      </c>
      <c r="AG2864">
        <v>77989936</v>
      </c>
      <c r="AH2864">
        <v>2551488</v>
      </c>
      <c r="AI2864">
        <v>8768352</v>
      </c>
      <c r="AJ2864">
        <v>11319840</v>
      </c>
      <c r="AK2864">
        <v>19182892</v>
      </c>
      <c r="AL2864">
        <v>13187403</v>
      </c>
      <c r="AM2864">
        <v>229929984</v>
      </c>
      <c r="AN2864">
        <v>96146392</v>
      </c>
      <c r="AO2864">
        <v>19780110</v>
      </c>
      <c r="AP2864">
        <v>29981764</v>
      </c>
      <c r="AQ2864">
        <v>33405548</v>
      </c>
      <c r="AT2864">
        <v>1742</v>
      </c>
      <c r="AU2864">
        <v>0.59599999999999997</v>
      </c>
    </row>
    <row r="2865" spans="1:52">
      <c r="A2865">
        <v>1997</v>
      </c>
      <c r="B2865">
        <v>201441</v>
      </c>
      <c r="C2865" t="s">
        <v>338</v>
      </c>
      <c r="D2865" t="s">
        <v>296</v>
      </c>
      <c r="E2865">
        <f t="shared" si="44"/>
        <v>0</v>
      </c>
      <c r="F2865">
        <f>IF(ISNA(VLOOKUP(B2865,criteria!$U$2:$U$174,1,0)),0,1)</f>
        <v>1</v>
      </c>
      <c r="G2865" t="s">
        <v>636</v>
      </c>
      <c r="H2865" t="s">
        <v>636</v>
      </c>
      <c r="N2865">
        <v>43403</v>
      </c>
      <c r="O2865" t="s">
        <v>282</v>
      </c>
      <c r="V2865">
        <v>92246184</v>
      </c>
      <c r="Y2865">
        <v>55993</v>
      </c>
      <c r="Z2865">
        <v>9549940</v>
      </c>
      <c r="AA2865">
        <v>77017264</v>
      </c>
      <c r="AB2865">
        <v>2049526</v>
      </c>
      <c r="AC2865">
        <v>2802068</v>
      </c>
      <c r="AF2865">
        <v>241073920</v>
      </c>
      <c r="AG2865">
        <v>78410144</v>
      </c>
      <c r="AH2865">
        <v>2803058</v>
      </c>
      <c r="AI2865">
        <v>8771809</v>
      </c>
      <c r="AJ2865">
        <v>11574867</v>
      </c>
      <c r="AK2865">
        <v>22558396</v>
      </c>
      <c r="AL2865">
        <v>14654642</v>
      </c>
      <c r="AM2865">
        <v>238940688</v>
      </c>
      <c r="AN2865">
        <v>99025112</v>
      </c>
      <c r="AO2865">
        <v>19958626</v>
      </c>
      <c r="AP2865">
        <v>33405548</v>
      </c>
      <c r="AQ2865">
        <v>36803512</v>
      </c>
      <c r="AT2865">
        <v>1771</v>
      </c>
      <c r="AU2865">
        <v>0.59399999999999997</v>
      </c>
      <c r="AW2865">
        <v>0.14388400000000001</v>
      </c>
      <c r="AX2865">
        <v>0.64271599999999995</v>
      </c>
      <c r="AY2865">
        <v>4.8320500000000002E-2</v>
      </c>
      <c r="AZ2865">
        <v>46806</v>
      </c>
    </row>
    <row r="2866" spans="1:52">
      <c r="A2866">
        <v>1998</v>
      </c>
      <c r="B2866">
        <v>201441</v>
      </c>
      <c r="C2866" t="s">
        <v>338</v>
      </c>
      <c r="D2866" t="s">
        <v>296</v>
      </c>
      <c r="E2866">
        <f t="shared" si="44"/>
        <v>0</v>
      </c>
      <c r="F2866">
        <f>IF(ISNA(VLOOKUP(B2866,criteria!$U$2:$U$174,1,0)),0,1)</f>
        <v>1</v>
      </c>
      <c r="G2866" t="s">
        <v>636</v>
      </c>
      <c r="H2866" t="s">
        <v>636</v>
      </c>
      <c r="N2866">
        <v>43403</v>
      </c>
      <c r="O2866" t="s">
        <v>282</v>
      </c>
      <c r="V2866">
        <v>99979560</v>
      </c>
      <c r="Y2866">
        <v>58949</v>
      </c>
      <c r="Z2866">
        <v>11071797</v>
      </c>
      <c r="AA2866">
        <v>77894640</v>
      </c>
      <c r="AB2866">
        <v>3097892</v>
      </c>
      <c r="AC2866">
        <v>2983355</v>
      </c>
      <c r="AF2866">
        <v>256661312</v>
      </c>
      <c r="AG2866">
        <v>78549968</v>
      </c>
      <c r="AH2866">
        <v>3182042</v>
      </c>
      <c r="AI2866">
        <v>8811264</v>
      </c>
      <c r="AJ2866">
        <v>11993306</v>
      </c>
      <c r="AK2866">
        <v>22314620</v>
      </c>
      <c r="AL2866">
        <v>15109369</v>
      </c>
      <c r="AM2866">
        <v>244718176</v>
      </c>
      <c r="AN2866">
        <v>99701720</v>
      </c>
      <c r="AO2866">
        <v>18274500</v>
      </c>
      <c r="AP2866">
        <v>36803512</v>
      </c>
      <c r="AQ2866">
        <v>37515696</v>
      </c>
      <c r="AT2866">
        <v>1829</v>
      </c>
      <c r="AU2866">
        <v>0.59399999999999997</v>
      </c>
      <c r="AW2866">
        <v>0.14051</v>
      </c>
      <c r="AX2866">
        <v>0.62575499999999995</v>
      </c>
      <c r="AY2866">
        <v>4.7954400000000001E-2</v>
      </c>
      <c r="AZ2866">
        <v>50708.5</v>
      </c>
    </row>
    <row r="2867" spans="1:52">
      <c r="A2867">
        <v>1999</v>
      </c>
      <c r="B2867">
        <v>201441</v>
      </c>
      <c r="C2867" t="s">
        <v>338</v>
      </c>
      <c r="D2867" t="s">
        <v>296</v>
      </c>
      <c r="E2867">
        <f t="shared" si="44"/>
        <v>0</v>
      </c>
      <c r="F2867">
        <f>IF(ISNA(VLOOKUP(B2867,criteria!$U$2:$U$174,1,0)),0,1)</f>
        <v>1</v>
      </c>
      <c r="G2867" t="s">
        <v>636</v>
      </c>
      <c r="H2867" t="s">
        <v>636</v>
      </c>
      <c r="N2867">
        <v>43403</v>
      </c>
      <c r="O2867" t="s">
        <v>282</v>
      </c>
      <c r="V2867">
        <v>106513344</v>
      </c>
      <c r="Y2867">
        <v>52274</v>
      </c>
      <c r="Z2867">
        <v>11758514</v>
      </c>
      <c r="AA2867">
        <v>83783064</v>
      </c>
      <c r="AB2867">
        <v>3406106</v>
      </c>
      <c r="AC2867">
        <v>3606693</v>
      </c>
      <c r="AF2867">
        <v>274296864</v>
      </c>
      <c r="AG2867">
        <v>80553328</v>
      </c>
      <c r="AH2867">
        <v>3737627</v>
      </c>
      <c r="AI2867">
        <v>9476091</v>
      </c>
      <c r="AJ2867">
        <v>13213718</v>
      </c>
      <c r="AK2867">
        <v>23966992</v>
      </c>
      <c r="AL2867">
        <v>17494828</v>
      </c>
      <c r="AM2867">
        <v>258720176</v>
      </c>
      <c r="AN2867">
        <v>99219512</v>
      </c>
      <c r="AO2867">
        <v>21819648</v>
      </c>
      <c r="AP2867">
        <v>37515696</v>
      </c>
      <c r="AQ2867">
        <v>40295124</v>
      </c>
      <c r="AT2867">
        <v>1698</v>
      </c>
      <c r="AU2867">
        <v>0.58299999999999996</v>
      </c>
      <c r="AW2867">
        <v>0.13182199999999999</v>
      </c>
      <c r="AX2867">
        <v>0.60006000000000004</v>
      </c>
      <c r="AY2867">
        <v>4.6525499999999997E-2</v>
      </c>
      <c r="AZ2867">
        <v>51891</v>
      </c>
    </row>
    <row r="2868" spans="1:52">
      <c r="A2868">
        <v>2000</v>
      </c>
      <c r="B2868">
        <v>201441</v>
      </c>
      <c r="C2868" t="s">
        <v>338</v>
      </c>
      <c r="D2868" t="s">
        <v>296</v>
      </c>
      <c r="E2868">
        <f t="shared" si="44"/>
        <v>0</v>
      </c>
      <c r="F2868">
        <f>IF(ISNA(VLOOKUP(B2868,criteria!$U$2:$U$174,1,0)),0,1)</f>
        <v>1</v>
      </c>
      <c r="G2868" t="s">
        <v>636</v>
      </c>
      <c r="H2868" t="s">
        <v>636</v>
      </c>
      <c r="N2868">
        <v>43403</v>
      </c>
      <c r="O2868" t="s">
        <v>282</v>
      </c>
      <c r="V2868">
        <v>114300400</v>
      </c>
      <c r="Y2868">
        <v>94857</v>
      </c>
      <c r="Z2868">
        <v>13039668</v>
      </c>
      <c r="AA2868">
        <v>89187400</v>
      </c>
      <c r="AB2868">
        <v>3821263</v>
      </c>
      <c r="AC2868">
        <v>4416473</v>
      </c>
      <c r="AF2868">
        <v>293618112</v>
      </c>
      <c r="AG2868">
        <v>85157896</v>
      </c>
      <c r="AH2868">
        <v>4067696</v>
      </c>
      <c r="AI2868">
        <v>9782960</v>
      </c>
      <c r="AJ2868">
        <v>13850656</v>
      </c>
      <c r="AK2868">
        <v>27446940</v>
      </c>
      <c r="AL2868">
        <v>18191088</v>
      </c>
      <c r="AM2868">
        <v>281974176</v>
      </c>
      <c r="AN2868">
        <v>108166784</v>
      </c>
      <c r="AO2868">
        <v>22314408</v>
      </c>
      <c r="AP2868">
        <v>40295124</v>
      </c>
      <c r="AQ2868">
        <v>44059412</v>
      </c>
      <c r="AT2868">
        <v>1883</v>
      </c>
      <c r="AU2868">
        <v>0.58399999999999996</v>
      </c>
      <c r="AW2868">
        <v>0.12967799999999999</v>
      </c>
      <c r="AX2868">
        <v>0.58348</v>
      </c>
      <c r="AY2868">
        <v>4.4882999999999999E-2</v>
      </c>
      <c r="AZ2868">
        <v>53766.5</v>
      </c>
    </row>
    <row r="2869" spans="1:52">
      <c r="A2869">
        <v>2001</v>
      </c>
      <c r="B2869">
        <v>201441</v>
      </c>
      <c r="C2869" t="s">
        <v>338</v>
      </c>
      <c r="D2869" t="s">
        <v>296</v>
      </c>
      <c r="E2869">
        <f t="shared" si="44"/>
        <v>1</v>
      </c>
      <c r="F2869">
        <f>IF(ISNA(VLOOKUP(B2869,criteria!$U$2:$U$174,1,0)),0,1)</f>
        <v>1</v>
      </c>
      <c r="G2869">
        <v>0.91590383261241326</v>
      </c>
      <c r="H2869">
        <v>0.39802306425041184</v>
      </c>
      <c r="I2869">
        <v>9941</v>
      </c>
      <c r="J2869">
        <v>9105</v>
      </c>
      <c r="K2869">
        <v>3599</v>
      </c>
      <c r="L2869">
        <v>25</v>
      </c>
      <c r="M2869">
        <v>3624</v>
      </c>
      <c r="N2869">
        <v>43403</v>
      </c>
      <c r="O2869" t="s">
        <v>282</v>
      </c>
      <c r="V2869">
        <v>131783664</v>
      </c>
      <c r="W2869">
        <v>104256192</v>
      </c>
      <c r="Y2869">
        <v>4927179</v>
      </c>
      <c r="Z2869">
        <v>16177331</v>
      </c>
      <c r="AA2869">
        <v>94213040</v>
      </c>
      <c r="AC2869">
        <v>14225583</v>
      </c>
      <c r="AD2869">
        <v>179555184</v>
      </c>
      <c r="AE2869">
        <v>109575744</v>
      </c>
      <c r="AF2869">
        <v>310947648</v>
      </c>
      <c r="AG2869">
        <v>103584712</v>
      </c>
      <c r="AH2869">
        <v>5127629</v>
      </c>
      <c r="AI2869">
        <v>10342207</v>
      </c>
      <c r="AJ2869">
        <v>15469836</v>
      </c>
      <c r="AK2869">
        <v>27988412</v>
      </c>
      <c r="AL2869">
        <v>21584782</v>
      </c>
      <c r="AM2869">
        <v>273281120</v>
      </c>
      <c r="AN2869">
        <v>130183568</v>
      </c>
      <c r="AO2869">
        <v>27886588</v>
      </c>
      <c r="AR2869">
        <v>310947648</v>
      </c>
      <c r="AS2869">
        <v>273281120</v>
      </c>
      <c r="AT2869">
        <v>1701</v>
      </c>
      <c r="AU2869">
        <v>0.60099999999999998</v>
      </c>
      <c r="AW2869">
        <v>0.138601</v>
      </c>
      <c r="AX2869">
        <v>0.58573399999999998</v>
      </c>
      <c r="AY2869">
        <v>4.6853100000000002E-2</v>
      </c>
      <c r="AZ2869">
        <v>56016</v>
      </c>
    </row>
    <row r="2870" spans="1:52">
      <c r="A2870">
        <v>2002</v>
      </c>
      <c r="B2870">
        <v>201441</v>
      </c>
      <c r="C2870" t="s">
        <v>338</v>
      </c>
      <c r="D2870" t="s">
        <v>296</v>
      </c>
      <c r="E2870">
        <f t="shared" si="44"/>
        <v>1</v>
      </c>
      <c r="F2870">
        <f>IF(ISNA(VLOOKUP(B2870,criteria!$U$2:$U$174,1,0)),0,1)</f>
        <v>1</v>
      </c>
      <c r="G2870">
        <v>0.90985387045813582</v>
      </c>
      <c r="H2870">
        <v>0.39120998372219207</v>
      </c>
      <c r="I2870">
        <v>10128</v>
      </c>
      <c r="J2870">
        <v>9215</v>
      </c>
      <c r="K2870">
        <v>3586</v>
      </c>
      <c r="L2870">
        <v>19</v>
      </c>
      <c r="M2870">
        <v>3605</v>
      </c>
      <c r="N2870">
        <v>43403</v>
      </c>
      <c r="O2870" t="s">
        <v>282</v>
      </c>
      <c r="V2870">
        <v>151836512</v>
      </c>
      <c r="W2870">
        <v>115823328</v>
      </c>
      <c r="Y2870">
        <v>4826271</v>
      </c>
      <c r="Z2870">
        <v>18626500</v>
      </c>
      <c r="AA2870">
        <v>93670352</v>
      </c>
      <c r="AC2870">
        <v>13199024</v>
      </c>
      <c r="AD2870">
        <v>200717760</v>
      </c>
      <c r="AE2870">
        <v>104016688</v>
      </c>
      <c r="AF2870">
        <v>311389728</v>
      </c>
      <c r="AG2870">
        <v>113454904</v>
      </c>
      <c r="AH2870">
        <v>6294123.5</v>
      </c>
      <c r="AI2870">
        <v>10790410</v>
      </c>
      <c r="AJ2870">
        <v>17084534</v>
      </c>
      <c r="AK2870">
        <v>28816480</v>
      </c>
      <c r="AL2870">
        <v>27698308</v>
      </c>
      <c r="AM2870">
        <v>308218048</v>
      </c>
      <c r="AN2870">
        <v>140186400</v>
      </c>
      <c r="AO2870">
        <v>31075508</v>
      </c>
      <c r="AP2870">
        <v>49066472</v>
      </c>
      <c r="AQ2870">
        <v>51165272</v>
      </c>
      <c r="AR2870">
        <v>311389728</v>
      </c>
      <c r="AS2870">
        <v>308218048</v>
      </c>
      <c r="AT2870">
        <v>1891</v>
      </c>
      <c r="AU2870">
        <v>0.64800000000000002</v>
      </c>
      <c r="AW2870">
        <v>0.14966099999999999</v>
      </c>
      <c r="AX2870">
        <v>0.58371799999999996</v>
      </c>
      <c r="AY2870">
        <v>5.4002700000000001E-2</v>
      </c>
      <c r="AZ2870">
        <v>54942.5</v>
      </c>
    </row>
    <row r="2871" spans="1:52">
      <c r="A2871">
        <v>2003</v>
      </c>
      <c r="B2871">
        <v>201441</v>
      </c>
      <c r="C2871" t="s">
        <v>338</v>
      </c>
      <c r="D2871" t="s">
        <v>296</v>
      </c>
      <c r="E2871">
        <f t="shared" si="44"/>
        <v>1</v>
      </c>
      <c r="F2871">
        <f>IF(ISNA(VLOOKUP(B2871,criteria!$U$2:$U$174,1,0)),0,1)</f>
        <v>1</v>
      </c>
      <c r="G2871">
        <v>0.90292773076548971</v>
      </c>
      <c r="H2871">
        <v>0.38144996229667133</v>
      </c>
      <c r="I2871">
        <v>10281</v>
      </c>
      <c r="J2871">
        <v>9283</v>
      </c>
      <c r="K2871">
        <v>3530</v>
      </c>
      <c r="L2871">
        <v>11</v>
      </c>
      <c r="M2871">
        <v>3541</v>
      </c>
      <c r="N2871">
        <v>43403</v>
      </c>
      <c r="O2871" t="s">
        <v>282</v>
      </c>
      <c r="V2871">
        <v>168228400</v>
      </c>
      <c r="W2871">
        <v>124714144</v>
      </c>
      <c r="Y2871">
        <v>5676187</v>
      </c>
      <c r="Z2871">
        <v>19062936</v>
      </c>
      <c r="AA2871">
        <v>94941816</v>
      </c>
      <c r="AC2871">
        <v>10736648</v>
      </c>
      <c r="AD2871">
        <v>212479872</v>
      </c>
      <c r="AE2871">
        <v>109172136</v>
      </c>
      <c r="AF2871">
        <v>323586880</v>
      </c>
      <c r="AG2871">
        <v>118528656</v>
      </c>
      <c r="AH2871">
        <v>6761683</v>
      </c>
      <c r="AI2871">
        <v>9789325</v>
      </c>
      <c r="AJ2871">
        <v>16551008</v>
      </c>
      <c r="AK2871">
        <v>29471792</v>
      </c>
      <c r="AL2871">
        <v>26793700</v>
      </c>
      <c r="AM2871">
        <v>305432448</v>
      </c>
      <c r="AN2871">
        <v>141940416</v>
      </c>
      <c r="AO2871">
        <v>32648522</v>
      </c>
      <c r="AP2871">
        <v>51165272</v>
      </c>
      <c r="AQ2871">
        <v>58144412</v>
      </c>
      <c r="AR2871">
        <v>323586880</v>
      </c>
      <c r="AS2871">
        <v>305432448</v>
      </c>
      <c r="AT2871">
        <v>2153</v>
      </c>
      <c r="AU2871">
        <v>0.60399999999999998</v>
      </c>
      <c r="AW2871">
        <v>0.161325</v>
      </c>
      <c r="AX2871">
        <v>0.58310700000000004</v>
      </c>
      <c r="AY2871">
        <v>5.8663800000000002E-2</v>
      </c>
      <c r="AZ2871">
        <v>53336</v>
      </c>
    </row>
    <row r="2872" spans="1:52">
      <c r="A2872">
        <v>2004</v>
      </c>
      <c r="B2872">
        <v>201441</v>
      </c>
      <c r="C2872" t="s">
        <v>338</v>
      </c>
      <c r="D2872" t="s">
        <v>296</v>
      </c>
      <c r="E2872">
        <f t="shared" si="44"/>
        <v>1</v>
      </c>
      <c r="F2872">
        <f>IF(ISNA(VLOOKUP(B2872,criteria!$U$2:$U$174,1,0)),0,1)</f>
        <v>1</v>
      </c>
      <c r="G2872">
        <v>0.90158360919745906</v>
      </c>
      <c r="H2872">
        <v>0.3849359928550164</v>
      </c>
      <c r="I2872">
        <v>11177</v>
      </c>
      <c r="J2872">
        <v>10077</v>
      </c>
      <c r="K2872">
        <v>3869</v>
      </c>
      <c r="L2872">
        <v>10</v>
      </c>
      <c r="M2872">
        <v>3879</v>
      </c>
      <c r="N2872">
        <v>43403</v>
      </c>
      <c r="O2872" t="s">
        <v>282</v>
      </c>
      <c r="P2872" t="s">
        <v>50</v>
      </c>
      <c r="V2872">
        <v>187712032</v>
      </c>
      <c r="W2872">
        <v>136999488</v>
      </c>
      <c r="Y2872">
        <v>7497036</v>
      </c>
      <c r="Z2872">
        <v>21835280</v>
      </c>
      <c r="AA2872">
        <v>95450216</v>
      </c>
      <c r="AC2872">
        <v>12661377</v>
      </c>
      <c r="AD2872">
        <v>233474768</v>
      </c>
      <c r="AE2872">
        <v>111846080</v>
      </c>
      <c r="AF2872">
        <v>348761888</v>
      </c>
      <c r="AG2872">
        <v>126367968</v>
      </c>
      <c r="AH2872">
        <v>8129667.5</v>
      </c>
      <c r="AI2872">
        <v>9686636</v>
      </c>
      <c r="AJ2872">
        <v>17816304</v>
      </c>
      <c r="AK2872">
        <v>32627414</v>
      </c>
      <c r="AL2872">
        <v>27233400</v>
      </c>
      <c r="AM2872">
        <v>325942496</v>
      </c>
      <c r="AN2872">
        <v>149666352</v>
      </c>
      <c r="AO2872">
        <v>35777984</v>
      </c>
      <c r="AP2872">
        <v>58144412</v>
      </c>
      <c r="AQ2872">
        <v>64280276</v>
      </c>
      <c r="AR2872">
        <v>348761888</v>
      </c>
      <c r="AS2872">
        <v>325942496</v>
      </c>
      <c r="AT2872">
        <v>2109</v>
      </c>
      <c r="AU2872">
        <v>0.6</v>
      </c>
      <c r="AW2872">
        <v>0.156448</v>
      </c>
      <c r="AX2872">
        <v>0.57942700000000003</v>
      </c>
      <c r="AY2872">
        <v>5.3205000000000002E-2</v>
      </c>
      <c r="AZ2872">
        <v>54407.5</v>
      </c>
    </row>
    <row r="2873" spans="1:52">
      <c r="A2873">
        <v>2005</v>
      </c>
      <c r="B2873">
        <v>201441</v>
      </c>
      <c r="C2873" t="s">
        <v>297</v>
      </c>
      <c r="D2873" t="s">
        <v>296</v>
      </c>
      <c r="E2873">
        <f t="shared" si="44"/>
        <v>1</v>
      </c>
      <c r="F2873">
        <f>IF(ISNA(VLOOKUP(B2873,criteria!$U$2:$U$174,1,0)),0,1)</f>
        <v>1</v>
      </c>
      <c r="G2873">
        <v>0.90060888252148996</v>
      </c>
      <c r="H2873">
        <v>0.35822231059852855</v>
      </c>
      <c r="I2873">
        <v>11168</v>
      </c>
      <c r="J2873">
        <v>10058</v>
      </c>
      <c r="K2873">
        <v>3585</v>
      </c>
      <c r="L2873">
        <v>18</v>
      </c>
      <c r="M2873">
        <v>3603</v>
      </c>
      <c r="N2873">
        <v>43403</v>
      </c>
      <c r="O2873" t="s">
        <v>282</v>
      </c>
      <c r="P2873" t="s">
        <v>50</v>
      </c>
      <c r="Q2873" t="s">
        <v>51</v>
      </c>
      <c r="V2873">
        <v>203376640</v>
      </c>
      <c r="W2873">
        <v>145547104</v>
      </c>
      <c r="Y2873">
        <v>8686415</v>
      </c>
      <c r="Z2873">
        <v>18736376</v>
      </c>
      <c r="AA2873">
        <v>95240296</v>
      </c>
      <c r="AB2873">
        <v>60127</v>
      </c>
      <c r="AC2873">
        <v>14822550</v>
      </c>
      <c r="AD2873">
        <v>249887296</v>
      </c>
      <c r="AE2873">
        <v>108013304</v>
      </c>
      <c r="AF2873">
        <v>360103232</v>
      </c>
      <c r="AG2873">
        <v>133820256</v>
      </c>
      <c r="AH2873">
        <v>8617781</v>
      </c>
      <c r="AI2873">
        <v>10489320</v>
      </c>
      <c r="AJ2873">
        <v>19107100</v>
      </c>
      <c r="AK2873">
        <v>33481694</v>
      </c>
      <c r="AL2873">
        <v>28194946</v>
      </c>
      <c r="AM2873">
        <v>345580608</v>
      </c>
      <c r="AN2873">
        <v>154798352</v>
      </c>
      <c r="AO2873">
        <v>38364912</v>
      </c>
      <c r="AP2873">
        <v>64280276</v>
      </c>
      <c r="AQ2873">
        <v>70281664</v>
      </c>
      <c r="AR2873">
        <v>360103232</v>
      </c>
      <c r="AS2873">
        <v>345580608</v>
      </c>
      <c r="AT2873">
        <v>2014</v>
      </c>
      <c r="AU2873">
        <v>0.59699999999999998</v>
      </c>
      <c r="AW2873">
        <v>0.15035000000000001</v>
      </c>
      <c r="AX2873">
        <v>0.57094500000000004</v>
      </c>
      <c r="AY2873">
        <v>4.7739900000000002E-2</v>
      </c>
      <c r="AZ2873">
        <v>55259.5</v>
      </c>
    </row>
    <row r="2874" spans="1:52">
      <c r="A2874">
        <v>2006</v>
      </c>
      <c r="B2874">
        <v>201441</v>
      </c>
      <c r="C2874" t="s">
        <v>297</v>
      </c>
      <c r="D2874" t="s">
        <v>296</v>
      </c>
      <c r="E2874">
        <f t="shared" si="44"/>
        <v>1</v>
      </c>
      <c r="F2874">
        <f>IF(ISNA(VLOOKUP(B2874,criteria!$U$2:$U$174,1,0)),0,1)</f>
        <v>1</v>
      </c>
      <c r="G2874">
        <v>0.90144501168123214</v>
      </c>
      <c r="H2874">
        <v>0.3453637934344404</v>
      </c>
      <c r="I2874">
        <v>11557</v>
      </c>
      <c r="J2874">
        <v>10418</v>
      </c>
      <c r="K2874">
        <v>3576</v>
      </c>
      <c r="L2874">
        <v>22</v>
      </c>
      <c r="M2874">
        <v>3598</v>
      </c>
      <c r="N2874">
        <v>43403</v>
      </c>
      <c r="O2874" t="s">
        <v>282</v>
      </c>
      <c r="P2874" t="s">
        <v>50</v>
      </c>
      <c r="Q2874" t="s">
        <v>51</v>
      </c>
      <c r="V2874">
        <v>215598048</v>
      </c>
      <c r="W2874">
        <v>154972944</v>
      </c>
      <c r="Y2874">
        <v>9613216</v>
      </c>
      <c r="Z2874">
        <v>21253956</v>
      </c>
      <c r="AA2874">
        <v>96883264</v>
      </c>
      <c r="AB2874">
        <v>5</v>
      </c>
      <c r="AC2874">
        <v>12915483</v>
      </c>
      <c r="AD2874">
        <v>257170128</v>
      </c>
      <c r="AE2874">
        <v>128184176</v>
      </c>
      <c r="AF2874">
        <v>387236352</v>
      </c>
      <c r="AG2874">
        <v>135750240</v>
      </c>
      <c r="AH2874">
        <v>8720071</v>
      </c>
      <c r="AI2874">
        <v>10243376</v>
      </c>
      <c r="AJ2874">
        <v>18963448</v>
      </c>
      <c r="AK2874">
        <v>36597512</v>
      </c>
      <c r="AL2874">
        <v>22711526</v>
      </c>
      <c r="AM2874">
        <v>357830368</v>
      </c>
      <c r="AN2874">
        <v>162951840</v>
      </c>
      <c r="AO2874">
        <v>40632024</v>
      </c>
      <c r="AP2874">
        <v>70281664</v>
      </c>
      <c r="AQ2874">
        <v>79264512</v>
      </c>
      <c r="AR2874">
        <v>387236352</v>
      </c>
      <c r="AS2874">
        <v>357830368</v>
      </c>
      <c r="AT2874">
        <v>2045</v>
      </c>
      <c r="AU2874">
        <v>0.56799999999999995</v>
      </c>
      <c r="AW2874">
        <v>0.16219</v>
      </c>
      <c r="AX2874">
        <v>0.57111800000000001</v>
      </c>
      <c r="AY2874">
        <v>4.78383E-2</v>
      </c>
      <c r="AZ2874">
        <v>54072.5</v>
      </c>
    </row>
    <row r="2875" spans="1:52">
      <c r="A2875">
        <v>2007</v>
      </c>
      <c r="B2875">
        <v>201441</v>
      </c>
      <c r="C2875" t="s">
        <v>297</v>
      </c>
      <c r="D2875" t="s">
        <v>296</v>
      </c>
      <c r="E2875">
        <f t="shared" si="44"/>
        <v>1</v>
      </c>
      <c r="F2875">
        <f>IF(ISNA(VLOOKUP(B2875,criteria!$U$2:$U$174,1,0)),0,1)</f>
        <v>1</v>
      </c>
      <c r="G2875">
        <v>0.87516530018513616</v>
      </c>
      <c r="H2875">
        <v>0.3264833282965649</v>
      </c>
      <c r="I2875">
        <v>11343</v>
      </c>
      <c r="J2875">
        <v>9927</v>
      </c>
      <c r="K2875">
        <v>3233</v>
      </c>
      <c r="L2875">
        <v>8</v>
      </c>
      <c r="M2875">
        <v>3241</v>
      </c>
      <c r="N2875">
        <v>43403</v>
      </c>
      <c r="O2875" t="s">
        <v>282</v>
      </c>
      <c r="P2875" t="s">
        <v>50</v>
      </c>
      <c r="Q2875" t="s">
        <v>51</v>
      </c>
      <c r="V2875">
        <v>214367600</v>
      </c>
      <c r="W2875">
        <v>151894912</v>
      </c>
      <c r="Y2875">
        <v>9534473</v>
      </c>
      <c r="Z2875">
        <v>22230774</v>
      </c>
      <c r="AA2875">
        <v>103217288</v>
      </c>
      <c r="AC2875">
        <v>6254400</v>
      </c>
      <c r="AD2875">
        <v>252957456</v>
      </c>
      <c r="AE2875">
        <v>105546880</v>
      </c>
      <c r="AF2875">
        <v>361817728</v>
      </c>
      <c r="AG2875">
        <v>130091672</v>
      </c>
      <c r="AH2875">
        <v>7307590</v>
      </c>
      <c r="AI2875">
        <v>8648715</v>
      </c>
      <c r="AJ2875">
        <v>15956305</v>
      </c>
      <c r="AK2875">
        <v>27372528</v>
      </c>
      <c r="AL2875">
        <v>19115608</v>
      </c>
      <c r="AM2875">
        <v>367467840</v>
      </c>
      <c r="AN2875">
        <v>165979920</v>
      </c>
      <c r="AO2875">
        <v>42717644</v>
      </c>
      <c r="AP2875">
        <v>198074112</v>
      </c>
      <c r="AQ2875">
        <v>201688384</v>
      </c>
      <c r="AR2875">
        <v>361817728</v>
      </c>
      <c r="AS2875">
        <v>367467840</v>
      </c>
      <c r="AT2875">
        <v>2077</v>
      </c>
      <c r="AU2875">
        <v>0.57899999999999996</v>
      </c>
      <c r="AW2875">
        <v>0.170628</v>
      </c>
      <c r="AX2875">
        <v>0.567388</v>
      </c>
      <c r="AY2875">
        <v>5.2582700000000003E-2</v>
      </c>
      <c r="AZ2875">
        <v>53455</v>
      </c>
    </row>
    <row r="2876" spans="1:52">
      <c r="A2876">
        <v>2008</v>
      </c>
      <c r="B2876">
        <v>201441</v>
      </c>
      <c r="C2876" t="s">
        <v>297</v>
      </c>
      <c r="D2876" t="s">
        <v>296</v>
      </c>
      <c r="E2876">
        <f t="shared" si="44"/>
        <v>1</v>
      </c>
      <c r="F2876">
        <f>IF(ISNA(VLOOKUP(B2876,criteria!$U$2:$U$174,1,0)),0,1)</f>
        <v>1</v>
      </c>
      <c r="G2876">
        <v>0.87408874088740884</v>
      </c>
      <c r="H2876">
        <v>0.31898682042833609</v>
      </c>
      <c r="I2876">
        <v>11111</v>
      </c>
      <c r="J2876">
        <v>9712</v>
      </c>
      <c r="K2876">
        <v>3079</v>
      </c>
      <c r="L2876">
        <v>19</v>
      </c>
      <c r="M2876">
        <v>3098</v>
      </c>
      <c r="N2876">
        <v>43403</v>
      </c>
      <c r="O2876" t="s">
        <v>282</v>
      </c>
      <c r="P2876" t="s">
        <v>50</v>
      </c>
      <c r="Q2876" t="s">
        <v>51</v>
      </c>
      <c r="V2876">
        <v>200167744</v>
      </c>
      <c r="W2876">
        <v>141371392</v>
      </c>
      <c r="Y2876">
        <v>8063128</v>
      </c>
      <c r="Z2876">
        <v>22712812</v>
      </c>
      <c r="AA2876">
        <v>108763776</v>
      </c>
      <c r="AC2876">
        <v>5807152</v>
      </c>
      <c r="AD2876">
        <v>238914192</v>
      </c>
      <c r="AE2876">
        <v>77093592</v>
      </c>
      <c r="AF2876">
        <v>328675104</v>
      </c>
      <c r="AG2876">
        <v>145636928</v>
      </c>
      <c r="AH2876">
        <v>6619280</v>
      </c>
      <c r="AI2876">
        <v>8562736</v>
      </c>
      <c r="AJ2876">
        <v>15182016</v>
      </c>
      <c r="AK2876">
        <v>30494376</v>
      </c>
      <c r="AL2876">
        <v>19661076</v>
      </c>
      <c r="AM2876">
        <v>352298368</v>
      </c>
      <c r="AN2876">
        <v>164056736</v>
      </c>
      <c r="AO2876">
        <v>43113112</v>
      </c>
      <c r="AP2876">
        <v>201688384</v>
      </c>
      <c r="AQ2876">
        <v>140693024</v>
      </c>
      <c r="AR2876">
        <v>328675104</v>
      </c>
      <c r="AS2876">
        <v>352298368</v>
      </c>
      <c r="AT2876">
        <v>2096</v>
      </c>
      <c r="AU2876">
        <v>0.59399999999999997</v>
      </c>
      <c r="AW2876">
        <v>0.17049600000000001</v>
      </c>
      <c r="AX2876">
        <v>0.560145</v>
      </c>
      <c r="AY2876">
        <v>5.1884399999999997E-2</v>
      </c>
      <c r="AZ2876">
        <v>54963</v>
      </c>
    </row>
    <row r="2877" spans="1:52">
      <c r="A2877">
        <v>2009</v>
      </c>
      <c r="B2877">
        <v>201441</v>
      </c>
      <c r="C2877" t="s">
        <v>297</v>
      </c>
      <c r="D2877" t="s">
        <v>296</v>
      </c>
      <c r="E2877">
        <f t="shared" si="44"/>
        <v>1</v>
      </c>
      <c r="F2877">
        <f>IF(ISNA(VLOOKUP(B2877,criteria!$U$2:$U$174,1,0)),0,1)</f>
        <v>1</v>
      </c>
      <c r="G2877">
        <v>0.88817431368784794</v>
      </c>
      <c r="H2877">
        <v>0.34269966497352211</v>
      </c>
      <c r="I2877">
        <v>10418</v>
      </c>
      <c r="J2877">
        <v>9253</v>
      </c>
      <c r="K2877">
        <v>3138</v>
      </c>
      <c r="L2877">
        <v>33</v>
      </c>
      <c r="M2877">
        <v>3171</v>
      </c>
      <c r="N2877">
        <v>43403</v>
      </c>
      <c r="O2877" t="s">
        <v>282</v>
      </c>
      <c r="P2877" t="s">
        <v>50</v>
      </c>
      <c r="Q2877" t="s">
        <v>51</v>
      </c>
      <c r="R2877">
        <v>-83.651399999999995</v>
      </c>
      <c r="S2877">
        <v>41.374699999999997</v>
      </c>
      <c r="V2877">
        <v>195688208</v>
      </c>
      <c r="W2877">
        <v>135513168</v>
      </c>
      <c r="Y2877">
        <v>7193959</v>
      </c>
      <c r="Z2877">
        <v>32867400</v>
      </c>
      <c r="AA2877">
        <v>91398864</v>
      </c>
      <c r="AB2877">
        <v>33320</v>
      </c>
      <c r="AC2877">
        <v>19407588</v>
      </c>
      <c r="AD2877">
        <v>228644992</v>
      </c>
      <c r="AE2877">
        <v>137034688</v>
      </c>
      <c r="AF2877">
        <v>386071712</v>
      </c>
      <c r="AG2877">
        <v>147964944</v>
      </c>
      <c r="AH2877">
        <v>6282154</v>
      </c>
      <c r="AI2877">
        <v>8343936</v>
      </c>
      <c r="AJ2877">
        <v>14626090</v>
      </c>
      <c r="AK2877">
        <v>29132744</v>
      </c>
      <c r="AL2877">
        <v>22247742</v>
      </c>
      <c r="AM2877">
        <v>361321216</v>
      </c>
      <c r="AN2877">
        <v>156390256</v>
      </c>
      <c r="AO2877">
        <v>50185900</v>
      </c>
      <c r="AP2877">
        <v>140693024</v>
      </c>
      <c r="AQ2877">
        <v>153443968</v>
      </c>
      <c r="AR2877">
        <v>386071712</v>
      </c>
      <c r="AS2877">
        <v>361321216</v>
      </c>
      <c r="AT2877">
        <v>2337</v>
      </c>
      <c r="AU2877">
        <v>0.60399999999999998</v>
      </c>
      <c r="AV2877">
        <v>7670</v>
      </c>
      <c r="AW2877">
        <v>0.19279499999999999</v>
      </c>
      <c r="AX2877">
        <v>0.56190799999999996</v>
      </c>
      <c r="AY2877">
        <v>5.32399E-2</v>
      </c>
      <c r="AZ2877">
        <v>52289</v>
      </c>
    </row>
    <row r="2878" spans="1:52">
      <c r="A2878">
        <v>2010</v>
      </c>
      <c r="B2878">
        <v>201441</v>
      </c>
      <c r="C2878" t="s">
        <v>297</v>
      </c>
      <c r="D2878" t="s">
        <v>296</v>
      </c>
      <c r="E2878">
        <f t="shared" si="44"/>
        <v>1</v>
      </c>
      <c r="F2878">
        <f>IF(ISNA(VLOOKUP(B2878,criteria!$U$2:$U$174,1,0)),0,1)</f>
        <v>1</v>
      </c>
      <c r="G2878">
        <v>0.80101457559302658</v>
      </c>
      <c r="H2878">
        <v>0.34787262510034789</v>
      </c>
      <c r="I2878">
        <v>13996</v>
      </c>
      <c r="J2878">
        <v>11211</v>
      </c>
      <c r="K2878">
        <v>3866</v>
      </c>
      <c r="L2878">
        <v>34</v>
      </c>
      <c r="M2878">
        <v>3900</v>
      </c>
      <c r="N2878">
        <v>43403</v>
      </c>
      <c r="O2878" t="s">
        <v>282</v>
      </c>
      <c r="P2878" t="s">
        <v>50</v>
      </c>
      <c r="Q2878" t="s">
        <v>51</v>
      </c>
      <c r="R2878">
        <v>-83.640900000000002</v>
      </c>
      <c r="S2878">
        <v>41.375999999999998</v>
      </c>
      <c r="V2878">
        <v>207224080</v>
      </c>
      <c r="W2878">
        <v>138897312</v>
      </c>
      <c r="Y2878">
        <v>6758259</v>
      </c>
      <c r="Z2878">
        <v>41373316</v>
      </c>
      <c r="AA2878">
        <v>90044208</v>
      </c>
      <c r="AB2878">
        <v>237</v>
      </c>
      <c r="AC2878">
        <v>19822964</v>
      </c>
      <c r="AD2878">
        <v>239203648</v>
      </c>
      <c r="AE2878">
        <v>162121296</v>
      </c>
      <c r="AF2878">
        <v>418230240</v>
      </c>
      <c r="AG2878">
        <v>141591504</v>
      </c>
      <c r="AH2878">
        <v>6754211</v>
      </c>
      <c r="AI2878">
        <v>7671383</v>
      </c>
      <c r="AJ2878">
        <v>14425594</v>
      </c>
      <c r="AK2878">
        <v>27697724</v>
      </c>
      <c r="AL2878">
        <v>20987804</v>
      </c>
      <c r="AM2878">
        <v>346954432</v>
      </c>
      <c r="AN2878">
        <v>150098752</v>
      </c>
      <c r="AO2878">
        <v>41462900</v>
      </c>
      <c r="AP2878">
        <v>153443968</v>
      </c>
      <c r="AQ2878">
        <v>179127664</v>
      </c>
      <c r="AR2878">
        <v>418230240</v>
      </c>
      <c r="AS2878">
        <v>346954432</v>
      </c>
      <c r="AT2878">
        <v>2080</v>
      </c>
      <c r="AU2878">
        <v>0.58099999999999996</v>
      </c>
      <c r="AW2878">
        <v>0.192745</v>
      </c>
      <c r="AX2878">
        <v>0.582534</v>
      </c>
      <c r="AY2878">
        <v>5.1163300000000002E-2</v>
      </c>
      <c r="AZ2878">
        <v>49616</v>
      </c>
    </row>
    <row r="2879" spans="1:52">
      <c r="A2879">
        <v>2011</v>
      </c>
      <c r="B2879">
        <v>201441</v>
      </c>
      <c r="C2879" t="s">
        <v>297</v>
      </c>
      <c r="D2879" t="s">
        <v>296</v>
      </c>
      <c r="E2879">
        <f t="shared" si="44"/>
        <v>1</v>
      </c>
      <c r="F2879">
        <f>IF(ISNA(VLOOKUP(B2879,criteria!$U$2:$U$174,1,0)),0,1)</f>
        <v>1</v>
      </c>
      <c r="G2879">
        <v>0.75544182031201823</v>
      </c>
      <c r="H2879">
        <v>0.31515794629009874</v>
      </c>
      <c r="I2879">
        <v>16217</v>
      </c>
      <c r="J2879">
        <v>12251</v>
      </c>
      <c r="K2879">
        <v>3810</v>
      </c>
      <c r="L2879">
        <v>51</v>
      </c>
      <c r="M2879">
        <v>3861</v>
      </c>
      <c r="N2879">
        <v>43403</v>
      </c>
      <c r="O2879" t="s">
        <v>282</v>
      </c>
      <c r="P2879" t="s">
        <v>50</v>
      </c>
      <c r="Q2879" t="s">
        <v>51</v>
      </c>
      <c r="R2879">
        <v>-83.637500000000003</v>
      </c>
      <c r="S2879">
        <v>41.377000000000002</v>
      </c>
      <c r="T2879">
        <v>6.8000000000000005E-2</v>
      </c>
      <c r="U2879">
        <v>4311</v>
      </c>
      <c r="V2879">
        <v>207265216</v>
      </c>
      <c r="W2879">
        <v>142397744</v>
      </c>
      <c r="Y2879">
        <v>6267776</v>
      </c>
      <c r="Z2879">
        <v>38788448</v>
      </c>
      <c r="AA2879">
        <v>85654288</v>
      </c>
      <c r="AC2879">
        <v>3938055</v>
      </c>
      <c r="AD2879">
        <v>239570640</v>
      </c>
      <c r="AE2879">
        <v>110879944</v>
      </c>
      <c r="AF2879">
        <v>360833632</v>
      </c>
      <c r="AG2879">
        <v>142927472</v>
      </c>
      <c r="AH2879">
        <v>8245961</v>
      </c>
      <c r="AI2879">
        <v>6264309</v>
      </c>
      <c r="AJ2879">
        <v>14510270</v>
      </c>
      <c r="AK2879">
        <v>28568146</v>
      </c>
      <c r="AL2879">
        <v>19133500</v>
      </c>
      <c r="AM2879">
        <v>344483712</v>
      </c>
      <c r="AN2879">
        <v>152197696</v>
      </c>
      <c r="AO2879">
        <v>42444404</v>
      </c>
      <c r="AP2879">
        <v>179127664</v>
      </c>
      <c r="AQ2879">
        <v>166185616</v>
      </c>
      <c r="AR2879">
        <v>360833632</v>
      </c>
      <c r="AS2879">
        <v>344483712</v>
      </c>
      <c r="AT2879">
        <v>2063</v>
      </c>
      <c r="AU2879">
        <v>0.57699999999999996</v>
      </c>
      <c r="AW2879">
        <v>0.16703799999999999</v>
      </c>
      <c r="AX2879">
        <v>0.59618400000000005</v>
      </c>
      <c r="AY2879">
        <v>4.5469000000000002E-2</v>
      </c>
      <c r="AZ2879">
        <v>49822</v>
      </c>
    </row>
    <row r="2880" spans="1:52">
      <c r="A2880">
        <v>2012</v>
      </c>
      <c r="B2880">
        <v>201441</v>
      </c>
      <c r="C2880" t="s">
        <v>297</v>
      </c>
      <c r="D2880" t="s">
        <v>296</v>
      </c>
      <c r="E2880">
        <f t="shared" si="44"/>
        <v>1</v>
      </c>
      <c r="F2880">
        <f>IF(ISNA(VLOOKUP(B2880,criteria!$U$2:$U$174,1,0)),0,1)</f>
        <v>1</v>
      </c>
      <c r="G2880">
        <v>0.73553513781971691</v>
      </c>
      <c r="H2880">
        <v>0.30562120189061442</v>
      </c>
      <c r="I2880">
        <v>16108</v>
      </c>
      <c r="J2880">
        <v>11848</v>
      </c>
      <c r="K2880">
        <v>3591</v>
      </c>
      <c r="L2880">
        <v>30</v>
      </c>
      <c r="M2880">
        <v>3621</v>
      </c>
      <c r="N2880">
        <v>43403</v>
      </c>
      <c r="O2880" t="s">
        <v>282</v>
      </c>
      <c r="P2880" t="s">
        <v>50</v>
      </c>
      <c r="Q2880" t="s">
        <v>51</v>
      </c>
      <c r="R2880">
        <v>-83.637500000000003</v>
      </c>
      <c r="S2880">
        <v>41.377000000000002</v>
      </c>
      <c r="T2880">
        <v>0.109</v>
      </c>
      <c r="U2880">
        <v>4394</v>
      </c>
      <c r="V2880">
        <v>208832832</v>
      </c>
      <c r="W2880">
        <v>148142240</v>
      </c>
      <c r="Y2880">
        <v>6115688</v>
      </c>
      <c r="Z2880">
        <v>35378880</v>
      </c>
      <c r="AA2880">
        <v>81942888</v>
      </c>
      <c r="AC2880">
        <v>3823873</v>
      </c>
      <c r="AD2880">
        <v>245464784</v>
      </c>
      <c r="AE2880">
        <v>113417072</v>
      </c>
      <c r="AF2880">
        <v>368148544</v>
      </c>
      <c r="AG2880">
        <v>146848992</v>
      </c>
      <c r="AH2880">
        <v>9067927</v>
      </c>
      <c r="AI2880">
        <v>5727666</v>
      </c>
      <c r="AJ2880">
        <v>14795593</v>
      </c>
      <c r="AK2880">
        <v>31967234</v>
      </c>
      <c r="AL2880">
        <v>19559720</v>
      </c>
      <c r="AM2880">
        <v>356451456</v>
      </c>
      <c r="AN2880">
        <v>161354768</v>
      </c>
      <c r="AO2880">
        <v>43844944</v>
      </c>
      <c r="AP2880">
        <v>166185616</v>
      </c>
      <c r="AQ2880">
        <v>168007216</v>
      </c>
      <c r="AR2880">
        <v>368148544</v>
      </c>
      <c r="AS2880">
        <v>356451456</v>
      </c>
      <c r="AT2880">
        <v>1749</v>
      </c>
      <c r="AU2880">
        <v>0.54100000000000004</v>
      </c>
      <c r="AW2880">
        <v>0.15540000000000001</v>
      </c>
      <c r="AX2880">
        <v>0.59140899999999996</v>
      </c>
      <c r="AY2880">
        <v>4.4955000000000002E-2</v>
      </c>
      <c r="AZ2880">
        <v>52158</v>
      </c>
    </row>
    <row r="2881" spans="1:52">
      <c r="A2881">
        <v>2013</v>
      </c>
      <c r="B2881">
        <v>201441</v>
      </c>
      <c r="C2881" t="s">
        <v>297</v>
      </c>
      <c r="D2881" t="s">
        <v>296</v>
      </c>
      <c r="E2881">
        <f t="shared" si="44"/>
        <v>1</v>
      </c>
      <c r="F2881">
        <f>IF(ISNA(VLOOKUP(B2881,criteria!$U$2:$U$174,1,0)),0,1)</f>
        <v>1</v>
      </c>
      <c r="G2881">
        <v>0.72471158136273828</v>
      </c>
      <c r="H2881">
        <v>0.29445910290237465</v>
      </c>
      <c r="I2881">
        <v>15689</v>
      </c>
      <c r="J2881">
        <v>11370</v>
      </c>
      <c r="K2881">
        <v>3330</v>
      </c>
      <c r="L2881">
        <v>18</v>
      </c>
      <c r="M2881">
        <v>3348</v>
      </c>
      <c r="N2881">
        <v>43403</v>
      </c>
      <c r="O2881" t="s">
        <v>282</v>
      </c>
      <c r="P2881" t="s">
        <v>50</v>
      </c>
      <c r="Q2881" t="s">
        <v>51</v>
      </c>
      <c r="R2881">
        <v>-83.637500000000003</v>
      </c>
      <c r="S2881">
        <v>41.377000000000002</v>
      </c>
      <c r="T2881">
        <v>0.11700000000000001</v>
      </c>
      <c r="U2881">
        <v>5029</v>
      </c>
      <c r="V2881">
        <v>210394128</v>
      </c>
      <c r="W2881">
        <v>149549728</v>
      </c>
      <c r="Y2881">
        <v>7358730</v>
      </c>
      <c r="Z2881">
        <v>33900408</v>
      </c>
      <c r="AA2881">
        <v>81163024</v>
      </c>
      <c r="AC2881">
        <v>4146514</v>
      </c>
      <c r="AD2881">
        <v>245686224</v>
      </c>
      <c r="AE2881">
        <v>120464552</v>
      </c>
      <c r="AF2881">
        <v>374813504</v>
      </c>
      <c r="AG2881">
        <v>147912688</v>
      </c>
      <c r="AH2881">
        <v>8007323</v>
      </c>
      <c r="AI2881">
        <v>5801341</v>
      </c>
      <c r="AJ2881">
        <v>13808664</v>
      </c>
      <c r="AK2881">
        <v>35716208</v>
      </c>
      <c r="AL2881">
        <v>19147690</v>
      </c>
      <c r="AM2881">
        <v>355147104</v>
      </c>
      <c r="AN2881">
        <v>162179360</v>
      </c>
      <c r="AO2881">
        <v>42219352</v>
      </c>
      <c r="AP2881">
        <v>168007216</v>
      </c>
      <c r="AQ2881">
        <v>160076176</v>
      </c>
      <c r="AR2881">
        <v>374813504</v>
      </c>
      <c r="AS2881">
        <v>355147104</v>
      </c>
      <c r="AT2881">
        <v>1700</v>
      </c>
      <c r="AU2881">
        <v>0.55200000000000005</v>
      </c>
      <c r="AW2881">
        <v>0.14736099999999999</v>
      </c>
      <c r="AX2881">
        <v>0.59028899999999995</v>
      </c>
      <c r="AY2881">
        <v>4.13093E-2</v>
      </c>
      <c r="AZ2881">
        <v>55258</v>
      </c>
    </row>
    <row r="2882" spans="1:52">
      <c r="A2882">
        <v>2014</v>
      </c>
      <c r="B2882">
        <v>201441</v>
      </c>
      <c r="C2882" t="s">
        <v>297</v>
      </c>
      <c r="D2882" t="s">
        <v>296</v>
      </c>
      <c r="E2882">
        <f t="shared" ref="E2882:E2945" si="45">IF(M2882&gt;999,1,0)</f>
        <v>1</v>
      </c>
      <c r="F2882">
        <f>IF(ISNA(VLOOKUP(B2882,criteria!$U$2:$U$174,1,0)),0,1)</f>
        <v>1</v>
      </c>
      <c r="G2882">
        <v>0.53366875732304087</v>
      </c>
      <c r="H2882">
        <v>0.39132119333591631</v>
      </c>
      <c r="I2882">
        <v>14509</v>
      </c>
      <c r="J2882">
        <v>7743</v>
      </c>
      <c r="K2882">
        <v>3020</v>
      </c>
      <c r="L2882">
        <v>10</v>
      </c>
      <c r="M2882">
        <v>3030</v>
      </c>
      <c r="N2882">
        <v>43403</v>
      </c>
      <c r="O2882" t="s">
        <v>282</v>
      </c>
      <c r="P2882" t="s">
        <v>50</v>
      </c>
      <c r="Q2882" t="s">
        <v>51</v>
      </c>
      <c r="R2882">
        <v>-83.637500000000003</v>
      </c>
      <c r="S2882">
        <v>41.377000000000002</v>
      </c>
      <c r="T2882">
        <v>9.6000000000000002E-2</v>
      </c>
      <c r="U2882">
        <v>5247</v>
      </c>
      <c r="V2882">
        <v>205981520</v>
      </c>
      <c r="W2882">
        <v>146713568</v>
      </c>
      <c r="Y2882">
        <v>7263411</v>
      </c>
      <c r="Z2882">
        <v>31681152</v>
      </c>
      <c r="AA2882">
        <v>79947312</v>
      </c>
      <c r="AC2882">
        <v>3630280</v>
      </c>
      <c r="AD2882">
        <v>240988912</v>
      </c>
      <c r="AE2882">
        <v>94756208</v>
      </c>
      <c r="AF2882">
        <v>349122240</v>
      </c>
      <c r="AG2882">
        <v>141775232</v>
      </c>
      <c r="AH2882">
        <v>7561896</v>
      </c>
      <c r="AI2882">
        <v>5263370</v>
      </c>
      <c r="AJ2882">
        <v>12825266</v>
      </c>
      <c r="AK2882">
        <v>30874584</v>
      </c>
      <c r="AL2882">
        <v>18849960</v>
      </c>
      <c r="AM2882">
        <v>352154976</v>
      </c>
      <c r="AN2882">
        <v>157750320</v>
      </c>
      <c r="AO2882">
        <v>42538328</v>
      </c>
      <c r="AP2882">
        <v>188891968</v>
      </c>
      <c r="AQ2882">
        <v>156027696</v>
      </c>
      <c r="AR2882">
        <v>349122240</v>
      </c>
      <c r="AS2882">
        <v>352154976</v>
      </c>
      <c r="AT2882">
        <v>1786</v>
      </c>
      <c r="AU2882">
        <v>0.56999999999999995</v>
      </c>
      <c r="AW2882">
        <v>0.13646</v>
      </c>
      <c r="AX2882">
        <v>0.59327700000000005</v>
      </c>
      <c r="AY2882">
        <v>3.9596100000000002E-2</v>
      </c>
      <c r="AZ2882">
        <v>56984</v>
      </c>
    </row>
    <row r="2883" spans="1:52">
      <c r="A2883">
        <v>2015</v>
      </c>
      <c r="B2883">
        <v>201441</v>
      </c>
      <c r="C2883" t="s">
        <v>297</v>
      </c>
      <c r="D2883" t="s">
        <v>296</v>
      </c>
      <c r="E2883">
        <f t="shared" si="45"/>
        <v>1</v>
      </c>
      <c r="F2883">
        <f>IF(ISNA(VLOOKUP(B2883,criteria!$U$2:$U$174,1,0)),0,1)</f>
        <v>1</v>
      </c>
      <c r="G2883">
        <v>0.72683160196828867</v>
      </c>
      <c r="H2883">
        <v>0.31894687353079454</v>
      </c>
      <c r="I2883">
        <v>14632</v>
      </c>
      <c r="J2883">
        <v>10635</v>
      </c>
      <c r="K2883">
        <v>3375</v>
      </c>
      <c r="L2883">
        <v>17</v>
      </c>
      <c r="M2883">
        <v>3392</v>
      </c>
      <c r="N2883">
        <v>43403</v>
      </c>
      <c r="O2883" t="s">
        <v>282</v>
      </c>
      <c r="P2883" t="s">
        <v>50</v>
      </c>
      <c r="Q2883" t="s">
        <v>51</v>
      </c>
      <c r="R2883">
        <v>-83.637500000000003</v>
      </c>
      <c r="S2883">
        <v>41.377000000000002</v>
      </c>
      <c r="T2883">
        <v>8.5000000000000006E-2</v>
      </c>
      <c r="U2883">
        <v>5404</v>
      </c>
      <c r="V2883">
        <v>215776848</v>
      </c>
      <c r="W2883">
        <v>154070064</v>
      </c>
      <c r="Y2883">
        <v>7787669</v>
      </c>
      <c r="Z2883">
        <v>31404148</v>
      </c>
      <c r="AA2883">
        <v>86923736</v>
      </c>
      <c r="AC2883">
        <v>3417923</v>
      </c>
      <c r="AD2883">
        <v>253512048</v>
      </c>
      <c r="AE2883">
        <v>103245008</v>
      </c>
      <c r="AF2883">
        <v>380994528</v>
      </c>
      <c r="AG2883">
        <v>149856384</v>
      </c>
      <c r="AH2883">
        <v>8679551</v>
      </c>
      <c r="AI2883">
        <v>3811689</v>
      </c>
      <c r="AJ2883">
        <v>12491240</v>
      </c>
      <c r="AK2883">
        <v>35187320</v>
      </c>
      <c r="AL2883">
        <v>18602736</v>
      </c>
      <c r="AM2883">
        <v>357948608</v>
      </c>
      <c r="AN2883">
        <v>158961120</v>
      </c>
      <c r="AO2883">
        <v>42341860</v>
      </c>
      <c r="AP2883">
        <v>156027696</v>
      </c>
      <c r="AQ2883">
        <v>146737312</v>
      </c>
      <c r="AR2883">
        <v>380994528</v>
      </c>
      <c r="AS2883">
        <v>357948608</v>
      </c>
      <c r="AT2883">
        <v>2112</v>
      </c>
      <c r="AU2883">
        <v>0.54700000000000004</v>
      </c>
      <c r="AW2883">
        <v>0.12865099999999999</v>
      </c>
      <c r="AX2883">
        <v>0.597584</v>
      </c>
      <c r="AY2883">
        <v>3.7971299999999999E-2</v>
      </c>
      <c r="AZ2883">
        <v>59514.5</v>
      </c>
    </row>
    <row r="2884" spans="1:52">
      <c r="A2884">
        <v>2016</v>
      </c>
      <c r="B2884">
        <v>201441</v>
      </c>
      <c r="C2884" t="s">
        <v>297</v>
      </c>
      <c r="D2884" t="s">
        <v>296</v>
      </c>
      <c r="E2884">
        <f t="shared" si="45"/>
        <v>1</v>
      </c>
      <c r="F2884">
        <f>IF(ISNA(VLOOKUP(B2884,criteria!$U$2:$U$174,1,0)),0,1)</f>
        <v>1</v>
      </c>
      <c r="G2884">
        <v>0.7605127199005951</v>
      </c>
      <c r="H2884">
        <v>0.30484134491357812</v>
      </c>
      <c r="I2884">
        <v>15291</v>
      </c>
      <c r="J2884">
        <v>11629</v>
      </c>
      <c r="K2884">
        <v>3521</v>
      </c>
      <c r="L2884">
        <v>24</v>
      </c>
      <c r="M2884">
        <v>3545</v>
      </c>
      <c r="N2884">
        <v>43403</v>
      </c>
      <c r="O2884" t="s">
        <v>282</v>
      </c>
      <c r="P2884" t="s">
        <v>50</v>
      </c>
      <c r="Q2884" t="s">
        <v>51</v>
      </c>
      <c r="R2884">
        <v>-83.640900000000002</v>
      </c>
      <c r="S2884">
        <v>41.375500000000002</v>
      </c>
      <c r="T2884">
        <v>9.6000000000000002E-2</v>
      </c>
      <c r="U2884">
        <v>5234</v>
      </c>
      <c r="V2884">
        <v>219999376</v>
      </c>
      <c r="W2884">
        <v>158145536</v>
      </c>
      <c r="Y2884">
        <v>6513972</v>
      </c>
      <c r="Z2884">
        <v>28922304</v>
      </c>
      <c r="AA2884">
        <v>89868920</v>
      </c>
      <c r="AC2884">
        <v>8314156</v>
      </c>
      <c r="AD2884">
        <v>260812944</v>
      </c>
      <c r="AE2884">
        <v>116514432</v>
      </c>
      <c r="AF2884">
        <v>401663264</v>
      </c>
      <c r="AG2884">
        <v>162229056</v>
      </c>
      <c r="AH2884">
        <v>8879205</v>
      </c>
      <c r="AI2884">
        <v>5887801</v>
      </c>
      <c r="AJ2884">
        <v>14767006</v>
      </c>
      <c r="AK2884">
        <v>34692236</v>
      </c>
      <c r="AL2884">
        <v>20703326</v>
      </c>
      <c r="AM2884">
        <v>389224480</v>
      </c>
      <c r="AN2884">
        <v>162223488</v>
      </c>
      <c r="AO2884">
        <v>58925612</v>
      </c>
      <c r="AP2884">
        <v>146737312</v>
      </c>
      <c r="AQ2884">
        <v>156025696</v>
      </c>
      <c r="AR2884">
        <v>401663264</v>
      </c>
      <c r="AS2884">
        <v>389224480</v>
      </c>
      <c r="AT2884">
        <v>2020</v>
      </c>
      <c r="AU2884">
        <v>0.53100000000000003</v>
      </c>
      <c r="AW2884">
        <v>0.114083</v>
      </c>
      <c r="AX2884">
        <v>0.60131100000000004</v>
      </c>
      <c r="AY2884">
        <v>3.5442000000000001E-2</v>
      </c>
      <c r="AZ2884">
        <v>63845</v>
      </c>
    </row>
    <row r="2885" spans="1:52">
      <c r="A2885">
        <v>2017</v>
      </c>
      <c r="B2885">
        <v>201441</v>
      </c>
      <c r="C2885" t="s">
        <v>297</v>
      </c>
      <c r="D2885" t="s">
        <v>296</v>
      </c>
      <c r="E2885">
        <f t="shared" si="45"/>
        <v>1</v>
      </c>
      <c r="F2885">
        <f>IF(ISNA(VLOOKUP(B2885,criteria!$U$2:$U$174,1,0)),0,1)</f>
        <v>1</v>
      </c>
      <c r="G2885">
        <v>0.73203659863075055</v>
      </c>
      <c r="H2885">
        <v>0.2922821431693034</v>
      </c>
      <c r="I2885">
        <v>15629</v>
      </c>
      <c r="J2885">
        <v>11441</v>
      </c>
      <c r="K2885">
        <v>3326</v>
      </c>
      <c r="L2885">
        <v>18</v>
      </c>
      <c r="M2885">
        <v>3344</v>
      </c>
      <c r="N2885">
        <v>43403</v>
      </c>
      <c r="O2885" t="s">
        <v>282</v>
      </c>
      <c r="P2885" t="s">
        <v>50</v>
      </c>
      <c r="Q2885" t="s">
        <v>51</v>
      </c>
      <c r="R2885">
        <v>-83.640900000000002</v>
      </c>
      <c r="S2885">
        <v>41.375500000000002</v>
      </c>
      <c r="T2885">
        <v>8.6999999999999994E-2</v>
      </c>
      <c r="U2885">
        <v>4779</v>
      </c>
      <c r="V2885">
        <v>218792384</v>
      </c>
      <c r="W2885">
        <v>155224896</v>
      </c>
      <c r="Y2885">
        <v>7034027</v>
      </c>
      <c r="Z2885">
        <v>30214622</v>
      </c>
      <c r="AA2885">
        <v>92701136</v>
      </c>
      <c r="AC2885">
        <v>8830240</v>
      </c>
      <c r="AD2885">
        <v>265261360</v>
      </c>
      <c r="AE2885">
        <v>117211024</v>
      </c>
      <c r="AF2885">
        <v>390448640</v>
      </c>
      <c r="AG2885">
        <v>135297296</v>
      </c>
      <c r="AH2885">
        <v>9683767</v>
      </c>
      <c r="AI2885">
        <v>4959948</v>
      </c>
      <c r="AJ2885">
        <v>14643715</v>
      </c>
      <c r="AK2885">
        <v>28565238</v>
      </c>
      <c r="AL2885">
        <v>16696598</v>
      </c>
      <c r="AM2885">
        <v>354431488</v>
      </c>
      <c r="AN2885">
        <v>161229680</v>
      </c>
      <c r="AO2885">
        <v>191292</v>
      </c>
      <c r="AP2885">
        <v>156025696</v>
      </c>
      <c r="AQ2885">
        <v>162287216</v>
      </c>
      <c r="AR2885">
        <v>390448640</v>
      </c>
      <c r="AS2885">
        <v>354431488</v>
      </c>
    </row>
    <row r="2886" spans="1:52">
      <c r="A2886">
        <v>1990</v>
      </c>
      <c r="B2886">
        <v>201885</v>
      </c>
      <c r="C2886" t="s">
        <v>353</v>
      </c>
      <c r="D2886" t="s">
        <v>296</v>
      </c>
      <c r="E2886">
        <f t="shared" si="45"/>
        <v>0</v>
      </c>
      <c r="F2886">
        <f>IF(ISNA(VLOOKUP(B2886,criteria!$U$2:$U$174,1,0)),0,1)</f>
        <v>1</v>
      </c>
      <c r="G2886" t="s">
        <v>636</v>
      </c>
      <c r="H2886" t="s">
        <v>636</v>
      </c>
      <c r="N2886">
        <v>452210127</v>
      </c>
      <c r="O2886" t="s">
        <v>282</v>
      </c>
      <c r="V2886">
        <v>95845704</v>
      </c>
      <c r="Y2886">
        <v>476316</v>
      </c>
      <c r="Z2886">
        <v>66880648</v>
      </c>
      <c r="AA2886">
        <v>148062000</v>
      </c>
      <c r="AB2886">
        <v>24407412</v>
      </c>
      <c r="AC2886">
        <v>6632157</v>
      </c>
      <c r="AF2886">
        <v>686540736</v>
      </c>
      <c r="AG2886">
        <v>153882048</v>
      </c>
      <c r="AH2886">
        <v>58578384</v>
      </c>
      <c r="AI2886">
        <v>27649732</v>
      </c>
      <c r="AJ2886">
        <v>86228112</v>
      </c>
      <c r="AK2886">
        <v>37032176</v>
      </c>
      <c r="AL2886">
        <v>12846060</v>
      </c>
      <c r="AM2886">
        <v>682747968</v>
      </c>
      <c r="AN2886">
        <v>216663872</v>
      </c>
      <c r="AO2886">
        <v>56542572</v>
      </c>
    </row>
    <row r="2887" spans="1:52">
      <c r="A2887">
        <v>1991</v>
      </c>
      <c r="B2887">
        <v>201885</v>
      </c>
      <c r="C2887" t="s">
        <v>353</v>
      </c>
      <c r="D2887" t="s">
        <v>296</v>
      </c>
      <c r="E2887">
        <f t="shared" si="45"/>
        <v>0</v>
      </c>
      <c r="F2887">
        <f>IF(ISNA(VLOOKUP(B2887,criteria!$U$2:$U$174,1,0)),0,1)</f>
        <v>1</v>
      </c>
      <c r="G2887" t="s">
        <v>636</v>
      </c>
      <c r="H2887" t="s">
        <v>636</v>
      </c>
      <c r="N2887">
        <v>452210127</v>
      </c>
      <c r="O2887" t="s">
        <v>282</v>
      </c>
      <c r="V2887">
        <v>105093592</v>
      </c>
      <c r="Y2887">
        <v>749833</v>
      </c>
      <c r="Z2887">
        <v>94007768</v>
      </c>
      <c r="AA2887">
        <v>140679712</v>
      </c>
      <c r="AB2887">
        <v>29273072</v>
      </c>
      <c r="AC2887">
        <v>13510099</v>
      </c>
      <c r="AF2887">
        <v>761546624</v>
      </c>
      <c r="AG2887">
        <v>159630672</v>
      </c>
      <c r="AH2887">
        <v>62585804</v>
      </c>
      <c r="AI2887">
        <v>31226336</v>
      </c>
      <c r="AJ2887">
        <v>93812144</v>
      </c>
      <c r="AK2887">
        <v>36378608</v>
      </c>
      <c r="AL2887">
        <v>13558682</v>
      </c>
      <c r="AM2887">
        <v>745848320</v>
      </c>
      <c r="AN2887">
        <v>226784608</v>
      </c>
      <c r="AO2887">
        <v>62612424</v>
      </c>
    </row>
    <row r="2888" spans="1:52">
      <c r="A2888">
        <v>1992</v>
      </c>
      <c r="B2888">
        <v>201885</v>
      </c>
      <c r="C2888" t="s">
        <v>353</v>
      </c>
      <c r="D2888" t="s">
        <v>296</v>
      </c>
      <c r="E2888">
        <f t="shared" si="45"/>
        <v>0</v>
      </c>
      <c r="F2888">
        <f>IF(ISNA(VLOOKUP(B2888,criteria!$U$2:$U$174,1,0)),0,1)</f>
        <v>1</v>
      </c>
      <c r="G2888" t="s">
        <v>636</v>
      </c>
      <c r="H2888" t="s">
        <v>636</v>
      </c>
      <c r="N2888">
        <v>452210127</v>
      </c>
      <c r="O2888" t="s">
        <v>282</v>
      </c>
      <c r="V2888">
        <v>111713136</v>
      </c>
      <c r="Y2888">
        <v>515737</v>
      </c>
      <c r="Z2888">
        <v>77990144</v>
      </c>
      <c r="AA2888">
        <v>136663088</v>
      </c>
      <c r="AB2888">
        <v>27813616</v>
      </c>
      <c r="AC2888">
        <v>14494480</v>
      </c>
      <c r="AF2888">
        <v>782429952</v>
      </c>
      <c r="AG2888">
        <v>152312832</v>
      </c>
      <c r="AH2888">
        <v>64469496</v>
      </c>
      <c r="AI2888">
        <v>30845552</v>
      </c>
      <c r="AJ2888">
        <v>95315048</v>
      </c>
      <c r="AK2888">
        <v>36138508</v>
      </c>
      <c r="AL2888">
        <v>13445182</v>
      </c>
      <c r="AM2888">
        <v>767208832</v>
      </c>
      <c r="AN2888">
        <v>225645920</v>
      </c>
      <c r="AO2888">
        <v>67687392</v>
      </c>
      <c r="AV2888">
        <v>4431</v>
      </c>
    </row>
    <row r="2889" spans="1:52">
      <c r="A2889">
        <v>1993</v>
      </c>
      <c r="B2889">
        <v>201885</v>
      </c>
      <c r="C2889" t="s">
        <v>339</v>
      </c>
      <c r="D2889" t="s">
        <v>296</v>
      </c>
      <c r="E2889">
        <f t="shared" si="45"/>
        <v>0</v>
      </c>
      <c r="F2889">
        <f>IF(ISNA(VLOOKUP(B2889,criteria!$U$2:$U$174,1,0)),0,1)</f>
        <v>1</v>
      </c>
      <c r="G2889" t="s">
        <v>636</v>
      </c>
      <c r="H2889" t="s">
        <v>636</v>
      </c>
      <c r="N2889">
        <v>452210127</v>
      </c>
      <c r="O2889" t="s">
        <v>282</v>
      </c>
      <c r="V2889">
        <v>121621784</v>
      </c>
      <c r="Y2889">
        <v>376098</v>
      </c>
      <c r="Z2889">
        <v>74534648</v>
      </c>
      <c r="AA2889">
        <v>142129456</v>
      </c>
      <c r="AB2889">
        <v>25853360</v>
      </c>
      <c r="AC2889">
        <v>6023816</v>
      </c>
      <c r="AF2889">
        <v>789009408</v>
      </c>
      <c r="AG2889">
        <v>155649040</v>
      </c>
      <c r="AH2889">
        <v>63448832</v>
      </c>
      <c r="AI2889">
        <v>31768600</v>
      </c>
      <c r="AJ2889">
        <v>95217432</v>
      </c>
      <c r="AK2889">
        <v>38000148</v>
      </c>
      <c r="AL2889">
        <v>14015806</v>
      </c>
      <c r="AM2889">
        <v>774905728</v>
      </c>
      <c r="AN2889">
        <v>232861200</v>
      </c>
      <c r="AO2889">
        <v>76276592</v>
      </c>
      <c r="AV2889">
        <v>4431</v>
      </c>
    </row>
    <row r="2890" spans="1:52">
      <c r="A2890">
        <v>1994</v>
      </c>
      <c r="B2890">
        <v>201885</v>
      </c>
      <c r="C2890" t="s">
        <v>339</v>
      </c>
      <c r="D2890" t="s">
        <v>296</v>
      </c>
      <c r="E2890">
        <f t="shared" si="45"/>
        <v>0</v>
      </c>
      <c r="F2890">
        <f>IF(ISNA(VLOOKUP(B2890,criteria!$U$2:$U$174,1,0)),0,1)</f>
        <v>1</v>
      </c>
      <c r="G2890" t="s">
        <v>636</v>
      </c>
      <c r="H2890" t="s">
        <v>636</v>
      </c>
      <c r="N2890">
        <v>452210127</v>
      </c>
      <c r="O2890" t="s">
        <v>282</v>
      </c>
      <c r="V2890">
        <v>132724408</v>
      </c>
      <c r="X2890">
        <v>16727168</v>
      </c>
      <c r="Y2890">
        <v>86458</v>
      </c>
      <c r="Z2890">
        <v>75511680</v>
      </c>
      <c r="AA2890">
        <v>167946976</v>
      </c>
      <c r="AB2890">
        <v>27346846</v>
      </c>
      <c r="AC2890">
        <v>6450676</v>
      </c>
      <c r="AF2890">
        <v>702309184</v>
      </c>
      <c r="AG2890">
        <v>166090544</v>
      </c>
      <c r="AH2890">
        <v>62530320</v>
      </c>
      <c r="AI2890">
        <v>49408572</v>
      </c>
      <c r="AJ2890">
        <v>111938896</v>
      </c>
      <c r="AK2890">
        <v>40347788</v>
      </c>
      <c r="AL2890">
        <v>17859880</v>
      </c>
      <c r="AM2890">
        <v>660176640</v>
      </c>
      <c r="AN2890">
        <v>231334240</v>
      </c>
      <c r="AO2890">
        <v>68842456</v>
      </c>
    </row>
    <row r="2891" spans="1:52">
      <c r="A2891">
        <v>1995</v>
      </c>
      <c r="B2891">
        <v>201885</v>
      </c>
      <c r="C2891" t="s">
        <v>339</v>
      </c>
      <c r="D2891" t="s">
        <v>296</v>
      </c>
      <c r="E2891">
        <f t="shared" si="45"/>
        <v>0</v>
      </c>
      <c r="F2891">
        <f>IF(ISNA(VLOOKUP(B2891,criteria!$U$2:$U$174,1,0)),0,1)</f>
        <v>1</v>
      </c>
      <c r="G2891" t="s">
        <v>636</v>
      </c>
      <c r="H2891" t="s">
        <v>636</v>
      </c>
      <c r="N2891">
        <v>452210127</v>
      </c>
      <c r="O2891" t="s">
        <v>282</v>
      </c>
      <c r="V2891">
        <v>132156944</v>
      </c>
      <c r="X2891">
        <v>36285344</v>
      </c>
      <c r="Y2891">
        <v>468890</v>
      </c>
      <c r="Z2891">
        <v>72898080</v>
      </c>
      <c r="AA2891">
        <v>202102176</v>
      </c>
      <c r="AB2891">
        <v>30316828</v>
      </c>
      <c r="AC2891">
        <v>5890807</v>
      </c>
      <c r="AF2891">
        <v>582474240</v>
      </c>
      <c r="AG2891">
        <v>172941088</v>
      </c>
      <c r="AH2891">
        <v>62145104</v>
      </c>
      <c r="AI2891">
        <v>69800712</v>
      </c>
      <c r="AJ2891">
        <v>131945816</v>
      </c>
      <c r="AK2891">
        <v>40113088</v>
      </c>
      <c r="AL2891">
        <v>17238784</v>
      </c>
      <c r="AM2891">
        <v>564229120</v>
      </c>
      <c r="AN2891">
        <v>241305856</v>
      </c>
      <c r="AO2891">
        <v>68567848</v>
      </c>
    </row>
    <row r="2892" spans="1:52">
      <c r="A2892">
        <v>1996</v>
      </c>
      <c r="B2892">
        <v>201885</v>
      </c>
      <c r="C2892" t="s">
        <v>339</v>
      </c>
      <c r="D2892" t="s">
        <v>296</v>
      </c>
      <c r="E2892">
        <f t="shared" si="45"/>
        <v>0</v>
      </c>
      <c r="F2892">
        <f>IF(ISNA(VLOOKUP(B2892,criteria!$U$2:$U$174,1,0)),0,1)</f>
        <v>1</v>
      </c>
      <c r="G2892" t="s">
        <v>636</v>
      </c>
      <c r="H2892" t="s">
        <v>636</v>
      </c>
      <c r="N2892">
        <v>452210127</v>
      </c>
      <c r="O2892" t="s">
        <v>282</v>
      </c>
      <c r="V2892">
        <v>137788608</v>
      </c>
      <c r="Y2892">
        <v>562473</v>
      </c>
      <c r="Z2892">
        <v>78019456</v>
      </c>
      <c r="AA2892">
        <v>168525280</v>
      </c>
      <c r="AB2892">
        <v>26077148</v>
      </c>
      <c r="AC2892">
        <v>9931379</v>
      </c>
      <c r="AF2892">
        <v>533284288</v>
      </c>
      <c r="AG2892">
        <v>176699312</v>
      </c>
      <c r="AH2892">
        <v>65399576</v>
      </c>
      <c r="AI2892">
        <v>35628208</v>
      </c>
      <c r="AJ2892">
        <v>101027784</v>
      </c>
      <c r="AK2892">
        <v>42959400</v>
      </c>
      <c r="AL2892">
        <v>18245580</v>
      </c>
      <c r="AM2892">
        <v>535102976</v>
      </c>
      <c r="AN2892">
        <v>245369840</v>
      </c>
      <c r="AO2892">
        <v>66780220</v>
      </c>
      <c r="AP2892">
        <v>549192832</v>
      </c>
      <c r="AQ2892">
        <v>594235968</v>
      </c>
      <c r="AT2892">
        <v>1346</v>
      </c>
      <c r="AU2892">
        <v>0.40600000000000003</v>
      </c>
    </row>
    <row r="2893" spans="1:52">
      <c r="A2893">
        <v>1997</v>
      </c>
      <c r="B2893">
        <v>201885</v>
      </c>
      <c r="C2893" t="s">
        <v>339</v>
      </c>
      <c r="D2893" t="s">
        <v>296</v>
      </c>
      <c r="E2893">
        <f t="shared" si="45"/>
        <v>0</v>
      </c>
      <c r="F2893">
        <f>IF(ISNA(VLOOKUP(B2893,criteria!$U$2:$U$174,1,0)),0,1)</f>
        <v>1</v>
      </c>
      <c r="G2893" t="s">
        <v>636</v>
      </c>
      <c r="H2893" t="s">
        <v>636</v>
      </c>
      <c r="N2893">
        <v>452210127</v>
      </c>
      <c r="O2893" t="s">
        <v>282</v>
      </c>
      <c r="V2893">
        <v>139822160</v>
      </c>
      <c r="Y2893">
        <v>478849</v>
      </c>
      <c r="Z2893">
        <v>85827736</v>
      </c>
      <c r="AA2893">
        <v>178256592</v>
      </c>
      <c r="AB2893">
        <v>28157160</v>
      </c>
      <c r="AC2893">
        <v>11081419</v>
      </c>
      <c r="AF2893">
        <v>565903232</v>
      </c>
      <c r="AG2893">
        <v>180750032</v>
      </c>
      <c r="AH2893">
        <v>73056456</v>
      </c>
      <c r="AI2893">
        <v>36972624</v>
      </c>
      <c r="AJ2893">
        <v>110029080</v>
      </c>
      <c r="AK2893">
        <v>47194440</v>
      </c>
      <c r="AL2893">
        <v>20335864</v>
      </c>
      <c r="AM2893">
        <v>571905216</v>
      </c>
      <c r="AN2893">
        <v>267169312</v>
      </c>
      <c r="AO2893">
        <v>75730240</v>
      </c>
      <c r="AP2893">
        <v>594235968</v>
      </c>
      <c r="AQ2893">
        <v>807888064</v>
      </c>
      <c r="AT2893">
        <v>1295</v>
      </c>
      <c r="AU2893">
        <v>0.40699999999999997</v>
      </c>
      <c r="AW2893">
        <v>0.32235599999999998</v>
      </c>
      <c r="AX2893">
        <v>0.59531100000000003</v>
      </c>
      <c r="AY2893">
        <v>0.102508</v>
      </c>
      <c r="AZ2893">
        <v>28879</v>
      </c>
    </row>
    <row r="2894" spans="1:52">
      <c r="A2894">
        <v>1998</v>
      </c>
      <c r="B2894">
        <v>201885</v>
      </c>
      <c r="C2894" t="s">
        <v>339</v>
      </c>
      <c r="D2894" t="s">
        <v>296</v>
      </c>
      <c r="E2894">
        <f t="shared" si="45"/>
        <v>0</v>
      </c>
      <c r="F2894">
        <f>IF(ISNA(VLOOKUP(B2894,criteria!$U$2:$U$174,1,0)),0,1)</f>
        <v>1</v>
      </c>
      <c r="G2894" t="s">
        <v>636</v>
      </c>
      <c r="H2894" t="s">
        <v>636</v>
      </c>
      <c r="N2894">
        <v>452210127</v>
      </c>
      <c r="O2894" t="s">
        <v>282</v>
      </c>
      <c r="V2894">
        <v>146699600</v>
      </c>
      <c r="Y2894">
        <v>669851</v>
      </c>
      <c r="Z2894">
        <v>92327264</v>
      </c>
      <c r="AA2894">
        <v>179600272</v>
      </c>
      <c r="AB2894">
        <v>26555488</v>
      </c>
      <c r="AC2894">
        <v>4992427</v>
      </c>
      <c r="AF2894">
        <v>576352448</v>
      </c>
      <c r="AG2894">
        <v>186492512</v>
      </c>
      <c r="AH2894">
        <v>77484592</v>
      </c>
      <c r="AI2894">
        <v>40378520</v>
      </c>
      <c r="AJ2894">
        <v>117863112</v>
      </c>
      <c r="AK2894">
        <v>48939100</v>
      </c>
      <c r="AL2894">
        <v>20940662</v>
      </c>
      <c r="AM2894">
        <v>579269248</v>
      </c>
      <c r="AN2894">
        <v>270854080</v>
      </c>
      <c r="AO2894">
        <v>77494144</v>
      </c>
      <c r="AP2894">
        <v>807888064</v>
      </c>
      <c r="AQ2894">
        <v>895615872</v>
      </c>
      <c r="AT2894">
        <v>1439</v>
      </c>
      <c r="AU2894">
        <v>0.39700000000000002</v>
      </c>
      <c r="AW2894">
        <v>0.29743700000000001</v>
      </c>
      <c r="AX2894">
        <v>0.59853500000000004</v>
      </c>
      <c r="AY2894">
        <v>8.93819E-2</v>
      </c>
      <c r="AZ2894">
        <v>31044</v>
      </c>
    </row>
    <row r="2895" spans="1:52">
      <c r="A2895">
        <v>1999</v>
      </c>
      <c r="B2895">
        <v>201885</v>
      </c>
      <c r="C2895" t="s">
        <v>339</v>
      </c>
      <c r="D2895" t="s">
        <v>296</v>
      </c>
      <c r="E2895">
        <f t="shared" si="45"/>
        <v>0</v>
      </c>
      <c r="F2895">
        <f>IF(ISNA(VLOOKUP(B2895,criteria!$U$2:$U$174,1,0)),0,1)</f>
        <v>1</v>
      </c>
      <c r="G2895" t="s">
        <v>636</v>
      </c>
      <c r="H2895" t="s">
        <v>636</v>
      </c>
      <c r="N2895">
        <v>452210127</v>
      </c>
      <c r="O2895" t="s">
        <v>282</v>
      </c>
      <c r="V2895">
        <v>153808432</v>
      </c>
      <c r="X2895">
        <v>68110</v>
      </c>
      <c r="Y2895">
        <v>482091</v>
      </c>
      <c r="Z2895">
        <v>98932576</v>
      </c>
      <c r="AA2895">
        <v>188627024</v>
      </c>
      <c r="AB2895">
        <v>26755640</v>
      </c>
      <c r="AC2895">
        <v>6694579</v>
      </c>
      <c r="AF2895">
        <v>615611776</v>
      </c>
      <c r="AG2895">
        <v>201609056</v>
      </c>
      <c r="AH2895">
        <v>85723640</v>
      </c>
      <c r="AI2895">
        <v>41623800</v>
      </c>
      <c r="AJ2895">
        <v>127347440</v>
      </c>
      <c r="AK2895">
        <v>52510992</v>
      </c>
      <c r="AL2895">
        <v>21274516</v>
      </c>
      <c r="AM2895">
        <v>621818112</v>
      </c>
      <c r="AN2895">
        <v>281735424</v>
      </c>
      <c r="AO2895">
        <v>83846600</v>
      </c>
      <c r="AP2895">
        <v>895615872</v>
      </c>
      <c r="AQ2895">
        <v>960326656</v>
      </c>
      <c r="AT2895">
        <v>1301</v>
      </c>
      <c r="AU2895">
        <v>0.37</v>
      </c>
      <c r="AW2895">
        <v>0.29763499999999998</v>
      </c>
      <c r="AX2895">
        <v>0.57084400000000002</v>
      </c>
      <c r="AY2895">
        <v>8.9854100000000006E-2</v>
      </c>
      <c r="AZ2895">
        <v>33607</v>
      </c>
    </row>
    <row r="2896" spans="1:52">
      <c r="A2896">
        <v>2000</v>
      </c>
      <c r="B2896">
        <v>201885</v>
      </c>
      <c r="C2896" t="s">
        <v>339</v>
      </c>
      <c r="D2896" t="s">
        <v>296</v>
      </c>
      <c r="E2896">
        <f t="shared" si="45"/>
        <v>0</v>
      </c>
      <c r="F2896">
        <f>IF(ISNA(VLOOKUP(B2896,criteria!$U$2:$U$174,1,0)),0,1)</f>
        <v>1</v>
      </c>
      <c r="G2896" t="s">
        <v>636</v>
      </c>
      <c r="H2896" t="s">
        <v>636</v>
      </c>
      <c r="N2896">
        <v>452210127</v>
      </c>
      <c r="O2896" t="s">
        <v>282</v>
      </c>
      <c r="V2896">
        <v>160593344</v>
      </c>
      <c r="X2896">
        <v>13773</v>
      </c>
      <c r="Y2896">
        <v>332118</v>
      </c>
      <c r="Z2896">
        <v>109215848</v>
      </c>
      <c r="AA2896">
        <v>194840224</v>
      </c>
      <c r="AB2896">
        <v>24389304</v>
      </c>
      <c r="AC2896">
        <v>18153062</v>
      </c>
      <c r="AF2896">
        <v>659644800</v>
      </c>
      <c r="AG2896">
        <v>204203632</v>
      </c>
      <c r="AH2896">
        <v>96132096</v>
      </c>
      <c r="AI2896">
        <v>40818440</v>
      </c>
      <c r="AJ2896">
        <v>136950528</v>
      </c>
      <c r="AK2896">
        <v>58284772</v>
      </c>
      <c r="AL2896">
        <v>23536232</v>
      </c>
      <c r="AM2896">
        <v>666777280</v>
      </c>
      <c r="AN2896">
        <v>297674208</v>
      </c>
      <c r="AO2896">
        <v>84142832</v>
      </c>
      <c r="AP2896">
        <v>960326656</v>
      </c>
      <c r="AQ2896">
        <v>907216576</v>
      </c>
      <c r="AT2896">
        <v>1557</v>
      </c>
      <c r="AU2896">
        <v>0.441</v>
      </c>
      <c r="AW2896">
        <v>0.31529499999999999</v>
      </c>
      <c r="AX2896">
        <v>0.55854400000000004</v>
      </c>
      <c r="AY2896">
        <v>9.9894499999999997E-2</v>
      </c>
      <c r="AZ2896">
        <v>35164</v>
      </c>
    </row>
    <row r="2897" spans="1:52">
      <c r="A2897">
        <v>2001</v>
      </c>
      <c r="B2897">
        <v>201885</v>
      </c>
      <c r="C2897" t="s">
        <v>339</v>
      </c>
      <c r="D2897" t="s">
        <v>296</v>
      </c>
      <c r="E2897">
        <f t="shared" si="45"/>
        <v>1</v>
      </c>
      <c r="F2897">
        <f>IF(ISNA(VLOOKUP(B2897,criteria!$U$2:$U$174,1,0)),0,1)</f>
        <v>1</v>
      </c>
      <c r="G2897">
        <v>0.8176826430898092</v>
      </c>
      <c r="H2897">
        <v>0.40564534486683362</v>
      </c>
      <c r="I2897">
        <v>10745</v>
      </c>
      <c r="J2897">
        <v>8786</v>
      </c>
      <c r="K2897">
        <v>3525</v>
      </c>
      <c r="L2897">
        <v>39</v>
      </c>
      <c r="M2897">
        <v>3564</v>
      </c>
      <c r="N2897">
        <v>452210127</v>
      </c>
      <c r="O2897" t="s">
        <v>282</v>
      </c>
      <c r="V2897">
        <v>183324256</v>
      </c>
      <c r="X2897">
        <v>28599</v>
      </c>
      <c r="Y2897">
        <v>457326</v>
      </c>
      <c r="Z2897">
        <v>126915768</v>
      </c>
      <c r="AA2897">
        <v>188320704</v>
      </c>
      <c r="AB2897">
        <v>24985096</v>
      </c>
      <c r="AC2897">
        <v>10642830</v>
      </c>
      <c r="AF2897">
        <v>690626176</v>
      </c>
      <c r="AG2897">
        <v>211149728</v>
      </c>
      <c r="AH2897">
        <v>113031536</v>
      </c>
      <c r="AI2897">
        <v>41423000</v>
      </c>
      <c r="AJ2897">
        <v>154454528</v>
      </c>
      <c r="AK2897">
        <v>59908800</v>
      </c>
      <c r="AL2897">
        <v>24719412</v>
      </c>
      <c r="AM2897">
        <v>716123456</v>
      </c>
      <c r="AN2897">
        <v>314068992</v>
      </c>
      <c r="AO2897">
        <v>95280624</v>
      </c>
      <c r="AP2897">
        <v>907216576</v>
      </c>
      <c r="AQ2897">
        <v>890875712</v>
      </c>
      <c r="AT2897">
        <v>1396</v>
      </c>
      <c r="AU2897">
        <v>0.39200000000000002</v>
      </c>
      <c r="AW2897">
        <v>0.32899800000000001</v>
      </c>
      <c r="AX2897">
        <v>0.56271700000000002</v>
      </c>
      <c r="AY2897">
        <v>0.105973</v>
      </c>
      <c r="AZ2897">
        <v>35709</v>
      </c>
    </row>
    <row r="2898" spans="1:52">
      <c r="A2898">
        <v>2002</v>
      </c>
      <c r="B2898">
        <v>201885</v>
      </c>
      <c r="C2898" t="s">
        <v>339</v>
      </c>
      <c r="D2898" t="s">
        <v>296</v>
      </c>
      <c r="E2898">
        <f t="shared" si="45"/>
        <v>1</v>
      </c>
      <c r="F2898">
        <f>IF(ISNA(VLOOKUP(B2898,criteria!$U$2:$U$174,1,0)),0,1)</f>
        <v>1</v>
      </c>
      <c r="G2898">
        <v>0.82110147759189156</v>
      </c>
      <c r="H2898">
        <v>0.44527067221891731</v>
      </c>
      <c r="I2898">
        <v>8189</v>
      </c>
      <c r="J2898">
        <v>6724</v>
      </c>
      <c r="K2898">
        <v>2959</v>
      </c>
      <c r="L2898">
        <v>35</v>
      </c>
      <c r="M2898">
        <v>2994</v>
      </c>
      <c r="N2898" t="s">
        <v>349</v>
      </c>
      <c r="O2898" t="s">
        <v>282</v>
      </c>
      <c r="V2898">
        <v>201025728</v>
      </c>
      <c r="W2898">
        <v>140155552</v>
      </c>
      <c r="Y2898">
        <v>10648624</v>
      </c>
      <c r="Z2898">
        <v>141853552</v>
      </c>
      <c r="AA2898">
        <v>188087568</v>
      </c>
      <c r="AB2898">
        <v>16602394</v>
      </c>
      <c r="AC2898">
        <v>11301159</v>
      </c>
      <c r="AD2898">
        <v>428721152</v>
      </c>
      <c r="AE2898">
        <v>222107040</v>
      </c>
      <c r="AF2898">
        <v>709295040</v>
      </c>
      <c r="AG2898">
        <v>259669248</v>
      </c>
      <c r="AH2898">
        <v>143437200</v>
      </c>
      <c r="AI2898">
        <v>50749416</v>
      </c>
      <c r="AJ2898">
        <v>194186624</v>
      </c>
      <c r="AK2898">
        <v>63842696</v>
      </c>
      <c r="AL2898">
        <v>35003280</v>
      </c>
      <c r="AM2898">
        <v>732393088</v>
      </c>
      <c r="AN2898">
        <v>318217792</v>
      </c>
      <c r="AO2898">
        <v>97319472</v>
      </c>
      <c r="AP2898">
        <v>890875712</v>
      </c>
      <c r="AQ2898">
        <v>870115136</v>
      </c>
      <c r="AR2898">
        <v>709295040</v>
      </c>
      <c r="AS2898">
        <v>732393088</v>
      </c>
      <c r="AT2898">
        <v>1550</v>
      </c>
      <c r="AU2898">
        <v>0.40799999999999997</v>
      </c>
      <c r="AW2898">
        <v>0.346389</v>
      </c>
      <c r="AX2898">
        <v>0.56788099999999997</v>
      </c>
      <c r="AY2898">
        <v>0.11595</v>
      </c>
      <c r="AZ2898">
        <v>36043</v>
      </c>
    </row>
    <row r="2899" spans="1:52">
      <c r="A2899">
        <v>2003</v>
      </c>
      <c r="B2899">
        <v>201885</v>
      </c>
      <c r="C2899" t="s">
        <v>339</v>
      </c>
      <c r="D2899" t="s">
        <v>296</v>
      </c>
      <c r="E2899">
        <f t="shared" si="45"/>
        <v>1</v>
      </c>
      <c r="F2899">
        <f>IF(ISNA(VLOOKUP(B2899,criteria!$U$2:$U$174,1,0)),0,1)</f>
        <v>1</v>
      </c>
      <c r="G2899">
        <v>0.87614910597030005</v>
      </c>
      <c r="H2899">
        <v>0.45462930935085899</v>
      </c>
      <c r="I2899">
        <v>9899</v>
      </c>
      <c r="J2899">
        <v>8673</v>
      </c>
      <c r="K2899">
        <v>3643</v>
      </c>
      <c r="L2899">
        <v>300</v>
      </c>
      <c r="M2899">
        <v>3943</v>
      </c>
      <c r="N2899" t="s">
        <v>299</v>
      </c>
      <c r="O2899" t="s">
        <v>282</v>
      </c>
      <c r="V2899">
        <v>218255120</v>
      </c>
      <c r="W2899">
        <v>152654176</v>
      </c>
      <c r="Y2899">
        <v>9955980</v>
      </c>
      <c r="Z2899">
        <v>157167136</v>
      </c>
      <c r="AA2899">
        <v>188587744</v>
      </c>
      <c r="AB2899">
        <v>29110874</v>
      </c>
      <c r="AC2899">
        <v>7663338</v>
      </c>
      <c r="AD2899">
        <v>463160960</v>
      </c>
      <c r="AE2899">
        <v>403366752</v>
      </c>
      <c r="AF2899">
        <v>902007936</v>
      </c>
      <c r="AG2899">
        <v>275094880</v>
      </c>
      <c r="AH2899">
        <v>162051552</v>
      </c>
      <c r="AI2899">
        <v>53013848</v>
      </c>
      <c r="AJ2899">
        <v>215065408</v>
      </c>
      <c r="AK2899">
        <v>65844204</v>
      </c>
      <c r="AL2899">
        <v>39685968</v>
      </c>
      <c r="AM2899">
        <v>779474816</v>
      </c>
      <c r="AN2899">
        <v>332313600</v>
      </c>
      <c r="AO2899">
        <v>100744128</v>
      </c>
      <c r="AP2899">
        <v>872618368</v>
      </c>
      <c r="AQ2899">
        <v>986971264</v>
      </c>
      <c r="AR2899">
        <v>902007936</v>
      </c>
      <c r="AS2899">
        <v>779474816</v>
      </c>
      <c r="AT2899">
        <v>1515</v>
      </c>
      <c r="AU2899">
        <v>0.41299999999999998</v>
      </c>
      <c r="AW2899">
        <v>0.34942800000000002</v>
      </c>
      <c r="AX2899">
        <v>0.56726100000000002</v>
      </c>
      <c r="AY2899">
        <v>0.120578</v>
      </c>
      <c r="AZ2899">
        <v>36379</v>
      </c>
    </row>
    <row r="2900" spans="1:52">
      <c r="A2900">
        <v>2004</v>
      </c>
      <c r="B2900">
        <v>201885</v>
      </c>
      <c r="C2900" t="s">
        <v>339</v>
      </c>
      <c r="D2900" t="s">
        <v>296</v>
      </c>
      <c r="E2900">
        <f t="shared" si="45"/>
        <v>1</v>
      </c>
      <c r="F2900">
        <f>IF(ISNA(VLOOKUP(B2900,criteria!$U$2:$U$174,1,0)),0,1)</f>
        <v>1</v>
      </c>
      <c r="G2900">
        <v>0.88273407556123384</v>
      </c>
      <c r="H2900">
        <v>0.38498914504290294</v>
      </c>
      <c r="I2900">
        <v>10958</v>
      </c>
      <c r="J2900">
        <v>9673</v>
      </c>
      <c r="K2900">
        <v>3616</v>
      </c>
      <c r="L2900">
        <v>108</v>
      </c>
      <c r="M2900">
        <v>3724</v>
      </c>
      <c r="N2900" t="s">
        <v>299</v>
      </c>
      <c r="O2900" t="s">
        <v>282</v>
      </c>
      <c r="P2900" t="s">
        <v>50</v>
      </c>
      <c r="V2900">
        <v>253043808</v>
      </c>
      <c r="W2900">
        <v>182713344</v>
      </c>
      <c r="Y2900">
        <v>10635538</v>
      </c>
      <c r="Z2900">
        <v>162024224</v>
      </c>
      <c r="AA2900">
        <v>185051408</v>
      </c>
      <c r="AB2900">
        <v>37632944</v>
      </c>
      <c r="AC2900">
        <v>8401629</v>
      </c>
      <c r="AD2900">
        <v>512962688</v>
      </c>
      <c r="AE2900">
        <v>321673376</v>
      </c>
      <c r="AF2900">
        <v>905888896</v>
      </c>
      <c r="AG2900">
        <v>295084416</v>
      </c>
      <c r="AH2900">
        <v>175051440</v>
      </c>
      <c r="AI2900">
        <v>58155644</v>
      </c>
      <c r="AJ2900">
        <v>233207088</v>
      </c>
      <c r="AK2900">
        <v>70770248</v>
      </c>
      <c r="AL2900">
        <v>40750280</v>
      </c>
      <c r="AM2900">
        <v>846285824</v>
      </c>
      <c r="AN2900">
        <v>346063968</v>
      </c>
      <c r="AO2900">
        <v>104998968</v>
      </c>
      <c r="AP2900">
        <v>986971264</v>
      </c>
      <c r="AQ2900">
        <v>1031408768</v>
      </c>
      <c r="AR2900">
        <v>905888896</v>
      </c>
      <c r="AS2900">
        <v>846285824</v>
      </c>
      <c r="AT2900">
        <v>1322</v>
      </c>
      <c r="AU2900">
        <v>0.40699999999999997</v>
      </c>
      <c r="AW2900">
        <v>0.34016000000000002</v>
      </c>
      <c r="AX2900">
        <v>0.56706999999999996</v>
      </c>
      <c r="AY2900">
        <v>0.118924</v>
      </c>
      <c r="AZ2900">
        <v>38444</v>
      </c>
    </row>
    <row r="2901" spans="1:52">
      <c r="A2901">
        <v>2005</v>
      </c>
      <c r="B2901">
        <v>201885</v>
      </c>
      <c r="C2901" t="s">
        <v>298</v>
      </c>
      <c r="D2901" t="s">
        <v>296</v>
      </c>
      <c r="E2901">
        <f t="shared" si="45"/>
        <v>1</v>
      </c>
      <c r="F2901">
        <f>IF(ISNA(VLOOKUP(B2901,criteria!$U$2:$U$174,1,0)),0,1)</f>
        <v>1</v>
      </c>
      <c r="G2901">
        <v>0.77211434735706586</v>
      </c>
      <c r="H2901">
        <v>0.35755035510536731</v>
      </c>
      <c r="I2901">
        <v>11124</v>
      </c>
      <c r="J2901">
        <v>8589</v>
      </c>
      <c r="K2901">
        <v>3044</v>
      </c>
      <c r="L2901">
        <v>27</v>
      </c>
      <c r="M2901">
        <v>3071</v>
      </c>
      <c r="N2901" t="s">
        <v>299</v>
      </c>
      <c r="O2901" t="s">
        <v>282</v>
      </c>
      <c r="P2901" t="s">
        <v>50</v>
      </c>
      <c r="Q2901" t="s">
        <v>54</v>
      </c>
      <c r="V2901">
        <v>283872128</v>
      </c>
      <c r="W2901">
        <v>209158336</v>
      </c>
      <c r="Y2901">
        <v>13525188</v>
      </c>
      <c r="Z2901">
        <v>160334848</v>
      </c>
      <c r="AA2901">
        <v>185351104</v>
      </c>
      <c r="AB2901">
        <v>49030856</v>
      </c>
      <c r="AC2901">
        <v>8370229</v>
      </c>
      <c r="AD2901">
        <v>522999104</v>
      </c>
      <c r="AE2901">
        <v>398992128</v>
      </c>
      <c r="AF2901">
        <v>962336512</v>
      </c>
      <c r="AG2901">
        <v>327907296</v>
      </c>
      <c r="AH2901">
        <v>183826592</v>
      </c>
      <c r="AI2901">
        <v>63721716</v>
      </c>
      <c r="AJ2901">
        <v>247548304</v>
      </c>
      <c r="AK2901">
        <v>78907960</v>
      </c>
      <c r="AL2901">
        <v>44270272</v>
      </c>
      <c r="AM2901">
        <v>918631360</v>
      </c>
      <c r="AN2901">
        <v>368672576</v>
      </c>
      <c r="AO2901">
        <v>117112480</v>
      </c>
      <c r="AP2901">
        <v>1031408768</v>
      </c>
      <c r="AQ2901">
        <v>1099720576</v>
      </c>
      <c r="AR2901">
        <v>962336512</v>
      </c>
      <c r="AS2901">
        <v>918631360</v>
      </c>
      <c r="AT2901">
        <v>1567</v>
      </c>
      <c r="AU2901">
        <v>0.43099999999999999</v>
      </c>
      <c r="AW2901">
        <v>0.33230900000000002</v>
      </c>
      <c r="AX2901">
        <v>0.57745800000000003</v>
      </c>
      <c r="AY2901">
        <v>0.11586399999999999</v>
      </c>
      <c r="AZ2901">
        <v>40184</v>
      </c>
    </row>
    <row r="2902" spans="1:52">
      <c r="A2902">
        <v>2006</v>
      </c>
      <c r="B2902">
        <v>201885</v>
      </c>
      <c r="C2902" t="s">
        <v>298</v>
      </c>
      <c r="D2902" t="s">
        <v>296</v>
      </c>
      <c r="E2902">
        <f t="shared" si="45"/>
        <v>1</v>
      </c>
      <c r="F2902">
        <f>IF(ISNA(VLOOKUP(B2902,criteria!$U$2:$U$174,1,0)),0,1)</f>
        <v>1</v>
      </c>
      <c r="G2902">
        <v>0.75975620079573347</v>
      </c>
      <c r="H2902">
        <v>0.34963788300835652</v>
      </c>
      <c r="I2902">
        <v>11813</v>
      </c>
      <c r="J2902">
        <v>8975</v>
      </c>
      <c r="K2902">
        <v>3114</v>
      </c>
      <c r="L2902">
        <v>24</v>
      </c>
      <c r="M2902">
        <v>3138</v>
      </c>
      <c r="N2902" t="s">
        <v>299</v>
      </c>
      <c r="O2902" t="s">
        <v>282</v>
      </c>
      <c r="P2902" t="s">
        <v>50</v>
      </c>
      <c r="Q2902" t="s">
        <v>54</v>
      </c>
      <c r="V2902">
        <v>313419104</v>
      </c>
      <c r="W2902">
        <v>242690752</v>
      </c>
      <c r="Y2902">
        <v>14225475</v>
      </c>
      <c r="Z2902">
        <v>154933312</v>
      </c>
      <c r="AA2902">
        <v>191649072</v>
      </c>
      <c r="AB2902">
        <v>46323336</v>
      </c>
      <c r="AC2902">
        <v>9146178</v>
      </c>
      <c r="AD2902">
        <v>557226880</v>
      </c>
      <c r="AE2902">
        <v>449753504</v>
      </c>
      <c r="AF2902">
        <v>1031010880</v>
      </c>
      <c r="AG2902">
        <v>326828992</v>
      </c>
      <c r="AH2902">
        <v>191925312</v>
      </c>
      <c r="AI2902">
        <v>64819748</v>
      </c>
      <c r="AJ2902">
        <v>256745056</v>
      </c>
      <c r="AK2902">
        <v>77304968</v>
      </c>
      <c r="AL2902">
        <v>42260396</v>
      </c>
      <c r="AM2902">
        <v>927939392</v>
      </c>
      <c r="AN2902">
        <v>367687936</v>
      </c>
      <c r="AO2902">
        <v>124050528</v>
      </c>
      <c r="AP2902">
        <v>1099720576</v>
      </c>
      <c r="AQ2902">
        <v>1185615104</v>
      </c>
      <c r="AR2902">
        <v>1031010880</v>
      </c>
      <c r="AS2902">
        <v>927939392</v>
      </c>
      <c r="AT2902">
        <v>1571</v>
      </c>
      <c r="AU2902">
        <v>0.42799999999999999</v>
      </c>
      <c r="AW2902">
        <v>0.32968900000000001</v>
      </c>
      <c r="AX2902">
        <v>0.58130000000000004</v>
      </c>
      <c r="AY2902">
        <v>0.11405700000000001</v>
      </c>
      <c r="AZ2902">
        <v>40991</v>
      </c>
    </row>
    <row r="2903" spans="1:52">
      <c r="A2903">
        <v>2007</v>
      </c>
      <c r="B2903">
        <v>201885</v>
      </c>
      <c r="C2903" t="s">
        <v>298</v>
      </c>
      <c r="D2903" t="s">
        <v>296</v>
      </c>
      <c r="E2903">
        <f t="shared" si="45"/>
        <v>1</v>
      </c>
      <c r="F2903">
        <f>IF(ISNA(VLOOKUP(B2903,criteria!$U$2:$U$174,1,0)),0,1)</f>
        <v>1</v>
      </c>
      <c r="G2903">
        <v>0.75970580020482259</v>
      </c>
      <c r="H2903">
        <v>0.38529411764705884</v>
      </c>
      <c r="I2903">
        <v>10741</v>
      </c>
      <c r="J2903">
        <v>8160</v>
      </c>
      <c r="K2903">
        <v>3119</v>
      </c>
      <c r="L2903">
        <v>25</v>
      </c>
      <c r="M2903">
        <v>3144</v>
      </c>
      <c r="N2903" t="s">
        <v>299</v>
      </c>
      <c r="O2903" t="s">
        <v>282</v>
      </c>
      <c r="P2903" t="s">
        <v>50</v>
      </c>
      <c r="Q2903" t="s">
        <v>54</v>
      </c>
      <c r="V2903">
        <v>327818656</v>
      </c>
      <c r="W2903">
        <v>250536512</v>
      </c>
      <c r="Y2903">
        <v>18128816</v>
      </c>
      <c r="Z2903">
        <v>161036752</v>
      </c>
      <c r="AA2903">
        <v>204133824</v>
      </c>
      <c r="AB2903">
        <v>56247752</v>
      </c>
      <c r="AC2903">
        <v>9946420</v>
      </c>
      <c r="AD2903">
        <v>571847104</v>
      </c>
      <c r="AE2903">
        <v>231175392</v>
      </c>
      <c r="AF2903">
        <v>881281216</v>
      </c>
      <c r="AG2903">
        <v>324080896</v>
      </c>
      <c r="AH2903">
        <v>198435488</v>
      </c>
      <c r="AI2903">
        <v>67036176</v>
      </c>
      <c r="AJ2903">
        <v>265471664</v>
      </c>
      <c r="AK2903">
        <v>74465256</v>
      </c>
      <c r="AL2903">
        <v>42931924</v>
      </c>
      <c r="AM2903">
        <v>927595584</v>
      </c>
      <c r="AN2903">
        <v>369794752</v>
      </c>
      <c r="AO2903">
        <v>122507320</v>
      </c>
      <c r="AP2903">
        <v>1185615104</v>
      </c>
      <c r="AQ2903">
        <v>1095780352</v>
      </c>
      <c r="AR2903">
        <v>881281216</v>
      </c>
      <c r="AS2903">
        <v>927595584</v>
      </c>
      <c r="AT2903">
        <v>1546</v>
      </c>
      <c r="AU2903">
        <v>0.46100000000000002</v>
      </c>
      <c r="AW2903">
        <v>0.326488</v>
      </c>
      <c r="AX2903">
        <v>0.57834600000000003</v>
      </c>
      <c r="AY2903">
        <v>0.11618100000000001</v>
      </c>
      <c r="AZ2903">
        <v>43404</v>
      </c>
    </row>
    <row r="2904" spans="1:52">
      <c r="A2904">
        <v>2008</v>
      </c>
      <c r="B2904">
        <v>201885</v>
      </c>
      <c r="C2904" t="s">
        <v>298</v>
      </c>
      <c r="D2904" t="s">
        <v>296</v>
      </c>
      <c r="E2904">
        <f t="shared" si="45"/>
        <v>1</v>
      </c>
      <c r="F2904">
        <f>IF(ISNA(VLOOKUP(B2904,criteria!$U$2:$U$174,1,0)),0,1)</f>
        <v>1</v>
      </c>
      <c r="G2904">
        <v>0.74957898282249913</v>
      </c>
      <c r="H2904">
        <v>0.39991013255448216</v>
      </c>
      <c r="I2904">
        <v>11876</v>
      </c>
      <c r="J2904">
        <v>8902</v>
      </c>
      <c r="K2904">
        <v>3528</v>
      </c>
      <c r="L2904">
        <v>32</v>
      </c>
      <c r="M2904">
        <v>3560</v>
      </c>
      <c r="N2904" t="s">
        <v>299</v>
      </c>
      <c r="O2904" t="s">
        <v>282</v>
      </c>
      <c r="P2904" t="s">
        <v>50</v>
      </c>
      <c r="Q2904" t="s">
        <v>54</v>
      </c>
      <c r="V2904">
        <v>332321760</v>
      </c>
      <c r="W2904">
        <v>253805952</v>
      </c>
      <c r="Y2904">
        <v>20171388</v>
      </c>
      <c r="Z2904">
        <v>164510000</v>
      </c>
      <c r="AA2904">
        <v>222383152</v>
      </c>
      <c r="AB2904">
        <v>46727636</v>
      </c>
      <c r="AC2904">
        <v>10957430</v>
      </c>
      <c r="AD2904">
        <v>585669696</v>
      </c>
      <c r="AE2904">
        <v>23552742</v>
      </c>
      <c r="AF2904">
        <v>638819712</v>
      </c>
      <c r="AG2904">
        <v>321179968</v>
      </c>
      <c r="AH2904">
        <v>204371664</v>
      </c>
      <c r="AI2904">
        <v>67261240</v>
      </c>
      <c r="AJ2904">
        <v>271632896</v>
      </c>
      <c r="AK2904">
        <v>79102976</v>
      </c>
      <c r="AL2904">
        <v>44305908</v>
      </c>
      <c r="AM2904">
        <v>943388864</v>
      </c>
      <c r="AN2904">
        <v>376580672</v>
      </c>
      <c r="AO2904">
        <v>118289120</v>
      </c>
      <c r="AP2904">
        <v>1095780352</v>
      </c>
      <c r="AQ2904">
        <v>831664256</v>
      </c>
      <c r="AR2904">
        <v>638819712</v>
      </c>
      <c r="AS2904">
        <v>943388864</v>
      </c>
      <c r="AT2904">
        <v>1718</v>
      </c>
      <c r="AU2904">
        <v>0.45700000000000002</v>
      </c>
      <c r="AW2904">
        <v>0.32722899999999999</v>
      </c>
      <c r="AX2904">
        <v>0.576874</v>
      </c>
      <c r="AY2904">
        <v>0.12003900000000001</v>
      </c>
      <c r="AZ2904">
        <v>46543</v>
      </c>
    </row>
    <row r="2905" spans="1:52">
      <c r="A2905">
        <v>2009</v>
      </c>
      <c r="B2905">
        <v>201885</v>
      </c>
      <c r="C2905" t="s">
        <v>298</v>
      </c>
      <c r="D2905" t="s">
        <v>296</v>
      </c>
      <c r="E2905">
        <f t="shared" si="45"/>
        <v>1</v>
      </c>
      <c r="F2905">
        <f>IF(ISNA(VLOOKUP(B2905,criteria!$U$2:$U$174,1,0)),0,1)</f>
        <v>1</v>
      </c>
      <c r="G2905">
        <v>0.61382822856345498</v>
      </c>
      <c r="H2905">
        <v>0.35985451238917937</v>
      </c>
      <c r="I2905">
        <v>14333</v>
      </c>
      <c r="J2905">
        <v>8798</v>
      </c>
      <c r="K2905">
        <v>3144</v>
      </c>
      <c r="L2905">
        <v>22</v>
      </c>
      <c r="M2905">
        <v>3166</v>
      </c>
      <c r="N2905" t="s">
        <v>299</v>
      </c>
      <c r="O2905" t="s">
        <v>282</v>
      </c>
      <c r="P2905" t="s">
        <v>50</v>
      </c>
      <c r="Q2905" t="s">
        <v>54</v>
      </c>
      <c r="R2905">
        <v>-84.520600000000002</v>
      </c>
      <c r="S2905">
        <v>39.130400000000002</v>
      </c>
      <c r="V2905">
        <v>356005120</v>
      </c>
      <c r="W2905">
        <v>277889056</v>
      </c>
      <c r="Y2905">
        <v>20766234</v>
      </c>
      <c r="Z2905">
        <v>193382224</v>
      </c>
      <c r="AA2905">
        <v>218612496</v>
      </c>
      <c r="AB2905">
        <v>41948204</v>
      </c>
      <c r="AC2905">
        <v>12191244</v>
      </c>
      <c r="AD2905">
        <v>633596096</v>
      </c>
      <c r="AE2905">
        <v>348561088</v>
      </c>
      <c r="AF2905">
        <v>1013824192</v>
      </c>
      <c r="AG2905">
        <v>334702720</v>
      </c>
      <c r="AH2905">
        <v>219350208</v>
      </c>
      <c r="AI2905">
        <v>59373648</v>
      </c>
      <c r="AJ2905">
        <v>278723840</v>
      </c>
      <c r="AK2905">
        <v>89019816</v>
      </c>
      <c r="AL2905">
        <v>43941564</v>
      </c>
      <c r="AM2905">
        <v>959351552</v>
      </c>
      <c r="AN2905">
        <v>401302912</v>
      </c>
      <c r="AO2905">
        <v>128358400</v>
      </c>
      <c r="AP2905">
        <v>831664256</v>
      </c>
      <c r="AQ2905">
        <v>900125056</v>
      </c>
      <c r="AR2905">
        <v>1079829120</v>
      </c>
      <c r="AS2905">
        <v>1019951296</v>
      </c>
      <c r="AT2905">
        <v>1826</v>
      </c>
      <c r="AU2905">
        <v>0.48899999999999999</v>
      </c>
      <c r="AW2905">
        <v>0.33468799999999999</v>
      </c>
      <c r="AX2905">
        <v>0.57201900000000006</v>
      </c>
      <c r="AY2905">
        <v>0.12662599999999999</v>
      </c>
      <c r="AZ2905">
        <v>46681</v>
      </c>
    </row>
    <row r="2906" spans="1:52">
      <c r="A2906">
        <v>2010</v>
      </c>
      <c r="B2906">
        <v>201885</v>
      </c>
      <c r="C2906" t="s">
        <v>298</v>
      </c>
      <c r="D2906" t="s">
        <v>296</v>
      </c>
      <c r="E2906">
        <f t="shared" si="45"/>
        <v>1</v>
      </c>
      <c r="F2906">
        <f>IF(ISNA(VLOOKUP(B2906,criteria!$U$2:$U$174,1,0)),0,1)</f>
        <v>1</v>
      </c>
      <c r="G2906">
        <v>0.65982727996570101</v>
      </c>
      <c r="H2906">
        <v>0.36535783904204955</v>
      </c>
      <c r="I2906">
        <v>16327</v>
      </c>
      <c r="J2906">
        <v>10773</v>
      </c>
      <c r="K2906">
        <v>3881</v>
      </c>
      <c r="L2906">
        <v>55</v>
      </c>
      <c r="M2906">
        <v>3936</v>
      </c>
      <c r="N2906" t="s">
        <v>299</v>
      </c>
      <c r="O2906" t="s">
        <v>282</v>
      </c>
      <c r="P2906" t="s">
        <v>50</v>
      </c>
      <c r="Q2906" t="s">
        <v>54</v>
      </c>
      <c r="R2906">
        <v>-84.520499999999998</v>
      </c>
      <c r="S2906">
        <v>39.130400000000002</v>
      </c>
      <c r="V2906">
        <v>392675360</v>
      </c>
      <c r="W2906">
        <v>311144064</v>
      </c>
      <c r="Y2906">
        <v>21276816</v>
      </c>
      <c r="Z2906">
        <v>200211952</v>
      </c>
      <c r="AA2906">
        <v>226411920</v>
      </c>
      <c r="AB2906">
        <v>41155012</v>
      </c>
      <c r="AC2906">
        <v>14367445</v>
      </c>
      <c r="AD2906">
        <v>675904512</v>
      </c>
      <c r="AE2906">
        <v>519552416</v>
      </c>
      <c r="AF2906">
        <v>1236658176</v>
      </c>
      <c r="AG2906">
        <v>317026624</v>
      </c>
      <c r="AH2906">
        <v>221785040</v>
      </c>
      <c r="AI2906">
        <v>60131972</v>
      </c>
      <c r="AJ2906">
        <v>281917024</v>
      </c>
      <c r="AK2906">
        <v>106972552</v>
      </c>
      <c r="AL2906">
        <v>46239380</v>
      </c>
      <c r="AM2906">
        <v>978513984</v>
      </c>
      <c r="AN2906">
        <v>405151168</v>
      </c>
      <c r="AO2906">
        <v>134470128</v>
      </c>
      <c r="AP2906">
        <v>900125056</v>
      </c>
      <c r="AQ2906">
        <v>1024524544</v>
      </c>
      <c r="AR2906">
        <v>1307952896</v>
      </c>
      <c r="AS2906">
        <v>1047244864</v>
      </c>
      <c r="AT2906">
        <v>1966</v>
      </c>
      <c r="AU2906">
        <v>0.496</v>
      </c>
      <c r="AW2906">
        <v>0.33232899999999999</v>
      </c>
      <c r="AX2906">
        <v>0.57437800000000006</v>
      </c>
      <c r="AY2906">
        <v>0.122403</v>
      </c>
      <c r="AZ2906">
        <v>46363</v>
      </c>
    </row>
    <row r="2907" spans="1:52">
      <c r="A2907">
        <v>2011</v>
      </c>
      <c r="B2907">
        <v>201885</v>
      </c>
      <c r="C2907" t="s">
        <v>298</v>
      </c>
      <c r="D2907" t="s">
        <v>296</v>
      </c>
      <c r="E2907">
        <f t="shared" si="45"/>
        <v>1</v>
      </c>
      <c r="F2907">
        <f>IF(ISNA(VLOOKUP(B2907,criteria!$U$2:$U$174,1,0)),0,1)</f>
        <v>1</v>
      </c>
      <c r="G2907">
        <v>0.6474828576451972</v>
      </c>
      <c r="H2907">
        <v>0.38921071687183201</v>
      </c>
      <c r="I2907">
        <v>17063</v>
      </c>
      <c r="J2907">
        <v>11048</v>
      </c>
      <c r="K2907">
        <v>4250</v>
      </c>
      <c r="L2907">
        <v>50</v>
      </c>
      <c r="M2907">
        <v>4300</v>
      </c>
      <c r="N2907" t="s">
        <v>299</v>
      </c>
      <c r="O2907" t="s">
        <v>282</v>
      </c>
      <c r="P2907" t="s">
        <v>50</v>
      </c>
      <c r="Q2907" t="s">
        <v>54</v>
      </c>
      <c r="R2907">
        <v>-84.514300000000006</v>
      </c>
      <c r="S2907">
        <v>39.1312</v>
      </c>
      <c r="T2907">
        <v>8.8999999999999996E-2</v>
      </c>
      <c r="U2907">
        <v>7405</v>
      </c>
      <c r="V2907">
        <v>433461824</v>
      </c>
      <c r="W2907">
        <v>348714400</v>
      </c>
      <c r="Y2907">
        <v>20772252</v>
      </c>
      <c r="Z2907">
        <v>182601040</v>
      </c>
      <c r="AA2907">
        <v>196329456</v>
      </c>
      <c r="AB2907">
        <v>43445712</v>
      </c>
      <c r="AC2907">
        <v>10061646</v>
      </c>
      <c r="AD2907">
        <v>704597312</v>
      </c>
      <c r="AE2907">
        <v>263970720</v>
      </c>
      <c r="AF2907">
        <v>990173248</v>
      </c>
      <c r="AG2907">
        <v>304142432</v>
      </c>
      <c r="AH2907">
        <v>209007808</v>
      </c>
      <c r="AI2907">
        <v>62441568</v>
      </c>
      <c r="AJ2907">
        <v>271449376</v>
      </c>
      <c r="AK2907">
        <v>118479000</v>
      </c>
      <c r="AL2907">
        <v>45030732</v>
      </c>
      <c r="AM2907">
        <v>971286976</v>
      </c>
      <c r="AN2907">
        <v>406356096</v>
      </c>
      <c r="AO2907">
        <v>137531216</v>
      </c>
      <c r="AP2907">
        <v>1024524544</v>
      </c>
      <c r="AQ2907">
        <v>834928960</v>
      </c>
      <c r="AR2907">
        <v>1060696064</v>
      </c>
      <c r="AS2907">
        <v>1039171712</v>
      </c>
      <c r="AT2907">
        <v>2098</v>
      </c>
      <c r="AU2907">
        <v>0.55000000000000004</v>
      </c>
      <c r="AW2907">
        <v>0.30949300000000002</v>
      </c>
      <c r="AX2907">
        <v>0.57242499999999996</v>
      </c>
      <c r="AY2907">
        <v>0.10828599999999999</v>
      </c>
      <c r="AZ2907">
        <v>46672</v>
      </c>
    </row>
    <row r="2908" spans="1:52">
      <c r="A2908">
        <v>2012</v>
      </c>
      <c r="B2908">
        <v>201885</v>
      </c>
      <c r="C2908" t="s">
        <v>298</v>
      </c>
      <c r="D2908" t="s">
        <v>296</v>
      </c>
      <c r="E2908">
        <f t="shared" si="45"/>
        <v>1</v>
      </c>
      <c r="F2908">
        <f>IF(ISNA(VLOOKUP(B2908,criteria!$U$2:$U$174,1,0)),0,1)</f>
        <v>1</v>
      </c>
      <c r="G2908">
        <v>0.68040260509177031</v>
      </c>
      <c r="H2908">
        <v>0.36199095022624433</v>
      </c>
      <c r="I2908">
        <v>16890</v>
      </c>
      <c r="J2908">
        <v>11492</v>
      </c>
      <c r="K2908">
        <v>4106</v>
      </c>
      <c r="L2908">
        <v>54</v>
      </c>
      <c r="M2908">
        <v>4160</v>
      </c>
      <c r="N2908" t="s">
        <v>299</v>
      </c>
      <c r="O2908" t="s">
        <v>282</v>
      </c>
      <c r="P2908" t="s">
        <v>50</v>
      </c>
      <c r="Q2908" t="s">
        <v>54</v>
      </c>
      <c r="R2908">
        <v>-84.514300000000006</v>
      </c>
      <c r="S2908">
        <v>39.1312</v>
      </c>
      <c r="T2908">
        <v>0.105</v>
      </c>
      <c r="U2908">
        <v>8344</v>
      </c>
      <c r="V2908">
        <v>468774240</v>
      </c>
      <c r="W2908">
        <v>377975008</v>
      </c>
      <c r="Y2908">
        <v>20465936</v>
      </c>
      <c r="Z2908">
        <v>170758640</v>
      </c>
      <c r="AA2908">
        <v>195631040</v>
      </c>
      <c r="AB2908">
        <v>51505140</v>
      </c>
      <c r="AC2908">
        <v>19399860</v>
      </c>
      <c r="AD2908">
        <v>741243456</v>
      </c>
      <c r="AE2908">
        <v>333591392</v>
      </c>
      <c r="AF2908">
        <v>1101559680</v>
      </c>
      <c r="AG2908">
        <v>319752576</v>
      </c>
      <c r="AH2908">
        <v>207543536</v>
      </c>
      <c r="AI2908">
        <v>66897776</v>
      </c>
      <c r="AJ2908">
        <v>274441312</v>
      </c>
      <c r="AK2908">
        <v>106934304</v>
      </c>
      <c r="AL2908">
        <v>59196016</v>
      </c>
      <c r="AM2908">
        <v>1002588352</v>
      </c>
      <c r="AN2908">
        <v>415093920</v>
      </c>
      <c r="AO2908">
        <v>141477328</v>
      </c>
      <c r="AP2908">
        <v>834928960</v>
      </c>
      <c r="AQ2908">
        <v>1044197760</v>
      </c>
      <c r="AR2908">
        <v>1185407488</v>
      </c>
      <c r="AS2908">
        <v>1075418240</v>
      </c>
      <c r="AT2908">
        <v>2371</v>
      </c>
      <c r="AU2908">
        <v>0.57899999999999996</v>
      </c>
      <c r="AW2908">
        <v>0.28868199999999999</v>
      </c>
      <c r="AX2908">
        <v>0.56388000000000005</v>
      </c>
      <c r="AY2908">
        <v>0.100172</v>
      </c>
      <c r="AZ2908">
        <v>47747</v>
      </c>
    </row>
    <row r="2909" spans="1:52">
      <c r="A2909">
        <v>2013</v>
      </c>
      <c r="B2909">
        <v>201885</v>
      </c>
      <c r="C2909" t="s">
        <v>298</v>
      </c>
      <c r="D2909" t="s">
        <v>296</v>
      </c>
      <c r="E2909">
        <f t="shared" si="45"/>
        <v>1</v>
      </c>
      <c r="F2909">
        <f>IF(ISNA(VLOOKUP(B2909,criteria!$U$2:$U$174,1,0)),0,1)</f>
        <v>1</v>
      </c>
      <c r="G2909">
        <v>0.73247094113235844</v>
      </c>
      <c r="H2909">
        <v>0.3827318488183602</v>
      </c>
      <c r="I2909">
        <v>16002</v>
      </c>
      <c r="J2909">
        <v>11721</v>
      </c>
      <c r="K2909">
        <v>4431</v>
      </c>
      <c r="L2909">
        <v>55</v>
      </c>
      <c r="M2909">
        <v>4486</v>
      </c>
      <c r="N2909" t="s">
        <v>299</v>
      </c>
      <c r="O2909" t="s">
        <v>282</v>
      </c>
      <c r="P2909" t="s">
        <v>50</v>
      </c>
      <c r="Q2909" t="s">
        <v>54</v>
      </c>
      <c r="R2909">
        <v>-84.514300000000006</v>
      </c>
      <c r="S2909">
        <v>39.1312</v>
      </c>
      <c r="T2909">
        <v>0.1</v>
      </c>
      <c r="U2909">
        <v>9405</v>
      </c>
      <c r="V2909">
        <v>482266784</v>
      </c>
      <c r="W2909">
        <v>395486976</v>
      </c>
      <c r="Y2909">
        <v>21156952</v>
      </c>
      <c r="Z2909">
        <v>147539584</v>
      </c>
      <c r="AA2909">
        <v>207623696</v>
      </c>
      <c r="AB2909">
        <v>50122996</v>
      </c>
      <c r="AC2909">
        <v>17484004</v>
      </c>
      <c r="AD2909">
        <v>731363520</v>
      </c>
      <c r="AE2909">
        <v>354835008</v>
      </c>
      <c r="AF2909">
        <v>1118155392</v>
      </c>
      <c r="AG2909">
        <v>317250592</v>
      </c>
      <c r="AH2909">
        <v>193942928</v>
      </c>
      <c r="AI2909">
        <v>73060048</v>
      </c>
      <c r="AJ2909">
        <v>267002976</v>
      </c>
      <c r="AK2909">
        <v>120357544</v>
      </c>
      <c r="AL2909">
        <v>62124508</v>
      </c>
      <c r="AM2909">
        <v>1006658752</v>
      </c>
      <c r="AN2909">
        <v>413229760</v>
      </c>
      <c r="AO2909">
        <v>141373008</v>
      </c>
      <c r="AP2909">
        <v>1044197760</v>
      </c>
      <c r="AQ2909">
        <v>1182039680</v>
      </c>
      <c r="AR2909">
        <v>1193250048</v>
      </c>
      <c r="AS2909">
        <v>1083761152</v>
      </c>
      <c r="AT2909">
        <v>2267</v>
      </c>
      <c r="AU2909">
        <v>0.59599999999999997</v>
      </c>
      <c r="AW2909">
        <v>0.28183200000000003</v>
      </c>
      <c r="AX2909">
        <v>0.56304299999999996</v>
      </c>
      <c r="AY2909">
        <v>9.6978900000000007E-2</v>
      </c>
      <c r="AZ2909">
        <v>49093.5</v>
      </c>
    </row>
    <row r="2910" spans="1:52">
      <c r="A2910">
        <v>2014</v>
      </c>
      <c r="B2910">
        <v>201885</v>
      </c>
      <c r="C2910" t="s">
        <v>298</v>
      </c>
      <c r="D2910" t="s">
        <v>296</v>
      </c>
      <c r="E2910">
        <f t="shared" si="45"/>
        <v>1</v>
      </c>
      <c r="F2910">
        <f>IF(ISNA(VLOOKUP(B2910,criteria!$U$2:$U$174,1,0)),0,1)</f>
        <v>1</v>
      </c>
      <c r="G2910">
        <v>0.75780454191383551</v>
      </c>
      <c r="H2910">
        <v>0.36514588439946233</v>
      </c>
      <c r="I2910">
        <v>16689</v>
      </c>
      <c r="J2910">
        <v>12647</v>
      </c>
      <c r="K2910">
        <v>4566</v>
      </c>
      <c r="L2910">
        <v>52</v>
      </c>
      <c r="M2910">
        <v>4618</v>
      </c>
      <c r="N2910" t="s">
        <v>299</v>
      </c>
      <c r="O2910" t="s">
        <v>282</v>
      </c>
      <c r="P2910" t="s">
        <v>50</v>
      </c>
      <c r="Q2910" t="s">
        <v>54</v>
      </c>
      <c r="R2910">
        <v>-84.514300000000006</v>
      </c>
      <c r="S2910">
        <v>39.1312</v>
      </c>
      <c r="T2910">
        <v>0.08</v>
      </c>
      <c r="U2910">
        <v>9848</v>
      </c>
      <c r="V2910">
        <v>510269248</v>
      </c>
      <c r="W2910">
        <v>418335136</v>
      </c>
      <c r="Y2910">
        <v>20514072</v>
      </c>
      <c r="Z2910">
        <v>136553424</v>
      </c>
      <c r="AA2910">
        <v>219460416</v>
      </c>
      <c r="AB2910">
        <v>64327288</v>
      </c>
      <c r="AC2910">
        <v>29415994</v>
      </c>
      <c r="AD2910">
        <v>741772416</v>
      </c>
      <c r="AE2910">
        <v>326707872</v>
      </c>
      <c r="AF2910">
        <v>1098958592</v>
      </c>
      <c r="AG2910">
        <v>334289920</v>
      </c>
      <c r="AH2910">
        <v>185805216</v>
      </c>
      <c r="AI2910">
        <v>70730800</v>
      </c>
      <c r="AJ2910">
        <v>256536016</v>
      </c>
      <c r="AK2910">
        <v>121225440</v>
      </c>
      <c r="AL2910">
        <v>65851368</v>
      </c>
      <c r="AM2910">
        <v>1023989504</v>
      </c>
      <c r="AN2910">
        <v>421183904</v>
      </c>
      <c r="AO2910">
        <v>135057552</v>
      </c>
      <c r="AP2910">
        <v>1182039680</v>
      </c>
      <c r="AQ2910">
        <v>1193540480</v>
      </c>
      <c r="AR2910">
        <v>1173323264</v>
      </c>
      <c r="AS2910">
        <v>1097781632</v>
      </c>
      <c r="AT2910">
        <v>2621</v>
      </c>
      <c r="AU2910">
        <v>0.61899999999999999</v>
      </c>
      <c r="AW2910">
        <v>0.26716400000000001</v>
      </c>
      <c r="AX2910">
        <v>0.560145</v>
      </c>
      <c r="AY2910">
        <v>8.80547E-2</v>
      </c>
      <c r="AZ2910">
        <v>51001</v>
      </c>
    </row>
    <row r="2911" spans="1:52">
      <c r="A2911">
        <v>2015</v>
      </c>
      <c r="B2911">
        <v>201885</v>
      </c>
      <c r="C2911" t="s">
        <v>298</v>
      </c>
      <c r="D2911" t="s">
        <v>296</v>
      </c>
      <c r="E2911">
        <f t="shared" si="45"/>
        <v>1</v>
      </c>
      <c r="F2911">
        <f>IF(ISNA(VLOOKUP(B2911,criteria!$U$2:$U$174,1,0)),0,1)</f>
        <v>1</v>
      </c>
      <c r="G2911">
        <v>0.75881841876629019</v>
      </c>
      <c r="H2911">
        <v>0.33852377681093049</v>
      </c>
      <c r="I2911">
        <v>17265</v>
      </c>
      <c r="J2911">
        <v>13101</v>
      </c>
      <c r="K2911">
        <v>4394</v>
      </c>
      <c r="L2911">
        <v>41</v>
      </c>
      <c r="M2911">
        <v>4435</v>
      </c>
      <c r="N2911" t="s">
        <v>299</v>
      </c>
      <c r="O2911" t="s">
        <v>282</v>
      </c>
      <c r="P2911" t="s">
        <v>50</v>
      </c>
      <c r="Q2911" t="s">
        <v>54</v>
      </c>
      <c r="R2911">
        <v>-84.514300000000006</v>
      </c>
      <c r="S2911">
        <v>39.1312</v>
      </c>
      <c r="T2911">
        <v>7.5999999999999998E-2</v>
      </c>
      <c r="U2911">
        <v>10187</v>
      </c>
      <c r="V2911">
        <v>520614240</v>
      </c>
      <c r="W2911">
        <v>427490560</v>
      </c>
      <c r="Y2911">
        <v>21104904</v>
      </c>
      <c r="Z2911">
        <v>142625680</v>
      </c>
      <c r="AA2911">
        <v>223452576</v>
      </c>
      <c r="AB2911">
        <v>29057116</v>
      </c>
      <c r="AC2911">
        <v>46760688</v>
      </c>
      <c r="AD2911">
        <v>784361920</v>
      </c>
      <c r="AE2911">
        <v>302160032</v>
      </c>
      <c r="AF2911">
        <v>1105090944</v>
      </c>
      <c r="AG2911">
        <v>368895616</v>
      </c>
      <c r="AH2911">
        <v>187893184</v>
      </c>
      <c r="AI2911">
        <v>77151872</v>
      </c>
      <c r="AJ2911">
        <v>265045056</v>
      </c>
      <c r="AK2911">
        <v>127342672</v>
      </c>
      <c r="AL2911">
        <v>62573620</v>
      </c>
      <c r="AM2911">
        <v>1086625792</v>
      </c>
      <c r="AN2911">
        <v>441451680</v>
      </c>
      <c r="AO2911">
        <v>144788384</v>
      </c>
      <c r="AP2911">
        <v>1193540480</v>
      </c>
      <c r="AQ2911">
        <v>1163276416</v>
      </c>
      <c r="AR2911">
        <v>1179583360</v>
      </c>
      <c r="AS2911">
        <v>1163339776</v>
      </c>
      <c r="AT2911">
        <v>2638</v>
      </c>
      <c r="AU2911">
        <v>0.68</v>
      </c>
      <c r="AW2911">
        <v>0.250782</v>
      </c>
      <c r="AX2911">
        <v>0.55943699999999996</v>
      </c>
      <c r="AY2911">
        <v>8.1930600000000006E-2</v>
      </c>
      <c r="AZ2911">
        <v>53397</v>
      </c>
    </row>
    <row r="2912" spans="1:52">
      <c r="A2912">
        <v>2016</v>
      </c>
      <c r="B2912">
        <v>201885</v>
      </c>
      <c r="C2912" t="s">
        <v>298</v>
      </c>
      <c r="D2912" t="s">
        <v>296</v>
      </c>
      <c r="E2912">
        <f t="shared" si="45"/>
        <v>1</v>
      </c>
      <c r="F2912">
        <f>IF(ISNA(VLOOKUP(B2912,criteria!$U$2:$U$174,1,0)),0,1)</f>
        <v>1</v>
      </c>
      <c r="G2912">
        <v>0.76422302529685082</v>
      </c>
      <c r="H2912">
        <v>0.3385124636897926</v>
      </c>
      <c r="I2912">
        <v>19370</v>
      </c>
      <c r="J2912">
        <v>14803</v>
      </c>
      <c r="K2912">
        <v>4976</v>
      </c>
      <c r="L2912">
        <v>35</v>
      </c>
      <c r="M2912">
        <v>5011</v>
      </c>
      <c r="N2912" t="s">
        <v>299</v>
      </c>
      <c r="O2912" t="s">
        <v>282</v>
      </c>
      <c r="P2912" t="s">
        <v>50</v>
      </c>
      <c r="Q2912" t="s">
        <v>54</v>
      </c>
      <c r="R2912">
        <v>-84.514300000000006</v>
      </c>
      <c r="S2912">
        <v>39.1312</v>
      </c>
      <c r="T2912">
        <v>8.1000000000000003E-2</v>
      </c>
      <c r="U2912">
        <v>10765</v>
      </c>
      <c r="V2912">
        <v>522120192</v>
      </c>
      <c r="W2912">
        <v>428996480</v>
      </c>
      <c r="Y2912">
        <v>20005522</v>
      </c>
      <c r="Z2912">
        <v>143542880</v>
      </c>
      <c r="AA2912">
        <v>233138048</v>
      </c>
      <c r="AB2912">
        <v>25159580</v>
      </c>
      <c r="AC2912">
        <v>48540704</v>
      </c>
      <c r="AD2912">
        <v>809297472</v>
      </c>
      <c r="AE2912">
        <v>384799360</v>
      </c>
      <c r="AF2912">
        <v>1219303936</v>
      </c>
      <c r="AG2912">
        <v>391047648</v>
      </c>
      <c r="AH2912">
        <v>202173312</v>
      </c>
      <c r="AI2912">
        <v>86130208</v>
      </c>
      <c r="AJ2912">
        <v>288303520</v>
      </c>
      <c r="AK2912">
        <v>139445648</v>
      </c>
      <c r="AL2912">
        <v>71478208</v>
      </c>
      <c r="AM2912">
        <v>1213468800</v>
      </c>
      <c r="AN2912">
        <v>473491680</v>
      </c>
      <c r="AO2912">
        <v>212491920</v>
      </c>
      <c r="AP2912">
        <v>1163276416</v>
      </c>
      <c r="AQ2912">
        <v>1280295296</v>
      </c>
      <c r="AR2912">
        <v>1296169088</v>
      </c>
      <c r="AS2912">
        <v>1290795392</v>
      </c>
      <c r="AT2912">
        <v>2925</v>
      </c>
      <c r="AU2912">
        <v>0.68899999999999995</v>
      </c>
      <c r="AW2912">
        <v>0.22047600000000001</v>
      </c>
      <c r="AX2912">
        <v>0.55984699999999998</v>
      </c>
      <c r="AY2912">
        <v>7.3332300000000003E-2</v>
      </c>
      <c r="AZ2912">
        <v>57821.5</v>
      </c>
    </row>
    <row r="2913" spans="1:52">
      <c r="A2913">
        <v>2017</v>
      </c>
      <c r="B2913">
        <v>201885</v>
      </c>
      <c r="C2913" t="s">
        <v>298</v>
      </c>
      <c r="D2913" t="s">
        <v>296</v>
      </c>
      <c r="E2913">
        <f t="shared" si="45"/>
        <v>1</v>
      </c>
      <c r="F2913">
        <f>IF(ISNA(VLOOKUP(B2913,criteria!$U$2:$U$174,1,0)),0,1)</f>
        <v>1</v>
      </c>
      <c r="G2913">
        <v>0.76492381790395036</v>
      </c>
      <c r="H2913">
        <v>0.32693588424047948</v>
      </c>
      <c r="I2913">
        <v>21593</v>
      </c>
      <c r="J2913">
        <v>16517</v>
      </c>
      <c r="K2913">
        <v>5358</v>
      </c>
      <c r="L2913">
        <v>42</v>
      </c>
      <c r="M2913">
        <v>5400</v>
      </c>
      <c r="N2913" t="s">
        <v>299</v>
      </c>
      <c r="O2913" t="s">
        <v>282</v>
      </c>
      <c r="P2913" t="s">
        <v>50</v>
      </c>
      <c r="Q2913" t="s">
        <v>54</v>
      </c>
      <c r="R2913">
        <v>-84.514300000000006</v>
      </c>
      <c r="S2913">
        <v>39.1312</v>
      </c>
      <c r="T2913">
        <v>6.9000000000000006E-2</v>
      </c>
      <c r="U2913">
        <v>10124</v>
      </c>
      <c r="V2913">
        <v>541561152</v>
      </c>
      <c r="W2913">
        <v>443133536</v>
      </c>
      <c r="Y2913">
        <v>20124316</v>
      </c>
      <c r="Z2913">
        <v>149191488</v>
      </c>
      <c r="AA2913">
        <v>232656304</v>
      </c>
      <c r="AB2913">
        <v>69423800</v>
      </c>
      <c r="AC2913">
        <v>17379500</v>
      </c>
      <c r="AD2913">
        <v>833023552</v>
      </c>
      <c r="AE2913">
        <v>388717568</v>
      </c>
      <c r="AF2913">
        <v>1248653440</v>
      </c>
      <c r="AG2913">
        <v>378872800</v>
      </c>
      <c r="AH2913">
        <v>195229296</v>
      </c>
      <c r="AI2913">
        <v>95504080</v>
      </c>
      <c r="AJ2913">
        <v>290733376</v>
      </c>
      <c r="AK2913">
        <v>143294624</v>
      </c>
      <c r="AL2913">
        <v>71681912</v>
      </c>
      <c r="AM2913">
        <v>1063744832</v>
      </c>
      <c r="AN2913">
        <v>490448416</v>
      </c>
      <c r="AO2913">
        <v>35459832</v>
      </c>
      <c r="AP2913">
        <v>1280295296</v>
      </c>
      <c r="AQ2913">
        <v>1364778368</v>
      </c>
      <c r="AR2913">
        <v>1323197952</v>
      </c>
      <c r="AS2913">
        <v>1117995904</v>
      </c>
    </row>
    <row r="2914" spans="1:52">
      <c r="A2914">
        <v>1990</v>
      </c>
      <c r="B2914">
        <v>202480</v>
      </c>
      <c r="C2914" t="s">
        <v>340</v>
      </c>
      <c r="D2914" t="s">
        <v>296</v>
      </c>
      <c r="E2914">
        <f t="shared" si="45"/>
        <v>0</v>
      </c>
      <c r="F2914">
        <f>IF(ISNA(VLOOKUP(B2914,criteria!$U$2:$U$174,1,0)),0,1)</f>
        <v>1</v>
      </c>
      <c r="G2914" t="s">
        <v>636</v>
      </c>
      <c r="H2914" t="s">
        <v>636</v>
      </c>
      <c r="N2914">
        <v>45469</v>
      </c>
      <c r="O2914" t="s">
        <v>282</v>
      </c>
      <c r="V2914">
        <v>73854896</v>
      </c>
      <c r="Z2914">
        <v>33905336</v>
      </c>
      <c r="AA2914">
        <v>469600</v>
      </c>
      <c r="AB2914">
        <v>16544461</v>
      </c>
      <c r="AC2914">
        <v>3481539</v>
      </c>
      <c r="AF2914">
        <v>157815072</v>
      </c>
      <c r="AG2914">
        <v>37882088</v>
      </c>
      <c r="AH2914">
        <v>34305872</v>
      </c>
      <c r="AI2914">
        <v>435542</v>
      </c>
      <c r="AJ2914">
        <v>34741416</v>
      </c>
      <c r="AK2914">
        <v>12753912</v>
      </c>
      <c r="AL2914">
        <v>7572775</v>
      </c>
      <c r="AM2914">
        <v>150603072</v>
      </c>
      <c r="AN2914">
        <v>63313128</v>
      </c>
      <c r="AO2914">
        <v>16227170</v>
      </c>
    </row>
    <row r="2915" spans="1:52">
      <c r="A2915">
        <v>1991</v>
      </c>
      <c r="B2915">
        <v>202480</v>
      </c>
      <c r="C2915" t="s">
        <v>340</v>
      </c>
      <c r="D2915" t="s">
        <v>296</v>
      </c>
      <c r="E2915">
        <f t="shared" si="45"/>
        <v>0</v>
      </c>
      <c r="F2915">
        <f>IF(ISNA(VLOOKUP(B2915,criteria!$U$2:$U$174,1,0)),0,1)</f>
        <v>1</v>
      </c>
      <c r="G2915" t="s">
        <v>636</v>
      </c>
      <c r="H2915" t="s">
        <v>636</v>
      </c>
      <c r="N2915">
        <v>45469</v>
      </c>
      <c r="O2915" t="s">
        <v>282</v>
      </c>
      <c r="V2915">
        <v>79634912</v>
      </c>
      <c r="Z2915">
        <v>37656544</v>
      </c>
      <c r="AA2915">
        <v>88028</v>
      </c>
      <c r="AB2915">
        <v>17901884</v>
      </c>
      <c r="AC2915">
        <v>3366684</v>
      </c>
      <c r="AF2915">
        <v>169361472</v>
      </c>
      <c r="AG2915">
        <v>41155936</v>
      </c>
      <c r="AH2915">
        <v>37307680</v>
      </c>
      <c r="AI2915">
        <v>476050</v>
      </c>
      <c r="AJ2915">
        <v>37783728</v>
      </c>
      <c r="AK2915">
        <v>13786596</v>
      </c>
      <c r="AL2915">
        <v>9205921</v>
      </c>
      <c r="AM2915">
        <v>163544432</v>
      </c>
      <c r="AN2915">
        <v>68541848</v>
      </c>
      <c r="AO2915">
        <v>18474760</v>
      </c>
    </row>
    <row r="2916" spans="1:52">
      <c r="A2916">
        <v>1992</v>
      </c>
      <c r="B2916">
        <v>202480</v>
      </c>
      <c r="C2916" t="s">
        <v>340</v>
      </c>
      <c r="D2916" t="s">
        <v>296</v>
      </c>
      <c r="E2916">
        <f t="shared" si="45"/>
        <v>0</v>
      </c>
      <c r="F2916">
        <f>IF(ISNA(VLOOKUP(B2916,criteria!$U$2:$U$174,1,0)),0,1)</f>
        <v>1</v>
      </c>
      <c r="G2916" t="s">
        <v>636</v>
      </c>
      <c r="H2916" t="s">
        <v>636</v>
      </c>
      <c r="N2916">
        <v>45469</v>
      </c>
      <c r="O2916" t="s">
        <v>282</v>
      </c>
      <c r="V2916">
        <v>84650584</v>
      </c>
      <c r="Z2916">
        <v>41363300</v>
      </c>
      <c r="AA2916">
        <v>471941</v>
      </c>
      <c r="AB2916">
        <v>17310336</v>
      </c>
      <c r="AC2916">
        <v>4377760</v>
      </c>
      <c r="AF2916">
        <v>180702800</v>
      </c>
      <c r="AG2916">
        <v>43149320</v>
      </c>
      <c r="AH2916">
        <v>41005444</v>
      </c>
      <c r="AI2916">
        <v>649411</v>
      </c>
      <c r="AJ2916">
        <v>41654856</v>
      </c>
      <c r="AK2916">
        <v>14229958</v>
      </c>
      <c r="AL2916">
        <v>9885524</v>
      </c>
      <c r="AM2916">
        <v>175292768</v>
      </c>
      <c r="AN2916">
        <v>71214760</v>
      </c>
      <c r="AO2916">
        <v>20016300</v>
      </c>
    </row>
    <row r="2917" spans="1:52">
      <c r="A2917">
        <v>1993</v>
      </c>
      <c r="B2917">
        <v>202480</v>
      </c>
      <c r="C2917" t="s">
        <v>340</v>
      </c>
      <c r="D2917" t="s">
        <v>296</v>
      </c>
      <c r="E2917">
        <f t="shared" si="45"/>
        <v>0</v>
      </c>
      <c r="F2917">
        <f>IF(ISNA(VLOOKUP(B2917,criteria!$U$2:$U$174,1,0)),0,1)</f>
        <v>1</v>
      </c>
      <c r="G2917" t="s">
        <v>636</v>
      </c>
      <c r="H2917" t="s">
        <v>636</v>
      </c>
      <c r="N2917">
        <v>45469</v>
      </c>
      <c r="O2917" t="s">
        <v>282</v>
      </c>
      <c r="V2917">
        <v>88557872</v>
      </c>
      <c r="Z2917">
        <v>44304812</v>
      </c>
      <c r="AA2917">
        <v>966139</v>
      </c>
      <c r="AB2917">
        <v>19406660</v>
      </c>
      <c r="AC2917">
        <v>3429992</v>
      </c>
      <c r="AF2917">
        <v>190156880</v>
      </c>
      <c r="AG2917">
        <v>46541920</v>
      </c>
      <c r="AH2917">
        <v>46432800</v>
      </c>
      <c r="AI2917">
        <v>376076</v>
      </c>
      <c r="AJ2917">
        <v>46808876</v>
      </c>
      <c r="AK2917">
        <v>14857109</v>
      </c>
      <c r="AL2917">
        <v>10171218</v>
      </c>
      <c r="AM2917">
        <v>189703440</v>
      </c>
      <c r="AN2917">
        <v>75437752</v>
      </c>
      <c r="AO2917">
        <v>21509384</v>
      </c>
    </row>
    <row r="2918" spans="1:52">
      <c r="A2918">
        <v>1994</v>
      </c>
      <c r="B2918">
        <v>202480</v>
      </c>
      <c r="C2918" t="s">
        <v>340</v>
      </c>
      <c r="D2918" t="s">
        <v>296</v>
      </c>
      <c r="E2918">
        <f t="shared" si="45"/>
        <v>0</v>
      </c>
      <c r="F2918">
        <f>IF(ISNA(VLOOKUP(B2918,criteria!$U$2:$U$174,1,0)),0,1)</f>
        <v>1</v>
      </c>
      <c r="G2918" t="s">
        <v>636</v>
      </c>
      <c r="H2918" t="s">
        <v>636</v>
      </c>
      <c r="N2918">
        <v>45469</v>
      </c>
      <c r="O2918" t="s">
        <v>282</v>
      </c>
      <c r="V2918">
        <v>93824720</v>
      </c>
      <c r="Z2918">
        <v>44116836</v>
      </c>
      <c r="AA2918">
        <v>834018</v>
      </c>
      <c r="AB2918">
        <v>19379022</v>
      </c>
      <c r="AC2918">
        <v>4437700</v>
      </c>
      <c r="AF2918">
        <v>203657888</v>
      </c>
      <c r="AG2918">
        <v>44407944</v>
      </c>
      <c r="AH2918">
        <v>44946332</v>
      </c>
      <c r="AI2918">
        <v>364831</v>
      </c>
      <c r="AJ2918">
        <v>45311164</v>
      </c>
      <c r="AK2918">
        <v>15974986</v>
      </c>
      <c r="AL2918">
        <v>10382281</v>
      </c>
      <c r="AM2918">
        <v>196145424</v>
      </c>
      <c r="AN2918">
        <v>72887192</v>
      </c>
      <c r="AO2918">
        <v>22195336</v>
      </c>
    </row>
    <row r="2919" spans="1:52">
      <c r="A2919">
        <v>1995</v>
      </c>
      <c r="B2919">
        <v>202480</v>
      </c>
      <c r="C2919" t="s">
        <v>340</v>
      </c>
      <c r="D2919" t="s">
        <v>296</v>
      </c>
      <c r="E2919">
        <f t="shared" si="45"/>
        <v>0</v>
      </c>
      <c r="F2919">
        <f>IF(ISNA(VLOOKUP(B2919,criteria!$U$2:$U$174,1,0)),0,1)</f>
        <v>1</v>
      </c>
      <c r="G2919" t="s">
        <v>636</v>
      </c>
      <c r="H2919" t="s">
        <v>636</v>
      </c>
      <c r="N2919">
        <v>45469</v>
      </c>
      <c r="O2919" t="s">
        <v>282</v>
      </c>
      <c r="V2919">
        <v>100153848</v>
      </c>
      <c r="Z2919">
        <v>40489684</v>
      </c>
      <c r="AA2919">
        <v>1427681</v>
      </c>
      <c r="AB2919">
        <v>18976908</v>
      </c>
      <c r="AC2919">
        <v>6559070</v>
      </c>
      <c r="AF2919">
        <v>208083728</v>
      </c>
      <c r="AG2919">
        <v>46078624</v>
      </c>
      <c r="AH2919">
        <v>42547360</v>
      </c>
      <c r="AI2919">
        <v>394946</v>
      </c>
      <c r="AJ2919">
        <v>42942304</v>
      </c>
      <c r="AK2919">
        <v>16072189</v>
      </c>
      <c r="AL2919">
        <v>10751498</v>
      </c>
      <c r="AM2919">
        <v>201046912</v>
      </c>
      <c r="AN2919">
        <v>74766416</v>
      </c>
      <c r="AO2919">
        <v>23076138</v>
      </c>
    </row>
    <row r="2920" spans="1:52">
      <c r="A2920">
        <v>1996</v>
      </c>
      <c r="B2920">
        <v>202480</v>
      </c>
      <c r="C2920" t="s">
        <v>340</v>
      </c>
      <c r="D2920" t="s">
        <v>296</v>
      </c>
      <c r="E2920">
        <f t="shared" si="45"/>
        <v>0</v>
      </c>
      <c r="F2920">
        <f>IF(ISNA(VLOOKUP(B2920,criteria!$U$2:$U$174,1,0)),0,1)</f>
        <v>1</v>
      </c>
      <c r="G2920" t="s">
        <v>636</v>
      </c>
      <c r="H2920" t="s">
        <v>636</v>
      </c>
      <c r="N2920">
        <v>45469</v>
      </c>
      <c r="O2920" t="s">
        <v>282</v>
      </c>
      <c r="V2920">
        <v>105642568</v>
      </c>
      <c r="W2920">
        <v>78878456</v>
      </c>
      <c r="Z2920">
        <v>38778372</v>
      </c>
      <c r="AA2920">
        <v>2269973</v>
      </c>
      <c r="AB2920">
        <v>28288052</v>
      </c>
      <c r="AF2920">
        <v>234861456</v>
      </c>
      <c r="AG2920">
        <v>56829352</v>
      </c>
      <c r="AH2920">
        <v>45530604</v>
      </c>
      <c r="AI2920">
        <v>365972</v>
      </c>
      <c r="AJ2920">
        <v>45896576</v>
      </c>
      <c r="AK2920">
        <v>20479208</v>
      </c>
      <c r="AL2920">
        <v>11317022</v>
      </c>
      <c r="AM2920">
        <v>186509280</v>
      </c>
      <c r="AR2920">
        <v>234861456</v>
      </c>
      <c r="AS2920">
        <v>186509280</v>
      </c>
      <c r="AT2920">
        <v>1064</v>
      </c>
      <c r="AU2920">
        <v>0.71</v>
      </c>
    </row>
    <row r="2921" spans="1:52">
      <c r="A2921">
        <v>1997</v>
      </c>
      <c r="B2921">
        <v>202480</v>
      </c>
      <c r="C2921" t="s">
        <v>340</v>
      </c>
      <c r="D2921" t="s">
        <v>296</v>
      </c>
      <c r="E2921">
        <f t="shared" si="45"/>
        <v>0</v>
      </c>
      <c r="F2921">
        <f>IF(ISNA(VLOOKUP(B2921,criteria!$U$2:$U$174,1,0)),0,1)</f>
        <v>1</v>
      </c>
      <c r="G2921" t="s">
        <v>636</v>
      </c>
      <c r="H2921" t="s">
        <v>636</v>
      </c>
      <c r="N2921">
        <v>45469</v>
      </c>
      <c r="O2921" t="s">
        <v>282</v>
      </c>
      <c r="V2921">
        <v>82195112</v>
      </c>
      <c r="W2921">
        <v>82195112</v>
      </c>
      <c r="Z2921">
        <v>39606384</v>
      </c>
      <c r="AA2921">
        <v>890941</v>
      </c>
      <c r="AB2921">
        <v>41281240</v>
      </c>
      <c r="AC2921">
        <v>2644673</v>
      </c>
      <c r="AF2921">
        <v>262619760</v>
      </c>
      <c r="AG2921">
        <v>59866676</v>
      </c>
      <c r="AH2921">
        <v>44596376</v>
      </c>
      <c r="AI2921">
        <v>387693</v>
      </c>
      <c r="AJ2921">
        <v>44984068</v>
      </c>
      <c r="AK2921">
        <v>21072628</v>
      </c>
      <c r="AL2921">
        <v>11682446</v>
      </c>
      <c r="AM2921">
        <v>193217104</v>
      </c>
      <c r="AN2921">
        <v>87988656</v>
      </c>
      <c r="AO2921">
        <v>25465994</v>
      </c>
      <c r="AR2921">
        <v>262619760</v>
      </c>
      <c r="AS2921">
        <v>193217104</v>
      </c>
      <c r="AT2921">
        <v>1154</v>
      </c>
      <c r="AU2921">
        <v>0.71099999999999997</v>
      </c>
      <c r="AW2921">
        <v>6.0327600000000002E-2</v>
      </c>
      <c r="AX2921">
        <v>0.56292500000000001</v>
      </c>
      <c r="AY2921">
        <v>2.5169799999999999E-2</v>
      </c>
      <c r="AZ2921">
        <v>59757</v>
      </c>
    </row>
    <row r="2922" spans="1:52">
      <c r="A2922">
        <v>1998</v>
      </c>
      <c r="B2922">
        <v>202480</v>
      </c>
      <c r="C2922" t="s">
        <v>340</v>
      </c>
      <c r="D2922" t="s">
        <v>296</v>
      </c>
      <c r="E2922">
        <f t="shared" si="45"/>
        <v>0</v>
      </c>
      <c r="F2922">
        <f>IF(ISNA(VLOOKUP(B2922,criteria!$U$2:$U$174,1,0)),0,1)</f>
        <v>1</v>
      </c>
      <c r="G2922" t="s">
        <v>636</v>
      </c>
      <c r="H2922" t="s">
        <v>636</v>
      </c>
      <c r="N2922">
        <v>45469</v>
      </c>
      <c r="O2922" t="s">
        <v>282</v>
      </c>
      <c r="V2922">
        <v>86903800</v>
      </c>
      <c r="W2922">
        <v>86903800</v>
      </c>
      <c r="Z2922">
        <v>32905764</v>
      </c>
      <c r="AA2922">
        <v>266813</v>
      </c>
      <c r="AB2922">
        <v>36823704</v>
      </c>
      <c r="AC2922">
        <v>2420441</v>
      </c>
      <c r="AF2922">
        <v>256974832</v>
      </c>
      <c r="AG2922">
        <v>60672320</v>
      </c>
      <c r="AH2922">
        <v>39440352</v>
      </c>
      <c r="AI2922">
        <v>521199</v>
      </c>
      <c r="AJ2922">
        <v>39961552</v>
      </c>
      <c r="AK2922">
        <v>23220708</v>
      </c>
      <c r="AL2922">
        <v>11883425</v>
      </c>
      <c r="AM2922">
        <v>195810912</v>
      </c>
      <c r="AN2922">
        <v>89918840</v>
      </c>
      <c r="AO2922">
        <v>26404132</v>
      </c>
      <c r="AR2922">
        <v>256974832</v>
      </c>
      <c r="AS2922">
        <v>195810912</v>
      </c>
      <c r="AT2922">
        <v>1057</v>
      </c>
      <c r="AU2922">
        <v>0.70099999999999996</v>
      </c>
      <c r="AW2922">
        <v>5.9571100000000002E-2</v>
      </c>
      <c r="AX2922">
        <v>0.55877699999999997</v>
      </c>
      <c r="AY2922">
        <v>2.2637000000000001E-2</v>
      </c>
      <c r="AZ2922">
        <v>62836</v>
      </c>
    </row>
    <row r="2923" spans="1:52">
      <c r="A2923">
        <v>1999</v>
      </c>
      <c r="B2923">
        <v>202480</v>
      </c>
      <c r="C2923" t="s">
        <v>340</v>
      </c>
      <c r="D2923" t="s">
        <v>296</v>
      </c>
      <c r="E2923">
        <f t="shared" si="45"/>
        <v>0</v>
      </c>
      <c r="F2923">
        <f>IF(ISNA(VLOOKUP(B2923,criteria!$U$2:$U$174,1,0)),0,1)</f>
        <v>1</v>
      </c>
      <c r="G2923" t="s">
        <v>636</v>
      </c>
      <c r="H2923" t="s">
        <v>636</v>
      </c>
      <c r="N2923">
        <v>45469</v>
      </c>
      <c r="O2923" t="s">
        <v>282</v>
      </c>
      <c r="V2923">
        <v>125459760</v>
      </c>
      <c r="W2923">
        <v>91942256</v>
      </c>
      <c r="Z2923">
        <v>34262880</v>
      </c>
      <c r="AA2923">
        <v>718293</v>
      </c>
      <c r="AB2923">
        <v>36090716</v>
      </c>
      <c r="AC2923">
        <v>3081286</v>
      </c>
      <c r="AF2923">
        <v>278510976</v>
      </c>
      <c r="AG2923">
        <v>58564616</v>
      </c>
      <c r="AH2923">
        <v>38448816</v>
      </c>
      <c r="AI2923">
        <v>468402</v>
      </c>
      <c r="AJ2923">
        <v>38917216</v>
      </c>
      <c r="AK2923">
        <v>25758816</v>
      </c>
      <c r="AL2923">
        <v>10986415</v>
      </c>
      <c r="AM2923">
        <v>209354144</v>
      </c>
      <c r="AN2923">
        <v>120286184</v>
      </c>
      <c r="AO2923">
        <v>27190580</v>
      </c>
      <c r="AR2923">
        <v>278510976</v>
      </c>
      <c r="AS2923">
        <v>209354144</v>
      </c>
      <c r="AT2923">
        <v>1210</v>
      </c>
      <c r="AU2923">
        <v>0.71599999999999997</v>
      </c>
      <c r="AW2923">
        <v>5.8580899999999998E-2</v>
      </c>
      <c r="AX2923">
        <v>0.52722800000000003</v>
      </c>
      <c r="AY2923">
        <v>1.8151799999999999E-2</v>
      </c>
      <c r="AZ2923">
        <v>68418.5</v>
      </c>
    </row>
    <row r="2924" spans="1:52">
      <c r="A2924">
        <v>2000</v>
      </c>
      <c r="B2924">
        <v>202480</v>
      </c>
      <c r="C2924" t="s">
        <v>340</v>
      </c>
      <c r="D2924" t="s">
        <v>296</v>
      </c>
      <c r="E2924">
        <f t="shared" si="45"/>
        <v>0</v>
      </c>
      <c r="F2924">
        <f>IF(ISNA(VLOOKUP(B2924,criteria!$U$2:$U$174,1,0)),0,1)</f>
        <v>1</v>
      </c>
      <c r="G2924" t="s">
        <v>636</v>
      </c>
      <c r="H2924" t="s">
        <v>636</v>
      </c>
      <c r="N2924">
        <v>45469</v>
      </c>
      <c r="O2924" t="s">
        <v>282</v>
      </c>
      <c r="V2924">
        <v>132959232</v>
      </c>
      <c r="W2924">
        <v>97612080</v>
      </c>
      <c r="Z2924">
        <v>37097260</v>
      </c>
      <c r="AA2924">
        <v>584060</v>
      </c>
      <c r="AB2924">
        <v>39954908</v>
      </c>
      <c r="AC2924">
        <v>4270037</v>
      </c>
      <c r="AF2924">
        <v>190922016</v>
      </c>
      <c r="AG2924">
        <v>65749192</v>
      </c>
      <c r="AH2924">
        <v>40517688</v>
      </c>
      <c r="AI2924">
        <v>333276</v>
      </c>
      <c r="AJ2924">
        <v>40850964</v>
      </c>
      <c r="AK2924">
        <v>27705664</v>
      </c>
      <c r="AL2924">
        <v>11831942</v>
      </c>
      <c r="AM2924">
        <v>230699344</v>
      </c>
      <c r="AN2924">
        <v>100029512</v>
      </c>
      <c r="AO2924">
        <v>28219180</v>
      </c>
      <c r="AR2924">
        <v>190922016</v>
      </c>
      <c r="AS2924">
        <v>230699344</v>
      </c>
      <c r="AT2924">
        <v>1198</v>
      </c>
      <c r="AU2924">
        <v>0.74399999999999999</v>
      </c>
      <c r="AW2924">
        <v>5.3191500000000003E-2</v>
      </c>
      <c r="AX2924">
        <v>0.51221399999999995</v>
      </c>
      <c r="AY2924">
        <v>1.85185E-2</v>
      </c>
      <c r="AZ2924">
        <v>71439.5</v>
      </c>
    </row>
    <row r="2925" spans="1:52">
      <c r="A2925">
        <v>2001</v>
      </c>
      <c r="B2925">
        <v>202480</v>
      </c>
      <c r="C2925" t="s">
        <v>340</v>
      </c>
      <c r="D2925" t="s">
        <v>296</v>
      </c>
      <c r="E2925">
        <f t="shared" si="45"/>
        <v>1</v>
      </c>
      <c r="F2925">
        <f>IF(ISNA(VLOOKUP(B2925,criteria!$U$2:$U$174,1,0)),0,1)</f>
        <v>1</v>
      </c>
      <c r="G2925">
        <v>0.79664484451718498</v>
      </c>
      <c r="H2925">
        <v>0.29738058551617874</v>
      </c>
      <c r="I2925">
        <v>7332</v>
      </c>
      <c r="J2925">
        <v>5841</v>
      </c>
      <c r="K2925">
        <v>1736</v>
      </c>
      <c r="L2925">
        <v>1</v>
      </c>
      <c r="M2925">
        <v>1737</v>
      </c>
      <c r="N2925">
        <v>45469</v>
      </c>
      <c r="O2925" t="s">
        <v>282</v>
      </c>
      <c r="V2925">
        <v>137576000</v>
      </c>
      <c r="W2925">
        <v>101881000</v>
      </c>
      <c r="Z2925">
        <v>43600000</v>
      </c>
      <c r="AA2925">
        <v>1129000</v>
      </c>
      <c r="AB2925">
        <v>33913000</v>
      </c>
      <c r="AC2925">
        <v>4375000</v>
      </c>
      <c r="AF2925">
        <v>195876992</v>
      </c>
      <c r="AG2925">
        <v>70038000</v>
      </c>
      <c r="AH2925">
        <v>46680000</v>
      </c>
      <c r="AI2925">
        <v>332000</v>
      </c>
      <c r="AJ2925">
        <v>47012000</v>
      </c>
      <c r="AK2925">
        <v>31847000</v>
      </c>
      <c r="AL2925">
        <v>13606000</v>
      </c>
      <c r="AM2925">
        <v>236267008</v>
      </c>
      <c r="AN2925">
        <v>104169000</v>
      </c>
      <c r="AO2925">
        <v>30386000</v>
      </c>
      <c r="AR2925">
        <v>195876992</v>
      </c>
      <c r="AS2925">
        <v>236267008</v>
      </c>
      <c r="AT2925">
        <v>1184</v>
      </c>
      <c r="AU2925">
        <v>0.76200000000000001</v>
      </c>
      <c r="AW2925">
        <v>6.9314600000000004E-2</v>
      </c>
      <c r="AX2925">
        <v>0.51830200000000004</v>
      </c>
      <c r="AY2925">
        <v>3.3099700000000003E-2</v>
      </c>
      <c r="AZ2925">
        <v>72957.5</v>
      </c>
    </row>
    <row r="2926" spans="1:52">
      <c r="A2926">
        <v>2002</v>
      </c>
      <c r="B2926">
        <v>202480</v>
      </c>
      <c r="C2926" t="s">
        <v>340</v>
      </c>
      <c r="D2926" t="s">
        <v>296</v>
      </c>
      <c r="E2926">
        <f t="shared" si="45"/>
        <v>1</v>
      </c>
      <c r="F2926">
        <f>IF(ISNA(VLOOKUP(B2926,criteria!$U$2:$U$174,1,0)),0,1)</f>
        <v>1</v>
      </c>
      <c r="G2926">
        <v>0.84095136858889186</v>
      </c>
      <c r="H2926">
        <v>0.26275872965713382</v>
      </c>
      <c r="I2926">
        <v>7526</v>
      </c>
      <c r="J2926">
        <v>6329</v>
      </c>
      <c r="K2926">
        <v>1662</v>
      </c>
      <c r="L2926">
        <v>1</v>
      </c>
      <c r="M2926">
        <v>1663</v>
      </c>
      <c r="N2926">
        <v>45469</v>
      </c>
      <c r="O2926" t="s">
        <v>282</v>
      </c>
      <c r="V2926">
        <v>146940000</v>
      </c>
      <c r="W2926">
        <v>106829000</v>
      </c>
      <c r="Z2926">
        <v>50883000</v>
      </c>
      <c r="AA2926">
        <v>634000</v>
      </c>
      <c r="AB2926">
        <v>23965000</v>
      </c>
      <c r="AC2926">
        <v>4047000</v>
      </c>
      <c r="AF2926">
        <v>256880000</v>
      </c>
      <c r="AG2926">
        <v>74140000</v>
      </c>
      <c r="AH2926">
        <v>53594000</v>
      </c>
      <c r="AI2926">
        <v>352000</v>
      </c>
      <c r="AJ2926">
        <v>53946000</v>
      </c>
      <c r="AK2926">
        <v>31238000</v>
      </c>
      <c r="AL2926">
        <v>13697000</v>
      </c>
      <c r="AM2926">
        <v>248650000</v>
      </c>
      <c r="AN2926">
        <v>106493000</v>
      </c>
      <c r="AO2926">
        <v>31277000</v>
      </c>
      <c r="AP2926">
        <v>254752000</v>
      </c>
      <c r="AQ2926">
        <v>258064000</v>
      </c>
      <c r="AR2926">
        <v>256880000</v>
      </c>
      <c r="AS2926">
        <v>248650000</v>
      </c>
      <c r="AT2926">
        <v>1226</v>
      </c>
      <c r="AU2926">
        <v>0.75600000000000001</v>
      </c>
      <c r="AW2926">
        <v>8.7725999999999998E-2</v>
      </c>
      <c r="AX2926">
        <v>0.51558300000000001</v>
      </c>
      <c r="AY2926">
        <v>3.8091600000000003E-2</v>
      </c>
      <c r="AZ2926">
        <v>71500</v>
      </c>
    </row>
    <row r="2927" spans="1:52">
      <c r="A2927">
        <v>2003</v>
      </c>
      <c r="B2927">
        <v>202480</v>
      </c>
      <c r="C2927" t="s">
        <v>340</v>
      </c>
      <c r="D2927" t="s">
        <v>296</v>
      </c>
      <c r="E2927">
        <f t="shared" si="45"/>
        <v>1</v>
      </c>
      <c r="F2927">
        <f>IF(ISNA(VLOOKUP(B2927,criteria!$U$2:$U$174,1,0)),0,1)</f>
        <v>1</v>
      </c>
      <c r="G2927">
        <v>0.81949363767545591</v>
      </c>
      <c r="H2927">
        <v>0.29998399231631184</v>
      </c>
      <c r="I2927">
        <v>7623</v>
      </c>
      <c r="J2927">
        <v>6247</v>
      </c>
      <c r="K2927">
        <v>1874</v>
      </c>
      <c r="L2927">
        <v>0</v>
      </c>
      <c r="M2927">
        <v>1874</v>
      </c>
      <c r="N2927">
        <v>45469</v>
      </c>
      <c r="O2927" t="s">
        <v>282</v>
      </c>
      <c r="V2927">
        <v>156078000</v>
      </c>
      <c r="W2927">
        <v>111616000</v>
      </c>
      <c r="Z2927">
        <v>62288000</v>
      </c>
      <c r="AA2927">
        <v>1336000</v>
      </c>
      <c r="AB2927">
        <v>28709000</v>
      </c>
      <c r="AC2927">
        <v>5386000</v>
      </c>
      <c r="AF2927">
        <v>333224000</v>
      </c>
      <c r="AG2927">
        <v>77900000</v>
      </c>
      <c r="AH2927">
        <v>64204000</v>
      </c>
      <c r="AI2927">
        <v>284000</v>
      </c>
      <c r="AJ2927">
        <v>64488000</v>
      </c>
      <c r="AK2927">
        <v>33330000</v>
      </c>
      <c r="AL2927">
        <v>14194000</v>
      </c>
      <c r="AM2927">
        <v>270478016</v>
      </c>
      <c r="AN2927">
        <v>109545000</v>
      </c>
      <c r="AO2927">
        <v>35288000</v>
      </c>
      <c r="AP2927">
        <v>258064000</v>
      </c>
      <c r="AQ2927">
        <v>304670016</v>
      </c>
      <c r="AR2927">
        <v>333224000</v>
      </c>
      <c r="AS2927">
        <v>270478016</v>
      </c>
      <c r="AT2927">
        <v>1328</v>
      </c>
      <c r="AU2927">
        <v>0.74099999999999999</v>
      </c>
      <c r="AW2927">
        <v>6.6195599999999993E-2</v>
      </c>
      <c r="AX2927">
        <v>0.50836700000000001</v>
      </c>
      <c r="AY2927">
        <v>2.4172599999999999E-2</v>
      </c>
      <c r="AZ2927">
        <v>73367</v>
      </c>
    </row>
    <row r="2928" spans="1:52">
      <c r="A2928">
        <v>2004</v>
      </c>
      <c r="B2928">
        <v>202480</v>
      </c>
      <c r="C2928" t="s">
        <v>340</v>
      </c>
      <c r="D2928" t="s">
        <v>296</v>
      </c>
      <c r="E2928">
        <f t="shared" si="45"/>
        <v>1</v>
      </c>
      <c r="F2928">
        <f>IF(ISNA(VLOOKUP(B2928,criteria!$U$2:$U$174,1,0)),0,1)</f>
        <v>1</v>
      </c>
      <c r="G2928">
        <v>0.80088278567925453</v>
      </c>
      <c r="H2928">
        <v>0.27801592161665645</v>
      </c>
      <c r="I2928">
        <v>8156</v>
      </c>
      <c r="J2928">
        <v>6532</v>
      </c>
      <c r="K2928">
        <v>1816</v>
      </c>
      <c r="L2928">
        <v>0</v>
      </c>
      <c r="M2928">
        <v>1816</v>
      </c>
      <c r="N2928">
        <v>45469</v>
      </c>
      <c r="O2928" t="s">
        <v>282</v>
      </c>
      <c r="P2928" t="s">
        <v>50</v>
      </c>
      <c r="V2928">
        <v>169272992</v>
      </c>
      <c r="W2928">
        <v>121777000</v>
      </c>
      <c r="Z2928">
        <v>62619000</v>
      </c>
      <c r="AA2928">
        <v>2003000</v>
      </c>
      <c r="AB2928">
        <v>30049000</v>
      </c>
      <c r="AC2928">
        <v>5305000</v>
      </c>
      <c r="AF2928">
        <v>317315008</v>
      </c>
      <c r="AG2928">
        <v>81837000</v>
      </c>
      <c r="AH2928">
        <v>66526000</v>
      </c>
      <c r="AI2928">
        <v>286000</v>
      </c>
      <c r="AJ2928">
        <v>66812000</v>
      </c>
      <c r="AK2928">
        <v>32288000</v>
      </c>
      <c r="AL2928">
        <v>15647000</v>
      </c>
      <c r="AM2928">
        <v>278527008</v>
      </c>
      <c r="AN2928">
        <v>115489000</v>
      </c>
      <c r="AO2928">
        <v>37697000</v>
      </c>
      <c r="AP2928">
        <v>304670016</v>
      </c>
      <c r="AQ2928">
        <v>324359008</v>
      </c>
      <c r="AR2928">
        <v>317315008</v>
      </c>
      <c r="AS2928">
        <v>278527008</v>
      </c>
      <c r="AT2928">
        <v>1379</v>
      </c>
      <c r="AU2928">
        <v>0.79100000000000004</v>
      </c>
      <c r="AW2928">
        <v>4.1100900000000003E-2</v>
      </c>
      <c r="AX2928">
        <v>0.50715600000000005</v>
      </c>
      <c r="AY2928">
        <v>1.46789E-2</v>
      </c>
      <c r="AZ2928">
        <v>78536</v>
      </c>
    </row>
    <row r="2929" spans="1:52">
      <c r="A2929">
        <v>2005</v>
      </c>
      <c r="B2929">
        <v>202480</v>
      </c>
      <c r="C2929" t="s">
        <v>300</v>
      </c>
      <c r="D2929" t="s">
        <v>296</v>
      </c>
      <c r="E2929">
        <f t="shared" si="45"/>
        <v>1</v>
      </c>
      <c r="F2929">
        <f>IF(ISNA(VLOOKUP(B2929,criteria!$U$2:$U$174,1,0)),0,1)</f>
        <v>1</v>
      </c>
      <c r="G2929">
        <v>0.79490724737873031</v>
      </c>
      <c r="H2929">
        <v>0.28714306421220465</v>
      </c>
      <c r="I2929">
        <v>8679</v>
      </c>
      <c r="J2929">
        <v>6899</v>
      </c>
      <c r="K2929">
        <v>1981</v>
      </c>
      <c r="M2929">
        <v>1981</v>
      </c>
      <c r="N2929">
        <v>45469</v>
      </c>
      <c r="O2929" t="s">
        <v>282</v>
      </c>
      <c r="P2929" t="s">
        <v>50</v>
      </c>
      <c r="Q2929" t="s">
        <v>51</v>
      </c>
      <c r="V2929">
        <v>187460000</v>
      </c>
      <c r="W2929">
        <v>132054000</v>
      </c>
      <c r="Z2929">
        <v>60583000</v>
      </c>
      <c r="AA2929">
        <v>2551000</v>
      </c>
      <c r="AB2929">
        <v>36662000</v>
      </c>
      <c r="AC2929">
        <v>5513000</v>
      </c>
      <c r="AF2929">
        <v>355184992</v>
      </c>
      <c r="AG2929">
        <v>84937000</v>
      </c>
      <c r="AH2929">
        <v>67584000</v>
      </c>
      <c r="AI2929">
        <v>346000</v>
      </c>
      <c r="AJ2929">
        <v>67930000</v>
      </c>
      <c r="AK2929">
        <v>33225000</v>
      </c>
      <c r="AL2929">
        <v>18118000</v>
      </c>
      <c r="AM2929">
        <v>294491008</v>
      </c>
      <c r="AN2929">
        <v>119109000</v>
      </c>
      <c r="AO2929">
        <v>39877000</v>
      </c>
      <c r="AP2929">
        <v>324359008</v>
      </c>
      <c r="AQ2929">
        <v>353424000</v>
      </c>
      <c r="AR2929">
        <v>355184992</v>
      </c>
      <c r="AS2929">
        <v>294491008</v>
      </c>
      <c r="AT2929">
        <v>1359</v>
      </c>
      <c r="AU2929">
        <v>0.77</v>
      </c>
      <c r="AW2929">
        <v>3.4947199999999998E-2</v>
      </c>
      <c r="AX2929">
        <v>0.505278</v>
      </c>
      <c r="AY2929">
        <v>1.2741199999999999E-2</v>
      </c>
      <c r="AZ2929">
        <v>86250</v>
      </c>
    </row>
    <row r="2930" spans="1:52">
      <c r="A2930">
        <v>2006</v>
      </c>
      <c r="B2930">
        <v>202480</v>
      </c>
      <c r="C2930" t="s">
        <v>300</v>
      </c>
      <c r="D2930" t="s">
        <v>296</v>
      </c>
      <c r="E2930">
        <f t="shared" si="45"/>
        <v>1</v>
      </c>
      <c r="F2930">
        <f>IF(ISNA(VLOOKUP(B2930,criteria!$U$2:$U$174,1,0)),0,1)</f>
        <v>1</v>
      </c>
      <c r="G2930">
        <v>0.78739635157545607</v>
      </c>
      <c r="H2930">
        <v>0.2455770850884583</v>
      </c>
      <c r="I2930">
        <v>9045</v>
      </c>
      <c r="J2930">
        <v>7122</v>
      </c>
      <c r="K2930">
        <v>1749</v>
      </c>
      <c r="L2930">
        <v>0</v>
      </c>
      <c r="M2930">
        <v>1749</v>
      </c>
      <c r="N2930">
        <v>45469</v>
      </c>
      <c r="O2930" t="s">
        <v>282</v>
      </c>
      <c r="P2930" t="s">
        <v>50</v>
      </c>
      <c r="Q2930" t="s">
        <v>51</v>
      </c>
      <c r="V2930">
        <v>203450000</v>
      </c>
      <c r="W2930">
        <v>142316992</v>
      </c>
      <c r="Z2930">
        <v>62860000</v>
      </c>
      <c r="AA2930">
        <v>4313000</v>
      </c>
      <c r="AB2930">
        <v>34398000</v>
      </c>
      <c r="AC2930">
        <v>6844000</v>
      </c>
      <c r="AF2930">
        <v>418812992</v>
      </c>
      <c r="AG2930">
        <v>88704000</v>
      </c>
      <c r="AH2930">
        <v>72471000</v>
      </c>
      <c r="AI2930">
        <v>186000</v>
      </c>
      <c r="AJ2930">
        <v>72657000</v>
      </c>
      <c r="AK2930">
        <v>38150000</v>
      </c>
      <c r="AL2930">
        <v>19592000</v>
      </c>
      <c r="AM2930">
        <v>316161984</v>
      </c>
      <c r="AN2930">
        <v>124980000</v>
      </c>
      <c r="AO2930">
        <v>42256000</v>
      </c>
      <c r="AP2930">
        <v>353424000</v>
      </c>
      <c r="AQ2930">
        <v>410355008</v>
      </c>
      <c r="AR2930">
        <v>418812992</v>
      </c>
      <c r="AS2930">
        <v>316161984</v>
      </c>
      <c r="AT2930">
        <v>1309</v>
      </c>
      <c r="AU2930">
        <v>0.76300000000000001</v>
      </c>
      <c r="AW2930">
        <v>3.2754499999999999E-2</v>
      </c>
      <c r="AX2930">
        <v>0.49723800000000001</v>
      </c>
      <c r="AY2930">
        <v>8.2872899999999992E-3</v>
      </c>
      <c r="AZ2930">
        <v>90570</v>
      </c>
    </row>
    <row r="2931" spans="1:52">
      <c r="A2931">
        <v>2007</v>
      </c>
      <c r="B2931">
        <v>202480</v>
      </c>
      <c r="C2931" t="s">
        <v>300</v>
      </c>
      <c r="D2931" t="s">
        <v>296</v>
      </c>
      <c r="E2931">
        <f t="shared" si="45"/>
        <v>1</v>
      </c>
      <c r="F2931">
        <f>IF(ISNA(VLOOKUP(B2931,criteria!$U$2:$U$174,1,0)),0,1)</f>
        <v>1</v>
      </c>
      <c r="G2931">
        <v>0.81857698467169981</v>
      </c>
      <c r="H2931">
        <v>0.24776411403018447</v>
      </c>
      <c r="I2931">
        <v>8742</v>
      </c>
      <c r="J2931">
        <v>7156</v>
      </c>
      <c r="K2931">
        <v>1773</v>
      </c>
      <c r="L2931">
        <v>0</v>
      </c>
      <c r="M2931">
        <v>1773</v>
      </c>
      <c r="N2931">
        <v>45469</v>
      </c>
      <c r="O2931" t="s">
        <v>282</v>
      </c>
      <c r="P2931" t="s">
        <v>50</v>
      </c>
      <c r="Q2931" t="s">
        <v>51</v>
      </c>
      <c r="V2931">
        <v>217063008</v>
      </c>
      <c r="W2931">
        <v>149368000</v>
      </c>
      <c r="Z2931">
        <v>67131000</v>
      </c>
      <c r="AA2931">
        <v>8212000</v>
      </c>
      <c r="AB2931">
        <v>44929000</v>
      </c>
      <c r="AC2931">
        <v>6729000</v>
      </c>
      <c r="AF2931">
        <v>288524000</v>
      </c>
      <c r="AG2931">
        <v>93663000</v>
      </c>
      <c r="AH2931">
        <v>78027000</v>
      </c>
      <c r="AI2931">
        <v>190000</v>
      </c>
      <c r="AJ2931">
        <v>78217000</v>
      </c>
      <c r="AK2931">
        <v>38751000</v>
      </c>
      <c r="AL2931">
        <v>21691000</v>
      </c>
      <c r="AM2931">
        <v>333988000</v>
      </c>
      <c r="AN2931">
        <v>131401000</v>
      </c>
      <c r="AO2931">
        <v>45365000</v>
      </c>
      <c r="AP2931">
        <v>410355008</v>
      </c>
      <c r="AQ2931">
        <v>391100992</v>
      </c>
      <c r="AR2931">
        <v>288524000</v>
      </c>
      <c r="AS2931">
        <v>333988000</v>
      </c>
      <c r="AT2931">
        <v>1230</v>
      </c>
      <c r="AU2931">
        <v>0.748</v>
      </c>
      <c r="AW2931">
        <v>4.0506300000000002E-2</v>
      </c>
      <c r="AX2931">
        <v>0.50042200000000003</v>
      </c>
      <c r="AY2931">
        <v>1.22363E-2</v>
      </c>
      <c r="AZ2931">
        <v>92269</v>
      </c>
    </row>
    <row r="2932" spans="1:52">
      <c r="A2932">
        <v>2008</v>
      </c>
      <c r="B2932">
        <v>202480</v>
      </c>
      <c r="C2932" t="s">
        <v>300</v>
      </c>
      <c r="D2932" t="s">
        <v>296</v>
      </c>
      <c r="E2932">
        <f t="shared" si="45"/>
        <v>1</v>
      </c>
      <c r="F2932">
        <f>IF(ISNA(VLOOKUP(B2932,criteria!$U$2:$U$174,1,0)),0,1)</f>
        <v>1</v>
      </c>
      <c r="G2932">
        <v>0.73660637381567617</v>
      </c>
      <c r="H2932">
        <v>0.23327876520112253</v>
      </c>
      <c r="I2932">
        <v>11610</v>
      </c>
      <c r="J2932">
        <v>8552</v>
      </c>
      <c r="K2932">
        <v>1995</v>
      </c>
      <c r="L2932">
        <v>0</v>
      </c>
      <c r="M2932">
        <v>1995</v>
      </c>
      <c r="N2932">
        <v>45469</v>
      </c>
      <c r="O2932" t="s">
        <v>282</v>
      </c>
      <c r="P2932" t="s">
        <v>50</v>
      </c>
      <c r="Q2932" t="s">
        <v>51</v>
      </c>
      <c r="V2932">
        <v>237162000</v>
      </c>
      <c r="W2932">
        <v>164595008</v>
      </c>
      <c r="Z2932">
        <v>72647000</v>
      </c>
      <c r="AA2932">
        <v>15343000</v>
      </c>
      <c r="AB2932">
        <v>50710000</v>
      </c>
      <c r="AC2932">
        <v>4468000</v>
      </c>
      <c r="AF2932">
        <v>256452992</v>
      </c>
      <c r="AG2932">
        <v>98766000</v>
      </c>
      <c r="AH2932">
        <v>91963000</v>
      </c>
      <c r="AI2932">
        <v>222000</v>
      </c>
      <c r="AJ2932">
        <v>92185000</v>
      </c>
      <c r="AK2932">
        <v>41668000</v>
      </c>
      <c r="AL2932">
        <v>22579000</v>
      </c>
      <c r="AM2932">
        <v>363804000</v>
      </c>
      <c r="AN2932">
        <v>136936000</v>
      </c>
      <c r="AO2932">
        <v>48049000</v>
      </c>
      <c r="AP2932">
        <v>391100992</v>
      </c>
      <c r="AQ2932">
        <v>328968000</v>
      </c>
      <c r="AR2932">
        <v>256452992</v>
      </c>
      <c r="AS2932">
        <v>363804000</v>
      </c>
      <c r="AT2932">
        <v>1440</v>
      </c>
      <c r="AU2932">
        <v>0.77500000000000002</v>
      </c>
      <c r="AW2932">
        <v>4.6130400000000002E-2</v>
      </c>
      <c r="AX2932">
        <v>0.52001500000000001</v>
      </c>
      <c r="AY2932">
        <v>1.6012200000000001E-2</v>
      </c>
      <c r="AZ2932">
        <v>94731</v>
      </c>
    </row>
    <row r="2933" spans="1:52">
      <c r="A2933">
        <v>2009</v>
      </c>
      <c r="B2933">
        <v>202480</v>
      </c>
      <c r="C2933" t="s">
        <v>300</v>
      </c>
      <c r="D2933" t="s">
        <v>296</v>
      </c>
      <c r="E2933">
        <f t="shared" si="45"/>
        <v>1</v>
      </c>
      <c r="F2933">
        <f>IF(ISNA(VLOOKUP(B2933,criteria!$U$2:$U$174,1,0)),0,1)</f>
        <v>1</v>
      </c>
      <c r="G2933">
        <v>0.7319030461840812</v>
      </c>
      <c r="H2933">
        <v>0.19098232266726337</v>
      </c>
      <c r="I2933">
        <v>12212</v>
      </c>
      <c r="J2933">
        <v>8938</v>
      </c>
      <c r="K2933">
        <v>1706</v>
      </c>
      <c r="L2933">
        <v>1</v>
      </c>
      <c r="M2933">
        <v>1707</v>
      </c>
      <c r="N2933">
        <v>45469</v>
      </c>
      <c r="O2933" t="s">
        <v>282</v>
      </c>
      <c r="P2933" t="s">
        <v>50</v>
      </c>
      <c r="Q2933" t="s">
        <v>51</v>
      </c>
      <c r="R2933">
        <v>-84.180199999999999</v>
      </c>
      <c r="S2933">
        <v>39.740299999999998</v>
      </c>
      <c r="V2933">
        <v>245226000</v>
      </c>
      <c r="W2933">
        <v>167767008</v>
      </c>
      <c r="Z2933">
        <v>75161000</v>
      </c>
      <c r="AA2933">
        <v>13024000</v>
      </c>
      <c r="AB2933">
        <v>40192000</v>
      </c>
      <c r="AC2933">
        <v>3713000</v>
      </c>
      <c r="AF2933">
        <v>427284000</v>
      </c>
      <c r="AG2933">
        <v>104834000</v>
      </c>
      <c r="AH2933">
        <v>91155000</v>
      </c>
      <c r="AI2933">
        <v>204000</v>
      </c>
      <c r="AJ2933">
        <v>91359000</v>
      </c>
      <c r="AK2933">
        <v>39163000</v>
      </c>
      <c r="AL2933">
        <v>22356000</v>
      </c>
      <c r="AM2933">
        <v>361684000</v>
      </c>
      <c r="AN2933">
        <v>144018000</v>
      </c>
      <c r="AO2933">
        <v>51398000</v>
      </c>
      <c r="AP2933">
        <v>328968000</v>
      </c>
      <c r="AQ2933">
        <v>355550016</v>
      </c>
      <c r="AR2933">
        <v>427284000</v>
      </c>
      <c r="AS2933">
        <v>361684000</v>
      </c>
      <c r="AT2933">
        <v>1377</v>
      </c>
      <c r="AU2933">
        <v>0.76300000000000001</v>
      </c>
      <c r="AW2933">
        <v>5.0840999999999997E-2</v>
      </c>
      <c r="AX2933">
        <v>0.51911300000000005</v>
      </c>
      <c r="AY2933">
        <v>1.6819600000000001E-2</v>
      </c>
      <c r="AZ2933">
        <v>98996</v>
      </c>
    </row>
    <row r="2934" spans="1:52">
      <c r="A2934">
        <v>2010</v>
      </c>
      <c r="B2934">
        <v>202480</v>
      </c>
      <c r="C2934" t="s">
        <v>300</v>
      </c>
      <c r="D2934" t="s">
        <v>296</v>
      </c>
      <c r="E2934">
        <f t="shared" si="45"/>
        <v>1</v>
      </c>
      <c r="F2934">
        <f>IF(ISNA(VLOOKUP(B2934,criteria!$U$2:$U$174,1,0)),0,1)</f>
        <v>1</v>
      </c>
      <c r="G2934">
        <v>0.77211031382380912</v>
      </c>
      <c r="H2934">
        <v>0.23076923076923078</v>
      </c>
      <c r="I2934">
        <v>11567</v>
      </c>
      <c r="J2934">
        <v>8931</v>
      </c>
      <c r="K2934">
        <v>2060</v>
      </c>
      <c r="L2934">
        <v>1</v>
      </c>
      <c r="M2934">
        <v>2061</v>
      </c>
      <c r="N2934">
        <v>45469</v>
      </c>
      <c r="O2934" t="s">
        <v>282</v>
      </c>
      <c r="P2934" t="s">
        <v>50</v>
      </c>
      <c r="Q2934" t="s">
        <v>51</v>
      </c>
      <c r="R2934">
        <v>-84.180099999999996</v>
      </c>
      <c r="S2934">
        <v>39.740299999999998</v>
      </c>
      <c r="V2934">
        <v>264286000</v>
      </c>
      <c r="W2934">
        <v>174759008</v>
      </c>
      <c r="Z2934">
        <v>72648000</v>
      </c>
      <c r="AA2934">
        <v>11631000</v>
      </c>
      <c r="AB2934">
        <v>33589000</v>
      </c>
      <c r="AC2934">
        <v>5889000</v>
      </c>
      <c r="AF2934">
        <v>470360000</v>
      </c>
      <c r="AG2934">
        <v>105169000</v>
      </c>
      <c r="AH2934">
        <v>88957000</v>
      </c>
      <c r="AI2934">
        <v>273000</v>
      </c>
      <c r="AJ2934">
        <v>89230000</v>
      </c>
      <c r="AK2934">
        <v>39977000</v>
      </c>
      <c r="AL2934">
        <v>23571000</v>
      </c>
      <c r="AM2934">
        <v>370249984</v>
      </c>
      <c r="AN2934">
        <v>148668000</v>
      </c>
      <c r="AO2934">
        <v>52596000</v>
      </c>
      <c r="AP2934">
        <v>355550016</v>
      </c>
      <c r="AQ2934">
        <v>423419008</v>
      </c>
      <c r="AR2934">
        <v>470360000</v>
      </c>
      <c r="AS2934">
        <v>370249984</v>
      </c>
      <c r="AT2934">
        <v>1460</v>
      </c>
      <c r="AU2934">
        <v>0.74099999999999999</v>
      </c>
      <c r="AW2934">
        <v>4.4943799999999999E-2</v>
      </c>
      <c r="AX2934">
        <v>0.51985000000000003</v>
      </c>
      <c r="AY2934">
        <v>1.4981299999999999E-2</v>
      </c>
      <c r="AZ2934">
        <v>100261</v>
      </c>
    </row>
    <row r="2935" spans="1:52">
      <c r="A2935">
        <v>2011</v>
      </c>
      <c r="B2935">
        <v>202480</v>
      </c>
      <c r="C2935" t="s">
        <v>300</v>
      </c>
      <c r="D2935" t="s">
        <v>296</v>
      </c>
      <c r="E2935">
        <f t="shared" si="45"/>
        <v>1</v>
      </c>
      <c r="F2935">
        <f>IF(ISNA(VLOOKUP(B2935,criteria!$U$2:$U$174,1,0)),0,1)</f>
        <v>1</v>
      </c>
      <c r="G2935">
        <v>0.75483189865194089</v>
      </c>
      <c r="H2935">
        <v>0.21947283485745026</v>
      </c>
      <c r="I2935">
        <v>12314</v>
      </c>
      <c r="J2935">
        <v>9295</v>
      </c>
      <c r="K2935">
        <v>2040</v>
      </c>
      <c r="L2935">
        <v>0</v>
      </c>
      <c r="M2935">
        <v>2040</v>
      </c>
      <c r="N2935">
        <v>45469</v>
      </c>
      <c r="O2935" t="s">
        <v>282</v>
      </c>
      <c r="P2935" t="s">
        <v>50</v>
      </c>
      <c r="Q2935" t="s">
        <v>51</v>
      </c>
      <c r="R2935">
        <v>-84.173699999999997</v>
      </c>
      <c r="S2935">
        <v>39.736899999999999</v>
      </c>
      <c r="T2935">
        <v>2.4E-2</v>
      </c>
      <c r="U2935">
        <v>1823</v>
      </c>
      <c r="V2935">
        <v>281240992</v>
      </c>
      <c r="W2935">
        <v>188468992</v>
      </c>
      <c r="Z2935">
        <v>67434000</v>
      </c>
      <c r="AA2935">
        <v>5468000</v>
      </c>
      <c r="AB2935">
        <v>41255000</v>
      </c>
      <c r="AC2935">
        <v>6091000</v>
      </c>
      <c r="AF2935">
        <v>381414016</v>
      </c>
      <c r="AG2935">
        <v>112648000</v>
      </c>
      <c r="AH2935">
        <v>82745000</v>
      </c>
      <c r="AI2935">
        <v>223000</v>
      </c>
      <c r="AJ2935">
        <v>82968000</v>
      </c>
      <c r="AK2935">
        <v>38482000</v>
      </c>
      <c r="AL2935">
        <v>24184000</v>
      </c>
      <c r="AM2935">
        <v>377595008</v>
      </c>
      <c r="AN2935">
        <v>153455008</v>
      </c>
      <c r="AO2935">
        <v>55726000</v>
      </c>
      <c r="AP2935">
        <v>423419008</v>
      </c>
      <c r="AQ2935">
        <v>407358016</v>
      </c>
      <c r="AR2935">
        <v>381414016</v>
      </c>
      <c r="AS2935">
        <v>377595008</v>
      </c>
      <c r="AT2935">
        <v>1356</v>
      </c>
      <c r="AU2935">
        <v>0.78</v>
      </c>
      <c r="AW2935">
        <v>3.7090400000000003E-2</v>
      </c>
      <c r="AX2935">
        <v>0.51926499999999998</v>
      </c>
      <c r="AY2935">
        <v>1.11631E-2</v>
      </c>
      <c r="AZ2935">
        <v>101865</v>
      </c>
    </row>
    <row r="2936" spans="1:52">
      <c r="A2936">
        <v>2012</v>
      </c>
      <c r="B2936">
        <v>202480</v>
      </c>
      <c r="C2936" t="s">
        <v>300</v>
      </c>
      <c r="D2936" t="s">
        <v>296</v>
      </c>
      <c r="E2936">
        <f t="shared" si="45"/>
        <v>1</v>
      </c>
      <c r="F2936">
        <f>IF(ISNA(VLOOKUP(B2936,criteria!$U$2:$U$174,1,0)),0,1)</f>
        <v>1</v>
      </c>
      <c r="G2936">
        <v>0.55201642275346008</v>
      </c>
      <c r="H2936">
        <v>0.24520153550863724</v>
      </c>
      <c r="I2936">
        <v>15101</v>
      </c>
      <c r="J2936">
        <v>8336</v>
      </c>
      <c r="K2936">
        <v>2043</v>
      </c>
      <c r="L2936">
        <v>1</v>
      </c>
      <c r="M2936">
        <v>2044</v>
      </c>
      <c r="N2936">
        <v>45469</v>
      </c>
      <c r="O2936" t="s">
        <v>282</v>
      </c>
      <c r="P2936" t="s">
        <v>50</v>
      </c>
      <c r="Q2936" t="s">
        <v>51</v>
      </c>
      <c r="R2936">
        <v>-84.173699999999997</v>
      </c>
      <c r="S2936">
        <v>39.736899999999999</v>
      </c>
      <c r="T2936">
        <v>3.2000000000000001E-2</v>
      </c>
      <c r="U2936">
        <v>1943</v>
      </c>
      <c r="V2936">
        <v>302255008</v>
      </c>
      <c r="W2936">
        <v>199552000</v>
      </c>
      <c r="Z2936">
        <v>67953000</v>
      </c>
      <c r="AA2936">
        <v>9354000</v>
      </c>
      <c r="AB2936">
        <v>49614000</v>
      </c>
      <c r="AF2936">
        <v>484620000</v>
      </c>
      <c r="AG2936">
        <v>118246000</v>
      </c>
      <c r="AH2936">
        <v>83851000</v>
      </c>
      <c r="AI2936">
        <v>214000</v>
      </c>
      <c r="AJ2936">
        <v>84065000</v>
      </c>
      <c r="AK2936">
        <v>40042000</v>
      </c>
      <c r="AL2936">
        <v>26102000</v>
      </c>
      <c r="AM2936">
        <v>400472992</v>
      </c>
      <c r="AN2936">
        <v>159836000</v>
      </c>
      <c r="AO2936">
        <v>58195000</v>
      </c>
      <c r="AP2936">
        <v>407358016</v>
      </c>
      <c r="AQ2936">
        <v>450612000</v>
      </c>
      <c r="AR2936">
        <v>484620000</v>
      </c>
      <c r="AS2936">
        <v>400472992</v>
      </c>
      <c r="AT2936">
        <v>1353</v>
      </c>
      <c r="AU2936">
        <v>0.76700000000000002</v>
      </c>
      <c r="AW2936">
        <v>2.9205200000000001E-2</v>
      </c>
      <c r="AX2936">
        <v>0.50942699999999996</v>
      </c>
      <c r="AY2936">
        <v>1.03512E-2</v>
      </c>
      <c r="AZ2936">
        <v>107804</v>
      </c>
    </row>
    <row r="2937" spans="1:52">
      <c r="A2937">
        <v>2013</v>
      </c>
      <c r="B2937">
        <v>202480</v>
      </c>
      <c r="C2937" t="s">
        <v>300</v>
      </c>
      <c r="D2937" t="s">
        <v>296</v>
      </c>
      <c r="E2937">
        <f t="shared" si="45"/>
        <v>1</v>
      </c>
      <c r="F2937">
        <f>IF(ISNA(VLOOKUP(B2937,criteria!$U$2:$U$174,1,0)),0,1)</f>
        <v>1</v>
      </c>
      <c r="G2937">
        <v>0.52974107767669698</v>
      </c>
      <c r="H2937">
        <v>0.21148072535126697</v>
      </c>
      <c r="I2937">
        <v>15719</v>
      </c>
      <c r="J2937">
        <v>8327</v>
      </c>
      <c r="K2937">
        <v>1761</v>
      </c>
      <c r="L2937">
        <v>0</v>
      </c>
      <c r="M2937">
        <v>1761</v>
      </c>
      <c r="N2937">
        <v>45469</v>
      </c>
      <c r="O2937" t="s">
        <v>282</v>
      </c>
      <c r="P2937" t="s">
        <v>50</v>
      </c>
      <c r="Q2937" t="s">
        <v>51</v>
      </c>
      <c r="R2937">
        <v>-84.173699999999997</v>
      </c>
      <c r="S2937">
        <v>39.736899999999999</v>
      </c>
      <c r="T2937">
        <v>0.02</v>
      </c>
      <c r="U2937">
        <v>2130</v>
      </c>
      <c r="V2937">
        <v>313776992</v>
      </c>
      <c r="W2937">
        <v>206319008</v>
      </c>
      <c r="Z2937">
        <v>64143000</v>
      </c>
      <c r="AA2937">
        <v>9754000</v>
      </c>
      <c r="AB2937">
        <v>58104000</v>
      </c>
      <c r="AF2937">
        <v>533476000</v>
      </c>
      <c r="AG2937">
        <v>116788000</v>
      </c>
      <c r="AH2937">
        <v>86413000</v>
      </c>
      <c r="AI2937">
        <v>211000</v>
      </c>
      <c r="AJ2937">
        <v>86624000</v>
      </c>
      <c r="AK2937">
        <v>40514000</v>
      </c>
      <c r="AL2937">
        <v>28105000</v>
      </c>
      <c r="AM2937">
        <v>405696000</v>
      </c>
      <c r="AN2937">
        <v>161175008</v>
      </c>
      <c r="AO2937">
        <v>59136000</v>
      </c>
      <c r="AP2937">
        <v>450612000</v>
      </c>
      <c r="AQ2937">
        <v>518164000</v>
      </c>
      <c r="AR2937">
        <v>533476000</v>
      </c>
      <c r="AS2937">
        <v>405696000</v>
      </c>
      <c r="AT2937">
        <v>1509</v>
      </c>
      <c r="AU2937">
        <v>0.76</v>
      </c>
      <c r="AW2937">
        <v>2.99501E-2</v>
      </c>
      <c r="AX2937">
        <v>0.51747100000000001</v>
      </c>
      <c r="AY2937">
        <v>1.1647299999999999E-2</v>
      </c>
      <c r="AZ2937">
        <v>111584</v>
      </c>
    </row>
    <row r="2938" spans="1:52">
      <c r="A2938">
        <v>2014</v>
      </c>
      <c r="B2938">
        <v>202480</v>
      </c>
      <c r="C2938" t="s">
        <v>300</v>
      </c>
      <c r="D2938" t="s">
        <v>296</v>
      </c>
      <c r="E2938">
        <f t="shared" si="45"/>
        <v>1</v>
      </c>
      <c r="F2938">
        <f>IF(ISNA(VLOOKUP(B2938,criteria!$U$2:$U$174,1,0)),0,1)</f>
        <v>1</v>
      </c>
      <c r="G2938">
        <v>0.59012723845428838</v>
      </c>
      <c r="H2938">
        <v>0.21690956278698342</v>
      </c>
      <c r="I2938">
        <v>16976</v>
      </c>
      <c r="J2938">
        <v>10018</v>
      </c>
      <c r="K2938">
        <v>2172</v>
      </c>
      <c r="L2938">
        <v>1</v>
      </c>
      <c r="M2938">
        <v>2173</v>
      </c>
      <c r="N2938">
        <v>45469</v>
      </c>
      <c r="O2938" t="s">
        <v>282</v>
      </c>
      <c r="P2938" t="s">
        <v>50</v>
      </c>
      <c r="Q2938" t="s">
        <v>51</v>
      </c>
      <c r="R2938">
        <v>-84.173699999999997</v>
      </c>
      <c r="S2938">
        <v>39.736899999999999</v>
      </c>
      <c r="T2938">
        <v>1.9E-2</v>
      </c>
      <c r="U2938">
        <v>2199</v>
      </c>
      <c r="V2938">
        <v>343881984</v>
      </c>
      <c r="W2938">
        <v>215152000</v>
      </c>
      <c r="Z2938">
        <v>79638000</v>
      </c>
      <c r="AA2938">
        <v>8832000</v>
      </c>
      <c r="AB2938">
        <v>45091000</v>
      </c>
      <c r="AC2938">
        <v>8299000</v>
      </c>
      <c r="AF2938">
        <v>469465984</v>
      </c>
      <c r="AG2938">
        <v>120843000</v>
      </c>
      <c r="AH2938">
        <v>97034000</v>
      </c>
      <c r="AI2938">
        <v>220000</v>
      </c>
      <c r="AJ2938">
        <v>97254000</v>
      </c>
      <c r="AK2938">
        <v>41916000</v>
      </c>
      <c r="AL2938">
        <v>29508000</v>
      </c>
      <c r="AM2938">
        <v>435315008</v>
      </c>
      <c r="AN2938">
        <v>171176992</v>
      </c>
      <c r="AO2938">
        <v>65268000</v>
      </c>
      <c r="AP2938">
        <v>518164000</v>
      </c>
      <c r="AQ2938">
        <v>500407008</v>
      </c>
      <c r="AR2938">
        <v>469465984</v>
      </c>
      <c r="AS2938">
        <v>435315008</v>
      </c>
      <c r="AT2938">
        <v>1332</v>
      </c>
      <c r="AU2938">
        <v>0.78700000000000003</v>
      </c>
      <c r="AW2938">
        <v>3.0179399999999999E-2</v>
      </c>
      <c r="AX2938">
        <v>0.50407800000000003</v>
      </c>
      <c r="AY2938">
        <v>1.1011399999999999E-2</v>
      </c>
      <c r="AZ2938">
        <v>111489</v>
      </c>
    </row>
    <row r="2939" spans="1:52">
      <c r="A2939">
        <v>2015</v>
      </c>
      <c r="B2939">
        <v>202480</v>
      </c>
      <c r="C2939" t="s">
        <v>300</v>
      </c>
      <c r="D2939" t="s">
        <v>296</v>
      </c>
      <c r="E2939">
        <f t="shared" si="45"/>
        <v>1</v>
      </c>
      <c r="F2939">
        <f>IF(ISNA(VLOOKUP(B2939,criteria!$U$2:$U$174,1,0)),0,1)</f>
        <v>1</v>
      </c>
      <c r="G2939">
        <v>0.57520037718057515</v>
      </c>
      <c r="H2939">
        <v>0.21956967213114753</v>
      </c>
      <c r="I2939">
        <v>16968</v>
      </c>
      <c r="J2939">
        <v>9760</v>
      </c>
      <c r="K2939">
        <v>2138</v>
      </c>
      <c r="L2939">
        <v>5</v>
      </c>
      <c r="M2939">
        <v>2143</v>
      </c>
      <c r="N2939">
        <v>45469</v>
      </c>
      <c r="O2939" t="s">
        <v>282</v>
      </c>
      <c r="P2939" t="s">
        <v>50</v>
      </c>
      <c r="Q2939" t="s">
        <v>51</v>
      </c>
      <c r="R2939">
        <v>-84.173699999999997</v>
      </c>
      <c r="S2939">
        <v>39.736899999999999</v>
      </c>
      <c r="T2939">
        <v>2.1000000000000001E-2</v>
      </c>
      <c r="U2939">
        <v>2139</v>
      </c>
      <c r="V2939">
        <v>365696992</v>
      </c>
      <c r="W2939">
        <v>216748992</v>
      </c>
      <c r="Z2939">
        <v>104182000</v>
      </c>
      <c r="AA2939">
        <v>4788000</v>
      </c>
      <c r="AB2939">
        <v>31551000</v>
      </c>
      <c r="AC2939">
        <v>6340000</v>
      </c>
      <c r="AF2939">
        <v>467728992</v>
      </c>
      <c r="AG2939">
        <v>125436000</v>
      </c>
      <c r="AH2939">
        <v>112774000</v>
      </c>
      <c r="AI2939">
        <v>211000</v>
      </c>
      <c r="AJ2939">
        <v>112985000</v>
      </c>
      <c r="AK2939">
        <v>42354000</v>
      </c>
      <c r="AL2939">
        <v>30108000</v>
      </c>
      <c r="AM2939">
        <v>462427008</v>
      </c>
      <c r="AN2939">
        <v>183444992</v>
      </c>
      <c r="AO2939">
        <v>61775000</v>
      </c>
      <c r="AP2939">
        <v>500407008</v>
      </c>
      <c r="AQ2939">
        <v>473123008</v>
      </c>
      <c r="AR2939">
        <v>467728992</v>
      </c>
      <c r="AS2939">
        <v>462427008</v>
      </c>
      <c r="AT2939">
        <v>1527</v>
      </c>
      <c r="AU2939">
        <v>0.753</v>
      </c>
      <c r="AW2939">
        <v>2.1859900000000002E-2</v>
      </c>
      <c r="AX2939">
        <v>0.499444</v>
      </c>
      <c r="AY2939">
        <v>7.0396399999999998E-3</v>
      </c>
      <c r="AZ2939">
        <v>113115</v>
      </c>
    </row>
    <row r="2940" spans="1:52">
      <c r="A2940">
        <v>2016</v>
      </c>
      <c r="B2940">
        <v>202480</v>
      </c>
      <c r="C2940" t="s">
        <v>300</v>
      </c>
      <c r="D2940" t="s">
        <v>296</v>
      </c>
      <c r="E2940">
        <f t="shared" si="45"/>
        <v>1</v>
      </c>
      <c r="F2940">
        <f>IF(ISNA(VLOOKUP(B2940,criteria!$U$2:$U$174,1,0)),0,1)</f>
        <v>1</v>
      </c>
      <c r="G2940">
        <v>0.60347885792756195</v>
      </c>
      <c r="H2940">
        <v>0.17493126007395468</v>
      </c>
      <c r="I2940">
        <v>17477</v>
      </c>
      <c r="J2940">
        <v>10547</v>
      </c>
      <c r="K2940">
        <v>1844</v>
      </c>
      <c r="L2940">
        <v>1</v>
      </c>
      <c r="M2940">
        <v>1845</v>
      </c>
      <c r="N2940">
        <v>45469</v>
      </c>
      <c r="O2940" t="s">
        <v>282</v>
      </c>
      <c r="P2940" t="s">
        <v>50</v>
      </c>
      <c r="Q2940" t="s">
        <v>51</v>
      </c>
      <c r="R2940">
        <v>-84.176100000000005</v>
      </c>
      <c r="S2940">
        <v>39.7395</v>
      </c>
      <c r="T2940">
        <v>1.9E-2</v>
      </c>
      <c r="U2940">
        <v>1980</v>
      </c>
      <c r="V2940">
        <v>363876992</v>
      </c>
      <c r="W2940">
        <v>197480000</v>
      </c>
      <c r="Z2940">
        <v>121595000</v>
      </c>
      <c r="AA2940">
        <v>4465000</v>
      </c>
      <c r="AB2940">
        <v>63433000</v>
      </c>
      <c r="AC2940">
        <v>8761000</v>
      </c>
      <c r="AF2940">
        <v>610830016</v>
      </c>
      <c r="AG2940">
        <v>128100000</v>
      </c>
      <c r="AH2940">
        <v>132715000</v>
      </c>
      <c r="AI2940">
        <v>213000</v>
      </c>
      <c r="AJ2940">
        <v>132928000</v>
      </c>
      <c r="AK2940">
        <v>40981000</v>
      </c>
      <c r="AL2940">
        <v>30685000</v>
      </c>
      <c r="AM2940">
        <v>492508000</v>
      </c>
      <c r="AN2940">
        <v>192648992</v>
      </c>
      <c r="AO2940">
        <v>64911000</v>
      </c>
      <c r="AP2940">
        <v>473123008</v>
      </c>
      <c r="AQ2940">
        <v>524185984</v>
      </c>
      <c r="AR2940">
        <v>610830016</v>
      </c>
      <c r="AS2940">
        <v>492508000</v>
      </c>
      <c r="AT2940">
        <v>1535</v>
      </c>
      <c r="AU2940">
        <v>0.78700000000000003</v>
      </c>
      <c r="AW2940">
        <v>2.0025000000000001E-2</v>
      </c>
      <c r="AX2940">
        <v>0.51981599999999994</v>
      </c>
      <c r="AY2940">
        <v>6.2578199999999999E-3</v>
      </c>
      <c r="AZ2940">
        <v>114495</v>
      </c>
    </row>
    <row r="2941" spans="1:52">
      <c r="A2941">
        <v>2017</v>
      </c>
      <c r="B2941">
        <v>202480</v>
      </c>
      <c r="C2941" t="s">
        <v>300</v>
      </c>
      <c r="D2941" t="s">
        <v>296</v>
      </c>
      <c r="E2941">
        <f t="shared" si="45"/>
        <v>1</v>
      </c>
      <c r="F2941">
        <f>IF(ISNA(VLOOKUP(B2941,criteria!$U$2:$U$174,1,0)),0,1)</f>
        <v>1</v>
      </c>
      <c r="G2941">
        <v>0.71678584870154305</v>
      </c>
      <c r="H2941">
        <v>0.19480178524547126</v>
      </c>
      <c r="I2941">
        <v>15942</v>
      </c>
      <c r="J2941">
        <v>11427</v>
      </c>
      <c r="K2941">
        <v>2225</v>
      </c>
      <c r="L2941">
        <v>1</v>
      </c>
      <c r="M2941">
        <v>2226</v>
      </c>
      <c r="N2941">
        <v>45469</v>
      </c>
      <c r="O2941" t="s">
        <v>282</v>
      </c>
      <c r="P2941" t="s">
        <v>50</v>
      </c>
      <c r="Q2941" t="s">
        <v>51</v>
      </c>
      <c r="R2941">
        <v>-84.176100000000005</v>
      </c>
      <c r="S2941">
        <v>39.7395</v>
      </c>
      <c r="T2941">
        <v>1.4E-2</v>
      </c>
      <c r="U2941">
        <v>1933</v>
      </c>
      <c r="V2941">
        <v>386440992</v>
      </c>
      <c r="W2941">
        <v>197636992</v>
      </c>
      <c r="Z2941">
        <v>135940000</v>
      </c>
      <c r="AA2941">
        <v>13202000</v>
      </c>
      <c r="AB2941">
        <v>67735000</v>
      </c>
      <c r="AF2941">
        <v>600518976</v>
      </c>
      <c r="AG2941">
        <v>128774000</v>
      </c>
      <c r="AH2941">
        <v>147596992</v>
      </c>
      <c r="AI2941">
        <v>241000</v>
      </c>
      <c r="AJ2941">
        <v>147837984</v>
      </c>
      <c r="AK2941">
        <v>43598000</v>
      </c>
      <c r="AL2941">
        <v>28788000</v>
      </c>
      <c r="AM2941">
        <v>527099008</v>
      </c>
      <c r="AN2941">
        <v>205310000</v>
      </c>
      <c r="AO2941">
        <v>67584000</v>
      </c>
      <c r="AP2941">
        <v>524185984</v>
      </c>
      <c r="AQ2941">
        <v>567310976</v>
      </c>
      <c r="AR2941">
        <v>600518976</v>
      </c>
      <c r="AS2941">
        <v>527099008</v>
      </c>
    </row>
    <row r="2942" spans="1:52">
      <c r="A2942">
        <v>1990</v>
      </c>
      <c r="B2942">
        <v>203517</v>
      </c>
      <c r="C2942" t="s">
        <v>354</v>
      </c>
      <c r="D2942" t="s">
        <v>296</v>
      </c>
      <c r="E2942">
        <f t="shared" si="45"/>
        <v>0</v>
      </c>
      <c r="F2942">
        <f>IF(ISNA(VLOOKUP(B2942,criteria!$U$2:$U$174,1,0)),0,1)</f>
        <v>1</v>
      </c>
      <c r="G2942" t="s">
        <v>636</v>
      </c>
      <c r="H2942" t="s">
        <v>636</v>
      </c>
      <c r="N2942">
        <v>44242</v>
      </c>
      <c r="O2942" t="s">
        <v>282</v>
      </c>
      <c r="V2942">
        <v>65113184</v>
      </c>
      <c r="Y2942">
        <v>266666</v>
      </c>
      <c r="Z2942">
        <v>19904440</v>
      </c>
      <c r="AA2942">
        <v>73983520</v>
      </c>
      <c r="AB2942">
        <v>2436042</v>
      </c>
      <c r="AC2942">
        <v>5548362</v>
      </c>
      <c r="AF2942">
        <v>216099024</v>
      </c>
      <c r="AG2942">
        <v>85632600</v>
      </c>
      <c r="AH2942">
        <v>7781260</v>
      </c>
      <c r="AI2942">
        <v>4937486</v>
      </c>
      <c r="AJ2942">
        <v>12718746</v>
      </c>
      <c r="AK2942">
        <v>15904932</v>
      </c>
      <c r="AL2942">
        <v>12612025</v>
      </c>
      <c r="AM2942">
        <v>222566416</v>
      </c>
      <c r="AN2942">
        <v>95067280</v>
      </c>
      <c r="AO2942">
        <v>30951024</v>
      </c>
    </row>
    <row r="2943" spans="1:52">
      <c r="A2943">
        <v>1991</v>
      </c>
      <c r="B2943">
        <v>203517</v>
      </c>
      <c r="C2943" t="s">
        <v>354</v>
      </c>
      <c r="D2943" t="s">
        <v>296</v>
      </c>
      <c r="E2943">
        <f t="shared" si="45"/>
        <v>0</v>
      </c>
      <c r="F2943">
        <f>IF(ISNA(VLOOKUP(B2943,criteria!$U$2:$U$174,1,0)),0,1)</f>
        <v>1</v>
      </c>
      <c r="G2943" t="s">
        <v>636</v>
      </c>
      <c r="H2943" t="s">
        <v>636</v>
      </c>
      <c r="N2943">
        <v>442420001</v>
      </c>
      <c r="O2943" t="s">
        <v>282</v>
      </c>
      <c r="V2943">
        <v>70781552</v>
      </c>
      <c r="Y2943">
        <v>178242</v>
      </c>
      <c r="Z2943">
        <v>23693352</v>
      </c>
      <c r="AA2943">
        <v>72164688</v>
      </c>
      <c r="AB2943">
        <v>3044767</v>
      </c>
      <c r="AC2943">
        <v>5739313</v>
      </c>
      <c r="AF2943">
        <v>225019776</v>
      </c>
      <c r="AG2943">
        <v>87990128</v>
      </c>
      <c r="AH2943">
        <v>9725071</v>
      </c>
      <c r="AI2943">
        <v>5314483</v>
      </c>
      <c r="AJ2943">
        <v>15039554</v>
      </c>
      <c r="AK2943">
        <v>16852068</v>
      </c>
      <c r="AL2943">
        <v>12784565</v>
      </c>
      <c r="AM2943">
        <v>232610752</v>
      </c>
      <c r="AN2943">
        <v>99522408</v>
      </c>
      <c r="AO2943">
        <v>32534542</v>
      </c>
    </row>
    <row r="2944" spans="1:52">
      <c r="A2944">
        <v>1992</v>
      </c>
      <c r="B2944">
        <v>203517</v>
      </c>
      <c r="C2944" t="s">
        <v>354</v>
      </c>
      <c r="D2944" t="s">
        <v>296</v>
      </c>
      <c r="E2944">
        <f t="shared" si="45"/>
        <v>0</v>
      </c>
      <c r="F2944">
        <f>IF(ISNA(VLOOKUP(B2944,criteria!$U$2:$U$174,1,0)),0,1)</f>
        <v>1</v>
      </c>
      <c r="G2944" t="s">
        <v>636</v>
      </c>
      <c r="H2944" t="s">
        <v>636</v>
      </c>
      <c r="N2944">
        <v>442420001</v>
      </c>
      <c r="O2944" t="s">
        <v>282</v>
      </c>
      <c r="V2944">
        <v>76837272</v>
      </c>
      <c r="Y2944">
        <v>40417</v>
      </c>
      <c r="Z2944">
        <v>25939128</v>
      </c>
      <c r="AA2944">
        <v>67677048</v>
      </c>
      <c r="AB2944">
        <v>3179052</v>
      </c>
      <c r="AC2944">
        <v>3578830</v>
      </c>
      <c r="AF2944">
        <v>225398928</v>
      </c>
      <c r="AG2944">
        <v>84954304</v>
      </c>
      <c r="AH2944">
        <v>9586916</v>
      </c>
      <c r="AI2944">
        <v>4806031</v>
      </c>
      <c r="AJ2944">
        <v>14392947</v>
      </c>
      <c r="AK2944">
        <v>15483586</v>
      </c>
      <c r="AL2944">
        <v>12189719</v>
      </c>
      <c r="AM2944">
        <v>223922496</v>
      </c>
      <c r="AN2944">
        <v>94794976</v>
      </c>
      <c r="AO2944">
        <v>32617544</v>
      </c>
    </row>
    <row r="2945" spans="1:52">
      <c r="A2945">
        <v>1993</v>
      </c>
      <c r="B2945">
        <v>203517</v>
      </c>
      <c r="C2945" t="s">
        <v>341</v>
      </c>
      <c r="D2945" t="s">
        <v>296</v>
      </c>
      <c r="E2945">
        <f t="shared" si="45"/>
        <v>0</v>
      </c>
      <c r="F2945">
        <f>IF(ISNA(VLOOKUP(B2945,criteria!$U$2:$U$174,1,0)),0,1)</f>
        <v>1</v>
      </c>
      <c r="G2945" t="s">
        <v>636</v>
      </c>
      <c r="H2945" t="s">
        <v>636</v>
      </c>
      <c r="N2945">
        <v>442420001</v>
      </c>
      <c r="O2945" t="s">
        <v>282</v>
      </c>
      <c r="V2945">
        <v>76513856</v>
      </c>
      <c r="Y2945">
        <v>164260</v>
      </c>
      <c r="Z2945">
        <v>24954926</v>
      </c>
      <c r="AA2945">
        <v>71396240</v>
      </c>
      <c r="AB2945">
        <v>3781744</v>
      </c>
      <c r="AC2945">
        <v>4307233</v>
      </c>
      <c r="AF2945">
        <v>226992880</v>
      </c>
      <c r="AG2945">
        <v>84992480</v>
      </c>
      <c r="AH2945">
        <v>9297405</v>
      </c>
      <c r="AI2945">
        <v>5186597</v>
      </c>
      <c r="AJ2945">
        <v>14484002</v>
      </c>
      <c r="AK2945">
        <v>17491938</v>
      </c>
      <c r="AL2945">
        <v>12685953</v>
      </c>
      <c r="AM2945">
        <v>223758832</v>
      </c>
      <c r="AN2945">
        <v>94960288</v>
      </c>
      <c r="AO2945">
        <v>33791048</v>
      </c>
    </row>
    <row r="2946" spans="1:52">
      <c r="A2946">
        <v>1994</v>
      </c>
      <c r="B2946">
        <v>203517</v>
      </c>
      <c r="C2946" t="s">
        <v>341</v>
      </c>
      <c r="D2946" t="s">
        <v>296</v>
      </c>
      <c r="E2946">
        <f t="shared" ref="E2946:E3009" si="46">IF(M2946&gt;999,1,0)</f>
        <v>0</v>
      </c>
      <c r="F2946">
        <f>IF(ISNA(VLOOKUP(B2946,criteria!$U$2:$U$174,1,0)),0,1)</f>
        <v>1</v>
      </c>
      <c r="G2946" t="s">
        <v>636</v>
      </c>
      <c r="H2946" t="s">
        <v>636</v>
      </c>
      <c r="N2946">
        <v>442420001</v>
      </c>
      <c r="O2946" t="s">
        <v>282</v>
      </c>
      <c r="V2946">
        <v>74543488</v>
      </c>
      <c r="Y2946">
        <v>60230</v>
      </c>
      <c r="Z2946">
        <v>24755102</v>
      </c>
      <c r="AA2946">
        <v>74332232</v>
      </c>
      <c r="AB2946">
        <v>3455281</v>
      </c>
      <c r="AC2946">
        <v>5620446</v>
      </c>
      <c r="AF2946">
        <v>230629376</v>
      </c>
      <c r="AG2946">
        <v>85434776</v>
      </c>
      <c r="AH2946">
        <v>9463911</v>
      </c>
      <c r="AI2946">
        <v>5721606</v>
      </c>
      <c r="AJ2946">
        <v>15185517</v>
      </c>
      <c r="AK2946">
        <v>17438446</v>
      </c>
      <c r="AL2946">
        <v>14368325</v>
      </c>
      <c r="AM2946">
        <v>229005328</v>
      </c>
      <c r="AN2946">
        <v>97394544</v>
      </c>
      <c r="AO2946">
        <v>32430948</v>
      </c>
    </row>
    <row r="2947" spans="1:52">
      <c r="A2947">
        <v>1995</v>
      </c>
      <c r="B2947">
        <v>203517</v>
      </c>
      <c r="C2947" t="s">
        <v>341</v>
      </c>
      <c r="D2947" t="s">
        <v>296</v>
      </c>
      <c r="E2947">
        <f t="shared" si="46"/>
        <v>0</v>
      </c>
      <c r="F2947">
        <f>IF(ISNA(VLOOKUP(B2947,criteria!$U$2:$U$174,1,0)),0,1)</f>
        <v>1</v>
      </c>
      <c r="G2947" t="s">
        <v>636</v>
      </c>
      <c r="H2947" t="s">
        <v>636</v>
      </c>
      <c r="N2947">
        <v>442420001</v>
      </c>
      <c r="O2947" t="s">
        <v>282</v>
      </c>
      <c r="V2947">
        <v>76340560</v>
      </c>
      <c r="Y2947">
        <v>46458</v>
      </c>
      <c r="Z2947">
        <v>25049876</v>
      </c>
      <c r="AA2947">
        <v>83055792</v>
      </c>
      <c r="AB2947">
        <v>3792271</v>
      </c>
      <c r="AC2947">
        <v>5549374</v>
      </c>
      <c r="AF2947">
        <v>242817200</v>
      </c>
      <c r="AG2947">
        <v>83905008</v>
      </c>
      <c r="AH2947">
        <v>10234721</v>
      </c>
      <c r="AI2947">
        <v>6182907</v>
      </c>
      <c r="AJ2947">
        <v>16417628</v>
      </c>
      <c r="AK2947">
        <v>17340908</v>
      </c>
      <c r="AL2947">
        <v>16410188</v>
      </c>
      <c r="AM2947">
        <v>243704672</v>
      </c>
      <c r="AN2947">
        <v>99277424</v>
      </c>
      <c r="AO2947">
        <v>33701944</v>
      </c>
    </row>
    <row r="2948" spans="1:52">
      <c r="A2948">
        <v>1996</v>
      </c>
      <c r="B2948">
        <v>203517</v>
      </c>
      <c r="C2948" t="s">
        <v>341</v>
      </c>
      <c r="D2948" t="s">
        <v>296</v>
      </c>
      <c r="E2948">
        <f t="shared" si="46"/>
        <v>0</v>
      </c>
      <c r="F2948">
        <f>IF(ISNA(VLOOKUP(B2948,criteria!$U$2:$U$174,1,0)),0,1)</f>
        <v>1</v>
      </c>
      <c r="G2948" t="s">
        <v>636</v>
      </c>
      <c r="H2948" t="s">
        <v>636</v>
      </c>
      <c r="N2948">
        <v>442420001</v>
      </c>
      <c r="O2948" t="s">
        <v>282</v>
      </c>
      <c r="V2948">
        <v>77824488</v>
      </c>
      <c r="Y2948">
        <v>59056</v>
      </c>
      <c r="Z2948">
        <v>25397986</v>
      </c>
      <c r="AA2948">
        <v>88721360</v>
      </c>
      <c r="AB2948">
        <v>3326190</v>
      </c>
      <c r="AC2948">
        <v>5685594</v>
      </c>
      <c r="AF2948">
        <v>252699792</v>
      </c>
      <c r="AG2948">
        <v>84236600</v>
      </c>
      <c r="AH2948">
        <v>10532574</v>
      </c>
      <c r="AI2948">
        <v>7037688</v>
      </c>
      <c r="AJ2948">
        <v>17570262</v>
      </c>
      <c r="AK2948">
        <v>18053264</v>
      </c>
      <c r="AL2948">
        <v>16263321</v>
      </c>
      <c r="AM2948">
        <v>250168624</v>
      </c>
      <c r="AN2948">
        <v>101697136</v>
      </c>
      <c r="AO2948">
        <v>32435264</v>
      </c>
      <c r="AP2948">
        <v>21427912</v>
      </c>
      <c r="AQ2948">
        <v>24041010</v>
      </c>
      <c r="AT2948">
        <v>1205</v>
      </c>
      <c r="AU2948">
        <v>0.44800000000000001</v>
      </c>
    </row>
    <row r="2949" spans="1:52">
      <c r="A2949">
        <v>1997</v>
      </c>
      <c r="B2949">
        <v>203517</v>
      </c>
      <c r="C2949" t="s">
        <v>341</v>
      </c>
      <c r="D2949" t="s">
        <v>296</v>
      </c>
      <c r="E2949">
        <f t="shared" si="46"/>
        <v>0</v>
      </c>
      <c r="F2949">
        <f>IF(ISNA(VLOOKUP(B2949,criteria!$U$2:$U$174,1,0)),0,1)</f>
        <v>1</v>
      </c>
      <c r="G2949" t="s">
        <v>636</v>
      </c>
      <c r="H2949" t="s">
        <v>636</v>
      </c>
      <c r="N2949">
        <v>442420001</v>
      </c>
      <c r="O2949" t="s">
        <v>282</v>
      </c>
      <c r="V2949">
        <v>82153120</v>
      </c>
      <c r="Y2949">
        <v>174448</v>
      </c>
      <c r="Z2949">
        <v>27336850</v>
      </c>
      <c r="AA2949">
        <v>92458464</v>
      </c>
      <c r="AB2949">
        <v>4504465</v>
      </c>
      <c r="AC2949">
        <v>5855045</v>
      </c>
      <c r="AF2949">
        <v>263327104</v>
      </c>
      <c r="AG2949">
        <v>88775368</v>
      </c>
      <c r="AH2949">
        <v>11014271</v>
      </c>
      <c r="AI2949">
        <v>8452772</v>
      </c>
      <c r="AJ2949">
        <v>19467044</v>
      </c>
      <c r="AK2949">
        <v>19995622</v>
      </c>
      <c r="AL2949">
        <v>16429257</v>
      </c>
      <c r="AM2949">
        <v>256226800</v>
      </c>
      <c r="AN2949">
        <v>108021056</v>
      </c>
      <c r="AO2949">
        <v>30219248</v>
      </c>
      <c r="AP2949">
        <v>24041010</v>
      </c>
      <c r="AQ2949">
        <v>33121010</v>
      </c>
      <c r="AT2949">
        <v>1091</v>
      </c>
      <c r="AU2949">
        <v>0.42299999999999999</v>
      </c>
      <c r="AW2949">
        <v>0.324463</v>
      </c>
      <c r="AX2949">
        <v>0.64468800000000004</v>
      </c>
      <c r="AY2949">
        <v>0.117189</v>
      </c>
      <c r="AZ2949">
        <v>29293.5</v>
      </c>
    </row>
    <row r="2950" spans="1:52">
      <c r="A2950">
        <v>1998</v>
      </c>
      <c r="B2950">
        <v>203517</v>
      </c>
      <c r="C2950" t="s">
        <v>341</v>
      </c>
      <c r="D2950" t="s">
        <v>296</v>
      </c>
      <c r="E2950">
        <f t="shared" si="46"/>
        <v>0</v>
      </c>
      <c r="F2950">
        <f>IF(ISNA(VLOOKUP(B2950,criteria!$U$2:$U$174,1,0)),0,1)</f>
        <v>1</v>
      </c>
      <c r="G2950" t="s">
        <v>636</v>
      </c>
      <c r="H2950" t="s">
        <v>636</v>
      </c>
      <c r="N2950">
        <v>442420001</v>
      </c>
      <c r="O2950" t="s">
        <v>282</v>
      </c>
      <c r="V2950">
        <v>87031096</v>
      </c>
      <c r="Y2950">
        <v>192055</v>
      </c>
      <c r="Z2950">
        <v>29689364</v>
      </c>
      <c r="AA2950">
        <v>93816928</v>
      </c>
      <c r="AB2950">
        <v>4609497</v>
      </c>
      <c r="AC2950">
        <v>5505970</v>
      </c>
      <c r="AF2950">
        <v>276550304</v>
      </c>
      <c r="AG2950">
        <v>92279320</v>
      </c>
      <c r="AH2950">
        <v>10930277</v>
      </c>
      <c r="AI2950">
        <v>9940863</v>
      </c>
      <c r="AJ2950">
        <v>20871140</v>
      </c>
      <c r="AK2950">
        <v>20064274</v>
      </c>
      <c r="AL2950">
        <v>16734003</v>
      </c>
      <c r="AM2950">
        <v>271345696</v>
      </c>
      <c r="AN2950">
        <v>112235872</v>
      </c>
      <c r="AO2950">
        <v>32510798</v>
      </c>
      <c r="AP2950">
        <v>33121076</v>
      </c>
      <c r="AQ2950">
        <v>39063056</v>
      </c>
      <c r="AT2950">
        <v>1023</v>
      </c>
      <c r="AU2950">
        <v>0.43099999999999999</v>
      </c>
      <c r="AW2950">
        <v>0.29584899999999997</v>
      </c>
      <c r="AX2950">
        <v>0.64408200000000004</v>
      </c>
      <c r="AY2950">
        <v>0.111986</v>
      </c>
      <c r="AZ2950">
        <v>32218</v>
      </c>
    </row>
    <row r="2951" spans="1:52">
      <c r="A2951">
        <v>1999</v>
      </c>
      <c r="B2951">
        <v>203517</v>
      </c>
      <c r="C2951" t="s">
        <v>341</v>
      </c>
      <c r="D2951" t="s">
        <v>296</v>
      </c>
      <c r="E2951">
        <f t="shared" si="46"/>
        <v>0</v>
      </c>
      <c r="F2951">
        <f>IF(ISNA(VLOOKUP(B2951,criteria!$U$2:$U$174,1,0)),0,1)</f>
        <v>1</v>
      </c>
      <c r="G2951" t="s">
        <v>636</v>
      </c>
      <c r="H2951" t="s">
        <v>636</v>
      </c>
      <c r="N2951">
        <v>442420001</v>
      </c>
      <c r="O2951" t="s">
        <v>282</v>
      </c>
      <c r="V2951">
        <v>94503744</v>
      </c>
      <c r="Y2951">
        <v>251273</v>
      </c>
      <c r="Z2951">
        <v>29355298</v>
      </c>
      <c r="AA2951">
        <v>100057952</v>
      </c>
      <c r="AB2951">
        <v>5268256</v>
      </c>
      <c r="AC2951">
        <v>6802934</v>
      </c>
      <c r="AF2951">
        <v>294851680</v>
      </c>
      <c r="AG2951">
        <v>96888120</v>
      </c>
      <c r="AH2951">
        <v>11610269</v>
      </c>
      <c r="AI2951">
        <v>11347804</v>
      </c>
      <c r="AJ2951">
        <v>22958072</v>
      </c>
      <c r="AK2951">
        <v>24552896</v>
      </c>
      <c r="AL2951">
        <v>18726352</v>
      </c>
      <c r="AM2951">
        <v>287979744</v>
      </c>
      <c r="AN2951">
        <v>120480352</v>
      </c>
      <c r="AO2951">
        <v>36182928</v>
      </c>
      <c r="AP2951">
        <v>39063056</v>
      </c>
      <c r="AQ2951">
        <v>42766000</v>
      </c>
      <c r="AT2951">
        <v>883</v>
      </c>
      <c r="AU2951">
        <v>0.42299999999999999</v>
      </c>
      <c r="AW2951">
        <v>0.28137000000000001</v>
      </c>
      <c r="AX2951">
        <v>0.63268000000000002</v>
      </c>
      <c r="AY2951">
        <v>0.11018699999999999</v>
      </c>
      <c r="AZ2951">
        <v>34925</v>
      </c>
    </row>
    <row r="2952" spans="1:52">
      <c r="A2952">
        <v>2000</v>
      </c>
      <c r="B2952">
        <v>203517</v>
      </c>
      <c r="C2952" t="s">
        <v>341</v>
      </c>
      <c r="D2952" t="s">
        <v>296</v>
      </c>
      <c r="E2952">
        <f t="shared" si="46"/>
        <v>0</v>
      </c>
      <c r="F2952">
        <f>IF(ISNA(VLOOKUP(B2952,criteria!$U$2:$U$174,1,0)),0,1)</f>
        <v>1</v>
      </c>
      <c r="G2952" t="s">
        <v>636</v>
      </c>
      <c r="H2952" t="s">
        <v>636</v>
      </c>
      <c r="N2952">
        <v>442420001</v>
      </c>
      <c r="O2952" t="s">
        <v>282</v>
      </c>
      <c r="V2952">
        <v>101940280</v>
      </c>
      <c r="Y2952">
        <v>235722</v>
      </c>
      <c r="Z2952">
        <v>32808828</v>
      </c>
      <c r="AA2952">
        <v>104752336</v>
      </c>
      <c r="AB2952">
        <v>6322477</v>
      </c>
      <c r="AC2952">
        <v>12436986</v>
      </c>
      <c r="AF2952">
        <v>320558528</v>
      </c>
      <c r="AG2952">
        <v>105178104</v>
      </c>
      <c r="AH2952">
        <v>13219105</v>
      </c>
      <c r="AI2952">
        <v>11251707</v>
      </c>
      <c r="AJ2952">
        <v>24470812</v>
      </c>
      <c r="AK2952">
        <v>25029664</v>
      </c>
      <c r="AL2952">
        <v>20088810</v>
      </c>
      <c r="AM2952">
        <v>307953088</v>
      </c>
      <c r="AN2952">
        <v>129844688</v>
      </c>
      <c r="AO2952">
        <v>36739860</v>
      </c>
      <c r="AP2952">
        <v>42766000</v>
      </c>
      <c r="AQ2952">
        <v>43306952</v>
      </c>
      <c r="AT2952">
        <v>1104</v>
      </c>
      <c r="AU2952">
        <v>0.42099999999999999</v>
      </c>
      <c r="AW2952">
        <v>0.276424</v>
      </c>
      <c r="AX2952">
        <v>0.61347200000000002</v>
      </c>
      <c r="AY2952">
        <v>0.104366</v>
      </c>
      <c r="AZ2952">
        <v>37239</v>
      </c>
    </row>
    <row r="2953" spans="1:52">
      <c r="A2953">
        <v>2001</v>
      </c>
      <c r="B2953">
        <v>203517</v>
      </c>
      <c r="C2953" t="s">
        <v>341</v>
      </c>
      <c r="D2953" t="s">
        <v>296</v>
      </c>
      <c r="E2953">
        <f t="shared" si="46"/>
        <v>1</v>
      </c>
      <c r="F2953">
        <f>IF(ISNA(VLOOKUP(B2953,criteria!$U$2:$U$174,1,0)),0,1)</f>
        <v>1</v>
      </c>
      <c r="G2953">
        <v>0.9021043944708067</v>
      </c>
      <c r="H2953">
        <v>0.41772441395082904</v>
      </c>
      <c r="I2953">
        <v>9694</v>
      </c>
      <c r="J2953">
        <v>8745</v>
      </c>
      <c r="K2953">
        <v>3558</v>
      </c>
      <c r="L2953">
        <v>95</v>
      </c>
      <c r="M2953">
        <v>3653</v>
      </c>
      <c r="N2953">
        <v>442420001</v>
      </c>
      <c r="O2953" t="s">
        <v>282</v>
      </c>
      <c r="V2953">
        <v>122025720</v>
      </c>
      <c r="W2953">
        <v>96687720</v>
      </c>
      <c r="Y2953">
        <v>4054859</v>
      </c>
      <c r="Z2953">
        <v>39529984</v>
      </c>
      <c r="AA2953">
        <v>104887104</v>
      </c>
      <c r="AB2953">
        <v>3284000</v>
      </c>
      <c r="AC2953">
        <v>8812833</v>
      </c>
      <c r="AD2953">
        <v>215298704</v>
      </c>
      <c r="AE2953">
        <v>113806296</v>
      </c>
      <c r="AF2953">
        <v>350072000</v>
      </c>
      <c r="AG2953">
        <v>136337200</v>
      </c>
      <c r="AH2953">
        <v>15659090</v>
      </c>
      <c r="AI2953">
        <v>12583476</v>
      </c>
      <c r="AJ2953">
        <v>28242566</v>
      </c>
      <c r="AK2953">
        <v>28458118</v>
      </c>
      <c r="AL2953">
        <v>25909778</v>
      </c>
      <c r="AM2953">
        <v>328094240</v>
      </c>
      <c r="AN2953">
        <v>143152592</v>
      </c>
      <c r="AO2953">
        <v>44431064</v>
      </c>
      <c r="AR2953">
        <v>350072000</v>
      </c>
      <c r="AS2953">
        <v>328094240</v>
      </c>
      <c r="AT2953">
        <v>1202</v>
      </c>
      <c r="AU2953">
        <v>0.46200000000000002</v>
      </c>
      <c r="AW2953">
        <v>0.282808</v>
      </c>
      <c r="AX2953">
        <v>0.61454900000000001</v>
      </c>
      <c r="AY2953">
        <v>0.10927000000000001</v>
      </c>
      <c r="AZ2953">
        <v>38238</v>
      </c>
    </row>
    <row r="2954" spans="1:52">
      <c r="A2954">
        <v>2002</v>
      </c>
      <c r="B2954">
        <v>203517</v>
      </c>
      <c r="C2954" t="s">
        <v>341</v>
      </c>
      <c r="D2954" t="s">
        <v>296</v>
      </c>
      <c r="E2954">
        <f t="shared" si="46"/>
        <v>1</v>
      </c>
      <c r="F2954">
        <f>IF(ISNA(VLOOKUP(B2954,criteria!$U$2:$U$174,1,0)),0,1)</f>
        <v>1</v>
      </c>
      <c r="G2954">
        <v>0.87332368547998074</v>
      </c>
      <c r="H2954">
        <v>0.40598762704374725</v>
      </c>
      <c r="I2954">
        <v>10365</v>
      </c>
      <c r="J2954">
        <v>9052</v>
      </c>
      <c r="K2954">
        <v>3589</v>
      </c>
      <c r="L2954">
        <v>86</v>
      </c>
      <c r="M2954">
        <v>3675</v>
      </c>
      <c r="N2954" t="s">
        <v>302</v>
      </c>
      <c r="O2954" t="s">
        <v>282</v>
      </c>
      <c r="V2954">
        <v>141208928</v>
      </c>
      <c r="W2954">
        <v>120052776</v>
      </c>
      <c r="Y2954">
        <v>4316504</v>
      </c>
      <c r="Z2954">
        <v>44488388</v>
      </c>
      <c r="AA2954">
        <v>104337120</v>
      </c>
      <c r="AB2954">
        <v>7597000</v>
      </c>
      <c r="AC2954">
        <v>7731810</v>
      </c>
      <c r="AD2954">
        <v>250491392</v>
      </c>
      <c r="AE2954">
        <v>115933704</v>
      </c>
      <c r="AF2954">
        <v>378434080</v>
      </c>
      <c r="AG2954">
        <v>145715872</v>
      </c>
      <c r="AH2954">
        <v>18918332</v>
      </c>
      <c r="AI2954">
        <v>13688047</v>
      </c>
      <c r="AJ2954">
        <v>32606380</v>
      </c>
      <c r="AK2954">
        <v>33858604</v>
      </c>
      <c r="AL2954">
        <v>26597184</v>
      </c>
      <c r="AM2954">
        <v>358492160</v>
      </c>
      <c r="AN2954">
        <v>148745920</v>
      </c>
      <c r="AO2954">
        <v>57608364</v>
      </c>
      <c r="AP2954">
        <v>33848444</v>
      </c>
      <c r="AQ2954">
        <v>43661224</v>
      </c>
      <c r="AR2954">
        <v>378434080</v>
      </c>
      <c r="AS2954">
        <v>358492160</v>
      </c>
      <c r="AT2954">
        <v>1262</v>
      </c>
      <c r="AU2954">
        <v>0.49</v>
      </c>
      <c r="AW2954">
        <v>0.29034300000000002</v>
      </c>
      <c r="AX2954">
        <v>0.61652399999999996</v>
      </c>
      <c r="AY2954">
        <v>0.115522</v>
      </c>
      <c r="AZ2954">
        <v>38539</v>
      </c>
    </row>
    <row r="2955" spans="1:52">
      <c r="A2955">
        <v>2003</v>
      </c>
      <c r="B2955">
        <v>203517</v>
      </c>
      <c r="C2955" t="s">
        <v>341</v>
      </c>
      <c r="D2955" t="s">
        <v>296</v>
      </c>
      <c r="E2955">
        <f t="shared" si="46"/>
        <v>1</v>
      </c>
      <c r="F2955">
        <f>IF(ISNA(VLOOKUP(B2955,criteria!$U$2:$U$174,1,0)),0,1)</f>
        <v>1</v>
      </c>
      <c r="G2955">
        <v>0.89403496125428006</v>
      </c>
      <c r="H2955">
        <v>0.38520459584761135</v>
      </c>
      <c r="I2955">
        <v>11098</v>
      </c>
      <c r="J2955">
        <v>9922</v>
      </c>
      <c r="K2955">
        <v>3746</v>
      </c>
      <c r="L2955">
        <v>76</v>
      </c>
      <c r="M2955">
        <v>3822</v>
      </c>
      <c r="N2955" t="s">
        <v>302</v>
      </c>
      <c r="O2955" t="s">
        <v>282</v>
      </c>
      <c r="V2955">
        <v>160267488</v>
      </c>
      <c r="W2955">
        <v>132162488</v>
      </c>
      <c r="Y2955">
        <v>2699946</v>
      </c>
      <c r="Z2955">
        <v>46987712</v>
      </c>
      <c r="AA2955">
        <v>105551136</v>
      </c>
      <c r="AB2955">
        <v>19420000</v>
      </c>
      <c r="AC2955">
        <v>10425761</v>
      </c>
      <c r="AD2955">
        <v>275444288</v>
      </c>
      <c r="AE2955">
        <v>123235624</v>
      </c>
      <c r="AF2955">
        <v>414224928</v>
      </c>
      <c r="AG2955">
        <v>144510000</v>
      </c>
      <c r="AH2955">
        <v>19503332</v>
      </c>
      <c r="AI2955">
        <v>13428805</v>
      </c>
      <c r="AJ2955">
        <v>32932136</v>
      </c>
      <c r="AK2955">
        <v>36317016</v>
      </c>
      <c r="AL2955">
        <v>22670752</v>
      </c>
      <c r="AM2955">
        <v>363656064</v>
      </c>
      <c r="AN2955">
        <v>153520992</v>
      </c>
      <c r="AO2955">
        <v>50943744</v>
      </c>
      <c r="AP2955">
        <v>43661224</v>
      </c>
      <c r="AQ2955">
        <v>48076984</v>
      </c>
      <c r="AR2955">
        <v>414224928</v>
      </c>
      <c r="AS2955">
        <v>363656064</v>
      </c>
      <c r="AT2955">
        <v>1483</v>
      </c>
      <c r="AU2955">
        <v>0.49099999999999999</v>
      </c>
      <c r="AW2955">
        <v>0.28816999999999998</v>
      </c>
      <c r="AX2955">
        <v>0.62442600000000004</v>
      </c>
      <c r="AY2955">
        <v>0.113987</v>
      </c>
      <c r="AZ2955">
        <v>39060.5</v>
      </c>
    </row>
    <row r="2956" spans="1:52">
      <c r="A2956">
        <v>2004</v>
      </c>
      <c r="B2956">
        <v>203517</v>
      </c>
      <c r="C2956" t="s">
        <v>341</v>
      </c>
      <c r="D2956" t="s">
        <v>296</v>
      </c>
      <c r="E2956">
        <f t="shared" si="46"/>
        <v>1</v>
      </c>
      <c r="F2956">
        <f>IF(ISNA(VLOOKUP(B2956,criteria!$U$2:$U$174,1,0)),0,1)</f>
        <v>1</v>
      </c>
      <c r="G2956">
        <v>0.91602101700952887</v>
      </c>
      <c r="H2956">
        <v>0.38110052498541708</v>
      </c>
      <c r="I2956">
        <v>11229</v>
      </c>
      <c r="J2956">
        <v>10286</v>
      </c>
      <c r="K2956">
        <v>3841</v>
      </c>
      <c r="L2956">
        <v>79</v>
      </c>
      <c r="M2956">
        <v>3920</v>
      </c>
      <c r="N2956" t="s">
        <v>302</v>
      </c>
      <c r="O2956" t="s">
        <v>282</v>
      </c>
      <c r="P2956" t="s">
        <v>50</v>
      </c>
      <c r="V2956">
        <v>182336416</v>
      </c>
      <c r="W2956">
        <v>146595424</v>
      </c>
      <c r="Y2956">
        <v>3632876</v>
      </c>
      <c r="Z2956">
        <v>46147200</v>
      </c>
      <c r="AA2956">
        <v>103315872</v>
      </c>
      <c r="AB2956">
        <v>18450000</v>
      </c>
      <c r="AC2956">
        <v>8229786</v>
      </c>
      <c r="AD2956">
        <v>291390464</v>
      </c>
      <c r="AE2956">
        <v>125589184</v>
      </c>
      <c r="AF2956">
        <v>431892640</v>
      </c>
      <c r="AG2956">
        <v>151271424</v>
      </c>
      <c r="AH2956">
        <v>17867396</v>
      </c>
      <c r="AI2956">
        <v>13893036</v>
      </c>
      <c r="AJ2956">
        <v>31760432</v>
      </c>
      <c r="AK2956">
        <v>35263324</v>
      </c>
      <c r="AL2956">
        <v>24074164</v>
      </c>
      <c r="AM2956">
        <v>366668960</v>
      </c>
      <c r="AN2956">
        <v>152339760</v>
      </c>
      <c r="AO2956">
        <v>51848016</v>
      </c>
      <c r="AP2956">
        <v>48076984</v>
      </c>
      <c r="AQ2956">
        <v>51749000</v>
      </c>
      <c r="AR2956">
        <v>431892640</v>
      </c>
      <c r="AS2956">
        <v>366668960</v>
      </c>
      <c r="AT2956">
        <v>1601</v>
      </c>
      <c r="AU2956">
        <v>0.46100000000000002</v>
      </c>
      <c r="AW2956">
        <v>0.27516800000000002</v>
      </c>
      <c r="AX2956">
        <v>0.62976500000000002</v>
      </c>
      <c r="AY2956">
        <v>0.10184699999999999</v>
      </c>
      <c r="AZ2956">
        <v>39414</v>
      </c>
    </row>
    <row r="2957" spans="1:52">
      <c r="A2957">
        <v>2005</v>
      </c>
      <c r="B2957">
        <v>203517</v>
      </c>
      <c r="C2957" t="s">
        <v>321</v>
      </c>
      <c r="D2957" t="s">
        <v>296</v>
      </c>
      <c r="E2957">
        <f t="shared" si="46"/>
        <v>1</v>
      </c>
      <c r="F2957">
        <f>IF(ISNA(VLOOKUP(B2957,criteria!$U$2:$U$174,1,0)),0,1)</f>
        <v>1</v>
      </c>
      <c r="G2957">
        <v>0.93502877297196951</v>
      </c>
      <c r="H2957">
        <v>0.37859837204685326</v>
      </c>
      <c r="I2957">
        <v>10774</v>
      </c>
      <c r="J2957">
        <v>10074</v>
      </c>
      <c r="K2957">
        <v>3746</v>
      </c>
      <c r="L2957">
        <v>68</v>
      </c>
      <c r="M2957">
        <v>3814</v>
      </c>
      <c r="N2957" t="s">
        <v>302</v>
      </c>
      <c r="O2957" t="s">
        <v>282</v>
      </c>
      <c r="P2957" t="s">
        <v>50</v>
      </c>
      <c r="Q2957" t="s">
        <v>54</v>
      </c>
      <c r="V2957">
        <v>189588000</v>
      </c>
      <c r="W2957">
        <v>153724992</v>
      </c>
      <c r="Y2957">
        <v>3298186</v>
      </c>
      <c r="Z2957">
        <v>45309240</v>
      </c>
      <c r="AA2957">
        <v>103966768</v>
      </c>
      <c r="AB2957">
        <v>26367000</v>
      </c>
      <c r="AC2957">
        <v>21523312</v>
      </c>
      <c r="AD2957">
        <v>314759296</v>
      </c>
      <c r="AE2957">
        <v>137369360</v>
      </c>
      <c r="AF2957">
        <v>458808640</v>
      </c>
      <c r="AG2957">
        <v>160001328</v>
      </c>
      <c r="AH2957">
        <v>17996300</v>
      </c>
      <c r="AI2957">
        <v>14215963</v>
      </c>
      <c r="AJ2957">
        <v>32212264</v>
      </c>
      <c r="AK2957">
        <v>39511104</v>
      </c>
      <c r="AL2957">
        <v>23989576</v>
      </c>
      <c r="AM2957">
        <v>392976000</v>
      </c>
      <c r="AN2957">
        <v>158841936</v>
      </c>
      <c r="AO2957">
        <v>54612992</v>
      </c>
      <c r="AP2957">
        <v>51749000</v>
      </c>
      <c r="AQ2957">
        <v>54874736</v>
      </c>
      <c r="AR2957">
        <v>458808640</v>
      </c>
      <c r="AS2957">
        <v>392976000</v>
      </c>
      <c r="AT2957">
        <v>1657</v>
      </c>
      <c r="AU2957">
        <v>0.46600000000000003</v>
      </c>
      <c r="AW2957">
        <v>0.26420900000000003</v>
      </c>
      <c r="AX2957">
        <v>0.62190800000000002</v>
      </c>
      <c r="AY2957">
        <v>8.8093099999999994E-2</v>
      </c>
      <c r="AZ2957">
        <v>40708</v>
      </c>
    </row>
    <row r="2958" spans="1:52">
      <c r="A2958">
        <v>2006</v>
      </c>
      <c r="B2958">
        <v>203517</v>
      </c>
      <c r="C2958" t="s">
        <v>321</v>
      </c>
      <c r="D2958" t="s">
        <v>296</v>
      </c>
      <c r="E2958">
        <f t="shared" si="46"/>
        <v>1</v>
      </c>
      <c r="F2958">
        <f>IF(ISNA(VLOOKUP(B2958,criteria!$U$2:$U$174,1,0)),0,1)</f>
        <v>1</v>
      </c>
      <c r="G2958">
        <v>0.84267515923566882</v>
      </c>
      <c r="H2958">
        <v>0.39552964042759964</v>
      </c>
      <c r="I2958">
        <v>10990</v>
      </c>
      <c r="J2958">
        <v>9261</v>
      </c>
      <c r="K2958">
        <v>3530</v>
      </c>
      <c r="L2958">
        <v>133</v>
      </c>
      <c r="M2958">
        <v>3663</v>
      </c>
      <c r="N2958" t="s">
        <v>302</v>
      </c>
      <c r="O2958" t="s">
        <v>282</v>
      </c>
      <c r="P2958" t="s">
        <v>50</v>
      </c>
      <c r="Q2958" t="s">
        <v>54</v>
      </c>
      <c r="V2958">
        <v>180711248</v>
      </c>
      <c r="W2958">
        <v>157902192</v>
      </c>
      <c r="Y2958">
        <v>8681975</v>
      </c>
      <c r="Z2958">
        <v>47782160</v>
      </c>
      <c r="AA2958">
        <v>110860552</v>
      </c>
      <c r="AB2958">
        <v>27280000</v>
      </c>
      <c r="AC2958">
        <v>10499059</v>
      </c>
      <c r="AD2958">
        <v>318222336</v>
      </c>
      <c r="AE2958">
        <v>162242096</v>
      </c>
      <c r="AF2958">
        <v>497415424</v>
      </c>
      <c r="AG2958">
        <v>161853376</v>
      </c>
      <c r="AH2958">
        <v>19112556</v>
      </c>
      <c r="AI2958">
        <v>14063025</v>
      </c>
      <c r="AJ2958">
        <v>33175580</v>
      </c>
      <c r="AK2958">
        <v>42025868</v>
      </c>
      <c r="AL2958">
        <v>24336742</v>
      </c>
      <c r="AM2958">
        <v>402740928</v>
      </c>
      <c r="AN2958">
        <v>164176544</v>
      </c>
      <c r="AO2958">
        <v>55501940</v>
      </c>
      <c r="AP2958">
        <v>54874736</v>
      </c>
      <c r="AQ2958">
        <v>60443236</v>
      </c>
      <c r="AR2958">
        <v>497415424</v>
      </c>
      <c r="AS2958">
        <v>402740928</v>
      </c>
      <c r="AT2958">
        <v>1761</v>
      </c>
      <c r="AU2958">
        <v>0.49099999999999999</v>
      </c>
      <c r="AW2958">
        <v>0.27028999999999997</v>
      </c>
      <c r="AX2958">
        <v>0.61078299999999996</v>
      </c>
      <c r="AY2958">
        <v>8.88713E-2</v>
      </c>
      <c r="AZ2958">
        <v>40977</v>
      </c>
    </row>
    <row r="2959" spans="1:52">
      <c r="A2959">
        <v>2007</v>
      </c>
      <c r="B2959">
        <v>203517</v>
      </c>
      <c r="C2959" t="s">
        <v>321</v>
      </c>
      <c r="D2959" t="s">
        <v>296</v>
      </c>
      <c r="E2959">
        <f t="shared" si="46"/>
        <v>1</v>
      </c>
      <c r="F2959">
        <f>IF(ISNA(VLOOKUP(B2959,criteria!$U$2:$U$174,1,0)),0,1)</f>
        <v>1</v>
      </c>
      <c r="G2959">
        <v>0.84267515923566882</v>
      </c>
      <c r="H2959">
        <v>0.39552964042759964</v>
      </c>
      <c r="I2959">
        <v>10990</v>
      </c>
      <c r="J2959">
        <v>9261</v>
      </c>
      <c r="K2959">
        <v>3530</v>
      </c>
      <c r="L2959">
        <v>133</v>
      </c>
      <c r="M2959">
        <v>3663</v>
      </c>
      <c r="N2959" t="s">
        <v>302</v>
      </c>
      <c r="O2959" t="s">
        <v>282</v>
      </c>
      <c r="P2959" t="s">
        <v>50</v>
      </c>
      <c r="Q2959" t="s">
        <v>54</v>
      </c>
      <c r="V2959">
        <v>180629936</v>
      </c>
      <c r="W2959">
        <v>159096368</v>
      </c>
      <c r="Y2959">
        <v>8289077</v>
      </c>
      <c r="Z2959">
        <v>70833832</v>
      </c>
      <c r="AA2959">
        <v>117347184</v>
      </c>
      <c r="AB2959">
        <v>24827000</v>
      </c>
      <c r="AC2959">
        <v>10489858</v>
      </c>
      <c r="AD2959">
        <v>327760128</v>
      </c>
      <c r="AE2959">
        <v>120927952</v>
      </c>
      <c r="AF2959">
        <v>469053088</v>
      </c>
      <c r="AG2959">
        <v>174502784</v>
      </c>
      <c r="AH2959">
        <v>24518132</v>
      </c>
      <c r="AI2959">
        <v>16253254</v>
      </c>
      <c r="AJ2959">
        <v>40771384</v>
      </c>
      <c r="AK2959">
        <v>45774496</v>
      </c>
      <c r="AL2959">
        <v>22325546</v>
      </c>
      <c r="AM2959">
        <v>450252608</v>
      </c>
      <c r="AN2959">
        <v>174352512</v>
      </c>
      <c r="AO2959">
        <v>59950096</v>
      </c>
      <c r="AP2959">
        <v>60443236</v>
      </c>
      <c r="AQ2959">
        <v>64423768</v>
      </c>
      <c r="AR2959">
        <v>469053088</v>
      </c>
      <c r="AS2959">
        <v>450252608</v>
      </c>
      <c r="AT2959">
        <v>1786</v>
      </c>
      <c r="AU2959">
        <v>0.49099999999999999</v>
      </c>
      <c r="AW2959">
        <v>0.27359899999999998</v>
      </c>
      <c r="AX2959">
        <v>0.61043400000000003</v>
      </c>
      <c r="AY2959">
        <v>9.2069100000000001E-2</v>
      </c>
      <c r="AZ2959">
        <v>41189</v>
      </c>
    </row>
    <row r="2960" spans="1:52">
      <c r="A2960">
        <v>2008</v>
      </c>
      <c r="B2960">
        <v>203517</v>
      </c>
      <c r="C2960" t="s">
        <v>319</v>
      </c>
      <c r="D2960" t="s">
        <v>296</v>
      </c>
      <c r="E2960">
        <f t="shared" si="46"/>
        <v>1</v>
      </c>
      <c r="F2960">
        <f>IF(ISNA(VLOOKUP(B2960,criteria!$U$2:$U$174,1,0)),0,1)</f>
        <v>1</v>
      </c>
      <c r="G2960">
        <v>0.79699126496279526</v>
      </c>
      <c r="H2960">
        <v>0.38319464176983964</v>
      </c>
      <c r="I2960">
        <v>12364</v>
      </c>
      <c r="J2960">
        <v>9854</v>
      </c>
      <c r="K2960">
        <v>3632</v>
      </c>
      <c r="L2960">
        <v>144</v>
      </c>
      <c r="M2960">
        <v>3776</v>
      </c>
      <c r="N2960" t="s">
        <v>302</v>
      </c>
      <c r="O2960" t="s">
        <v>282</v>
      </c>
      <c r="P2960" t="s">
        <v>50</v>
      </c>
      <c r="Q2960" t="s">
        <v>54</v>
      </c>
      <c r="V2960">
        <v>191722736</v>
      </c>
      <c r="W2960">
        <v>159738736</v>
      </c>
      <c r="Y2960">
        <v>6083095</v>
      </c>
      <c r="Z2960">
        <v>49715096</v>
      </c>
      <c r="AA2960">
        <v>126591064</v>
      </c>
      <c r="AB2960">
        <v>13556000</v>
      </c>
      <c r="AC2960">
        <v>11197499</v>
      </c>
      <c r="AD2960">
        <v>295504320</v>
      </c>
      <c r="AE2960">
        <v>92068288</v>
      </c>
      <c r="AF2960">
        <v>400698624</v>
      </c>
      <c r="AG2960">
        <v>188566512</v>
      </c>
      <c r="AH2960">
        <v>27510328</v>
      </c>
      <c r="AI2960">
        <v>18213476</v>
      </c>
      <c r="AJ2960">
        <v>45723804</v>
      </c>
      <c r="AK2960">
        <v>48737020</v>
      </c>
      <c r="AL2960">
        <v>23942888</v>
      </c>
      <c r="AM2960">
        <v>475696192</v>
      </c>
      <c r="AN2960">
        <v>182133744</v>
      </c>
      <c r="AO2960">
        <v>68914360</v>
      </c>
      <c r="AP2960">
        <v>65307000</v>
      </c>
      <c r="AQ2960">
        <v>34555000</v>
      </c>
      <c r="AR2960">
        <v>400698624</v>
      </c>
      <c r="AS2960">
        <v>475696192</v>
      </c>
      <c r="AT2960">
        <v>1837</v>
      </c>
      <c r="AU2960">
        <v>0.49</v>
      </c>
      <c r="AW2960">
        <v>0.27810099999999999</v>
      </c>
      <c r="AX2960">
        <v>0.61402100000000004</v>
      </c>
      <c r="AY2960">
        <v>9.3584299999999995E-2</v>
      </c>
      <c r="AZ2960">
        <v>42523</v>
      </c>
    </row>
    <row r="2961" spans="1:52">
      <c r="A2961">
        <v>2009</v>
      </c>
      <c r="B2961">
        <v>203517</v>
      </c>
      <c r="C2961" t="s">
        <v>319</v>
      </c>
      <c r="D2961" t="s">
        <v>296</v>
      </c>
      <c r="E2961">
        <f t="shared" si="46"/>
        <v>1</v>
      </c>
      <c r="F2961">
        <f>IF(ISNA(VLOOKUP(B2961,criteria!$U$2:$U$174,1,0)),0,1)</f>
        <v>1</v>
      </c>
      <c r="G2961">
        <v>0.73872109663327556</v>
      </c>
      <c r="H2961">
        <v>0.38509380097879281</v>
      </c>
      <c r="I2961">
        <v>13277</v>
      </c>
      <c r="J2961">
        <v>9808</v>
      </c>
      <c r="K2961">
        <v>3604</v>
      </c>
      <c r="L2961">
        <v>173</v>
      </c>
      <c r="M2961">
        <v>3777</v>
      </c>
      <c r="N2961" t="s">
        <v>302</v>
      </c>
      <c r="O2961" t="s">
        <v>282</v>
      </c>
      <c r="P2961" t="s">
        <v>50</v>
      </c>
      <c r="Q2961" t="s">
        <v>54</v>
      </c>
      <c r="R2961">
        <v>-81.344700000000003</v>
      </c>
      <c r="S2961">
        <v>41.150199999999998</v>
      </c>
      <c r="V2961">
        <v>230621776</v>
      </c>
      <c r="W2961">
        <v>189058448</v>
      </c>
      <c r="Y2961">
        <v>6963724</v>
      </c>
      <c r="Z2961">
        <v>67774600</v>
      </c>
      <c r="AA2961">
        <v>106278408</v>
      </c>
      <c r="AB2961">
        <v>10617000</v>
      </c>
      <c r="AC2961">
        <v>18748576</v>
      </c>
      <c r="AD2961">
        <v>313783840</v>
      </c>
      <c r="AE2961">
        <v>192211840</v>
      </c>
      <c r="AF2961">
        <v>523220672</v>
      </c>
      <c r="AG2961">
        <v>180175824</v>
      </c>
      <c r="AH2961">
        <v>22537402</v>
      </c>
      <c r="AI2961">
        <v>17692894</v>
      </c>
      <c r="AJ2961">
        <v>40230296</v>
      </c>
      <c r="AK2961">
        <v>44582664</v>
      </c>
      <c r="AL2961">
        <v>23106188</v>
      </c>
      <c r="AM2961">
        <v>492048704</v>
      </c>
      <c r="AN2961">
        <v>197427104</v>
      </c>
      <c r="AO2961">
        <v>68402272</v>
      </c>
      <c r="AR2961">
        <v>641342976</v>
      </c>
      <c r="AS2961">
        <v>600697984</v>
      </c>
      <c r="AT2961">
        <v>1921</v>
      </c>
      <c r="AU2961">
        <v>0.5</v>
      </c>
      <c r="AW2961">
        <v>0.32297799999999999</v>
      </c>
      <c r="AX2961">
        <v>0.60909100000000005</v>
      </c>
      <c r="AY2961">
        <v>0.10624699999999999</v>
      </c>
      <c r="AZ2961">
        <v>38676.5</v>
      </c>
    </row>
    <row r="2962" spans="1:52">
      <c r="A2962">
        <v>2010</v>
      </c>
      <c r="B2962">
        <v>203517</v>
      </c>
      <c r="C2962" t="s">
        <v>301</v>
      </c>
      <c r="D2962" t="s">
        <v>296</v>
      </c>
      <c r="E2962">
        <f t="shared" si="46"/>
        <v>1</v>
      </c>
      <c r="F2962">
        <f>IF(ISNA(VLOOKUP(B2962,criteria!$U$2:$U$174,1,0)),0,1)</f>
        <v>1</v>
      </c>
      <c r="G2962">
        <v>0.71887765351905175</v>
      </c>
      <c r="H2962">
        <v>0.38667908709827664</v>
      </c>
      <c r="I2962">
        <v>14933</v>
      </c>
      <c r="J2962">
        <v>10735</v>
      </c>
      <c r="K2962">
        <v>3958</v>
      </c>
      <c r="L2962">
        <v>193</v>
      </c>
      <c r="M2962">
        <v>4151</v>
      </c>
      <c r="N2962" t="s">
        <v>302</v>
      </c>
      <c r="O2962" t="s">
        <v>282</v>
      </c>
      <c r="P2962" t="s">
        <v>50</v>
      </c>
      <c r="Q2962" t="s">
        <v>54</v>
      </c>
      <c r="R2962">
        <v>-81.3446</v>
      </c>
      <c r="S2962">
        <v>41.150199999999998</v>
      </c>
      <c r="V2962">
        <v>258681232</v>
      </c>
      <c r="W2962">
        <v>211399104</v>
      </c>
      <c r="Y2962">
        <v>11961753</v>
      </c>
      <c r="Z2962">
        <v>81828912</v>
      </c>
      <c r="AA2962">
        <v>112076976</v>
      </c>
      <c r="AB2962">
        <v>9080000</v>
      </c>
      <c r="AC2962">
        <v>27794142</v>
      </c>
      <c r="AD2962">
        <v>352681984</v>
      </c>
      <c r="AE2962">
        <v>217420480</v>
      </c>
      <c r="AF2962">
        <v>572626368</v>
      </c>
      <c r="AG2962">
        <v>180021888</v>
      </c>
      <c r="AH2962">
        <v>23896432</v>
      </c>
      <c r="AI2962">
        <v>15443653</v>
      </c>
      <c r="AJ2962">
        <v>39340084</v>
      </c>
      <c r="AK2962">
        <v>53835624</v>
      </c>
      <c r="AL2962">
        <v>24334824</v>
      </c>
      <c r="AM2962">
        <v>494874048</v>
      </c>
      <c r="AN2962">
        <v>204949552</v>
      </c>
      <c r="AO2962">
        <v>70340936</v>
      </c>
      <c r="AP2962">
        <v>36260000</v>
      </c>
      <c r="AQ2962">
        <v>37250000</v>
      </c>
      <c r="AR2962">
        <v>698602816</v>
      </c>
      <c r="AS2962">
        <v>606576832</v>
      </c>
      <c r="AT2962">
        <v>1852</v>
      </c>
      <c r="AU2962">
        <v>0.497</v>
      </c>
      <c r="AW2962">
        <v>0.35635699999999998</v>
      </c>
      <c r="AX2962">
        <v>0.61077300000000001</v>
      </c>
      <c r="AY2962">
        <v>0.10864799999999999</v>
      </c>
      <c r="AZ2962">
        <v>34571</v>
      </c>
    </row>
    <row r="2963" spans="1:52">
      <c r="A2963">
        <v>2011</v>
      </c>
      <c r="B2963">
        <v>203517</v>
      </c>
      <c r="C2963" t="s">
        <v>301</v>
      </c>
      <c r="D2963" t="s">
        <v>296</v>
      </c>
      <c r="E2963">
        <f t="shared" si="46"/>
        <v>1</v>
      </c>
      <c r="F2963">
        <f>IF(ISNA(VLOOKUP(B2963,criteria!$U$2:$U$174,1,0)),0,1)</f>
        <v>1</v>
      </c>
      <c r="G2963">
        <v>0.88649087221095335</v>
      </c>
      <c r="H2963">
        <v>0.36692293611568733</v>
      </c>
      <c r="I2963">
        <v>12325</v>
      </c>
      <c r="J2963">
        <v>10926</v>
      </c>
      <c r="K2963">
        <v>3831</v>
      </c>
      <c r="L2963">
        <v>178</v>
      </c>
      <c r="M2963">
        <v>4009</v>
      </c>
      <c r="N2963" t="s">
        <v>302</v>
      </c>
      <c r="O2963" t="s">
        <v>282</v>
      </c>
      <c r="P2963" t="s">
        <v>50</v>
      </c>
      <c r="Q2963" t="s">
        <v>54</v>
      </c>
      <c r="R2963">
        <v>-81.351200000000006</v>
      </c>
      <c r="S2963">
        <v>41.153799999999997</v>
      </c>
      <c r="T2963">
        <v>8.5999999999999993E-2</v>
      </c>
      <c r="U2963">
        <v>7665</v>
      </c>
      <c r="V2963">
        <v>280199072</v>
      </c>
      <c r="W2963">
        <v>228075936</v>
      </c>
      <c r="Y2963">
        <v>7171355</v>
      </c>
      <c r="Z2963">
        <v>79249968</v>
      </c>
      <c r="AA2963">
        <v>107716248</v>
      </c>
      <c r="AB2963">
        <v>6032000</v>
      </c>
      <c r="AC2963">
        <v>2010592</v>
      </c>
      <c r="AD2963">
        <v>356882592</v>
      </c>
      <c r="AE2963">
        <v>135151232</v>
      </c>
      <c r="AF2963">
        <v>492400000</v>
      </c>
      <c r="AG2963">
        <v>180239408</v>
      </c>
      <c r="AH2963">
        <v>23057632</v>
      </c>
      <c r="AI2963">
        <v>14982127</v>
      </c>
      <c r="AJ2963">
        <v>38039760</v>
      </c>
      <c r="AK2963">
        <v>54703268</v>
      </c>
      <c r="AL2963">
        <v>24774080</v>
      </c>
      <c r="AM2963">
        <v>494510496</v>
      </c>
      <c r="AN2963">
        <v>208483952</v>
      </c>
      <c r="AO2963">
        <v>72826448</v>
      </c>
      <c r="AP2963">
        <v>37250000</v>
      </c>
      <c r="AQ2963">
        <v>37558000</v>
      </c>
      <c r="AR2963">
        <v>618211008</v>
      </c>
      <c r="AS2963">
        <v>611049984</v>
      </c>
      <c r="AT2963">
        <v>1871</v>
      </c>
      <c r="AU2963">
        <v>0.51800000000000002</v>
      </c>
      <c r="AW2963">
        <v>0.336011</v>
      </c>
      <c r="AX2963">
        <v>0.61823799999999995</v>
      </c>
      <c r="AY2963">
        <v>9.5257999999999995E-2</v>
      </c>
      <c r="AZ2963">
        <v>35224</v>
      </c>
    </row>
    <row r="2964" spans="1:52">
      <c r="A2964">
        <v>2012</v>
      </c>
      <c r="B2964">
        <v>203517</v>
      </c>
      <c r="C2964" t="s">
        <v>301</v>
      </c>
      <c r="D2964" t="s">
        <v>296</v>
      </c>
      <c r="E2964">
        <f t="shared" si="46"/>
        <v>1</v>
      </c>
      <c r="F2964">
        <f>IF(ISNA(VLOOKUP(B2964,criteria!$U$2:$U$174,1,0)),0,1)</f>
        <v>1</v>
      </c>
      <c r="G2964">
        <v>0.87489270386266094</v>
      </c>
      <c r="H2964">
        <v>0.35573542637560296</v>
      </c>
      <c r="I2964">
        <v>13980</v>
      </c>
      <c r="J2964">
        <v>12231</v>
      </c>
      <c r="K2964">
        <v>4153</v>
      </c>
      <c r="L2964">
        <v>198</v>
      </c>
      <c r="M2964">
        <v>4351</v>
      </c>
      <c r="N2964" t="s">
        <v>302</v>
      </c>
      <c r="O2964" t="s">
        <v>282</v>
      </c>
      <c r="P2964" t="s">
        <v>50</v>
      </c>
      <c r="Q2964" t="s">
        <v>54</v>
      </c>
      <c r="R2964">
        <v>-81.342299999999994</v>
      </c>
      <c r="S2964">
        <v>41.146900000000002</v>
      </c>
      <c r="T2964">
        <v>0.129</v>
      </c>
      <c r="U2964">
        <v>8260</v>
      </c>
      <c r="V2964">
        <v>308731744</v>
      </c>
      <c r="W2964">
        <v>253789152</v>
      </c>
      <c r="Y2964">
        <v>5123780</v>
      </c>
      <c r="Z2964">
        <v>70628024</v>
      </c>
      <c r="AA2964">
        <v>109474312</v>
      </c>
      <c r="AB2964">
        <v>8215467</v>
      </c>
      <c r="AC2964">
        <v>3779142</v>
      </c>
      <c r="AD2964">
        <v>382155328</v>
      </c>
      <c r="AE2964">
        <v>189695104</v>
      </c>
      <c r="AF2964">
        <v>574132864</v>
      </c>
      <c r="AG2964">
        <v>204641968</v>
      </c>
      <c r="AH2964">
        <v>22041354</v>
      </c>
      <c r="AI2964">
        <v>15289714</v>
      </c>
      <c r="AJ2964">
        <v>37331068</v>
      </c>
      <c r="AK2964">
        <v>59077720</v>
      </c>
      <c r="AL2964">
        <v>28722058</v>
      </c>
      <c r="AM2964">
        <v>540644864</v>
      </c>
      <c r="AN2964">
        <v>226406592</v>
      </c>
      <c r="AO2964">
        <v>79944960</v>
      </c>
      <c r="AP2964">
        <v>91209784</v>
      </c>
      <c r="AQ2964">
        <v>100467792</v>
      </c>
      <c r="AR2964">
        <v>696400000</v>
      </c>
      <c r="AS2964">
        <v>660593984</v>
      </c>
      <c r="AT2964">
        <v>1921</v>
      </c>
      <c r="AU2964">
        <v>0.51500000000000001</v>
      </c>
      <c r="AW2964">
        <v>0.30284</v>
      </c>
      <c r="AX2964">
        <v>0.61444399999999999</v>
      </c>
      <c r="AY2964">
        <v>8.5312399999999997E-2</v>
      </c>
      <c r="AZ2964">
        <v>37875</v>
      </c>
    </row>
    <row r="2965" spans="1:52">
      <c r="A2965">
        <v>2013</v>
      </c>
      <c r="B2965">
        <v>203517</v>
      </c>
      <c r="C2965" t="s">
        <v>301</v>
      </c>
      <c r="D2965" t="s">
        <v>296</v>
      </c>
      <c r="E2965">
        <f t="shared" si="46"/>
        <v>1</v>
      </c>
      <c r="F2965">
        <f>IF(ISNA(VLOOKUP(B2965,criteria!$U$2:$U$174,1,0)),0,1)</f>
        <v>1</v>
      </c>
      <c r="G2965">
        <v>0.83024420788979336</v>
      </c>
      <c r="H2965">
        <v>0.31005354853307188</v>
      </c>
      <c r="I2965">
        <v>15970</v>
      </c>
      <c r="J2965">
        <v>13259</v>
      </c>
      <c r="K2965">
        <v>3929</v>
      </c>
      <c r="L2965">
        <v>182</v>
      </c>
      <c r="M2965">
        <v>4111</v>
      </c>
      <c r="N2965" t="s">
        <v>302</v>
      </c>
      <c r="O2965" t="s">
        <v>282</v>
      </c>
      <c r="P2965" t="s">
        <v>50</v>
      </c>
      <c r="Q2965" t="s">
        <v>54</v>
      </c>
      <c r="R2965">
        <v>-81.342299999999994</v>
      </c>
      <c r="S2965">
        <v>41.146900000000002</v>
      </c>
      <c r="T2965">
        <v>0.14699999999999999</v>
      </c>
      <c r="U2965">
        <v>9868</v>
      </c>
      <c r="V2965">
        <v>324871776</v>
      </c>
      <c r="W2965">
        <v>265344832</v>
      </c>
      <c r="Y2965">
        <v>4268027</v>
      </c>
      <c r="Z2965">
        <v>71154448</v>
      </c>
      <c r="AA2965">
        <v>118451696</v>
      </c>
      <c r="AB2965">
        <v>9129568</v>
      </c>
      <c r="AC2965">
        <v>5298310</v>
      </c>
      <c r="AD2965">
        <v>400834784</v>
      </c>
      <c r="AE2965">
        <v>209935168</v>
      </c>
      <c r="AF2965">
        <v>611620352</v>
      </c>
      <c r="AG2965">
        <v>206337568</v>
      </c>
      <c r="AH2965">
        <v>20569842</v>
      </c>
      <c r="AI2965">
        <v>15393542</v>
      </c>
      <c r="AJ2965">
        <v>35963384</v>
      </c>
      <c r="AK2965">
        <v>61874412</v>
      </c>
      <c r="AL2965">
        <v>28709446</v>
      </c>
      <c r="AM2965">
        <v>543990464</v>
      </c>
      <c r="AN2965">
        <v>233828240</v>
      </c>
      <c r="AO2965">
        <v>83463368</v>
      </c>
      <c r="AP2965">
        <v>100467792</v>
      </c>
      <c r="AQ2965">
        <v>116794720</v>
      </c>
      <c r="AR2965">
        <v>738523008</v>
      </c>
      <c r="AS2965">
        <v>662006976</v>
      </c>
      <c r="AT2965">
        <v>2028</v>
      </c>
      <c r="AU2965">
        <v>0.55000000000000004</v>
      </c>
      <c r="AW2965">
        <v>0.27051199999999997</v>
      </c>
      <c r="AX2965">
        <v>0.61525700000000005</v>
      </c>
      <c r="AY2965">
        <v>7.8397800000000004E-2</v>
      </c>
      <c r="AZ2965">
        <v>41089.5</v>
      </c>
    </row>
    <row r="2966" spans="1:52">
      <c r="A2966">
        <v>2014</v>
      </c>
      <c r="B2966">
        <v>203517</v>
      </c>
      <c r="C2966" t="s">
        <v>301</v>
      </c>
      <c r="D2966" t="s">
        <v>296</v>
      </c>
      <c r="E2966">
        <f t="shared" si="46"/>
        <v>1</v>
      </c>
      <c r="F2966">
        <f>IF(ISNA(VLOOKUP(B2966,criteria!$U$2:$U$174,1,0)),0,1)</f>
        <v>1</v>
      </c>
      <c r="G2966">
        <v>0.84384496124031005</v>
      </c>
      <c r="H2966">
        <v>0.31395605203204235</v>
      </c>
      <c r="I2966">
        <v>16125</v>
      </c>
      <c r="J2966">
        <v>13607</v>
      </c>
      <c r="K2966">
        <v>4238</v>
      </c>
      <c r="L2966">
        <v>34</v>
      </c>
      <c r="M2966">
        <v>4272</v>
      </c>
      <c r="N2966" t="s">
        <v>302</v>
      </c>
      <c r="O2966" t="s">
        <v>282</v>
      </c>
      <c r="P2966" t="s">
        <v>50</v>
      </c>
      <c r="Q2966" t="s">
        <v>54</v>
      </c>
      <c r="R2966">
        <v>-81.342299999999994</v>
      </c>
      <c r="S2966">
        <v>41.146900000000002</v>
      </c>
      <c r="T2966">
        <v>0.11899999999999999</v>
      </c>
      <c r="U2966">
        <v>11704</v>
      </c>
      <c r="V2966">
        <v>338476416</v>
      </c>
      <c r="W2966">
        <v>272435904</v>
      </c>
      <c r="Y2966">
        <v>4371301</v>
      </c>
      <c r="Z2966">
        <v>67313752</v>
      </c>
      <c r="AA2966">
        <v>116202024</v>
      </c>
      <c r="AB2966">
        <v>9750387</v>
      </c>
      <c r="AC2966">
        <v>5879298</v>
      </c>
      <c r="AD2966">
        <v>407624672</v>
      </c>
      <c r="AE2966">
        <v>171569264</v>
      </c>
      <c r="AF2966">
        <v>579521280</v>
      </c>
      <c r="AG2966">
        <v>209645888</v>
      </c>
      <c r="AH2966">
        <v>19561376</v>
      </c>
      <c r="AI2966">
        <v>13774707</v>
      </c>
      <c r="AJ2966">
        <v>33336084</v>
      </c>
      <c r="AK2966">
        <v>64210252</v>
      </c>
      <c r="AL2966">
        <v>29305468</v>
      </c>
      <c r="AM2966">
        <v>557363840</v>
      </c>
      <c r="AN2966">
        <v>238872672</v>
      </c>
      <c r="AO2966">
        <v>87315016</v>
      </c>
      <c r="AP2966">
        <v>116794720</v>
      </c>
      <c r="AQ2966">
        <v>123602464</v>
      </c>
      <c r="AR2966">
        <v>700286976</v>
      </c>
      <c r="AS2966">
        <v>676113984</v>
      </c>
      <c r="AT2966">
        <v>2248</v>
      </c>
      <c r="AU2966">
        <v>0.56200000000000006</v>
      </c>
      <c r="AW2966">
        <v>0.23671200000000001</v>
      </c>
      <c r="AX2966">
        <v>0.62350099999999997</v>
      </c>
      <c r="AY2966">
        <v>6.8736699999999998E-2</v>
      </c>
      <c r="AZ2966">
        <v>45827</v>
      </c>
    </row>
    <row r="2967" spans="1:52">
      <c r="A2967">
        <v>2015</v>
      </c>
      <c r="B2967">
        <v>203517</v>
      </c>
      <c r="C2967" t="s">
        <v>301</v>
      </c>
      <c r="D2967" t="s">
        <v>296</v>
      </c>
      <c r="E2967">
        <f t="shared" si="46"/>
        <v>1</v>
      </c>
      <c r="F2967">
        <f>IF(ISNA(VLOOKUP(B2967,criteria!$U$2:$U$174,1,0)),0,1)</f>
        <v>1</v>
      </c>
      <c r="G2967">
        <v>0.84764138980471726</v>
      </c>
      <c r="H2967">
        <v>0.32418281098062685</v>
      </c>
      <c r="I2967">
        <v>15772</v>
      </c>
      <c r="J2967">
        <v>13369</v>
      </c>
      <c r="K2967">
        <v>4191</v>
      </c>
      <c r="L2967">
        <v>143</v>
      </c>
      <c r="M2967">
        <v>4334</v>
      </c>
      <c r="N2967" t="s">
        <v>302</v>
      </c>
      <c r="O2967" t="s">
        <v>282</v>
      </c>
      <c r="P2967" t="s">
        <v>50</v>
      </c>
      <c r="Q2967" t="s">
        <v>54</v>
      </c>
      <c r="R2967">
        <v>-81.342299999999994</v>
      </c>
      <c r="S2967">
        <v>41.146900000000002</v>
      </c>
      <c r="T2967">
        <v>0.11</v>
      </c>
      <c r="U2967">
        <v>11839</v>
      </c>
      <c r="V2967">
        <v>344796384</v>
      </c>
      <c r="W2967">
        <v>276937184</v>
      </c>
      <c r="Y2967">
        <v>4935280</v>
      </c>
      <c r="Z2967">
        <v>62184736</v>
      </c>
      <c r="AA2967">
        <v>123682856</v>
      </c>
      <c r="AB2967">
        <v>8526694</v>
      </c>
      <c r="AC2967">
        <v>8095386</v>
      </c>
      <c r="AD2967">
        <v>416880256</v>
      </c>
      <c r="AE2967">
        <v>157277360</v>
      </c>
      <c r="AF2967">
        <v>578854080</v>
      </c>
      <c r="AG2967">
        <v>223983248</v>
      </c>
      <c r="AH2967">
        <v>18834986</v>
      </c>
      <c r="AI2967">
        <v>14979406</v>
      </c>
      <c r="AJ2967">
        <v>33814392</v>
      </c>
      <c r="AK2967">
        <v>66369824</v>
      </c>
      <c r="AL2967">
        <v>31645360</v>
      </c>
      <c r="AM2967">
        <v>585708160</v>
      </c>
      <c r="AN2967">
        <v>248647360</v>
      </c>
      <c r="AO2967">
        <v>95502800</v>
      </c>
      <c r="AP2967">
        <v>123602464</v>
      </c>
      <c r="AQ2967">
        <v>118441816</v>
      </c>
      <c r="AR2967">
        <v>692809024</v>
      </c>
      <c r="AS2967">
        <v>701310976</v>
      </c>
      <c r="AT2967">
        <v>2154</v>
      </c>
      <c r="AU2967">
        <v>0.55400000000000005</v>
      </c>
      <c r="AW2967">
        <v>0.213839</v>
      </c>
      <c r="AX2967">
        <v>0.63355899999999998</v>
      </c>
      <c r="AY2967">
        <v>5.9790799999999998E-2</v>
      </c>
      <c r="AZ2967">
        <v>48590</v>
      </c>
    </row>
    <row r="2968" spans="1:52">
      <c r="A2968">
        <v>2016</v>
      </c>
      <c r="B2968">
        <v>203517</v>
      </c>
      <c r="C2968" t="s">
        <v>301</v>
      </c>
      <c r="D2968" t="s">
        <v>296</v>
      </c>
      <c r="E2968">
        <f t="shared" si="46"/>
        <v>1</v>
      </c>
      <c r="F2968">
        <f>IF(ISNA(VLOOKUP(B2968,criteria!$U$2:$U$174,1,0)),0,1)</f>
        <v>1</v>
      </c>
      <c r="G2968">
        <v>0.85363889749148347</v>
      </c>
      <c r="H2968">
        <v>0.31613699027717312</v>
      </c>
      <c r="I2968">
        <v>16145</v>
      </c>
      <c r="J2968">
        <v>13782</v>
      </c>
      <c r="K2968">
        <v>4249</v>
      </c>
      <c r="L2968">
        <v>108</v>
      </c>
      <c r="M2968">
        <v>4357</v>
      </c>
      <c r="N2968" t="s">
        <v>302</v>
      </c>
      <c r="O2968" t="s">
        <v>282</v>
      </c>
      <c r="P2968" t="s">
        <v>50</v>
      </c>
      <c r="Q2968" t="s">
        <v>54</v>
      </c>
      <c r="R2968">
        <v>-81.342500000000001</v>
      </c>
      <c r="S2968">
        <v>41.146700000000003</v>
      </c>
      <c r="T2968">
        <v>0.114</v>
      </c>
      <c r="U2968">
        <v>11558</v>
      </c>
      <c r="V2968">
        <v>345750240</v>
      </c>
      <c r="W2968">
        <v>279174304</v>
      </c>
      <c r="Y2968">
        <v>4263887</v>
      </c>
      <c r="Z2968">
        <v>50677032</v>
      </c>
      <c r="AA2968">
        <v>127228432</v>
      </c>
      <c r="AB2968">
        <v>9932832</v>
      </c>
      <c r="AC2968">
        <v>5403407</v>
      </c>
      <c r="AD2968">
        <v>418259360</v>
      </c>
      <c r="AE2968">
        <v>195198288</v>
      </c>
      <c r="AF2968">
        <v>650397312</v>
      </c>
      <c r="AG2968">
        <v>250758864</v>
      </c>
      <c r="AH2968">
        <v>18060498</v>
      </c>
      <c r="AI2968">
        <v>16029808</v>
      </c>
      <c r="AJ2968">
        <v>34090304</v>
      </c>
      <c r="AK2968">
        <v>72592400</v>
      </c>
      <c r="AL2968">
        <v>35138704</v>
      </c>
      <c r="AM2968">
        <v>632093056</v>
      </c>
      <c r="AN2968">
        <v>257271584</v>
      </c>
      <c r="AO2968">
        <v>135628560</v>
      </c>
      <c r="AP2968">
        <v>118441816</v>
      </c>
      <c r="AQ2968">
        <v>136782672</v>
      </c>
      <c r="AR2968">
        <v>768140992</v>
      </c>
      <c r="AS2968">
        <v>756496000</v>
      </c>
      <c r="AT2968">
        <v>2453</v>
      </c>
      <c r="AU2968">
        <v>0.57699999999999996</v>
      </c>
      <c r="AW2968">
        <v>0.19026799999999999</v>
      </c>
      <c r="AX2968">
        <v>0.63649599999999995</v>
      </c>
      <c r="AY2968">
        <v>4.9982600000000002E-2</v>
      </c>
      <c r="AZ2968">
        <v>50411</v>
      </c>
    </row>
    <row r="2969" spans="1:52">
      <c r="A2969">
        <v>2017</v>
      </c>
      <c r="B2969">
        <v>203517</v>
      </c>
      <c r="C2969" t="s">
        <v>301</v>
      </c>
      <c r="D2969" t="s">
        <v>296</v>
      </c>
      <c r="E2969">
        <f t="shared" si="46"/>
        <v>1</v>
      </c>
      <c r="F2969">
        <f>IF(ISNA(VLOOKUP(B2969,criteria!$U$2:$U$174,1,0)),0,1)</f>
        <v>1</v>
      </c>
      <c r="G2969">
        <v>0.8751448062813747</v>
      </c>
      <c r="H2969">
        <v>0.31563465215472863</v>
      </c>
      <c r="I2969">
        <v>15538</v>
      </c>
      <c r="J2969">
        <v>13598</v>
      </c>
      <c r="K2969">
        <v>4235</v>
      </c>
      <c r="L2969">
        <v>57</v>
      </c>
      <c r="M2969">
        <v>4292</v>
      </c>
      <c r="N2969" t="s">
        <v>302</v>
      </c>
      <c r="O2969" t="s">
        <v>282</v>
      </c>
      <c r="P2969" t="s">
        <v>50</v>
      </c>
      <c r="Q2969" t="s">
        <v>54</v>
      </c>
      <c r="R2969">
        <v>-81.342500000000001</v>
      </c>
      <c r="S2969">
        <v>41.146700000000003</v>
      </c>
      <c r="T2969">
        <v>9.7000000000000003E-2</v>
      </c>
      <c r="U2969">
        <v>11219</v>
      </c>
      <c r="V2969">
        <v>336574144</v>
      </c>
      <c r="W2969">
        <v>264835920</v>
      </c>
      <c r="Y2969">
        <v>4888787</v>
      </c>
      <c r="Z2969">
        <v>50456144</v>
      </c>
      <c r="AA2969">
        <v>132411616</v>
      </c>
      <c r="AB2969">
        <v>8188618</v>
      </c>
      <c r="AC2969">
        <v>4174119</v>
      </c>
      <c r="AD2969">
        <v>373291456</v>
      </c>
      <c r="AE2969">
        <v>188835216</v>
      </c>
      <c r="AF2969">
        <v>574236672</v>
      </c>
      <c r="AG2969">
        <v>180652848</v>
      </c>
      <c r="AH2969">
        <v>16583208</v>
      </c>
      <c r="AI2969">
        <v>10497816</v>
      </c>
      <c r="AJ2969">
        <v>27081024</v>
      </c>
      <c r="AK2969">
        <v>53036080</v>
      </c>
      <c r="AL2969">
        <v>26334432</v>
      </c>
      <c r="AM2969">
        <v>458852864</v>
      </c>
      <c r="AN2969">
        <v>258171520</v>
      </c>
      <c r="AO2969">
        <v>-10074552</v>
      </c>
      <c r="AP2969">
        <v>136782672</v>
      </c>
      <c r="AQ2969">
        <v>145851824</v>
      </c>
      <c r="AR2969">
        <v>690368000</v>
      </c>
      <c r="AS2969">
        <v>582230976</v>
      </c>
    </row>
    <row r="2970" spans="1:52">
      <c r="A2970">
        <v>1990</v>
      </c>
      <c r="B2970">
        <v>204024</v>
      </c>
      <c r="C2970" t="s">
        <v>355</v>
      </c>
      <c r="D2970" t="s">
        <v>296</v>
      </c>
      <c r="E2970">
        <f t="shared" si="46"/>
        <v>0</v>
      </c>
      <c r="F2970">
        <f>IF(ISNA(VLOOKUP(B2970,criteria!$U$2:$U$174,1,0)),0,1)</f>
        <v>1</v>
      </c>
      <c r="G2970" t="s">
        <v>636</v>
      </c>
      <c r="H2970" t="s">
        <v>636</v>
      </c>
      <c r="N2970">
        <v>45056</v>
      </c>
      <c r="O2970" t="s">
        <v>282</v>
      </c>
      <c r="V2970">
        <v>72486608</v>
      </c>
      <c r="Y2970">
        <v>156520</v>
      </c>
      <c r="Z2970">
        <v>5694658</v>
      </c>
      <c r="AA2970">
        <v>54608176</v>
      </c>
      <c r="AB2970">
        <v>5080959</v>
      </c>
      <c r="AC2970">
        <v>4290142</v>
      </c>
      <c r="AF2970">
        <v>185237696</v>
      </c>
      <c r="AG2970">
        <v>73899728</v>
      </c>
      <c r="AH2970">
        <v>3769853</v>
      </c>
      <c r="AI2970">
        <v>1011153</v>
      </c>
      <c r="AJ2970">
        <v>4781006</v>
      </c>
      <c r="AK2970">
        <v>16329528</v>
      </c>
      <c r="AL2970">
        <v>9263329</v>
      </c>
      <c r="AM2970">
        <v>185866640</v>
      </c>
      <c r="AN2970">
        <v>82508576</v>
      </c>
      <c r="AO2970">
        <v>24446260</v>
      </c>
    </row>
    <row r="2971" spans="1:52">
      <c r="A2971">
        <v>1991</v>
      </c>
      <c r="B2971">
        <v>204024</v>
      </c>
      <c r="C2971" t="s">
        <v>355</v>
      </c>
      <c r="D2971" t="s">
        <v>296</v>
      </c>
      <c r="E2971">
        <f t="shared" si="46"/>
        <v>0</v>
      </c>
      <c r="F2971">
        <f>IF(ISNA(VLOOKUP(B2971,criteria!$U$2:$U$174,1,0)),0,1)</f>
        <v>1</v>
      </c>
      <c r="G2971" t="s">
        <v>636</v>
      </c>
      <c r="H2971" t="s">
        <v>636</v>
      </c>
      <c r="N2971">
        <v>45056</v>
      </c>
      <c r="O2971" t="s">
        <v>282</v>
      </c>
      <c r="V2971">
        <v>81731792</v>
      </c>
      <c r="Y2971">
        <v>179232</v>
      </c>
      <c r="Z2971">
        <v>7533297</v>
      </c>
      <c r="AA2971">
        <v>51019264</v>
      </c>
      <c r="AB2971">
        <v>5794225</v>
      </c>
      <c r="AC2971">
        <v>3258338</v>
      </c>
      <c r="AF2971">
        <v>197017888</v>
      </c>
      <c r="AG2971">
        <v>79241872</v>
      </c>
      <c r="AH2971">
        <v>3768482</v>
      </c>
      <c r="AI2971">
        <v>1841882</v>
      </c>
      <c r="AJ2971">
        <v>5610364</v>
      </c>
      <c r="AK2971">
        <v>15718801</v>
      </c>
      <c r="AL2971">
        <v>10009210</v>
      </c>
      <c r="AM2971">
        <v>198405824</v>
      </c>
      <c r="AN2971">
        <v>85688512</v>
      </c>
      <c r="AO2971">
        <v>29714264</v>
      </c>
    </row>
    <row r="2972" spans="1:52">
      <c r="A2972">
        <v>1992</v>
      </c>
      <c r="B2972">
        <v>204024</v>
      </c>
      <c r="C2972" t="s">
        <v>355</v>
      </c>
      <c r="D2972" t="s">
        <v>296</v>
      </c>
      <c r="E2972">
        <f t="shared" si="46"/>
        <v>0</v>
      </c>
      <c r="F2972">
        <f>IF(ISNA(VLOOKUP(B2972,criteria!$U$2:$U$174,1,0)),0,1)</f>
        <v>1</v>
      </c>
      <c r="G2972" t="s">
        <v>636</v>
      </c>
      <c r="H2972" t="s">
        <v>636</v>
      </c>
      <c r="N2972">
        <v>45056</v>
      </c>
      <c r="O2972" t="s">
        <v>282</v>
      </c>
      <c r="V2972">
        <v>87514968</v>
      </c>
      <c r="Y2972">
        <v>163628</v>
      </c>
      <c r="Z2972">
        <v>8014046</v>
      </c>
      <c r="AA2972">
        <v>48978676</v>
      </c>
      <c r="AB2972">
        <v>5612427</v>
      </c>
      <c r="AC2972">
        <v>3090073</v>
      </c>
      <c r="AF2972">
        <v>201743392</v>
      </c>
      <c r="AG2972">
        <v>80845152</v>
      </c>
      <c r="AH2972">
        <v>3920620</v>
      </c>
      <c r="AI2972">
        <v>1634475</v>
      </c>
      <c r="AJ2972">
        <v>5555095</v>
      </c>
      <c r="AK2972">
        <v>15163549</v>
      </c>
      <c r="AL2972">
        <v>10101855</v>
      </c>
      <c r="AM2972">
        <v>200940944</v>
      </c>
      <c r="AN2972">
        <v>84672000</v>
      </c>
      <c r="AO2972">
        <v>33626420</v>
      </c>
    </row>
    <row r="2973" spans="1:52">
      <c r="A2973">
        <v>1993</v>
      </c>
      <c r="B2973">
        <v>204024</v>
      </c>
      <c r="C2973" t="s">
        <v>342</v>
      </c>
      <c r="D2973" t="s">
        <v>296</v>
      </c>
      <c r="E2973">
        <f t="shared" si="46"/>
        <v>0</v>
      </c>
      <c r="F2973">
        <f>IF(ISNA(VLOOKUP(B2973,criteria!$U$2:$U$174,1,0)),0,1)</f>
        <v>1</v>
      </c>
      <c r="G2973" t="s">
        <v>636</v>
      </c>
      <c r="H2973" t="s">
        <v>636</v>
      </c>
      <c r="N2973">
        <v>45056</v>
      </c>
      <c r="O2973" t="s">
        <v>282</v>
      </c>
      <c r="V2973">
        <v>92047864</v>
      </c>
      <c r="Y2973">
        <v>206635</v>
      </c>
      <c r="Z2973">
        <v>8562322</v>
      </c>
      <c r="AA2973">
        <v>50882900</v>
      </c>
      <c r="AB2973">
        <v>6342164</v>
      </c>
      <c r="AC2973">
        <v>2552377</v>
      </c>
      <c r="AF2973">
        <v>210300960</v>
      </c>
      <c r="AG2973">
        <v>82909048</v>
      </c>
      <c r="AH2973">
        <v>4568330</v>
      </c>
      <c r="AI2973">
        <v>1450034</v>
      </c>
      <c r="AJ2973">
        <v>6018364</v>
      </c>
      <c r="AK2973">
        <v>17553960</v>
      </c>
      <c r="AL2973">
        <v>9805350</v>
      </c>
      <c r="AM2973">
        <v>210268016</v>
      </c>
      <c r="AN2973">
        <v>87164312</v>
      </c>
      <c r="AO2973">
        <v>27613044</v>
      </c>
    </row>
    <row r="2974" spans="1:52">
      <c r="A2974">
        <v>1994</v>
      </c>
      <c r="B2974">
        <v>204024</v>
      </c>
      <c r="C2974" t="s">
        <v>342</v>
      </c>
      <c r="D2974" t="s">
        <v>296</v>
      </c>
      <c r="E2974">
        <f t="shared" si="46"/>
        <v>0</v>
      </c>
      <c r="F2974">
        <f>IF(ISNA(VLOOKUP(B2974,criteria!$U$2:$U$174,1,0)),0,1)</f>
        <v>1</v>
      </c>
      <c r="G2974" t="s">
        <v>636</v>
      </c>
      <c r="H2974" t="s">
        <v>636</v>
      </c>
      <c r="N2974">
        <v>45056</v>
      </c>
      <c r="O2974" t="s">
        <v>282</v>
      </c>
      <c r="V2974">
        <v>94597344</v>
      </c>
      <c r="Y2974">
        <v>183463</v>
      </c>
      <c r="Z2974">
        <v>7721046</v>
      </c>
      <c r="AA2974">
        <v>52827624</v>
      </c>
      <c r="AB2974">
        <v>6352865</v>
      </c>
      <c r="AC2974">
        <v>3160478</v>
      </c>
      <c r="AF2974">
        <v>217251504</v>
      </c>
      <c r="AG2974">
        <v>85569240</v>
      </c>
      <c r="AH2974">
        <v>4743967</v>
      </c>
      <c r="AI2974">
        <v>1251875</v>
      </c>
      <c r="AJ2974">
        <v>5995842</v>
      </c>
      <c r="AK2974">
        <v>19324076</v>
      </c>
      <c r="AL2974">
        <v>11082184</v>
      </c>
      <c r="AM2974">
        <v>216603568</v>
      </c>
      <c r="AN2974">
        <v>92847160</v>
      </c>
      <c r="AO2974">
        <v>28893120</v>
      </c>
    </row>
    <row r="2975" spans="1:52">
      <c r="A2975">
        <v>1995</v>
      </c>
      <c r="B2975">
        <v>204024</v>
      </c>
      <c r="C2975" t="s">
        <v>342</v>
      </c>
      <c r="D2975" t="s">
        <v>296</v>
      </c>
      <c r="E2975">
        <f t="shared" si="46"/>
        <v>0</v>
      </c>
      <c r="F2975">
        <f>IF(ISNA(VLOOKUP(B2975,criteria!$U$2:$U$174,1,0)),0,1)</f>
        <v>1</v>
      </c>
      <c r="G2975" t="s">
        <v>636</v>
      </c>
      <c r="H2975" t="s">
        <v>636</v>
      </c>
      <c r="N2975">
        <v>45056</v>
      </c>
      <c r="O2975" t="s">
        <v>282</v>
      </c>
      <c r="V2975">
        <v>100370392</v>
      </c>
      <c r="Y2975">
        <v>195512</v>
      </c>
      <c r="Z2975">
        <v>7386875</v>
      </c>
      <c r="AA2975">
        <v>56976696</v>
      </c>
      <c r="AB2975">
        <v>7167905</v>
      </c>
      <c r="AC2975">
        <v>3093251</v>
      </c>
      <c r="AF2975">
        <v>233698976</v>
      </c>
      <c r="AG2975">
        <v>85581256</v>
      </c>
      <c r="AH2975">
        <v>4791321</v>
      </c>
      <c r="AI2975">
        <v>1242491</v>
      </c>
      <c r="AJ2975">
        <v>6033812</v>
      </c>
      <c r="AK2975">
        <v>20194188</v>
      </c>
      <c r="AL2975">
        <v>11929231</v>
      </c>
      <c r="AM2975">
        <v>233674576</v>
      </c>
      <c r="AN2975">
        <v>95145176</v>
      </c>
      <c r="AO2975">
        <v>28126964</v>
      </c>
    </row>
    <row r="2976" spans="1:52">
      <c r="A2976">
        <v>1996</v>
      </c>
      <c r="B2976">
        <v>204024</v>
      </c>
      <c r="C2976" t="s">
        <v>342</v>
      </c>
      <c r="D2976" t="s">
        <v>296</v>
      </c>
      <c r="E2976">
        <f t="shared" si="46"/>
        <v>0</v>
      </c>
      <c r="F2976">
        <f>IF(ISNA(VLOOKUP(B2976,criteria!$U$2:$U$174,1,0)),0,1)</f>
        <v>1</v>
      </c>
      <c r="G2976" t="s">
        <v>636</v>
      </c>
      <c r="H2976" t="s">
        <v>636</v>
      </c>
      <c r="N2976">
        <v>45056</v>
      </c>
      <c r="O2976" t="s">
        <v>282</v>
      </c>
      <c r="V2976">
        <v>109206880</v>
      </c>
      <c r="Y2976">
        <v>253151</v>
      </c>
      <c r="Z2976">
        <v>7992009</v>
      </c>
      <c r="AA2976">
        <v>59237792</v>
      </c>
      <c r="AB2976">
        <v>7493522</v>
      </c>
      <c r="AC2976">
        <v>3637344</v>
      </c>
      <c r="AF2976">
        <v>250311984</v>
      </c>
      <c r="AG2976">
        <v>88623840</v>
      </c>
      <c r="AH2976">
        <v>5287380</v>
      </c>
      <c r="AI2976">
        <v>1420225</v>
      </c>
      <c r="AJ2976">
        <v>6707605</v>
      </c>
      <c r="AK2976">
        <v>20754506</v>
      </c>
      <c r="AL2976">
        <v>12538673</v>
      </c>
      <c r="AM2976">
        <v>249479200</v>
      </c>
      <c r="AN2976">
        <v>98837312</v>
      </c>
      <c r="AO2976">
        <v>29134474</v>
      </c>
      <c r="AP2976">
        <v>53647056</v>
      </c>
      <c r="AQ2976">
        <v>62491424</v>
      </c>
      <c r="AT2976">
        <v>2607</v>
      </c>
      <c r="AU2976">
        <v>0.80400000000000005</v>
      </c>
    </row>
    <row r="2977" spans="1:52">
      <c r="A2977">
        <v>1997</v>
      </c>
      <c r="B2977">
        <v>204024</v>
      </c>
      <c r="C2977" t="s">
        <v>342</v>
      </c>
      <c r="D2977" t="s">
        <v>296</v>
      </c>
      <c r="E2977">
        <f t="shared" si="46"/>
        <v>0</v>
      </c>
      <c r="F2977">
        <f>IF(ISNA(VLOOKUP(B2977,criteria!$U$2:$U$174,1,0)),0,1)</f>
        <v>1</v>
      </c>
      <c r="G2977" t="s">
        <v>636</v>
      </c>
      <c r="H2977" t="s">
        <v>636</v>
      </c>
      <c r="N2977">
        <v>45056</v>
      </c>
      <c r="O2977" t="s">
        <v>282</v>
      </c>
      <c r="V2977">
        <v>116045752</v>
      </c>
      <c r="Y2977">
        <v>255219</v>
      </c>
      <c r="Z2977">
        <v>7688391</v>
      </c>
      <c r="AA2977">
        <v>62021440</v>
      </c>
      <c r="AB2977">
        <v>8425578</v>
      </c>
      <c r="AC2977">
        <v>5372044</v>
      </c>
      <c r="AF2977">
        <v>268808160</v>
      </c>
      <c r="AG2977">
        <v>91901856</v>
      </c>
      <c r="AH2977">
        <v>5145083</v>
      </c>
      <c r="AI2977">
        <v>1325028</v>
      </c>
      <c r="AJ2977">
        <v>6470111</v>
      </c>
      <c r="AK2977">
        <v>25795780</v>
      </c>
      <c r="AL2977">
        <v>13118225</v>
      </c>
      <c r="AM2977">
        <v>266171760</v>
      </c>
      <c r="AN2977">
        <v>104491592</v>
      </c>
      <c r="AO2977">
        <v>30198104</v>
      </c>
      <c r="AP2977">
        <v>62491424</v>
      </c>
      <c r="AQ2977">
        <v>85694552</v>
      </c>
      <c r="AT2977">
        <v>2379</v>
      </c>
      <c r="AU2977">
        <v>0.79700000000000004</v>
      </c>
      <c r="AW2977">
        <v>0.1802</v>
      </c>
      <c r="AX2977">
        <v>0.61494300000000002</v>
      </c>
      <c r="AY2977">
        <v>7.3044100000000001E-2</v>
      </c>
      <c r="AZ2977">
        <v>50114.5</v>
      </c>
    </row>
    <row r="2978" spans="1:52">
      <c r="A2978">
        <v>1998</v>
      </c>
      <c r="B2978">
        <v>204024</v>
      </c>
      <c r="C2978" t="s">
        <v>342</v>
      </c>
      <c r="D2978" t="s">
        <v>296</v>
      </c>
      <c r="E2978">
        <f t="shared" si="46"/>
        <v>0</v>
      </c>
      <c r="F2978">
        <f>IF(ISNA(VLOOKUP(B2978,criteria!$U$2:$U$174,1,0)),0,1)</f>
        <v>1</v>
      </c>
      <c r="G2978" t="s">
        <v>636</v>
      </c>
      <c r="H2978" t="s">
        <v>636</v>
      </c>
      <c r="N2978">
        <v>45056</v>
      </c>
      <c r="O2978" t="s">
        <v>282</v>
      </c>
      <c r="V2978">
        <v>124377112</v>
      </c>
      <c r="Y2978">
        <v>344202</v>
      </c>
      <c r="Z2978">
        <v>8064566</v>
      </c>
      <c r="AA2978">
        <v>65552332</v>
      </c>
      <c r="AB2978">
        <v>9074329</v>
      </c>
      <c r="AC2978">
        <v>4649738</v>
      </c>
      <c r="AF2978">
        <v>282190208</v>
      </c>
      <c r="AG2978">
        <v>96400336</v>
      </c>
      <c r="AH2978">
        <v>5910569</v>
      </c>
      <c r="AI2978">
        <v>1433416</v>
      </c>
      <c r="AJ2978">
        <v>7343985</v>
      </c>
      <c r="AK2978">
        <v>26073110</v>
      </c>
      <c r="AL2978">
        <v>14063413</v>
      </c>
      <c r="AM2978">
        <v>276516992</v>
      </c>
      <c r="AN2978">
        <v>108636800</v>
      </c>
      <c r="AO2978">
        <v>31186488</v>
      </c>
      <c r="AP2978">
        <v>85694552</v>
      </c>
      <c r="AQ2978">
        <v>91807632</v>
      </c>
      <c r="AT2978">
        <v>2586</v>
      </c>
      <c r="AU2978">
        <v>0.79200000000000004</v>
      </c>
      <c r="AW2978">
        <v>0.181869</v>
      </c>
      <c r="AX2978">
        <v>0.61743000000000003</v>
      </c>
      <c r="AY2978">
        <v>7.1085700000000002E-2</v>
      </c>
      <c r="AZ2978">
        <v>50627.5</v>
      </c>
    </row>
    <row r="2979" spans="1:52">
      <c r="A2979">
        <v>1999</v>
      </c>
      <c r="B2979">
        <v>204024</v>
      </c>
      <c r="C2979" t="s">
        <v>342</v>
      </c>
      <c r="D2979" t="s">
        <v>296</v>
      </c>
      <c r="E2979">
        <f t="shared" si="46"/>
        <v>0</v>
      </c>
      <c r="F2979">
        <f>IF(ISNA(VLOOKUP(B2979,criteria!$U$2:$U$174,1,0)),0,1)</f>
        <v>1</v>
      </c>
      <c r="G2979" t="s">
        <v>636</v>
      </c>
      <c r="H2979" t="s">
        <v>636</v>
      </c>
      <c r="N2979">
        <v>45056</v>
      </c>
      <c r="O2979" t="s">
        <v>282</v>
      </c>
      <c r="V2979">
        <v>133059536</v>
      </c>
      <c r="Y2979">
        <v>426949</v>
      </c>
      <c r="Z2979">
        <v>7388729</v>
      </c>
      <c r="AA2979">
        <v>71468120</v>
      </c>
      <c r="AB2979">
        <v>9413846</v>
      </c>
      <c r="AC2979">
        <v>6059533</v>
      </c>
      <c r="AF2979">
        <v>306710400</v>
      </c>
      <c r="AG2979">
        <v>103457136</v>
      </c>
      <c r="AH2979">
        <v>5398785</v>
      </c>
      <c r="AI2979">
        <v>1633025</v>
      </c>
      <c r="AJ2979">
        <v>7031810</v>
      </c>
      <c r="AK2979">
        <v>26215428</v>
      </c>
      <c r="AL2979">
        <v>15121474</v>
      </c>
      <c r="AM2979">
        <v>302333376</v>
      </c>
      <c r="AN2979">
        <v>114679000</v>
      </c>
      <c r="AO2979">
        <v>33916440</v>
      </c>
      <c r="AP2979">
        <v>91807632</v>
      </c>
      <c r="AQ2979">
        <v>111157360</v>
      </c>
      <c r="AT2979">
        <v>2439</v>
      </c>
      <c r="AU2979">
        <v>0.80200000000000005</v>
      </c>
      <c r="AW2979">
        <v>0.17566300000000001</v>
      </c>
      <c r="AX2979">
        <v>0.59784800000000005</v>
      </c>
      <c r="AY2979">
        <v>6.7890900000000004E-2</v>
      </c>
      <c r="AZ2979">
        <v>53170</v>
      </c>
    </row>
    <row r="2980" spans="1:52">
      <c r="A2980">
        <v>2000</v>
      </c>
      <c r="B2980">
        <v>204024</v>
      </c>
      <c r="C2980" t="s">
        <v>342</v>
      </c>
      <c r="D2980" t="s">
        <v>296</v>
      </c>
      <c r="E2980">
        <f t="shared" si="46"/>
        <v>0</v>
      </c>
      <c r="F2980">
        <f>IF(ISNA(VLOOKUP(B2980,criteria!$U$2:$U$174,1,0)),0,1)</f>
        <v>1</v>
      </c>
      <c r="G2980" t="s">
        <v>636</v>
      </c>
      <c r="H2980" t="s">
        <v>636</v>
      </c>
      <c r="N2980">
        <v>45056</v>
      </c>
      <c r="O2980" t="s">
        <v>282</v>
      </c>
      <c r="V2980">
        <v>139782464</v>
      </c>
      <c r="Y2980">
        <v>490571</v>
      </c>
      <c r="Z2980">
        <v>7960958</v>
      </c>
      <c r="AA2980">
        <v>75267376</v>
      </c>
      <c r="AB2980">
        <v>12052063</v>
      </c>
      <c r="AC2980">
        <v>9500604</v>
      </c>
      <c r="AF2980">
        <v>328531520</v>
      </c>
      <c r="AG2980">
        <v>109134768</v>
      </c>
      <c r="AH2980">
        <v>7011679</v>
      </c>
      <c r="AI2980">
        <v>1551372</v>
      </c>
      <c r="AJ2980">
        <v>8563051</v>
      </c>
      <c r="AK2980">
        <v>26578144</v>
      </c>
      <c r="AL2980">
        <v>15548057</v>
      </c>
      <c r="AM2980">
        <v>326584448</v>
      </c>
      <c r="AN2980">
        <v>121462056</v>
      </c>
      <c r="AO2980">
        <v>36992400</v>
      </c>
      <c r="AP2980">
        <v>111157360</v>
      </c>
      <c r="AQ2980">
        <v>100151344</v>
      </c>
      <c r="AT2980">
        <v>2550</v>
      </c>
      <c r="AU2980">
        <v>0.79400000000000004</v>
      </c>
      <c r="AW2980">
        <v>0.17379700000000001</v>
      </c>
      <c r="AX2980">
        <v>0.57731200000000005</v>
      </c>
      <c r="AY2980">
        <v>7.1720199999999998E-2</v>
      </c>
      <c r="AZ2980">
        <v>55966</v>
      </c>
    </row>
    <row r="2981" spans="1:52">
      <c r="A2981">
        <v>2001</v>
      </c>
      <c r="B2981">
        <v>204024</v>
      </c>
      <c r="C2981" t="s">
        <v>342</v>
      </c>
      <c r="D2981" t="s">
        <v>296</v>
      </c>
      <c r="E2981">
        <f t="shared" si="46"/>
        <v>1</v>
      </c>
      <c r="F2981">
        <f>IF(ISNA(VLOOKUP(B2981,criteria!$U$2:$U$174,1,0)),0,1)</f>
        <v>1</v>
      </c>
      <c r="G2981">
        <v>0.74343999999999999</v>
      </c>
      <c r="H2981">
        <v>0.37092435166254167</v>
      </c>
      <c r="I2981">
        <v>12500</v>
      </c>
      <c r="J2981">
        <v>9293</v>
      </c>
      <c r="K2981">
        <v>3439</v>
      </c>
      <c r="L2981">
        <v>8</v>
      </c>
      <c r="M2981">
        <v>3447</v>
      </c>
      <c r="N2981">
        <v>45056</v>
      </c>
      <c r="O2981" t="s">
        <v>282</v>
      </c>
      <c r="V2981">
        <v>168342576</v>
      </c>
      <c r="W2981">
        <v>148839520</v>
      </c>
      <c r="Y2981">
        <v>2974498</v>
      </c>
      <c r="Z2981">
        <v>14095475</v>
      </c>
      <c r="AA2981">
        <v>89945784</v>
      </c>
      <c r="AB2981">
        <v>18868848</v>
      </c>
      <c r="AC2981">
        <v>18756412</v>
      </c>
      <c r="AD2981">
        <v>240930160</v>
      </c>
      <c r="AE2981">
        <v>119041360</v>
      </c>
      <c r="AF2981">
        <v>376821024</v>
      </c>
      <c r="AG2981">
        <v>148103968</v>
      </c>
      <c r="AH2981">
        <v>8068503</v>
      </c>
      <c r="AI2981">
        <v>2455018</v>
      </c>
      <c r="AJ2981">
        <v>10523521</v>
      </c>
      <c r="AK2981">
        <v>26900856</v>
      </c>
      <c r="AL2981">
        <v>22127768</v>
      </c>
      <c r="AM2981">
        <v>348796864</v>
      </c>
      <c r="AN2981">
        <v>152955712</v>
      </c>
      <c r="AO2981">
        <v>50629572</v>
      </c>
      <c r="AR2981">
        <v>376821024</v>
      </c>
      <c r="AS2981">
        <v>348796864</v>
      </c>
      <c r="AT2981">
        <v>2711</v>
      </c>
      <c r="AU2981">
        <v>0.81100000000000005</v>
      </c>
      <c r="AW2981">
        <v>0.181116</v>
      </c>
      <c r="AX2981">
        <v>0.57274899999999995</v>
      </c>
      <c r="AY2981">
        <v>7.3924699999999996E-2</v>
      </c>
      <c r="AZ2981">
        <v>56731</v>
      </c>
    </row>
    <row r="2982" spans="1:52">
      <c r="A2982">
        <v>2002</v>
      </c>
      <c r="B2982">
        <v>204024</v>
      </c>
      <c r="C2982" t="s">
        <v>342</v>
      </c>
      <c r="D2982" t="s">
        <v>296</v>
      </c>
      <c r="E2982">
        <f t="shared" si="46"/>
        <v>1</v>
      </c>
      <c r="F2982">
        <f>IF(ISNA(VLOOKUP(B2982,criteria!$U$2:$U$174,1,0)),0,1)</f>
        <v>1</v>
      </c>
      <c r="G2982">
        <v>0.77230567183780674</v>
      </c>
      <c r="H2982">
        <v>0.38239982995004784</v>
      </c>
      <c r="I2982">
        <v>12183</v>
      </c>
      <c r="J2982">
        <v>9409</v>
      </c>
      <c r="K2982">
        <v>3588</v>
      </c>
      <c r="L2982">
        <v>10</v>
      </c>
      <c r="M2982">
        <v>3598</v>
      </c>
      <c r="N2982">
        <v>45056</v>
      </c>
      <c r="O2982" t="s">
        <v>282</v>
      </c>
      <c r="V2982">
        <v>187617296</v>
      </c>
      <c r="W2982">
        <v>166193792</v>
      </c>
      <c r="Y2982">
        <v>2371957</v>
      </c>
      <c r="Z2982">
        <v>14943322</v>
      </c>
      <c r="AA2982">
        <v>86464048</v>
      </c>
      <c r="AB2982">
        <v>15092724</v>
      </c>
      <c r="AC2982">
        <v>19601718</v>
      </c>
      <c r="AD2982">
        <v>262703616</v>
      </c>
      <c r="AE2982">
        <v>129148672</v>
      </c>
      <c r="AF2982">
        <v>403605024</v>
      </c>
      <c r="AG2982">
        <v>153479696</v>
      </c>
      <c r="AH2982">
        <v>8104712</v>
      </c>
      <c r="AI2982">
        <v>2382932.75</v>
      </c>
      <c r="AJ2982">
        <v>10487645</v>
      </c>
      <c r="AK2982">
        <v>31666284</v>
      </c>
      <c r="AL2982">
        <v>23887958</v>
      </c>
      <c r="AM2982">
        <v>369639264</v>
      </c>
      <c r="AN2982">
        <v>164400256</v>
      </c>
      <c r="AO2982">
        <v>54010956</v>
      </c>
      <c r="AP2982">
        <v>100675712</v>
      </c>
      <c r="AQ2982">
        <v>97449328</v>
      </c>
      <c r="AR2982">
        <v>403605024</v>
      </c>
      <c r="AS2982">
        <v>369639264</v>
      </c>
      <c r="AT2982">
        <v>2713</v>
      </c>
      <c r="AU2982">
        <v>0.80300000000000005</v>
      </c>
      <c r="AW2982">
        <v>0.17909</v>
      </c>
      <c r="AX2982">
        <v>0.57233699999999998</v>
      </c>
      <c r="AY2982">
        <v>7.6007199999999997E-2</v>
      </c>
      <c r="AZ2982">
        <v>59851</v>
      </c>
    </row>
    <row r="2983" spans="1:52">
      <c r="A2983">
        <v>2003</v>
      </c>
      <c r="B2983">
        <v>204024</v>
      </c>
      <c r="C2983" t="s">
        <v>342</v>
      </c>
      <c r="D2983" t="s">
        <v>296</v>
      </c>
      <c r="E2983">
        <f t="shared" si="46"/>
        <v>1</v>
      </c>
      <c r="F2983">
        <f>IF(ISNA(VLOOKUP(B2983,criteria!$U$2:$U$174,1,0)),0,1)</f>
        <v>1</v>
      </c>
      <c r="G2983">
        <v>0.71015224763691465</v>
      </c>
      <c r="H2983">
        <v>0.34159723633407846</v>
      </c>
      <c r="I2983">
        <v>13859</v>
      </c>
      <c r="J2983">
        <v>9842</v>
      </c>
      <c r="K2983">
        <v>3359</v>
      </c>
      <c r="L2983">
        <v>3</v>
      </c>
      <c r="M2983">
        <v>3362</v>
      </c>
      <c r="N2983">
        <v>45056</v>
      </c>
      <c r="O2983" t="s">
        <v>282</v>
      </c>
      <c r="V2983">
        <v>205642352</v>
      </c>
      <c r="W2983">
        <v>183156560</v>
      </c>
      <c r="Y2983">
        <v>2389099</v>
      </c>
      <c r="Z2983">
        <v>16053113</v>
      </c>
      <c r="AA2983">
        <v>85275728</v>
      </c>
      <c r="AB2983">
        <v>19306928</v>
      </c>
      <c r="AC2983">
        <v>8086549</v>
      </c>
      <c r="AD2983">
        <v>282442688</v>
      </c>
      <c r="AE2983">
        <v>142712800</v>
      </c>
      <c r="AF2983">
        <v>438478240</v>
      </c>
      <c r="AG2983">
        <v>160740816</v>
      </c>
      <c r="AH2983">
        <v>9136010</v>
      </c>
      <c r="AI2983">
        <v>2083016.88</v>
      </c>
      <c r="AJ2983">
        <v>11219027</v>
      </c>
      <c r="AK2983">
        <v>35015120</v>
      </c>
      <c r="AL2983">
        <v>24415812</v>
      </c>
      <c r="AM2983">
        <v>393407712</v>
      </c>
      <c r="AN2983">
        <v>175068592</v>
      </c>
      <c r="AO2983">
        <v>58651676</v>
      </c>
      <c r="AP2983">
        <v>97449328</v>
      </c>
      <c r="AQ2983">
        <v>112672768</v>
      </c>
      <c r="AR2983">
        <v>438478240</v>
      </c>
      <c r="AS2983">
        <v>393407712</v>
      </c>
      <c r="AT2983">
        <v>2670</v>
      </c>
      <c r="AU2983">
        <v>0.80100000000000005</v>
      </c>
      <c r="AW2983">
        <v>0.179925</v>
      </c>
      <c r="AX2983">
        <v>0.57296199999999997</v>
      </c>
      <c r="AY2983">
        <v>7.4833300000000005E-2</v>
      </c>
      <c r="AZ2983">
        <v>61144</v>
      </c>
    </row>
    <row r="2984" spans="1:52">
      <c r="A2984">
        <v>2004</v>
      </c>
      <c r="B2984">
        <v>204024</v>
      </c>
      <c r="C2984" t="s">
        <v>342</v>
      </c>
      <c r="D2984" t="s">
        <v>296</v>
      </c>
      <c r="E2984">
        <f t="shared" si="46"/>
        <v>1</v>
      </c>
      <c r="F2984">
        <f>IF(ISNA(VLOOKUP(B2984,criteria!$U$2:$U$174,1,0)),0,1)</f>
        <v>1</v>
      </c>
      <c r="G2984">
        <v>0.70949197860962565</v>
      </c>
      <c r="H2984">
        <v>0.32899943470887505</v>
      </c>
      <c r="I2984">
        <v>14960</v>
      </c>
      <c r="J2984">
        <v>10614</v>
      </c>
      <c r="K2984">
        <v>3483</v>
      </c>
      <c r="L2984">
        <v>9</v>
      </c>
      <c r="M2984">
        <v>3492</v>
      </c>
      <c r="N2984">
        <v>45056</v>
      </c>
      <c r="O2984" t="s">
        <v>282</v>
      </c>
      <c r="P2984" t="s">
        <v>50</v>
      </c>
      <c r="V2984">
        <v>342776992</v>
      </c>
      <c r="W2984">
        <v>200035168</v>
      </c>
      <c r="Y2984">
        <v>1850221</v>
      </c>
      <c r="Z2984">
        <v>18901046</v>
      </c>
      <c r="AA2984">
        <v>83213616</v>
      </c>
      <c r="AB2984">
        <v>19201688</v>
      </c>
      <c r="AC2984">
        <v>8887496</v>
      </c>
      <c r="AD2984">
        <v>306904704</v>
      </c>
      <c r="AE2984">
        <v>133324496</v>
      </c>
      <c r="AF2984">
        <v>448216352</v>
      </c>
      <c r="AG2984">
        <v>176475280</v>
      </c>
      <c r="AH2984">
        <v>11079273</v>
      </c>
      <c r="AI2984">
        <v>2343296.75</v>
      </c>
      <c r="AJ2984">
        <v>13422570</v>
      </c>
      <c r="AK2984">
        <v>39035084</v>
      </c>
      <c r="AL2984">
        <v>26312750</v>
      </c>
      <c r="AM2984">
        <v>421399200</v>
      </c>
      <c r="AN2984">
        <v>185043312</v>
      </c>
      <c r="AO2984">
        <v>64839204</v>
      </c>
      <c r="AP2984">
        <v>250534000</v>
      </c>
      <c r="AQ2984">
        <v>281025472</v>
      </c>
      <c r="AR2984">
        <v>448216352</v>
      </c>
      <c r="AS2984">
        <v>421399200</v>
      </c>
      <c r="AT2984">
        <v>2883</v>
      </c>
      <c r="AU2984">
        <v>0.80400000000000005</v>
      </c>
      <c r="AW2984">
        <v>0.172261</v>
      </c>
      <c r="AX2984">
        <v>0.57502500000000001</v>
      </c>
      <c r="AY2984">
        <v>6.7949999999999997E-2</v>
      </c>
      <c r="AZ2984">
        <v>61034</v>
      </c>
    </row>
    <row r="2985" spans="1:52">
      <c r="A2985">
        <v>2005</v>
      </c>
      <c r="B2985">
        <v>204024</v>
      </c>
      <c r="C2985" t="s">
        <v>303</v>
      </c>
      <c r="D2985" t="s">
        <v>296</v>
      </c>
      <c r="E2985">
        <f t="shared" si="46"/>
        <v>1</v>
      </c>
      <c r="F2985">
        <f>IF(ISNA(VLOOKUP(B2985,criteria!$U$2:$U$174,1,0)),0,1)</f>
        <v>1</v>
      </c>
      <c r="G2985">
        <v>0.69471724757686626</v>
      </c>
      <c r="H2985">
        <v>0.2912316363300379</v>
      </c>
      <c r="I2985">
        <v>15579</v>
      </c>
      <c r="J2985">
        <v>10823</v>
      </c>
      <c r="K2985">
        <v>3147</v>
      </c>
      <c r="L2985">
        <v>5</v>
      </c>
      <c r="M2985">
        <v>3152</v>
      </c>
      <c r="N2985">
        <v>45056</v>
      </c>
      <c r="O2985" t="s">
        <v>282</v>
      </c>
      <c r="P2985" t="s">
        <v>50</v>
      </c>
      <c r="Q2985" t="s">
        <v>51</v>
      </c>
      <c r="V2985">
        <v>373854496</v>
      </c>
      <c r="W2985">
        <v>219068240</v>
      </c>
      <c r="Y2985">
        <v>2124493</v>
      </c>
      <c r="Z2985">
        <v>21521990</v>
      </c>
      <c r="AA2985">
        <v>82352400</v>
      </c>
      <c r="AB2985">
        <v>24696552</v>
      </c>
      <c r="AC2985">
        <v>9180964</v>
      </c>
      <c r="AD2985">
        <v>333666944</v>
      </c>
      <c r="AE2985">
        <v>147168896</v>
      </c>
      <c r="AF2985">
        <v>498537952</v>
      </c>
      <c r="AG2985">
        <v>186958784</v>
      </c>
      <c r="AH2985">
        <v>13570956</v>
      </c>
      <c r="AI2985">
        <v>3394950.5</v>
      </c>
      <c r="AJ2985">
        <v>16965906</v>
      </c>
      <c r="AK2985">
        <v>57531128</v>
      </c>
      <c r="AL2985">
        <v>24571682</v>
      </c>
      <c r="AM2985">
        <v>451402656</v>
      </c>
      <c r="AN2985">
        <v>192400768</v>
      </c>
      <c r="AO2985">
        <v>77372360</v>
      </c>
      <c r="AP2985">
        <v>281025472</v>
      </c>
      <c r="AQ2985">
        <v>320027392</v>
      </c>
      <c r="AR2985">
        <v>498537952</v>
      </c>
      <c r="AS2985">
        <v>451402656</v>
      </c>
      <c r="AT2985">
        <v>2743</v>
      </c>
      <c r="AU2985">
        <v>0.81699999999999995</v>
      </c>
      <c r="AW2985">
        <v>0.160328</v>
      </c>
      <c r="AX2985">
        <v>0.57178799999999996</v>
      </c>
      <c r="AY2985">
        <v>6.5170000000000006E-2</v>
      </c>
      <c r="AZ2985">
        <v>64457</v>
      </c>
    </row>
    <row r="2986" spans="1:52">
      <c r="A2986">
        <v>2006</v>
      </c>
      <c r="B2986">
        <v>204024</v>
      </c>
      <c r="C2986" t="s">
        <v>303</v>
      </c>
      <c r="D2986" t="s">
        <v>296</v>
      </c>
      <c r="E2986">
        <f t="shared" si="46"/>
        <v>1</v>
      </c>
      <c r="F2986">
        <f>IF(ISNA(VLOOKUP(B2986,criteria!$U$2:$U$174,1,0)),0,1)</f>
        <v>1</v>
      </c>
      <c r="G2986">
        <v>0.7796741660201707</v>
      </c>
      <c r="H2986">
        <v>0.29958540630182423</v>
      </c>
      <c r="I2986">
        <v>15468</v>
      </c>
      <c r="J2986">
        <v>12060</v>
      </c>
      <c r="K2986">
        <v>3606</v>
      </c>
      <c r="L2986">
        <v>7</v>
      </c>
      <c r="M2986">
        <v>3613</v>
      </c>
      <c r="N2986">
        <v>45056</v>
      </c>
      <c r="O2986" t="s">
        <v>282</v>
      </c>
      <c r="P2986" t="s">
        <v>50</v>
      </c>
      <c r="Q2986" t="s">
        <v>51</v>
      </c>
      <c r="V2986">
        <v>394003744</v>
      </c>
      <c r="W2986">
        <v>232516960</v>
      </c>
      <c r="Y2986">
        <v>2317019</v>
      </c>
      <c r="Z2986">
        <v>22996720</v>
      </c>
      <c r="AA2986">
        <v>81067264</v>
      </c>
      <c r="AB2986">
        <v>42924864</v>
      </c>
      <c r="AC2986">
        <v>10147744</v>
      </c>
      <c r="AD2986">
        <v>359897696</v>
      </c>
      <c r="AE2986">
        <v>184602864</v>
      </c>
      <c r="AF2986">
        <v>555365568</v>
      </c>
      <c r="AG2986">
        <v>191882768</v>
      </c>
      <c r="AH2986">
        <v>14587512</v>
      </c>
      <c r="AI2986">
        <v>3383314</v>
      </c>
      <c r="AJ2986">
        <v>17970826</v>
      </c>
      <c r="AK2986">
        <v>59171244</v>
      </c>
      <c r="AL2986">
        <v>25809164</v>
      </c>
      <c r="AM2986">
        <v>481273760</v>
      </c>
      <c r="AN2986">
        <v>200326640</v>
      </c>
      <c r="AO2986">
        <v>80914192</v>
      </c>
      <c r="AP2986">
        <v>320027392</v>
      </c>
      <c r="AQ2986">
        <v>409270400</v>
      </c>
      <c r="AR2986">
        <v>555365568</v>
      </c>
      <c r="AS2986">
        <v>481273760</v>
      </c>
      <c r="AT2986">
        <v>2762</v>
      </c>
      <c r="AU2986">
        <v>0.80300000000000005</v>
      </c>
      <c r="AW2986">
        <v>0.16727500000000001</v>
      </c>
      <c r="AX2986">
        <v>0.55708599999999997</v>
      </c>
      <c r="AY2986">
        <v>6.3060099999999994E-2</v>
      </c>
      <c r="AZ2986">
        <v>66554.5</v>
      </c>
    </row>
    <row r="2987" spans="1:52">
      <c r="A2987">
        <v>2007</v>
      </c>
      <c r="B2987">
        <v>204024</v>
      </c>
      <c r="C2987" t="s">
        <v>303</v>
      </c>
      <c r="D2987" t="s">
        <v>296</v>
      </c>
      <c r="E2987">
        <f t="shared" si="46"/>
        <v>1</v>
      </c>
      <c r="F2987">
        <f>IF(ISNA(VLOOKUP(B2987,criteria!$U$2:$U$174,1,0)),0,1)</f>
        <v>1</v>
      </c>
      <c r="G2987">
        <v>0.75337646837112882</v>
      </c>
      <c r="H2987">
        <v>0.28566663887267574</v>
      </c>
      <c r="I2987">
        <v>15919</v>
      </c>
      <c r="J2987">
        <v>11993</v>
      </c>
      <c r="K2987">
        <v>3421</v>
      </c>
      <c r="L2987">
        <v>5</v>
      </c>
      <c r="M2987">
        <v>3426</v>
      </c>
      <c r="N2987">
        <v>45056</v>
      </c>
      <c r="O2987" t="s">
        <v>282</v>
      </c>
      <c r="P2987" t="s">
        <v>50</v>
      </c>
      <c r="Q2987" t="s">
        <v>51</v>
      </c>
      <c r="V2987">
        <v>394751712</v>
      </c>
      <c r="W2987">
        <v>221356512</v>
      </c>
      <c r="Y2987">
        <v>1789183</v>
      </c>
      <c r="Z2987">
        <v>19453564</v>
      </c>
      <c r="AA2987">
        <v>69865376</v>
      </c>
      <c r="AB2987">
        <v>26909096</v>
      </c>
      <c r="AC2987">
        <v>4498272</v>
      </c>
      <c r="AD2987">
        <v>354406848</v>
      </c>
      <c r="AE2987">
        <v>91652488</v>
      </c>
      <c r="AF2987">
        <v>455827872</v>
      </c>
      <c r="AG2987">
        <v>174053968</v>
      </c>
      <c r="AH2987">
        <v>15186891</v>
      </c>
      <c r="AI2987">
        <v>2540189</v>
      </c>
      <c r="AJ2987">
        <v>17727080</v>
      </c>
      <c r="AK2987">
        <v>55785776</v>
      </c>
      <c r="AL2987">
        <v>21946264</v>
      </c>
      <c r="AM2987">
        <v>459923776</v>
      </c>
      <c r="AN2987">
        <v>187981712</v>
      </c>
      <c r="AO2987">
        <v>78257672</v>
      </c>
      <c r="AP2987">
        <v>409270400</v>
      </c>
      <c r="AQ2987">
        <v>376485760</v>
      </c>
      <c r="AR2987">
        <v>455827872</v>
      </c>
      <c r="AS2987">
        <v>459923776</v>
      </c>
      <c r="AT2987">
        <v>2918</v>
      </c>
      <c r="AU2987">
        <v>0.80700000000000005</v>
      </c>
      <c r="AW2987">
        <v>0.187278</v>
      </c>
      <c r="AX2987">
        <v>0.55179900000000004</v>
      </c>
      <c r="AY2987">
        <v>6.8395899999999996E-2</v>
      </c>
      <c r="AZ2987">
        <v>63973</v>
      </c>
    </row>
    <row r="2988" spans="1:52">
      <c r="A2988">
        <v>2008</v>
      </c>
      <c r="B2988">
        <v>204024</v>
      </c>
      <c r="C2988" t="s">
        <v>303</v>
      </c>
      <c r="D2988" t="s">
        <v>296</v>
      </c>
      <c r="E2988">
        <f t="shared" si="46"/>
        <v>1</v>
      </c>
      <c r="F2988">
        <f>IF(ISNA(VLOOKUP(B2988,criteria!$U$2:$U$174,1,0)),0,1)</f>
        <v>1</v>
      </c>
      <c r="G2988">
        <v>0.80398427610100609</v>
      </c>
      <c r="H2988">
        <v>0.2963454048230712</v>
      </c>
      <c r="I2988">
        <v>15009</v>
      </c>
      <c r="J2988">
        <v>12067</v>
      </c>
      <c r="K2988">
        <v>3571</v>
      </c>
      <c r="L2988">
        <v>5</v>
      </c>
      <c r="M2988">
        <v>3576</v>
      </c>
      <c r="N2988">
        <v>45056</v>
      </c>
      <c r="O2988" t="s">
        <v>282</v>
      </c>
      <c r="P2988" t="s">
        <v>50</v>
      </c>
      <c r="Q2988" t="s">
        <v>51</v>
      </c>
      <c r="V2988">
        <v>387179712</v>
      </c>
      <c r="W2988">
        <v>237571440</v>
      </c>
      <c r="Y2988">
        <v>2403085</v>
      </c>
      <c r="Z2988">
        <v>22074896</v>
      </c>
      <c r="AA2988">
        <v>76020328</v>
      </c>
      <c r="AB2988">
        <v>14216938</v>
      </c>
      <c r="AC2988">
        <v>5958177</v>
      </c>
      <c r="AD2988">
        <v>374811840</v>
      </c>
      <c r="AE2988">
        <v>39541672</v>
      </c>
      <c r="AF2988">
        <v>432327808</v>
      </c>
      <c r="AG2988">
        <v>181457280</v>
      </c>
      <c r="AH2988">
        <v>19270300</v>
      </c>
      <c r="AI2988">
        <v>2281298</v>
      </c>
      <c r="AJ2988">
        <v>21551598</v>
      </c>
      <c r="AK2988">
        <v>58587468</v>
      </c>
      <c r="AL2988">
        <v>22850660</v>
      </c>
      <c r="AM2988">
        <v>479890304</v>
      </c>
      <c r="AN2988">
        <v>200989488</v>
      </c>
      <c r="AO2988">
        <v>85182008</v>
      </c>
      <c r="AP2988">
        <v>376485760</v>
      </c>
      <c r="AQ2988">
        <v>313255776</v>
      </c>
      <c r="AR2988">
        <v>432327808</v>
      </c>
      <c r="AS2988">
        <v>479890304</v>
      </c>
      <c r="AT2988">
        <v>2783</v>
      </c>
      <c r="AU2988">
        <v>0.82799999999999996</v>
      </c>
      <c r="AW2988">
        <v>0.20397899999999999</v>
      </c>
      <c r="AX2988">
        <v>0.55363899999999999</v>
      </c>
      <c r="AY2988">
        <v>7.2909399999999999E-2</v>
      </c>
      <c r="AZ2988">
        <v>61251</v>
      </c>
    </row>
    <row r="2989" spans="1:52">
      <c r="A2989">
        <v>2009</v>
      </c>
      <c r="B2989">
        <v>204024</v>
      </c>
      <c r="C2989" t="s">
        <v>303</v>
      </c>
      <c r="D2989" t="s">
        <v>296</v>
      </c>
      <c r="E2989">
        <f t="shared" si="46"/>
        <v>1</v>
      </c>
      <c r="F2989">
        <f>IF(ISNA(VLOOKUP(B2989,criteria!$U$2:$U$174,1,0)),0,1)</f>
        <v>1</v>
      </c>
      <c r="G2989">
        <v>0.78839732888146907</v>
      </c>
      <c r="H2989">
        <v>0.24268320350903727</v>
      </c>
      <c r="I2989">
        <v>16772</v>
      </c>
      <c r="J2989">
        <v>13223</v>
      </c>
      <c r="K2989">
        <v>3206</v>
      </c>
      <c r="L2989">
        <v>3</v>
      </c>
      <c r="M2989">
        <v>3209</v>
      </c>
      <c r="N2989">
        <v>45056</v>
      </c>
      <c r="O2989" t="s">
        <v>282</v>
      </c>
      <c r="P2989" t="s">
        <v>50</v>
      </c>
      <c r="Q2989" t="s">
        <v>51</v>
      </c>
      <c r="R2989">
        <v>-84.734700000000004</v>
      </c>
      <c r="S2989">
        <v>39.510399999999997</v>
      </c>
      <c r="V2989">
        <v>353492480</v>
      </c>
      <c r="W2989">
        <v>237301248</v>
      </c>
      <c r="Y2989">
        <v>2397307</v>
      </c>
      <c r="Z2989">
        <v>26252660</v>
      </c>
      <c r="AA2989">
        <v>63983088</v>
      </c>
      <c r="AB2989">
        <v>20216340</v>
      </c>
      <c r="AC2989">
        <v>13984581</v>
      </c>
      <c r="AD2989">
        <v>377464160</v>
      </c>
      <c r="AE2989">
        <v>127759120</v>
      </c>
      <c r="AF2989">
        <v>526676960</v>
      </c>
      <c r="AG2989">
        <v>176639152</v>
      </c>
      <c r="AH2989">
        <v>19142384</v>
      </c>
      <c r="AI2989">
        <v>2303460</v>
      </c>
      <c r="AJ2989">
        <v>21445844</v>
      </c>
      <c r="AK2989">
        <v>55314664</v>
      </c>
      <c r="AL2989">
        <v>22555756</v>
      </c>
      <c r="AM2989">
        <v>460557600</v>
      </c>
      <c r="AN2989">
        <v>189044000</v>
      </c>
      <c r="AO2989">
        <v>77837184</v>
      </c>
      <c r="AP2989">
        <v>313255776</v>
      </c>
      <c r="AQ2989">
        <v>347556832</v>
      </c>
      <c r="AR2989">
        <v>577748992</v>
      </c>
      <c r="AS2989">
        <v>509610784</v>
      </c>
      <c r="AT2989">
        <v>2788</v>
      </c>
      <c r="AU2989">
        <v>0.80200000000000005</v>
      </c>
      <c r="AW2989">
        <v>0.23241100000000001</v>
      </c>
      <c r="AX2989">
        <v>0.55496599999999996</v>
      </c>
      <c r="AY2989">
        <v>7.7858300000000005E-2</v>
      </c>
      <c r="AZ2989">
        <v>56575.5</v>
      </c>
    </row>
    <row r="2990" spans="1:52">
      <c r="A2990">
        <v>2010</v>
      </c>
      <c r="B2990">
        <v>204024</v>
      </c>
      <c r="C2990" t="s">
        <v>303</v>
      </c>
      <c r="D2990" t="s">
        <v>296</v>
      </c>
      <c r="E2990">
        <f t="shared" si="46"/>
        <v>1</v>
      </c>
      <c r="F2990">
        <f>IF(ISNA(VLOOKUP(B2990,criteria!$U$2:$U$174,1,0)),0,1)</f>
        <v>1</v>
      </c>
      <c r="G2990">
        <v>0.78119103773584908</v>
      </c>
      <c r="H2990">
        <v>0.27134123330062648</v>
      </c>
      <c r="I2990">
        <v>16960</v>
      </c>
      <c r="J2990">
        <v>13249</v>
      </c>
      <c r="K2990">
        <v>3592</v>
      </c>
      <c r="L2990">
        <v>3</v>
      </c>
      <c r="M2990">
        <v>3595</v>
      </c>
      <c r="N2990">
        <v>45056</v>
      </c>
      <c r="O2990" t="s">
        <v>282</v>
      </c>
      <c r="P2990" t="s">
        <v>50</v>
      </c>
      <c r="Q2990" t="s">
        <v>51</v>
      </c>
      <c r="R2990">
        <v>-84.7346</v>
      </c>
      <c r="S2990">
        <v>39.510300000000001</v>
      </c>
      <c r="V2990">
        <v>332468288</v>
      </c>
      <c r="W2990">
        <v>247695776</v>
      </c>
      <c r="Y2990">
        <v>2381041</v>
      </c>
      <c r="Z2990">
        <v>29911880</v>
      </c>
      <c r="AA2990">
        <v>62249344</v>
      </c>
      <c r="AB2990">
        <v>15974540</v>
      </c>
      <c r="AC2990">
        <v>16455700</v>
      </c>
      <c r="AD2990">
        <v>389297792</v>
      </c>
      <c r="AE2990">
        <v>135127776</v>
      </c>
      <c r="AF2990">
        <v>541492800</v>
      </c>
      <c r="AG2990">
        <v>176953696</v>
      </c>
      <c r="AH2990">
        <v>18465486</v>
      </c>
      <c r="AI2990">
        <v>1999942</v>
      </c>
      <c r="AJ2990">
        <v>20465428</v>
      </c>
      <c r="AK2990">
        <v>54835076</v>
      </c>
      <c r="AL2990">
        <v>22300116</v>
      </c>
      <c r="AM2990">
        <v>459608288</v>
      </c>
      <c r="AN2990">
        <v>184809184</v>
      </c>
      <c r="AO2990">
        <v>80371640</v>
      </c>
      <c r="AP2990">
        <v>347556832</v>
      </c>
      <c r="AQ2990">
        <v>399166720</v>
      </c>
      <c r="AR2990">
        <v>595897216</v>
      </c>
      <c r="AS2990">
        <v>510376768</v>
      </c>
      <c r="AT2990">
        <v>2567</v>
      </c>
      <c r="AU2990">
        <v>0.81499999999999995</v>
      </c>
      <c r="AW2990">
        <v>0.25362200000000001</v>
      </c>
      <c r="AX2990">
        <v>0.56532199999999999</v>
      </c>
      <c r="AY2990">
        <v>7.8074500000000005E-2</v>
      </c>
      <c r="AZ2990">
        <v>50893</v>
      </c>
    </row>
    <row r="2991" spans="1:52">
      <c r="A2991">
        <v>2011</v>
      </c>
      <c r="B2991">
        <v>204024</v>
      </c>
      <c r="C2991" t="s">
        <v>303</v>
      </c>
      <c r="D2991" t="s">
        <v>296</v>
      </c>
      <c r="E2991">
        <f t="shared" si="46"/>
        <v>1</v>
      </c>
      <c r="F2991">
        <f>IF(ISNA(VLOOKUP(B2991,criteria!$U$2:$U$174,1,0)),0,1)</f>
        <v>1</v>
      </c>
      <c r="G2991">
        <v>0.74136998160372258</v>
      </c>
      <c r="H2991">
        <v>0.26134870821777845</v>
      </c>
      <c r="I2991">
        <v>18482</v>
      </c>
      <c r="J2991">
        <v>13702</v>
      </c>
      <c r="K2991">
        <v>3581</v>
      </c>
      <c r="L2991">
        <v>0</v>
      </c>
      <c r="M2991">
        <v>3581</v>
      </c>
      <c r="N2991">
        <v>45056</v>
      </c>
      <c r="O2991" t="s">
        <v>282</v>
      </c>
      <c r="P2991" t="s">
        <v>50</v>
      </c>
      <c r="Q2991" t="s">
        <v>51</v>
      </c>
      <c r="R2991">
        <v>-84.731800000000007</v>
      </c>
      <c r="S2991">
        <v>39.509599999999999</v>
      </c>
      <c r="T2991">
        <v>8.2000000000000003E-2</v>
      </c>
      <c r="U2991">
        <v>3316</v>
      </c>
      <c r="V2991">
        <v>317843776</v>
      </c>
      <c r="W2991">
        <v>261306912</v>
      </c>
      <c r="Y2991">
        <v>2400001</v>
      </c>
      <c r="Z2991">
        <v>27583338</v>
      </c>
      <c r="AA2991">
        <v>59809212</v>
      </c>
      <c r="AB2991">
        <v>17786468</v>
      </c>
      <c r="AC2991">
        <v>10690316</v>
      </c>
      <c r="AD2991">
        <v>409722656</v>
      </c>
      <c r="AE2991">
        <v>88446896</v>
      </c>
      <c r="AF2991">
        <v>512731296</v>
      </c>
      <c r="AG2991">
        <v>180346912</v>
      </c>
      <c r="AH2991">
        <v>18901252</v>
      </c>
      <c r="AI2991">
        <v>1130353</v>
      </c>
      <c r="AJ2991">
        <v>20031604</v>
      </c>
      <c r="AK2991">
        <v>58919852</v>
      </c>
      <c r="AL2991">
        <v>20732140</v>
      </c>
      <c r="AM2991">
        <v>478644416</v>
      </c>
      <c r="AN2991">
        <v>186074352</v>
      </c>
      <c r="AO2991">
        <v>81818368</v>
      </c>
      <c r="AP2991">
        <v>399166720</v>
      </c>
      <c r="AQ2991">
        <v>534315040</v>
      </c>
      <c r="AR2991">
        <v>564151360</v>
      </c>
      <c r="AS2991">
        <v>524650336</v>
      </c>
      <c r="AT2991">
        <v>2900</v>
      </c>
      <c r="AU2991">
        <v>0.79900000000000004</v>
      </c>
      <c r="AW2991">
        <v>0.24329200000000001</v>
      </c>
      <c r="AX2991">
        <v>0.56326799999999999</v>
      </c>
      <c r="AY2991">
        <v>6.7859299999999997E-2</v>
      </c>
      <c r="AZ2991">
        <v>50056</v>
      </c>
    </row>
    <row r="2992" spans="1:52">
      <c r="A2992">
        <v>2012</v>
      </c>
      <c r="B2992">
        <v>204024</v>
      </c>
      <c r="C2992" t="s">
        <v>303</v>
      </c>
      <c r="D2992" t="s">
        <v>296</v>
      </c>
      <c r="E2992">
        <f t="shared" si="46"/>
        <v>1</v>
      </c>
      <c r="F2992">
        <f>IF(ISNA(VLOOKUP(B2992,criteria!$U$2:$U$174,1,0)),0,1)</f>
        <v>1</v>
      </c>
      <c r="G2992">
        <v>0.72797085753667423</v>
      </c>
      <c r="H2992">
        <v>0.25250202867189614</v>
      </c>
      <c r="I2992">
        <v>20314</v>
      </c>
      <c r="J2992">
        <v>14788</v>
      </c>
      <c r="K2992">
        <v>3730</v>
      </c>
      <c r="L2992">
        <v>4</v>
      </c>
      <c r="M2992">
        <v>3734</v>
      </c>
      <c r="N2992">
        <v>45056</v>
      </c>
      <c r="O2992" t="s">
        <v>282</v>
      </c>
      <c r="P2992" t="s">
        <v>50</v>
      </c>
      <c r="Q2992" t="s">
        <v>51</v>
      </c>
      <c r="R2992">
        <v>-84.731800000000007</v>
      </c>
      <c r="S2992">
        <v>39.509599999999999</v>
      </c>
      <c r="T2992">
        <v>0.111</v>
      </c>
      <c r="U2992">
        <v>3501</v>
      </c>
      <c r="V2992">
        <v>325115136</v>
      </c>
      <c r="W2992">
        <v>268335584</v>
      </c>
      <c r="Y2992">
        <v>2232204</v>
      </c>
      <c r="Z2992">
        <v>26320470</v>
      </c>
      <c r="AA2992">
        <v>60572184</v>
      </c>
      <c r="AB2992">
        <v>23927324</v>
      </c>
      <c r="AC2992">
        <v>12100062</v>
      </c>
      <c r="AD2992">
        <v>421941536</v>
      </c>
      <c r="AE2992">
        <v>124342232</v>
      </c>
      <c r="AF2992">
        <v>556850496</v>
      </c>
      <c r="AG2992">
        <v>177684800</v>
      </c>
      <c r="AH2992">
        <v>17327402</v>
      </c>
      <c r="AI2992">
        <v>1868749</v>
      </c>
      <c r="AJ2992">
        <v>19196152</v>
      </c>
      <c r="AK2992">
        <v>64312336</v>
      </c>
      <c r="AL2992">
        <v>21657584</v>
      </c>
      <c r="AM2992">
        <v>471952256</v>
      </c>
      <c r="AN2992">
        <v>190554496</v>
      </c>
      <c r="AO2992">
        <v>73455896</v>
      </c>
      <c r="AP2992">
        <v>534315040</v>
      </c>
      <c r="AQ2992">
        <v>571684736</v>
      </c>
      <c r="AR2992">
        <v>605620608</v>
      </c>
      <c r="AS2992">
        <v>519177664</v>
      </c>
      <c r="AT2992">
        <v>2794</v>
      </c>
      <c r="AU2992">
        <v>0.80800000000000005</v>
      </c>
      <c r="AW2992">
        <v>0.213142</v>
      </c>
      <c r="AX2992">
        <v>0.55142800000000003</v>
      </c>
      <c r="AY2992">
        <v>5.969E-2</v>
      </c>
      <c r="AZ2992">
        <v>56667</v>
      </c>
    </row>
    <row r="2993" spans="1:52">
      <c r="A2993">
        <v>2013</v>
      </c>
      <c r="B2993">
        <v>204024</v>
      </c>
      <c r="C2993" t="s">
        <v>303</v>
      </c>
      <c r="D2993" t="s">
        <v>296</v>
      </c>
      <c r="E2993">
        <f t="shared" si="46"/>
        <v>1</v>
      </c>
      <c r="F2993">
        <f>IF(ISNA(VLOOKUP(B2993,criteria!$U$2:$U$174,1,0)),0,1)</f>
        <v>1</v>
      </c>
      <c r="G2993">
        <v>0.66758436944937838</v>
      </c>
      <c r="H2993">
        <v>0.24238392975921244</v>
      </c>
      <c r="I2993">
        <v>22520</v>
      </c>
      <c r="J2993">
        <v>15034</v>
      </c>
      <c r="K2993">
        <v>3637</v>
      </c>
      <c r="L2993">
        <v>7</v>
      </c>
      <c r="M2993">
        <v>3644</v>
      </c>
      <c r="N2993">
        <v>45056</v>
      </c>
      <c r="O2993" t="s">
        <v>282</v>
      </c>
      <c r="P2993" t="s">
        <v>50</v>
      </c>
      <c r="Q2993" t="s">
        <v>51</v>
      </c>
      <c r="R2993">
        <v>-84.731800000000007</v>
      </c>
      <c r="S2993">
        <v>39.509599999999999</v>
      </c>
      <c r="T2993">
        <v>0.14399999999999999</v>
      </c>
      <c r="U2993">
        <v>4103</v>
      </c>
      <c r="V2993">
        <v>356280192</v>
      </c>
      <c r="W2993">
        <v>292132256</v>
      </c>
      <c r="Y2993">
        <v>2463752</v>
      </c>
      <c r="Z2993">
        <v>24952880</v>
      </c>
      <c r="AA2993">
        <v>62677736</v>
      </c>
      <c r="AB2993">
        <v>20711052</v>
      </c>
      <c r="AC2993">
        <v>13552721</v>
      </c>
      <c r="AD2993">
        <v>451723424</v>
      </c>
      <c r="AE2993">
        <v>138019296</v>
      </c>
      <c r="AF2993">
        <v>617165760</v>
      </c>
      <c r="AG2993">
        <v>185564944</v>
      </c>
      <c r="AH2993">
        <v>16527425</v>
      </c>
      <c r="AI2993">
        <v>2482687</v>
      </c>
      <c r="AJ2993">
        <v>19010112</v>
      </c>
      <c r="AK2993">
        <v>64531568</v>
      </c>
      <c r="AL2993">
        <v>20662410</v>
      </c>
      <c r="AM2993">
        <v>485422592</v>
      </c>
      <c r="AN2993">
        <v>196031216</v>
      </c>
      <c r="AO2993">
        <v>70430280</v>
      </c>
      <c r="AP2993">
        <v>571684736</v>
      </c>
      <c r="AQ2993">
        <v>635188800</v>
      </c>
      <c r="AR2993">
        <v>668623552</v>
      </c>
      <c r="AS2993">
        <v>532063392</v>
      </c>
      <c r="AT2993">
        <v>2842</v>
      </c>
      <c r="AU2993">
        <v>0.79</v>
      </c>
      <c r="AW2993">
        <v>0.181173</v>
      </c>
      <c r="AX2993">
        <v>0.54652100000000003</v>
      </c>
      <c r="AY2993">
        <v>5.1978200000000002E-2</v>
      </c>
      <c r="AZ2993">
        <v>63940</v>
      </c>
    </row>
    <row r="2994" spans="1:52">
      <c r="A2994">
        <v>2014</v>
      </c>
      <c r="B2994">
        <v>204024</v>
      </c>
      <c r="C2994" t="s">
        <v>303</v>
      </c>
      <c r="D2994" t="s">
        <v>296</v>
      </c>
      <c r="E2994">
        <f t="shared" si="46"/>
        <v>1</v>
      </c>
      <c r="F2994">
        <f>IF(ISNA(VLOOKUP(B2994,criteria!$U$2:$U$174,1,0)),0,1)</f>
        <v>1</v>
      </c>
      <c r="G2994">
        <v>0.65835342476581948</v>
      </c>
      <c r="H2994">
        <v>0.21876688479318004</v>
      </c>
      <c r="I2994">
        <v>25301</v>
      </c>
      <c r="J2994">
        <v>16657</v>
      </c>
      <c r="K2994">
        <v>3641</v>
      </c>
      <c r="L2994">
        <v>3</v>
      </c>
      <c r="M2994">
        <v>3644</v>
      </c>
      <c r="N2994">
        <v>45056</v>
      </c>
      <c r="O2994" t="s">
        <v>282</v>
      </c>
      <c r="P2994" t="s">
        <v>50</v>
      </c>
      <c r="Q2994" t="s">
        <v>51</v>
      </c>
      <c r="R2994">
        <v>-84.731800000000007</v>
      </c>
      <c r="S2994">
        <v>39.509599999999999</v>
      </c>
      <c r="T2994">
        <v>0.11899999999999999</v>
      </c>
      <c r="U2994">
        <v>4554</v>
      </c>
      <c r="V2994">
        <v>382071264</v>
      </c>
      <c r="W2994">
        <v>311739808</v>
      </c>
      <c r="Y2994">
        <v>2509637</v>
      </c>
      <c r="Z2994">
        <v>21835506</v>
      </c>
      <c r="AA2994">
        <v>61312144</v>
      </c>
      <c r="AB2994">
        <v>27963296</v>
      </c>
      <c r="AC2994">
        <v>12469532</v>
      </c>
      <c r="AD2994">
        <v>477916064</v>
      </c>
      <c r="AE2994">
        <v>109834464</v>
      </c>
      <c r="AF2994">
        <v>614654400</v>
      </c>
      <c r="AG2994">
        <v>198561552</v>
      </c>
      <c r="AH2994">
        <v>16234746</v>
      </c>
      <c r="AI2994">
        <v>3732248</v>
      </c>
      <c r="AJ2994">
        <v>19966994</v>
      </c>
      <c r="AK2994">
        <v>65576692</v>
      </c>
      <c r="AL2994">
        <v>23222852</v>
      </c>
      <c r="AM2994">
        <v>505230944</v>
      </c>
      <c r="AN2994">
        <v>204645200</v>
      </c>
      <c r="AO2994">
        <v>73299952</v>
      </c>
      <c r="AP2994">
        <v>635188800</v>
      </c>
      <c r="AQ2994">
        <v>620590144</v>
      </c>
      <c r="AR2994">
        <v>665265216</v>
      </c>
      <c r="AS2994">
        <v>553192704</v>
      </c>
      <c r="AT2994">
        <v>2574</v>
      </c>
      <c r="AU2994">
        <v>0.8</v>
      </c>
      <c r="AW2994">
        <v>0.157553</v>
      </c>
      <c r="AX2994">
        <v>0.53986699999999999</v>
      </c>
      <c r="AY2994">
        <v>4.2151800000000003E-2</v>
      </c>
      <c r="AZ2994">
        <v>67958</v>
      </c>
    </row>
    <row r="2995" spans="1:52">
      <c r="A2995">
        <v>2015</v>
      </c>
      <c r="B2995">
        <v>204024</v>
      </c>
      <c r="C2995" t="s">
        <v>303</v>
      </c>
      <c r="D2995" t="s">
        <v>296</v>
      </c>
      <c r="E2995">
        <f t="shared" si="46"/>
        <v>1</v>
      </c>
      <c r="F2995">
        <f>IF(ISNA(VLOOKUP(B2995,criteria!$U$2:$U$174,1,0)),0,1)</f>
        <v>1</v>
      </c>
      <c r="G2995">
        <v>0.65491367378159826</v>
      </c>
      <c r="H2995">
        <v>0.21195773081201336</v>
      </c>
      <c r="I2995">
        <v>27454</v>
      </c>
      <c r="J2995">
        <v>17980</v>
      </c>
      <c r="K2995">
        <v>3806</v>
      </c>
      <c r="L2995">
        <v>5</v>
      </c>
      <c r="M2995">
        <v>3811</v>
      </c>
      <c r="N2995">
        <v>45056</v>
      </c>
      <c r="O2995" t="s">
        <v>282</v>
      </c>
      <c r="P2995" t="s">
        <v>50</v>
      </c>
      <c r="Q2995" t="s">
        <v>51</v>
      </c>
      <c r="R2995">
        <v>-84.731800000000007</v>
      </c>
      <c r="S2995">
        <v>39.509599999999999</v>
      </c>
      <c r="T2995">
        <v>9.2999999999999999E-2</v>
      </c>
      <c r="U2995">
        <v>4387</v>
      </c>
      <c r="V2995">
        <v>404496224</v>
      </c>
      <c r="W2995">
        <v>325496704</v>
      </c>
      <c r="Y2995">
        <v>2534583</v>
      </c>
      <c r="Z2995">
        <v>21058640</v>
      </c>
      <c r="AA2995">
        <v>65772968</v>
      </c>
      <c r="AB2995">
        <v>20591788</v>
      </c>
      <c r="AC2995">
        <v>12758103</v>
      </c>
      <c r="AD2995">
        <v>495014368</v>
      </c>
      <c r="AE2995">
        <v>85138384</v>
      </c>
      <c r="AF2995">
        <v>594161152</v>
      </c>
      <c r="AG2995">
        <v>205912896</v>
      </c>
      <c r="AH2995">
        <v>14631800</v>
      </c>
      <c r="AI2995">
        <v>4326390</v>
      </c>
      <c r="AJ2995">
        <v>18958190</v>
      </c>
      <c r="AK2995">
        <v>69899032</v>
      </c>
      <c r="AL2995">
        <v>27777804</v>
      </c>
      <c r="AM2995">
        <v>532517120</v>
      </c>
      <c r="AN2995">
        <v>212669472</v>
      </c>
      <c r="AO2995">
        <v>80020296</v>
      </c>
      <c r="AP2995">
        <v>460140992</v>
      </c>
      <c r="AQ2995">
        <v>445774016</v>
      </c>
      <c r="AR2995">
        <v>645658816</v>
      </c>
      <c r="AS2995">
        <v>580553792</v>
      </c>
      <c r="AT2995">
        <v>2803</v>
      </c>
      <c r="AU2995">
        <v>0.78400000000000003</v>
      </c>
      <c r="AW2995">
        <v>0.136822</v>
      </c>
      <c r="AX2995">
        <v>0.53160499999999999</v>
      </c>
      <c r="AY2995">
        <v>3.5205599999999997E-2</v>
      </c>
      <c r="AZ2995">
        <v>75810</v>
      </c>
    </row>
    <row r="2996" spans="1:52">
      <c r="A2996">
        <v>2016</v>
      </c>
      <c r="B2996">
        <v>204024</v>
      </c>
      <c r="C2996" t="s">
        <v>303</v>
      </c>
      <c r="D2996" t="s">
        <v>296</v>
      </c>
      <c r="E2996">
        <f t="shared" si="46"/>
        <v>1</v>
      </c>
      <c r="F2996">
        <f>IF(ISNA(VLOOKUP(B2996,criteria!$U$2:$U$174,1,0)),0,1)</f>
        <v>1</v>
      </c>
      <c r="G2996">
        <v>0.6537570118571765</v>
      </c>
      <c r="H2996">
        <v>0.19519087499357757</v>
      </c>
      <c r="I2996">
        <v>29771</v>
      </c>
      <c r="J2996">
        <v>19463</v>
      </c>
      <c r="K2996">
        <v>3798</v>
      </c>
      <c r="L2996">
        <v>1</v>
      </c>
      <c r="M2996">
        <v>3799</v>
      </c>
      <c r="N2996">
        <v>45056</v>
      </c>
      <c r="O2996" t="s">
        <v>282</v>
      </c>
      <c r="P2996" t="s">
        <v>50</v>
      </c>
      <c r="Q2996" t="s">
        <v>51</v>
      </c>
      <c r="R2996">
        <v>-84.731800000000007</v>
      </c>
      <c r="S2996">
        <v>39.509599999999999</v>
      </c>
      <c r="T2996">
        <v>0.106</v>
      </c>
      <c r="U2996">
        <v>4282</v>
      </c>
      <c r="V2996">
        <v>435773664</v>
      </c>
      <c r="W2996">
        <v>347969984</v>
      </c>
      <c r="Y2996">
        <v>2993621</v>
      </c>
      <c r="Z2996">
        <v>20046696</v>
      </c>
      <c r="AA2996">
        <v>70716184</v>
      </c>
      <c r="AB2996">
        <v>15843036</v>
      </c>
      <c r="AC2996">
        <v>10935614</v>
      </c>
      <c r="AD2996">
        <v>516409472</v>
      </c>
      <c r="AE2996">
        <v>137651664</v>
      </c>
      <c r="AF2996">
        <v>660381824</v>
      </c>
      <c r="AG2996">
        <v>226226416</v>
      </c>
      <c r="AH2996">
        <v>15074228</v>
      </c>
      <c r="AI2996">
        <v>3975384</v>
      </c>
      <c r="AJ2996">
        <v>19049612</v>
      </c>
      <c r="AK2996">
        <v>70167936</v>
      </c>
      <c r="AL2996">
        <v>32493064</v>
      </c>
      <c r="AM2996">
        <v>575872768</v>
      </c>
      <c r="AN2996">
        <v>223751968</v>
      </c>
      <c r="AO2996">
        <v>70436280</v>
      </c>
      <c r="AP2996">
        <v>445774016</v>
      </c>
      <c r="AQ2996">
        <v>512400000</v>
      </c>
      <c r="AR2996">
        <v>709698624</v>
      </c>
      <c r="AS2996">
        <v>625970752</v>
      </c>
      <c r="AT2996">
        <v>2823</v>
      </c>
      <c r="AU2996">
        <v>0.79100000000000004</v>
      </c>
      <c r="AW2996">
        <v>0.127273</v>
      </c>
      <c r="AX2996">
        <v>0.541991</v>
      </c>
      <c r="AY2996">
        <v>3.2034600000000003E-2</v>
      </c>
      <c r="AZ2996">
        <v>79777</v>
      </c>
    </row>
    <row r="2997" spans="1:52">
      <c r="A2997">
        <v>2017</v>
      </c>
      <c r="B2997">
        <v>204024</v>
      </c>
      <c r="C2997" t="s">
        <v>303</v>
      </c>
      <c r="D2997" t="s">
        <v>296</v>
      </c>
      <c r="E2997">
        <f t="shared" si="46"/>
        <v>1</v>
      </c>
      <c r="F2997">
        <f>IF(ISNA(VLOOKUP(B2997,criteria!$U$2:$U$174,1,0)),0,1)</f>
        <v>1</v>
      </c>
      <c r="G2997">
        <v>0.68203602710295819</v>
      </c>
      <c r="H2997">
        <v>0.18521928761812453</v>
      </c>
      <c r="I2997">
        <v>30255</v>
      </c>
      <c r="J2997">
        <v>20635</v>
      </c>
      <c r="K2997">
        <v>3817</v>
      </c>
      <c r="L2997">
        <v>5</v>
      </c>
      <c r="M2997">
        <v>3822</v>
      </c>
      <c r="N2997">
        <v>45056</v>
      </c>
      <c r="O2997" t="s">
        <v>282</v>
      </c>
      <c r="P2997" t="s">
        <v>50</v>
      </c>
      <c r="Q2997" t="s">
        <v>51</v>
      </c>
      <c r="R2997">
        <v>-84.733000000000004</v>
      </c>
      <c r="S2997">
        <v>39.507800000000003</v>
      </c>
      <c r="T2997">
        <v>0.08</v>
      </c>
      <c r="U2997">
        <v>4416</v>
      </c>
      <c r="V2997">
        <v>445344576</v>
      </c>
      <c r="W2997">
        <v>355696576</v>
      </c>
      <c r="Y2997">
        <v>3013916</v>
      </c>
      <c r="Z2997">
        <v>22434158</v>
      </c>
      <c r="AA2997">
        <v>70810280</v>
      </c>
      <c r="AB2997">
        <v>26401798</v>
      </c>
      <c r="AC2997">
        <v>10097291</v>
      </c>
      <c r="AD2997">
        <v>522545728</v>
      </c>
      <c r="AE2997">
        <v>136018336</v>
      </c>
      <c r="AF2997">
        <v>682335168</v>
      </c>
      <c r="AG2997">
        <v>218128272</v>
      </c>
      <c r="AH2997">
        <v>15386820</v>
      </c>
      <c r="AI2997">
        <v>3190462</v>
      </c>
      <c r="AJ2997">
        <v>18577282</v>
      </c>
      <c r="AK2997">
        <v>71843440</v>
      </c>
      <c r="AL2997">
        <v>28866340</v>
      </c>
      <c r="AM2997">
        <v>504681504</v>
      </c>
      <c r="AN2997">
        <v>227455616</v>
      </c>
      <c r="AO2997">
        <v>16310697</v>
      </c>
      <c r="AP2997">
        <v>512400000</v>
      </c>
      <c r="AQ2997">
        <v>534686016</v>
      </c>
      <c r="AR2997">
        <v>732392000</v>
      </c>
      <c r="AS2997">
        <v>547844096</v>
      </c>
    </row>
    <row r="2998" spans="1:52">
      <c r="A2998">
        <v>1990</v>
      </c>
      <c r="B2998">
        <v>204796</v>
      </c>
      <c r="C2998" t="s">
        <v>357</v>
      </c>
      <c r="D2998" t="s">
        <v>296</v>
      </c>
      <c r="E2998">
        <f t="shared" si="46"/>
        <v>0</v>
      </c>
      <c r="F2998">
        <f>IF(ISNA(VLOOKUP(B2998,criteria!$U$2:$U$174,1,0)),0,1)</f>
        <v>1</v>
      </c>
      <c r="G2998" t="s">
        <v>636</v>
      </c>
      <c r="H2998" t="s">
        <v>636</v>
      </c>
      <c r="N2998">
        <v>43210</v>
      </c>
      <c r="O2998" t="s">
        <v>282</v>
      </c>
      <c r="V2998">
        <v>185349520</v>
      </c>
      <c r="X2998">
        <v>11005896</v>
      </c>
      <c r="Y2998">
        <v>2723569</v>
      </c>
      <c r="Z2998">
        <v>119575424</v>
      </c>
      <c r="AA2998">
        <v>356175008</v>
      </c>
      <c r="AB2998">
        <v>86694584</v>
      </c>
      <c r="AC2998">
        <v>22207400</v>
      </c>
      <c r="AF2998">
        <v>1190588800</v>
      </c>
      <c r="AG2998">
        <v>347115904</v>
      </c>
      <c r="AH2998">
        <v>147180112</v>
      </c>
      <c r="AI2998">
        <v>60473384</v>
      </c>
      <c r="AJ2998">
        <v>207653504</v>
      </c>
      <c r="AK2998">
        <v>72346896</v>
      </c>
      <c r="AL2998">
        <v>28003316</v>
      </c>
      <c r="AM2998">
        <v>1182441216</v>
      </c>
      <c r="AN2998">
        <v>462176224</v>
      </c>
      <c r="AO2998">
        <v>133113304</v>
      </c>
    </row>
    <row r="2999" spans="1:52">
      <c r="A2999">
        <v>1991</v>
      </c>
      <c r="B2999">
        <v>204796</v>
      </c>
      <c r="C2999" t="s">
        <v>343</v>
      </c>
      <c r="D2999" t="s">
        <v>296</v>
      </c>
      <c r="E2999">
        <f t="shared" si="46"/>
        <v>0</v>
      </c>
      <c r="F2999">
        <f>IF(ISNA(VLOOKUP(B2999,criteria!$U$2:$U$174,1,0)),0,1)</f>
        <v>1</v>
      </c>
      <c r="G2999" t="s">
        <v>636</v>
      </c>
      <c r="H2999" t="s">
        <v>636</v>
      </c>
      <c r="N2999">
        <v>43210</v>
      </c>
      <c r="O2999" t="s">
        <v>282</v>
      </c>
      <c r="V2999">
        <v>205790528</v>
      </c>
      <c r="X2999">
        <v>11562396</v>
      </c>
      <c r="Y2999">
        <v>2750567</v>
      </c>
      <c r="Z2999">
        <v>146201152</v>
      </c>
      <c r="AA2999">
        <v>334102336</v>
      </c>
      <c r="AB2999">
        <v>89801784</v>
      </c>
      <c r="AC2999">
        <v>20003664</v>
      </c>
      <c r="AF2999">
        <v>1286860032</v>
      </c>
      <c r="AG2999">
        <v>384840512</v>
      </c>
      <c r="AH2999">
        <v>150039488</v>
      </c>
      <c r="AI2999">
        <v>65836736</v>
      </c>
      <c r="AJ2999">
        <v>215876224</v>
      </c>
      <c r="AK2999">
        <v>68971512</v>
      </c>
      <c r="AL2999">
        <v>30550188</v>
      </c>
      <c r="AM2999">
        <v>1310605440</v>
      </c>
      <c r="AN2999">
        <v>468211808</v>
      </c>
      <c r="AO2999">
        <v>179484864</v>
      </c>
    </row>
    <row r="3000" spans="1:52">
      <c r="A3000">
        <v>1992</v>
      </c>
      <c r="B3000">
        <v>204796</v>
      </c>
      <c r="C3000" t="s">
        <v>343</v>
      </c>
      <c r="D3000" t="s">
        <v>296</v>
      </c>
      <c r="E3000">
        <f t="shared" si="46"/>
        <v>0</v>
      </c>
      <c r="F3000">
        <f>IF(ISNA(VLOOKUP(B3000,criteria!$U$2:$U$174,1,0)),0,1)</f>
        <v>1</v>
      </c>
      <c r="G3000" t="s">
        <v>636</v>
      </c>
      <c r="H3000" t="s">
        <v>636</v>
      </c>
      <c r="N3000">
        <v>43210</v>
      </c>
      <c r="O3000" t="s">
        <v>282</v>
      </c>
      <c r="V3000">
        <v>217339136</v>
      </c>
      <c r="X3000">
        <v>11862600</v>
      </c>
      <c r="Y3000">
        <v>2463086</v>
      </c>
      <c r="Z3000">
        <v>153087232</v>
      </c>
      <c r="AA3000">
        <v>315103872</v>
      </c>
      <c r="AB3000">
        <v>99612688</v>
      </c>
      <c r="AC3000">
        <v>14327292</v>
      </c>
      <c r="AF3000">
        <v>1342476288</v>
      </c>
      <c r="AG3000">
        <v>335741056</v>
      </c>
      <c r="AH3000">
        <v>156716240</v>
      </c>
      <c r="AI3000">
        <v>58173216</v>
      </c>
      <c r="AJ3000">
        <v>214889456</v>
      </c>
      <c r="AK3000">
        <v>77277224</v>
      </c>
      <c r="AL3000">
        <v>29965044</v>
      </c>
      <c r="AM3000">
        <v>1291432448</v>
      </c>
      <c r="AN3000">
        <v>456184576</v>
      </c>
      <c r="AO3000">
        <v>145682320</v>
      </c>
    </row>
    <row r="3001" spans="1:52">
      <c r="A3001">
        <v>1993</v>
      </c>
      <c r="B3001">
        <v>204796</v>
      </c>
      <c r="C3001" t="s">
        <v>343</v>
      </c>
      <c r="D3001" t="s">
        <v>296</v>
      </c>
      <c r="E3001">
        <f t="shared" si="46"/>
        <v>0</v>
      </c>
      <c r="F3001">
        <f>IF(ISNA(VLOOKUP(B3001,criteria!$U$2:$U$174,1,0)),0,1)</f>
        <v>1</v>
      </c>
      <c r="G3001" t="s">
        <v>636</v>
      </c>
      <c r="H3001" t="s">
        <v>636</v>
      </c>
      <c r="N3001">
        <v>43210</v>
      </c>
      <c r="O3001" t="s">
        <v>282</v>
      </c>
      <c r="V3001">
        <v>226337536</v>
      </c>
      <c r="X3001">
        <v>12406825</v>
      </c>
      <c r="Y3001">
        <v>2577140</v>
      </c>
      <c r="Z3001">
        <v>156099136</v>
      </c>
      <c r="AA3001">
        <v>333232192</v>
      </c>
      <c r="AB3001">
        <v>106107384</v>
      </c>
      <c r="AC3001">
        <v>20849520</v>
      </c>
      <c r="AF3001">
        <v>1435452928</v>
      </c>
      <c r="AG3001">
        <v>359548320</v>
      </c>
      <c r="AH3001">
        <v>166765520</v>
      </c>
      <c r="AI3001">
        <v>67744136</v>
      </c>
      <c r="AJ3001">
        <v>234509664</v>
      </c>
      <c r="AK3001">
        <v>80181808</v>
      </c>
      <c r="AL3001">
        <v>27792636</v>
      </c>
      <c r="AM3001">
        <v>1375131648</v>
      </c>
      <c r="AN3001">
        <v>464054816</v>
      </c>
      <c r="AO3001">
        <v>163900896</v>
      </c>
      <c r="AV3001">
        <v>4278</v>
      </c>
    </row>
    <row r="3002" spans="1:52">
      <c r="A3002">
        <v>1994</v>
      </c>
      <c r="B3002">
        <v>204796</v>
      </c>
      <c r="C3002" t="s">
        <v>343</v>
      </c>
      <c r="D3002" t="s">
        <v>296</v>
      </c>
      <c r="E3002">
        <f t="shared" si="46"/>
        <v>0</v>
      </c>
      <c r="F3002">
        <f>IF(ISNA(VLOOKUP(B3002,criteria!$U$2:$U$174,1,0)),0,1)</f>
        <v>1</v>
      </c>
      <c r="G3002" t="s">
        <v>636</v>
      </c>
      <c r="H3002" t="s">
        <v>636</v>
      </c>
      <c r="N3002">
        <v>43210</v>
      </c>
      <c r="O3002" t="s">
        <v>282</v>
      </c>
      <c r="V3002">
        <v>240007680</v>
      </c>
      <c r="X3002">
        <v>12236222</v>
      </c>
      <c r="Y3002">
        <v>2297368</v>
      </c>
      <c r="Z3002">
        <v>153646624</v>
      </c>
      <c r="AA3002">
        <v>356692544</v>
      </c>
      <c r="AB3002">
        <v>120267296</v>
      </c>
      <c r="AC3002">
        <v>20212484</v>
      </c>
      <c r="AF3002">
        <v>1500723456</v>
      </c>
      <c r="AG3002">
        <v>419806848</v>
      </c>
      <c r="AH3002">
        <v>175140112</v>
      </c>
      <c r="AI3002">
        <v>71774344</v>
      </c>
      <c r="AJ3002">
        <v>246914464</v>
      </c>
      <c r="AK3002">
        <v>77131520</v>
      </c>
      <c r="AL3002">
        <v>26344494</v>
      </c>
      <c r="AM3002">
        <v>1475886848</v>
      </c>
      <c r="AN3002">
        <v>493199168</v>
      </c>
      <c r="AO3002">
        <v>200999760</v>
      </c>
      <c r="AV3002">
        <v>4484</v>
      </c>
    </row>
    <row r="3003" spans="1:52">
      <c r="A3003">
        <v>1995</v>
      </c>
      <c r="B3003">
        <v>204796</v>
      </c>
      <c r="C3003" t="s">
        <v>343</v>
      </c>
      <c r="D3003" t="s">
        <v>296</v>
      </c>
      <c r="E3003">
        <f t="shared" si="46"/>
        <v>0</v>
      </c>
      <c r="F3003">
        <f>IF(ISNA(VLOOKUP(B3003,criteria!$U$2:$U$174,1,0)),0,1)</f>
        <v>1</v>
      </c>
      <c r="G3003" t="s">
        <v>636</v>
      </c>
      <c r="H3003" t="s">
        <v>636</v>
      </c>
      <c r="N3003">
        <v>43210</v>
      </c>
      <c r="O3003" t="s">
        <v>282</v>
      </c>
      <c r="V3003">
        <v>252685472</v>
      </c>
      <c r="X3003">
        <v>13641331</v>
      </c>
      <c r="Y3003">
        <v>2237001</v>
      </c>
      <c r="Z3003">
        <v>150381408</v>
      </c>
      <c r="AA3003">
        <v>366378336</v>
      </c>
      <c r="AB3003">
        <v>111374408</v>
      </c>
      <c r="AC3003">
        <v>21275716</v>
      </c>
      <c r="AF3003">
        <v>1473855744</v>
      </c>
      <c r="AG3003">
        <v>391192864</v>
      </c>
      <c r="AH3003">
        <v>176638112</v>
      </c>
      <c r="AI3003">
        <v>75286920</v>
      </c>
      <c r="AJ3003">
        <v>251925024</v>
      </c>
      <c r="AK3003">
        <v>82261488</v>
      </c>
      <c r="AL3003">
        <v>28081716</v>
      </c>
      <c r="AM3003">
        <v>1449156736</v>
      </c>
      <c r="AN3003">
        <v>505528352</v>
      </c>
      <c r="AO3003">
        <v>175308624</v>
      </c>
      <c r="AV3003">
        <v>4794</v>
      </c>
    </row>
    <row r="3004" spans="1:52">
      <c r="A3004">
        <v>1996</v>
      </c>
      <c r="B3004">
        <v>204796</v>
      </c>
      <c r="C3004" t="s">
        <v>343</v>
      </c>
      <c r="D3004" t="s">
        <v>296</v>
      </c>
      <c r="E3004">
        <f t="shared" si="46"/>
        <v>0</v>
      </c>
      <c r="F3004">
        <f>IF(ISNA(VLOOKUP(B3004,criteria!$U$2:$U$174,1,0)),0,1)</f>
        <v>1</v>
      </c>
      <c r="G3004" t="s">
        <v>636</v>
      </c>
      <c r="H3004" t="s">
        <v>636</v>
      </c>
      <c r="N3004">
        <v>43210</v>
      </c>
      <c r="O3004" t="s">
        <v>282</v>
      </c>
      <c r="V3004">
        <v>266044656</v>
      </c>
      <c r="X3004">
        <v>14629039</v>
      </c>
      <c r="Y3004">
        <v>2108429</v>
      </c>
      <c r="Z3004">
        <v>150615616</v>
      </c>
      <c r="AA3004">
        <v>393130368</v>
      </c>
      <c r="AB3004">
        <v>128089568</v>
      </c>
      <c r="AC3004">
        <v>30747688</v>
      </c>
      <c r="AF3004">
        <v>1561262976</v>
      </c>
      <c r="AG3004">
        <v>409174240</v>
      </c>
      <c r="AH3004">
        <v>183261008</v>
      </c>
      <c r="AI3004">
        <v>80778152</v>
      </c>
      <c r="AJ3004">
        <v>264039168</v>
      </c>
      <c r="AK3004">
        <v>87156192</v>
      </c>
      <c r="AL3004">
        <v>30978118</v>
      </c>
      <c r="AM3004">
        <v>1488253696</v>
      </c>
      <c r="AN3004">
        <v>539592576</v>
      </c>
      <c r="AO3004">
        <v>155829328</v>
      </c>
      <c r="AP3004">
        <v>640639616</v>
      </c>
      <c r="AQ3004">
        <v>757208960</v>
      </c>
      <c r="AT3004">
        <v>3116</v>
      </c>
      <c r="AU3004">
        <v>0.56599999999999995</v>
      </c>
      <c r="AV3004">
        <v>4907</v>
      </c>
    </row>
    <row r="3005" spans="1:52">
      <c r="A3005">
        <v>1997</v>
      </c>
      <c r="B3005">
        <v>204796</v>
      </c>
      <c r="C3005" t="s">
        <v>343</v>
      </c>
      <c r="D3005" t="s">
        <v>296</v>
      </c>
      <c r="E3005">
        <f t="shared" si="46"/>
        <v>0</v>
      </c>
      <c r="F3005">
        <f>IF(ISNA(VLOOKUP(B3005,criteria!$U$2:$U$174,1,0)),0,1)</f>
        <v>1</v>
      </c>
      <c r="G3005" t="s">
        <v>636</v>
      </c>
      <c r="H3005" t="s">
        <v>636</v>
      </c>
      <c r="N3005">
        <v>43210</v>
      </c>
      <c r="O3005" t="s">
        <v>282</v>
      </c>
      <c r="V3005">
        <v>287177696</v>
      </c>
      <c r="X3005">
        <v>15892989</v>
      </c>
      <c r="Y3005">
        <v>1544968</v>
      </c>
      <c r="Z3005">
        <v>155865824</v>
      </c>
      <c r="AA3005">
        <v>415057280</v>
      </c>
      <c r="AB3005">
        <v>141857600</v>
      </c>
      <c r="AC3005">
        <v>34752744</v>
      </c>
      <c r="AF3005">
        <v>1704872448</v>
      </c>
      <c r="AG3005">
        <v>442872704</v>
      </c>
      <c r="AH3005">
        <v>198404016</v>
      </c>
      <c r="AI3005">
        <v>85844832</v>
      </c>
      <c r="AJ3005">
        <v>284248832</v>
      </c>
      <c r="AK3005">
        <v>82483472</v>
      </c>
      <c r="AL3005">
        <v>38694632</v>
      </c>
      <c r="AM3005">
        <v>1634147456</v>
      </c>
      <c r="AN3005">
        <v>572003456</v>
      </c>
      <c r="AO3005">
        <v>183013136</v>
      </c>
      <c r="AP3005">
        <v>757208960</v>
      </c>
      <c r="AQ3005">
        <v>914960128</v>
      </c>
      <c r="AT3005">
        <v>3039</v>
      </c>
      <c r="AU3005">
        <v>0.56399999999999995</v>
      </c>
      <c r="AV3005">
        <v>5094</v>
      </c>
      <c r="AW3005">
        <v>0.19264300000000001</v>
      </c>
      <c r="AX3005">
        <v>0.55717099999999997</v>
      </c>
      <c r="AY3005">
        <v>6.1735100000000001E-2</v>
      </c>
      <c r="AZ3005">
        <v>38219</v>
      </c>
    </row>
    <row r="3006" spans="1:52">
      <c r="A3006">
        <v>1998</v>
      </c>
      <c r="B3006">
        <v>204796</v>
      </c>
      <c r="C3006" t="s">
        <v>343</v>
      </c>
      <c r="D3006" t="s">
        <v>296</v>
      </c>
      <c r="E3006">
        <f t="shared" si="46"/>
        <v>0</v>
      </c>
      <c r="F3006">
        <f>IF(ISNA(VLOOKUP(B3006,criteria!$U$2:$U$174,1,0)),0,1)</f>
        <v>1</v>
      </c>
      <c r="G3006" t="s">
        <v>636</v>
      </c>
      <c r="H3006" t="s">
        <v>636</v>
      </c>
      <c r="N3006">
        <v>43210</v>
      </c>
      <c r="O3006" t="s">
        <v>282</v>
      </c>
      <c r="V3006">
        <v>297458240</v>
      </c>
      <c r="X3006">
        <v>16055543</v>
      </c>
      <c r="Y3006">
        <v>2053633</v>
      </c>
      <c r="Z3006">
        <v>162347936</v>
      </c>
      <c r="AA3006">
        <v>429400896</v>
      </c>
      <c r="AB3006">
        <v>143606752</v>
      </c>
      <c r="AC3006">
        <v>25557488</v>
      </c>
      <c r="AF3006">
        <v>1790876800</v>
      </c>
      <c r="AG3006">
        <v>452487104</v>
      </c>
      <c r="AH3006">
        <v>213558752</v>
      </c>
      <c r="AI3006">
        <v>90802112</v>
      </c>
      <c r="AJ3006">
        <v>304360864</v>
      </c>
      <c r="AK3006">
        <v>89886320</v>
      </c>
      <c r="AL3006">
        <v>40711800</v>
      </c>
      <c r="AM3006">
        <v>1720012032</v>
      </c>
      <c r="AN3006">
        <v>602196800</v>
      </c>
      <c r="AO3006">
        <v>183734752</v>
      </c>
      <c r="AP3006">
        <v>914960128</v>
      </c>
      <c r="AQ3006">
        <v>1070709760</v>
      </c>
      <c r="AT3006">
        <v>2956</v>
      </c>
      <c r="AU3006">
        <v>0.56000000000000005</v>
      </c>
      <c r="AV3006">
        <v>5289</v>
      </c>
      <c r="AW3006">
        <v>0.186533</v>
      </c>
      <c r="AX3006">
        <v>0.56298199999999998</v>
      </c>
      <c r="AY3006">
        <v>5.7939200000000003E-2</v>
      </c>
      <c r="AZ3006">
        <v>40371</v>
      </c>
    </row>
    <row r="3007" spans="1:52">
      <c r="A3007">
        <v>1999</v>
      </c>
      <c r="B3007">
        <v>204796</v>
      </c>
      <c r="C3007" t="s">
        <v>343</v>
      </c>
      <c r="D3007" t="s">
        <v>296</v>
      </c>
      <c r="E3007">
        <f t="shared" si="46"/>
        <v>0</v>
      </c>
      <c r="F3007">
        <f>IF(ISNA(VLOOKUP(B3007,criteria!$U$2:$U$174,1,0)),0,1)</f>
        <v>1</v>
      </c>
      <c r="G3007" t="s">
        <v>636</v>
      </c>
      <c r="H3007" t="s">
        <v>636</v>
      </c>
      <c r="N3007">
        <v>43210</v>
      </c>
      <c r="O3007" t="s">
        <v>282</v>
      </c>
      <c r="V3007">
        <v>318734080</v>
      </c>
      <c r="X3007">
        <v>17749076</v>
      </c>
      <c r="Y3007">
        <v>1827049</v>
      </c>
      <c r="Z3007">
        <v>164917968</v>
      </c>
      <c r="AA3007">
        <v>457093760</v>
      </c>
      <c r="AB3007">
        <v>157284288</v>
      </c>
      <c r="AC3007">
        <v>38867456</v>
      </c>
      <c r="AF3007">
        <v>1952825344</v>
      </c>
      <c r="AG3007">
        <v>480204256</v>
      </c>
      <c r="AH3007">
        <v>232187248</v>
      </c>
      <c r="AI3007">
        <v>99250752</v>
      </c>
      <c r="AJ3007">
        <v>331438016</v>
      </c>
      <c r="AK3007">
        <v>99116024</v>
      </c>
      <c r="AL3007">
        <v>46587024</v>
      </c>
      <c r="AM3007">
        <v>1953264640</v>
      </c>
      <c r="AN3007">
        <v>633368512</v>
      </c>
      <c r="AO3007">
        <v>195012272</v>
      </c>
      <c r="AP3007">
        <v>1070709760</v>
      </c>
      <c r="AQ3007">
        <v>1277993088</v>
      </c>
      <c r="AT3007">
        <v>3262</v>
      </c>
      <c r="AU3007">
        <v>0.55100000000000005</v>
      </c>
      <c r="AV3007">
        <v>5446</v>
      </c>
      <c r="AW3007">
        <v>0.179285</v>
      </c>
      <c r="AX3007">
        <v>0.54038200000000003</v>
      </c>
      <c r="AY3007">
        <v>5.4439000000000001E-2</v>
      </c>
      <c r="AZ3007">
        <v>42295</v>
      </c>
    </row>
    <row r="3008" spans="1:52">
      <c r="A3008">
        <v>2000</v>
      </c>
      <c r="B3008">
        <v>204796</v>
      </c>
      <c r="C3008" t="s">
        <v>343</v>
      </c>
      <c r="D3008" t="s">
        <v>296</v>
      </c>
      <c r="E3008">
        <f t="shared" si="46"/>
        <v>0</v>
      </c>
      <c r="F3008">
        <f>IF(ISNA(VLOOKUP(B3008,criteria!$U$2:$U$174,1,0)),0,1)</f>
        <v>1</v>
      </c>
      <c r="G3008" t="s">
        <v>636</v>
      </c>
      <c r="H3008" t="s">
        <v>636</v>
      </c>
      <c r="N3008">
        <v>43210</v>
      </c>
      <c r="O3008" t="s">
        <v>282</v>
      </c>
      <c r="V3008">
        <v>346644928</v>
      </c>
      <c r="X3008">
        <v>14656474</v>
      </c>
      <c r="Y3008">
        <v>2830772</v>
      </c>
      <c r="Z3008">
        <v>201963168</v>
      </c>
      <c r="AA3008">
        <v>471538816</v>
      </c>
      <c r="AB3008">
        <v>219592960</v>
      </c>
      <c r="AC3008">
        <v>37652128</v>
      </c>
      <c r="AF3008">
        <v>2136774144</v>
      </c>
      <c r="AG3008">
        <v>505842816</v>
      </c>
      <c r="AH3008">
        <v>262248544</v>
      </c>
      <c r="AI3008">
        <v>102284280</v>
      </c>
      <c r="AJ3008">
        <v>364532832</v>
      </c>
      <c r="AK3008">
        <v>101119416</v>
      </c>
      <c r="AL3008">
        <v>52906960</v>
      </c>
      <c r="AM3008">
        <v>2060759936</v>
      </c>
      <c r="AN3008">
        <v>688562112</v>
      </c>
      <c r="AO3008">
        <v>205904096</v>
      </c>
      <c r="AP3008">
        <v>1277993088</v>
      </c>
      <c r="AQ3008">
        <v>1097834880</v>
      </c>
      <c r="AT3008">
        <v>3247</v>
      </c>
      <c r="AU3008">
        <v>0.56100000000000005</v>
      </c>
      <c r="AV3008">
        <v>5807</v>
      </c>
      <c r="AW3008">
        <v>0.178401</v>
      </c>
      <c r="AX3008">
        <v>0.52632199999999996</v>
      </c>
      <c r="AY3008">
        <v>5.5352600000000002E-2</v>
      </c>
      <c r="AZ3008">
        <v>45103.5</v>
      </c>
    </row>
    <row r="3009" spans="1:52">
      <c r="A3009">
        <v>2001</v>
      </c>
      <c r="B3009">
        <v>204796</v>
      </c>
      <c r="C3009" t="s">
        <v>343</v>
      </c>
      <c r="D3009" t="s">
        <v>296</v>
      </c>
      <c r="E3009">
        <f t="shared" si="46"/>
        <v>1</v>
      </c>
      <c r="F3009">
        <f>IF(ISNA(VLOOKUP(B3009,criteria!$U$2:$U$174,1,0)),0,1)</f>
        <v>1</v>
      </c>
      <c r="G3009">
        <v>0.7262119391025641</v>
      </c>
      <c r="H3009">
        <v>0.41348872491552308</v>
      </c>
      <c r="I3009">
        <v>19968</v>
      </c>
      <c r="J3009">
        <v>14501</v>
      </c>
      <c r="K3009">
        <v>5964</v>
      </c>
      <c r="L3009">
        <v>32</v>
      </c>
      <c r="M3009">
        <v>5996</v>
      </c>
      <c r="N3009">
        <v>43210</v>
      </c>
      <c r="O3009" t="s">
        <v>282</v>
      </c>
      <c r="V3009">
        <v>381562752</v>
      </c>
      <c r="W3009">
        <v>318344512</v>
      </c>
      <c r="Y3009">
        <v>154463376</v>
      </c>
      <c r="Z3009">
        <v>233997104</v>
      </c>
      <c r="AA3009">
        <v>609300992</v>
      </c>
      <c r="AB3009">
        <v>67947840</v>
      </c>
      <c r="AC3009">
        <v>113839592</v>
      </c>
      <c r="AD3009">
        <v>1665408128</v>
      </c>
      <c r="AE3009">
        <v>406085280</v>
      </c>
      <c r="AF3009">
        <v>2174961920</v>
      </c>
      <c r="AG3009">
        <v>574435904</v>
      </c>
      <c r="AH3009">
        <v>303997856</v>
      </c>
      <c r="AI3009">
        <v>124501816</v>
      </c>
      <c r="AJ3009">
        <v>428499680</v>
      </c>
      <c r="AK3009">
        <v>87403888</v>
      </c>
      <c r="AL3009">
        <v>60558336</v>
      </c>
      <c r="AM3009">
        <v>2240293888</v>
      </c>
      <c r="AN3009">
        <v>1008052352</v>
      </c>
      <c r="AO3009">
        <v>298409024</v>
      </c>
      <c r="AR3009">
        <v>2174961920</v>
      </c>
      <c r="AS3009">
        <v>2240293888</v>
      </c>
      <c r="AT3009">
        <v>3547</v>
      </c>
      <c r="AU3009">
        <v>0.58899999999999997</v>
      </c>
      <c r="AV3009">
        <v>6031</v>
      </c>
      <c r="AW3009">
        <v>0.18182400000000001</v>
      </c>
      <c r="AX3009">
        <v>0.51964699999999997</v>
      </c>
      <c r="AY3009">
        <v>5.8569099999999999E-2</v>
      </c>
      <c r="AZ3009">
        <v>46994</v>
      </c>
    </row>
    <row r="3010" spans="1:52">
      <c r="A3010">
        <v>2002</v>
      </c>
      <c r="B3010">
        <v>204796</v>
      </c>
      <c r="C3010" t="s">
        <v>343</v>
      </c>
      <c r="D3010" t="s">
        <v>296</v>
      </c>
      <c r="E3010">
        <f t="shared" ref="E3010:E3073" si="47">IF(M3010&gt;999,1,0)</f>
        <v>1</v>
      </c>
      <c r="F3010">
        <f>IF(ISNA(VLOOKUP(B3010,criteria!$U$2:$U$174,1,0)),0,1)</f>
        <v>1</v>
      </c>
      <c r="G3010">
        <v>0.73679905944895974</v>
      </c>
      <c r="H3010">
        <v>0.41501318162897183</v>
      </c>
      <c r="I3010">
        <v>19563</v>
      </c>
      <c r="J3010">
        <v>14414</v>
      </c>
      <c r="K3010">
        <v>5940</v>
      </c>
      <c r="L3010">
        <v>42</v>
      </c>
      <c r="M3010">
        <v>5982</v>
      </c>
      <c r="N3010">
        <v>43210</v>
      </c>
      <c r="O3010" t="s">
        <v>282</v>
      </c>
      <c r="V3010">
        <v>433742176</v>
      </c>
      <c r="W3010">
        <v>366986080</v>
      </c>
      <c r="Y3010">
        <v>177356160</v>
      </c>
      <c r="Z3010">
        <v>269807008</v>
      </c>
      <c r="AA3010">
        <v>622732160</v>
      </c>
      <c r="AB3010">
        <v>78082496</v>
      </c>
      <c r="AC3010">
        <v>179498400</v>
      </c>
      <c r="AD3010">
        <v>1933665024</v>
      </c>
      <c r="AE3010">
        <v>559270208</v>
      </c>
      <c r="AF3010">
        <v>2667329792</v>
      </c>
      <c r="AG3010">
        <v>596030208</v>
      </c>
      <c r="AH3010">
        <v>332854400</v>
      </c>
      <c r="AI3010">
        <v>124125560</v>
      </c>
      <c r="AJ3010">
        <v>456979968</v>
      </c>
      <c r="AK3010">
        <v>92450832</v>
      </c>
      <c r="AL3010">
        <v>64103012</v>
      </c>
      <c r="AM3010">
        <v>2428951296</v>
      </c>
      <c r="AN3010">
        <v>1086334336</v>
      </c>
      <c r="AO3010">
        <v>344727232</v>
      </c>
      <c r="AR3010">
        <v>2667329792</v>
      </c>
      <c r="AS3010">
        <v>2428951296</v>
      </c>
      <c r="AT3010">
        <v>3662</v>
      </c>
      <c r="AU3010">
        <v>0.621</v>
      </c>
      <c r="AV3010">
        <v>6291</v>
      </c>
      <c r="AW3010">
        <v>0.18856899999999999</v>
      </c>
      <c r="AX3010">
        <v>0.51651599999999998</v>
      </c>
      <c r="AY3010">
        <v>6.1490000000000003E-2</v>
      </c>
      <c r="AZ3010">
        <v>47095.5</v>
      </c>
    </row>
    <row r="3011" spans="1:52">
      <c r="A3011">
        <v>2003</v>
      </c>
      <c r="B3011">
        <v>204796</v>
      </c>
      <c r="C3011" t="s">
        <v>343</v>
      </c>
      <c r="D3011" t="s">
        <v>296</v>
      </c>
      <c r="E3011">
        <f t="shared" si="47"/>
        <v>1</v>
      </c>
      <c r="F3011">
        <f>IF(ISNA(VLOOKUP(B3011,criteria!$U$2:$U$174,1,0)),0,1)</f>
        <v>1</v>
      </c>
      <c r="G3011">
        <v>0.72030613259119369</v>
      </c>
      <c r="H3011">
        <v>0.44087208500068992</v>
      </c>
      <c r="I3011">
        <v>20122</v>
      </c>
      <c r="J3011">
        <v>14494</v>
      </c>
      <c r="K3011">
        <v>6354</v>
      </c>
      <c r="L3011">
        <v>36</v>
      </c>
      <c r="M3011">
        <v>6390</v>
      </c>
      <c r="N3011">
        <v>43210</v>
      </c>
      <c r="O3011" t="s">
        <v>282</v>
      </c>
      <c r="V3011">
        <v>486491712</v>
      </c>
      <c r="W3011">
        <v>407802624</v>
      </c>
      <c r="Y3011">
        <v>169474704</v>
      </c>
      <c r="Z3011">
        <v>290944544</v>
      </c>
      <c r="AA3011">
        <v>624758080</v>
      </c>
      <c r="AB3011">
        <v>51603108</v>
      </c>
      <c r="AC3011">
        <v>112718784</v>
      </c>
      <c r="AD3011">
        <v>2231174144</v>
      </c>
      <c r="AE3011">
        <v>707382336</v>
      </c>
      <c r="AF3011">
        <v>3117953792</v>
      </c>
      <c r="AG3011">
        <v>599025216</v>
      </c>
      <c r="AH3011">
        <v>346664768</v>
      </c>
      <c r="AI3011">
        <v>118855280</v>
      </c>
      <c r="AJ3011">
        <v>465520064</v>
      </c>
      <c r="AK3011">
        <v>105095440</v>
      </c>
      <c r="AL3011">
        <v>67264352</v>
      </c>
      <c r="AM3011">
        <v>2722321408</v>
      </c>
      <c r="AN3011">
        <v>1208668416</v>
      </c>
      <c r="AO3011">
        <v>388246976</v>
      </c>
      <c r="AP3011">
        <v>989756288</v>
      </c>
      <c r="AQ3011">
        <v>1171083392</v>
      </c>
      <c r="AR3011">
        <v>3117953792</v>
      </c>
      <c r="AS3011">
        <v>2722321408</v>
      </c>
      <c r="AT3011">
        <v>3820</v>
      </c>
      <c r="AU3011">
        <v>0.621</v>
      </c>
      <c r="AV3011">
        <v>6781</v>
      </c>
      <c r="AW3011">
        <v>0.19087299999999999</v>
      </c>
      <c r="AX3011">
        <v>0.51962799999999998</v>
      </c>
      <c r="AY3011">
        <v>6.2245000000000002E-2</v>
      </c>
      <c r="AZ3011">
        <v>47473</v>
      </c>
    </row>
    <row r="3012" spans="1:52">
      <c r="A3012">
        <v>2004</v>
      </c>
      <c r="B3012">
        <v>204796</v>
      </c>
      <c r="C3012" t="s">
        <v>343</v>
      </c>
      <c r="D3012" t="s">
        <v>296</v>
      </c>
      <c r="E3012">
        <f t="shared" si="47"/>
        <v>1</v>
      </c>
      <c r="F3012">
        <f>IF(ISNA(VLOOKUP(B3012,criteria!$U$2:$U$174,1,0)),0,1)</f>
        <v>1</v>
      </c>
      <c r="G3012">
        <v>0.7562817034328182</v>
      </c>
      <c r="H3012">
        <v>0.472391202620496</v>
      </c>
      <c r="I3012">
        <v>16954</v>
      </c>
      <c r="J3012">
        <v>12822</v>
      </c>
      <c r="K3012">
        <v>6037</v>
      </c>
      <c r="L3012">
        <v>20</v>
      </c>
      <c r="M3012">
        <v>6057</v>
      </c>
      <c r="N3012">
        <v>43210</v>
      </c>
      <c r="O3012" t="s">
        <v>282</v>
      </c>
      <c r="P3012" t="s">
        <v>50</v>
      </c>
      <c r="V3012">
        <v>547264960</v>
      </c>
      <c r="W3012">
        <v>468731616</v>
      </c>
      <c r="Y3012">
        <v>180267216</v>
      </c>
      <c r="Z3012">
        <v>301753600</v>
      </c>
      <c r="AA3012">
        <v>644448448</v>
      </c>
      <c r="AB3012">
        <v>64687728</v>
      </c>
      <c r="AC3012">
        <v>118070488</v>
      </c>
      <c r="AD3012">
        <v>2547454464</v>
      </c>
      <c r="AE3012">
        <v>631516096</v>
      </c>
      <c r="AF3012">
        <v>3337052928</v>
      </c>
      <c r="AG3012">
        <v>647111744</v>
      </c>
      <c r="AH3012">
        <v>366730304</v>
      </c>
      <c r="AI3012">
        <v>103505840</v>
      </c>
      <c r="AJ3012">
        <v>470236160</v>
      </c>
      <c r="AK3012">
        <v>111174304</v>
      </c>
      <c r="AL3012">
        <v>72264104</v>
      </c>
      <c r="AM3012">
        <v>3003001600</v>
      </c>
      <c r="AN3012">
        <v>1354435712</v>
      </c>
      <c r="AO3012">
        <v>423571680</v>
      </c>
      <c r="AP3012">
        <v>1171083392</v>
      </c>
      <c r="AQ3012">
        <v>1703844864</v>
      </c>
      <c r="AR3012">
        <v>3337052928</v>
      </c>
      <c r="AS3012">
        <v>3003001600</v>
      </c>
      <c r="AT3012">
        <v>4139</v>
      </c>
      <c r="AU3012">
        <v>0.68200000000000005</v>
      </c>
      <c r="AV3012">
        <v>7344</v>
      </c>
      <c r="AW3012">
        <v>0.185864</v>
      </c>
      <c r="AX3012">
        <v>0.51126899999999997</v>
      </c>
      <c r="AY3012">
        <v>5.8188999999999998E-2</v>
      </c>
      <c r="AZ3012">
        <v>49240</v>
      </c>
    </row>
    <row r="3013" spans="1:52">
      <c r="A3013">
        <v>2005</v>
      </c>
      <c r="B3013">
        <v>204796</v>
      </c>
      <c r="C3013" t="s">
        <v>304</v>
      </c>
      <c r="D3013" t="s">
        <v>296</v>
      </c>
      <c r="E3013">
        <f t="shared" si="47"/>
        <v>1</v>
      </c>
      <c r="F3013">
        <f>IF(ISNA(VLOOKUP(B3013,criteria!$U$2:$U$174,1,0)),0,1)</f>
        <v>1</v>
      </c>
      <c r="G3013">
        <v>0.73469040598775237</v>
      </c>
      <c r="H3013">
        <v>0.4595199506058501</v>
      </c>
      <c r="I3013">
        <v>17636</v>
      </c>
      <c r="J3013">
        <v>12957</v>
      </c>
      <c r="K3013">
        <v>5940</v>
      </c>
      <c r="L3013">
        <v>14</v>
      </c>
      <c r="M3013">
        <v>5954</v>
      </c>
      <c r="N3013">
        <v>43210</v>
      </c>
      <c r="O3013" t="s">
        <v>282</v>
      </c>
      <c r="P3013" t="s">
        <v>50</v>
      </c>
      <c r="Q3013" t="s">
        <v>54</v>
      </c>
      <c r="V3013">
        <v>590856320</v>
      </c>
      <c r="W3013">
        <v>502437216</v>
      </c>
      <c r="Y3013">
        <v>213662032</v>
      </c>
      <c r="Z3013">
        <v>311620096</v>
      </c>
      <c r="AA3013">
        <v>691123584</v>
      </c>
      <c r="AB3013">
        <v>69294256</v>
      </c>
      <c r="AC3013">
        <v>117244096</v>
      </c>
      <c r="AD3013">
        <v>2812758784</v>
      </c>
      <c r="AE3013">
        <v>707088576</v>
      </c>
      <c r="AF3013">
        <v>3674931968</v>
      </c>
      <c r="AG3013">
        <v>682762880</v>
      </c>
      <c r="AH3013">
        <v>408599840</v>
      </c>
      <c r="AI3013">
        <v>128888416</v>
      </c>
      <c r="AJ3013">
        <v>537488256</v>
      </c>
      <c r="AK3013">
        <v>125564144</v>
      </c>
      <c r="AL3013">
        <v>76067984</v>
      </c>
      <c r="AM3013">
        <v>3285884672</v>
      </c>
      <c r="AN3013">
        <v>1465340288</v>
      </c>
      <c r="AO3013">
        <v>469392800</v>
      </c>
      <c r="AP3013">
        <v>1693079936</v>
      </c>
      <c r="AQ3013">
        <v>1986570112</v>
      </c>
      <c r="AR3013">
        <v>3674931968</v>
      </c>
      <c r="AS3013">
        <v>3285884672</v>
      </c>
      <c r="AT3013">
        <v>4150</v>
      </c>
      <c r="AU3013">
        <v>0.71199999999999997</v>
      </c>
      <c r="AV3013">
        <v>7452</v>
      </c>
      <c r="AW3013">
        <v>0.17727999999999999</v>
      </c>
      <c r="AX3013">
        <v>0.50832999999999995</v>
      </c>
      <c r="AY3013">
        <v>5.3978499999999999E-2</v>
      </c>
      <c r="AZ3013">
        <v>52007.5</v>
      </c>
    </row>
    <row r="3014" spans="1:52">
      <c r="A3014">
        <v>2006</v>
      </c>
      <c r="B3014">
        <v>204796</v>
      </c>
      <c r="C3014" t="s">
        <v>304</v>
      </c>
      <c r="D3014" t="s">
        <v>296</v>
      </c>
      <c r="E3014">
        <f t="shared" si="47"/>
        <v>1</v>
      </c>
      <c r="F3014">
        <f>IF(ISNA(VLOOKUP(B3014,criteria!$U$2:$U$174,1,0)),0,1)</f>
        <v>1</v>
      </c>
      <c r="G3014">
        <v>0.65399978976137918</v>
      </c>
      <c r="H3014">
        <v>0.50470143855983285</v>
      </c>
      <c r="I3014">
        <v>19026</v>
      </c>
      <c r="J3014">
        <v>12443</v>
      </c>
      <c r="K3014">
        <v>6266</v>
      </c>
      <c r="L3014">
        <v>14</v>
      </c>
      <c r="M3014">
        <v>6280</v>
      </c>
      <c r="N3014">
        <v>43210</v>
      </c>
      <c r="O3014" t="s">
        <v>282</v>
      </c>
      <c r="P3014" t="s">
        <v>50</v>
      </c>
      <c r="Q3014" t="s">
        <v>54</v>
      </c>
      <c r="V3014">
        <v>641374592</v>
      </c>
      <c r="W3014">
        <v>546253312</v>
      </c>
      <c r="Y3014">
        <v>226926592</v>
      </c>
      <c r="Z3014">
        <v>311076800</v>
      </c>
      <c r="AA3014">
        <v>713981632</v>
      </c>
      <c r="AB3014">
        <v>75586368</v>
      </c>
      <c r="AC3014">
        <v>137646480</v>
      </c>
      <c r="AD3014">
        <v>3056229632</v>
      </c>
      <c r="AE3014">
        <v>930310848</v>
      </c>
      <c r="AF3014">
        <v>4100643584</v>
      </c>
      <c r="AG3014">
        <v>802642432</v>
      </c>
      <c r="AH3014">
        <v>400755456</v>
      </c>
      <c r="AI3014">
        <v>126977928</v>
      </c>
      <c r="AJ3014">
        <v>527733376</v>
      </c>
      <c r="AK3014">
        <v>133212272</v>
      </c>
      <c r="AL3014">
        <v>81160640</v>
      </c>
      <c r="AM3014">
        <v>3578719232</v>
      </c>
      <c r="AN3014">
        <v>1571425920</v>
      </c>
      <c r="AO3014">
        <v>513013440</v>
      </c>
      <c r="AP3014">
        <v>1986570112</v>
      </c>
      <c r="AQ3014">
        <v>2301869568</v>
      </c>
      <c r="AR3014">
        <v>4100643584</v>
      </c>
      <c r="AS3014">
        <v>3578719232</v>
      </c>
      <c r="AT3014">
        <v>4251</v>
      </c>
      <c r="AU3014">
        <v>0.71399999999999997</v>
      </c>
      <c r="AV3014">
        <v>7704</v>
      </c>
      <c r="AW3014">
        <v>0.17873900000000001</v>
      </c>
      <c r="AX3014">
        <v>0.50707999999999998</v>
      </c>
      <c r="AY3014">
        <v>5.2880999999999997E-2</v>
      </c>
      <c r="AZ3014">
        <v>53021.5</v>
      </c>
    </row>
    <row r="3015" spans="1:52">
      <c r="A3015">
        <v>2007</v>
      </c>
      <c r="B3015">
        <v>204796</v>
      </c>
      <c r="C3015" t="s">
        <v>304</v>
      </c>
      <c r="D3015" t="s">
        <v>296</v>
      </c>
      <c r="E3015">
        <f t="shared" si="47"/>
        <v>1</v>
      </c>
      <c r="F3015">
        <f>IF(ISNA(VLOOKUP(B3015,criteria!$U$2:$U$174,1,0)),0,1)</f>
        <v>1</v>
      </c>
      <c r="G3015">
        <v>0.59033847870559797</v>
      </c>
      <c r="H3015">
        <v>0.48578404347483656</v>
      </c>
      <c r="I3015">
        <v>21508</v>
      </c>
      <c r="J3015">
        <v>12697</v>
      </c>
      <c r="K3015">
        <v>6160</v>
      </c>
      <c r="L3015">
        <v>8</v>
      </c>
      <c r="M3015">
        <v>6168</v>
      </c>
      <c r="N3015">
        <v>43210</v>
      </c>
      <c r="O3015" t="s">
        <v>282</v>
      </c>
      <c r="P3015" t="s">
        <v>50</v>
      </c>
      <c r="Q3015" t="s">
        <v>54</v>
      </c>
      <c r="V3015">
        <v>679160256</v>
      </c>
      <c r="W3015">
        <v>577352384</v>
      </c>
      <c r="Y3015">
        <v>268510112</v>
      </c>
      <c r="Z3015">
        <v>299667168</v>
      </c>
      <c r="AA3015">
        <v>782442368</v>
      </c>
      <c r="AB3015">
        <v>77412824</v>
      </c>
      <c r="AC3015">
        <v>155452816</v>
      </c>
      <c r="AD3015">
        <v>3243477504</v>
      </c>
      <c r="AE3015">
        <v>415381664</v>
      </c>
      <c r="AF3015">
        <v>3796924160</v>
      </c>
      <c r="AG3015">
        <v>862712704</v>
      </c>
      <c r="AH3015">
        <v>431880096</v>
      </c>
      <c r="AI3015">
        <v>132829216</v>
      </c>
      <c r="AJ3015">
        <v>564709312</v>
      </c>
      <c r="AK3015">
        <v>140624000</v>
      </c>
      <c r="AL3015">
        <v>89853640</v>
      </c>
      <c r="AM3015">
        <v>3827289088</v>
      </c>
      <c r="AN3015">
        <v>1701585536</v>
      </c>
      <c r="AO3015">
        <v>550516032</v>
      </c>
      <c r="AP3015">
        <v>2301869568</v>
      </c>
      <c r="AQ3015">
        <v>2060918400</v>
      </c>
      <c r="AR3015">
        <v>3796924160</v>
      </c>
      <c r="AS3015">
        <v>3827289088</v>
      </c>
      <c r="AT3015">
        <v>4316</v>
      </c>
      <c r="AU3015">
        <v>0.72699999999999998</v>
      </c>
      <c r="AV3015">
        <v>8172</v>
      </c>
      <c r="AW3015">
        <v>0.17202500000000001</v>
      </c>
      <c r="AX3015">
        <v>0.49888500000000002</v>
      </c>
      <c r="AY3015">
        <v>4.8691600000000002E-2</v>
      </c>
      <c r="AZ3015">
        <v>56139</v>
      </c>
    </row>
    <row r="3016" spans="1:52">
      <c r="A3016">
        <v>2008</v>
      </c>
      <c r="B3016">
        <v>204796</v>
      </c>
      <c r="C3016" t="s">
        <v>304</v>
      </c>
      <c r="D3016" t="s">
        <v>296</v>
      </c>
      <c r="E3016">
        <f t="shared" si="47"/>
        <v>1</v>
      </c>
      <c r="F3016">
        <f>IF(ISNA(VLOOKUP(B3016,criteria!$U$2:$U$174,1,0)),0,1)</f>
        <v>1</v>
      </c>
      <c r="G3016">
        <v>0.62301738964265241</v>
      </c>
      <c r="H3016">
        <v>0.47335327045471975</v>
      </c>
      <c r="I3016">
        <v>20932</v>
      </c>
      <c r="J3016">
        <v>13041</v>
      </c>
      <c r="K3016">
        <v>6153</v>
      </c>
      <c r="L3016">
        <v>20</v>
      </c>
      <c r="M3016">
        <v>6173</v>
      </c>
      <c r="N3016">
        <v>43210</v>
      </c>
      <c r="O3016" t="s">
        <v>282</v>
      </c>
      <c r="P3016" t="s">
        <v>50</v>
      </c>
      <c r="Q3016" t="s">
        <v>54</v>
      </c>
      <c r="V3016">
        <v>693241024</v>
      </c>
      <c r="W3016">
        <v>583698880</v>
      </c>
      <c r="Y3016">
        <v>252217392</v>
      </c>
      <c r="Z3016">
        <v>309506272</v>
      </c>
      <c r="AA3016">
        <v>810676608</v>
      </c>
      <c r="AB3016">
        <v>76193824</v>
      </c>
      <c r="AC3016">
        <v>155799632</v>
      </c>
      <c r="AD3016">
        <v>3411613696</v>
      </c>
      <c r="AE3016">
        <v>146800192</v>
      </c>
      <c r="AF3016">
        <v>3660074496</v>
      </c>
      <c r="AG3016">
        <v>881427008</v>
      </c>
      <c r="AH3016">
        <v>429723520</v>
      </c>
      <c r="AI3016">
        <v>130818640</v>
      </c>
      <c r="AJ3016">
        <v>560542144</v>
      </c>
      <c r="AK3016">
        <v>136064144</v>
      </c>
      <c r="AL3016">
        <v>89855872</v>
      </c>
      <c r="AM3016">
        <v>3990319360</v>
      </c>
      <c r="AN3016">
        <v>1835822848</v>
      </c>
      <c r="AO3016">
        <v>587571136</v>
      </c>
      <c r="AP3016">
        <v>2060918400</v>
      </c>
      <c r="AQ3016">
        <v>1646908160</v>
      </c>
      <c r="AR3016">
        <v>3660074496</v>
      </c>
      <c r="AS3016">
        <v>3990319360</v>
      </c>
      <c r="AT3016">
        <v>4756</v>
      </c>
      <c r="AU3016">
        <v>0.749</v>
      </c>
      <c r="AV3016">
        <v>8352</v>
      </c>
      <c r="AW3016">
        <v>0.161079</v>
      </c>
      <c r="AX3016">
        <v>0.49870300000000001</v>
      </c>
      <c r="AY3016">
        <v>4.64971E-2</v>
      </c>
      <c r="AZ3016">
        <v>59923</v>
      </c>
    </row>
    <row r="3017" spans="1:52">
      <c r="A3017">
        <v>2009</v>
      </c>
      <c r="B3017">
        <v>204796</v>
      </c>
      <c r="C3017" t="s">
        <v>304</v>
      </c>
      <c r="D3017" t="s">
        <v>296</v>
      </c>
      <c r="E3017">
        <f t="shared" si="47"/>
        <v>1</v>
      </c>
      <c r="F3017">
        <f>IF(ISNA(VLOOKUP(B3017,criteria!$U$2:$U$174,1,0)),0,1)</f>
        <v>1</v>
      </c>
      <c r="G3017">
        <v>0.64885138302859824</v>
      </c>
      <c r="H3017">
        <v>0.48692196531791909</v>
      </c>
      <c r="I3017">
        <v>21330</v>
      </c>
      <c r="J3017">
        <v>13840</v>
      </c>
      <c r="K3017">
        <v>6645</v>
      </c>
      <c r="L3017">
        <v>94</v>
      </c>
      <c r="M3017">
        <v>6739</v>
      </c>
      <c r="N3017">
        <v>43210</v>
      </c>
      <c r="O3017" t="s">
        <v>282</v>
      </c>
      <c r="P3017" t="s">
        <v>50</v>
      </c>
      <c r="Q3017" t="s">
        <v>54</v>
      </c>
      <c r="R3017">
        <v>-83.009799999999998</v>
      </c>
      <c r="S3017">
        <v>39.9998</v>
      </c>
      <c r="V3017">
        <v>736860672</v>
      </c>
      <c r="W3017">
        <v>624175552</v>
      </c>
      <c r="Y3017">
        <v>253210816</v>
      </c>
      <c r="Z3017">
        <v>424096288</v>
      </c>
      <c r="AA3017">
        <v>719737920</v>
      </c>
      <c r="AB3017">
        <v>89624688</v>
      </c>
      <c r="AC3017">
        <v>177258336</v>
      </c>
      <c r="AD3017">
        <v>3626994944</v>
      </c>
      <c r="AE3017">
        <v>938435840</v>
      </c>
      <c r="AF3017">
        <v>4647037952</v>
      </c>
      <c r="AG3017">
        <v>912233728</v>
      </c>
      <c r="AH3017">
        <v>460187936</v>
      </c>
      <c r="AI3017">
        <v>129743952</v>
      </c>
      <c r="AJ3017">
        <v>589931904</v>
      </c>
      <c r="AK3017">
        <v>143717312</v>
      </c>
      <c r="AL3017">
        <v>90150216</v>
      </c>
      <c r="AM3017">
        <v>4240565504</v>
      </c>
      <c r="AN3017">
        <v>1936022784</v>
      </c>
      <c r="AO3017">
        <v>586430912</v>
      </c>
      <c r="AP3017">
        <v>1646908160</v>
      </c>
      <c r="AQ3017">
        <v>1871328384</v>
      </c>
      <c r="AR3017">
        <v>4647037952</v>
      </c>
      <c r="AS3017">
        <v>4240565504</v>
      </c>
      <c r="AT3017">
        <v>4712</v>
      </c>
      <c r="AU3017">
        <v>0.78100000000000003</v>
      </c>
      <c r="AV3017">
        <v>9468</v>
      </c>
      <c r="AW3017">
        <v>0.166383</v>
      </c>
      <c r="AX3017">
        <v>0.50290299999999999</v>
      </c>
      <c r="AY3017">
        <v>5.0855900000000002E-2</v>
      </c>
      <c r="AZ3017">
        <v>59631.5</v>
      </c>
    </row>
    <row r="3018" spans="1:52">
      <c r="A3018">
        <v>2010</v>
      </c>
      <c r="B3018">
        <v>204796</v>
      </c>
      <c r="C3018" t="s">
        <v>304</v>
      </c>
      <c r="D3018" t="s">
        <v>296</v>
      </c>
      <c r="E3018">
        <f t="shared" si="47"/>
        <v>1</v>
      </c>
      <c r="F3018">
        <f>IF(ISNA(VLOOKUP(B3018,criteria!$U$2:$U$174,1,0)),0,1)</f>
        <v>1</v>
      </c>
      <c r="G3018">
        <v>0.61918995665819754</v>
      </c>
      <c r="H3018">
        <v>0.40260680666183923</v>
      </c>
      <c r="I3018">
        <v>26764</v>
      </c>
      <c r="J3018">
        <v>16572</v>
      </c>
      <c r="K3018">
        <v>6654</v>
      </c>
      <c r="L3018">
        <v>18</v>
      </c>
      <c r="M3018">
        <v>6672</v>
      </c>
      <c r="N3018">
        <v>43210</v>
      </c>
      <c r="O3018" t="s">
        <v>282</v>
      </c>
      <c r="P3018" t="s">
        <v>50</v>
      </c>
      <c r="Q3018" t="s">
        <v>54</v>
      </c>
      <c r="R3018">
        <v>-83.009699999999995</v>
      </c>
      <c r="S3018">
        <v>39.9998</v>
      </c>
      <c r="V3018">
        <v>818044736</v>
      </c>
      <c r="W3018">
        <v>690765632</v>
      </c>
      <c r="Y3018">
        <v>256729632</v>
      </c>
      <c r="Z3018">
        <v>457740928</v>
      </c>
      <c r="AA3018">
        <v>717603456</v>
      </c>
      <c r="AB3018">
        <v>102875128</v>
      </c>
      <c r="AC3018">
        <v>198379888</v>
      </c>
      <c r="AD3018">
        <v>3856668160</v>
      </c>
      <c r="AE3018">
        <v>1004704192</v>
      </c>
      <c r="AF3018">
        <v>4970895872</v>
      </c>
      <c r="AG3018">
        <v>928264704</v>
      </c>
      <c r="AH3018">
        <v>484271776</v>
      </c>
      <c r="AI3018">
        <v>120808872</v>
      </c>
      <c r="AJ3018">
        <v>605080640</v>
      </c>
      <c r="AK3018">
        <v>152408704</v>
      </c>
      <c r="AL3018">
        <v>90408672</v>
      </c>
      <c r="AM3018">
        <v>4442027520</v>
      </c>
      <c r="AN3018">
        <v>2028321152</v>
      </c>
      <c r="AO3018">
        <v>637084480</v>
      </c>
      <c r="AP3018">
        <v>1871328384</v>
      </c>
      <c r="AQ3018">
        <v>2104611328</v>
      </c>
      <c r="AR3018">
        <v>4970895872</v>
      </c>
      <c r="AS3018">
        <v>4442027520</v>
      </c>
      <c r="AT3018">
        <v>4738</v>
      </c>
      <c r="AU3018">
        <v>0.79900000000000004</v>
      </c>
      <c r="AV3018">
        <v>10164</v>
      </c>
      <c r="AW3018">
        <v>0.173099</v>
      </c>
      <c r="AX3018">
        <v>0.51725600000000005</v>
      </c>
      <c r="AY3018">
        <v>5.1137500000000002E-2</v>
      </c>
      <c r="AZ3018">
        <v>57329.5</v>
      </c>
    </row>
    <row r="3019" spans="1:52">
      <c r="A3019">
        <v>2011</v>
      </c>
      <c r="B3019">
        <v>204796</v>
      </c>
      <c r="C3019" t="s">
        <v>304</v>
      </c>
      <c r="D3019" t="s">
        <v>296</v>
      </c>
      <c r="E3019">
        <f t="shared" si="47"/>
        <v>1</v>
      </c>
      <c r="F3019">
        <f>IF(ISNA(VLOOKUP(B3019,criteria!$U$2:$U$174,1,0)),0,1)</f>
        <v>1</v>
      </c>
      <c r="G3019">
        <v>0.63287356321839083</v>
      </c>
      <c r="H3019">
        <v>0.42916818016709046</v>
      </c>
      <c r="I3019">
        <v>26100</v>
      </c>
      <c r="J3019">
        <v>16518</v>
      </c>
      <c r="K3019">
        <v>7074</v>
      </c>
      <c r="L3019">
        <v>15</v>
      </c>
      <c r="M3019">
        <v>7089</v>
      </c>
      <c r="N3019">
        <v>43210</v>
      </c>
      <c r="O3019" t="s">
        <v>282</v>
      </c>
      <c r="P3019" t="s">
        <v>50</v>
      </c>
      <c r="Q3019" t="s">
        <v>54</v>
      </c>
      <c r="R3019">
        <v>-83.009</v>
      </c>
      <c r="S3019">
        <v>39.998399999999997</v>
      </c>
      <c r="T3019">
        <v>5.6000000000000001E-2</v>
      </c>
      <c r="U3019">
        <v>10316</v>
      </c>
      <c r="V3019">
        <v>879976576</v>
      </c>
      <c r="W3019">
        <v>752201344</v>
      </c>
      <c r="Y3019">
        <v>218410112</v>
      </c>
      <c r="Z3019">
        <v>422103008</v>
      </c>
      <c r="AA3019">
        <v>676947264</v>
      </c>
      <c r="AB3019">
        <v>138644256</v>
      </c>
      <c r="AC3019">
        <v>74016384</v>
      </c>
      <c r="AD3019">
        <v>4018540032</v>
      </c>
      <c r="AE3019">
        <v>670882752</v>
      </c>
      <c r="AF3019">
        <v>4790075904</v>
      </c>
      <c r="AG3019">
        <v>921932096</v>
      </c>
      <c r="AH3019">
        <v>489586176</v>
      </c>
      <c r="AI3019">
        <v>119708848</v>
      </c>
      <c r="AJ3019">
        <v>609295040</v>
      </c>
      <c r="AK3019">
        <v>169034368</v>
      </c>
      <c r="AL3019">
        <v>92114944</v>
      </c>
      <c r="AM3019">
        <v>4549123584</v>
      </c>
      <c r="AN3019">
        <v>2133228288</v>
      </c>
      <c r="AO3019">
        <v>686002944</v>
      </c>
      <c r="AP3019">
        <v>2104611328</v>
      </c>
      <c r="AQ3019">
        <v>2348193280</v>
      </c>
      <c r="AR3019">
        <v>4790075904</v>
      </c>
      <c r="AS3019">
        <v>4549123584</v>
      </c>
      <c r="AT3019">
        <v>5162</v>
      </c>
      <c r="AU3019">
        <v>0.82399999999999995</v>
      </c>
      <c r="AV3019">
        <v>10782</v>
      </c>
      <c r="AW3019">
        <v>0.165876</v>
      </c>
      <c r="AX3019">
        <v>0.52214300000000002</v>
      </c>
      <c r="AY3019">
        <v>4.5867900000000003E-2</v>
      </c>
      <c r="AZ3019">
        <v>56533</v>
      </c>
    </row>
    <row r="3020" spans="1:52">
      <c r="A3020">
        <v>2012</v>
      </c>
      <c r="B3020">
        <v>204796</v>
      </c>
      <c r="C3020" t="s">
        <v>304</v>
      </c>
      <c r="D3020" t="s">
        <v>296</v>
      </c>
      <c r="E3020">
        <f t="shared" si="47"/>
        <v>1</v>
      </c>
      <c r="F3020">
        <f>IF(ISNA(VLOOKUP(B3020,criteria!$U$2:$U$174,1,0)),0,1)</f>
        <v>1</v>
      </c>
      <c r="G3020">
        <v>0.63995196777192442</v>
      </c>
      <c r="H3020">
        <v>0.43671690575631017</v>
      </c>
      <c r="I3020">
        <v>25816</v>
      </c>
      <c r="J3020">
        <v>16521</v>
      </c>
      <c r="K3020">
        <v>7204</v>
      </c>
      <c r="L3020">
        <v>11</v>
      </c>
      <c r="M3020">
        <v>7215</v>
      </c>
      <c r="N3020">
        <v>43210</v>
      </c>
      <c r="O3020" t="s">
        <v>282</v>
      </c>
      <c r="P3020" t="s">
        <v>50</v>
      </c>
      <c r="Q3020" t="s">
        <v>54</v>
      </c>
      <c r="R3020">
        <v>-83.009</v>
      </c>
      <c r="S3020">
        <v>39.998399999999997</v>
      </c>
      <c r="T3020">
        <v>7.0999999999999994E-2</v>
      </c>
      <c r="U3020">
        <v>10630</v>
      </c>
      <c r="V3020">
        <v>922970688</v>
      </c>
      <c r="W3020">
        <v>777726976</v>
      </c>
      <c r="Y3020">
        <v>258096896</v>
      </c>
      <c r="Z3020">
        <v>406231616</v>
      </c>
      <c r="AA3020">
        <v>726709568</v>
      </c>
      <c r="AB3020">
        <v>121129328</v>
      </c>
      <c r="AC3020">
        <v>60238240</v>
      </c>
      <c r="AD3020">
        <v>4202097152</v>
      </c>
      <c r="AE3020">
        <v>982815232</v>
      </c>
      <c r="AF3020">
        <v>5358428160</v>
      </c>
      <c r="AG3020">
        <v>959312256</v>
      </c>
      <c r="AH3020">
        <v>477068224</v>
      </c>
      <c r="AI3020">
        <v>115028528</v>
      </c>
      <c r="AJ3020">
        <v>592096768</v>
      </c>
      <c r="AK3020">
        <v>177689616</v>
      </c>
      <c r="AL3020">
        <v>96430304</v>
      </c>
      <c r="AM3020">
        <v>4829105664</v>
      </c>
      <c r="AN3020">
        <v>2142768256</v>
      </c>
      <c r="AO3020">
        <v>708253888</v>
      </c>
      <c r="AP3020">
        <v>2348193280</v>
      </c>
      <c r="AQ3020">
        <v>3130941696</v>
      </c>
      <c r="AR3020">
        <v>5358428160</v>
      </c>
      <c r="AS3020">
        <v>4829105664</v>
      </c>
      <c r="AT3020">
        <v>5123</v>
      </c>
      <c r="AU3020">
        <v>0.83199999999999996</v>
      </c>
      <c r="AV3020">
        <v>11182</v>
      </c>
      <c r="AW3020">
        <v>0.15403600000000001</v>
      </c>
      <c r="AX3020">
        <v>0.50539199999999995</v>
      </c>
      <c r="AY3020">
        <v>4.1116600000000003E-2</v>
      </c>
      <c r="AZ3020">
        <v>58505</v>
      </c>
    </row>
    <row r="3021" spans="1:52">
      <c r="A3021">
        <v>2013</v>
      </c>
      <c r="B3021">
        <v>204796</v>
      </c>
      <c r="C3021" t="s">
        <v>304</v>
      </c>
      <c r="D3021" t="s">
        <v>296</v>
      </c>
      <c r="E3021">
        <f t="shared" si="47"/>
        <v>1</v>
      </c>
      <c r="F3021">
        <f>IF(ISNA(VLOOKUP(B3021,criteria!$U$2:$U$174,1,0)),0,1)</f>
        <v>1</v>
      </c>
      <c r="G3021">
        <v>0.55527918619853944</v>
      </c>
      <c r="H3021">
        <v>0.40946419341871015</v>
      </c>
      <c r="I3021">
        <v>31359</v>
      </c>
      <c r="J3021">
        <v>17413</v>
      </c>
      <c r="K3021">
        <v>7121</v>
      </c>
      <c r="L3021">
        <v>9</v>
      </c>
      <c r="M3021">
        <v>7130</v>
      </c>
      <c r="N3021">
        <v>43210</v>
      </c>
      <c r="O3021" t="s">
        <v>282</v>
      </c>
      <c r="P3021" t="s">
        <v>50</v>
      </c>
      <c r="Q3021" t="s">
        <v>54</v>
      </c>
      <c r="R3021">
        <v>-83.009</v>
      </c>
      <c r="S3021">
        <v>39.998399999999997</v>
      </c>
      <c r="T3021">
        <v>7.0999999999999994E-2</v>
      </c>
      <c r="U3021">
        <v>11603</v>
      </c>
      <c r="V3021">
        <v>932153152</v>
      </c>
      <c r="W3021">
        <v>776153152</v>
      </c>
      <c r="Y3021">
        <v>242415424</v>
      </c>
      <c r="Z3021">
        <v>400176320</v>
      </c>
      <c r="AA3021">
        <v>741133696</v>
      </c>
      <c r="AB3021">
        <v>136767920</v>
      </c>
      <c r="AC3021">
        <v>65544348</v>
      </c>
      <c r="AD3021">
        <v>4355594240</v>
      </c>
      <c r="AE3021">
        <v>1236332928</v>
      </c>
      <c r="AF3021">
        <v>5706164736</v>
      </c>
      <c r="AG3021">
        <v>988132928</v>
      </c>
      <c r="AH3021">
        <v>502039232</v>
      </c>
      <c r="AI3021">
        <v>149525328</v>
      </c>
      <c r="AJ3021">
        <v>651564544</v>
      </c>
      <c r="AK3021">
        <v>197024320</v>
      </c>
      <c r="AL3021">
        <v>98567448</v>
      </c>
      <c r="AM3021">
        <v>4990173184</v>
      </c>
      <c r="AN3021">
        <v>2226735104</v>
      </c>
      <c r="AO3021">
        <v>747402624</v>
      </c>
      <c r="AP3021">
        <v>3130941696</v>
      </c>
      <c r="AQ3021">
        <v>3595323136</v>
      </c>
      <c r="AR3021">
        <v>5706164736</v>
      </c>
      <c r="AS3021">
        <v>4990173184</v>
      </c>
      <c r="AT3021">
        <v>5136</v>
      </c>
      <c r="AU3021">
        <v>0.83499999999999996</v>
      </c>
      <c r="AV3021">
        <v>11740</v>
      </c>
      <c r="AW3021">
        <v>0.15116099999999999</v>
      </c>
      <c r="AX3021">
        <v>0.503328</v>
      </c>
      <c r="AY3021">
        <v>3.8995799999999997E-2</v>
      </c>
      <c r="AZ3021">
        <v>61291</v>
      </c>
    </row>
    <row r="3022" spans="1:52">
      <c r="A3022">
        <v>2014</v>
      </c>
      <c r="B3022">
        <v>204796</v>
      </c>
      <c r="C3022" t="s">
        <v>304</v>
      </c>
      <c r="D3022" t="s">
        <v>296</v>
      </c>
      <c r="E3022">
        <f t="shared" si="47"/>
        <v>1</v>
      </c>
      <c r="F3022">
        <f>IF(ISNA(VLOOKUP(B3022,criteria!$U$2:$U$174,1,0)),0,1)</f>
        <v>1</v>
      </c>
      <c r="G3022">
        <v>0.52962922692182235</v>
      </c>
      <c r="H3022">
        <v>0.36332375282282897</v>
      </c>
      <c r="I3022">
        <v>36788</v>
      </c>
      <c r="J3022">
        <v>19484</v>
      </c>
      <c r="K3022">
        <v>7070</v>
      </c>
      <c r="L3022">
        <v>9</v>
      </c>
      <c r="M3022">
        <v>7079</v>
      </c>
      <c r="N3022">
        <v>43210</v>
      </c>
      <c r="O3022" t="s">
        <v>282</v>
      </c>
      <c r="P3022" t="s">
        <v>50</v>
      </c>
      <c r="Q3022" t="s">
        <v>54</v>
      </c>
      <c r="R3022">
        <v>-83.009</v>
      </c>
      <c r="S3022">
        <v>39.998399999999997</v>
      </c>
      <c r="T3022">
        <v>5.0999999999999997E-2</v>
      </c>
      <c r="U3022">
        <v>12757</v>
      </c>
      <c r="V3022">
        <v>974861120</v>
      </c>
      <c r="W3022">
        <v>811302272</v>
      </c>
      <c r="Y3022">
        <v>269924928</v>
      </c>
      <c r="Z3022">
        <v>377440032</v>
      </c>
      <c r="AA3022">
        <v>781927808</v>
      </c>
      <c r="AB3022">
        <v>162862048</v>
      </c>
      <c r="AC3022">
        <v>46714204</v>
      </c>
      <c r="AD3022">
        <v>4700419072</v>
      </c>
      <c r="AE3022">
        <v>823584640</v>
      </c>
      <c r="AF3022">
        <v>5627192320</v>
      </c>
      <c r="AG3022">
        <v>1006399104</v>
      </c>
      <c r="AH3022">
        <v>504437760</v>
      </c>
      <c r="AI3022">
        <v>148714752</v>
      </c>
      <c r="AJ3022">
        <v>653152512</v>
      </c>
      <c r="AK3022">
        <v>203200160</v>
      </c>
      <c r="AL3022">
        <v>104008088</v>
      </c>
      <c r="AM3022">
        <v>5203888128</v>
      </c>
      <c r="AN3022">
        <v>2299033088</v>
      </c>
      <c r="AO3022">
        <v>704459776</v>
      </c>
      <c r="AP3022">
        <v>3595323136</v>
      </c>
      <c r="AQ3022">
        <v>3640908800</v>
      </c>
      <c r="AR3022">
        <v>5627192320</v>
      </c>
      <c r="AS3022">
        <v>5203888128</v>
      </c>
      <c r="AT3022">
        <v>5592</v>
      </c>
      <c r="AU3022">
        <v>0.83199999999999996</v>
      </c>
      <c r="AV3022">
        <v>11820</v>
      </c>
      <c r="AW3022">
        <v>0.14102100000000001</v>
      </c>
      <c r="AX3022">
        <v>0.50745899999999999</v>
      </c>
      <c r="AY3022">
        <v>3.5391499999999999E-2</v>
      </c>
      <c r="AZ3022">
        <v>63609</v>
      </c>
    </row>
    <row r="3023" spans="1:52">
      <c r="A3023">
        <v>2015</v>
      </c>
      <c r="B3023">
        <v>204796</v>
      </c>
      <c r="C3023" t="s">
        <v>304</v>
      </c>
      <c r="D3023" t="s">
        <v>296</v>
      </c>
      <c r="E3023">
        <f t="shared" si="47"/>
        <v>1</v>
      </c>
      <c r="F3023">
        <f>IF(ISNA(VLOOKUP(B3023,criteria!$U$2:$U$174,1,0)),0,1)</f>
        <v>1</v>
      </c>
      <c r="G3023">
        <v>0.49383697813121274</v>
      </c>
      <c r="H3023">
        <v>0.35386473429951693</v>
      </c>
      <c r="I3023">
        <v>40240</v>
      </c>
      <c r="J3023">
        <v>19872</v>
      </c>
      <c r="K3023">
        <v>7023</v>
      </c>
      <c r="L3023">
        <v>9</v>
      </c>
      <c r="M3023">
        <v>7032</v>
      </c>
      <c r="N3023">
        <v>43210</v>
      </c>
      <c r="O3023" t="s">
        <v>282</v>
      </c>
      <c r="P3023" t="s">
        <v>50</v>
      </c>
      <c r="Q3023" t="s">
        <v>54</v>
      </c>
      <c r="R3023">
        <v>-83.009</v>
      </c>
      <c r="S3023">
        <v>39.998399999999997</v>
      </c>
      <c r="T3023">
        <v>0.05</v>
      </c>
      <c r="U3023">
        <v>12416</v>
      </c>
      <c r="V3023">
        <v>1019518464</v>
      </c>
      <c r="W3023">
        <v>846496768</v>
      </c>
      <c r="Y3023">
        <v>285203680</v>
      </c>
      <c r="Z3023">
        <v>370920704</v>
      </c>
      <c r="AA3023">
        <v>800166144</v>
      </c>
      <c r="AB3023">
        <v>155983008</v>
      </c>
      <c r="AC3023">
        <v>37254348</v>
      </c>
      <c r="AD3023">
        <v>5069835264</v>
      </c>
      <c r="AE3023">
        <v>644521728</v>
      </c>
      <c r="AF3023">
        <v>5832027136</v>
      </c>
      <c r="AG3023">
        <v>1064836224</v>
      </c>
      <c r="AH3023">
        <v>520643136</v>
      </c>
      <c r="AI3023">
        <v>187309792</v>
      </c>
      <c r="AJ3023">
        <v>707952896</v>
      </c>
      <c r="AK3023">
        <v>222189824</v>
      </c>
      <c r="AL3023">
        <v>107940464</v>
      </c>
      <c r="AM3023">
        <v>5741507584</v>
      </c>
      <c r="AN3023">
        <v>2440478720</v>
      </c>
      <c r="AO3023">
        <v>893622656</v>
      </c>
      <c r="AP3023">
        <v>3640908800</v>
      </c>
      <c r="AQ3023">
        <v>3689935872</v>
      </c>
      <c r="AR3023">
        <v>5832027136</v>
      </c>
      <c r="AS3023">
        <v>5741507584</v>
      </c>
      <c r="AT3023">
        <v>5565</v>
      </c>
      <c r="AU3023">
        <v>0.83699999999999997</v>
      </c>
      <c r="AV3023">
        <v>11706</v>
      </c>
      <c r="AW3023">
        <v>0.13152900000000001</v>
      </c>
      <c r="AX3023">
        <v>0.51033399999999995</v>
      </c>
      <c r="AY3023">
        <v>3.2236300000000002E-2</v>
      </c>
      <c r="AZ3023">
        <v>64400</v>
      </c>
    </row>
    <row r="3024" spans="1:52">
      <c r="A3024">
        <v>2016</v>
      </c>
      <c r="B3024">
        <v>204796</v>
      </c>
      <c r="C3024" t="s">
        <v>304</v>
      </c>
      <c r="D3024" t="s">
        <v>296</v>
      </c>
      <c r="E3024">
        <f t="shared" si="47"/>
        <v>1</v>
      </c>
      <c r="F3024">
        <f>IF(ISNA(VLOOKUP(B3024,criteria!$U$2:$U$174,1,0)),0,1)</f>
        <v>1</v>
      </c>
      <c r="G3024">
        <v>0.54108596276061993</v>
      </c>
      <c r="H3024">
        <v>0.32713785287451064</v>
      </c>
      <c r="I3024">
        <v>44845</v>
      </c>
      <c r="J3024">
        <v>24265</v>
      </c>
      <c r="K3024">
        <v>7931</v>
      </c>
      <c r="L3024">
        <v>7</v>
      </c>
      <c r="M3024">
        <v>7938</v>
      </c>
      <c r="N3024">
        <v>43210</v>
      </c>
      <c r="O3024" t="s">
        <v>282</v>
      </c>
      <c r="P3024" t="s">
        <v>50</v>
      </c>
      <c r="Q3024" t="s">
        <v>54</v>
      </c>
      <c r="R3024">
        <v>-83.009</v>
      </c>
      <c r="S3024">
        <v>39.998399999999997</v>
      </c>
      <c r="T3024">
        <v>4.9000000000000002E-2</v>
      </c>
      <c r="U3024">
        <v>12058</v>
      </c>
      <c r="V3024">
        <v>1059292288</v>
      </c>
      <c r="W3024">
        <v>887558528</v>
      </c>
      <c r="Y3024">
        <v>320622432</v>
      </c>
      <c r="Z3024">
        <v>382080224</v>
      </c>
      <c r="AA3024">
        <v>858588160</v>
      </c>
      <c r="AB3024">
        <v>180950464</v>
      </c>
      <c r="AC3024">
        <v>62687064</v>
      </c>
      <c r="AD3024">
        <v>5481714688</v>
      </c>
      <c r="AE3024">
        <v>1296649728</v>
      </c>
      <c r="AF3024">
        <v>6932388864</v>
      </c>
      <c r="AG3024">
        <v>1078049664</v>
      </c>
      <c r="AH3024">
        <v>573729088</v>
      </c>
      <c r="AI3024">
        <v>203676288</v>
      </c>
      <c r="AJ3024">
        <v>777405376</v>
      </c>
      <c r="AK3024">
        <v>236968720</v>
      </c>
      <c r="AL3024">
        <v>111812992</v>
      </c>
      <c r="AM3024">
        <v>6351839744</v>
      </c>
      <c r="AN3024">
        <v>2231665152</v>
      </c>
      <c r="AO3024">
        <v>1025053376</v>
      </c>
      <c r="AP3024">
        <v>3689935872</v>
      </c>
      <c r="AQ3024">
        <v>4233105920</v>
      </c>
      <c r="AR3024">
        <v>6932388864</v>
      </c>
      <c r="AS3024">
        <v>6351839744</v>
      </c>
      <c r="AT3024">
        <v>5840</v>
      </c>
      <c r="AU3024">
        <v>0.82599999999999996</v>
      </c>
      <c r="AV3024">
        <v>11706</v>
      </c>
      <c r="AW3024">
        <v>0.12388</v>
      </c>
      <c r="AX3024">
        <v>0.52034400000000003</v>
      </c>
      <c r="AY3024">
        <v>3.1000199999999999E-2</v>
      </c>
      <c r="AZ3024">
        <v>64713.5</v>
      </c>
    </row>
    <row r="3025" spans="1:52">
      <c r="A3025">
        <v>2017</v>
      </c>
      <c r="B3025">
        <v>204796</v>
      </c>
      <c r="C3025" t="s">
        <v>304</v>
      </c>
      <c r="D3025" t="s">
        <v>296</v>
      </c>
      <c r="E3025">
        <f t="shared" si="47"/>
        <v>1</v>
      </c>
      <c r="F3025">
        <f>IF(ISNA(VLOOKUP(B3025,criteria!$U$2:$U$174,1,0)),0,1)</f>
        <v>1</v>
      </c>
      <c r="G3025">
        <v>0.48059938889121429</v>
      </c>
      <c r="H3025">
        <v>0.31392614527085871</v>
      </c>
      <c r="I3025">
        <v>47782</v>
      </c>
      <c r="J3025">
        <v>22964</v>
      </c>
      <c r="K3025">
        <v>7202</v>
      </c>
      <c r="L3025">
        <v>7</v>
      </c>
      <c r="M3025">
        <v>7209</v>
      </c>
      <c r="N3025">
        <v>43210</v>
      </c>
      <c r="O3025" t="s">
        <v>282</v>
      </c>
      <c r="P3025" t="s">
        <v>50</v>
      </c>
      <c r="Q3025" t="s">
        <v>54</v>
      </c>
      <c r="R3025">
        <v>-83.014899999999997</v>
      </c>
      <c r="S3025">
        <v>39.999299999999998</v>
      </c>
      <c r="T3025">
        <v>0.05</v>
      </c>
      <c r="U3025">
        <v>11670</v>
      </c>
      <c r="V3025">
        <v>1087044096</v>
      </c>
      <c r="W3025">
        <v>898590656</v>
      </c>
      <c r="Y3025">
        <v>333616416</v>
      </c>
      <c r="Z3025">
        <v>389775232</v>
      </c>
      <c r="AA3025">
        <v>876148864</v>
      </c>
      <c r="AB3025">
        <v>166978960</v>
      </c>
      <c r="AC3025">
        <v>42570040</v>
      </c>
      <c r="AD3025">
        <v>5791760896</v>
      </c>
      <c r="AE3025">
        <v>1135773824</v>
      </c>
      <c r="AF3025">
        <v>7087187456</v>
      </c>
      <c r="AG3025">
        <v>875730432</v>
      </c>
      <c r="AH3025">
        <v>358227488</v>
      </c>
      <c r="AI3025">
        <v>162907408</v>
      </c>
      <c r="AJ3025">
        <v>521134912</v>
      </c>
      <c r="AK3025">
        <v>195807616</v>
      </c>
      <c r="AL3025">
        <v>110378440</v>
      </c>
      <c r="AM3025">
        <v>6022946816</v>
      </c>
      <c r="AN3025">
        <v>2343030272</v>
      </c>
      <c r="AO3025">
        <v>1265775232</v>
      </c>
      <c r="AP3025">
        <v>4233105920</v>
      </c>
      <c r="AQ3025">
        <v>5189800448</v>
      </c>
      <c r="AR3025">
        <v>7087187456</v>
      </c>
      <c r="AS3025">
        <v>6022946816</v>
      </c>
      <c r="AV3025">
        <v>12292</v>
      </c>
    </row>
    <row r="3026" spans="1:52">
      <c r="A3026">
        <v>1990</v>
      </c>
      <c r="B3026">
        <v>204857</v>
      </c>
      <c r="C3026" t="s">
        <v>350</v>
      </c>
      <c r="D3026" t="s">
        <v>296</v>
      </c>
      <c r="E3026">
        <f t="shared" si="47"/>
        <v>0</v>
      </c>
      <c r="F3026">
        <f>IF(ISNA(VLOOKUP(B3026,criteria!$U$2:$U$174,1,0)),0,1)</f>
        <v>1</v>
      </c>
      <c r="G3026" t="s">
        <v>636</v>
      </c>
      <c r="H3026" t="s">
        <v>636</v>
      </c>
      <c r="N3026">
        <v>45701</v>
      </c>
      <c r="O3026" t="s">
        <v>282</v>
      </c>
      <c r="V3026">
        <v>65950792</v>
      </c>
      <c r="Z3026">
        <v>15849290</v>
      </c>
      <c r="AA3026">
        <v>86939240</v>
      </c>
      <c r="AB3026">
        <v>4624634</v>
      </c>
      <c r="AC3026">
        <v>6111253</v>
      </c>
      <c r="AF3026">
        <v>213806960</v>
      </c>
      <c r="AG3026">
        <v>85472464</v>
      </c>
      <c r="AH3026">
        <v>8955884</v>
      </c>
      <c r="AI3026">
        <v>7761297</v>
      </c>
      <c r="AJ3026">
        <v>16717181</v>
      </c>
      <c r="AK3026">
        <v>21667280</v>
      </c>
      <c r="AL3026">
        <v>8606226</v>
      </c>
      <c r="AM3026">
        <v>213892048</v>
      </c>
      <c r="AN3026">
        <v>98622272</v>
      </c>
      <c r="AO3026">
        <v>29305028</v>
      </c>
    </row>
    <row r="3027" spans="1:52">
      <c r="A3027">
        <v>1991</v>
      </c>
      <c r="B3027">
        <v>204857</v>
      </c>
      <c r="C3027" t="s">
        <v>350</v>
      </c>
      <c r="D3027" t="s">
        <v>296</v>
      </c>
      <c r="E3027">
        <f t="shared" si="47"/>
        <v>0</v>
      </c>
      <c r="F3027">
        <f>IF(ISNA(VLOOKUP(B3027,criteria!$U$2:$U$174,1,0)),0,1)</f>
        <v>1</v>
      </c>
      <c r="G3027" t="s">
        <v>636</v>
      </c>
      <c r="H3027" t="s">
        <v>636</v>
      </c>
      <c r="N3027">
        <v>45701</v>
      </c>
      <c r="O3027" t="s">
        <v>282</v>
      </c>
      <c r="V3027">
        <v>72968120</v>
      </c>
      <c r="Y3027">
        <v>293535</v>
      </c>
      <c r="Z3027">
        <v>20384028</v>
      </c>
      <c r="AA3027">
        <v>85667440</v>
      </c>
      <c r="AB3027">
        <v>6069848</v>
      </c>
      <c r="AC3027">
        <v>6861490</v>
      </c>
      <c r="AF3027">
        <v>227266720</v>
      </c>
      <c r="AG3027">
        <v>87949336</v>
      </c>
      <c r="AH3027">
        <v>10936969</v>
      </c>
      <c r="AI3027">
        <v>7894732</v>
      </c>
      <c r="AJ3027">
        <v>18831700</v>
      </c>
      <c r="AK3027">
        <v>21822128</v>
      </c>
      <c r="AL3027">
        <v>8781261</v>
      </c>
      <c r="AM3027">
        <v>223997472</v>
      </c>
      <c r="AN3027">
        <v>102546856</v>
      </c>
      <c r="AO3027">
        <v>33498212</v>
      </c>
    </row>
    <row r="3028" spans="1:52">
      <c r="A3028">
        <v>1992</v>
      </c>
      <c r="B3028">
        <v>204857</v>
      </c>
      <c r="C3028" t="s">
        <v>350</v>
      </c>
      <c r="D3028" t="s">
        <v>296</v>
      </c>
      <c r="E3028">
        <f t="shared" si="47"/>
        <v>0</v>
      </c>
      <c r="F3028">
        <f>IF(ISNA(VLOOKUP(B3028,criteria!$U$2:$U$174,1,0)),0,1)</f>
        <v>1</v>
      </c>
      <c r="G3028" t="s">
        <v>636</v>
      </c>
      <c r="H3028" t="s">
        <v>636</v>
      </c>
      <c r="N3028">
        <v>45701</v>
      </c>
      <c r="O3028" t="s">
        <v>282</v>
      </c>
      <c r="V3028">
        <v>80773784</v>
      </c>
      <c r="Y3028">
        <v>223421</v>
      </c>
      <c r="Z3028">
        <v>18790398</v>
      </c>
      <c r="AA3028">
        <v>82974160</v>
      </c>
      <c r="AB3028">
        <v>6845245</v>
      </c>
      <c r="AC3028">
        <v>5200461</v>
      </c>
      <c r="AF3028">
        <v>234224688</v>
      </c>
      <c r="AG3028">
        <v>89149656</v>
      </c>
      <c r="AH3028">
        <v>11461021</v>
      </c>
      <c r="AI3028">
        <v>6300267</v>
      </c>
      <c r="AJ3028">
        <v>17761288</v>
      </c>
      <c r="AK3028">
        <v>23335494</v>
      </c>
      <c r="AL3028">
        <v>9275301</v>
      </c>
      <c r="AM3028">
        <v>229869152</v>
      </c>
      <c r="AN3028">
        <v>102298632</v>
      </c>
      <c r="AO3028">
        <v>33267404</v>
      </c>
    </row>
    <row r="3029" spans="1:52">
      <c r="A3029">
        <v>1993</v>
      </c>
      <c r="B3029">
        <v>204857</v>
      </c>
      <c r="C3029" t="s">
        <v>350</v>
      </c>
      <c r="D3029" t="s">
        <v>296</v>
      </c>
      <c r="E3029">
        <f t="shared" si="47"/>
        <v>0</v>
      </c>
      <c r="F3029">
        <f>IF(ISNA(VLOOKUP(B3029,criteria!$U$2:$U$174,1,0)),0,1)</f>
        <v>1</v>
      </c>
      <c r="G3029" t="s">
        <v>636</v>
      </c>
      <c r="H3029" t="s">
        <v>636</v>
      </c>
      <c r="N3029">
        <v>45701</v>
      </c>
      <c r="O3029" t="s">
        <v>282</v>
      </c>
      <c r="V3029">
        <v>85374784</v>
      </c>
      <c r="Y3029">
        <v>340034</v>
      </c>
      <c r="Z3029">
        <v>19894400</v>
      </c>
      <c r="AA3029">
        <v>89337736</v>
      </c>
      <c r="AB3029">
        <v>8437353</v>
      </c>
      <c r="AC3029">
        <v>5741292</v>
      </c>
      <c r="AF3029">
        <v>249749424</v>
      </c>
      <c r="AG3029">
        <v>94281640</v>
      </c>
      <c r="AH3029">
        <v>12800757</v>
      </c>
      <c r="AI3029">
        <v>6217434</v>
      </c>
      <c r="AJ3029">
        <v>19018192</v>
      </c>
      <c r="AK3029">
        <v>25038560</v>
      </c>
      <c r="AL3029">
        <v>10677315</v>
      </c>
      <c r="AM3029">
        <v>247138224</v>
      </c>
      <c r="AN3029">
        <v>109190488</v>
      </c>
      <c r="AO3029">
        <v>27641248</v>
      </c>
    </row>
    <row r="3030" spans="1:52">
      <c r="A3030">
        <v>1994</v>
      </c>
      <c r="B3030">
        <v>204857</v>
      </c>
      <c r="C3030" t="s">
        <v>350</v>
      </c>
      <c r="D3030" t="s">
        <v>296</v>
      </c>
      <c r="E3030">
        <f t="shared" si="47"/>
        <v>0</v>
      </c>
      <c r="F3030">
        <f>IF(ISNA(VLOOKUP(B3030,criteria!$U$2:$U$174,1,0)),0,1)</f>
        <v>1</v>
      </c>
      <c r="G3030" t="s">
        <v>636</v>
      </c>
      <c r="H3030" t="s">
        <v>636</v>
      </c>
      <c r="N3030">
        <v>45701</v>
      </c>
      <c r="O3030" t="s">
        <v>282</v>
      </c>
      <c r="V3030">
        <v>91003808</v>
      </c>
      <c r="Y3030">
        <v>384374</v>
      </c>
      <c r="Z3030">
        <v>21737982</v>
      </c>
      <c r="AA3030">
        <v>98283304</v>
      </c>
      <c r="AB3030">
        <v>8723244</v>
      </c>
      <c r="AC3030">
        <v>6264489</v>
      </c>
      <c r="AF3030">
        <v>269107232</v>
      </c>
      <c r="AG3030">
        <v>101897432</v>
      </c>
      <c r="AH3030">
        <v>14439655</v>
      </c>
      <c r="AI3030">
        <v>7121972</v>
      </c>
      <c r="AJ3030">
        <v>21561628</v>
      </c>
      <c r="AK3030">
        <v>28120776</v>
      </c>
      <c r="AL3030">
        <v>12507161</v>
      </c>
      <c r="AM3030">
        <v>272364192</v>
      </c>
      <c r="AN3030">
        <v>118962056</v>
      </c>
      <c r="AO3030">
        <v>36858840</v>
      </c>
    </row>
    <row r="3031" spans="1:52">
      <c r="A3031">
        <v>1995</v>
      </c>
      <c r="B3031">
        <v>204857</v>
      </c>
      <c r="C3031" t="s">
        <v>350</v>
      </c>
      <c r="D3031" t="s">
        <v>296</v>
      </c>
      <c r="E3031">
        <f t="shared" si="47"/>
        <v>0</v>
      </c>
      <c r="F3031">
        <f>IF(ISNA(VLOOKUP(B3031,criteria!$U$2:$U$174,1,0)),0,1)</f>
        <v>1</v>
      </c>
      <c r="G3031" t="s">
        <v>636</v>
      </c>
      <c r="H3031" t="s">
        <v>636</v>
      </c>
      <c r="N3031">
        <v>45701</v>
      </c>
      <c r="O3031" t="s">
        <v>282</v>
      </c>
      <c r="V3031">
        <v>94731160</v>
      </c>
      <c r="Y3031">
        <v>306304</v>
      </c>
      <c r="Z3031">
        <v>20388174</v>
      </c>
      <c r="AA3031">
        <v>105997824</v>
      </c>
      <c r="AB3031">
        <v>10519459</v>
      </c>
      <c r="AC3031">
        <v>7134530</v>
      </c>
      <c r="AF3031">
        <v>287118848</v>
      </c>
      <c r="AG3031">
        <v>109780352</v>
      </c>
      <c r="AH3031">
        <v>15037815</v>
      </c>
      <c r="AI3031">
        <v>7481493</v>
      </c>
      <c r="AJ3031">
        <v>22519308</v>
      </c>
      <c r="AK3031">
        <v>28136426</v>
      </c>
      <c r="AL3031">
        <v>13114049</v>
      </c>
      <c r="AM3031">
        <v>291182976</v>
      </c>
      <c r="AN3031">
        <v>124632720</v>
      </c>
      <c r="AO3031">
        <v>42696352</v>
      </c>
    </row>
    <row r="3032" spans="1:52">
      <c r="A3032">
        <v>1996</v>
      </c>
      <c r="B3032">
        <v>204857</v>
      </c>
      <c r="C3032" t="s">
        <v>350</v>
      </c>
      <c r="D3032" t="s">
        <v>296</v>
      </c>
      <c r="E3032">
        <f t="shared" si="47"/>
        <v>0</v>
      </c>
      <c r="F3032">
        <f>IF(ISNA(VLOOKUP(B3032,criteria!$U$2:$U$174,1,0)),0,1)</f>
        <v>1</v>
      </c>
      <c r="G3032" t="s">
        <v>636</v>
      </c>
      <c r="H3032" t="s">
        <v>636</v>
      </c>
      <c r="N3032">
        <v>45701</v>
      </c>
      <c r="O3032" t="s">
        <v>282</v>
      </c>
      <c r="V3032">
        <v>99369152</v>
      </c>
      <c r="Y3032">
        <v>345636</v>
      </c>
      <c r="Z3032">
        <v>22344744</v>
      </c>
      <c r="AA3032">
        <v>110239144</v>
      </c>
      <c r="AB3032">
        <v>10383919</v>
      </c>
      <c r="AC3032">
        <v>8425474</v>
      </c>
      <c r="AF3032">
        <v>302038048</v>
      </c>
      <c r="AG3032">
        <v>112951256</v>
      </c>
      <c r="AH3032">
        <v>16902380</v>
      </c>
      <c r="AI3032">
        <v>7735426</v>
      </c>
      <c r="AJ3032">
        <v>24637806</v>
      </c>
      <c r="AK3032">
        <v>29909832</v>
      </c>
      <c r="AL3032">
        <v>12629680</v>
      </c>
      <c r="AM3032">
        <v>305973664</v>
      </c>
      <c r="AN3032">
        <v>130319912</v>
      </c>
      <c r="AO3032">
        <v>45386928</v>
      </c>
      <c r="AP3032">
        <v>120199056</v>
      </c>
      <c r="AQ3032">
        <v>149103920</v>
      </c>
      <c r="AT3032">
        <v>2111</v>
      </c>
      <c r="AU3032">
        <v>0.66200000000000003</v>
      </c>
    </row>
    <row r="3033" spans="1:52">
      <c r="A3033">
        <v>1997</v>
      </c>
      <c r="B3033">
        <v>204857</v>
      </c>
      <c r="C3033" t="s">
        <v>344</v>
      </c>
      <c r="D3033" t="s">
        <v>296</v>
      </c>
      <c r="E3033">
        <f t="shared" si="47"/>
        <v>0</v>
      </c>
      <c r="F3033">
        <f>IF(ISNA(VLOOKUP(B3033,criteria!$U$2:$U$174,1,0)),0,1)</f>
        <v>1</v>
      </c>
      <c r="G3033" t="s">
        <v>636</v>
      </c>
      <c r="H3033" t="s">
        <v>636</v>
      </c>
      <c r="N3033">
        <v>45701</v>
      </c>
      <c r="O3033" t="s">
        <v>282</v>
      </c>
      <c r="V3033">
        <v>105486128</v>
      </c>
      <c r="Y3033">
        <v>469645</v>
      </c>
      <c r="Z3033">
        <v>23410660</v>
      </c>
      <c r="AA3033">
        <v>117282096</v>
      </c>
      <c r="AB3033">
        <v>11343892</v>
      </c>
      <c r="AC3033">
        <v>10030516</v>
      </c>
      <c r="AF3033">
        <v>320546240</v>
      </c>
      <c r="AG3033">
        <v>117770328</v>
      </c>
      <c r="AH3033">
        <v>17913276</v>
      </c>
      <c r="AI3033">
        <v>8237767</v>
      </c>
      <c r="AJ3033">
        <v>26151044</v>
      </c>
      <c r="AK3033">
        <v>33509612</v>
      </c>
      <c r="AL3033">
        <v>13398497</v>
      </c>
      <c r="AM3033">
        <v>326294176</v>
      </c>
      <c r="AN3033">
        <v>137962208</v>
      </c>
      <c r="AO3033">
        <v>50787132</v>
      </c>
      <c r="AP3033">
        <v>149103920</v>
      </c>
      <c r="AQ3033">
        <v>173918208</v>
      </c>
      <c r="AT3033">
        <v>2281</v>
      </c>
      <c r="AU3033">
        <v>0.70499999999999996</v>
      </c>
      <c r="AW3033">
        <v>0.209395</v>
      </c>
      <c r="AX3033">
        <v>0.62217699999999998</v>
      </c>
      <c r="AY3033">
        <v>9.8750599999999994E-2</v>
      </c>
      <c r="AZ3033">
        <v>39801</v>
      </c>
    </row>
    <row r="3034" spans="1:52">
      <c r="A3034">
        <v>1998</v>
      </c>
      <c r="B3034">
        <v>204857</v>
      </c>
      <c r="C3034" t="s">
        <v>344</v>
      </c>
      <c r="D3034" t="s">
        <v>296</v>
      </c>
      <c r="E3034">
        <f t="shared" si="47"/>
        <v>0</v>
      </c>
      <c r="F3034">
        <f>IF(ISNA(VLOOKUP(B3034,criteria!$U$2:$U$174,1,0)),0,1)</f>
        <v>1</v>
      </c>
      <c r="G3034" t="s">
        <v>636</v>
      </c>
      <c r="H3034" t="s">
        <v>636</v>
      </c>
      <c r="N3034">
        <v>45701</v>
      </c>
      <c r="O3034" t="s">
        <v>282</v>
      </c>
      <c r="V3034">
        <v>111303272</v>
      </c>
      <c r="Y3034">
        <v>531801</v>
      </c>
      <c r="Z3034">
        <v>25286900</v>
      </c>
      <c r="AA3034">
        <v>120576672</v>
      </c>
      <c r="AB3034">
        <v>12075795</v>
      </c>
      <c r="AC3034">
        <v>8053375</v>
      </c>
      <c r="AF3034">
        <v>334695456</v>
      </c>
      <c r="AG3034">
        <v>120668768</v>
      </c>
      <c r="AH3034">
        <v>19375584</v>
      </c>
      <c r="AI3034">
        <v>8861986</v>
      </c>
      <c r="AJ3034">
        <v>28237570</v>
      </c>
      <c r="AK3034">
        <v>34269964</v>
      </c>
      <c r="AL3034">
        <v>14135675</v>
      </c>
      <c r="AM3034">
        <v>349252928</v>
      </c>
      <c r="AN3034">
        <v>145544176</v>
      </c>
      <c r="AO3034">
        <v>52611936</v>
      </c>
      <c r="AP3034">
        <v>173918208</v>
      </c>
      <c r="AQ3034">
        <v>205960448</v>
      </c>
      <c r="AT3034">
        <v>2209</v>
      </c>
      <c r="AU3034">
        <v>0.70199999999999996</v>
      </c>
      <c r="AW3034">
        <v>0.20116999999999999</v>
      </c>
      <c r="AX3034">
        <v>0.625</v>
      </c>
      <c r="AY3034">
        <v>9.2048699999999997E-2</v>
      </c>
      <c r="AZ3034">
        <v>41109</v>
      </c>
    </row>
    <row r="3035" spans="1:52">
      <c r="A3035">
        <v>1999</v>
      </c>
      <c r="B3035">
        <v>204857</v>
      </c>
      <c r="C3035" t="s">
        <v>344</v>
      </c>
      <c r="D3035" t="s">
        <v>296</v>
      </c>
      <c r="E3035">
        <f t="shared" si="47"/>
        <v>0</v>
      </c>
      <c r="F3035">
        <f>IF(ISNA(VLOOKUP(B3035,criteria!$U$2:$U$174,1,0)),0,1)</f>
        <v>1</v>
      </c>
      <c r="G3035" t="s">
        <v>636</v>
      </c>
      <c r="H3035" t="s">
        <v>636</v>
      </c>
      <c r="N3035">
        <v>45701</v>
      </c>
      <c r="O3035" t="s">
        <v>282</v>
      </c>
      <c r="V3035">
        <v>123173792</v>
      </c>
      <c r="Y3035">
        <v>557263</v>
      </c>
      <c r="Z3035">
        <v>26120020</v>
      </c>
      <c r="AA3035">
        <v>130639744</v>
      </c>
      <c r="AB3035">
        <v>11288921</v>
      </c>
      <c r="AC3035">
        <v>8200071</v>
      </c>
      <c r="AF3035">
        <v>356462592</v>
      </c>
      <c r="AG3035">
        <v>135482576</v>
      </c>
      <c r="AH3035">
        <v>20002520</v>
      </c>
      <c r="AI3035">
        <v>10031558</v>
      </c>
      <c r="AJ3035">
        <v>30034078</v>
      </c>
      <c r="AK3035">
        <v>37874424</v>
      </c>
      <c r="AL3035">
        <v>15535636</v>
      </c>
      <c r="AM3035">
        <v>367764928</v>
      </c>
      <c r="AN3035">
        <v>153706464</v>
      </c>
      <c r="AO3035">
        <v>69556768</v>
      </c>
      <c r="AP3035">
        <v>205960448</v>
      </c>
      <c r="AQ3035">
        <v>221290960</v>
      </c>
      <c r="AT3035">
        <v>2231</v>
      </c>
      <c r="AU3035">
        <v>0.68500000000000005</v>
      </c>
      <c r="AW3035">
        <v>0.20025299999999999</v>
      </c>
      <c r="AX3035">
        <v>0.60698200000000002</v>
      </c>
      <c r="AY3035">
        <v>9.0563400000000002E-2</v>
      </c>
      <c r="AZ3035">
        <v>42944</v>
      </c>
    </row>
    <row r="3036" spans="1:52">
      <c r="A3036">
        <v>2000</v>
      </c>
      <c r="B3036">
        <v>204857</v>
      </c>
      <c r="C3036" t="s">
        <v>344</v>
      </c>
      <c r="D3036" t="s">
        <v>296</v>
      </c>
      <c r="E3036">
        <f t="shared" si="47"/>
        <v>0</v>
      </c>
      <c r="F3036">
        <f>IF(ISNA(VLOOKUP(B3036,criteria!$U$2:$U$174,1,0)),0,1)</f>
        <v>1</v>
      </c>
      <c r="G3036" t="s">
        <v>636</v>
      </c>
      <c r="H3036" t="s">
        <v>636</v>
      </c>
      <c r="N3036">
        <v>457012979</v>
      </c>
      <c r="O3036" t="s">
        <v>282</v>
      </c>
      <c r="V3036">
        <v>132426856</v>
      </c>
      <c r="Y3036">
        <v>627373</v>
      </c>
      <c r="Z3036">
        <v>29421420</v>
      </c>
      <c r="AA3036">
        <v>136736560</v>
      </c>
      <c r="AB3036">
        <v>12388741</v>
      </c>
      <c r="AC3036">
        <v>10685427</v>
      </c>
      <c r="AF3036">
        <v>383581120</v>
      </c>
      <c r="AG3036">
        <v>143895872</v>
      </c>
      <c r="AH3036">
        <v>23852868</v>
      </c>
      <c r="AI3036">
        <v>13097446</v>
      </c>
      <c r="AJ3036">
        <v>36950312</v>
      </c>
      <c r="AK3036">
        <v>40573752</v>
      </c>
      <c r="AL3036">
        <v>17528190</v>
      </c>
      <c r="AM3036">
        <v>384940928</v>
      </c>
      <c r="AN3036">
        <v>164497536</v>
      </c>
      <c r="AO3036">
        <v>75327472</v>
      </c>
      <c r="AP3036">
        <v>221290960</v>
      </c>
      <c r="AQ3036">
        <v>195828048</v>
      </c>
      <c r="AT3036">
        <v>2355</v>
      </c>
      <c r="AU3036">
        <v>0.70099999999999996</v>
      </c>
      <c r="AW3036">
        <v>0.20662700000000001</v>
      </c>
      <c r="AX3036">
        <v>0.59174400000000005</v>
      </c>
      <c r="AY3036">
        <v>9.4731099999999999E-2</v>
      </c>
      <c r="AZ3036">
        <v>44962</v>
      </c>
    </row>
    <row r="3037" spans="1:52">
      <c r="A3037">
        <v>2001</v>
      </c>
      <c r="B3037">
        <v>204857</v>
      </c>
      <c r="C3037" t="s">
        <v>344</v>
      </c>
      <c r="D3037" t="s">
        <v>296</v>
      </c>
      <c r="E3037">
        <f t="shared" si="47"/>
        <v>1</v>
      </c>
      <c r="F3037">
        <f>IF(ISNA(VLOOKUP(B3037,criteria!$U$2:$U$174,1,0)),0,1)</f>
        <v>1</v>
      </c>
      <c r="G3037">
        <v>0.78396203651572427</v>
      </c>
      <c r="H3037">
        <v>0.38760644300810504</v>
      </c>
      <c r="I3037">
        <v>12433</v>
      </c>
      <c r="J3037">
        <v>9747</v>
      </c>
      <c r="K3037">
        <v>3767</v>
      </c>
      <c r="L3037">
        <v>11</v>
      </c>
      <c r="M3037">
        <v>3778</v>
      </c>
      <c r="N3037">
        <v>457012979</v>
      </c>
      <c r="O3037" t="s">
        <v>282</v>
      </c>
      <c r="V3037">
        <v>140615968</v>
      </c>
      <c r="W3037">
        <v>122553072</v>
      </c>
      <c r="Y3037">
        <v>6533133</v>
      </c>
      <c r="Z3037">
        <v>38674140</v>
      </c>
      <c r="AA3037">
        <v>138156464</v>
      </c>
      <c r="AB3037">
        <v>7990995</v>
      </c>
      <c r="AC3037">
        <v>14783567</v>
      </c>
      <c r="AD3037">
        <v>209576752</v>
      </c>
      <c r="AE3037">
        <v>155464064</v>
      </c>
      <c r="AF3037">
        <v>404140320</v>
      </c>
      <c r="AG3037">
        <v>169747792</v>
      </c>
      <c r="AH3037">
        <v>31638234</v>
      </c>
      <c r="AI3037">
        <v>15327138</v>
      </c>
      <c r="AJ3037">
        <v>46965372</v>
      </c>
      <c r="AK3037">
        <v>35715620</v>
      </c>
      <c r="AL3037">
        <v>20910648</v>
      </c>
      <c r="AM3037">
        <v>372944416</v>
      </c>
      <c r="AN3037">
        <v>169066688</v>
      </c>
      <c r="AO3037">
        <v>57668600</v>
      </c>
      <c r="AR3037">
        <v>404140320</v>
      </c>
      <c r="AS3037">
        <v>372944416</v>
      </c>
      <c r="AT3037">
        <v>2197</v>
      </c>
      <c r="AU3037">
        <v>0.70299999999999996</v>
      </c>
      <c r="AW3037">
        <v>0.21552199999999999</v>
      </c>
      <c r="AX3037">
        <v>0.59299599999999997</v>
      </c>
      <c r="AY3037">
        <v>9.8642599999999997E-2</v>
      </c>
      <c r="AZ3037">
        <v>46480</v>
      </c>
    </row>
    <row r="3038" spans="1:52">
      <c r="A3038">
        <v>2002</v>
      </c>
      <c r="B3038">
        <v>204857</v>
      </c>
      <c r="C3038" t="s">
        <v>344</v>
      </c>
      <c r="D3038" t="s">
        <v>296</v>
      </c>
      <c r="E3038">
        <f t="shared" si="47"/>
        <v>1</v>
      </c>
      <c r="F3038">
        <f>IF(ISNA(VLOOKUP(B3038,criteria!$U$2:$U$174,1,0)),0,1)</f>
        <v>1</v>
      </c>
      <c r="G3038">
        <v>0.75354300871542246</v>
      </c>
      <c r="H3038">
        <v>0.37242281001709748</v>
      </c>
      <c r="I3038">
        <v>13195</v>
      </c>
      <c r="J3038">
        <v>9943</v>
      </c>
      <c r="K3038">
        <v>3688</v>
      </c>
      <c r="L3038">
        <v>15</v>
      </c>
      <c r="M3038">
        <v>3703</v>
      </c>
      <c r="N3038" t="s">
        <v>306</v>
      </c>
      <c r="O3038" t="s">
        <v>282</v>
      </c>
      <c r="V3038">
        <v>156239200</v>
      </c>
      <c r="W3038">
        <v>132891136</v>
      </c>
      <c r="Y3038">
        <v>7058140</v>
      </c>
      <c r="Z3038">
        <v>45413344</v>
      </c>
      <c r="AA3038">
        <v>136070352</v>
      </c>
      <c r="AB3038">
        <v>1935458</v>
      </c>
      <c r="AC3038">
        <v>21028548</v>
      </c>
      <c r="AD3038">
        <v>234592224</v>
      </c>
      <c r="AE3038">
        <v>159188384</v>
      </c>
      <c r="AF3038">
        <v>419593952</v>
      </c>
      <c r="AG3038">
        <v>175586064</v>
      </c>
      <c r="AH3038">
        <v>30894922</v>
      </c>
      <c r="AI3038">
        <v>16179652</v>
      </c>
      <c r="AJ3038">
        <v>47074576</v>
      </c>
      <c r="AK3038">
        <v>39275500</v>
      </c>
      <c r="AL3038">
        <v>23950980</v>
      </c>
      <c r="AM3038">
        <v>385017376</v>
      </c>
      <c r="AN3038">
        <v>188148480</v>
      </c>
      <c r="AO3038">
        <v>54101008</v>
      </c>
      <c r="AR3038">
        <v>419593952</v>
      </c>
      <c r="AS3038">
        <v>385017376</v>
      </c>
      <c r="AT3038">
        <v>2288</v>
      </c>
      <c r="AU3038">
        <v>0.70299999999999996</v>
      </c>
      <c r="AW3038">
        <v>0.22849</v>
      </c>
      <c r="AX3038">
        <v>0.59450700000000001</v>
      </c>
      <c r="AY3038">
        <v>0.105139</v>
      </c>
      <c r="AZ3038">
        <v>46018</v>
      </c>
    </row>
    <row r="3039" spans="1:52">
      <c r="A3039">
        <v>2003</v>
      </c>
      <c r="B3039">
        <v>204857</v>
      </c>
      <c r="C3039" t="s">
        <v>344</v>
      </c>
      <c r="D3039" t="s">
        <v>296</v>
      </c>
      <c r="E3039">
        <f t="shared" si="47"/>
        <v>1</v>
      </c>
      <c r="F3039">
        <f>IF(ISNA(VLOOKUP(B3039,criteria!$U$2:$U$174,1,0)),0,1)</f>
        <v>1</v>
      </c>
      <c r="G3039">
        <v>0.79114168663523232</v>
      </c>
      <c r="H3039">
        <v>0.35876893014167072</v>
      </c>
      <c r="I3039">
        <v>12937</v>
      </c>
      <c r="J3039">
        <v>10235</v>
      </c>
      <c r="K3039">
        <v>3662</v>
      </c>
      <c r="L3039">
        <v>10</v>
      </c>
      <c r="M3039">
        <v>3672</v>
      </c>
      <c r="N3039" t="s">
        <v>306</v>
      </c>
      <c r="O3039" t="s">
        <v>282</v>
      </c>
      <c r="V3039">
        <v>181480320</v>
      </c>
      <c r="W3039">
        <v>153797952</v>
      </c>
      <c r="Y3039">
        <v>8871819</v>
      </c>
      <c r="Z3039">
        <v>48462584</v>
      </c>
      <c r="AA3039">
        <v>138093712</v>
      </c>
      <c r="AB3039">
        <v>1831549</v>
      </c>
      <c r="AC3039">
        <v>16234445</v>
      </c>
      <c r="AD3039">
        <v>263677904</v>
      </c>
      <c r="AE3039">
        <v>155616160</v>
      </c>
      <c r="AF3039">
        <v>438133312</v>
      </c>
      <c r="AG3039">
        <v>172077904</v>
      </c>
      <c r="AH3039">
        <v>34655092</v>
      </c>
      <c r="AI3039">
        <v>18913798</v>
      </c>
      <c r="AJ3039">
        <v>53568888</v>
      </c>
      <c r="AK3039">
        <v>39074076</v>
      </c>
      <c r="AL3039">
        <v>25009850</v>
      </c>
      <c r="AM3039">
        <v>397251904</v>
      </c>
      <c r="AN3039">
        <v>189038048</v>
      </c>
      <c r="AO3039">
        <v>74958496</v>
      </c>
      <c r="AP3039">
        <v>159470064</v>
      </c>
      <c r="AQ3039">
        <v>176280640</v>
      </c>
      <c r="AR3039">
        <v>438133312</v>
      </c>
      <c r="AS3039">
        <v>397251904</v>
      </c>
      <c r="AT3039">
        <v>2367</v>
      </c>
      <c r="AU3039">
        <v>0.70299999999999996</v>
      </c>
      <c r="AW3039">
        <v>0.235101</v>
      </c>
      <c r="AX3039">
        <v>0.59180900000000003</v>
      </c>
      <c r="AY3039">
        <v>0.10663599999999999</v>
      </c>
      <c r="AZ3039">
        <v>46679</v>
      </c>
    </row>
    <row r="3040" spans="1:52">
      <c r="A3040">
        <v>2004</v>
      </c>
      <c r="B3040">
        <v>204857</v>
      </c>
      <c r="C3040" t="s">
        <v>344</v>
      </c>
      <c r="D3040" t="s">
        <v>296</v>
      </c>
      <c r="E3040">
        <f t="shared" si="47"/>
        <v>1</v>
      </c>
      <c r="F3040">
        <f>IF(ISNA(VLOOKUP(B3040,criteria!$U$2:$U$174,1,0)),0,1)</f>
        <v>1</v>
      </c>
      <c r="G3040">
        <v>0.8630103889828461</v>
      </c>
      <c r="H3040">
        <v>0.35414333706606943</v>
      </c>
      <c r="I3040">
        <v>12417</v>
      </c>
      <c r="J3040">
        <v>10716</v>
      </c>
      <c r="K3040">
        <v>3778</v>
      </c>
      <c r="L3040">
        <v>17</v>
      </c>
      <c r="M3040">
        <v>3795</v>
      </c>
      <c r="N3040" t="s">
        <v>306</v>
      </c>
      <c r="O3040" t="s">
        <v>282</v>
      </c>
      <c r="P3040" t="s">
        <v>50</v>
      </c>
      <c r="V3040">
        <v>197831696</v>
      </c>
      <c r="W3040">
        <v>173510880</v>
      </c>
      <c r="Y3040">
        <v>8410150</v>
      </c>
      <c r="Z3040">
        <v>48134148</v>
      </c>
      <c r="AA3040">
        <v>133875872</v>
      </c>
      <c r="AB3040">
        <v>1909437</v>
      </c>
      <c r="AC3040">
        <v>15391608</v>
      </c>
      <c r="AD3040">
        <v>283069472</v>
      </c>
      <c r="AE3040">
        <v>152438080</v>
      </c>
      <c r="AF3040">
        <v>451092384</v>
      </c>
      <c r="AG3040">
        <v>180501872</v>
      </c>
      <c r="AH3040">
        <v>39208720</v>
      </c>
      <c r="AI3040">
        <v>21237412</v>
      </c>
      <c r="AJ3040">
        <v>60446132</v>
      </c>
      <c r="AK3040">
        <v>43776160</v>
      </c>
      <c r="AL3040">
        <v>19876058</v>
      </c>
      <c r="AM3040">
        <v>422214560</v>
      </c>
      <c r="AN3040">
        <v>191817328</v>
      </c>
      <c r="AO3040">
        <v>55048368</v>
      </c>
      <c r="AP3040">
        <v>176280640</v>
      </c>
      <c r="AQ3040">
        <v>195725888</v>
      </c>
      <c r="AR3040">
        <v>451092384</v>
      </c>
      <c r="AS3040">
        <v>422214560</v>
      </c>
      <c r="AT3040">
        <v>2402</v>
      </c>
      <c r="AU3040">
        <v>0.70899999999999996</v>
      </c>
      <c r="AW3040">
        <v>0.230182</v>
      </c>
      <c r="AX3040">
        <v>0.58846299999999996</v>
      </c>
      <c r="AY3040">
        <v>0.10340299999999999</v>
      </c>
      <c r="AZ3040">
        <v>48129</v>
      </c>
    </row>
    <row r="3041" spans="1:52">
      <c r="A3041">
        <v>2005</v>
      </c>
      <c r="B3041">
        <v>204857</v>
      </c>
      <c r="C3041" t="s">
        <v>305</v>
      </c>
      <c r="D3041" t="s">
        <v>296</v>
      </c>
      <c r="E3041">
        <f t="shared" si="47"/>
        <v>1</v>
      </c>
      <c r="F3041">
        <f>IF(ISNA(VLOOKUP(B3041,criteria!$U$2:$U$174,1,0)),0,1)</f>
        <v>1</v>
      </c>
      <c r="G3041">
        <v>0.89164712541440927</v>
      </c>
      <c r="H3041">
        <v>0.3777092590913213</v>
      </c>
      <c r="I3041">
        <v>12367</v>
      </c>
      <c r="J3041">
        <v>11027</v>
      </c>
      <c r="K3041">
        <v>4139</v>
      </c>
      <c r="L3041">
        <v>26</v>
      </c>
      <c r="M3041">
        <v>4165</v>
      </c>
      <c r="N3041" t="s">
        <v>306</v>
      </c>
      <c r="O3041" t="s">
        <v>282</v>
      </c>
      <c r="P3041" t="s">
        <v>50</v>
      </c>
      <c r="Q3041" t="s">
        <v>54</v>
      </c>
      <c r="V3041">
        <v>205655680</v>
      </c>
      <c r="W3041">
        <v>178170368</v>
      </c>
      <c r="Y3041">
        <v>7295092</v>
      </c>
      <c r="Z3041">
        <v>46330248</v>
      </c>
      <c r="AA3041">
        <v>130798352</v>
      </c>
      <c r="AB3041">
        <v>2282413</v>
      </c>
      <c r="AC3041">
        <v>17744880</v>
      </c>
      <c r="AD3041">
        <v>296384128</v>
      </c>
      <c r="AE3041">
        <v>146700528</v>
      </c>
      <c r="AF3041">
        <v>466588096</v>
      </c>
      <c r="AG3041">
        <v>188640592</v>
      </c>
      <c r="AH3041">
        <v>40043680</v>
      </c>
      <c r="AI3041">
        <v>21761226</v>
      </c>
      <c r="AJ3041">
        <v>61804904</v>
      </c>
      <c r="AK3041">
        <v>48528308</v>
      </c>
      <c r="AL3041">
        <v>25241382</v>
      </c>
      <c r="AM3041">
        <v>430617792</v>
      </c>
      <c r="AN3041">
        <v>191902704</v>
      </c>
      <c r="AO3041">
        <v>55636460</v>
      </c>
      <c r="AP3041">
        <v>195725888</v>
      </c>
      <c r="AQ3041">
        <v>207666464</v>
      </c>
      <c r="AR3041">
        <v>466588096</v>
      </c>
      <c r="AS3041">
        <v>430617792</v>
      </c>
      <c r="AT3041">
        <v>2561</v>
      </c>
      <c r="AU3041">
        <v>0.71399999999999997</v>
      </c>
      <c r="AW3041">
        <v>0.219693</v>
      </c>
      <c r="AX3041">
        <v>0.57588099999999998</v>
      </c>
      <c r="AY3041">
        <v>9.6748000000000001E-2</v>
      </c>
      <c r="AZ3041">
        <v>49736.5</v>
      </c>
    </row>
    <row r="3042" spans="1:52">
      <c r="A3042">
        <v>2006</v>
      </c>
      <c r="B3042">
        <v>204857</v>
      </c>
      <c r="C3042" t="s">
        <v>305</v>
      </c>
      <c r="D3042" t="s">
        <v>296</v>
      </c>
      <c r="E3042">
        <f t="shared" si="47"/>
        <v>1</v>
      </c>
      <c r="F3042">
        <f>IF(ISNA(VLOOKUP(B3042,criteria!$U$2:$U$174,1,0)),0,1)</f>
        <v>1</v>
      </c>
      <c r="G3042">
        <v>0.84996846420687477</v>
      </c>
      <c r="H3042">
        <v>0.37881458120768019</v>
      </c>
      <c r="I3042">
        <v>12684</v>
      </c>
      <c r="J3042">
        <v>10781</v>
      </c>
      <c r="K3042">
        <v>4075</v>
      </c>
      <c r="L3042">
        <v>9</v>
      </c>
      <c r="M3042">
        <v>4084</v>
      </c>
      <c r="N3042" t="s">
        <v>306</v>
      </c>
      <c r="O3042" t="s">
        <v>282</v>
      </c>
      <c r="P3042" t="s">
        <v>50</v>
      </c>
      <c r="Q3042" t="s">
        <v>54</v>
      </c>
      <c r="V3042">
        <v>222732256</v>
      </c>
      <c r="W3042">
        <v>197948848</v>
      </c>
      <c r="Y3042">
        <v>8543462</v>
      </c>
      <c r="Z3042">
        <v>47361588</v>
      </c>
      <c r="AA3042">
        <v>132403248</v>
      </c>
      <c r="AB3042">
        <v>4556274</v>
      </c>
      <c r="AC3042">
        <v>19602540</v>
      </c>
      <c r="AD3042">
        <v>322779680</v>
      </c>
      <c r="AE3042">
        <v>163591280</v>
      </c>
      <c r="AF3042">
        <v>503552480</v>
      </c>
      <c r="AG3042">
        <v>208272880</v>
      </c>
      <c r="AH3042">
        <v>38539232</v>
      </c>
      <c r="AI3042">
        <v>22488128</v>
      </c>
      <c r="AJ3042">
        <v>61027360</v>
      </c>
      <c r="AK3042">
        <v>49540372</v>
      </c>
      <c r="AL3042">
        <v>20233916</v>
      </c>
      <c r="AM3042">
        <v>462914368</v>
      </c>
      <c r="AN3042">
        <v>208536864</v>
      </c>
      <c r="AO3042">
        <v>62330216</v>
      </c>
      <c r="AP3042">
        <v>207666464</v>
      </c>
      <c r="AQ3042">
        <v>242812144</v>
      </c>
      <c r="AR3042">
        <v>503552480</v>
      </c>
      <c r="AS3042">
        <v>462914368</v>
      </c>
      <c r="AT3042">
        <v>2612</v>
      </c>
      <c r="AU3042">
        <v>0.70699999999999996</v>
      </c>
      <c r="AW3042">
        <v>0.215558</v>
      </c>
      <c r="AX3042">
        <v>0.56695399999999996</v>
      </c>
      <c r="AY3042">
        <v>9.4232200000000002E-2</v>
      </c>
      <c r="AZ3042">
        <v>51578.5</v>
      </c>
    </row>
    <row r="3043" spans="1:52">
      <c r="A3043">
        <v>2007</v>
      </c>
      <c r="B3043">
        <v>204857</v>
      </c>
      <c r="C3043" t="s">
        <v>305</v>
      </c>
      <c r="D3043" t="s">
        <v>296</v>
      </c>
      <c r="E3043">
        <f t="shared" si="47"/>
        <v>1</v>
      </c>
      <c r="F3043">
        <f>IF(ISNA(VLOOKUP(B3043,criteria!$U$2:$U$174,1,0)),0,1)</f>
        <v>1</v>
      </c>
      <c r="G3043">
        <v>0.82012288786482335</v>
      </c>
      <c r="H3043">
        <v>0.37516388836860837</v>
      </c>
      <c r="I3043">
        <v>13020</v>
      </c>
      <c r="J3043">
        <v>10678</v>
      </c>
      <c r="K3043">
        <v>3995</v>
      </c>
      <c r="L3043">
        <v>11</v>
      </c>
      <c r="M3043">
        <v>4006</v>
      </c>
      <c r="N3043" t="s">
        <v>306</v>
      </c>
      <c r="O3043" t="s">
        <v>282</v>
      </c>
      <c r="P3043" t="s">
        <v>50</v>
      </c>
      <c r="Q3043" t="s">
        <v>54</v>
      </c>
      <c r="V3043">
        <v>227086016</v>
      </c>
      <c r="W3043">
        <v>196332432</v>
      </c>
      <c r="Y3043">
        <v>8455653</v>
      </c>
      <c r="Z3043">
        <v>38174636</v>
      </c>
      <c r="AA3043">
        <v>139982976</v>
      </c>
      <c r="AB3043">
        <v>3966477</v>
      </c>
      <c r="AC3043">
        <v>20162932</v>
      </c>
      <c r="AD3043">
        <v>323583424</v>
      </c>
      <c r="AE3043">
        <v>144778944</v>
      </c>
      <c r="AF3043">
        <v>489674624</v>
      </c>
      <c r="AG3043">
        <v>204480096</v>
      </c>
      <c r="AH3043">
        <v>39153364</v>
      </c>
      <c r="AI3043">
        <v>23632392</v>
      </c>
      <c r="AJ3043">
        <v>62785756</v>
      </c>
      <c r="AK3043">
        <v>52010112</v>
      </c>
      <c r="AL3043">
        <v>24901084</v>
      </c>
      <c r="AM3043">
        <v>465069024</v>
      </c>
      <c r="AN3043">
        <v>214044160</v>
      </c>
      <c r="AO3043">
        <v>62117144</v>
      </c>
      <c r="AP3043">
        <v>242812144</v>
      </c>
      <c r="AQ3043">
        <v>311879648</v>
      </c>
      <c r="AR3043">
        <v>489674624</v>
      </c>
      <c r="AS3043">
        <v>465069024</v>
      </c>
      <c r="AT3043">
        <v>2540</v>
      </c>
      <c r="AU3043">
        <v>0.7</v>
      </c>
      <c r="AW3043">
        <v>0.22995099999999999</v>
      </c>
      <c r="AX3043">
        <v>0.57404100000000002</v>
      </c>
      <c r="AY3043">
        <v>0.104115</v>
      </c>
      <c r="AZ3043">
        <v>51895.5</v>
      </c>
    </row>
    <row r="3044" spans="1:52">
      <c r="A3044">
        <v>2008</v>
      </c>
      <c r="B3044">
        <v>204857</v>
      </c>
      <c r="C3044" t="s">
        <v>305</v>
      </c>
      <c r="D3044" t="s">
        <v>296</v>
      </c>
      <c r="E3044">
        <f t="shared" si="47"/>
        <v>1</v>
      </c>
      <c r="F3044">
        <f>IF(ISNA(VLOOKUP(B3044,criteria!$U$2:$U$174,1,0)),0,1)</f>
        <v>1</v>
      </c>
      <c r="G3044">
        <v>0.77822867720347433</v>
      </c>
      <c r="H3044">
        <v>0.36455950965145001</v>
      </c>
      <c r="I3044">
        <v>14046</v>
      </c>
      <c r="J3044">
        <v>10931</v>
      </c>
      <c r="K3044">
        <v>3980</v>
      </c>
      <c r="L3044">
        <v>5</v>
      </c>
      <c r="M3044">
        <v>3985</v>
      </c>
      <c r="N3044" t="s">
        <v>306</v>
      </c>
      <c r="O3044" t="s">
        <v>282</v>
      </c>
      <c r="P3044" t="s">
        <v>50</v>
      </c>
      <c r="Q3044" t="s">
        <v>54</v>
      </c>
      <c r="V3044">
        <v>239525680</v>
      </c>
      <c r="W3044">
        <v>209638864</v>
      </c>
      <c r="Y3044">
        <v>8698044</v>
      </c>
      <c r="Z3044">
        <v>37506392</v>
      </c>
      <c r="AA3044">
        <v>151260256</v>
      </c>
      <c r="AB3044">
        <v>3879535</v>
      </c>
      <c r="AC3044">
        <v>23292966</v>
      </c>
      <c r="AD3044">
        <v>346517408</v>
      </c>
      <c r="AE3044">
        <v>138722784</v>
      </c>
      <c r="AF3044">
        <v>520957088</v>
      </c>
      <c r="AG3044">
        <v>218721344</v>
      </c>
      <c r="AH3044">
        <v>39732344</v>
      </c>
      <c r="AI3044">
        <v>25432964</v>
      </c>
      <c r="AJ3044">
        <v>65165308</v>
      </c>
      <c r="AK3044">
        <v>56676052</v>
      </c>
      <c r="AL3044">
        <v>23855346</v>
      </c>
      <c r="AM3044">
        <v>498346528</v>
      </c>
      <c r="AN3044">
        <v>224782432</v>
      </c>
      <c r="AO3044">
        <v>70057016</v>
      </c>
      <c r="AP3044">
        <v>311879648</v>
      </c>
      <c r="AQ3044">
        <v>253259008</v>
      </c>
      <c r="AR3044">
        <v>520957088</v>
      </c>
      <c r="AS3044">
        <v>498346528</v>
      </c>
      <c r="AT3044">
        <v>2483</v>
      </c>
      <c r="AU3044">
        <v>0.69199999999999995</v>
      </c>
      <c r="AW3044">
        <v>0.25331799999999999</v>
      </c>
      <c r="AX3044">
        <v>0.58280299999999996</v>
      </c>
      <c r="AY3044">
        <v>0.114174</v>
      </c>
      <c r="AZ3044">
        <v>52241</v>
      </c>
    </row>
    <row r="3045" spans="1:52">
      <c r="A3045">
        <v>2009</v>
      </c>
      <c r="B3045">
        <v>204857</v>
      </c>
      <c r="C3045" t="s">
        <v>305</v>
      </c>
      <c r="D3045" t="s">
        <v>296</v>
      </c>
      <c r="E3045">
        <f t="shared" si="47"/>
        <v>1</v>
      </c>
      <c r="F3045">
        <f>IF(ISNA(VLOOKUP(B3045,criteria!$U$2:$U$174,1,0)),0,1)</f>
        <v>1</v>
      </c>
      <c r="G3045">
        <v>0.81603773584905659</v>
      </c>
      <c r="H3045">
        <v>0.35130704857216805</v>
      </c>
      <c r="I3045">
        <v>14204</v>
      </c>
      <c r="J3045">
        <v>11591</v>
      </c>
      <c r="K3045">
        <v>4062</v>
      </c>
      <c r="L3045">
        <v>10</v>
      </c>
      <c r="M3045">
        <v>4072</v>
      </c>
      <c r="N3045" t="s">
        <v>306</v>
      </c>
      <c r="O3045" t="s">
        <v>282</v>
      </c>
      <c r="P3045" t="s">
        <v>50</v>
      </c>
      <c r="Q3045" t="s">
        <v>54</v>
      </c>
      <c r="R3045">
        <v>-82.100300000000004</v>
      </c>
      <c r="S3045">
        <v>39.325600000000001</v>
      </c>
      <c r="V3045">
        <v>260402224</v>
      </c>
      <c r="W3045">
        <v>225354912</v>
      </c>
      <c r="Y3045">
        <v>9097634</v>
      </c>
      <c r="Z3045">
        <v>64456508</v>
      </c>
      <c r="AA3045">
        <v>126867104</v>
      </c>
      <c r="AB3045">
        <v>4160631</v>
      </c>
      <c r="AC3045">
        <v>25974122</v>
      </c>
      <c r="AD3045">
        <v>376453696</v>
      </c>
      <c r="AE3045">
        <v>164996368</v>
      </c>
      <c r="AF3045">
        <v>569073664</v>
      </c>
      <c r="AG3045">
        <v>225991760</v>
      </c>
      <c r="AH3045">
        <v>41626224</v>
      </c>
      <c r="AI3045">
        <v>25863880</v>
      </c>
      <c r="AJ3045">
        <v>67490104</v>
      </c>
      <c r="AK3045">
        <v>61880868</v>
      </c>
      <c r="AL3045">
        <v>22108018</v>
      </c>
      <c r="AM3045">
        <v>506374848</v>
      </c>
      <c r="AN3045">
        <v>221998400</v>
      </c>
      <c r="AO3045">
        <v>69456832</v>
      </c>
      <c r="AP3045">
        <v>253259008</v>
      </c>
      <c r="AQ3045">
        <v>277231936</v>
      </c>
      <c r="AR3045">
        <v>640842304</v>
      </c>
      <c r="AS3045">
        <v>574716160</v>
      </c>
      <c r="AT3045">
        <v>2442</v>
      </c>
      <c r="AU3045">
        <v>0.65400000000000003</v>
      </c>
      <c r="AW3045">
        <v>0.31364399999999998</v>
      </c>
      <c r="AX3045">
        <v>0.60037099999999999</v>
      </c>
      <c r="AY3045">
        <v>0.14047999999999999</v>
      </c>
      <c r="AZ3045">
        <v>48134</v>
      </c>
    </row>
    <row r="3046" spans="1:52">
      <c r="A3046">
        <v>2010</v>
      </c>
      <c r="B3046">
        <v>204857</v>
      </c>
      <c r="C3046" t="s">
        <v>305</v>
      </c>
      <c r="D3046" t="s">
        <v>296</v>
      </c>
      <c r="E3046">
        <f t="shared" si="47"/>
        <v>1</v>
      </c>
      <c r="F3046">
        <f>IF(ISNA(VLOOKUP(B3046,criteria!$U$2:$U$174,1,0)),0,1)</f>
        <v>1</v>
      </c>
      <c r="G3046">
        <v>0.85081550202005085</v>
      </c>
      <c r="H3046">
        <v>0.34963067182553642</v>
      </c>
      <c r="I3046">
        <v>13366</v>
      </c>
      <c r="J3046">
        <v>11372</v>
      </c>
      <c r="K3046">
        <v>3960</v>
      </c>
      <c r="L3046">
        <v>16</v>
      </c>
      <c r="M3046">
        <v>3976</v>
      </c>
      <c r="N3046" t="s">
        <v>306</v>
      </c>
      <c r="O3046" t="s">
        <v>282</v>
      </c>
      <c r="P3046" t="s">
        <v>50</v>
      </c>
      <c r="Q3046" t="s">
        <v>54</v>
      </c>
      <c r="R3046">
        <v>-82.100300000000004</v>
      </c>
      <c r="S3046">
        <v>39.325600000000001</v>
      </c>
      <c r="V3046">
        <v>286122880</v>
      </c>
      <c r="W3046">
        <v>247865376</v>
      </c>
      <c r="Y3046">
        <v>9135207</v>
      </c>
      <c r="Z3046">
        <v>77046080</v>
      </c>
      <c r="AA3046">
        <v>128804432</v>
      </c>
      <c r="AB3046">
        <v>4140187</v>
      </c>
      <c r="AC3046">
        <v>56743196</v>
      </c>
      <c r="AD3046">
        <v>438025280</v>
      </c>
      <c r="AE3046">
        <v>176352128</v>
      </c>
      <c r="AF3046">
        <v>629482176</v>
      </c>
      <c r="AG3046">
        <v>238817792</v>
      </c>
      <c r="AH3046">
        <v>48593424</v>
      </c>
      <c r="AI3046">
        <v>29037172</v>
      </c>
      <c r="AJ3046">
        <v>77630592</v>
      </c>
      <c r="AK3046">
        <v>58130920</v>
      </c>
      <c r="AL3046">
        <v>24157188</v>
      </c>
      <c r="AM3046">
        <v>525896864</v>
      </c>
      <c r="AN3046">
        <v>222597952</v>
      </c>
      <c r="AO3046">
        <v>74391528</v>
      </c>
      <c r="AP3046">
        <v>277231936</v>
      </c>
      <c r="AQ3046">
        <v>335999712</v>
      </c>
      <c r="AR3046">
        <v>705814720</v>
      </c>
      <c r="AS3046">
        <v>598420224</v>
      </c>
      <c r="AT3046">
        <v>2652</v>
      </c>
      <c r="AU3046">
        <v>0.65</v>
      </c>
      <c r="AW3046">
        <v>0.36963000000000001</v>
      </c>
      <c r="AX3046">
        <v>0.61911099999999997</v>
      </c>
      <c r="AY3046">
        <v>0.16575500000000001</v>
      </c>
      <c r="AZ3046">
        <v>45327</v>
      </c>
    </row>
    <row r="3047" spans="1:52">
      <c r="A3047">
        <v>2011</v>
      </c>
      <c r="B3047">
        <v>204857</v>
      </c>
      <c r="C3047" t="s">
        <v>305</v>
      </c>
      <c r="D3047" t="s">
        <v>296</v>
      </c>
      <c r="E3047">
        <f t="shared" si="47"/>
        <v>1</v>
      </c>
      <c r="F3047">
        <f>IF(ISNA(VLOOKUP(B3047,criteria!$U$2:$U$174,1,0)),0,1)</f>
        <v>1</v>
      </c>
      <c r="G3047">
        <v>0.86166365280289325</v>
      </c>
      <c r="H3047">
        <v>0.33927946834557537</v>
      </c>
      <c r="I3047">
        <v>13272</v>
      </c>
      <c r="J3047">
        <v>11436</v>
      </c>
      <c r="K3047">
        <v>3848</v>
      </c>
      <c r="L3047">
        <v>32</v>
      </c>
      <c r="M3047">
        <v>3880</v>
      </c>
      <c r="N3047" t="s">
        <v>306</v>
      </c>
      <c r="O3047" t="s">
        <v>282</v>
      </c>
      <c r="P3047" t="s">
        <v>50</v>
      </c>
      <c r="Q3047" t="s">
        <v>54</v>
      </c>
      <c r="R3047">
        <v>-82.098100000000002</v>
      </c>
      <c r="S3047">
        <v>39.327399999999997</v>
      </c>
      <c r="T3047">
        <v>8.6999999999999994E-2</v>
      </c>
      <c r="U3047">
        <v>5565</v>
      </c>
      <c r="V3047">
        <v>303667040</v>
      </c>
      <c r="W3047">
        <v>262847024</v>
      </c>
      <c r="Y3047">
        <v>9293008</v>
      </c>
      <c r="Z3047">
        <v>53370392</v>
      </c>
      <c r="AA3047">
        <v>132402368</v>
      </c>
      <c r="AB3047">
        <v>4413231</v>
      </c>
      <c r="AC3047">
        <v>30217272</v>
      </c>
      <c r="AD3047">
        <v>428006880</v>
      </c>
      <c r="AE3047">
        <v>145961648</v>
      </c>
      <c r="AF3047">
        <v>591643904</v>
      </c>
      <c r="AG3047">
        <v>235575312</v>
      </c>
      <c r="AH3047">
        <v>50228864</v>
      </c>
      <c r="AI3047">
        <v>30754804</v>
      </c>
      <c r="AJ3047">
        <v>80983664</v>
      </c>
      <c r="AK3047">
        <v>62129036</v>
      </c>
      <c r="AL3047">
        <v>24926788</v>
      </c>
      <c r="AM3047">
        <v>535973504</v>
      </c>
      <c r="AN3047">
        <v>227615632</v>
      </c>
      <c r="AO3047">
        <v>71621456</v>
      </c>
      <c r="AP3047">
        <v>335999712</v>
      </c>
      <c r="AQ3047">
        <v>408987360</v>
      </c>
      <c r="AR3047">
        <v>660002048</v>
      </c>
      <c r="AS3047">
        <v>600632704</v>
      </c>
      <c r="AT3047">
        <v>2551</v>
      </c>
      <c r="AU3047">
        <v>0.63600000000000001</v>
      </c>
      <c r="AW3047">
        <v>0.37473800000000002</v>
      </c>
      <c r="AX3047">
        <v>0.62911799999999996</v>
      </c>
      <c r="AY3047">
        <v>0.16859499999999999</v>
      </c>
      <c r="AZ3047">
        <v>46937</v>
      </c>
    </row>
    <row r="3048" spans="1:52">
      <c r="A3048">
        <v>2012</v>
      </c>
      <c r="B3048">
        <v>204857</v>
      </c>
      <c r="C3048" t="s">
        <v>305</v>
      </c>
      <c r="D3048" t="s">
        <v>296</v>
      </c>
      <c r="E3048">
        <f t="shared" si="47"/>
        <v>1</v>
      </c>
      <c r="F3048">
        <f>IF(ISNA(VLOOKUP(B3048,criteria!$U$2:$U$174,1,0)),0,1)</f>
        <v>1</v>
      </c>
      <c r="G3048">
        <v>0.77699530516431925</v>
      </c>
      <c r="H3048">
        <v>0.28649325768182154</v>
      </c>
      <c r="I3048">
        <v>17466</v>
      </c>
      <c r="J3048">
        <v>13571</v>
      </c>
      <c r="K3048">
        <v>3870</v>
      </c>
      <c r="L3048">
        <v>18</v>
      </c>
      <c r="M3048">
        <v>3888</v>
      </c>
      <c r="N3048" t="s">
        <v>306</v>
      </c>
      <c r="O3048" t="s">
        <v>282</v>
      </c>
      <c r="P3048" t="s">
        <v>50</v>
      </c>
      <c r="Q3048" t="s">
        <v>54</v>
      </c>
      <c r="R3048">
        <v>-82.094200000000001</v>
      </c>
      <c r="S3048">
        <v>39.334400000000002</v>
      </c>
      <c r="T3048">
        <v>0.13800000000000001</v>
      </c>
      <c r="U3048">
        <v>6517</v>
      </c>
      <c r="V3048">
        <v>329787584</v>
      </c>
      <c r="W3048">
        <v>283625568</v>
      </c>
      <c r="Y3048">
        <v>9331185</v>
      </c>
      <c r="Z3048">
        <v>58136284</v>
      </c>
      <c r="AA3048">
        <v>138404240</v>
      </c>
      <c r="AB3048">
        <v>4618050</v>
      </c>
      <c r="AC3048">
        <v>33835736</v>
      </c>
      <c r="AD3048">
        <v>457100032</v>
      </c>
      <c r="AE3048">
        <v>165164560</v>
      </c>
      <c r="AF3048">
        <v>631074176</v>
      </c>
      <c r="AG3048">
        <v>260751328</v>
      </c>
      <c r="AH3048">
        <v>54358284</v>
      </c>
      <c r="AI3048">
        <v>31894726</v>
      </c>
      <c r="AJ3048">
        <v>86253008</v>
      </c>
      <c r="AK3048">
        <v>61451504</v>
      </c>
      <c r="AL3048">
        <v>31441396</v>
      </c>
      <c r="AM3048">
        <v>588392064</v>
      </c>
      <c r="AN3048">
        <v>245956048</v>
      </c>
      <c r="AO3048">
        <v>76962736</v>
      </c>
      <c r="AP3048">
        <v>408987360</v>
      </c>
      <c r="AQ3048">
        <v>446747520</v>
      </c>
      <c r="AR3048">
        <v>701159168</v>
      </c>
      <c r="AS3048">
        <v>649794240</v>
      </c>
      <c r="AT3048">
        <v>2643</v>
      </c>
      <c r="AU3048">
        <v>0.66600000000000004</v>
      </c>
      <c r="AW3048">
        <v>0.37300299999999997</v>
      </c>
      <c r="AX3048">
        <v>0.63485100000000005</v>
      </c>
      <c r="AY3048">
        <v>0.170099</v>
      </c>
      <c r="AZ3048">
        <v>49741.5</v>
      </c>
    </row>
    <row r="3049" spans="1:52">
      <c r="A3049">
        <v>2013</v>
      </c>
      <c r="B3049">
        <v>204857</v>
      </c>
      <c r="C3049" t="s">
        <v>305</v>
      </c>
      <c r="D3049" t="s">
        <v>296</v>
      </c>
      <c r="E3049">
        <f t="shared" si="47"/>
        <v>1</v>
      </c>
      <c r="F3049">
        <f>IF(ISNA(VLOOKUP(B3049,criteria!$U$2:$U$174,1,0)),0,1)</f>
        <v>1</v>
      </c>
      <c r="G3049">
        <v>0.72954490729593069</v>
      </c>
      <c r="H3049">
        <v>0.28015050498382732</v>
      </c>
      <c r="I3049">
        <v>20765</v>
      </c>
      <c r="J3049">
        <v>15149</v>
      </c>
      <c r="K3049">
        <v>4235</v>
      </c>
      <c r="L3049">
        <v>9</v>
      </c>
      <c r="M3049">
        <v>4244</v>
      </c>
      <c r="N3049" t="s">
        <v>306</v>
      </c>
      <c r="O3049" t="s">
        <v>282</v>
      </c>
      <c r="P3049" t="s">
        <v>50</v>
      </c>
      <c r="Q3049" t="s">
        <v>54</v>
      </c>
      <c r="R3049">
        <v>-82.101100000000002</v>
      </c>
      <c r="S3049">
        <v>39.326799999999999</v>
      </c>
      <c r="T3049">
        <v>0.15</v>
      </c>
      <c r="U3049">
        <v>7713</v>
      </c>
      <c r="V3049">
        <v>339470144</v>
      </c>
      <c r="W3049">
        <v>289339104</v>
      </c>
      <c r="Y3049">
        <v>12267090</v>
      </c>
      <c r="Z3049">
        <v>50244000</v>
      </c>
      <c r="AA3049">
        <v>149185824</v>
      </c>
      <c r="AB3049">
        <v>4560194</v>
      </c>
      <c r="AC3049">
        <v>46106488</v>
      </c>
      <c r="AD3049">
        <v>470605568</v>
      </c>
      <c r="AE3049">
        <v>187915552</v>
      </c>
      <c r="AF3049">
        <v>678227328</v>
      </c>
      <c r="AG3049">
        <v>262180848</v>
      </c>
      <c r="AH3049">
        <v>53273056</v>
      </c>
      <c r="AI3049">
        <v>32949938</v>
      </c>
      <c r="AJ3049">
        <v>86222992</v>
      </c>
      <c r="AK3049">
        <v>80113792</v>
      </c>
      <c r="AL3049">
        <v>43027776</v>
      </c>
      <c r="AM3049">
        <v>618478080</v>
      </c>
      <c r="AN3049">
        <v>256315616</v>
      </c>
      <c r="AO3049">
        <v>91707024</v>
      </c>
      <c r="AP3049">
        <v>446747520</v>
      </c>
      <c r="AQ3049">
        <v>515912544</v>
      </c>
      <c r="AR3049">
        <v>742320704</v>
      </c>
      <c r="AS3049">
        <v>677961088</v>
      </c>
      <c r="AT3049">
        <v>2626</v>
      </c>
      <c r="AU3049">
        <v>0.67200000000000004</v>
      </c>
      <c r="AW3049">
        <v>0.366892</v>
      </c>
      <c r="AX3049">
        <v>0.63375700000000001</v>
      </c>
      <c r="AY3049">
        <v>0.16800699999999999</v>
      </c>
      <c r="AZ3049">
        <v>50992.5</v>
      </c>
    </row>
    <row r="3050" spans="1:52">
      <c r="A3050">
        <v>2014</v>
      </c>
      <c r="B3050">
        <v>204857</v>
      </c>
      <c r="C3050" t="s">
        <v>305</v>
      </c>
      <c r="D3050" t="s">
        <v>296</v>
      </c>
      <c r="E3050">
        <f t="shared" si="47"/>
        <v>1</v>
      </c>
      <c r="F3050">
        <f>IF(ISNA(VLOOKUP(B3050,criteria!$U$2:$U$174,1,0)),0,1)</f>
        <v>1</v>
      </c>
      <c r="G3050">
        <v>0.74271520015286141</v>
      </c>
      <c r="H3050">
        <v>0.28151530743503989</v>
      </c>
      <c r="I3050">
        <v>20934</v>
      </c>
      <c r="J3050">
        <v>15548</v>
      </c>
      <c r="K3050">
        <v>4366</v>
      </c>
      <c r="L3050">
        <v>11</v>
      </c>
      <c r="M3050">
        <v>4377</v>
      </c>
      <c r="N3050" t="s">
        <v>306</v>
      </c>
      <c r="O3050" t="s">
        <v>282</v>
      </c>
      <c r="P3050" t="s">
        <v>50</v>
      </c>
      <c r="Q3050" t="s">
        <v>54</v>
      </c>
      <c r="R3050">
        <v>-82.101100000000002</v>
      </c>
      <c r="S3050">
        <v>39.326799999999999</v>
      </c>
      <c r="T3050">
        <v>0.111</v>
      </c>
      <c r="U3050">
        <v>9311</v>
      </c>
      <c r="V3050">
        <v>352039072</v>
      </c>
      <c r="W3050">
        <v>300672512</v>
      </c>
      <c r="Y3050">
        <v>14535836</v>
      </c>
      <c r="Z3050">
        <v>50066584</v>
      </c>
      <c r="AA3050">
        <v>164881376</v>
      </c>
      <c r="AB3050">
        <v>4839879</v>
      </c>
      <c r="AC3050">
        <v>57093492</v>
      </c>
      <c r="AD3050">
        <v>510334176</v>
      </c>
      <c r="AE3050">
        <v>174210560</v>
      </c>
      <c r="AF3050">
        <v>703333504</v>
      </c>
      <c r="AG3050">
        <v>259928416</v>
      </c>
      <c r="AH3050">
        <v>53845384</v>
      </c>
      <c r="AI3050">
        <v>32894192</v>
      </c>
      <c r="AJ3050">
        <v>86739576</v>
      </c>
      <c r="AK3050">
        <v>84491832</v>
      </c>
      <c r="AL3050">
        <v>56134516</v>
      </c>
      <c r="AM3050">
        <v>648139776</v>
      </c>
      <c r="AN3050">
        <v>313415744</v>
      </c>
      <c r="AO3050">
        <v>81631448</v>
      </c>
      <c r="AP3050">
        <v>515912544</v>
      </c>
      <c r="AQ3050">
        <v>506989248</v>
      </c>
      <c r="AR3050">
        <v>760407552</v>
      </c>
      <c r="AS3050">
        <v>706749632</v>
      </c>
      <c r="AT3050">
        <v>2702</v>
      </c>
      <c r="AU3050">
        <v>0.66700000000000004</v>
      </c>
      <c r="AW3050">
        <v>0.33873799999999998</v>
      </c>
      <c r="AX3050">
        <v>0.63595900000000005</v>
      </c>
      <c r="AY3050">
        <v>0.15514900000000001</v>
      </c>
      <c r="AZ3050">
        <v>53909</v>
      </c>
    </row>
    <row r="3051" spans="1:52">
      <c r="A3051">
        <v>2015</v>
      </c>
      <c r="B3051">
        <v>204857</v>
      </c>
      <c r="C3051" t="s">
        <v>305</v>
      </c>
      <c r="D3051" t="s">
        <v>296</v>
      </c>
      <c r="E3051">
        <f t="shared" si="47"/>
        <v>1</v>
      </c>
      <c r="F3051">
        <f>IF(ISNA(VLOOKUP(B3051,criteria!$U$2:$U$174,1,0)),0,1)</f>
        <v>1</v>
      </c>
      <c r="G3051">
        <v>0.74419047619047618</v>
      </c>
      <c r="H3051">
        <v>0.28301766060916306</v>
      </c>
      <c r="I3051">
        <v>21000</v>
      </c>
      <c r="J3051">
        <v>15628</v>
      </c>
      <c r="K3051">
        <v>4413</v>
      </c>
      <c r="L3051">
        <v>10</v>
      </c>
      <c r="M3051">
        <v>4423</v>
      </c>
      <c r="N3051" t="s">
        <v>306</v>
      </c>
      <c r="O3051" t="s">
        <v>282</v>
      </c>
      <c r="P3051" t="s">
        <v>50</v>
      </c>
      <c r="Q3051" t="s">
        <v>54</v>
      </c>
      <c r="R3051">
        <v>-82.101100000000002</v>
      </c>
      <c r="S3051">
        <v>39.326799999999999</v>
      </c>
      <c r="T3051">
        <v>8.6999999999999994E-2</v>
      </c>
      <c r="U3051">
        <v>8956</v>
      </c>
      <c r="V3051">
        <v>366661856</v>
      </c>
      <c r="W3051">
        <v>309267360</v>
      </c>
      <c r="Y3051">
        <v>14099071</v>
      </c>
      <c r="Z3051">
        <v>47751200</v>
      </c>
      <c r="AA3051">
        <v>168897120</v>
      </c>
      <c r="AB3051">
        <v>5029693</v>
      </c>
      <c r="AC3051">
        <v>50609340</v>
      </c>
      <c r="AD3051">
        <v>508542816</v>
      </c>
      <c r="AE3051">
        <v>171142688</v>
      </c>
      <c r="AF3051">
        <v>698676224</v>
      </c>
      <c r="AG3051">
        <v>276994880</v>
      </c>
      <c r="AH3051">
        <v>47278716</v>
      </c>
      <c r="AI3051">
        <v>35794980</v>
      </c>
      <c r="AJ3051">
        <v>83073696</v>
      </c>
      <c r="AK3051">
        <v>87512368</v>
      </c>
      <c r="AL3051">
        <v>62780088</v>
      </c>
      <c r="AM3051">
        <v>682068032</v>
      </c>
      <c r="AN3051">
        <v>313040224</v>
      </c>
      <c r="AO3051">
        <v>97181656</v>
      </c>
      <c r="AP3051">
        <v>506989248</v>
      </c>
      <c r="AQ3051">
        <v>481777088</v>
      </c>
      <c r="AR3051">
        <v>754389248</v>
      </c>
      <c r="AS3051">
        <v>738417984</v>
      </c>
      <c r="AT3051">
        <v>2522</v>
      </c>
      <c r="AU3051">
        <v>0.63900000000000001</v>
      </c>
      <c r="AW3051">
        <v>0.31870300000000001</v>
      </c>
      <c r="AX3051">
        <v>0.63706300000000005</v>
      </c>
      <c r="AY3051">
        <v>0.147675</v>
      </c>
      <c r="AZ3051">
        <v>57378</v>
      </c>
    </row>
    <row r="3052" spans="1:52">
      <c r="A3052">
        <v>2016</v>
      </c>
      <c r="B3052">
        <v>204857</v>
      </c>
      <c r="C3052" t="s">
        <v>305</v>
      </c>
      <c r="D3052" t="s">
        <v>296</v>
      </c>
      <c r="E3052">
        <f t="shared" si="47"/>
        <v>1</v>
      </c>
      <c r="F3052">
        <f>IF(ISNA(VLOOKUP(B3052,criteria!$U$2:$U$174,1,0)),0,1)</f>
        <v>1</v>
      </c>
      <c r="G3052">
        <v>0.74853319109731853</v>
      </c>
      <c r="H3052">
        <v>0.2794584439981862</v>
      </c>
      <c r="I3052">
        <v>20623</v>
      </c>
      <c r="J3052">
        <v>15437</v>
      </c>
      <c r="K3052">
        <v>4292</v>
      </c>
      <c r="L3052">
        <v>22</v>
      </c>
      <c r="M3052">
        <v>4314</v>
      </c>
      <c r="N3052" t="s">
        <v>306</v>
      </c>
      <c r="O3052" t="s">
        <v>282</v>
      </c>
      <c r="P3052" t="s">
        <v>50</v>
      </c>
      <c r="Q3052" t="s">
        <v>54</v>
      </c>
      <c r="R3052">
        <v>-82.100999999999999</v>
      </c>
      <c r="S3052">
        <v>39.326799999999999</v>
      </c>
      <c r="T3052">
        <v>9.7000000000000003E-2</v>
      </c>
      <c r="U3052">
        <v>9684</v>
      </c>
      <c r="V3052">
        <v>376759168</v>
      </c>
      <c r="W3052">
        <v>318408256</v>
      </c>
      <c r="Y3052">
        <v>12290337</v>
      </c>
      <c r="Z3052">
        <v>50220264</v>
      </c>
      <c r="AA3052">
        <v>159257776</v>
      </c>
      <c r="AC3052">
        <v>70701368</v>
      </c>
      <c r="AD3052">
        <v>536268000</v>
      </c>
      <c r="AE3052">
        <v>209108832</v>
      </c>
      <c r="AF3052">
        <v>762648704</v>
      </c>
      <c r="AG3052">
        <v>311455520</v>
      </c>
      <c r="AH3052">
        <v>52028032</v>
      </c>
      <c r="AI3052">
        <v>35291656</v>
      </c>
      <c r="AJ3052">
        <v>87319688</v>
      </c>
      <c r="AK3052">
        <v>94354656</v>
      </c>
      <c r="AL3052">
        <v>65492656</v>
      </c>
      <c r="AM3052">
        <v>740475840</v>
      </c>
      <c r="AN3052">
        <v>328434368</v>
      </c>
      <c r="AO3052">
        <v>129606864</v>
      </c>
      <c r="AP3052">
        <v>481777088</v>
      </c>
      <c r="AQ3052">
        <v>536197216</v>
      </c>
      <c r="AR3052">
        <v>827756096</v>
      </c>
      <c r="AS3052">
        <v>796553920</v>
      </c>
      <c r="AT3052">
        <v>2462</v>
      </c>
      <c r="AU3052">
        <v>0.64100000000000001</v>
      </c>
      <c r="AW3052">
        <v>0.29553499999999999</v>
      </c>
      <c r="AX3052">
        <v>0.63490100000000005</v>
      </c>
      <c r="AY3052">
        <v>0.13289799999999999</v>
      </c>
      <c r="AZ3052">
        <v>58609</v>
      </c>
    </row>
    <row r="3053" spans="1:52">
      <c r="A3053">
        <v>2017</v>
      </c>
      <c r="B3053">
        <v>204857</v>
      </c>
      <c r="C3053" t="s">
        <v>305</v>
      </c>
      <c r="D3053" t="s">
        <v>296</v>
      </c>
      <c r="E3053">
        <f t="shared" si="47"/>
        <v>1</v>
      </c>
      <c r="F3053">
        <f>IF(ISNA(VLOOKUP(B3053,criteria!$U$2:$U$174,1,0)),0,1)</f>
        <v>1</v>
      </c>
      <c r="G3053">
        <v>0.73929101778167006</v>
      </c>
      <c r="H3053">
        <v>0.20853934899052329</v>
      </c>
      <c r="I3053">
        <v>26263</v>
      </c>
      <c r="J3053">
        <v>19416</v>
      </c>
      <c r="K3053">
        <v>4036</v>
      </c>
      <c r="L3053">
        <v>13</v>
      </c>
      <c r="M3053">
        <v>4049</v>
      </c>
      <c r="N3053" t="s">
        <v>306</v>
      </c>
      <c r="O3053" t="s">
        <v>282</v>
      </c>
      <c r="P3053" t="s">
        <v>50</v>
      </c>
      <c r="Q3053" t="s">
        <v>54</v>
      </c>
      <c r="R3053">
        <v>-82.100999999999999</v>
      </c>
      <c r="S3053">
        <v>39.326799999999999</v>
      </c>
      <c r="T3053">
        <v>9.7000000000000003E-2</v>
      </c>
      <c r="U3053">
        <v>9731</v>
      </c>
      <c r="V3053">
        <v>376614016</v>
      </c>
      <c r="W3053">
        <v>317936640</v>
      </c>
      <c r="Y3053">
        <v>9872285</v>
      </c>
      <c r="Z3053">
        <v>49419832</v>
      </c>
      <c r="AA3053">
        <v>165531776</v>
      </c>
      <c r="AC3053">
        <v>41805740</v>
      </c>
      <c r="AD3053">
        <v>497293120</v>
      </c>
      <c r="AE3053">
        <v>203441536</v>
      </c>
      <c r="AF3053">
        <v>723729920</v>
      </c>
      <c r="AG3053">
        <v>274628960</v>
      </c>
      <c r="AH3053">
        <v>54548844</v>
      </c>
      <c r="AI3053">
        <v>30646962</v>
      </c>
      <c r="AJ3053">
        <v>85195808</v>
      </c>
      <c r="AK3053">
        <v>86618576</v>
      </c>
      <c r="AL3053">
        <v>50173980</v>
      </c>
      <c r="AM3053">
        <v>585147200</v>
      </c>
      <c r="AN3053">
        <v>316316864</v>
      </c>
      <c r="AO3053">
        <v>12532990</v>
      </c>
      <c r="AP3053">
        <v>536197216</v>
      </c>
      <c r="AQ3053">
        <v>568907136</v>
      </c>
      <c r="AR3053">
        <v>786162944</v>
      </c>
      <c r="AS3053">
        <v>628063744</v>
      </c>
    </row>
    <row r="3054" spans="1:52">
      <c r="A3054">
        <v>1990</v>
      </c>
      <c r="B3054">
        <v>209542</v>
      </c>
      <c r="C3054" t="s">
        <v>345</v>
      </c>
      <c r="D3054" t="s">
        <v>307</v>
      </c>
      <c r="E3054">
        <f t="shared" si="47"/>
        <v>0</v>
      </c>
      <c r="F3054">
        <f>IF(ISNA(VLOOKUP(B3054,criteria!$U$2:$U$174,1,0)),0,1)</f>
        <v>1</v>
      </c>
      <c r="G3054" t="s">
        <v>636</v>
      </c>
      <c r="H3054" t="s">
        <v>636</v>
      </c>
      <c r="N3054">
        <v>97331</v>
      </c>
      <c r="O3054" t="s">
        <v>49</v>
      </c>
      <c r="V3054">
        <v>37433540</v>
      </c>
      <c r="X3054">
        <v>3046937</v>
      </c>
      <c r="Y3054">
        <v>422762</v>
      </c>
      <c r="Z3054">
        <v>73643896</v>
      </c>
      <c r="AA3054">
        <v>114025168</v>
      </c>
      <c r="AB3054">
        <v>20833780</v>
      </c>
      <c r="AC3054">
        <v>4863167</v>
      </c>
      <c r="AF3054">
        <v>292262240</v>
      </c>
      <c r="AG3054">
        <v>67478456</v>
      </c>
      <c r="AH3054">
        <v>81425192</v>
      </c>
      <c r="AI3054">
        <v>32086352</v>
      </c>
      <c r="AJ3054">
        <v>113511544</v>
      </c>
      <c r="AK3054">
        <v>21637684</v>
      </c>
      <c r="AL3054">
        <v>7906666</v>
      </c>
      <c r="AM3054">
        <v>290438080</v>
      </c>
      <c r="AN3054">
        <v>137553664</v>
      </c>
      <c r="AO3054">
        <v>42522648</v>
      </c>
    </row>
    <row r="3055" spans="1:52">
      <c r="A3055">
        <v>1991</v>
      </c>
      <c r="B3055">
        <v>209542</v>
      </c>
      <c r="C3055" t="s">
        <v>345</v>
      </c>
      <c r="D3055" t="s">
        <v>307</v>
      </c>
      <c r="E3055">
        <f t="shared" si="47"/>
        <v>0</v>
      </c>
      <c r="F3055">
        <f>IF(ISNA(VLOOKUP(B3055,criteria!$U$2:$U$174,1,0)),0,1)</f>
        <v>1</v>
      </c>
      <c r="G3055" t="s">
        <v>636</v>
      </c>
      <c r="H3055" t="s">
        <v>636</v>
      </c>
      <c r="V3055">
        <v>43774188</v>
      </c>
      <c r="X3055">
        <v>3113261</v>
      </c>
      <c r="Y3055">
        <v>471212</v>
      </c>
      <c r="Z3055">
        <v>76657520</v>
      </c>
      <c r="AA3055">
        <v>119531216</v>
      </c>
      <c r="AB3055">
        <v>20929456</v>
      </c>
      <c r="AC3055">
        <v>5478817</v>
      </c>
      <c r="AF3055">
        <v>307538400</v>
      </c>
      <c r="AG3055">
        <v>69975632</v>
      </c>
      <c r="AH3055">
        <v>87852072</v>
      </c>
      <c r="AI3055">
        <v>35031352</v>
      </c>
      <c r="AJ3055">
        <v>122883424</v>
      </c>
      <c r="AK3055">
        <v>22129684</v>
      </c>
      <c r="AL3055">
        <v>7958970</v>
      </c>
      <c r="AM3055">
        <v>302137376</v>
      </c>
      <c r="AN3055">
        <v>144234272</v>
      </c>
      <c r="AO3055">
        <v>44600568</v>
      </c>
    </row>
    <row r="3056" spans="1:52">
      <c r="A3056">
        <v>1992</v>
      </c>
      <c r="B3056">
        <v>209542</v>
      </c>
      <c r="C3056" t="s">
        <v>345</v>
      </c>
      <c r="D3056" t="s">
        <v>307</v>
      </c>
      <c r="E3056">
        <f t="shared" si="47"/>
        <v>0</v>
      </c>
      <c r="F3056">
        <f>IF(ISNA(VLOOKUP(B3056,criteria!$U$2:$U$174,1,0)),0,1)</f>
        <v>1</v>
      </c>
      <c r="G3056" t="s">
        <v>636</v>
      </c>
      <c r="H3056" t="s">
        <v>636</v>
      </c>
      <c r="N3056">
        <v>97331</v>
      </c>
      <c r="O3056" t="s">
        <v>49</v>
      </c>
      <c r="V3056">
        <v>45534192</v>
      </c>
      <c r="X3056">
        <v>2943682</v>
      </c>
      <c r="Y3056">
        <v>543711</v>
      </c>
      <c r="Z3056">
        <v>81961672</v>
      </c>
      <c r="AA3056">
        <v>127493200</v>
      </c>
      <c r="AB3056">
        <v>20823860</v>
      </c>
      <c r="AC3056">
        <v>5793747</v>
      </c>
      <c r="AF3056">
        <v>324989888</v>
      </c>
      <c r="AG3056">
        <v>74295352</v>
      </c>
      <c r="AH3056">
        <v>92423992</v>
      </c>
      <c r="AI3056">
        <v>35423268</v>
      </c>
      <c r="AJ3056">
        <v>127847264</v>
      </c>
      <c r="AK3056">
        <v>23064174</v>
      </c>
      <c r="AL3056">
        <v>7420352</v>
      </c>
      <c r="AM3056">
        <v>319763136</v>
      </c>
      <c r="AN3056">
        <v>151174544</v>
      </c>
      <c r="AO3056">
        <v>45727652</v>
      </c>
      <c r="AV3056">
        <v>3606</v>
      </c>
    </row>
    <row r="3057" spans="1:52">
      <c r="A3057">
        <v>1993</v>
      </c>
      <c r="B3057">
        <v>209542</v>
      </c>
      <c r="C3057" t="s">
        <v>345</v>
      </c>
      <c r="D3057" t="s">
        <v>307</v>
      </c>
      <c r="E3057">
        <f t="shared" si="47"/>
        <v>0</v>
      </c>
      <c r="F3057">
        <f>IF(ISNA(VLOOKUP(B3057,criteria!$U$2:$U$174,1,0)),0,1)</f>
        <v>1</v>
      </c>
      <c r="G3057" t="s">
        <v>636</v>
      </c>
      <c r="H3057" t="s">
        <v>636</v>
      </c>
      <c r="N3057">
        <v>97331</v>
      </c>
      <c r="O3057" t="s">
        <v>49</v>
      </c>
      <c r="V3057">
        <v>50213116</v>
      </c>
      <c r="X3057">
        <v>3199195</v>
      </c>
      <c r="Y3057">
        <v>703912</v>
      </c>
      <c r="Z3057">
        <v>93410464</v>
      </c>
      <c r="AA3057">
        <v>110298048</v>
      </c>
      <c r="AB3057">
        <v>18461312</v>
      </c>
      <c r="AC3057">
        <v>16551586</v>
      </c>
      <c r="AF3057">
        <v>335153344</v>
      </c>
      <c r="AG3057">
        <v>75760424</v>
      </c>
      <c r="AH3057">
        <v>95808800</v>
      </c>
      <c r="AI3057">
        <v>39378584</v>
      </c>
      <c r="AJ3057">
        <v>135187392</v>
      </c>
      <c r="AK3057">
        <v>23182024</v>
      </c>
      <c r="AL3057">
        <v>8512994</v>
      </c>
      <c r="AM3057">
        <v>330940448</v>
      </c>
      <c r="AN3057">
        <v>157292480</v>
      </c>
      <c r="AO3057">
        <v>47817032</v>
      </c>
      <c r="AV3057">
        <v>3840</v>
      </c>
    </row>
    <row r="3058" spans="1:52">
      <c r="A3058">
        <v>1994</v>
      </c>
      <c r="B3058">
        <v>209542</v>
      </c>
      <c r="C3058" t="s">
        <v>345</v>
      </c>
      <c r="D3058" t="s">
        <v>307</v>
      </c>
      <c r="E3058">
        <f t="shared" si="47"/>
        <v>0</v>
      </c>
      <c r="F3058">
        <f>IF(ISNA(VLOOKUP(B3058,criteria!$U$2:$U$174,1,0)),0,1)</f>
        <v>1</v>
      </c>
      <c r="G3058" t="s">
        <v>636</v>
      </c>
      <c r="H3058" t="s">
        <v>636</v>
      </c>
      <c r="N3058">
        <v>97331</v>
      </c>
      <c r="O3058" t="s">
        <v>49</v>
      </c>
      <c r="V3058">
        <v>55527200</v>
      </c>
      <c r="X3058">
        <v>3520525</v>
      </c>
      <c r="Y3058">
        <v>719851</v>
      </c>
      <c r="Z3058">
        <v>99180640</v>
      </c>
      <c r="AA3058">
        <v>111871656</v>
      </c>
      <c r="AB3058">
        <v>16576642</v>
      </c>
      <c r="AC3058">
        <v>17860608</v>
      </c>
      <c r="AF3058">
        <v>348778432</v>
      </c>
      <c r="AG3058">
        <v>78721632</v>
      </c>
      <c r="AH3058">
        <v>99194672</v>
      </c>
      <c r="AI3058">
        <v>42448036</v>
      </c>
      <c r="AJ3058">
        <v>141642704</v>
      </c>
      <c r="AK3058">
        <v>22530324</v>
      </c>
      <c r="AL3058">
        <v>8577326</v>
      </c>
      <c r="AM3058">
        <v>342211968</v>
      </c>
      <c r="AN3058">
        <v>161058736</v>
      </c>
      <c r="AO3058">
        <v>49566516</v>
      </c>
      <c r="AV3058">
        <v>3990</v>
      </c>
    </row>
    <row r="3059" spans="1:52">
      <c r="A3059">
        <v>1995</v>
      </c>
      <c r="B3059">
        <v>209542</v>
      </c>
      <c r="C3059" t="s">
        <v>345</v>
      </c>
      <c r="D3059" t="s">
        <v>307</v>
      </c>
      <c r="E3059">
        <f t="shared" si="47"/>
        <v>0</v>
      </c>
      <c r="F3059">
        <f>IF(ISNA(VLOOKUP(B3059,criteria!$U$2:$U$174,1,0)),0,1)</f>
        <v>1</v>
      </c>
      <c r="G3059" t="s">
        <v>636</v>
      </c>
      <c r="H3059" t="s">
        <v>636</v>
      </c>
      <c r="N3059">
        <v>97331</v>
      </c>
      <c r="O3059" t="s">
        <v>49</v>
      </c>
      <c r="V3059">
        <v>63093312</v>
      </c>
      <c r="X3059">
        <v>3830013</v>
      </c>
      <c r="Y3059">
        <v>1419060</v>
      </c>
      <c r="Z3059">
        <v>95959864</v>
      </c>
      <c r="AA3059">
        <v>99890144</v>
      </c>
      <c r="AB3059">
        <v>23217032</v>
      </c>
      <c r="AC3059">
        <v>16316159</v>
      </c>
      <c r="AF3059">
        <v>346571200</v>
      </c>
      <c r="AG3059">
        <v>84874592</v>
      </c>
      <c r="AH3059">
        <v>101935776</v>
      </c>
      <c r="AI3059">
        <v>40415832</v>
      </c>
      <c r="AJ3059">
        <v>142351616</v>
      </c>
      <c r="AK3059">
        <v>23457460</v>
      </c>
      <c r="AL3059">
        <v>9395655</v>
      </c>
      <c r="AM3059">
        <v>366327424</v>
      </c>
      <c r="AN3059">
        <v>163901264</v>
      </c>
      <c r="AO3059">
        <v>49618764</v>
      </c>
      <c r="AV3059">
        <v>4172</v>
      </c>
    </row>
    <row r="3060" spans="1:52">
      <c r="A3060">
        <v>1996</v>
      </c>
      <c r="B3060">
        <v>209542</v>
      </c>
      <c r="C3060" t="s">
        <v>345</v>
      </c>
      <c r="D3060" t="s">
        <v>307</v>
      </c>
      <c r="E3060">
        <f t="shared" si="47"/>
        <v>0</v>
      </c>
      <c r="F3060">
        <f>IF(ISNA(VLOOKUP(B3060,criteria!$U$2:$U$174,1,0)),0,1)</f>
        <v>1</v>
      </c>
      <c r="G3060" t="s">
        <v>636</v>
      </c>
      <c r="H3060" t="s">
        <v>636</v>
      </c>
      <c r="N3060">
        <v>97331</v>
      </c>
      <c r="O3060" t="s">
        <v>49</v>
      </c>
      <c r="V3060">
        <v>65189420</v>
      </c>
      <c r="X3060">
        <v>4035744</v>
      </c>
      <c r="Y3060">
        <v>1370411</v>
      </c>
      <c r="Z3060">
        <v>95974368</v>
      </c>
      <c r="AA3060">
        <v>105915672</v>
      </c>
      <c r="AB3060">
        <v>25225256</v>
      </c>
      <c r="AC3060">
        <v>14770540</v>
      </c>
      <c r="AF3060">
        <v>356744128</v>
      </c>
      <c r="AG3060">
        <v>88366224</v>
      </c>
      <c r="AH3060">
        <v>104119928</v>
      </c>
      <c r="AI3060">
        <v>42002284</v>
      </c>
      <c r="AJ3060">
        <v>146122208</v>
      </c>
      <c r="AK3060">
        <v>23514552</v>
      </c>
      <c r="AL3060">
        <v>10202599</v>
      </c>
      <c r="AM3060">
        <v>375999808</v>
      </c>
      <c r="AN3060">
        <v>165586016</v>
      </c>
      <c r="AO3060">
        <v>50923972</v>
      </c>
      <c r="AP3060">
        <v>25243496</v>
      </c>
      <c r="AQ3060">
        <v>29701952</v>
      </c>
      <c r="AT3060">
        <v>935</v>
      </c>
      <c r="AU3060">
        <v>0.60599999999999998</v>
      </c>
      <c r="AV3060">
        <v>4389</v>
      </c>
    </row>
    <row r="3061" spans="1:52">
      <c r="A3061">
        <v>1997</v>
      </c>
      <c r="B3061">
        <v>209542</v>
      </c>
      <c r="C3061" t="s">
        <v>345</v>
      </c>
      <c r="D3061" t="s">
        <v>307</v>
      </c>
      <c r="E3061">
        <f t="shared" si="47"/>
        <v>0</v>
      </c>
      <c r="F3061">
        <f>IF(ISNA(VLOOKUP(B3061,criteria!$U$2:$U$174,1,0)),0,1)</f>
        <v>1</v>
      </c>
      <c r="G3061" t="s">
        <v>636</v>
      </c>
      <c r="H3061" t="s">
        <v>636</v>
      </c>
      <c r="V3061">
        <v>67420360</v>
      </c>
      <c r="X3061">
        <v>3788020</v>
      </c>
      <c r="Y3061">
        <v>1021225</v>
      </c>
      <c r="Z3061">
        <v>99433248</v>
      </c>
      <c r="AA3061">
        <v>118069176</v>
      </c>
      <c r="AB3061">
        <v>25714328</v>
      </c>
      <c r="AC3061">
        <v>4162659</v>
      </c>
      <c r="AF3061">
        <v>368888544</v>
      </c>
      <c r="AG3061">
        <v>85973912</v>
      </c>
      <c r="AH3061">
        <v>105071832</v>
      </c>
      <c r="AI3061">
        <v>41890152</v>
      </c>
      <c r="AJ3061">
        <v>146961984</v>
      </c>
      <c r="AK3061">
        <v>24262844</v>
      </c>
      <c r="AL3061">
        <v>9931095</v>
      </c>
      <c r="AM3061">
        <v>370254016</v>
      </c>
      <c r="AN3061">
        <v>166114976</v>
      </c>
      <c r="AO3061">
        <v>50456728</v>
      </c>
      <c r="AP3061">
        <v>29701952</v>
      </c>
      <c r="AQ3061">
        <v>32842416</v>
      </c>
      <c r="AT3061">
        <v>1001</v>
      </c>
      <c r="AU3061">
        <v>0.58799999999999997</v>
      </c>
      <c r="AV3061">
        <v>4652</v>
      </c>
      <c r="AW3061">
        <v>0.23847599999999999</v>
      </c>
      <c r="AX3061">
        <v>0.48965199999999998</v>
      </c>
      <c r="AY3061">
        <v>8.0197599999999994E-2</v>
      </c>
      <c r="AZ3061">
        <v>35566.5</v>
      </c>
    </row>
    <row r="3062" spans="1:52">
      <c r="A3062">
        <v>1998</v>
      </c>
      <c r="B3062">
        <v>209542</v>
      </c>
      <c r="C3062" t="s">
        <v>345</v>
      </c>
      <c r="D3062" t="s">
        <v>307</v>
      </c>
      <c r="E3062">
        <f t="shared" si="47"/>
        <v>0</v>
      </c>
      <c r="F3062">
        <f>IF(ISNA(VLOOKUP(B3062,criteria!$U$2:$U$174,1,0)),0,1)</f>
        <v>1</v>
      </c>
      <c r="G3062" t="s">
        <v>636</v>
      </c>
      <c r="H3062" t="s">
        <v>636</v>
      </c>
      <c r="V3062">
        <v>68012776</v>
      </c>
      <c r="X3062">
        <v>4041418</v>
      </c>
      <c r="Y3062">
        <v>420718</v>
      </c>
      <c r="Z3062">
        <v>100215416</v>
      </c>
      <c r="AA3062">
        <v>129872760</v>
      </c>
      <c r="AB3062">
        <v>30938600</v>
      </c>
      <c r="AC3062">
        <v>8743970</v>
      </c>
      <c r="AF3062">
        <v>397388608</v>
      </c>
      <c r="AG3062">
        <v>93315208</v>
      </c>
      <c r="AH3062">
        <v>111193744</v>
      </c>
      <c r="AI3062">
        <v>44594064</v>
      </c>
      <c r="AJ3062">
        <v>155787808</v>
      </c>
      <c r="AK3062">
        <v>27576412</v>
      </c>
      <c r="AL3062">
        <v>10207853</v>
      </c>
      <c r="AM3062">
        <v>392011520</v>
      </c>
      <c r="AN3062">
        <v>174668512</v>
      </c>
      <c r="AO3062">
        <v>54965288</v>
      </c>
      <c r="AP3062">
        <v>32842416</v>
      </c>
      <c r="AQ3062">
        <v>34732228</v>
      </c>
      <c r="AT3062">
        <v>894</v>
      </c>
      <c r="AU3062">
        <v>0.55000000000000004</v>
      </c>
      <c r="AV3062">
        <v>4862</v>
      </c>
      <c r="AW3062">
        <v>0.22155900000000001</v>
      </c>
      <c r="AX3062">
        <v>0.50257099999999999</v>
      </c>
      <c r="AY3062">
        <v>7.7350299999999997E-2</v>
      </c>
      <c r="AZ3062">
        <v>37109</v>
      </c>
    </row>
    <row r="3063" spans="1:52">
      <c r="A3063">
        <v>1999</v>
      </c>
      <c r="B3063">
        <v>209542</v>
      </c>
      <c r="C3063" t="s">
        <v>345</v>
      </c>
      <c r="D3063" t="s">
        <v>307</v>
      </c>
      <c r="E3063">
        <f t="shared" si="47"/>
        <v>0</v>
      </c>
      <c r="F3063">
        <f>IF(ISNA(VLOOKUP(B3063,criteria!$U$2:$U$174,1,0)),0,1)</f>
        <v>1</v>
      </c>
      <c r="G3063" t="s">
        <v>636</v>
      </c>
      <c r="H3063" t="s">
        <v>636</v>
      </c>
      <c r="V3063">
        <v>72082432</v>
      </c>
      <c r="X3063">
        <v>4393900</v>
      </c>
      <c r="Y3063">
        <v>738973</v>
      </c>
      <c r="Z3063">
        <v>98239568</v>
      </c>
      <c r="AA3063">
        <v>146421696</v>
      </c>
      <c r="AB3063">
        <v>31273860</v>
      </c>
      <c r="AC3063">
        <v>9879171</v>
      </c>
      <c r="AF3063">
        <v>424647168</v>
      </c>
      <c r="AG3063">
        <v>98971856</v>
      </c>
      <c r="AH3063">
        <v>113699624</v>
      </c>
      <c r="AI3063">
        <v>46419048</v>
      </c>
      <c r="AJ3063">
        <v>160118672</v>
      </c>
      <c r="AK3063">
        <v>26310950</v>
      </c>
      <c r="AL3063">
        <v>11159919</v>
      </c>
      <c r="AM3063">
        <v>425607744</v>
      </c>
      <c r="AN3063">
        <v>179568208</v>
      </c>
      <c r="AO3063">
        <v>61825504</v>
      </c>
      <c r="AP3063">
        <v>34732228</v>
      </c>
      <c r="AQ3063">
        <v>32473116</v>
      </c>
      <c r="AT3063">
        <v>1059</v>
      </c>
      <c r="AU3063">
        <v>0.56699999999999995</v>
      </c>
      <c r="AV3063">
        <v>5091</v>
      </c>
      <c r="AW3063">
        <v>0.21718999999999999</v>
      </c>
      <c r="AX3063">
        <v>0.50221800000000005</v>
      </c>
      <c r="AY3063">
        <v>7.6894599999999994E-2</v>
      </c>
      <c r="AZ3063">
        <v>38069.5</v>
      </c>
    </row>
    <row r="3064" spans="1:52">
      <c r="A3064">
        <v>2000</v>
      </c>
      <c r="B3064">
        <v>209542</v>
      </c>
      <c r="C3064" t="s">
        <v>345</v>
      </c>
      <c r="D3064" t="s">
        <v>307</v>
      </c>
      <c r="E3064">
        <f t="shared" si="47"/>
        <v>0</v>
      </c>
      <c r="F3064">
        <f>IF(ISNA(VLOOKUP(B3064,criteria!$U$2:$U$174,1,0)),0,1)</f>
        <v>1</v>
      </c>
      <c r="G3064" t="s">
        <v>636</v>
      </c>
      <c r="H3064" t="s">
        <v>636</v>
      </c>
      <c r="V3064">
        <v>77997528</v>
      </c>
      <c r="X3064">
        <v>4486381</v>
      </c>
      <c r="Y3064">
        <v>566881</v>
      </c>
      <c r="Z3064">
        <v>107623728</v>
      </c>
      <c r="AA3064">
        <v>152737648</v>
      </c>
      <c r="AB3064">
        <v>37481880</v>
      </c>
      <c r="AC3064">
        <v>8591545</v>
      </c>
      <c r="AF3064">
        <v>458263168</v>
      </c>
      <c r="AG3064">
        <v>105068856</v>
      </c>
      <c r="AH3064">
        <v>124675664</v>
      </c>
      <c r="AI3064">
        <v>52065168</v>
      </c>
      <c r="AJ3064">
        <v>176740832</v>
      </c>
      <c r="AK3064">
        <v>28521804</v>
      </c>
      <c r="AL3064">
        <v>11347451</v>
      </c>
      <c r="AM3064">
        <v>457112512</v>
      </c>
      <c r="AN3064">
        <v>194231520</v>
      </c>
      <c r="AO3064">
        <v>66361996</v>
      </c>
      <c r="AP3064">
        <v>325589056</v>
      </c>
      <c r="AQ3064">
        <v>290347840</v>
      </c>
      <c r="AT3064">
        <v>1177</v>
      </c>
      <c r="AU3064">
        <v>0.58299999999999996</v>
      </c>
      <c r="AV3064">
        <v>5260</v>
      </c>
      <c r="AW3064">
        <v>0.22054199999999999</v>
      </c>
      <c r="AX3064">
        <v>0.48944799999999999</v>
      </c>
      <c r="AY3064">
        <v>8.0372799999999994E-2</v>
      </c>
      <c r="AZ3064">
        <v>40216.5</v>
      </c>
    </row>
    <row r="3065" spans="1:52">
      <c r="A3065">
        <v>2001</v>
      </c>
      <c r="B3065">
        <v>209542</v>
      </c>
      <c r="C3065" t="s">
        <v>345</v>
      </c>
      <c r="D3065" t="s">
        <v>307</v>
      </c>
      <c r="E3065">
        <f t="shared" si="47"/>
        <v>1</v>
      </c>
      <c r="F3065">
        <f>IF(ISNA(VLOOKUP(B3065,criteria!$U$2:$U$174,1,0)),0,1)</f>
        <v>1</v>
      </c>
      <c r="G3065">
        <v>0.87474659716188818</v>
      </c>
      <c r="H3065">
        <v>0.45836781989736797</v>
      </c>
      <c r="I3065">
        <v>6906</v>
      </c>
      <c r="J3065">
        <v>6041</v>
      </c>
      <c r="K3065">
        <v>2695</v>
      </c>
      <c r="L3065">
        <v>74</v>
      </c>
      <c r="M3065">
        <v>2769</v>
      </c>
      <c r="V3065">
        <v>102160080</v>
      </c>
      <c r="W3065">
        <v>87759832</v>
      </c>
      <c r="X3065">
        <v>5044373</v>
      </c>
      <c r="Y3065">
        <v>18552422</v>
      </c>
      <c r="Z3065">
        <v>142367936</v>
      </c>
      <c r="AA3065">
        <v>164403248</v>
      </c>
      <c r="AB3065">
        <v>22017344</v>
      </c>
      <c r="AC3065">
        <v>62819996</v>
      </c>
      <c r="AD3065">
        <v>317783232</v>
      </c>
      <c r="AE3065">
        <v>176122688</v>
      </c>
      <c r="AF3065">
        <v>555060352</v>
      </c>
      <c r="AG3065">
        <v>112698576</v>
      </c>
      <c r="AH3065">
        <v>151296224</v>
      </c>
      <c r="AI3065">
        <v>56484552</v>
      </c>
      <c r="AJ3065">
        <v>207780768</v>
      </c>
      <c r="AK3065">
        <v>27419186</v>
      </c>
      <c r="AL3065">
        <v>13392154</v>
      </c>
      <c r="AM3065">
        <v>500799360</v>
      </c>
      <c r="AN3065">
        <v>220811456</v>
      </c>
      <c r="AO3065">
        <v>76742720</v>
      </c>
      <c r="AR3065">
        <v>555060352</v>
      </c>
      <c r="AS3065">
        <v>500799360</v>
      </c>
      <c r="AT3065">
        <v>1076</v>
      </c>
      <c r="AU3065">
        <v>0.58699999999999997</v>
      </c>
      <c r="AV3065">
        <v>5508</v>
      </c>
      <c r="AW3065">
        <v>0.220775</v>
      </c>
      <c r="AX3065">
        <v>0.50313600000000003</v>
      </c>
      <c r="AY3065">
        <v>7.9112399999999999E-2</v>
      </c>
      <c r="AZ3065">
        <v>42101</v>
      </c>
    </row>
    <row r="3066" spans="1:52">
      <c r="A3066">
        <v>2002</v>
      </c>
      <c r="B3066">
        <v>209542</v>
      </c>
      <c r="C3066" t="s">
        <v>345</v>
      </c>
      <c r="D3066" t="s">
        <v>307</v>
      </c>
      <c r="E3066">
        <f t="shared" si="47"/>
        <v>1</v>
      </c>
      <c r="F3066">
        <f>IF(ISNA(VLOOKUP(B3066,criteria!$U$2:$U$174,1,0)),0,1)</f>
        <v>1</v>
      </c>
      <c r="G3066">
        <v>0.51196388261851011</v>
      </c>
      <c r="H3066">
        <v>0.91563786008230452</v>
      </c>
      <c r="I3066">
        <v>6645</v>
      </c>
      <c r="J3066">
        <v>3402</v>
      </c>
      <c r="K3066">
        <v>3013</v>
      </c>
      <c r="L3066">
        <v>102</v>
      </c>
      <c r="M3066">
        <v>3115</v>
      </c>
      <c r="V3066">
        <v>108620704</v>
      </c>
      <c r="W3066">
        <v>100963888</v>
      </c>
      <c r="X3066">
        <v>5037450</v>
      </c>
      <c r="Y3066">
        <v>14918212</v>
      </c>
      <c r="Z3066">
        <v>132978104</v>
      </c>
      <c r="AA3066">
        <v>160388128</v>
      </c>
      <c r="AB3066">
        <v>22885652</v>
      </c>
      <c r="AC3066">
        <v>29348184</v>
      </c>
      <c r="AD3066">
        <v>320640160</v>
      </c>
      <c r="AE3066">
        <v>176324160</v>
      </c>
      <c r="AF3066">
        <v>499735680</v>
      </c>
      <c r="AG3066">
        <v>118684240</v>
      </c>
      <c r="AH3066">
        <v>144321520</v>
      </c>
      <c r="AI3066">
        <v>48827032</v>
      </c>
      <c r="AJ3066">
        <v>193148544</v>
      </c>
      <c r="AK3066">
        <v>28929414</v>
      </c>
      <c r="AL3066">
        <v>13427434</v>
      </c>
      <c r="AM3066">
        <v>494074464</v>
      </c>
      <c r="AN3066">
        <v>229546688</v>
      </c>
      <c r="AO3066">
        <v>83875512</v>
      </c>
      <c r="AR3066">
        <v>499735680</v>
      </c>
      <c r="AS3066">
        <v>494074464</v>
      </c>
      <c r="AT3066">
        <v>1132</v>
      </c>
      <c r="AU3066">
        <v>0.60599999999999998</v>
      </c>
      <c r="AV3066">
        <v>5976</v>
      </c>
      <c r="AW3066">
        <v>0.21523500000000001</v>
      </c>
      <c r="AX3066">
        <v>0.51359699999999997</v>
      </c>
      <c r="AY3066">
        <v>7.8800999999999996E-2</v>
      </c>
      <c r="AZ3066">
        <v>42044.5</v>
      </c>
    </row>
    <row r="3067" spans="1:52">
      <c r="A3067">
        <v>2003</v>
      </c>
      <c r="B3067">
        <v>209542</v>
      </c>
      <c r="C3067" t="s">
        <v>345</v>
      </c>
      <c r="D3067" t="s">
        <v>307</v>
      </c>
      <c r="E3067">
        <f t="shared" si="47"/>
        <v>1</v>
      </c>
      <c r="F3067">
        <f>IF(ISNA(VLOOKUP(B3067,criteria!$U$2:$U$174,1,0)),0,1)</f>
        <v>1</v>
      </c>
      <c r="G3067">
        <v>0.75357081397349857</v>
      </c>
      <c r="H3067">
        <v>0.69833295272893359</v>
      </c>
      <c r="I3067">
        <v>5811</v>
      </c>
      <c r="J3067">
        <v>4379</v>
      </c>
      <c r="K3067">
        <v>2962</v>
      </c>
      <c r="L3067">
        <v>96</v>
      </c>
      <c r="M3067">
        <v>3058</v>
      </c>
      <c r="N3067">
        <v>97331</v>
      </c>
      <c r="O3067" t="s">
        <v>49</v>
      </c>
      <c r="V3067">
        <v>124171880</v>
      </c>
      <c r="W3067">
        <v>114304560</v>
      </c>
      <c r="X3067">
        <v>5109091</v>
      </c>
      <c r="Y3067">
        <v>9867650</v>
      </c>
      <c r="Z3067">
        <v>132878360</v>
      </c>
      <c r="AA3067">
        <v>156106592</v>
      </c>
      <c r="AB3067">
        <v>31971868</v>
      </c>
      <c r="AC3067">
        <v>27646452</v>
      </c>
      <c r="AD3067">
        <v>335656544</v>
      </c>
      <c r="AE3067">
        <v>179570816</v>
      </c>
      <c r="AF3067">
        <v>526633792</v>
      </c>
      <c r="AG3067">
        <v>124410384</v>
      </c>
      <c r="AH3067">
        <v>150712320</v>
      </c>
      <c r="AI3067">
        <v>44935540</v>
      </c>
      <c r="AJ3067">
        <v>195647856</v>
      </c>
      <c r="AK3067">
        <v>29958604</v>
      </c>
      <c r="AL3067">
        <v>14417509</v>
      </c>
      <c r="AM3067">
        <v>510101632</v>
      </c>
      <c r="AN3067">
        <v>230913552</v>
      </c>
      <c r="AO3067">
        <v>88234176</v>
      </c>
      <c r="AP3067">
        <v>165677088</v>
      </c>
      <c r="AQ3067">
        <v>178930496</v>
      </c>
      <c r="AR3067">
        <v>526633792</v>
      </c>
      <c r="AS3067">
        <v>510101632</v>
      </c>
      <c r="AT3067">
        <v>1334</v>
      </c>
      <c r="AU3067">
        <v>0.59799999999999998</v>
      </c>
      <c r="AV3067">
        <v>6336</v>
      </c>
      <c r="AW3067">
        <v>0.224663</v>
      </c>
      <c r="AX3067">
        <v>0.50657600000000003</v>
      </c>
      <c r="AY3067">
        <v>8.2314700000000005E-2</v>
      </c>
      <c r="AZ3067">
        <v>42400</v>
      </c>
    </row>
    <row r="3068" spans="1:52">
      <c r="A3068">
        <v>2004</v>
      </c>
      <c r="B3068">
        <v>209542</v>
      </c>
      <c r="C3068" t="s">
        <v>345</v>
      </c>
      <c r="D3068" t="s">
        <v>307</v>
      </c>
      <c r="E3068">
        <f t="shared" si="47"/>
        <v>1</v>
      </c>
      <c r="F3068">
        <f>IF(ISNA(VLOOKUP(B3068,criteria!$U$2:$U$174,1,0)),0,1)</f>
        <v>1</v>
      </c>
      <c r="G3068">
        <v>0.88110661268556001</v>
      </c>
      <c r="H3068">
        <v>0.45167713279215804</v>
      </c>
      <c r="I3068">
        <v>7410</v>
      </c>
      <c r="J3068">
        <v>6529</v>
      </c>
      <c r="K3068">
        <v>2867</v>
      </c>
      <c r="L3068">
        <v>82</v>
      </c>
      <c r="M3068">
        <v>2949</v>
      </c>
      <c r="N3068">
        <v>97331</v>
      </c>
      <c r="O3068" t="s">
        <v>49</v>
      </c>
      <c r="P3068" t="s">
        <v>50</v>
      </c>
      <c r="V3068">
        <v>137737152</v>
      </c>
      <c r="W3068">
        <v>125553336</v>
      </c>
      <c r="X3068">
        <v>4833685</v>
      </c>
      <c r="Y3068">
        <v>17561804</v>
      </c>
      <c r="Z3068">
        <v>141907456</v>
      </c>
      <c r="AA3068">
        <v>161238144</v>
      </c>
      <c r="AB3068">
        <v>33678700</v>
      </c>
      <c r="AC3068">
        <v>42421736</v>
      </c>
      <c r="AD3068">
        <v>364814976</v>
      </c>
      <c r="AE3068">
        <v>182774544</v>
      </c>
      <c r="AF3068">
        <v>567711872</v>
      </c>
      <c r="AG3068">
        <v>133711296</v>
      </c>
      <c r="AH3068">
        <v>156599696</v>
      </c>
      <c r="AI3068">
        <v>45720456</v>
      </c>
      <c r="AJ3068">
        <v>202320160</v>
      </c>
      <c r="AK3068">
        <v>32677964</v>
      </c>
      <c r="AL3068">
        <v>16346112</v>
      </c>
      <c r="AM3068">
        <v>558279424</v>
      </c>
      <c r="AN3068">
        <v>239472848</v>
      </c>
      <c r="AO3068">
        <v>97720968</v>
      </c>
      <c r="AP3068">
        <v>379559744</v>
      </c>
      <c r="AQ3068">
        <v>403925856</v>
      </c>
      <c r="AR3068">
        <v>567711872</v>
      </c>
      <c r="AS3068">
        <v>558279424</v>
      </c>
      <c r="AT3068">
        <v>1693</v>
      </c>
      <c r="AU3068">
        <v>0.61099999999999999</v>
      </c>
      <c r="AV3068">
        <v>6786</v>
      </c>
      <c r="AW3068">
        <v>0.23821999999999999</v>
      </c>
      <c r="AX3068">
        <v>0.50692899999999996</v>
      </c>
      <c r="AY3068">
        <v>8.0843899999999996E-2</v>
      </c>
      <c r="AZ3068">
        <v>42836</v>
      </c>
    </row>
    <row r="3069" spans="1:52">
      <c r="A3069">
        <v>2005</v>
      </c>
      <c r="B3069">
        <v>209542</v>
      </c>
      <c r="C3069" t="s">
        <v>308</v>
      </c>
      <c r="D3069" t="s">
        <v>307</v>
      </c>
      <c r="E3069">
        <f t="shared" si="47"/>
        <v>1</v>
      </c>
      <c r="F3069">
        <f>IF(ISNA(VLOOKUP(B3069,criteria!$U$2:$U$174,1,0)),0,1)</f>
        <v>1</v>
      </c>
      <c r="G3069">
        <v>0.89981205725025304</v>
      </c>
      <c r="H3069">
        <v>0.46401028277634959</v>
      </c>
      <c r="I3069">
        <v>6917</v>
      </c>
      <c r="J3069">
        <v>6224</v>
      </c>
      <c r="K3069">
        <v>2798</v>
      </c>
      <c r="L3069">
        <v>90</v>
      </c>
      <c r="M3069">
        <v>2888</v>
      </c>
      <c r="N3069">
        <v>97331</v>
      </c>
      <c r="O3069" t="s">
        <v>49</v>
      </c>
      <c r="P3069" t="s">
        <v>50</v>
      </c>
      <c r="Q3069" t="s">
        <v>51</v>
      </c>
      <c r="V3069">
        <v>122533960</v>
      </c>
      <c r="W3069">
        <v>112280832</v>
      </c>
      <c r="X3069">
        <v>5409340</v>
      </c>
      <c r="Y3069">
        <v>17505144</v>
      </c>
      <c r="Z3069">
        <v>151030464</v>
      </c>
      <c r="AA3069">
        <v>166564608</v>
      </c>
      <c r="AB3069">
        <v>36025128</v>
      </c>
      <c r="AC3069">
        <v>50147312</v>
      </c>
      <c r="AD3069">
        <v>384481440</v>
      </c>
      <c r="AE3069">
        <v>195535984</v>
      </c>
      <c r="AF3069">
        <v>607327360</v>
      </c>
      <c r="AG3069">
        <v>148207488</v>
      </c>
      <c r="AH3069">
        <v>173486816</v>
      </c>
      <c r="AI3069">
        <v>51419432</v>
      </c>
      <c r="AJ3069">
        <v>224906240</v>
      </c>
      <c r="AK3069">
        <v>39042244</v>
      </c>
      <c r="AL3069">
        <v>17860124</v>
      </c>
      <c r="AM3069">
        <v>609299520</v>
      </c>
      <c r="AN3069">
        <v>253709600</v>
      </c>
      <c r="AO3069">
        <v>115672616</v>
      </c>
      <c r="AP3069">
        <v>403925856</v>
      </c>
      <c r="AQ3069">
        <v>440042752</v>
      </c>
      <c r="AR3069">
        <v>607327360</v>
      </c>
      <c r="AS3069">
        <v>609299520</v>
      </c>
      <c r="AT3069">
        <v>1586</v>
      </c>
      <c r="AU3069">
        <v>0.59799999999999998</v>
      </c>
      <c r="AV3069">
        <v>6930</v>
      </c>
      <c r="AW3069">
        <v>0.24008099999999999</v>
      </c>
      <c r="AX3069">
        <v>0.51007400000000003</v>
      </c>
      <c r="AY3069">
        <v>8.6329799999999998E-2</v>
      </c>
      <c r="AZ3069">
        <v>43656</v>
      </c>
    </row>
    <row r="3070" spans="1:52">
      <c r="A3070">
        <v>2006</v>
      </c>
      <c r="B3070">
        <v>209542</v>
      </c>
      <c r="C3070" t="s">
        <v>308</v>
      </c>
      <c r="D3070" t="s">
        <v>307</v>
      </c>
      <c r="E3070">
        <f t="shared" si="47"/>
        <v>1</v>
      </c>
      <c r="F3070">
        <f>IF(ISNA(VLOOKUP(B3070,criteria!$U$2:$U$174,1,0)),0,1)</f>
        <v>1</v>
      </c>
      <c r="G3070">
        <v>0.92765567765567769</v>
      </c>
      <c r="H3070">
        <v>0.48124383020730505</v>
      </c>
      <c r="I3070">
        <v>6552</v>
      </c>
      <c r="J3070">
        <v>6078</v>
      </c>
      <c r="K3070">
        <v>2817</v>
      </c>
      <c r="L3070">
        <v>108</v>
      </c>
      <c r="M3070">
        <v>2925</v>
      </c>
      <c r="V3070">
        <v>130228568</v>
      </c>
      <c r="W3070">
        <v>119764184</v>
      </c>
      <c r="X3070">
        <v>5521606</v>
      </c>
      <c r="Y3070">
        <v>19760156</v>
      </c>
      <c r="Z3070">
        <v>143723296</v>
      </c>
      <c r="AA3070">
        <v>176316912</v>
      </c>
      <c r="AB3070">
        <v>43246136</v>
      </c>
      <c r="AC3070">
        <v>50524768</v>
      </c>
      <c r="AD3070">
        <v>392316224</v>
      </c>
      <c r="AE3070">
        <v>209795600</v>
      </c>
      <c r="AF3070">
        <v>622955712</v>
      </c>
      <c r="AG3070">
        <v>154194320</v>
      </c>
      <c r="AH3070">
        <v>174177392</v>
      </c>
      <c r="AI3070">
        <v>54284300</v>
      </c>
      <c r="AJ3070">
        <v>228461696</v>
      </c>
      <c r="AK3070">
        <v>37157788</v>
      </c>
      <c r="AL3070">
        <v>17645920</v>
      </c>
      <c r="AM3070">
        <v>625688448</v>
      </c>
      <c r="AN3070">
        <v>266002768</v>
      </c>
      <c r="AO3070">
        <v>119797752</v>
      </c>
      <c r="AP3070">
        <v>397882752</v>
      </c>
      <c r="AQ3070">
        <v>457053760</v>
      </c>
      <c r="AR3070">
        <v>622955712</v>
      </c>
      <c r="AS3070">
        <v>625688448</v>
      </c>
      <c r="AT3070">
        <v>1814</v>
      </c>
      <c r="AU3070">
        <v>0.60799999999999998</v>
      </c>
      <c r="AV3070">
        <v>7344</v>
      </c>
      <c r="AW3070">
        <v>0.25222499999999998</v>
      </c>
      <c r="AX3070">
        <v>0.51610900000000004</v>
      </c>
      <c r="AY3070">
        <v>9.3433600000000006E-2</v>
      </c>
      <c r="AZ3070">
        <v>44396.5</v>
      </c>
    </row>
    <row r="3071" spans="1:52">
      <c r="A3071">
        <v>2007</v>
      </c>
      <c r="B3071">
        <v>209542</v>
      </c>
      <c r="C3071" t="s">
        <v>308</v>
      </c>
      <c r="D3071" t="s">
        <v>307</v>
      </c>
      <c r="E3071">
        <f t="shared" si="47"/>
        <v>1</v>
      </c>
      <c r="F3071">
        <f>IF(ISNA(VLOOKUP(B3071,criteria!$U$2:$U$174,1,0)),0,1)</f>
        <v>1</v>
      </c>
      <c r="G3071">
        <v>0.9239836950534317</v>
      </c>
      <c r="H3071">
        <v>0.35876952426374148</v>
      </c>
      <c r="I3071">
        <v>9077</v>
      </c>
      <c r="J3071">
        <v>8387</v>
      </c>
      <c r="K3071">
        <v>2902</v>
      </c>
      <c r="L3071">
        <v>107</v>
      </c>
      <c r="M3071">
        <v>3009</v>
      </c>
      <c r="V3071">
        <v>137977552</v>
      </c>
      <c r="W3071">
        <v>125709744</v>
      </c>
      <c r="X3071">
        <v>5849444</v>
      </c>
      <c r="Y3071">
        <v>16812770</v>
      </c>
      <c r="Z3071">
        <v>152969920</v>
      </c>
      <c r="AA3071">
        <v>201208528</v>
      </c>
      <c r="AB3071">
        <v>46209368</v>
      </c>
      <c r="AC3071">
        <v>28679804</v>
      </c>
      <c r="AD3071">
        <v>398493472</v>
      </c>
      <c r="AE3071">
        <v>250641088</v>
      </c>
      <c r="AF3071">
        <v>690336704</v>
      </c>
      <c r="AG3071">
        <v>157203632</v>
      </c>
      <c r="AH3071">
        <v>171631904</v>
      </c>
      <c r="AI3071">
        <v>55622996</v>
      </c>
      <c r="AJ3071">
        <v>227254896</v>
      </c>
      <c r="AK3071">
        <v>38707364</v>
      </c>
      <c r="AL3071">
        <v>18983840</v>
      </c>
      <c r="AM3071">
        <v>650912064</v>
      </c>
      <c r="AN3071">
        <v>274721536</v>
      </c>
      <c r="AO3071">
        <v>122718872</v>
      </c>
      <c r="AP3071">
        <v>494076736</v>
      </c>
      <c r="AQ3071">
        <v>476061856</v>
      </c>
      <c r="AR3071">
        <v>690336704</v>
      </c>
      <c r="AS3071">
        <v>650912064</v>
      </c>
      <c r="AT3071">
        <v>1775</v>
      </c>
      <c r="AU3071">
        <v>0.62</v>
      </c>
      <c r="AV3071">
        <v>7566</v>
      </c>
      <c r="AW3071">
        <v>0.255411</v>
      </c>
      <c r="AX3071">
        <v>0.50750399999999996</v>
      </c>
      <c r="AY3071">
        <v>8.9610400000000007E-2</v>
      </c>
      <c r="AZ3071">
        <v>46550.5</v>
      </c>
    </row>
    <row r="3072" spans="1:52">
      <c r="A3072">
        <v>2008</v>
      </c>
      <c r="B3072">
        <v>209542</v>
      </c>
      <c r="C3072" t="s">
        <v>308</v>
      </c>
      <c r="D3072" t="s">
        <v>307</v>
      </c>
      <c r="E3072">
        <f t="shared" si="47"/>
        <v>1</v>
      </c>
      <c r="F3072">
        <f>IF(ISNA(VLOOKUP(B3072,criteria!$U$2:$U$174,1,0)),0,1)</f>
        <v>1</v>
      </c>
      <c r="G3072">
        <v>0.85544238556878149</v>
      </c>
      <c r="H3072">
        <v>0.45058097833883232</v>
      </c>
      <c r="I3072">
        <v>8149</v>
      </c>
      <c r="J3072">
        <v>6971</v>
      </c>
      <c r="K3072">
        <v>2974</v>
      </c>
      <c r="L3072">
        <v>167</v>
      </c>
      <c r="M3072">
        <v>3141</v>
      </c>
      <c r="N3072">
        <v>97331</v>
      </c>
      <c r="O3072" t="s">
        <v>49</v>
      </c>
      <c r="P3072" t="s">
        <v>50</v>
      </c>
      <c r="Q3072" t="s">
        <v>54</v>
      </c>
      <c r="V3072">
        <v>161333376</v>
      </c>
      <c r="W3072">
        <v>132258008</v>
      </c>
      <c r="X3072">
        <v>5266457</v>
      </c>
      <c r="Y3072">
        <v>25083440</v>
      </c>
      <c r="Z3072">
        <v>155730864</v>
      </c>
      <c r="AA3072">
        <v>177948064</v>
      </c>
      <c r="AB3072">
        <v>41894852</v>
      </c>
      <c r="AC3072">
        <v>36795456</v>
      </c>
      <c r="AD3072">
        <v>424597408</v>
      </c>
      <c r="AE3072">
        <v>238750128</v>
      </c>
      <c r="AF3072">
        <v>715615936</v>
      </c>
      <c r="AG3072">
        <v>169897536</v>
      </c>
      <c r="AH3072">
        <v>192394592</v>
      </c>
      <c r="AI3072">
        <v>61164688</v>
      </c>
      <c r="AJ3072">
        <v>253559280</v>
      </c>
      <c r="AK3072">
        <v>44212696</v>
      </c>
      <c r="AL3072">
        <v>22029768</v>
      </c>
      <c r="AM3072">
        <v>704933120</v>
      </c>
      <c r="AN3072">
        <v>301234848</v>
      </c>
      <c r="AO3072">
        <v>138442784</v>
      </c>
      <c r="AP3072">
        <v>476061856</v>
      </c>
      <c r="AQ3072">
        <v>469192576</v>
      </c>
      <c r="AR3072">
        <v>715615936</v>
      </c>
      <c r="AS3072">
        <v>704933120</v>
      </c>
      <c r="AT3072">
        <v>1731</v>
      </c>
      <c r="AU3072">
        <v>0.60499999999999998</v>
      </c>
      <c r="AV3072">
        <v>8208</v>
      </c>
      <c r="AW3072">
        <v>0.25334099999999998</v>
      </c>
      <c r="AX3072">
        <v>0.49781799999999998</v>
      </c>
      <c r="AY3072">
        <v>9.2173400000000003E-2</v>
      </c>
      <c r="AZ3072">
        <v>48553</v>
      </c>
    </row>
    <row r="3073" spans="1:52">
      <c r="A3073">
        <v>2009</v>
      </c>
      <c r="B3073">
        <v>209542</v>
      </c>
      <c r="C3073" t="s">
        <v>308</v>
      </c>
      <c r="D3073" t="s">
        <v>307</v>
      </c>
      <c r="E3073">
        <f t="shared" si="47"/>
        <v>1</v>
      </c>
      <c r="F3073">
        <f>IF(ISNA(VLOOKUP(B3073,criteria!$U$2:$U$174,1,0)),0,1)</f>
        <v>1</v>
      </c>
      <c r="G3073">
        <v>0.84143518518518523</v>
      </c>
      <c r="H3073">
        <v>0.43892709766162313</v>
      </c>
      <c r="I3073">
        <v>8640</v>
      </c>
      <c r="J3073">
        <v>7270</v>
      </c>
      <c r="K3073">
        <v>3007</v>
      </c>
      <c r="L3073">
        <v>184</v>
      </c>
      <c r="M3073">
        <v>3191</v>
      </c>
      <c r="N3073">
        <v>97331</v>
      </c>
      <c r="O3073" t="s">
        <v>49</v>
      </c>
      <c r="P3073" t="s">
        <v>50</v>
      </c>
      <c r="Q3073" t="s">
        <v>54</v>
      </c>
      <c r="R3073">
        <v>-123.28100000000001</v>
      </c>
      <c r="S3073">
        <v>44.565399999999997</v>
      </c>
      <c r="V3073">
        <v>188619264</v>
      </c>
      <c r="W3073">
        <v>152580800</v>
      </c>
      <c r="X3073">
        <v>6367747</v>
      </c>
      <c r="Y3073">
        <v>22781014</v>
      </c>
      <c r="Z3073">
        <v>177487840</v>
      </c>
      <c r="AA3073">
        <v>182158112</v>
      </c>
      <c r="AB3073">
        <v>46692168</v>
      </c>
      <c r="AC3073">
        <v>40182860</v>
      </c>
      <c r="AD3073">
        <v>461156224</v>
      </c>
      <c r="AE3073">
        <v>263901744</v>
      </c>
      <c r="AF3073">
        <v>749060864</v>
      </c>
      <c r="AG3073">
        <v>174037824</v>
      </c>
      <c r="AH3073">
        <v>207101184</v>
      </c>
      <c r="AI3073">
        <v>57565832</v>
      </c>
      <c r="AJ3073">
        <v>264667008</v>
      </c>
      <c r="AK3073">
        <v>45424172</v>
      </c>
      <c r="AL3073">
        <v>23186604</v>
      </c>
      <c r="AM3073">
        <v>698912448</v>
      </c>
      <c r="AN3073">
        <v>307400416</v>
      </c>
      <c r="AO3073">
        <v>131842400</v>
      </c>
      <c r="AP3073">
        <v>469192576</v>
      </c>
      <c r="AQ3073">
        <v>372275232</v>
      </c>
      <c r="AR3073">
        <v>749060864</v>
      </c>
      <c r="AS3073">
        <v>698912448</v>
      </c>
      <c r="AT3073">
        <v>1688</v>
      </c>
      <c r="AU3073">
        <v>0.60199999999999998</v>
      </c>
      <c r="AV3073">
        <v>8352</v>
      </c>
      <c r="AW3073">
        <v>0.26533099999999998</v>
      </c>
      <c r="AX3073">
        <v>0.51162200000000002</v>
      </c>
      <c r="AY3073">
        <v>9.4213599999999995E-2</v>
      </c>
      <c r="AZ3073">
        <v>48163</v>
      </c>
    </row>
    <row r="3074" spans="1:52">
      <c r="A3074">
        <v>2010</v>
      </c>
      <c r="B3074">
        <v>209542</v>
      </c>
      <c r="C3074" t="s">
        <v>308</v>
      </c>
      <c r="D3074" t="s">
        <v>307</v>
      </c>
      <c r="E3074">
        <f t="shared" ref="E3074:E3137" si="48">IF(M3074&gt;999,1,0)</f>
        <v>1</v>
      </c>
      <c r="F3074">
        <f>IF(ISNA(VLOOKUP(B3074,criteria!$U$2:$U$174,1,0)),0,1)</f>
        <v>1</v>
      </c>
      <c r="G3074">
        <v>0.82469209376241559</v>
      </c>
      <c r="H3074">
        <v>0.42225701553655304</v>
      </c>
      <c r="I3074">
        <v>10068</v>
      </c>
      <c r="J3074">
        <v>8303</v>
      </c>
      <c r="K3074">
        <v>3315</v>
      </c>
      <c r="L3074">
        <v>191</v>
      </c>
      <c r="M3074">
        <v>3506</v>
      </c>
      <c r="N3074">
        <v>97331</v>
      </c>
      <c r="O3074" t="s">
        <v>49</v>
      </c>
      <c r="P3074" t="s">
        <v>50</v>
      </c>
      <c r="Q3074" t="s">
        <v>54</v>
      </c>
      <c r="R3074">
        <v>-123.28100000000001</v>
      </c>
      <c r="S3074">
        <v>44.565399999999997</v>
      </c>
      <c r="V3074">
        <v>222626048</v>
      </c>
      <c r="W3074">
        <v>180758976</v>
      </c>
      <c r="X3074">
        <v>6762168</v>
      </c>
      <c r="Y3074">
        <v>22261590</v>
      </c>
      <c r="Z3074">
        <v>179863232</v>
      </c>
      <c r="AA3074">
        <v>178389312</v>
      </c>
      <c r="AB3074">
        <v>39125408</v>
      </c>
      <c r="AC3074">
        <v>48694904</v>
      </c>
      <c r="AD3074">
        <v>485649920</v>
      </c>
      <c r="AE3074">
        <v>282883392</v>
      </c>
      <c r="AF3074">
        <v>791822464</v>
      </c>
      <c r="AG3074">
        <v>193321184</v>
      </c>
      <c r="AH3074">
        <v>188147472</v>
      </c>
      <c r="AI3074">
        <v>90173296</v>
      </c>
      <c r="AJ3074">
        <v>278320768</v>
      </c>
      <c r="AK3074">
        <v>52667636</v>
      </c>
      <c r="AL3074">
        <v>24256772</v>
      </c>
      <c r="AM3074">
        <v>763651072</v>
      </c>
      <c r="AN3074">
        <v>322031776</v>
      </c>
      <c r="AO3074">
        <v>144430784</v>
      </c>
      <c r="AP3074">
        <v>372275232</v>
      </c>
      <c r="AQ3074">
        <v>403217312</v>
      </c>
      <c r="AR3074">
        <v>791822464</v>
      </c>
      <c r="AS3074">
        <v>763651072</v>
      </c>
      <c r="AT3074">
        <v>1719</v>
      </c>
      <c r="AU3074">
        <v>0.61</v>
      </c>
      <c r="AV3074">
        <v>9168</v>
      </c>
      <c r="AW3074">
        <v>0.27883599999999997</v>
      </c>
      <c r="AX3074">
        <v>0.51860399999999995</v>
      </c>
      <c r="AY3074">
        <v>9.9037E-2</v>
      </c>
      <c r="AZ3074">
        <v>47386</v>
      </c>
    </row>
    <row r="3075" spans="1:52">
      <c r="A3075">
        <v>2011</v>
      </c>
      <c r="B3075">
        <v>209542</v>
      </c>
      <c r="C3075" t="s">
        <v>308</v>
      </c>
      <c r="D3075" t="s">
        <v>307</v>
      </c>
      <c r="E3075">
        <f t="shared" si="48"/>
        <v>1</v>
      </c>
      <c r="F3075">
        <f>IF(ISNA(VLOOKUP(B3075,criteria!$U$2:$U$174,1,0)),0,1)</f>
        <v>1</v>
      </c>
      <c r="G3075">
        <v>0.81107805390269516</v>
      </c>
      <c r="H3075">
        <v>0.39874851656057825</v>
      </c>
      <c r="I3075">
        <v>11428</v>
      </c>
      <c r="J3075">
        <v>9269</v>
      </c>
      <c r="K3075">
        <v>3481</v>
      </c>
      <c r="L3075">
        <v>215</v>
      </c>
      <c r="M3075">
        <v>3696</v>
      </c>
      <c r="T3075">
        <v>4.2000000000000003E-2</v>
      </c>
      <c r="U3075">
        <v>3460</v>
      </c>
      <c r="V3075">
        <v>253079616</v>
      </c>
      <c r="W3075">
        <v>202573104</v>
      </c>
      <c r="X3075">
        <v>7047003</v>
      </c>
      <c r="Y3075">
        <v>22547360</v>
      </c>
      <c r="Z3075">
        <v>202736032</v>
      </c>
      <c r="AA3075">
        <v>172110992</v>
      </c>
      <c r="AB3075">
        <v>42709968</v>
      </c>
      <c r="AC3075">
        <v>22318740</v>
      </c>
      <c r="AD3075">
        <v>543148032</v>
      </c>
      <c r="AE3075">
        <v>243554944</v>
      </c>
      <c r="AF3075">
        <v>819971840</v>
      </c>
      <c r="AG3075">
        <v>219172656</v>
      </c>
      <c r="AH3075">
        <v>196624176</v>
      </c>
      <c r="AI3075">
        <v>92676504</v>
      </c>
      <c r="AJ3075">
        <v>289300672</v>
      </c>
      <c r="AK3075">
        <v>60064820</v>
      </c>
      <c r="AL3075">
        <v>27462028</v>
      </c>
      <c r="AM3075">
        <v>826649152</v>
      </c>
      <c r="AN3075">
        <v>344559360</v>
      </c>
      <c r="AO3075">
        <v>166525056</v>
      </c>
      <c r="AP3075">
        <v>403217312</v>
      </c>
      <c r="AQ3075">
        <v>465961056</v>
      </c>
      <c r="AR3075">
        <v>819971840</v>
      </c>
      <c r="AS3075">
        <v>826649152</v>
      </c>
      <c r="AT3075">
        <v>1765</v>
      </c>
      <c r="AU3075">
        <v>0.60899999999999999</v>
      </c>
      <c r="AV3075">
        <v>9444</v>
      </c>
      <c r="AW3075">
        <v>0.30604399999999998</v>
      </c>
      <c r="AX3075">
        <v>0.51221300000000003</v>
      </c>
      <c r="AY3075">
        <v>0.114159</v>
      </c>
      <c r="AZ3075">
        <v>44928</v>
      </c>
    </row>
    <row r="3076" spans="1:52">
      <c r="A3076">
        <v>2012</v>
      </c>
      <c r="B3076">
        <v>209542</v>
      </c>
      <c r="C3076" t="s">
        <v>308</v>
      </c>
      <c r="D3076" t="s">
        <v>307</v>
      </c>
      <c r="E3076">
        <f t="shared" si="48"/>
        <v>1</v>
      </c>
      <c r="F3076">
        <f>IF(ISNA(VLOOKUP(B3076,criteria!$U$2:$U$174,1,0)),0,1)</f>
        <v>1</v>
      </c>
      <c r="G3076">
        <v>0.77650241862753133</v>
      </c>
      <c r="H3076">
        <v>0.37018266286558971</v>
      </c>
      <c r="I3076">
        <v>12197</v>
      </c>
      <c r="J3076">
        <v>9471</v>
      </c>
      <c r="K3076">
        <v>3339</v>
      </c>
      <c r="L3076">
        <v>167</v>
      </c>
      <c r="M3076">
        <v>3506</v>
      </c>
      <c r="T3076">
        <v>6.0999999999999999E-2</v>
      </c>
      <c r="U3076">
        <v>3579</v>
      </c>
      <c r="V3076">
        <v>286842880</v>
      </c>
      <c r="W3076">
        <v>228436160</v>
      </c>
      <c r="X3076">
        <v>7323942</v>
      </c>
      <c r="Y3076">
        <v>21448872</v>
      </c>
      <c r="Z3076">
        <v>203760048</v>
      </c>
      <c r="AA3076">
        <v>177205984</v>
      </c>
      <c r="AB3076">
        <v>45548828</v>
      </c>
      <c r="AC3076">
        <v>11835439</v>
      </c>
      <c r="AD3076">
        <v>583200512</v>
      </c>
      <c r="AE3076">
        <v>259000176</v>
      </c>
      <c r="AF3076">
        <v>878793600</v>
      </c>
      <c r="AG3076">
        <v>246617312</v>
      </c>
      <c r="AH3076">
        <v>202709552</v>
      </c>
      <c r="AI3076">
        <v>85288544</v>
      </c>
      <c r="AJ3076">
        <v>287998080</v>
      </c>
      <c r="AK3076">
        <v>63914756</v>
      </c>
      <c r="AL3076">
        <v>28640802</v>
      </c>
      <c r="AM3076">
        <v>878282944</v>
      </c>
      <c r="AN3076">
        <v>368243744</v>
      </c>
      <c r="AO3076">
        <v>174967536</v>
      </c>
      <c r="AP3076">
        <v>435166048</v>
      </c>
      <c r="AQ3076">
        <v>478592800</v>
      </c>
      <c r="AR3076">
        <v>878793600</v>
      </c>
      <c r="AS3076">
        <v>878282944</v>
      </c>
      <c r="AT3076">
        <v>1828</v>
      </c>
      <c r="AU3076">
        <v>0.61499999999999999</v>
      </c>
      <c r="AW3076">
        <v>0.332625</v>
      </c>
      <c r="AX3076">
        <v>0.51163000000000003</v>
      </c>
      <c r="AY3076">
        <v>0.12510099999999999</v>
      </c>
      <c r="AZ3076">
        <v>42844.5</v>
      </c>
    </row>
    <row r="3077" spans="1:52">
      <c r="A3077">
        <v>2013</v>
      </c>
      <c r="B3077">
        <v>209542</v>
      </c>
      <c r="C3077" t="s">
        <v>308</v>
      </c>
      <c r="D3077" t="s">
        <v>307</v>
      </c>
      <c r="E3077">
        <f t="shared" si="48"/>
        <v>1</v>
      </c>
      <c r="F3077">
        <f>IF(ISNA(VLOOKUP(B3077,criteria!$U$2:$U$174,1,0)),0,1)</f>
        <v>1</v>
      </c>
      <c r="G3077">
        <v>0.78935073304333814</v>
      </c>
      <c r="H3077">
        <v>0.35881212368609045</v>
      </c>
      <c r="I3077">
        <v>12414</v>
      </c>
      <c r="J3077">
        <v>9799</v>
      </c>
      <c r="K3077">
        <v>3324</v>
      </c>
      <c r="L3077">
        <v>192</v>
      </c>
      <c r="M3077">
        <v>3516</v>
      </c>
      <c r="N3077">
        <v>97331</v>
      </c>
      <c r="O3077" t="s">
        <v>49</v>
      </c>
      <c r="P3077" t="s">
        <v>50</v>
      </c>
      <c r="Q3077" t="s">
        <v>54</v>
      </c>
      <c r="R3077">
        <v>-123.27500000000001</v>
      </c>
      <c r="S3077">
        <v>44.5627</v>
      </c>
      <c r="T3077">
        <v>0.05</v>
      </c>
      <c r="U3077">
        <v>3976</v>
      </c>
      <c r="V3077">
        <v>321715232</v>
      </c>
      <c r="W3077">
        <v>263974816</v>
      </c>
      <c r="X3077">
        <v>8195298</v>
      </c>
      <c r="Y3077">
        <v>25042500</v>
      </c>
      <c r="Z3077">
        <v>200257808</v>
      </c>
      <c r="AA3077">
        <v>191910608</v>
      </c>
      <c r="AB3077">
        <v>48168820</v>
      </c>
      <c r="AC3077">
        <v>9995639</v>
      </c>
      <c r="AD3077">
        <v>620066624</v>
      </c>
      <c r="AE3077">
        <v>274056544</v>
      </c>
      <c r="AF3077">
        <v>936324416</v>
      </c>
      <c r="AG3077">
        <v>273358112</v>
      </c>
      <c r="AH3077">
        <v>201592000</v>
      </c>
      <c r="AI3077">
        <v>87278800</v>
      </c>
      <c r="AJ3077">
        <v>288870784</v>
      </c>
      <c r="AK3077">
        <v>69451072</v>
      </c>
      <c r="AL3077">
        <v>29575288</v>
      </c>
      <c r="AM3077">
        <v>945928064</v>
      </c>
      <c r="AN3077">
        <v>394183488</v>
      </c>
      <c r="AO3077">
        <v>191118672</v>
      </c>
      <c r="AP3077">
        <v>478592800</v>
      </c>
      <c r="AQ3077">
        <v>573311680</v>
      </c>
      <c r="AR3077">
        <v>936324416</v>
      </c>
      <c r="AS3077">
        <v>945928064</v>
      </c>
      <c r="AT3077">
        <v>1896</v>
      </c>
      <c r="AU3077">
        <v>0.63100000000000001</v>
      </c>
      <c r="AW3077">
        <v>0.33671600000000002</v>
      </c>
      <c r="AX3077">
        <v>0.50861999999999996</v>
      </c>
      <c r="AY3077">
        <v>0.121269</v>
      </c>
      <c r="AZ3077">
        <v>43261</v>
      </c>
    </row>
    <row r="3078" spans="1:52">
      <c r="A3078">
        <v>2014</v>
      </c>
      <c r="B3078">
        <v>209542</v>
      </c>
      <c r="C3078" t="s">
        <v>308</v>
      </c>
      <c r="D3078" t="s">
        <v>307</v>
      </c>
      <c r="E3078">
        <f t="shared" si="48"/>
        <v>1</v>
      </c>
      <c r="F3078">
        <f>IF(ISNA(VLOOKUP(B3078,criteria!$U$2:$U$174,1,0)),0,1)</f>
        <v>1</v>
      </c>
      <c r="G3078">
        <v>0.77755738169453104</v>
      </c>
      <c r="H3078">
        <v>0.33873906705539358</v>
      </c>
      <c r="I3078">
        <v>14116</v>
      </c>
      <c r="J3078">
        <v>10976</v>
      </c>
      <c r="K3078">
        <v>3453</v>
      </c>
      <c r="L3078">
        <v>265</v>
      </c>
      <c r="M3078">
        <v>3718</v>
      </c>
      <c r="T3078">
        <v>3.9E-2</v>
      </c>
      <c r="U3078">
        <v>4678</v>
      </c>
      <c r="V3078">
        <v>347316352</v>
      </c>
      <c r="W3078">
        <v>287703072</v>
      </c>
      <c r="X3078">
        <v>8502015</v>
      </c>
      <c r="Y3078">
        <v>26258796</v>
      </c>
      <c r="Z3078">
        <v>216110928</v>
      </c>
      <c r="AA3078">
        <v>207010160</v>
      </c>
      <c r="AB3078">
        <v>54577468</v>
      </c>
      <c r="AC3078">
        <v>12235592</v>
      </c>
      <c r="AD3078">
        <v>688177472</v>
      </c>
      <c r="AE3078">
        <v>289888832</v>
      </c>
      <c r="AF3078">
        <v>1056203776</v>
      </c>
      <c r="AG3078">
        <v>268647328</v>
      </c>
      <c r="AH3078">
        <v>203100896</v>
      </c>
      <c r="AI3078">
        <v>91707168</v>
      </c>
      <c r="AJ3078">
        <v>294808064</v>
      </c>
      <c r="AK3078">
        <v>67833680</v>
      </c>
      <c r="AL3078">
        <v>30320304</v>
      </c>
      <c r="AM3078">
        <v>938777920</v>
      </c>
      <c r="AN3078">
        <v>426093856</v>
      </c>
      <c r="AO3078">
        <v>146670432</v>
      </c>
      <c r="AP3078">
        <v>573311680</v>
      </c>
      <c r="AQ3078">
        <v>569977664</v>
      </c>
      <c r="AR3078">
        <v>1056203776</v>
      </c>
      <c r="AS3078">
        <v>938777920</v>
      </c>
      <c r="AT3078">
        <v>2131</v>
      </c>
      <c r="AU3078">
        <v>0.64300000000000002</v>
      </c>
      <c r="AW3078">
        <v>0.34281800000000001</v>
      </c>
      <c r="AX3078">
        <v>0.50782700000000003</v>
      </c>
      <c r="AY3078">
        <v>0.12296899999999999</v>
      </c>
      <c r="AZ3078">
        <v>43104</v>
      </c>
    </row>
    <row r="3079" spans="1:52">
      <c r="A3079">
        <v>2015</v>
      </c>
      <c r="B3079">
        <v>209542</v>
      </c>
      <c r="C3079" t="s">
        <v>308</v>
      </c>
      <c r="D3079" t="s">
        <v>307</v>
      </c>
      <c r="E3079">
        <f t="shared" si="48"/>
        <v>1</v>
      </c>
      <c r="F3079">
        <f>IF(ISNA(VLOOKUP(B3079,criteria!$U$2:$U$174,1,0)),0,1)</f>
        <v>1</v>
      </c>
      <c r="G3079">
        <v>0.7836107554417413</v>
      </c>
      <c r="H3079">
        <v>0.32616194625998546</v>
      </c>
      <c r="I3079">
        <v>14058</v>
      </c>
      <c r="J3079">
        <v>11016</v>
      </c>
      <c r="K3079">
        <v>3340</v>
      </c>
      <c r="L3079">
        <v>253</v>
      </c>
      <c r="M3079">
        <v>3593</v>
      </c>
      <c r="N3079">
        <v>97331</v>
      </c>
      <c r="O3079" t="s">
        <v>49</v>
      </c>
      <c r="P3079" t="s">
        <v>50</v>
      </c>
      <c r="Q3079" t="s">
        <v>54</v>
      </c>
      <c r="R3079">
        <v>-123.27500000000001</v>
      </c>
      <c r="S3079">
        <v>44.5627</v>
      </c>
      <c r="T3079">
        <v>3.5999999999999997E-2</v>
      </c>
      <c r="U3079">
        <v>5176</v>
      </c>
      <c r="V3079">
        <v>366154528</v>
      </c>
      <c r="W3079">
        <v>302949184</v>
      </c>
      <c r="X3079">
        <v>10004862</v>
      </c>
      <c r="Y3079">
        <v>26507716</v>
      </c>
      <c r="Z3079">
        <v>220030656</v>
      </c>
      <c r="AA3079">
        <v>227891536</v>
      </c>
      <c r="AB3079">
        <v>53750612</v>
      </c>
      <c r="AC3079">
        <v>9739788</v>
      </c>
      <c r="AD3079">
        <v>720299904</v>
      </c>
      <c r="AE3079">
        <v>307360576</v>
      </c>
      <c r="AF3079">
        <v>1096487424</v>
      </c>
      <c r="AG3079">
        <v>308492864</v>
      </c>
      <c r="AH3079">
        <v>217396832</v>
      </c>
      <c r="AI3079">
        <v>108070688</v>
      </c>
      <c r="AJ3079">
        <v>325467520</v>
      </c>
      <c r="AK3079">
        <v>84744392</v>
      </c>
      <c r="AL3079">
        <v>33487600</v>
      </c>
      <c r="AM3079">
        <v>1113084160</v>
      </c>
      <c r="AN3079">
        <v>444944736</v>
      </c>
      <c r="AO3079">
        <v>298381856</v>
      </c>
      <c r="AP3079">
        <v>569977664</v>
      </c>
      <c r="AQ3079">
        <v>562770304</v>
      </c>
      <c r="AR3079">
        <v>1096487424</v>
      </c>
      <c r="AS3079">
        <v>1113084160</v>
      </c>
      <c r="AT3079">
        <v>2204</v>
      </c>
      <c r="AU3079">
        <v>0.63300000000000001</v>
      </c>
      <c r="AW3079">
        <v>0.35117799999999999</v>
      </c>
      <c r="AX3079">
        <v>0.50851900000000005</v>
      </c>
      <c r="AY3079">
        <v>0.124422</v>
      </c>
      <c r="AZ3079">
        <v>42539</v>
      </c>
    </row>
    <row r="3080" spans="1:52">
      <c r="A3080">
        <v>2016</v>
      </c>
      <c r="B3080">
        <v>209542</v>
      </c>
      <c r="C3080" t="s">
        <v>308</v>
      </c>
      <c r="D3080" t="s">
        <v>307</v>
      </c>
      <c r="E3080">
        <f t="shared" si="48"/>
        <v>1</v>
      </c>
      <c r="F3080">
        <f>IF(ISNA(VLOOKUP(B3080,criteria!$U$2:$U$174,1,0)),0,1)</f>
        <v>1</v>
      </c>
      <c r="G3080">
        <v>0.77478588557725248</v>
      </c>
      <c r="H3080">
        <v>0.3372833392288645</v>
      </c>
      <c r="I3080">
        <v>14595</v>
      </c>
      <c r="J3080">
        <v>11308</v>
      </c>
      <c r="K3080">
        <v>3523</v>
      </c>
      <c r="L3080">
        <v>291</v>
      </c>
      <c r="M3080">
        <v>3814</v>
      </c>
      <c r="T3080">
        <v>3.7999999999999999E-2</v>
      </c>
      <c r="U3080">
        <v>5582</v>
      </c>
      <c r="V3080">
        <v>382499968</v>
      </c>
      <c r="W3080">
        <v>316309792</v>
      </c>
      <c r="X3080">
        <v>10948654</v>
      </c>
      <c r="Y3080">
        <v>25916410</v>
      </c>
      <c r="Z3080">
        <v>226175680</v>
      </c>
      <c r="AA3080">
        <v>241295936</v>
      </c>
      <c r="AB3080">
        <v>52591400</v>
      </c>
      <c r="AC3080">
        <v>13744142</v>
      </c>
      <c r="AD3080">
        <v>767633536</v>
      </c>
      <c r="AE3080">
        <v>316359488</v>
      </c>
      <c r="AF3080">
        <v>1133887232</v>
      </c>
      <c r="AG3080">
        <v>301795808</v>
      </c>
      <c r="AH3080">
        <v>215897600</v>
      </c>
      <c r="AI3080">
        <v>111773064</v>
      </c>
      <c r="AJ3080">
        <v>327670656</v>
      </c>
      <c r="AK3080">
        <v>82921264</v>
      </c>
      <c r="AL3080">
        <v>35251320</v>
      </c>
      <c r="AM3080">
        <v>1120304768</v>
      </c>
      <c r="AN3080">
        <v>464620480</v>
      </c>
      <c r="AO3080">
        <v>255770320</v>
      </c>
      <c r="AP3080">
        <v>562770304</v>
      </c>
      <c r="AQ3080">
        <v>624462528</v>
      </c>
      <c r="AR3080">
        <v>1133887232</v>
      </c>
      <c r="AS3080">
        <v>1120304768</v>
      </c>
      <c r="AT3080">
        <v>2179</v>
      </c>
      <c r="AU3080">
        <v>0.65300000000000002</v>
      </c>
      <c r="AW3080">
        <v>0.34614899999999998</v>
      </c>
      <c r="AX3080">
        <v>0.50835600000000003</v>
      </c>
      <c r="AY3080">
        <v>0.11546099999999999</v>
      </c>
      <c r="AZ3080">
        <v>44450</v>
      </c>
    </row>
    <row r="3081" spans="1:52">
      <c r="A3081">
        <v>2017</v>
      </c>
      <c r="B3081">
        <v>209542</v>
      </c>
      <c r="C3081" t="s">
        <v>308</v>
      </c>
      <c r="D3081" t="s">
        <v>307</v>
      </c>
      <c r="E3081">
        <f t="shared" si="48"/>
        <v>1</v>
      </c>
      <c r="F3081">
        <f>IF(ISNA(VLOOKUP(B3081,criteria!$U$2:$U$174,1,0)),0,1)</f>
        <v>1</v>
      </c>
      <c r="G3081">
        <v>0.78842020419129499</v>
      </c>
      <c r="H3081">
        <v>0.32535355256432102</v>
      </c>
      <c r="I3081">
        <v>14888</v>
      </c>
      <c r="J3081">
        <v>11738</v>
      </c>
      <c r="K3081">
        <v>3421</v>
      </c>
      <c r="L3081">
        <v>398</v>
      </c>
      <c r="M3081">
        <v>3819</v>
      </c>
      <c r="T3081">
        <v>3.9E-2</v>
      </c>
      <c r="U3081">
        <v>5949</v>
      </c>
      <c r="V3081">
        <v>401512416</v>
      </c>
      <c r="W3081">
        <v>332932512</v>
      </c>
      <c r="X3081">
        <v>12342254</v>
      </c>
      <c r="Y3081">
        <v>29473540</v>
      </c>
      <c r="Z3081">
        <v>246597472</v>
      </c>
      <c r="AA3081">
        <v>262334592</v>
      </c>
      <c r="AB3081">
        <v>56474608</v>
      </c>
      <c r="AC3081">
        <v>9404369</v>
      </c>
      <c r="AD3081">
        <v>808609536</v>
      </c>
      <c r="AE3081">
        <v>338180000</v>
      </c>
      <c r="AF3081">
        <v>1198965888</v>
      </c>
      <c r="AG3081">
        <v>307913280</v>
      </c>
      <c r="AH3081">
        <v>218426800</v>
      </c>
      <c r="AI3081">
        <v>131171368</v>
      </c>
      <c r="AJ3081">
        <v>349598176</v>
      </c>
      <c r="AK3081">
        <v>85727048</v>
      </c>
      <c r="AL3081">
        <v>36083672</v>
      </c>
      <c r="AM3081">
        <v>1214078976</v>
      </c>
      <c r="AN3081">
        <v>478534400</v>
      </c>
      <c r="AO3081">
        <v>278538016</v>
      </c>
      <c r="AP3081">
        <v>624462528</v>
      </c>
      <c r="AQ3081">
        <v>676034240</v>
      </c>
      <c r="AR3081">
        <v>1198965888</v>
      </c>
      <c r="AS3081">
        <v>1214078976</v>
      </c>
    </row>
    <row r="3082" spans="1:52">
      <c r="A3082">
        <v>1990</v>
      </c>
      <c r="B3082">
        <v>209551</v>
      </c>
      <c r="C3082" t="s">
        <v>346</v>
      </c>
      <c r="D3082" t="s">
        <v>307</v>
      </c>
      <c r="E3082">
        <f t="shared" si="48"/>
        <v>0</v>
      </c>
      <c r="F3082">
        <f>IF(ISNA(VLOOKUP(B3082,criteria!$U$2:$U$174,1,0)),0,1)</f>
        <v>1</v>
      </c>
      <c r="G3082" t="s">
        <v>636</v>
      </c>
      <c r="H3082" t="s">
        <v>636</v>
      </c>
      <c r="N3082">
        <v>97403</v>
      </c>
      <c r="O3082" t="s">
        <v>49</v>
      </c>
      <c r="V3082">
        <v>45845472</v>
      </c>
      <c r="Y3082">
        <v>1160993</v>
      </c>
      <c r="Z3082">
        <v>38197904</v>
      </c>
      <c r="AA3082">
        <v>67510048</v>
      </c>
      <c r="AB3082">
        <v>7060652</v>
      </c>
      <c r="AC3082">
        <v>1432040</v>
      </c>
      <c r="AF3082">
        <v>201693856</v>
      </c>
      <c r="AG3082">
        <v>68885640</v>
      </c>
      <c r="AH3082">
        <v>20352624</v>
      </c>
      <c r="AI3082">
        <v>10752072</v>
      </c>
      <c r="AJ3082">
        <v>31104696</v>
      </c>
      <c r="AK3082">
        <v>16950296</v>
      </c>
      <c r="AL3082">
        <v>8154594</v>
      </c>
      <c r="AM3082">
        <v>205291424</v>
      </c>
      <c r="AN3082">
        <v>90703112</v>
      </c>
      <c r="AO3082">
        <v>27862602</v>
      </c>
    </row>
    <row r="3083" spans="1:52">
      <c r="A3083">
        <v>1991</v>
      </c>
      <c r="B3083">
        <v>209551</v>
      </c>
      <c r="C3083" t="s">
        <v>346</v>
      </c>
      <c r="D3083" t="s">
        <v>307</v>
      </c>
      <c r="E3083">
        <f t="shared" si="48"/>
        <v>0</v>
      </c>
      <c r="F3083">
        <f>IF(ISNA(VLOOKUP(B3083,criteria!$U$2:$U$174,1,0)),0,1)</f>
        <v>1</v>
      </c>
      <c r="G3083" t="s">
        <v>636</v>
      </c>
      <c r="H3083" t="s">
        <v>636</v>
      </c>
      <c r="V3083">
        <v>56920728</v>
      </c>
      <c r="Y3083">
        <v>1302336</v>
      </c>
      <c r="Z3083">
        <v>40580176</v>
      </c>
      <c r="AA3083">
        <v>68936920</v>
      </c>
      <c r="AB3083">
        <v>7859231</v>
      </c>
      <c r="AC3083">
        <v>1725757</v>
      </c>
      <c r="AF3083">
        <v>218266784</v>
      </c>
      <c r="AG3083">
        <v>71452296</v>
      </c>
      <c r="AH3083">
        <v>21789480</v>
      </c>
      <c r="AI3083">
        <v>11139910</v>
      </c>
      <c r="AJ3083">
        <v>32929390</v>
      </c>
      <c r="AK3083">
        <v>19558608</v>
      </c>
      <c r="AL3083">
        <v>10338018</v>
      </c>
      <c r="AM3083">
        <v>218517648</v>
      </c>
      <c r="AN3083">
        <v>95963552</v>
      </c>
      <c r="AO3083">
        <v>29609208</v>
      </c>
    </row>
    <row r="3084" spans="1:52">
      <c r="A3084">
        <v>1992</v>
      </c>
      <c r="B3084">
        <v>209551</v>
      </c>
      <c r="C3084" t="s">
        <v>346</v>
      </c>
      <c r="D3084" t="s">
        <v>307</v>
      </c>
      <c r="E3084">
        <f t="shared" si="48"/>
        <v>0</v>
      </c>
      <c r="F3084">
        <f>IF(ISNA(VLOOKUP(B3084,criteria!$U$2:$U$174,1,0)),0,1)</f>
        <v>1</v>
      </c>
      <c r="G3084" t="s">
        <v>636</v>
      </c>
      <c r="H3084" t="s">
        <v>636</v>
      </c>
      <c r="N3084">
        <v>97403</v>
      </c>
      <c r="O3084" t="s">
        <v>49</v>
      </c>
      <c r="V3084">
        <v>64469928</v>
      </c>
      <c r="Y3084">
        <v>2314340</v>
      </c>
      <c r="Z3084">
        <v>41841828</v>
      </c>
      <c r="AA3084">
        <v>73800368</v>
      </c>
      <c r="AB3084">
        <v>8707515</v>
      </c>
      <c r="AC3084">
        <v>1961170</v>
      </c>
      <c r="AF3084">
        <v>235960528</v>
      </c>
      <c r="AG3084">
        <v>74486744</v>
      </c>
      <c r="AH3084">
        <v>22106676</v>
      </c>
      <c r="AI3084">
        <v>12428252</v>
      </c>
      <c r="AJ3084">
        <v>34534928</v>
      </c>
      <c r="AK3084">
        <v>21552508</v>
      </c>
      <c r="AL3084">
        <v>10914953</v>
      </c>
      <c r="AM3084">
        <v>231155296</v>
      </c>
      <c r="AN3084">
        <v>99693736</v>
      </c>
      <c r="AO3084">
        <v>31699316</v>
      </c>
      <c r="AV3084">
        <v>3212</v>
      </c>
    </row>
    <row r="3085" spans="1:52">
      <c r="A3085">
        <v>1993</v>
      </c>
      <c r="B3085">
        <v>209551</v>
      </c>
      <c r="C3085" t="s">
        <v>346</v>
      </c>
      <c r="D3085" t="s">
        <v>307</v>
      </c>
      <c r="E3085">
        <f t="shared" si="48"/>
        <v>0</v>
      </c>
      <c r="F3085">
        <f>IF(ISNA(VLOOKUP(B3085,criteria!$U$2:$U$174,1,0)),0,1)</f>
        <v>1</v>
      </c>
      <c r="G3085" t="s">
        <v>636</v>
      </c>
      <c r="H3085" t="s">
        <v>636</v>
      </c>
      <c r="N3085">
        <v>97403</v>
      </c>
      <c r="O3085" t="s">
        <v>49</v>
      </c>
      <c r="V3085">
        <v>76885928</v>
      </c>
      <c r="Y3085">
        <v>2929990</v>
      </c>
      <c r="Z3085">
        <v>41186888</v>
      </c>
      <c r="AA3085">
        <v>55557952</v>
      </c>
      <c r="AB3085">
        <v>9889820</v>
      </c>
      <c r="AC3085">
        <v>2258988</v>
      </c>
      <c r="AF3085">
        <v>237326720</v>
      </c>
      <c r="AG3085">
        <v>78727264</v>
      </c>
      <c r="AH3085">
        <v>23436612</v>
      </c>
      <c r="AI3085">
        <v>13181397</v>
      </c>
      <c r="AJ3085">
        <v>36618008</v>
      </c>
      <c r="AK3085">
        <v>20859014</v>
      </c>
      <c r="AL3085">
        <v>11540659</v>
      </c>
      <c r="AM3085">
        <v>242297024</v>
      </c>
      <c r="AN3085">
        <v>105186408</v>
      </c>
      <c r="AO3085">
        <v>33287944</v>
      </c>
    </row>
    <row r="3086" spans="1:52">
      <c r="A3086">
        <v>1994</v>
      </c>
      <c r="B3086">
        <v>209551</v>
      </c>
      <c r="C3086" t="s">
        <v>346</v>
      </c>
      <c r="D3086" t="s">
        <v>307</v>
      </c>
      <c r="E3086">
        <f t="shared" si="48"/>
        <v>0</v>
      </c>
      <c r="F3086">
        <f>IF(ISNA(VLOOKUP(B3086,criteria!$U$2:$U$174,1,0)),0,1)</f>
        <v>1</v>
      </c>
      <c r="G3086" t="s">
        <v>636</v>
      </c>
      <c r="H3086" t="s">
        <v>636</v>
      </c>
      <c r="N3086">
        <v>97403</v>
      </c>
      <c r="O3086" t="s">
        <v>49</v>
      </c>
      <c r="V3086">
        <v>91932568</v>
      </c>
      <c r="Y3086">
        <v>3963144</v>
      </c>
      <c r="Z3086">
        <v>45068724</v>
      </c>
      <c r="AA3086">
        <v>58013960</v>
      </c>
      <c r="AB3086">
        <v>9970118</v>
      </c>
      <c r="AC3086">
        <v>893025</v>
      </c>
      <c r="AF3086">
        <v>264999888</v>
      </c>
      <c r="AG3086">
        <v>80835568</v>
      </c>
      <c r="AH3086">
        <v>28310054</v>
      </c>
      <c r="AI3086">
        <v>15567391</v>
      </c>
      <c r="AJ3086">
        <v>43877444</v>
      </c>
      <c r="AK3086">
        <v>21511312</v>
      </c>
      <c r="AL3086">
        <v>13449325</v>
      </c>
      <c r="AM3086">
        <v>259224208</v>
      </c>
      <c r="AN3086">
        <v>103489056</v>
      </c>
      <c r="AO3086">
        <v>33748444</v>
      </c>
    </row>
    <row r="3087" spans="1:52">
      <c r="A3087">
        <v>1995</v>
      </c>
      <c r="B3087">
        <v>209551</v>
      </c>
      <c r="C3087" t="s">
        <v>346</v>
      </c>
      <c r="D3087" t="s">
        <v>307</v>
      </c>
      <c r="E3087">
        <f t="shared" si="48"/>
        <v>0</v>
      </c>
      <c r="F3087">
        <f>IF(ISNA(VLOOKUP(B3087,criteria!$U$2:$U$174,1,0)),0,1)</f>
        <v>1</v>
      </c>
      <c r="G3087" t="s">
        <v>636</v>
      </c>
      <c r="H3087" t="s">
        <v>636</v>
      </c>
      <c r="N3087">
        <v>97403</v>
      </c>
      <c r="O3087" t="s">
        <v>49</v>
      </c>
      <c r="V3087">
        <v>100278616</v>
      </c>
      <c r="Y3087">
        <v>4546444</v>
      </c>
      <c r="Z3087">
        <v>47979688</v>
      </c>
      <c r="AA3087">
        <v>48332620</v>
      </c>
      <c r="AB3087">
        <v>12288987</v>
      </c>
      <c r="AC3087">
        <v>1325268</v>
      </c>
      <c r="AF3087">
        <v>273911136</v>
      </c>
      <c r="AG3087">
        <v>84430456</v>
      </c>
      <c r="AH3087">
        <v>31897378</v>
      </c>
      <c r="AI3087">
        <v>15721986</v>
      </c>
      <c r="AJ3087">
        <v>47619364</v>
      </c>
      <c r="AK3087">
        <v>22723626</v>
      </c>
      <c r="AL3087">
        <v>11313256</v>
      </c>
      <c r="AM3087">
        <v>274587872</v>
      </c>
      <c r="AN3087">
        <v>109374352</v>
      </c>
      <c r="AO3087">
        <v>35671484</v>
      </c>
    </row>
    <row r="3088" spans="1:52">
      <c r="A3088">
        <v>1996</v>
      </c>
      <c r="B3088">
        <v>209551</v>
      </c>
      <c r="C3088" t="s">
        <v>346</v>
      </c>
      <c r="D3088" t="s">
        <v>307</v>
      </c>
      <c r="E3088">
        <f t="shared" si="48"/>
        <v>0</v>
      </c>
      <c r="F3088">
        <f>IF(ISNA(VLOOKUP(B3088,criteria!$U$2:$U$174,1,0)),0,1)</f>
        <v>1</v>
      </c>
      <c r="G3088" t="s">
        <v>636</v>
      </c>
      <c r="H3088" t="s">
        <v>636</v>
      </c>
      <c r="N3088">
        <v>97403</v>
      </c>
      <c r="O3088" t="s">
        <v>49</v>
      </c>
      <c r="V3088">
        <v>106591952</v>
      </c>
      <c r="Y3088">
        <v>2774725</v>
      </c>
      <c r="Z3088">
        <v>49792096</v>
      </c>
      <c r="AA3088">
        <v>49475820</v>
      </c>
      <c r="AB3088">
        <v>13536851</v>
      </c>
      <c r="AC3088">
        <v>1466737</v>
      </c>
      <c r="AF3088">
        <v>286549248</v>
      </c>
      <c r="AG3088">
        <v>89783448</v>
      </c>
      <c r="AH3088">
        <v>32782510</v>
      </c>
      <c r="AI3088">
        <v>15494378</v>
      </c>
      <c r="AJ3088">
        <v>48276888</v>
      </c>
      <c r="AK3088">
        <v>23566444</v>
      </c>
      <c r="AL3088">
        <v>11683550</v>
      </c>
      <c r="AM3088">
        <v>294758592</v>
      </c>
      <c r="AN3088">
        <v>114616096</v>
      </c>
      <c r="AO3088">
        <v>37840700</v>
      </c>
      <c r="AP3088">
        <v>17612608</v>
      </c>
      <c r="AQ3088">
        <v>20384796</v>
      </c>
      <c r="AT3088">
        <v>1139</v>
      </c>
      <c r="AU3088">
        <v>0.59399999999999997</v>
      </c>
    </row>
    <row r="3089" spans="1:52">
      <c r="A3089">
        <v>1997</v>
      </c>
      <c r="B3089">
        <v>209551</v>
      </c>
      <c r="C3089" t="s">
        <v>346</v>
      </c>
      <c r="D3089" t="s">
        <v>307</v>
      </c>
      <c r="E3089">
        <f t="shared" si="48"/>
        <v>0</v>
      </c>
      <c r="F3089">
        <f>IF(ISNA(VLOOKUP(B3089,criteria!$U$2:$U$174,1,0)),0,1)</f>
        <v>1</v>
      </c>
      <c r="G3089" t="s">
        <v>636</v>
      </c>
      <c r="H3089" t="s">
        <v>636</v>
      </c>
      <c r="V3089">
        <v>103246776</v>
      </c>
      <c r="Y3089">
        <v>2142573</v>
      </c>
      <c r="Z3089">
        <v>47066640</v>
      </c>
      <c r="AA3089">
        <v>54076280</v>
      </c>
      <c r="AB3089">
        <v>17733292</v>
      </c>
      <c r="AC3089">
        <v>1304409</v>
      </c>
      <c r="AF3089">
        <v>286789888</v>
      </c>
      <c r="AG3089">
        <v>92279112</v>
      </c>
      <c r="AH3089">
        <v>34247088</v>
      </c>
      <c r="AI3089">
        <v>14954240</v>
      </c>
      <c r="AJ3089">
        <v>49201328</v>
      </c>
      <c r="AK3089">
        <v>25730328</v>
      </c>
      <c r="AL3089">
        <v>12454920</v>
      </c>
      <c r="AM3089">
        <v>293019136</v>
      </c>
      <c r="AN3089">
        <v>116511184</v>
      </c>
      <c r="AO3089">
        <v>38267448</v>
      </c>
      <c r="AP3089">
        <v>20384796</v>
      </c>
      <c r="AQ3089">
        <v>23809816</v>
      </c>
      <c r="AT3089">
        <v>1293</v>
      </c>
      <c r="AU3089">
        <v>0.56699999999999995</v>
      </c>
      <c r="AW3089">
        <v>0.22340399999999999</v>
      </c>
      <c r="AX3089">
        <v>0.55249800000000004</v>
      </c>
      <c r="AY3089">
        <v>6.0592E-2</v>
      </c>
      <c r="AZ3089">
        <v>34586.5</v>
      </c>
    </row>
    <row r="3090" spans="1:52">
      <c r="A3090">
        <v>1998</v>
      </c>
      <c r="B3090">
        <v>209551</v>
      </c>
      <c r="C3090" t="s">
        <v>346</v>
      </c>
      <c r="D3090" t="s">
        <v>307</v>
      </c>
      <c r="E3090">
        <f t="shared" si="48"/>
        <v>0</v>
      </c>
      <c r="F3090">
        <f>IF(ISNA(VLOOKUP(B3090,criteria!$U$2:$U$174,1,0)),0,1)</f>
        <v>1</v>
      </c>
      <c r="G3090" t="s">
        <v>636</v>
      </c>
      <c r="H3090" t="s">
        <v>636</v>
      </c>
      <c r="V3090">
        <v>102008976</v>
      </c>
      <c r="Y3090">
        <v>435332</v>
      </c>
      <c r="Z3090">
        <v>60427420</v>
      </c>
      <c r="AA3090">
        <v>57193800</v>
      </c>
      <c r="AB3090">
        <v>16765541</v>
      </c>
      <c r="AC3090">
        <v>1615724</v>
      </c>
      <c r="AF3090">
        <v>308153888</v>
      </c>
      <c r="AG3090">
        <v>94220208</v>
      </c>
      <c r="AH3090">
        <v>35901096</v>
      </c>
      <c r="AI3090">
        <v>16200941</v>
      </c>
      <c r="AJ3090">
        <v>52102036</v>
      </c>
      <c r="AK3090">
        <v>25924756</v>
      </c>
      <c r="AL3090">
        <v>12270957</v>
      </c>
      <c r="AM3090">
        <v>306628448</v>
      </c>
      <c r="AN3090">
        <v>120021024</v>
      </c>
      <c r="AO3090">
        <v>41049728</v>
      </c>
      <c r="AP3090">
        <v>23809816</v>
      </c>
      <c r="AQ3090">
        <v>26020340</v>
      </c>
      <c r="AT3090">
        <v>1474</v>
      </c>
      <c r="AU3090">
        <v>0.58699999999999997</v>
      </c>
      <c r="AW3090">
        <v>0.22912099999999999</v>
      </c>
      <c r="AX3090">
        <v>0.550597</v>
      </c>
      <c r="AY3090">
        <v>6.2969499999999998E-2</v>
      </c>
      <c r="AZ3090">
        <v>35818</v>
      </c>
    </row>
    <row r="3091" spans="1:52">
      <c r="A3091">
        <v>1999</v>
      </c>
      <c r="B3091">
        <v>209551</v>
      </c>
      <c r="C3091" t="s">
        <v>346</v>
      </c>
      <c r="D3091" t="s">
        <v>307</v>
      </c>
      <c r="E3091">
        <f t="shared" si="48"/>
        <v>0</v>
      </c>
      <c r="F3091">
        <f>IF(ISNA(VLOOKUP(B3091,criteria!$U$2:$U$174,1,0)),0,1)</f>
        <v>1</v>
      </c>
      <c r="G3091" t="s">
        <v>636</v>
      </c>
      <c r="H3091" t="s">
        <v>636</v>
      </c>
      <c r="V3091">
        <v>102443648</v>
      </c>
      <c r="Y3091">
        <v>2904801</v>
      </c>
      <c r="Z3091">
        <v>56840916</v>
      </c>
      <c r="AA3091">
        <v>73939144</v>
      </c>
      <c r="AB3091">
        <v>19609008</v>
      </c>
      <c r="AC3091">
        <v>914974</v>
      </c>
      <c r="AF3091">
        <v>329356064</v>
      </c>
      <c r="AG3091">
        <v>97395184</v>
      </c>
      <c r="AH3091">
        <v>38833980</v>
      </c>
      <c r="AI3091">
        <v>17746140</v>
      </c>
      <c r="AJ3091">
        <v>56580120</v>
      </c>
      <c r="AK3091">
        <v>26819650</v>
      </c>
      <c r="AL3091">
        <v>13281928</v>
      </c>
      <c r="AM3091">
        <v>326523456</v>
      </c>
      <c r="AN3091">
        <v>124694400</v>
      </c>
      <c r="AO3091">
        <v>46748556</v>
      </c>
      <c r="AP3091">
        <v>26020340</v>
      </c>
      <c r="AQ3091">
        <v>27668246</v>
      </c>
      <c r="AT3091">
        <v>1440</v>
      </c>
      <c r="AU3091">
        <v>0.58299999999999996</v>
      </c>
      <c r="AW3091">
        <v>0.247697</v>
      </c>
      <c r="AX3091">
        <v>0.551261</v>
      </c>
      <c r="AY3091">
        <v>6.4477400000000004E-2</v>
      </c>
      <c r="AZ3091">
        <v>36157.5</v>
      </c>
    </row>
    <row r="3092" spans="1:52">
      <c r="A3092">
        <v>2000</v>
      </c>
      <c r="B3092">
        <v>209551</v>
      </c>
      <c r="C3092" t="s">
        <v>346</v>
      </c>
      <c r="D3092" t="s">
        <v>307</v>
      </c>
      <c r="E3092">
        <f t="shared" si="48"/>
        <v>0</v>
      </c>
      <c r="F3092">
        <f>IF(ISNA(VLOOKUP(B3092,criteria!$U$2:$U$174,1,0)),0,1)</f>
        <v>1</v>
      </c>
      <c r="G3092" t="s">
        <v>636</v>
      </c>
      <c r="H3092" t="s">
        <v>636</v>
      </c>
      <c r="V3092">
        <v>108156640</v>
      </c>
      <c r="Y3092">
        <v>1491624</v>
      </c>
      <c r="Z3092">
        <v>58043524</v>
      </c>
      <c r="AA3092">
        <v>79814248</v>
      </c>
      <c r="AB3092">
        <v>21771616</v>
      </c>
      <c r="AC3092">
        <v>1825964</v>
      </c>
      <c r="AF3092">
        <v>350884320</v>
      </c>
      <c r="AG3092">
        <v>106327728</v>
      </c>
      <c r="AH3092">
        <v>40874944</v>
      </c>
      <c r="AI3092">
        <v>18527664</v>
      </c>
      <c r="AJ3092">
        <v>59402608</v>
      </c>
      <c r="AK3092">
        <v>28615106</v>
      </c>
      <c r="AL3092">
        <v>14297150</v>
      </c>
      <c r="AM3092">
        <v>345653504</v>
      </c>
      <c r="AN3092">
        <v>133133616</v>
      </c>
      <c r="AO3092">
        <v>52137432</v>
      </c>
      <c r="AP3092">
        <v>251359008</v>
      </c>
      <c r="AQ3092">
        <v>246528000</v>
      </c>
      <c r="AT3092">
        <v>1515</v>
      </c>
      <c r="AU3092">
        <v>0.58699999999999997</v>
      </c>
      <c r="AW3092">
        <v>0.24653700000000001</v>
      </c>
      <c r="AX3092">
        <v>0.55479599999999996</v>
      </c>
      <c r="AY3092">
        <v>6.6631599999999999E-2</v>
      </c>
      <c r="AZ3092">
        <v>36503</v>
      </c>
    </row>
    <row r="3093" spans="1:52">
      <c r="A3093">
        <v>2001</v>
      </c>
      <c r="B3093">
        <v>209551</v>
      </c>
      <c r="C3093" t="s">
        <v>346</v>
      </c>
      <c r="D3093" t="s">
        <v>307</v>
      </c>
      <c r="E3093">
        <f t="shared" si="48"/>
        <v>1</v>
      </c>
      <c r="F3093">
        <f>IF(ISNA(VLOOKUP(B3093,criteria!$U$2:$U$174,1,0)),0,1)</f>
        <v>1</v>
      </c>
      <c r="G3093">
        <v>0.90107314666337734</v>
      </c>
      <c r="H3093">
        <v>0.39370294318959614</v>
      </c>
      <c r="I3093">
        <v>8107</v>
      </c>
      <c r="J3093">
        <v>7305</v>
      </c>
      <c r="K3093">
        <v>2810</v>
      </c>
      <c r="L3093">
        <v>66</v>
      </c>
      <c r="M3093">
        <v>2876</v>
      </c>
      <c r="V3093">
        <v>136313584</v>
      </c>
      <c r="W3093">
        <v>119011184</v>
      </c>
      <c r="Y3093">
        <v>17841452</v>
      </c>
      <c r="Z3093">
        <v>71840136</v>
      </c>
      <c r="AA3093">
        <v>94888152</v>
      </c>
      <c r="AB3093">
        <v>17590832</v>
      </c>
      <c r="AC3093">
        <v>23711376</v>
      </c>
      <c r="AD3093">
        <v>293774400</v>
      </c>
      <c r="AE3093">
        <v>88720704</v>
      </c>
      <c r="AF3093">
        <v>444519584</v>
      </c>
      <c r="AG3093">
        <v>119445416</v>
      </c>
      <c r="AH3093">
        <v>56572612</v>
      </c>
      <c r="AI3093">
        <v>25277418</v>
      </c>
      <c r="AJ3093">
        <v>81850032</v>
      </c>
      <c r="AK3093">
        <v>25474210</v>
      </c>
      <c r="AL3093">
        <v>15333998</v>
      </c>
      <c r="AM3093">
        <v>389440288</v>
      </c>
      <c r="AN3093">
        <v>157915696</v>
      </c>
      <c r="AO3093">
        <v>62497976</v>
      </c>
      <c r="AR3093">
        <v>444519584</v>
      </c>
      <c r="AS3093">
        <v>389440288</v>
      </c>
      <c r="AT3093">
        <v>1496</v>
      </c>
      <c r="AU3093">
        <v>0.57999999999999996</v>
      </c>
      <c r="AW3093">
        <v>0.24424000000000001</v>
      </c>
      <c r="AX3093">
        <v>0.55480600000000002</v>
      </c>
      <c r="AY3093">
        <v>7.0605699999999993E-2</v>
      </c>
      <c r="AZ3093">
        <v>38616.5</v>
      </c>
    </row>
    <row r="3094" spans="1:52">
      <c r="A3094">
        <v>2002</v>
      </c>
      <c r="B3094">
        <v>209551</v>
      </c>
      <c r="C3094" t="s">
        <v>346</v>
      </c>
      <c r="D3094" t="s">
        <v>307</v>
      </c>
      <c r="E3094">
        <f t="shared" si="48"/>
        <v>1</v>
      </c>
      <c r="F3094">
        <f>IF(ISNA(VLOOKUP(B3094,criteria!$U$2:$U$174,1,0)),0,1)</f>
        <v>1</v>
      </c>
      <c r="G3094">
        <v>0.90018420446695835</v>
      </c>
      <c r="H3094">
        <v>0.39736539199386112</v>
      </c>
      <c r="I3094">
        <v>8686</v>
      </c>
      <c r="J3094">
        <v>7819</v>
      </c>
      <c r="K3094">
        <v>3049</v>
      </c>
      <c r="L3094">
        <v>58</v>
      </c>
      <c r="M3094">
        <v>3107</v>
      </c>
      <c r="V3094">
        <v>143368208</v>
      </c>
      <c r="W3094">
        <v>137657616</v>
      </c>
      <c r="Y3094">
        <v>12278411</v>
      </c>
      <c r="Z3094">
        <v>72003664</v>
      </c>
      <c r="AA3094">
        <v>89447888</v>
      </c>
      <c r="AB3094">
        <v>19751280</v>
      </c>
      <c r="AC3094">
        <v>60514560</v>
      </c>
      <c r="AD3094">
        <v>305924320</v>
      </c>
      <c r="AE3094">
        <v>113359496</v>
      </c>
      <c r="AF3094">
        <v>473775168</v>
      </c>
      <c r="AG3094">
        <v>128594928</v>
      </c>
      <c r="AH3094">
        <v>48245480</v>
      </c>
      <c r="AI3094">
        <v>23589842</v>
      </c>
      <c r="AJ3094">
        <v>71835320</v>
      </c>
      <c r="AK3094">
        <v>27066466</v>
      </c>
      <c r="AL3094">
        <v>15455692</v>
      </c>
      <c r="AM3094">
        <v>404908992</v>
      </c>
      <c r="AN3094">
        <v>173750448</v>
      </c>
      <c r="AO3094">
        <v>70846232</v>
      </c>
      <c r="AP3094">
        <v>227990</v>
      </c>
      <c r="AQ3094">
        <v>234823</v>
      </c>
      <c r="AR3094">
        <v>473775168</v>
      </c>
      <c r="AS3094">
        <v>404908992</v>
      </c>
      <c r="AT3094">
        <v>1426</v>
      </c>
      <c r="AU3094">
        <v>0.59799999999999998</v>
      </c>
      <c r="AV3094">
        <v>6252</v>
      </c>
      <c r="AW3094">
        <v>0.246751</v>
      </c>
      <c r="AX3094">
        <v>0.55279400000000001</v>
      </c>
      <c r="AY3094">
        <v>6.8713399999999994E-2</v>
      </c>
      <c r="AZ3094">
        <v>40959</v>
      </c>
    </row>
    <row r="3095" spans="1:52">
      <c r="A3095">
        <v>2003</v>
      </c>
      <c r="B3095">
        <v>209551</v>
      </c>
      <c r="C3095" t="s">
        <v>346</v>
      </c>
      <c r="D3095" t="s">
        <v>307</v>
      </c>
      <c r="E3095">
        <f t="shared" si="48"/>
        <v>1</v>
      </c>
      <c r="F3095">
        <f>IF(ISNA(VLOOKUP(B3095,criteria!$U$2:$U$174,1,0)),0,1)</f>
        <v>1</v>
      </c>
      <c r="G3095">
        <v>0.85741733238952367</v>
      </c>
      <c r="H3095">
        <v>0.39120179266422928</v>
      </c>
      <c r="I3095">
        <v>9889</v>
      </c>
      <c r="J3095">
        <v>8479</v>
      </c>
      <c r="K3095">
        <v>3275</v>
      </c>
      <c r="L3095">
        <v>42</v>
      </c>
      <c r="M3095">
        <v>3317</v>
      </c>
      <c r="N3095">
        <v>97403</v>
      </c>
      <c r="O3095" t="s">
        <v>49</v>
      </c>
      <c r="V3095">
        <v>161509072</v>
      </c>
      <c r="W3095">
        <v>152015024</v>
      </c>
      <c r="Y3095">
        <v>5212343</v>
      </c>
      <c r="Z3095">
        <v>81628016</v>
      </c>
      <c r="AA3095">
        <v>74099448</v>
      </c>
      <c r="AB3095">
        <v>26647394</v>
      </c>
      <c r="AC3095">
        <v>19783356</v>
      </c>
      <c r="AD3095">
        <v>328092704</v>
      </c>
      <c r="AE3095">
        <v>94464848</v>
      </c>
      <c r="AF3095">
        <v>432686880</v>
      </c>
      <c r="AG3095">
        <v>132783752</v>
      </c>
      <c r="AH3095">
        <v>55312936</v>
      </c>
      <c r="AI3095">
        <v>23920834</v>
      </c>
      <c r="AJ3095">
        <v>79233768</v>
      </c>
      <c r="AK3095">
        <v>26289404</v>
      </c>
      <c r="AL3095">
        <v>23512684</v>
      </c>
      <c r="AM3095">
        <v>430660832</v>
      </c>
      <c r="AN3095">
        <v>182419968</v>
      </c>
      <c r="AO3095">
        <v>76440672</v>
      </c>
      <c r="AP3095">
        <v>161554160</v>
      </c>
      <c r="AQ3095">
        <v>182125632</v>
      </c>
      <c r="AR3095">
        <v>432686880</v>
      </c>
      <c r="AS3095">
        <v>430660832</v>
      </c>
      <c r="AT3095">
        <v>1432</v>
      </c>
      <c r="AU3095">
        <v>0.622</v>
      </c>
      <c r="AV3095">
        <v>6981</v>
      </c>
      <c r="AW3095">
        <v>0.24768399999999999</v>
      </c>
      <c r="AX3095">
        <v>0.55461499999999997</v>
      </c>
      <c r="AY3095">
        <v>6.53146E-2</v>
      </c>
      <c r="AZ3095">
        <v>41789</v>
      </c>
    </row>
    <row r="3096" spans="1:52">
      <c r="A3096">
        <v>2004</v>
      </c>
      <c r="B3096">
        <v>209551</v>
      </c>
      <c r="C3096" t="s">
        <v>346</v>
      </c>
      <c r="D3096" t="s">
        <v>307</v>
      </c>
      <c r="E3096">
        <f t="shared" si="48"/>
        <v>1</v>
      </c>
      <c r="F3096">
        <f>IF(ISNA(VLOOKUP(B3096,criteria!$U$2:$U$174,1,0)),0,1)</f>
        <v>1</v>
      </c>
      <c r="G3096">
        <v>0.84391248896301385</v>
      </c>
      <c r="H3096">
        <v>0.33306207858637527</v>
      </c>
      <c r="I3096">
        <v>10193</v>
      </c>
      <c r="J3096">
        <v>8602</v>
      </c>
      <c r="K3096">
        <v>2830</v>
      </c>
      <c r="L3096">
        <v>35</v>
      </c>
      <c r="M3096">
        <v>2865</v>
      </c>
      <c r="N3096">
        <v>97403</v>
      </c>
      <c r="O3096" t="s">
        <v>49</v>
      </c>
      <c r="P3096" t="s">
        <v>50</v>
      </c>
      <c r="V3096">
        <v>182340608</v>
      </c>
      <c r="W3096">
        <v>172027376</v>
      </c>
      <c r="Y3096">
        <v>5558714</v>
      </c>
      <c r="Z3096">
        <v>87342240</v>
      </c>
      <c r="AA3096">
        <v>74535064</v>
      </c>
      <c r="AB3096">
        <v>29078032</v>
      </c>
      <c r="AC3096">
        <v>30505156</v>
      </c>
      <c r="AD3096">
        <v>353453856</v>
      </c>
      <c r="AE3096">
        <v>95669632</v>
      </c>
      <c r="AF3096">
        <v>462990656</v>
      </c>
      <c r="AG3096">
        <v>137230416</v>
      </c>
      <c r="AH3096">
        <v>55599484</v>
      </c>
      <c r="AI3096">
        <v>26659624</v>
      </c>
      <c r="AJ3096">
        <v>82259104</v>
      </c>
      <c r="AK3096">
        <v>29838026</v>
      </c>
      <c r="AL3096">
        <v>25391342</v>
      </c>
      <c r="AM3096">
        <v>437477760</v>
      </c>
      <c r="AN3096">
        <v>185627216</v>
      </c>
      <c r="AO3096">
        <v>84270408</v>
      </c>
      <c r="AP3096">
        <v>334555168</v>
      </c>
      <c r="AQ3096">
        <v>386871008</v>
      </c>
      <c r="AR3096">
        <v>462990656</v>
      </c>
      <c r="AS3096">
        <v>437477760</v>
      </c>
      <c r="AT3096">
        <v>1545</v>
      </c>
      <c r="AU3096">
        <v>0.63</v>
      </c>
      <c r="AV3096">
        <v>7331</v>
      </c>
      <c r="AW3096">
        <v>0.24216799999999999</v>
      </c>
      <c r="AX3096">
        <v>0.55786400000000003</v>
      </c>
      <c r="AY3096">
        <v>6.2340199999999998E-2</v>
      </c>
      <c r="AZ3096">
        <v>43018.5</v>
      </c>
    </row>
    <row r="3097" spans="1:52">
      <c r="A3097">
        <v>2005</v>
      </c>
      <c r="B3097">
        <v>209551</v>
      </c>
      <c r="C3097" t="s">
        <v>309</v>
      </c>
      <c r="D3097" t="s">
        <v>307</v>
      </c>
      <c r="E3097">
        <f t="shared" si="48"/>
        <v>1</v>
      </c>
      <c r="F3097">
        <f>IF(ISNA(VLOOKUP(B3097,criteria!$U$2:$U$174,1,0)),0,1)</f>
        <v>1</v>
      </c>
      <c r="G3097">
        <v>0.90917593266133223</v>
      </c>
      <c r="H3097">
        <v>0.36381300720082294</v>
      </c>
      <c r="I3097">
        <v>9623</v>
      </c>
      <c r="J3097">
        <v>8749</v>
      </c>
      <c r="K3097">
        <v>3129</v>
      </c>
      <c r="L3097">
        <v>54</v>
      </c>
      <c r="M3097">
        <v>3183</v>
      </c>
      <c r="N3097">
        <v>97403</v>
      </c>
      <c r="O3097" t="s">
        <v>49</v>
      </c>
      <c r="P3097" t="s">
        <v>50</v>
      </c>
      <c r="Q3097" t="s">
        <v>54</v>
      </c>
      <c r="V3097">
        <v>174196480</v>
      </c>
      <c r="W3097">
        <v>163740048</v>
      </c>
      <c r="Y3097">
        <v>7741901</v>
      </c>
      <c r="Z3097">
        <v>92598408</v>
      </c>
      <c r="AA3097">
        <v>74516368</v>
      </c>
      <c r="AB3097">
        <v>31173388</v>
      </c>
      <c r="AC3097">
        <v>35771648</v>
      </c>
      <c r="AD3097">
        <v>376084064</v>
      </c>
      <c r="AE3097">
        <v>103956136</v>
      </c>
      <c r="AF3097">
        <v>498167616</v>
      </c>
      <c r="AG3097">
        <v>160270064</v>
      </c>
      <c r="AH3097">
        <v>63992328</v>
      </c>
      <c r="AI3097">
        <v>30790806</v>
      </c>
      <c r="AJ3097">
        <v>94783136</v>
      </c>
      <c r="AK3097">
        <v>33080580</v>
      </c>
      <c r="AL3097">
        <v>21002402</v>
      </c>
      <c r="AM3097">
        <v>489163072</v>
      </c>
      <c r="AN3097">
        <v>192498656</v>
      </c>
      <c r="AO3097">
        <v>97674992</v>
      </c>
      <c r="AP3097">
        <v>386871008</v>
      </c>
      <c r="AQ3097">
        <v>454873408</v>
      </c>
      <c r="AR3097">
        <v>498167616</v>
      </c>
      <c r="AS3097">
        <v>489163072</v>
      </c>
      <c r="AT3097">
        <v>1782</v>
      </c>
      <c r="AU3097">
        <v>0.63400000000000001</v>
      </c>
      <c r="AV3097">
        <v>7496</v>
      </c>
      <c r="AW3097">
        <v>0.238903</v>
      </c>
      <c r="AX3097">
        <v>0.56245999999999996</v>
      </c>
      <c r="AY3097">
        <v>6.2618900000000005E-2</v>
      </c>
      <c r="AZ3097">
        <v>43117.5</v>
      </c>
    </row>
    <row r="3098" spans="1:52">
      <c r="A3098">
        <v>2006</v>
      </c>
      <c r="B3098">
        <v>209551</v>
      </c>
      <c r="C3098" t="s">
        <v>309</v>
      </c>
      <c r="D3098" t="s">
        <v>307</v>
      </c>
      <c r="E3098">
        <f t="shared" si="48"/>
        <v>1</v>
      </c>
      <c r="F3098">
        <f>IF(ISNA(VLOOKUP(B3098,criteria!$U$2:$U$174,1,0)),0,1)</f>
        <v>1</v>
      </c>
      <c r="G3098">
        <v>0.90371554135037957</v>
      </c>
      <c r="H3098">
        <v>0.35444297082228116</v>
      </c>
      <c r="I3098">
        <v>10012</v>
      </c>
      <c r="J3098">
        <v>9048</v>
      </c>
      <c r="K3098">
        <v>3141</v>
      </c>
      <c r="L3098">
        <v>66</v>
      </c>
      <c r="M3098">
        <v>3207</v>
      </c>
      <c r="V3098">
        <v>183018160</v>
      </c>
      <c r="W3098">
        <v>172091408</v>
      </c>
      <c r="Y3098">
        <v>9922683</v>
      </c>
      <c r="Z3098">
        <v>91961072</v>
      </c>
      <c r="AA3098">
        <v>84607928</v>
      </c>
      <c r="AB3098">
        <v>29997744</v>
      </c>
      <c r="AC3098">
        <v>44797100</v>
      </c>
      <c r="AD3098">
        <v>395359872</v>
      </c>
      <c r="AE3098">
        <v>124131776</v>
      </c>
      <c r="AF3098">
        <v>550807872</v>
      </c>
      <c r="AG3098">
        <v>167819168</v>
      </c>
      <c r="AH3098">
        <v>69283464</v>
      </c>
      <c r="AI3098">
        <v>31324084</v>
      </c>
      <c r="AJ3098">
        <v>100607552</v>
      </c>
      <c r="AK3098">
        <v>34812080</v>
      </c>
      <c r="AL3098">
        <v>22744646</v>
      </c>
      <c r="AM3098">
        <v>513742656</v>
      </c>
      <c r="AN3098">
        <v>204663776</v>
      </c>
      <c r="AO3098">
        <v>102596864</v>
      </c>
      <c r="AP3098">
        <v>365915392</v>
      </c>
      <c r="AQ3098">
        <v>455639840</v>
      </c>
      <c r="AR3098">
        <v>550807872</v>
      </c>
      <c r="AS3098">
        <v>513742656</v>
      </c>
      <c r="AT3098">
        <v>1990</v>
      </c>
      <c r="AU3098">
        <v>0.65300000000000002</v>
      </c>
      <c r="AV3098">
        <v>7525</v>
      </c>
      <c r="AW3098">
        <v>0.24710499999999999</v>
      </c>
      <c r="AX3098">
        <v>0.54940500000000003</v>
      </c>
      <c r="AY3098">
        <v>6.4076099999999997E-2</v>
      </c>
      <c r="AZ3098">
        <v>43709</v>
      </c>
    </row>
    <row r="3099" spans="1:52">
      <c r="A3099">
        <v>2007</v>
      </c>
      <c r="B3099">
        <v>209551</v>
      </c>
      <c r="C3099" t="s">
        <v>309</v>
      </c>
      <c r="D3099" t="s">
        <v>307</v>
      </c>
      <c r="E3099">
        <f t="shared" si="48"/>
        <v>1</v>
      </c>
      <c r="F3099">
        <f>IF(ISNA(VLOOKUP(B3099,criteria!$U$2:$U$174,1,0)),0,1)</f>
        <v>1</v>
      </c>
      <c r="G3099">
        <v>0.88078735791516494</v>
      </c>
      <c r="H3099">
        <v>0.35914384639597102</v>
      </c>
      <c r="I3099">
        <v>10821</v>
      </c>
      <c r="J3099">
        <v>9531</v>
      </c>
      <c r="K3099">
        <v>3352</v>
      </c>
      <c r="L3099">
        <v>71</v>
      </c>
      <c r="M3099">
        <v>3423</v>
      </c>
      <c r="V3099">
        <v>190750912</v>
      </c>
      <c r="W3099">
        <v>178793632</v>
      </c>
      <c r="Y3099">
        <v>10977153</v>
      </c>
      <c r="Z3099">
        <v>96245208</v>
      </c>
      <c r="AA3099">
        <v>93263504</v>
      </c>
      <c r="AB3099">
        <v>43247140</v>
      </c>
      <c r="AC3099">
        <v>10520848</v>
      </c>
      <c r="AD3099">
        <v>402679488</v>
      </c>
      <c r="AE3099">
        <v>140382480</v>
      </c>
      <c r="AF3099">
        <v>558433472</v>
      </c>
      <c r="AG3099">
        <v>174701312</v>
      </c>
      <c r="AH3099">
        <v>69494240</v>
      </c>
      <c r="AI3099">
        <v>31813632</v>
      </c>
      <c r="AJ3099">
        <v>101307872</v>
      </c>
      <c r="AK3099">
        <v>38242768</v>
      </c>
      <c r="AL3099">
        <v>23059188</v>
      </c>
      <c r="AM3099">
        <v>557786816</v>
      </c>
      <c r="AN3099">
        <v>220378224</v>
      </c>
      <c r="AO3099">
        <v>110570416</v>
      </c>
      <c r="AP3099">
        <v>487104256</v>
      </c>
      <c r="AQ3099">
        <v>497649728</v>
      </c>
      <c r="AR3099">
        <v>558433472</v>
      </c>
      <c r="AS3099">
        <v>557786816</v>
      </c>
      <c r="AT3099">
        <v>2155</v>
      </c>
      <c r="AU3099">
        <v>0.65900000000000003</v>
      </c>
      <c r="AV3099">
        <v>7848</v>
      </c>
      <c r="AW3099">
        <v>0.24376900000000001</v>
      </c>
      <c r="AX3099">
        <v>0.53520299999999998</v>
      </c>
      <c r="AY3099">
        <v>5.9968800000000003E-2</v>
      </c>
      <c r="AZ3099">
        <v>45891.5</v>
      </c>
    </row>
    <row r="3100" spans="1:52">
      <c r="A3100">
        <v>2008</v>
      </c>
      <c r="B3100">
        <v>209551</v>
      </c>
      <c r="C3100" t="s">
        <v>309</v>
      </c>
      <c r="D3100" t="s">
        <v>307</v>
      </c>
      <c r="E3100">
        <f t="shared" si="48"/>
        <v>1</v>
      </c>
      <c r="F3100">
        <f>IF(ISNA(VLOOKUP(B3100,criteria!$U$2:$U$174,1,0)),0,1)</f>
        <v>1</v>
      </c>
      <c r="G3100">
        <v>0.86940728271462742</v>
      </c>
      <c r="H3100">
        <v>0.36553551411393048</v>
      </c>
      <c r="I3100">
        <v>11287</v>
      </c>
      <c r="J3100">
        <v>9813</v>
      </c>
      <c r="K3100">
        <v>3508</v>
      </c>
      <c r="L3100">
        <v>79</v>
      </c>
      <c r="M3100">
        <v>3587</v>
      </c>
      <c r="N3100">
        <v>97403</v>
      </c>
      <c r="O3100" t="s">
        <v>49</v>
      </c>
      <c r="P3100" t="s">
        <v>50</v>
      </c>
      <c r="Q3100" t="s">
        <v>54</v>
      </c>
      <c r="V3100">
        <v>235772000</v>
      </c>
      <c r="W3100">
        <v>203973760</v>
      </c>
      <c r="Y3100">
        <v>14931462</v>
      </c>
      <c r="Z3100">
        <v>104332992</v>
      </c>
      <c r="AA3100">
        <v>75513104</v>
      </c>
      <c r="AB3100">
        <v>40648572</v>
      </c>
      <c r="AC3100">
        <v>34305868</v>
      </c>
      <c r="AD3100">
        <v>447030816</v>
      </c>
      <c r="AE3100">
        <v>133376992</v>
      </c>
      <c r="AF3100">
        <v>612479424</v>
      </c>
      <c r="AG3100">
        <v>195189280</v>
      </c>
      <c r="AH3100">
        <v>82957224</v>
      </c>
      <c r="AI3100">
        <v>34959708</v>
      </c>
      <c r="AJ3100">
        <v>117916928</v>
      </c>
      <c r="AK3100">
        <v>42756448</v>
      </c>
      <c r="AL3100">
        <v>26973648</v>
      </c>
      <c r="AM3100">
        <v>610945344</v>
      </c>
      <c r="AN3100">
        <v>246097824</v>
      </c>
      <c r="AO3100">
        <v>127314648</v>
      </c>
      <c r="AP3100">
        <v>497649728</v>
      </c>
      <c r="AQ3100">
        <v>491155136</v>
      </c>
      <c r="AR3100">
        <v>612479424</v>
      </c>
      <c r="AS3100">
        <v>610945344</v>
      </c>
      <c r="AT3100">
        <v>1979</v>
      </c>
      <c r="AU3100">
        <v>0.7</v>
      </c>
      <c r="AV3100">
        <v>8211</v>
      </c>
      <c r="AW3100">
        <v>0.22509699999999999</v>
      </c>
      <c r="AX3100">
        <v>0.53140699999999996</v>
      </c>
      <c r="AY3100">
        <v>5.4908699999999998E-2</v>
      </c>
      <c r="AZ3100">
        <v>50455</v>
      </c>
    </row>
    <row r="3101" spans="1:52">
      <c r="A3101">
        <v>2009</v>
      </c>
      <c r="B3101">
        <v>209551</v>
      </c>
      <c r="C3101" t="s">
        <v>309</v>
      </c>
      <c r="D3101" t="s">
        <v>307</v>
      </c>
      <c r="E3101">
        <f t="shared" si="48"/>
        <v>1</v>
      </c>
      <c r="F3101">
        <f>IF(ISNA(VLOOKUP(B3101,criteria!$U$2:$U$174,1,0)),0,1)</f>
        <v>1</v>
      </c>
      <c r="G3101">
        <v>0.85266102710983815</v>
      </c>
      <c r="H3101">
        <v>0.33278650105460511</v>
      </c>
      <c r="I3101">
        <v>15013</v>
      </c>
      <c r="J3101">
        <v>12801</v>
      </c>
      <c r="K3101">
        <v>4193</v>
      </c>
      <c r="L3101">
        <v>67</v>
      </c>
      <c r="M3101">
        <v>4260</v>
      </c>
      <c r="N3101">
        <v>97403</v>
      </c>
      <c r="O3101" t="s">
        <v>49</v>
      </c>
      <c r="P3101" t="s">
        <v>50</v>
      </c>
      <c r="Q3101" t="s">
        <v>54</v>
      </c>
      <c r="R3101">
        <v>-123.06100000000001</v>
      </c>
      <c r="S3101">
        <v>44.038499999999999</v>
      </c>
      <c r="V3101">
        <v>282426496</v>
      </c>
      <c r="W3101">
        <v>243053808</v>
      </c>
      <c r="Y3101">
        <v>991194</v>
      </c>
      <c r="Z3101">
        <v>110946832</v>
      </c>
      <c r="AA3101">
        <v>61435032</v>
      </c>
      <c r="AB3101">
        <v>60277432</v>
      </c>
      <c r="AC3101">
        <v>43062864</v>
      </c>
      <c r="AD3101">
        <v>491664512</v>
      </c>
      <c r="AE3101">
        <v>162756464</v>
      </c>
      <c r="AF3101">
        <v>759583104</v>
      </c>
      <c r="AG3101">
        <v>209825072</v>
      </c>
      <c r="AH3101">
        <v>90153200</v>
      </c>
      <c r="AI3101">
        <v>38387904</v>
      </c>
      <c r="AJ3101">
        <v>128541104</v>
      </c>
      <c r="AK3101">
        <v>43988524</v>
      </c>
      <c r="AL3101">
        <v>29199848</v>
      </c>
      <c r="AM3101">
        <v>651350784</v>
      </c>
      <c r="AN3101">
        <v>262425520</v>
      </c>
      <c r="AO3101">
        <v>137393936</v>
      </c>
      <c r="AP3101">
        <v>491155136</v>
      </c>
      <c r="AQ3101">
        <v>409503520</v>
      </c>
      <c r="AR3101">
        <v>759583104</v>
      </c>
      <c r="AS3101">
        <v>651350784</v>
      </c>
      <c r="AT3101">
        <v>2129</v>
      </c>
      <c r="AU3101">
        <v>0.67800000000000005</v>
      </c>
      <c r="AV3101">
        <v>8939</v>
      </c>
      <c r="AW3101">
        <v>0.19975100000000001</v>
      </c>
      <c r="AX3101">
        <v>0.53276100000000004</v>
      </c>
      <c r="AY3101">
        <v>5.4439700000000001E-2</v>
      </c>
      <c r="AZ3101">
        <v>51815</v>
      </c>
    </row>
    <row r="3102" spans="1:52">
      <c r="A3102">
        <v>2010</v>
      </c>
      <c r="B3102">
        <v>209551</v>
      </c>
      <c r="C3102" t="s">
        <v>309</v>
      </c>
      <c r="D3102" t="s">
        <v>307</v>
      </c>
      <c r="E3102">
        <f t="shared" si="48"/>
        <v>1</v>
      </c>
      <c r="F3102">
        <f>IF(ISNA(VLOOKUP(B3102,criteria!$U$2:$U$174,1,0)),0,1)</f>
        <v>1</v>
      </c>
      <c r="G3102">
        <v>0.79660309892729442</v>
      </c>
      <c r="H3102">
        <v>0.28719982045335529</v>
      </c>
      <c r="I3102">
        <v>16780</v>
      </c>
      <c r="J3102">
        <v>13367</v>
      </c>
      <c r="K3102">
        <v>3792</v>
      </c>
      <c r="L3102">
        <v>47</v>
      </c>
      <c r="M3102">
        <v>3839</v>
      </c>
      <c r="N3102">
        <v>97403</v>
      </c>
      <c r="O3102" t="s">
        <v>49</v>
      </c>
      <c r="P3102" t="s">
        <v>50</v>
      </c>
      <c r="Q3102" t="s">
        <v>54</v>
      </c>
      <c r="R3102">
        <v>-123.07599999999999</v>
      </c>
      <c r="S3102">
        <v>44.045099999999998</v>
      </c>
      <c r="V3102">
        <v>330457120</v>
      </c>
      <c r="W3102">
        <v>285187392</v>
      </c>
      <c r="Y3102">
        <v>9926417</v>
      </c>
      <c r="Z3102">
        <v>115340048</v>
      </c>
      <c r="AA3102">
        <v>75509192</v>
      </c>
      <c r="AB3102">
        <v>58044792</v>
      </c>
      <c r="AC3102">
        <v>43264724</v>
      </c>
      <c r="AD3102">
        <v>552849216</v>
      </c>
      <c r="AE3102">
        <v>183092240</v>
      </c>
      <c r="AF3102">
        <v>777241664</v>
      </c>
      <c r="AG3102">
        <v>232930720</v>
      </c>
      <c r="AH3102">
        <v>93958632</v>
      </c>
      <c r="AI3102">
        <v>42812404</v>
      </c>
      <c r="AJ3102">
        <v>136771040</v>
      </c>
      <c r="AK3102">
        <v>46039868</v>
      </c>
      <c r="AL3102">
        <v>31623828</v>
      </c>
      <c r="AM3102">
        <v>685800640</v>
      </c>
      <c r="AN3102">
        <v>279137120</v>
      </c>
      <c r="AO3102">
        <v>141735264</v>
      </c>
      <c r="AP3102">
        <v>409503520</v>
      </c>
      <c r="AQ3102">
        <v>436735008</v>
      </c>
      <c r="AR3102">
        <v>777241664</v>
      </c>
      <c r="AS3102">
        <v>685800640</v>
      </c>
      <c r="AT3102">
        <v>2066</v>
      </c>
      <c r="AU3102">
        <v>0.65800000000000003</v>
      </c>
      <c r="AV3102">
        <v>9144</v>
      </c>
      <c r="AW3102">
        <v>0.196821</v>
      </c>
      <c r="AX3102">
        <v>0.54443699999999995</v>
      </c>
      <c r="AY3102">
        <v>5.6116100000000002E-2</v>
      </c>
      <c r="AZ3102">
        <v>50481</v>
      </c>
    </row>
    <row r="3103" spans="1:52">
      <c r="A3103">
        <v>2011</v>
      </c>
      <c r="B3103">
        <v>209551</v>
      </c>
      <c r="C3103" t="s">
        <v>309</v>
      </c>
      <c r="D3103" t="s">
        <v>307</v>
      </c>
      <c r="E3103">
        <f t="shared" si="48"/>
        <v>1</v>
      </c>
      <c r="F3103">
        <f>IF(ISNA(VLOOKUP(B3103,criteria!$U$2:$U$174,1,0)),0,1)</f>
        <v>1</v>
      </c>
      <c r="G3103">
        <v>0.78790170132325144</v>
      </c>
      <c r="H3103">
        <v>0.27268988209487249</v>
      </c>
      <c r="I3103">
        <v>18515</v>
      </c>
      <c r="J3103">
        <v>14588</v>
      </c>
      <c r="K3103">
        <v>3915</v>
      </c>
      <c r="L3103">
        <v>63</v>
      </c>
      <c r="M3103">
        <v>3978</v>
      </c>
      <c r="T3103">
        <v>4.4999999999999998E-2</v>
      </c>
      <c r="U3103">
        <v>3490</v>
      </c>
      <c r="V3103">
        <v>376106336</v>
      </c>
      <c r="W3103">
        <v>324442080</v>
      </c>
      <c r="Y3103">
        <v>8990357</v>
      </c>
      <c r="Z3103">
        <v>123066224</v>
      </c>
      <c r="AA3103">
        <v>61253784</v>
      </c>
      <c r="AB3103">
        <v>55291168</v>
      </c>
      <c r="AC3103">
        <v>32176204</v>
      </c>
      <c r="AD3103">
        <v>600682816</v>
      </c>
      <c r="AE3103">
        <v>153880992</v>
      </c>
      <c r="AF3103">
        <v>776092608</v>
      </c>
      <c r="AG3103">
        <v>260594176</v>
      </c>
      <c r="AH3103">
        <v>89764544</v>
      </c>
      <c r="AI3103">
        <v>44632424</v>
      </c>
      <c r="AJ3103">
        <v>134396960</v>
      </c>
      <c r="AK3103">
        <v>49812784</v>
      </c>
      <c r="AL3103">
        <v>36046520</v>
      </c>
      <c r="AM3103">
        <v>742952832</v>
      </c>
      <c r="AN3103">
        <v>297022272</v>
      </c>
      <c r="AO3103">
        <v>156097344</v>
      </c>
      <c r="AP3103">
        <v>436735008</v>
      </c>
      <c r="AQ3103">
        <v>493505856</v>
      </c>
      <c r="AR3103">
        <v>776092608</v>
      </c>
      <c r="AS3103">
        <v>742952832</v>
      </c>
      <c r="AT3103">
        <v>2255</v>
      </c>
      <c r="AU3103">
        <v>0.67300000000000004</v>
      </c>
      <c r="AV3103">
        <v>9801</v>
      </c>
      <c r="AW3103">
        <v>0.185922</v>
      </c>
      <c r="AX3103">
        <v>0.55615300000000001</v>
      </c>
      <c r="AY3103">
        <v>4.9301400000000002E-2</v>
      </c>
      <c r="AZ3103">
        <v>50921.5</v>
      </c>
    </row>
    <row r="3104" spans="1:52">
      <c r="A3104">
        <v>2012</v>
      </c>
      <c r="B3104">
        <v>209551</v>
      </c>
      <c r="C3104" t="s">
        <v>309</v>
      </c>
      <c r="D3104" t="s">
        <v>307</v>
      </c>
      <c r="E3104">
        <f t="shared" si="48"/>
        <v>1</v>
      </c>
      <c r="F3104">
        <f>IF(ISNA(VLOOKUP(B3104,criteria!$U$2:$U$174,1,0)),0,1)</f>
        <v>1</v>
      </c>
      <c r="G3104">
        <v>0.72961932904571525</v>
      </c>
      <c r="H3104">
        <v>0.24818344252531269</v>
      </c>
      <c r="I3104">
        <v>23012</v>
      </c>
      <c r="J3104">
        <v>16790</v>
      </c>
      <c r="K3104">
        <v>4105</v>
      </c>
      <c r="L3104">
        <v>62</v>
      </c>
      <c r="M3104">
        <v>4167</v>
      </c>
      <c r="T3104">
        <v>5.7000000000000002E-2</v>
      </c>
      <c r="U3104">
        <v>3641</v>
      </c>
      <c r="V3104">
        <v>397361472</v>
      </c>
      <c r="W3104">
        <v>344312800</v>
      </c>
      <c r="Y3104">
        <v>8686457</v>
      </c>
      <c r="Z3104">
        <v>110670328</v>
      </c>
      <c r="AA3104">
        <v>64178940</v>
      </c>
      <c r="AB3104">
        <v>60706624</v>
      </c>
      <c r="AC3104">
        <v>27514856</v>
      </c>
      <c r="AD3104">
        <v>618047808</v>
      </c>
      <c r="AE3104">
        <v>166226400</v>
      </c>
      <c r="AF3104">
        <v>831580544</v>
      </c>
      <c r="AG3104">
        <v>278508384</v>
      </c>
      <c r="AH3104">
        <v>82712584</v>
      </c>
      <c r="AI3104">
        <v>43744804</v>
      </c>
      <c r="AJ3104">
        <v>126457392</v>
      </c>
      <c r="AK3104">
        <v>54818328</v>
      </c>
      <c r="AL3104">
        <v>37498028</v>
      </c>
      <c r="AM3104">
        <v>782222848</v>
      </c>
      <c r="AN3104">
        <v>311607264</v>
      </c>
      <c r="AO3104">
        <v>160352064</v>
      </c>
      <c r="AP3104">
        <v>503893856</v>
      </c>
      <c r="AQ3104">
        <v>580588608</v>
      </c>
      <c r="AR3104">
        <v>831580544</v>
      </c>
      <c r="AS3104">
        <v>782222848</v>
      </c>
      <c r="AT3104">
        <v>2333</v>
      </c>
      <c r="AU3104">
        <v>0.66600000000000004</v>
      </c>
      <c r="AV3104">
        <v>10580</v>
      </c>
      <c r="AW3104">
        <v>0.17443</v>
      </c>
      <c r="AX3104">
        <v>0.560527</v>
      </c>
      <c r="AY3104">
        <v>4.2899600000000003E-2</v>
      </c>
      <c r="AZ3104">
        <v>49664</v>
      </c>
    </row>
    <row r="3105" spans="1:52">
      <c r="A3105">
        <v>2013</v>
      </c>
      <c r="B3105">
        <v>209551</v>
      </c>
      <c r="C3105" t="s">
        <v>309</v>
      </c>
      <c r="D3105" t="s">
        <v>307</v>
      </c>
      <c r="E3105">
        <f t="shared" si="48"/>
        <v>1</v>
      </c>
      <c r="F3105">
        <f>IF(ISNA(VLOOKUP(B3105,criteria!$U$2:$U$174,1,0)),0,1)</f>
        <v>1</v>
      </c>
      <c r="G3105">
        <v>0.74166392324695485</v>
      </c>
      <c r="H3105">
        <v>0.2556119213696893</v>
      </c>
      <c r="I3105">
        <v>21263</v>
      </c>
      <c r="J3105">
        <v>15770</v>
      </c>
      <c r="K3105">
        <v>3962</v>
      </c>
      <c r="L3105">
        <v>69</v>
      </c>
      <c r="M3105">
        <v>4031</v>
      </c>
      <c r="N3105">
        <v>97403</v>
      </c>
      <c r="O3105" t="s">
        <v>49</v>
      </c>
      <c r="P3105" t="s">
        <v>50</v>
      </c>
      <c r="Q3105" t="s">
        <v>54</v>
      </c>
      <c r="R3105">
        <v>-123.074</v>
      </c>
      <c r="S3105">
        <v>44.044499999999999</v>
      </c>
      <c r="T3105">
        <v>5.8000000000000003E-2</v>
      </c>
      <c r="U3105">
        <v>3767</v>
      </c>
      <c r="V3105">
        <v>420867904</v>
      </c>
      <c r="W3105">
        <v>360950784</v>
      </c>
      <c r="Y3105">
        <v>7867246</v>
      </c>
      <c r="Z3105">
        <v>119358552</v>
      </c>
      <c r="AA3105">
        <v>65716156</v>
      </c>
      <c r="AB3105">
        <v>67652160</v>
      </c>
      <c r="AC3105">
        <v>10549795</v>
      </c>
      <c r="AD3105">
        <v>646318400</v>
      </c>
      <c r="AE3105">
        <v>169672672</v>
      </c>
      <c r="AF3105">
        <v>934990976</v>
      </c>
      <c r="AG3105">
        <v>294436608</v>
      </c>
      <c r="AH3105">
        <v>81982048</v>
      </c>
      <c r="AI3105">
        <v>44000072</v>
      </c>
      <c r="AJ3105">
        <v>125982120</v>
      </c>
      <c r="AK3105">
        <v>59701024</v>
      </c>
      <c r="AL3105">
        <v>41327332</v>
      </c>
      <c r="AM3105">
        <v>829402688</v>
      </c>
      <c r="AN3105">
        <v>330756864</v>
      </c>
      <c r="AO3105">
        <v>171230768</v>
      </c>
      <c r="AP3105">
        <v>580588608</v>
      </c>
      <c r="AQ3105">
        <v>659671104</v>
      </c>
      <c r="AR3105">
        <v>934990976</v>
      </c>
      <c r="AS3105">
        <v>829402688</v>
      </c>
      <c r="AT3105">
        <v>2884</v>
      </c>
      <c r="AU3105">
        <v>0.68799999999999994</v>
      </c>
      <c r="AV3105">
        <v>11109</v>
      </c>
      <c r="AW3105">
        <v>0.17599799999999999</v>
      </c>
      <c r="AX3105">
        <v>0.56417499999999998</v>
      </c>
      <c r="AY3105">
        <v>4.0500300000000003E-2</v>
      </c>
      <c r="AZ3105">
        <v>49618.5</v>
      </c>
    </row>
    <row r="3106" spans="1:52">
      <c r="A3106">
        <v>2014</v>
      </c>
      <c r="B3106">
        <v>209551</v>
      </c>
      <c r="C3106" t="s">
        <v>309</v>
      </c>
      <c r="D3106" t="s">
        <v>307</v>
      </c>
      <c r="E3106">
        <f t="shared" si="48"/>
        <v>1</v>
      </c>
      <c r="F3106">
        <f>IF(ISNA(VLOOKUP(B3106,criteria!$U$2:$U$174,1,0)),0,1)</f>
        <v>1</v>
      </c>
      <c r="G3106">
        <v>0.74895828456388402</v>
      </c>
      <c r="H3106">
        <v>0.24760892667375134</v>
      </c>
      <c r="I3106">
        <v>21359</v>
      </c>
      <c r="J3106">
        <v>15997</v>
      </c>
      <c r="K3106">
        <v>3896</v>
      </c>
      <c r="L3106">
        <v>65</v>
      </c>
      <c r="M3106">
        <v>3961</v>
      </c>
      <c r="T3106">
        <v>4.5999999999999999E-2</v>
      </c>
      <c r="U3106">
        <v>4039</v>
      </c>
      <c r="V3106">
        <v>419095584</v>
      </c>
      <c r="W3106">
        <v>368096320</v>
      </c>
      <c r="Y3106">
        <v>6900956</v>
      </c>
      <c r="Z3106">
        <v>118139312</v>
      </c>
      <c r="AA3106">
        <v>73189872</v>
      </c>
      <c r="AB3106">
        <v>61573632</v>
      </c>
      <c r="AC3106">
        <v>16173265</v>
      </c>
      <c r="AD3106">
        <v>669788928</v>
      </c>
      <c r="AE3106">
        <v>169536736</v>
      </c>
      <c r="AF3106">
        <v>871529664</v>
      </c>
      <c r="AG3106">
        <v>294433664</v>
      </c>
      <c r="AH3106">
        <v>74965704</v>
      </c>
      <c r="AI3106">
        <v>45627616</v>
      </c>
      <c r="AJ3106">
        <v>120593320</v>
      </c>
      <c r="AK3106">
        <v>57680136</v>
      </c>
      <c r="AL3106">
        <v>38346340</v>
      </c>
      <c r="AM3106">
        <v>854592768</v>
      </c>
      <c r="AN3106">
        <v>353079136</v>
      </c>
      <c r="AO3106">
        <v>138566496</v>
      </c>
      <c r="AP3106">
        <v>659671104</v>
      </c>
      <c r="AQ3106">
        <v>719110976</v>
      </c>
      <c r="AR3106">
        <v>871529664</v>
      </c>
      <c r="AS3106">
        <v>854592768</v>
      </c>
      <c r="AT3106">
        <v>2706</v>
      </c>
      <c r="AU3106">
        <v>0.71399999999999997</v>
      </c>
      <c r="AV3106">
        <v>11097</v>
      </c>
      <c r="AW3106">
        <v>0.170957</v>
      </c>
      <c r="AX3106">
        <v>0.56682600000000005</v>
      </c>
      <c r="AY3106">
        <v>3.65346E-2</v>
      </c>
      <c r="AZ3106">
        <v>50625</v>
      </c>
    </row>
    <row r="3107" spans="1:52">
      <c r="A3107">
        <v>2015</v>
      </c>
      <c r="B3107">
        <v>209551</v>
      </c>
      <c r="C3107" t="s">
        <v>309</v>
      </c>
      <c r="D3107" t="s">
        <v>307</v>
      </c>
      <c r="E3107">
        <f t="shared" si="48"/>
        <v>1</v>
      </c>
      <c r="F3107">
        <f>IF(ISNA(VLOOKUP(B3107,criteria!$U$2:$U$174,1,0)),0,1)</f>
        <v>1</v>
      </c>
      <c r="G3107">
        <v>0.74218181818181816</v>
      </c>
      <c r="H3107">
        <v>0.25312346888780007</v>
      </c>
      <c r="I3107">
        <v>22000</v>
      </c>
      <c r="J3107">
        <v>16328</v>
      </c>
      <c r="K3107">
        <v>4047</v>
      </c>
      <c r="L3107">
        <v>86</v>
      </c>
      <c r="M3107">
        <v>4133</v>
      </c>
      <c r="N3107">
        <v>97403</v>
      </c>
      <c r="O3107" t="s">
        <v>49</v>
      </c>
      <c r="P3107" t="s">
        <v>50</v>
      </c>
      <c r="Q3107" t="s">
        <v>54</v>
      </c>
      <c r="R3107">
        <v>-123.074</v>
      </c>
      <c r="S3107">
        <v>44.044499999999999</v>
      </c>
      <c r="T3107">
        <v>0.03</v>
      </c>
      <c r="U3107">
        <v>4517</v>
      </c>
      <c r="V3107">
        <v>425449696</v>
      </c>
      <c r="W3107">
        <v>378536256</v>
      </c>
      <c r="Y3107">
        <v>7141511</v>
      </c>
      <c r="Z3107">
        <v>116330072</v>
      </c>
      <c r="AA3107">
        <v>82627472</v>
      </c>
      <c r="AB3107">
        <v>64771900</v>
      </c>
      <c r="AC3107">
        <v>11635139</v>
      </c>
      <c r="AD3107">
        <v>682882240</v>
      </c>
      <c r="AE3107">
        <v>178448688</v>
      </c>
      <c r="AF3107">
        <v>902049152</v>
      </c>
      <c r="AG3107">
        <v>345305664</v>
      </c>
      <c r="AH3107">
        <v>75924120</v>
      </c>
      <c r="AI3107">
        <v>51364792</v>
      </c>
      <c r="AJ3107">
        <v>127288912</v>
      </c>
      <c r="AK3107">
        <v>72322352</v>
      </c>
      <c r="AL3107">
        <v>51373512</v>
      </c>
      <c r="AM3107">
        <v>939462208</v>
      </c>
      <c r="AN3107">
        <v>356251840</v>
      </c>
      <c r="AO3107">
        <v>292958368</v>
      </c>
      <c r="AP3107">
        <v>719110976</v>
      </c>
      <c r="AQ3107">
        <v>758691968</v>
      </c>
      <c r="AR3107">
        <v>902049152</v>
      </c>
      <c r="AS3107">
        <v>939462208</v>
      </c>
      <c r="AT3107">
        <v>2813</v>
      </c>
      <c r="AU3107">
        <v>0.71899999999999997</v>
      </c>
      <c r="AV3107">
        <v>11430</v>
      </c>
      <c r="AW3107">
        <v>0.15933</v>
      </c>
      <c r="AX3107">
        <v>0.57342300000000002</v>
      </c>
      <c r="AY3107">
        <v>3.4001299999999998E-2</v>
      </c>
      <c r="AZ3107">
        <v>52049.5</v>
      </c>
    </row>
    <row r="3108" spans="1:52">
      <c r="A3108">
        <v>2016</v>
      </c>
      <c r="B3108">
        <v>209551</v>
      </c>
      <c r="C3108" t="s">
        <v>309</v>
      </c>
      <c r="D3108" t="s">
        <v>307</v>
      </c>
      <c r="E3108">
        <f t="shared" si="48"/>
        <v>1</v>
      </c>
      <c r="F3108">
        <f>IF(ISNA(VLOOKUP(B3108,criteria!$U$2:$U$174,1,0)),0,1)</f>
        <v>1</v>
      </c>
      <c r="G3108">
        <v>0.77869941799184272</v>
      </c>
      <c r="H3108">
        <v>0.2378177966101695</v>
      </c>
      <c r="I3108">
        <v>21821</v>
      </c>
      <c r="J3108">
        <v>16992</v>
      </c>
      <c r="K3108">
        <v>3942</v>
      </c>
      <c r="L3108">
        <v>99</v>
      </c>
      <c r="M3108">
        <v>4041</v>
      </c>
      <c r="T3108">
        <v>3.7999999999999999E-2</v>
      </c>
      <c r="U3108">
        <v>4421</v>
      </c>
      <c r="V3108">
        <v>428537952</v>
      </c>
      <c r="W3108">
        <v>381433568</v>
      </c>
      <c r="Y3108">
        <v>18750950</v>
      </c>
      <c r="Z3108">
        <v>109892224</v>
      </c>
      <c r="AA3108">
        <v>95112160</v>
      </c>
      <c r="AB3108">
        <v>70033808</v>
      </c>
      <c r="AC3108">
        <v>19930088</v>
      </c>
      <c r="AD3108">
        <v>713690112</v>
      </c>
      <c r="AE3108">
        <v>185375872</v>
      </c>
      <c r="AF3108">
        <v>977177920</v>
      </c>
      <c r="AG3108">
        <v>330179744</v>
      </c>
      <c r="AH3108">
        <v>78119208</v>
      </c>
      <c r="AI3108">
        <v>50625048</v>
      </c>
      <c r="AJ3108">
        <v>128744256</v>
      </c>
      <c r="AK3108">
        <v>71889320</v>
      </c>
      <c r="AL3108">
        <v>50364232</v>
      </c>
      <c r="AM3108">
        <v>945277696</v>
      </c>
      <c r="AN3108">
        <v>366457760</v>
      </c>
      <c r="AO3108">
        <v>277220064</v>
      </c>
      <c r="AP3108">
        <v>758691968</v>
      </c>
      <c r="AQ3108">
        <v>828459008</v>
      </c>
      <c r="AR3108">
        <v>977177920</v>
      </c>
      <c r="AS3108">
        <v>945277696</v>
      </c>
      <c r="AT3108">
        <v>2955</v>
      </c>
      <c r="AU3108">
        <v>0.72</v>
      </c>
      <c r="AV3108">
        <v>12210</v>
      </c>
      <c r="AW3108">
        <v>0.14210500000000001</v>
      </c>
      <c r="AX3108">
        <v>0.58175399999999999</v>
      </c>
      <c r="AY3108">
        <v>3.0175400000000002E-2</v>
      </c>
      <c r="AZ3108">
        <v>51607</v>
      </c>
    </row>
    <row r="3109" spans="1:52">
      <c r="A3109">
        <v>2017</v>
      </c>
      <c r="B3109">
        <v>209551</v>
      </c>
      <c r="C3109" t="s">
        <v>309</v>
      </c>
      <c r="D3109" t="s">
        <v>307</v>
      </c>
      <c r="E3109">
        <f t="shared" si="48"/>
        <v>1</v>
      </c>
      <c r="F3109">
        <f>IF(ISNA(VLOOKUP(B3109,criteria!$U$2:$U$174,1,0)),0,1)</f>
        <v>1</v>
      </c>
      <c r="G3109">
        <v>0.82807501107446968</v>
      </c>
      <c r="H3109">
        <v>0.23407037565382788</v>
      </c>
      <c r="I3109">
        <v>20317</v>
      </c>
      <c r="J3109">
        <v>16824</v>
      </c>
      <c r="K3109">
        <v>3863</v>
      </c>
      <c r="L3109">
        <v>75</v>
      </c>
      <c r="M3109">
        <v>3938</v>
      </c>
      <c r="T3109">
        <v>3.5000000000000003E-2</v>
      </c>
      <c r="U3109">
        <v>4338</v>
      </c>
      <c r="V3109">
        <v>465395616</v>
      </c>
      <c r="W3109">
        <v>389405152</v>
      </c>
      <c r="Y3109">
        <v>21219292</v>
      </c>
      <c r="Z3109">
        <v>117501728</v>
      </c>
      <c r="AA3109">
        <v>101893880</v>
      </c>
      <c r="AB3109">
        <v>72116264</v>
      </c>
      <c r="AC3109">
        <v>13749661</v>
      </c>
      <c r="AD3109">
        <v>740102208</v>
      </c>
      <c r="AE3109">
        <v>197103760</v>
      </c>
      <c r="AF3109">
        <v>985561472</v>
      </c>
      <c r="AG3109">
        <v>348752352</v>
      </c>
      <c r="AH3109">
        <v>83765776</v>
      </c>
      <c r="AI3109">
        <v>55566428</v>
      </c>
      <c r="AJ3109">
        <v>139332208</v>
      </c>
      <c r="AK3109">
        <v>78115016</v>
      </c>
      <c r="AL3109">
        <v>54345256</v>
      </c>
      <c r="AM3109">
        <v>987910016</v>
      </c>
      <c r="AN3109">
        <v>358100928</v>
      </c>
      <c r="AO3109">
        <v>306408960</v>
      </c>
      <c r="AP3109">
        <v>828459008</v>
      </c>
      <c r="AQ3109">
        <v>912512000</v>
      </c>
      <c r="AR3109">
        <v>985561472</v>
      </c>
      <c r="AS3109">
        <v>987910016</v>
      </c>
      <c r="AV3109">
        <v>12450</v>
      </c>
    </row>
    <row r="3110" spans="1:52">
      <c r="A3110">
        <v>1990</v>
      </c>
      <c r="B3110">
        <v>209807</v>
      </c>
      <c r="C3110" t="s">
        <v>347</v>
      </c>
      <c r="D3110" t="s">
        <v>307</v>
      </c>
      <c r="E3110">
        <f t="shared" si="48"/>
        <v>0</v>
      </c>
      <c r="F3110">
        <f>IF(ISNA(VLOOKUP(B3110,criteria!$U$2:$U$174,1,0)),0,1)</f>
        <v>1</v>
      </c>
      <c r="G3110" t="s">
        <v>636</v>
      </c>
      <c r="H3110" t="s">
        <v>636</v>
      </c>
      <c r="N3110">
        <v>972070751</v>
      </c>
      <c r="O3110" t="s">
        <v>49</v>
      </c>
      <c r="V3110">
        <v>27340608</v>
      </c>
      <c r="Y3110">
        <v>554737</v>
      </c>
      <c r="Z3110">
        <v>11061204</v>
      </c>
      <c r="AA3110">
        <v>45259692</v>
      </c>
      <c r="AB3110">
        <v>2042899</v>
      </c>
      <c r="AC3110">
        <v>1143615</v>
      </c>
      <c r="AF3110">
        <v>99334688</v>
      </c>
      <c r="AG3110">
        <v>43195712</v>
      </c>
      <c r="AH3110">
        <v>3869870</v>
      </c>
      <c r="AI3110">
        <v>2798496</v>
      </c>
      <c r="AJ3110">
        <v>6668366</v>
      </c>
      <c r="AK3110">
        <v>11123206</v>
      </c>
      <c r="AL3110">
        <v>4654908</v>
      </c>
      <c r="AM3110">
        <v>99591880</v>
      </c>
      <c r="AN3110">
        <v>47982992</v>
      </c>
      <c r="AO3110">
        <v>14941409</v>
      </c>
    </row>
    <row r="3111" spans="1:52">
      <c r="A3111">
        <v>1991</v>
      </c>
      <c r="B3111">
        <v>209807</v>
      </c>
      <c r="C3111" t="s">
        <v>347</v>
      </c>
      <c r="D3111" t="s">
        <v>307</v>
      </c>
      <c r="E3111">
        <f t="shared" si="48"/>
        <v>0</v>
      </c>
      <c r="F3111">
        <f>IF(ISNA(VLOOKUP(B3111,criteria!$U$2:$U$174,1,0)),0,1)</f>
        <v>1</v>
      </c>
      <c r="G3111" t="s">
        <v>636</v>
      </c>
      <c r="H3111" t="s">
        <v>636</v>
      </c>
      <c r="V3111">
        <v>34094620</v>
      </c>
      <c r="Y3111">
        <v>480305</v>
      </c>
      <c r="Z3111">
        <v>12335719</v>
      </c>
      <c r="AA3111">
        <v>44446596</v>
      </c>
      <c r="AB3111">
        <v>2221082</v>
      </c>
      <c r="AC3111">
        <v>1086067</v>
      </c>
      <c r="AF3111">
        <v>108234568</v>
      </c>
      <c r="AG3111">
        <v>45656000</v>
      </c>
      <c r="AH3111">
        <v>4045080</v>
      </c>
      <c r="AI3111">
        <v>3558451</v>
      </c>
      <c r="AJ3111">
        <v>7603531</v>
      </c>
      <c r="AK3111">
        <v>11621807</v>
      </c>
      <c r="AL3111">
        <v>4754966</v>
      </c>
      <c r="AM3111">
        <v>106172080</v>
      </c>
      <c r="AN3111">
        <v>50325228</v>
      </c>
      <c r="AO3111">
        <v>15963396</v>
      </c>
    </row>
    <row r="3112" spans="1:52">
      <c r="A3112">
        <v>1992</v>
      </c>
      <c r="B3112">
        <v>209807</v>
      </c>
      <c r="C3112" t="s">
        <v>347</v>
      </c>
      <c r="D3112" t="s">
        <v>307</v>
      </c>
      <c r="E3112">
        <f t="shared" si="48"/>
        <v>0</v>
      </c>
      <c r="F3112">
        <f>IF(ISNA(VLOOKUP(B3112,criteria!$U$2:$U$174,1,0)),0,1)</f>
        <v>1</v>
      </c>
      <c r="G3112" t="s">
        <v>636</v>
      </c>
      <c r="H3112" t="s">
        <v>636</v>
      </c>
      <c r="N3112">
        <v>972070751</v>
      </c>
      <c r="O3112" t="s">
        <v>49</v>
      </c>
      <c r="V3112">
        <v>36203264</v>
      </c>
      <c r="Y3112">
        <v>563848</v>
      </c>
      <c r="Z3112">
        <v>13897695</v>
      </c>
      <c r="AA3112">
        <v>47478380</v>
      </c>
      <c r="AB3112">
        <v>2327862</v>
      </c>
      <c r="AC3112">
        <v>845069</v>
      </c>
      <c r="AF3112">
        <v>114941624</v>
      </c>
      <c r="AG3112">
        <v>47077856</v>
      </c>
      <c r="AH3112">
        <v>5491999</v>
      </c>
      <c r="AI3112">
        <v>4148908</v>
      </c>
      <c r="AJ3112">
        <v>9640907</v>
      </c>
      <c r="AK3112">
        <v>12547219</v>
      </c>
      <c r="AL3112">
        <v>4764652</v>
      </c>
      <c r="AM3112">
        <v>112152688</v>
      </c>
      <c r="AN3112">
        <v>53450664</v>
      </c>
      <c r="AO3112">
        <v>16419424</v>
      </c>
    </row>
    <row r="3113" spans="1:52">
      <c r="A3113">
        <v>1993</v>
      </c>
      <c r="B3113">
        <v>209807</v>
      </c>
      <c r="C3113" t="s">
        <v>347</v>
      </c>
      <c r="D3113" t="s">
        <v>307</v>
      </c>
      <c r="E3113">
        <f t="shared" si="48"/>
        <v>0</v>
      </c>
      <c r="F3113">
        <f>IF(ISNA(VLOOKUP(B3113,criteria!$U$2:$U$174,1,0)),0,1)</f>
        <v>1</v>
      </c>
      <c r="G3113" t="s">
        <v>636</v>
      </c>
      <c r="H3113" t="s">
        <v>636</v>
      </c>
      <c r="N3113">
        <v>972070751</v>
      </c>
      <c r="O3113" t="s">
        <v>49</v>
      </c>
      <c r="V3113">
        <v>39320920</v>
      </c>
      <c r="Y3113">
        <v>697101</v>
      </c>
      <c r="Z3113">
        <v>14292121</v>
      </c>
      <c r="AA3113">
        <v>46245672</v>
      </c>
      <c r="AB3113">
        <v>2796011</v>
      </c>
      <c r="AC3113">
        <v>1341548</v>
      </c>
      <c r="AF3113">
        <v>119103104</v>
      </c>
      <c r="AG3113">
        <v>48047544</v>
      </c>
      <c r="AH3113">
        <v>6345399</v>
      </c>
      <c r="AI3113">
        <v>4229397</v>
      </c>
      <c r="AJ3113">
        <v>10574796</v>
      </c>
      <c r="AK3113">
        <v>13668954</v>
      </c>
      <c r="AL3113">
        <v>4825847</v>
      </c>
      <c r="AM3113">
        <v>115768280</v>
      </c>
      <c r="AN3113">
        <v>55071724</v>
      </c>
      <c r="AO3113">
        <v>16889094</v>
      </c>
    </row>
    <row r="3114" spans="1:52">
      <c r="A3114">
        <v>1994</v>
      </c>
      <c r="B3114">
        <v>209807</v>
      </c>
      <c r="C3114" t="s">
        <v>347</v>
      </c>
      <c r="D3114" t="s">
        <v>307</v>
      </c>
      <c r="E3114">
        <f t="shared" si="48"/>
        <v>0</v>
      </c>
      <c r="F3114">
        <f>IF(ISNA(VLOOKUP(B3114,criteria!$U$2:$U$174,1,0)),0,1)</f>
        <v>1</v>
      </c>
      <c r="G3114" t="s">
        <v>636</v>
      </c>
      <c r="H3114" t="s">
        <v>636</v>
      </c>
      <c r="N3114">
        <v>972070751</v>
      </c>
      <c r="O3114" t="s">
        <v>49</v>
      </c>
      <c r="V3114">
        <v>43468504</v>
      </c>
      <c r="Y3114">
        <v>709838</v>
      </c>
      <c r="Z3114">
        <v>15754647</v>
      </c>
      <c r="AA3114">
        <v>48064216</v>
      </c>
      <c r="AB3114">
        <v>2998727</v>
      </c>
      <c r="AC3114">
        <v>755203</v>
      </c>
      <c r="AF3114">
        <v>127004960</v>
      </c>
      <c r="AG3114">
        <v>53373152</v>
      </c>
      <c r="AH3114">
        <v>6266396</v>
      </c>
      <c r="AI3114">
        <v>5206960</v>
      </c>
      <c r="AJ3114">
        <v>11473356</v>
      </c>
      <c r="AK3114">
        <v>14639310</v>
      </c>
      <c r="AL3114">
        <v>5093795</v>
      </c>
      <c r="AM3114">
        <v>127223032</v>
      </c>
      <c r="AN3114">
        <v>55725276</v>
      </c>
      <c r="AO3114">
        <v>17257556</v>
      </c>
    </row>
    <row r="3115" spans="1:52">
      <c r="A3115">
        <v>1995</v>
      </c>
      <c r="B3115">
        <v>209807</v>
      </c>
      <c r="C3115" t="s">
        <v>347</v>
      </c>
      <c r="D3115" t="s">
        <v>307</v>
      </c>
      <c r="E3115">
        <f t="shared" si="48"/>
        <v>0</v>
      </c>
      <c r="F3115">
        <f>IF(ISNA(VLOOKUP(B3115,criteria!$U$2:$U$174,1,0)),0,1)</f>
        <v>1</v>
      </c>
      <c r="G3115" t="s">
        <v>636</v>
      </c>
      <c r="H3115" t="s">
        <v>636</v>
      </c>
      <c r="N3115">
        <v>972070751</v>
      </c>
      <c r="O3115" t="s">
        <v>49</v>
      </c>
      <c r="V3115">
        <v>46973760</v>
      </c>
      <c r="Y3115">
        <v>1138156</v>
      </c>
      <c r="Z3115">
        <v>18277514</v>
      </c>
      <c r="AA3115">
        <v>42604600</v>
      </c>
      <c r="AB3115">
        <v>2756468</v>
      </c>
      <c r="AC3115">
        <v>513741</v>
      </c>
      <c r="AF3115">
        <v>128143448</v>
      </c>
      <c r="AG3115">
        <v>55593952</v>
      </c>
      <c r="AH3115">
        <v>7891410</v>
      </c>
      <c r="AI3115">
        <v>5153743</v>
      </c>
      <c r="AJ3115">
        <v>13045153</v>
      </c>
      <c r="AK3115">
        <v>16138856</v>
      </c>
      <c r="AL3115">
        <v>4504177</v>
      </c>
      <c r="AM3115">
        <v>135686016</v>
      </c>
      <c r="AN3115">
        <v>61188496</v>
      </c>
      <c r="AO3115">
        <v>18820544</v>
      </c>
    </row>
    <row r="3116" spans="1:52">
      <c r="A3116">
        <v>1996</v>
      </c>
      <c r="B3116">
        <v>209807</v>
      </c>
      <c r="C3116" t="s">
        <v>347</v>
      </c>
      <c r="D3116" t="s">
        <v>307</v>
      </c>
      <c r="E3116">
        <f t="shared" si="48"/>
        <v>0</v>
      </c>
      <c r="F3116">
        <f>IF(ISNA(VLOOKUP(B3116,criteria!$U$2:$U$174,1,0)),0,1)</f>
        <v>1</v>
      </c>
      <c r="G3116" t="s">
        <v>636</v>
      </c>
      <c r="H3116" t="s">
        <v>636</v>
      </c>
      <c r="N3116">
        <v>972070751</v>
      </c>
      <c r="O3116" t="s">
        <v>49</v>
      </c>
      <c r="V3116">
        <v>52960568</v>
      </c>
      <c r="Y3116">
        <v>924859</v>
      </c>
      <c r="Z3116">
        <v>20518312</v>
      </c>
      <c r="AA3116">
        <v>43562748</v>
      </c>
      <c r="AB3116">
        <v>3636221</v>
      </c>
      <c r="AC3116">
        <v>1718439</v>
      </c>
      <c r="AF3116">
        <v>141730048</v>
      </c>
      <c r="AG3116">
        <v>59023492</v>
      </c>
      <c r="AH3116">
        <v>7993727</v>
      </c>
      <c r="AI3116">
        <v>5563651</v>
      </c>
      <c r="AJ3116">
        <v>13557378</v>
      </c>
      <c r="AK3116">
        <v>18205136</v>
      </c>
      <c r="AL3116">
        <v>4778604</v>
      </c>
      <c r="AM3116">
        <v>143840256</v>
      </c>
      <c r="AN3116">
        <v>64781448</v>
      </c>
      <c r="AO3116">
        <v>20219832</v>
      </c>
      <c r="AP3116">
        <v>797089</v>
      </c>
      <c r="AQ3116">
        <v>919247</v>
      </c>
      <c r="AT3116">
        <v>237</v>
      </c>
      <c r="AU3116">
        <v>0.35399999999999998</v>
      </c>
    </row>
    <row r="3117" spans="1:52">
      <c r="A3117">
        <v>1997</v>
      </c>
      <c r="B3117">
        <v>209807</v>
      </c>
      <c r="C3117" t="s">
        <v>347</v>
      </c>
      <c r="D3117" t="s">
        <v>307</v>
      </c>
      <c r="E3117">
        <f t="shared" si="48"/>
        <v>0</v>
      </c>
      <c r="F3117">
        <f>IF(ISNA(VLOOKUP(B3117,criteria!$U$2:$U$174,1,0)),0,1)</f>
        <v>1</v>
      </c>
      <c r="G3117" t="s">
        <v>636</v>
      </c>
      <c r="H3117" t="s">
        <v>636</v>
      </c>
      <c r="V3117">
        <v>54425116</v>
      </c>
      <c r="Y3117">
        <v>846587</v>
      </c>
      <c r="Z3117">
        <v>21554120</v>
      </c>
      <c r="AA3117">
        <v>49133536</v>
      </c>
      <c r="AB3117">
        <v>4412639</v>
      </c>
      <c r="AC3117">
        <v>736876</v>
      </c>
      <c r="AF3117">
        <v>151642368</v>
      </c>
      <c r="AG3117">
        <v>62720744</v>
      </c>
      <c r="AH3117">
        <v>9023763</v>
      </c>
      <c r="AI3117">
        <v>5852796</v>
      </c>
      <c r="AJ3117">
        <v>14876559</v>
      </c>
      <c r="AK3117">
        <v>19973360</v>
      </c>
      <c r="AL3117">
        <v>4990624</v>
      </c>
      <c r="AM3117">
        <v>152736256</v>
      </c>
      <c r="AN3117">
        <v>68973608</v>
      </c>
      <c r="AO3117">
        <v>21336670</v>
      </c>
      <c r="AP3117">
        <v>919247</v>
      </c>
      <c r="AQ3117">
        <v>1064003</v>
      </c>
      <c r="AT3117">
        <v>216</v>
      </c>
      <c r="AU3117">
        <v>0.33200000000000002</v>
      </c>
      <c r="AW3117">
        <v>0.55887299999999995</v>
      </c>
      <c r="AX3117">
        <v>0.56248500000000001</v>
      </c>
      <c r="AY3117">
        <v>0.15290200000000001</v>
      </c>
      <c r="AZ3117">
        <v>19950</v>
      </c>
    </row>
    <row r="3118" spans="1:52">
      <c r="A3118">
        <v>1998</v>
      </c>
      <c r="B3118">
        <v>209807</v>
      </c>
      <c r="C3118" t="s">
        <v>347</v>
      </c>
      <c r="D3118" t="s">
        <v>307</v>
      </c>
      <c r="E3118">
        <f t="shared" si="48"/>
        <v>0</v>
      </c>
      <c r="F3118">
        <f>IF(ISNA(VLOOKUP(B3118,criteria!$U$2:$U$174,1,0)),0,1)</f>
        <v>1</v>
      </c>
      <c r="G3118" t="s">
        <v>636</v>
      </c>
      <c r="H3118" t="s">
        <v>636</v>
      </c>
      <c r="V3118">
        <v>58720232</v>
      </c>
      <c r="Y3118">
        <v>918140</v>
      </c>
      <c r="Z3118">
        <v>17294608</v>
      </c>
      <c r="AA3118">
        <v>55230040</v>
      </c>
      <c r="AB3118">
        <v>7270298</v>
      </c>
      <c r="AC3118">
        <v>1228745</v>
      </c>
      <c r="AF3118">
        <v>161923520</v>
      </c>
      <c r="AG3118">
        <v>67876736</v>
      </c>
      <c r="AH3118">
        <v>11185016</v>
      </c>
      <c r="AI3118">
        <v>6869568</v>
      </c>
      <c r="AJ3118">
        <v>18054584</v>
      </c>
      <c r="AK3118">
        <v>21121570</v>
      </c>
      <c r="AL3118">
        <v>5247864</v>
      </c>
      <c r="AM3118">
        <v>163524624</v>
      </c>
      <c r="AN3118">
        <v>72614416</v>
      </c>
      <c r="AO3118">
        <v>24191282</v>
      </c>
      <c r="AP3118">
        <v>1064003</v>
      </c>
      <c r="AQ3118">
        <v>1138101</v>
      </c>
      <c r="AT3118">
        <v>194</v>
      </c>
      <c r="AU3118">
        <v>0.28399999999999997</v>
      </c>
      <c r="AW3118">
        <v>0.54400700000000002</v>
      </c>
      <c r="AX3118">
        <v>0.57038900000000003</v>
      </c>
      <c r="AY3118">
        <v>0.15146699999999999</v>
      </c>
      <c r="AZ3118">
        <v>21342</v>
      </c>
    </row>
    <row r="3119" spans="1:52">
      <c r="A3119">
        <v>1999</v>
      </c>
      <c r="B3119">
        <v>209807</v>
      </c>
      <c r="C3119" t="s">
        <v>347</v>
      </c>
      <c r="D3119" t="s">
        <v>307</v>
      </c>
      <c r="E3119">
        <f t="shared" si="48"/>
        <v>0</v>
      </c>
      <c r="F3119">
        <f>IF(ISNA(VLOOKUP(B3119,criteria!$U$2:$U$174,1,0)),0,1)</f>
        <v>1</v>
      </c>
      <c r="G3119" t="s">
        <v>636</v>
      </c>
      <c r="H3119" t="s">
        <v>636</v>
      </c>
      <c r="V3119">
        <v>63706464</v>
      </c>
      <c r="Y3119">
        <v>933787</v>
      </c>
      <c r="Z3119">
        <v>28950142</v>
      </c>
      <c r="AA3119">
        <v>65218228</v>
      </c>
      <c r="AB3119">
        <v>5007355</v>
      </c>
      <c r="AC3119">
        <v>996620</v>
      </c>
      <c r="AF3119">
        <v>189881776</v>
      </c>
      <c r="AG3119">
        <v>70998456</v>
      </c>
      <c r="AH3119">
        <v>13018891</v>
      </c>
      <c r="AI3119">
        <v>8292817</v>
      </c>
      <c r="AJ3119">
        <v>21311708</v>
      </c>
      <c r="AK3119">
        <v>22393276</v>
      </c>
      <c r="AL3119">
        <v>5934505</v>
      </c>
      <c r="AM3119">
        <v>185502576</v>
      </c>
      <c r="AN3119">
        <v>79119568</v>
      </c>
      <c r="AO3119">
        <v>29513368</v>
      </c>
      <c r="AP3119">
        <v>1138101</v>
      </c>
      <c r="AQ3119">
        <v>2312096</v>
      </c>
      <c r="AT3119">
        <v>218</v>
      </c>
      <c r="AU3119">
        <v>0.32900000000000001</v>
      </c>
      <c r="AW3119">
        <v>0.53247800000000001</v>
      </c>
      <c r="AX3119">
        <v>0.57477900000000004</v>
      </c>
      <c r="AY3119">
        <v>0.15216499999999999</v>
      </c>
      <c r="AZ3119">
        <v>21925</v>
      </c>
    </row>
    <row r="3120" spans="1:52">
      <c r="A3120">
        <v>2000</v>
      </c>
      <c r="B3120">
        <v>209807</v>
      </c>
      <c r="C3120" t="s">
        <v>347</v>
      </c>
      <c r="D3120" t="s">
        <v>307</v>
      </c>
      <c r="E3120">
        <f t="shared" si="48"/>
        <v>0</v>
      </c>
      <c r="F3120">
        <f>IF(ISNA(VLOOKUP(B3120,criteria!$U$2:$U$174,1,0)),0,1)</f>
        <v>1</v>
      </c>
      <c r="G3120" t="s">
        <v>636</v>
      </c>
      <c r="H3120" t="s">
        <v>636</v>
      </c>
      <c r="V3120">
        <v>68508544</v>
      </c>
      <c r="Y3120">
        <v>839623</v>
      </c>
      <c r="Z3120">
        <v>30900226</v>
      </c>
      <c r="AA3120">
        <v>70484584</v>
      </c>
      <c r="AB3120">
        <v>8089931</v>
      </c>
      <c r="AC3120">
        <v>1195510</v>
      </c>
      <c r="AF3120">
        <v>206692864</v>
      </c>
      <c r="AG3120">
        <v>77154928</v>
      </c>
      <c r="AH3120">
        <v>13880528</v>
      </c>
      <c r="AI3120">
        <v>9492088</v>
      </c>
      <c r="AJ3120">
        <v>23372616</v>
      </c>
      <c r="AK3120">
        <v>22757276</v>
      </c>
      <c r="AL3120">
        <v>6549639</v>
      </c>
      <c r="AM3120">
        <v>196656608</v>
      </c>
      <c r="AN3120">
        <v>86032392</v>
      </c>
      <c r="AO3120">
        <v>29754892</v>
      </c>
      <c r="AP3120">
        <v>2312096</v>
      </c>
      <c r="AQ3120">
        <v>2057214</v>
      </c>
      <c r="AT3120">
        <v>208</v>
      </c>
      <c r="AU3120">
        <v>0.30499999999999999</v>
      </c>
      <c r="AW3120">
        <v>0.54711699999999996</v>
      </c>
      <c r="AX3120">
        <v>0.57481300000000002</v>
      </c>
      <c r="AY3120">
        <v>0.154503</v>
      </c>
      <c r="AZ3120">
        <v>22000</v>
      </c>
    </row>
    <row r="3121" spans="1:52">
      <c r="A3121">
        <v>2001</v>
      </c>
      <c r="B3121">
        <v>209807</v>
      </c>
      <c r="C3121" t="s">
        <v>347</v>
      </c>
      <c r="D3121" t="s">
        <v>307</v>
      </c>
      <c r="E3121">
        <f t="shared" si="48"/>
        <v>1</v>
      </c>
      <c r="F3121">
        <f>IF(ISNA(VLOOKUP(B3121,criteria!$U$2:$U$174,1,0)),0,1)</f>
        <v>1</v>
      </c>
      <c r="G3121">
        <v>0.84325744308231176</v>
      </c>
      <c r="H3121">
        <v>0.54465212876427826</v>
      </c>
      <c r="I3121">
        <v>2284</v>
      </c>
      <c r="J3121">
        <v>1926</v>
      </c>
      <c r="K3121">
        <v>896</v>
      </c>
      <c r="L3121">
        <v>153</v>
      </c>
      <c r="M3121">
        <v>1049</v>
      </c>
      <c r="V3121">
        <v>87474480</v>
      </c>
      <c r="W3121">
        <v>76984272</v>
      </c>
      <c r="Y3121">
        <v>7306735</v>
      </c>
      <c r="Z3121">
        <v>29170530</v>
      </c>
      <c r="AA3121">
        <v>81703152</v>
      </c>
      <c r="AB3121">
        <v>2182511</v>
      </c>
      <c r="AC3121">
        <v>28293804</v>
      </c>
      <c r="AD3121">
        <v>148084512</v>
      </c>
      <c r="AE3121">
        <v>74858280</v>
      </c>
      <c r="AF3121">
        <v>239059200</v>
      </c>
      <c r="AG3121">
        <v>92050760</v>
      </c>
      <c r="AH3121">
        <v>17255982</v>
      </c>
      <c r="AI3121">
        <v>11129236</v>
      </c>
      <c r="AJ3121">
        <v>28385218</v>
      </c>
      <c r="AK3121">
        <v>21218502</v>
      </c>
      <c r="AL3121">
        <v>7358081.5</v>
      </c>
      <c r="AM3121">
        <v>215921424</v>
      </c>
      <c r="AN3121">
        <v>98517384</v>
      </c>
      <c r="AO3121">
        <v>34077108</v>
      </c>
      <c r="AR3121">
        <v>239059200</v>
      </c>
      <c r="AS3121">
        <v>215921424</v>
      </c>
      <c r="AT3121">
        <v>241</v>
      </c>
      <c r="AU3121">
        <v>0.33200000000000002</v>
      </c>
      <c r="AW3121">
        <v>0.55114700000000005</v>
      </c>
      <c r="AX3121">
        <v>0.56484999999999996</v>
      </c>
      <c r="AY3121">
        <v>0.15535399999999999</v>
      </c>
      <c r="AZ3121">
        <v>22617.5</v>
      </c>
    </row>
    <row r="3122" spans="1:52">
      <c r="A3122">
        <v>2002</v>
      </c>
      <c r="B3122">
        <v>209807</v>
      </c>
      <c r="C3122" t="s">
        <v>347</v>
      </c>
      <c r="D3122" t="s">
        <v>307</v>
      </c>
      <c r="E3122">
        <f t="shared" si="48"/>
        <v>1</v>
      </c>
      <c r="F3122">
        <f>IF(ISNA(VLOOKUP(B3122,criteria!$U$2:$U$174,1,0)),0,1)</f>
        <v>1</v>
      </c>
      <c r="G3122">
        <v>0.8615569823434992</v>
      </c>
      <c r="H3122">
        <v>0.53237074988355848</v>
      </c>
      <c r="I3122">
        <v>2492</v>
      </c>
      <c r="J3122">
        <v>2147</v>
      </c>
      <c r="K3122">
        <v>974</v>
      </c>
      <c r="L3122">
        <v>169</v>
      </c>
      <c r="M3122">
        <v>1143</v>
      </c>
      <c r="V3122">
        <v>96720472</v>
      </c>
      <c r="W3122">
        <v>89712208</v>
      </c>
      <c r="Y3122">
        <v>6717447</v>
      </c>
      <c r="Z3122">
        <v>39678288</v>
      </c>
      <c r="AA3122">
        <v>75344736</v>
      </c>
      <c r="AB3122">
        <v>2408716</v>
      </c>
      <c r="AC3122">
        <v>24604662</v>
      </c>
      <c r="AD3122">
        <v>164845808</v>
      </c>
      <c r="AE3122">
        <v>67616280</v>
      </c>
      <c r="AF3122">
        <v>250114688</v>
      </c>
      <c r="AG3122">
        <v>98522568</v>
      </c>
      <c r="AH3122">
        <v>16978376</v>
      </c>
      <c r="AI3122">
        <v>11961775</v>
      </c>
      <c r="AJ3122">
        <v>28940152</v>
      </c>
      <c r="AK3122">
        <v>21255576</v>
      </c>
      <c r="AL3122">
        <v>8337973.5</v>
      </c>
      <c r="AM3122">
        <v>226159008</v>
      </c>
      <c r="AN3122">
        <v>106275416</v>
      </c>
      <c r="AO3122">
        <v>38081596</v>
      </c>
      <c r="AR3122">
        <v>250114688</v>
      </c>
      <c r="AS3122">
        <v>226159008</v>
      </c>
      <c r="AT3122">
        <v>247</v>
      </c>
      <c r="AU3122">
        <v>0.33200000000000002</v>
      </c>
      <c r="AW3122">
        <v>0.53978899999999996</v>
      </c>
      <c r="AX3122">
        <v>0.55904200000000004</v>
      </c>
      <c r="AY3122">
        <v>0.151312</v>
      </c>
      <c r="AZ3122">
        <v>23201.5</v>
      </c>
    </row>
    <row r="3123" spans="1:52">
      <c r="A3123">
        <v>2003</v>
      </c>
      <c r="B3123">
        <v>209807</v>
      </c>
      <c r="C3123" t="s">
        <v>347</v>
      </c>
      <c r="D3123" t="s">
        <v>307</v>
      </c>
      <c r="E3123">
        <f t="shared" si="48"/>
        <v>1</v>
      </c>
      <c r="F3123">
        <f>IF(ISNA(VLOOKUP(B3123,criteria!$U$2:$U$174,1,0)),0,1)</f>
        <v>1</v>
      </c>
      <c r="G3123">
        <v>0.84247538677918421</v>
      </c>
      <c r="H3123">
        <v>0.54924874791318867</v>
      </c>
      <c r="I3123">
        <v>2844</v>
      </c>
      <c r="J3123">
        <v>2396</v>
      </c>
      <c r="K3123">
        <v>1124</v>
      </c>
      <c r="L3123">
        <v>192</v>
      </c>
      <c r="M3123">
        <v>1316</v>
      </c>
      <c r="N3123">
        <v>97201</v>
      </c>
      <c r="O3123" t="s">
        <v>49</v>
      </c>
      <c r="V3123">
        <v>109502936</v>
      </c>
      <c r="W3123">
        <v>102307928</v>
      </c>
      <c r="Y3123">
        <v>8066755</v>
      </c>
      <c r="Z3123">
        <v>42593308</v>
      </c>
      <c r="AA3123">
        <v>69941720</v>
      </c>
      <c r="AB3123">
        <v>5432839</v>
      </c>
      <c r="AC3123">
        <v>8992547</v>
      </c>
      <c r="AD3123">
        <v>186302432</v>
      </c>
      <c r="AE3123">
        <v>67232712</v>
      </c>
      <c r="AF3123">
        <v>256447536</v>
      </c>
      <c r="AG3123">
        <v>98951144</v>
      </c>
      <c r="AH3123">
        <v>19431228</v>
      </c>
      <c r="AI3123">
        <v>12139700</v>
      </c>
      <c r="AJ3123">
        <v>31570928</v>
      </c>
      <c r="AK3123">
        <v>20716104</v>
      </c>
      <c r="AL3123">
        <v>9282994</v>
      </c>
      <c r="AM3123">
        <v>242441712</v>
      </c>
      <c r="AN3123">
        <v>109784800</v>
      </c>
      <c r="AO3123">
        <v>40612264</v>
      </c>
      <c r="AP3123">
        <v>18424592</v>
      </c>
      <c r="AQ3123">
        <v>19771696</v>
      </c>
      <c r="AR3123">
        <v>256447536</v>
      </c>
      <c r="AS3123">
        <v>242441712</v>
      </c>
      <c r="AT3123">
        <v>271</v>
      </c>
      <c r="AU3123">
        <v>0.33900000000000002</v>
      </c>
      <c r="AW3123">
        <v>0.53782200000000002</v>
      </c>
      <c r="AX3123">
        <v>0.553782</v>
      </c>
      <c r="AY3123">
        <v>0.147398</v>
      </c>
      <c r="AZ3123">
        <v>23017</v>
      </c>
    </row>
    <row r="3124" spans="1:52">
      <c r="A3124">
        <v>2004</v>
      </c>
      <c r="B3124">
        <v>209807</v>
      </c>
      <c r="C3124" t="s">
        <v>347</v>
      </c>
      <c r="D3124" t="s">
        <v>307</v>
      </c>
      <c r="E3124">
        <f t="shared" si="48"/>
        <v>1</v>
      </c>
      <c r="F3124">
        <f>IF(ISNA(VLOOKUP(B3124,criteria!$U$2:$U$174,1,0)),0,1)</f>
        <v>1</v>
      </c>
      <c r="G3124">
        <v>0.84995221408091748</v>
      </c>
      <c r="H3124">
        <v>0.54197901049475261</v>
      </c>
      <c r="I3124">
        <v>3139</v>
      </c>
      <c r="J3124">
        <v>2668</v>
      </c>
      <c r="K3124">
        <v>1264</v>
      </c>
      <c r="L3124">
        <v>182</v>
      </c>
      <c r="M3124">
        <v>1446</v>
      </c>
      <c r="N3124">
        <v>97201</v>
      </c>
      <c r="O3124" t="s">
        <v>49</v>
      </c>
      <c r="P3124" t="s">
        <v>50</v>
      </c>
      <c r="V3124">
        <v>119730632</v>
      </c>
      <c r="W3124">
        <v>111669568</v>
      </c>
      <c r="Y3124">
        <v>8305180</v>
      </c>
      <c r="Z3124">
        <v>44734288</v>
      </c>
      <c r="AA3124">
        <v>72116120</v>
      </c>
      <c r="AB3124">
        <v>8070554</v>
      </c>
      <c r="AC3124">
        <v>13011933</v>
      </c>
      <c r="AD3124">
        <v>200236576</v>
      </c>
      <c r="AE3124">
        <v>66649344</v>
      </c>
      <c r="AF3124">
        <v>274639744</v>
      </c>
      <c r="AG3124">
        <v>111912264</v>
      </c>
      <c r="AH3124">
        <v>23459832</v>
      </c>
      <c r="AI3124">
        <v>11390627</v>
      </c>
      <c r="AJ3124">
        <v>34850460</v>
      </c>
      <c r="AK3124">
        <v>23058972</v>
      </c>
      <c r="AL3124">
        <v>10549380</v>
      </c>
      <c r="AM3124">
        <v>263196304</v>
      </c>
      <c r="AN3124">
        <v>117809616</v>
      </c>
      <c r="AO3124">
        <v>45833448</v>
      </c>
      <c r="AP3124">
        <v>41443000</v>
      </c>
      <c r="AQ3124">
        <v>30209000</v>
      </c>
      <c r="AR3124">
        <v>274639744</v>
      </c>
      <c r="AS3124">
        <v>263196304</v>
      </c>
      <c r="AT3124">
        <v>311</v>
      </c>
      <c r="AU3124">
        <v>0.34699999999999998</v>
      </c>
      <c r="AW3124">
        <v>0.53080099999999997</v>
      </c>
      <c r="AX3124">
        <v>0.55311900000000003</v>
      </c>
      <c r="AY3124">
        <v>0.13664799999999999</v>
      </c>
      <c r="AZ3124">
        <v>22901</v>
      </c>
    </row>
    <row r="3125" spans="1:52">
      <c r="A3125">
        <v>2005</v>
      </c>
      <c r="B3125">
        <v>209807</v>
      </c>
      <c r="C3125" t="s">
        <v>310</v>
      </c>
      <c r="D3125" t="s">
        <v>307</v>
      </c>
      <c r="E3125">
        <f t="shared" si="48"/>
        <v>1</v>
      </c>
      <c r="F3125">
        <f>IF(ISNA(VLOOKUP(B3125,criteria!$U$2:$U$174,1,0)),0,1)</f>
        <v>1</v>
      </c>
      <c r="G3125">
        <v>0.70405957242373285</v>
      </c>
      <c r="H3125">
        <v>0.4650290003411805</v>
      </c>
      <c r="I3125">
        <v>4163</v>
      </c>
      <c r="J3125">
        <v>2931</v>
      </c>
      <c r="K3125">
        <v>1176</v>
      </c>
      <c r="L3125">
        <v>187</v>
      </c>
      <c r="M3125">
        <v>1363</v>
      </c>
      <c r="N3125">
        <v>97201</v>
      </c>
      <c r="O3125" t="s">
        <v>49</v>
      </c>
      <c r="P3125" t="s">
        <v>50</v>
      </c>
      <c r="Q3125" t="s">
        <v>54</v>
      </c>
      <c r="V3125">
        <v>115074568</v>
      </c>
      <c r="W3125">
        <v>105858032</v>
      </c>
      <c r="Y3125">
        <v>9424318</v>
      </c>
      <c r="Z3125">
        <v>49496516</v>
      </c>
      <c r="AA3125">
        <v>76697240</v>
      </c>
      <c r="AB3125">
        <v>3473460</v>
      </c>
      <c r="AC3125">
        <v>15715535</v>
      </c>
      <c r="AD3125">
        <v>220287136</v>
      </c>
      <c r="AE3125">
        <v>66771088</v>
      </c>
      <c r="AF3125">
        <v>297766688</v>
      </c>
      <c r="AG3125">
        <v>124272960</v>
      </c>
      <c r="AH3125">
        <v>27210448</v>
      </c>
      <c r="AI3125">
        <v>10966490</v>
      </c>
      <c r="AJ3125">
        <v>38176936</v>
      </c>
      <c r="AK3125">
        <v>24748920</v>
      </c>
      <c r="AL3125">
        <v>10769682</v>
      </c>
      <c r="AM3125">
        <v>294805440</v>
      </c>
      <c r="AN3125">
        <v>124055976</v>
      </c>
      <c r="AO3125">
        <v>54094232</v>
      </c>
      <c r="AP3125">
        <v>30209000</v>
      </c>
      <c r="AQ3125">
        <v>34508000</v>
      </c>
      <c r="AR3125">
        <v>297766688</v>
      </c>
      <c r="AS3125">
        <v>294805440</v>
      </c>
      <c r="AT3125">
        <v>340</v>
      </c>
      <c r="AU3125">
        <v>0.372</v>
      </c>
      <c r="AW3125">
        <v>0.52762699999999996</v>
      </c>
      <c r="AX3125">
        <v>0.57067100000000004</v>
      </c>
      <c r="AY3125">
        <v>0.13147500000000001</v>
      </c>
      <c r="AZ3125">
        <v>23528.5</v>
      </c>
    </row>
    <row r="3126" spans="1:52">
      <c r="A3126">
        <v>2006</v>
      </c>
      <c r="B3126">
        <v>209807</v>
      </c>
      <c r="C3126" t="s">
        <v>310</v>
      </c>
      <c r="D3126" t="s">
        <v>307</v>
      </c>
      <c r="E3126">
        <f t="shared" si="48"/>
        <v>1</v>
      </c>
      <c r="F3126">
        <f>IF(ISNA(VLOOKUP(B3126,criteria!$U$2:$U$174,1,0)),0,1)</f>
        <v>1</v>
      </c>
      <c r="G3126">
        <v>0.79522766009252499</v>
      </c>
      <c r="H3126">
        <v>0.43355786895284754</v>
      </c>
      <c r="I3126">
        <v>4107</v>
      </c>
      <c r="J3126">
        <v>3266</v>
      </c>
      <c r="K3126">
        <v>1201</v>
      </c>
      <c r="L3126">
        <v>215</v>
      </c>
      <c r="M3126">
        <v>1416</v>
      </c>
      <c r="V3126">
        <v>126989784</v>
      </c>
      <c r="W3126">
        <v>117439960</v>
      </c>
      <c r="Y3126">
        <v>9577041</v>
      </c>
      <c r="Z3126">
        <v>47339352</v>
      </c>
      <c r="AA3126">
        <v>80957888</v>
      </c>
      <c r="AB3126">
        <v>3322892</v>
      </c>
      <c r="AC3126">
        <v>29097624</v>
      </c>
      <c r="AD3126">
        <v>241730048</v>
      </c>
      <c r="AE3126">
        <v>70931024</v>
      </c>
      <c r="AF3126">
        <v>328720864</v>
      </c>
      <c r="AG3126">
        <v>131966232</v>
      </c>
      <c r="AH3126">
        <v>26508414</v>
      </c>
      <c r="AI3126">
        <v>10572021</v>
      </c>
      <c r="AJ3126">
        <v>37080436</v>
      </c>
      <c r="AK3126">
        <v>23191386</v>
      </c>
      <c r="AL3126">
        <v>11684011</v>
      </c>
      <c r="AM3126">
        <v>305119968</v>
      </c>
      <c r="AN3126">
        <v>131476656</v>
      </c>
      <c r="AO3126">
        <v>55233940</v>
      </c>
      <c r="AP3126">
        <v>34508000</v>
      </c>
      <c r="AQ3126">
        <v>42012000</v>
      </c>
      <c r="AR3126">
        <v>328720864</v>
      </c>
      <c r="AS3126">
        <v>305119968</v>
      </c>
      <c r="AT3126">
        <v>357</v>
      </c>
      <c r="AU3126">
        <v>0.35</v>
      </c>
      <c r="AW3126">
        <v>0.53644999999999998</v>
      </c>
      <c r="AX3126">
        <v>0.56681499999999996</v>
      </c>
      <c r="AY3126">
        <v>0.13989599999999999</v>
      </c>
      <c r="AZ3126">
        <v>24690</v>
      </c>
    </row>
    <row r="3127" spans="1:52">
      <c r="A3127">
        <v>2007</v>
      </c>
      <c r="B3127">
        <v>209807</v>
      </c>
      <c r="C3127" t="s">
        <v>310</v>
      </c>
      <c r="D3127" t="s">
        <v>307</v>
      </c>
      <c r="E3127">
        <f t="shared" si="48"/>
        <v>1</v>
      </c>
      <c r="F3127">
        <f>IF(ISNA(VLOOKUP(B3127,criteria!$U$2:$U$174,1,0)),0,1)</f>
        <v>1</v>
      </c>
      <c r="G3127">
        <v>0.70924784217016035</v>
      </c>
      <c r="H3127">
        <v>0.5076495132127955</v>
      </c>
      <c r="I3127">
        <v>4055</v>
      </c>
      <c r="J3127">
        <v>2876</v>
      </c>
      <c r="K3127">
        <v>1285</v>
      </c>
      <c r="L3127">
        <v>175</v>
      </c>
      <c r="M3127">
        <v>1460</v>
      </c>
      <c r="V3127">
        <v>136861728</v>
      </c>
      <c r="W3127">
        <v>126632560</v>
      </c>
      <c r="Y3127">
        <v>15586401</v>
      </c>
      <c r="Z3127">
        <v>52614052</v>
      </c>
      <c r="AA3127">
        <v>94863080</v>
      </c>
      <c r="AB3127">
        <v>3616548</v>
      </c>
      <c r="AC3127">
        <v>8658917</v>
      </c>
      <c r="AD3127">
        <v>237921808</v>
      </c>
      <c r="AE3127">
        <v>104438632</v>
      </c>
      <c r="AF3127">
        <v>359166400</v>
      </c>
      <c r="AG3127">
        <v>135472336</v>
      </c>
      <c r="AH3127">
        <v>31178662</v>
      </c>
      <c r="AI3127">
        <v>8616703</v>
      </c>
      <c r="AJ3127">
        <v>39795364</v>
      </c>
      <c r="AK3127">
        <v>26971978</v>
      </c>
      <c r="AL3127">
        <v>12144296</v>
      </c>
      <c r="AM3127">
        <v>336600896</v>
      </c>
      <c r="AN3127">
        <v>139183904</v>
      </c>
      <c r="AO3127">
        <v>59880656</v>
      </c>
      <c r="AP3127">
        <v>44679848</v>
      </c>
      <c r="AQ3127">
        <v>47302744</v>
      </c>
      <c r="AR3127">
        <v>359166400</v>
      </c>
      <c r="AS3127">
        <v>336600896</v>
      </c>
      <c r="AT3127">
        <v>397</v>
      </c>
      <c r="AU3127">
        <v>0.33700000000000002</v>
      </c>
      <c r="AW3127">
        <v>0.53775700000000004</v>
      </c>
      <c r="AX3127">
        <v>0.55983700000000003</v>
      </c>
      <c r="AY3127">
        <v>0.14120099999999999</v>
      </c>
      <c r="AZ3127">
        <v>25769.5</v>
      </c>
    </row>
    <row r="3128" spans="1:52">
      <c r="A3128">
        <v>2008</v>
      </c>
      <c r="B3128">
        <v>209807</v>
      </c>
      <c r="C3128" t="s">
        <v>310</v>
      </c>
      <c r="D3128" t="s">
        <v>307</v>
      </c>
      <c r="E3128">
        <f t="shared" si="48"/>
        <v>1</v>
      </c>
      <c r="F3128">
        <f>IF(ISNA(VLOOKUP(B3128,criteria!$U$2:$U$174,1,0)),0,1)</f>
        <v>1</v>
      </c>
      <c r="G3128">
        <v>0.79633974659784135</v>
      </c>
      <c r="H3128">
        <v>0.49233942251031232</v>
      </c>
      <c r="I3128">
        <v>4262</v>
      </c>
      <c r="J3128">
        <v>3394</v>
      </c>
      <c r="K3128">
        <v>1427</v>
      </c>
      <c r="L3128">
        <v>244</v>
      </c>
      <c r="M3128">
        <v>1671</v>
      </c>
      <c r="N3128">
        <v>97201</v>
      </c>
      <c r="O3128" t="s">
        <v>49</v>
      </c>
      <c r="P3128" t="s">
        <v>50</v>
      </c>
      <c r="Q3128" t="s">
        <v>54</v>
      </c>
      <c r="V3128">
        <v>161333680</v>
      </c>
      <c r="W3128">
        <v>137394192</v>
      </c>
      <c r="Y3128">
        <v>20507260</v>
      </c>
      <c r="Z3128">
        <v>64691352</v>
      </c>
      <c r="AA3128">
        <v>87474512</v>
      </c>
      <c r="AB3128">
        <v>5433260</v>
      </c>
      <c r="AC3128">
        <v>27885236</v>
      </c>
      <c r="AD3128">
        <v>269068480</v>
      </c>
      <c r="AE3128">
        <v>104600136</v>
      </c>
      <c r="AF3128">
        <v>407084992</v>
      </c>
      <c r="AG3128">
        <v>151669648</v>
      </c>
      <c r="AH3128">
        <v>43514032</v>
      </c>
      <c r="AI3128">
        <v>9815794</v>
      </c>
      <c r="AJ3128">
        <v>53329824</v>
      </c>
      <c r="AK3128">
        <v>29221426</v>
      </c>
      <c r="AL3128">
        <v>14383676</v>
      </c>
      <c r="AM3128">
        <v>385628544</v>
      </c>
      <c r="AN3128">
        <v>161699776</v>
      </c>
      <c r="AO3128">
        <v>72082840</v>
      </c>
      <c r="AP3128">
        <v>47302744</v>
      </c>
      <c r="AQ3128">
        <v>42645888</v>
      </c>
      <c r="AR3128">
        <v>407084992</v>
      </c>
      <c r="AS3128">
        <v>385628544</v>
      </c>
      <c r="AT3128">
        <v>422</v>
      </c>
      <c r="AU3128">
        <v>0.33400000000000002</v>
      </c>
      <c r="AW3128">
        <v>0.52977399999999997</v>
      </c>
      <c r="AX3128">
        <v>0.56689199999999995</v>
      </c>
      <c r="AY3128">
        <v>0.13606599999999999</v>
      </c>
      <c r="AZ3128">
        <v>26540</v>
      </c>
    </row>
    <row r="3129" spans="1:52">
      <c r="A3129">
        <v>2009</v>
      </c>
      <c r="B3129">
        <v>209807</v>
      </c>
      <c r="C3129" t="s">
        <v>310</v>
      </c>
      <c r="D3129" t="s">
        <v>307</v>
      </c>
      <c r="E3129">
        <f t="shared" si="48"/>
        <v>1</v>
      </c>
      <c r="F3129">
        <f>IF(ISNA(VLOOKUP(B3129,criteria!$U$2:$U$174,1,0)),0,1)</f>
        <v>1</v>
      </c>
      <c r="G3129">
        <v>0.77181818181818185</v>
      </c>
      <c r="H3129">
        <v>0.52002355712603066</v>
      </c>
      <c r="I3129">
        <v>4400</v>
      </c>
      <c r="J3129">
        <v>3396</v>
      </c>
      <c r="K3129">
        <v>1567</v>
      </c>
      <c r="L3129">
        <v>199</v>
      </c>
      <c r="M3129">
        <v>1766</v>
      </c>
      <c r="V3129">
        <v>189104160</v>
      </c>
      <c r="W3129">
        <v>157410816</v>
      </c>
      <c r="Y3129">
        <v>14417337</v>
      </c>
      <c r="Z3129">
        <v>78037800</v>
      </c>
      <c r="AA3129">
        <v>89199888</v>
      </c>
      <c r="AB3129">
        <v>5341550</v>
      </c>
      <c r="AC3129">
        <v>19621558</v>
      </c>
      <c r="AD3129">
        <v>297517824</v>
      </c>
      <c r="AE3129">
        <v>117718888</v>
      </c>
      <c r="AF3129">
        <v>428343424</v>
      </c>
      <c r="AG3129">
        <v>160776768</v>
      </c>
      <c r="AH3129">
        <v>51959776</v>
      </c>
      <c r="AI3129">
        <v>10232546</v>
      </c>
      <c r="AJ3129">
        <v>62192320</v>
      </c>
      <c r="AK3129">
        <v>33170312</v>
      </c>
      <c r="AL3129">
        <v>15126052</v>
      </c>
      <c r="AM3129">
        <v>397947552</v>
      </c>
      <c r="AN3129">
        <v>167086608</v>
      </c>
      <c r="AO3129">
        <v>69395272</v>
      </c>
      <c r="AP3129">
        <v>42645888</v>
      </c>
      <c r="AQ3129">
        <v>49998756</v>
      </c>
      <c r="AR3129">
        <v>428343424</v>
      </c>
      <c r="AS3129">
        <v>397947552</v>
      </c>
      <c r="AT3129">
        <v>422</v>
      </c>
      <c r="AU3129">
        <v>0.36</v>
      </c>
      <c r="AW3129">
        <v>0.54603400000000002</v>
      </c>
      <c r="AX3129">
        <v>0.56373499999999999</v>
      </c>
      <c r="AY3129">
        <v>0.137679</v>
      </c>
      <c r="AZ3129">
        <v>25722</v>
      </c>
    </row>
    <row r="3130" spans="1:52">
      <c r="A3130">
        <v>2010</v>
      </c>
      <c r="B3130">
        <v>209807</v>
      </c>
      <c r="C3130" t="s">
        <v>310</v>
      </c>
      <c r="D3130" t="s">
        <v>307</v>
      </c>
      <c r="E3130">
        <f t="shared" si="48"/>
        <v>1</v>
      </c>
      <c r="F3130">
        <f>IF(ISNA(VLOOKUP(B3130,criteria!$U$2:$U$174,1,0)),0,1)</f>
        <v>1</v>
      </c>
      <c r="G3130">
        <v>0.78514132925897628</v>
      </c>
      <c r="H3130">
        <v>0.4074434444174167</v>
      </c>
      <c r="I3130">
        <v>5236</v>
      </c>
      <c r="J3130">
        <v>4111</v>
      </c>
      <c r="K3130">
        <v>1551</v>
      </c>
      <c r="L3130">
        <v>124</v>
      </c>
      <c r="M3130">
        <v>1675</v>
      </c>
      <c r="N3130">
        <v>97201</v>
      </c>
      <c r="O3130" t="s">
        <v>49</v>
      </c>
      <c r="P3130" t="s">
        <v>50</v>
      </c>
      <c r="Q3130" t="s">
        <v>54</v>
      </c>
      <c r="R3130">
        <v>-122.684</v>
      </c>
      <c r="S3130">
        <v>45.511299999999999</v>
      </c>
      <c r="V3130">
        <v>203779312</v>
      </c>
      <c r="W3130">
        <v>171212112</v>
      </c>
      <c r="Y3130">
        <v>15057296</v>
      </c>
      <c r="Z3130">
        <v>81650336</v>
      </c>
      <c r="AA3130">
        <v>86829536</v>
      </c>
      <c r="AB3130">
        <v>5289648</v>
      </c>
      <c r="AC3130">
        <v>28441560</v>
      </c>
      <c r="AD3130">
        <v>304900960</v>
      </c>
      <c r="AE3130">
        <v>141729280</v>
      </c>
      <c r="AF3130">
        <v>457769920</v>
      </c>
      <c r="AG3130">
        <v>175588720</v>
      </c>
      <c r="AH3130">
        <v>54958468</v>
      </c>
      <c r="AI3130">
        <v>11128772</v>
      </c>
      <c r="AJ3130">
        <v>66087240</v>
      </c>
      <c r="AK3130">
        <v>36651744</v>
      </c>
      <c r="AL3130">
        <v>17677856</v>
      </c>
      <c r="AM3130">
        <v>435075200</v>
      </c>
      <c r="AN3130">
        <v>180494032</v>
      </c>
      <c r="AO3130">
        <v>76613912</v>
      </c>
      <c r="AP3130">
        <v>49998756</v>
      </c>
      <c r="AQ3130">
        <v>62874140</v>
      </c>
      <c r="AR3130">
        <v>457769920</v>
      </c>
      <c r="AS3130">
        <v>435075200</v>
      </c>
      <c r="AT3130">
        <v>460</v>
      </c>
      <c r="AU3130">
        <v>0.38300000000000001</v>
      </c>
      <c r="AV3130">
        <v>8445</v>
      </c>
      <c r="AW3130">
        <v>0.56853200000000004</v>
      </c>
      <c r="AX3130">
        <v>0.56733900000000004</v>
      </c>
      <c r="AY3130">
        <v>0.14183499999999999</v>
      </c>
      <c r="AZ3130">
        <v>23987</v>
      </c>
    </row>
    <row r="3131" spans="1:52">
      <c r="A3131">
        <v>2011</v>
      </c>
      <c r="B3131">
        <v>209807</v>
      </c>
      <c r="C3131" t="s">
        <v>310</v>
      </c>
      <c r="D3131" t="s">
        <v>307</v>
      </c>
      <c r="E3131">
        <f t="shared" si="48"/>
        <v>1</v>
      </c>
      <c r="F3131">
        <f>IF(ISNA(VLOOKUP(B3131,criteria!$U$2:$U$174,1,0)),0,1)</f>
        <v>1</v>
      </c>
      <c r="G3131">
        <v>0.69445529090199143</v>
      </c>
      <c r="H3131">
        <v>0.42198481866741638</v>
      </c>
      <c r="I3131">
        <v>5122</v>
      </c>
      <c r="J3131">
        <v>3557</v>
      </c>
      <c r="K3131">
        <v>1366</v>
      </c>
      <c r="L3131">
        <v>135</v>
      </c>
      <c r="M3131">
        <v>1501</v>
      </c>
      <c r="T3131">
        <v>7.0000000000000007E-2</v>
      </c>
      <c r="U3131">
        <v>5334</v>
      </c>
      <c r="V3131">
        <v>216331744</v>
      </c>
      <c r="W3131">
        <v>178130720</v>
      </c>
      <c r="Y3131">
        <v>13364182</v>
      </c>
      <c r="Z3131">
        <v>93691768</v>
      </c>
      <c r="AA3131">
        <v>77872144</v>
      </c>
      <c r="AB3131">
        <v>6980409</v>
      </c>
      <c r="AC3131">
        <v>11925855</v>
      </c>
      <c r="AD3131">
        <v>327079744</v>
      </c>
      <c r="AE3131">
        <v>118039008</v>
      </c>
      <c r="AF3131">
        <v>460497088</v>
      </c>
      <c r="AG3131">
        <v>181645536</v>
      </c>
      <c r="AH3131">
        <v>58044116</v>
      </c>
      <c r="AI3131">
        <v>11691567</v>
      </c>
      <c r="AJ3131">
        <v>69735680</v>
      </c>
      <c r="AK3131">
        <v>38802960</v>
      </c>
      <c r="AL3131">
        <v>19612164</v>
      </c>
      <c r="AM3131">
        <v>473651744</v>
      </c>
      <c r="AN3131">
        <v>190100688</v>
      </c>
      <c r="AO3131">
        <v>87649272</v>
      </c>
      <c r="AP3131">
        <v>62874140</v>
      </c>
      <c r="AQ3131">
        <v>63350344</v>
      </c>
      <c r="AR3131">
        <v>460497088</v>
      </c>
      <c r="AS3131">
        <v>473651744</v>
      </c>
      <c r="AT3131">
        <v>530</v>
      </c>
      <c r="AU3131">
        <v>0.41299999999999998</v>
      </c>
      <c r="AV3131">
        <v>9801</v>
      </c>
      <c r="AW3131">
        <v>0.58348500000000003</v>
      </c>
      <c r="AX3131">
        <v>0.57958299999999996</v>
      </c>
      <c r="AY3131">
        <v>0.142287</v>
      </c>
      <c r="AZ3131">
        <v>22457</v>
      </c>
    </row>
    <row r="3132" spans="1:52">
      <c r="A3132">
        <v>2012</v>
      </c>
      <c r="B3132">
        <v>209807</v>
      </c>
      <c r="C3132" t="s">
        <v>310</v>
      </c>
      <c r="D3132" t="s">
        <v>307</v>
      </c>
      <c r="E3132">
        <f t="shared" si="48"/>
        <v>1</v>
      </c>
      <c r="F3132">
        <f>IF(ISNA(VLOOKUP(B3132,criteria!$U$2:$U$174,1,0)),0,1)</f>
        <v>1</v>
      </c>
      <c r="G3132">
        <v>0.66271595018079554</v>
      </c>
      <c r="H3132">
        <v>0.42891785389511972</v>
      </c>
      <c r="I3132">
        <v>4978</v>
      </c>
      <c r="J3132">
        <v>3299</v>
      </c>
      <c r="K3132">
        <v>1273</v>
      </c>
      <c r="L3132">
        <v>142</v>
      </c>
      <c r="M3132">
        <v>1415</v>
      </c>
      <c r="T3132">
        <v>7.5999999999999998E-2</v>
      </c>
      <c r="U3132">
        <v>5710</v>
      </c>
      <c r="V3132">
        <v>211721984</v>
      </c>
      <c r="W3132">
        <v>174346240</v>
      </c>
      <c r="X3132">
        <v>2000</v>
      </c>
      <c r="Y3132">
        <v>15789679</v>
      </c>
      <c r="Z3132">
        <v>88939200</v>
      </c>
      <c r="AA3132">
        <v>77288688</v>
      </c>
      <c r="AB3132">
        <v>6495077</v>
      </c>
      <c r="AC3132">
        <v>10442018</v>
      </c>
      <c r="AD3132">
        <v>325013856</v>
      </c>
      <c r="AE3132">
        <v>117053120</v>
      </c>
      <c r="AF3132">
        <v>462899264</v>
      </c>
      <c r="AG3132">
        <v>183649072</v>
      </c>
      <c r="AH3132">
        <v>55738436</v>
      </c>
      <c r="AI3132">
        <v>11326429</v>
      </c>
      <c r="AJ3132">
        <v>67064864</v>
      </c>
      <c r="AK3132">
        <v>38390568</v>
      </c>
      <c r="AL3132">
        <v>20314628</v>
      </c>
      <c r="AM3132">
        <v>485954560</v>
      </c>
      <c r="AN3132">
        <v>195208128</v>
      </c>
      <c r="AO3132">
        <v>86493656</v>
      </c>
      <c r="AP3132">
        <v>63350344</v>
      </c>
      <c r="AQ3132">
        <v>71896176</v>
      </c>
      <c r="AR3132">
        <v>462899264</v>
      </c>
      <c r="AS3132">
        <v>485954560</v>
      </c>
      <c r="AT3132">
        <v>595</v>
      </c>
      <c r="AU3132">
        <v>0.41699999999999998</v>
      </c>
      <c r="AV3132">
        <v>9950</v>
      </c>
      <c r="AW3132">
        <v>0.59051100000000001</v>
      </c>
      <c r="AX3132">
        <v>0.57180699999999995</v>
      </c>
      <c r="AY3132">
        <v>0.141788</v>
      </c>
      <c r="AZ3132">
        <v>21754.5</v>
      </c>
    </row>
    <row r="3133" spans="1:52">
      <c r="A3133">
        <v>2013</v>
      </c>
      <c r="B3133">
        <v>209807</v>
      </c>
      <c r="C3133" t="s">
        <v>310</v>
      </c>
      <c r="D3133" t="s">
        <v>307</v>
      </c>
      <c r="E3133">
        <f t="shared" si="48"/>
        <v>1</v>
      </c>
      <c r="F3133">
        <f>IF(ISNA(VLOOKUP(B3133,criteria!$U$2:$U$174,1,0)),0,1)</f>
        <v>1</v>
      </c>
      <c r="G3133">
        <v>0.6117197009215789</v>
      </c>
      <c r="H3133">
        <v>0.41642978965321203</v>
      </c>
      <c r="I3133">
        <v>5751</v>
      </c>
      <c r="J3133">
        <v>3518</v>
      </c>
      <c r="K3133">
        <v>1346</v>
      </c>
      <c r="L3133">
        <v>119</v>
      </c>
      <c r="M3133">
        <v>1465</v>
      </c>
      <c r="N3133">
        <v>97201</v>
      </c>
      <c r="O3133" t="s">
        <v>49</v>
      </c>
      <c r="P3133" t="s">
        <v>50</v>
      </c>
      <c r="Q3133" t="s">
        <v>54</v>
      </c>
      <c r="R3133">
        <v>-122.684</v>
      </c>
      <c r="S3133">
        <v>45.511200000000002</v>
      </c>
      <c r="T3133">
        <v>0.06</v>
      </c>
      <c r="U3133">
        <v>6696</v>
      </c>
      <c r="V3133">
        <v>222189440</v>
      </c>
      <c r="W3133">
        <v>181643056</v>
      </c>
      <c r="Y3133">
        <v>17604026</v>
      </c>
      <c r="Z3133">
        <v>88236664</v>
      </c>
      <c r="AA3133">
        <v>88202568</v>
      </c>
      <c r="AB3133">
        <v>2907932</v>
      </c>
      <c r="AC3133">
        <v>18684000</v>
      </c>
      <c r="AD3133">
        <v>343515392</v>
      </c>
      <c r="AE3133">
        <v>118072552</v>
      </c>
      <c r="AF3133">
        <v>485724576</v>
      </c>
      <c r="AG3133">
        <v>180907600</v>
      </c>
      <c r="AH3133">
        <v>51011576</v>
      </c>
      <c r="AI3133">
        <v>14858028</v>
      </c>
      <c r="AJ3133">
        <v>65869604</v>
      </c>
      <c r="AK3133">
        <v>38864312</v>
      </c>
      <c r="AL3133">
        <v>19076592</v>
      </c>
      <c r="AM3133">
        <v>488845728</v>
      </c>
      <c r="AN3133">
        <v>197666944</v>
      </c>
      <c r="AO3133">
        <v>87132040</v>
      </c>
      <c r="AP3133">
        <v>71896176</v>
      </c>
      <c r="AQ3133">
        <v>84713384</v>
      </c>
      <c r="AR3133">
        <v>485724576</v>
      </c>
      <c r="AS3133">
        <v>488845728</v>
      </c>
      <c r="AT3133">
        <v>659</v>
      </c>
      <c r="AU3133">
        <v>0.42099999999999999</v>
      </c>
      <c r="AW3133">
        <v>0.56479900000000005</v>
      </c>
      <c r="AX3133">
        <v>0.56516599999999995</v>
      </c>
      <c r="AY3133">
        <v>0.13803499999999999</v>
      </c>
      <c r="AZ3133">
        <v>22301</v>
      </c>
    </row>
    <row r="3134" spans="1:52">
      <c r="A3134">
        <v>2014</v>
      </c>
      <c r="B3134">
        <v>209807</v>
      </c>
      <c r="C3134" t="s">
        <v>310</v>
      </c>
      <c r="D3134" t="s">
        <v>307</v>
      </c>
      <c r="E3134">
        <f t="shared" si="48"/>
        <v>1</v>
      </c>
      <c r="F3134">
        <f>IF(ISNA(VLOOKUP(B3134,criteria!$U$2:$U$174,1,0)),0,1)</f>
        <v>1</v>
      </c>
      <c r="G3134">
        <v>0.6933288522937322</v>
      </c>
      <c r="H3134">
        <v>0.39844886088221038</v>
      </c>
      <c r="I3134">
        <v>5951</v>
      </c>
      <c r="J3134">
        <v>4126</v>
      </c>
      <c r="K3134">
        <v>1513</v>
      </c>
      <c r="L3134">
        <v>131</v>
      </c>
      <c r="M3134">
        <v>1644</v>
      </c>
      <c r="T3134">
        <v>5.0999999999999997E-2</v>
      </c>
      <c r="U3134">
        <v>6924</v>
      </c>
      <c r="V3134">
        <v>227191568</v>
      </c>
      <c r="W3134">
        <v>186118592</v>
      </c>
      <c r="Y3134">
        <v>13842206</v>
      </c>
      <c r="Z3134">
        <v>83834600</v>
      </c>
      <c r="AA3134">
        <v>103787120</v>
      </c>
      <c r="AB3134">
        <v>2858897</v>
      </c>
      <c r="AC3134">
        <v>154113472</v>
      </c>
      <c r="AD3134">
        <v>351793184</v>
      </c>
      <c r="AE3134">
        <v>126184440</v>
      </c>
      <c r="AF3134">
        <v>643283584</v>
      </c>
      <c r="AG3134">
        <v>164918048</v>
      </c>
      <c r="AH3134">
        <v>47952644</v>
      </c>
      <c r="AI3134">
        <v>16809532</v>
      </c>
      <c r="AJ3134">
        <v>64762176</v>
      </c>
      <c r="AK3134">
        <v>35448156</v>
      </c>
      <c r="AL3134">
        <v>16934332</v>
      </c>
      <c r="AM3134">
        <v>461588576</v>
      </c>
      <c r="AN3134">
        <v>198482800</v>
      </c>
      <c r="AO3134">
        <v>63451732</v>
      </c>
      <c r="AP3134">
        <v>2724415</v>
      </c>
      <c r="AQ3134">
        <v>2584991</v>
      </c>
      <c r="AR3134">
        <v>643283584</v>
      </c>
      <c r="AS3134">
        <v>461588576</v>
      </c>
      <c r="AT3134">
        <v>651</v>
      </c>
      <c r="AU3134">
        <v>0.42</v>
      </c>
      <c r="AW3134">
        <v>0.53503800000000001</v>
      </c>
      <c r="AX3134">
        <v>0.57447999999999999</v>
      </c>
      <c r="AY3134">
        <v>0.128162</v>
      </c>
      <c r="AZ3134">
        <v>23621</v>
      </c>
    </row>
    <row r="3135" spans="1:52">
      <c r="A3135">
        <v>2015</v>
      </c>
      <c r="B3135">
        <v>209807</v>
      </c>
      <c r="C3135" t="s">
        <v>310</v>
      </c>
      <c r="D3135" t="s">
        <v>307</v>
      </c>
      <c r="E3135">
        <f t="shared" si="48"/>
        <v>1</v>
      </c>
      <c r="F3135">
        <f>IF(ISNA(VLOOKUP(B3135,criteria!$U$2:$U$174,1,0)),0,1)</f>
        <v>1</v>
      </c>
      <c r="G3135">
        <v>0.85680266709001429</v>
      </c>
      <c r="H3135">
        <v>0.3231424865666111</v>
      </c>
      <c r="I3135">
        <v>6299</v>
      </c>
      <c r="J3135">
        <v>5397</v>
      </c>
      <c r="K3135">
        <v>1599</v>
      </c>
      <c r="L3135">
        <v>145</v>
      </c>
      <c r="M3135">
        <v>1744</v>
      </c>
      <c r="N3135">
        <v>97201</v>
      </c>
      <c r="O3135" t="s">
        <v>49</v>
      </c>
      <c r="P3135" t="s">
        <v>50</v>
      </c>
      <c r="Q3135" t="s">
        <v>54</v>
      </c>
      <c r="R3135">
        <v>-122.684</v>
      </c>
      <c r="S3135">
        <v>45.511200000000002</v>
      </c>
      <c r="T3135">
        <v>5.5E-2</v>
      </c>
      <c r="U3135">
        <v>7520</v>
      </c>
      <c r="V3135">
        <v>230667648</v>
      </c>
      <c r="W3135">
        <v>187829600</v>
      </c>
      <c r="Y3135">
        <v>17251520</v>
      </c>
      <c r="Z3135">
        <v>82000496</v>
      </c>
      <c r="AA3135">
        <v>124767360</v>
      </c>
      <c r="AB3135">
        <v>3140271</v>
      </c>
      <c r="AC3135">
        <v>18426106</v>
      </c>
      <c r="AD3135">
        <v>357361536</v>
      </c>
      <c r="AE3135">
        <v>151868784</v>
      </c>
      <c r="AF3135">
        <v>544847360</v>
      </c>
      <c r="AG3135">
        <v>204957984</v>
      </c>
      <c r="AH3135">
        <v>49042088</v>
      </c>
      <c r="AI3135">
        <v>27542372</v>
      </c>
      <c r="AJ3135">
        <v>76584464</v>
      </c>
      <c r="AK3135">
        <v>43449000</v>
      </c>
      <c r="AL3135">
        <v>21049040</v>
      </c>
      <c r="AM3135">
        <v>548935360</v>
      </c>
      <c r="AN3135">
        <v>214222800</v>
      </c>
      <c r="AO3135">
        <v>134767856</v>
      </c>
      <c r="AP3135">
        <v>2584991</v>
      </c>
      <c r="AQ3135">
        <v>2383841</v>
      </c>
      <c r="AR3135">
        <v>544847360</v>
      </c>
      <c r="AS3135">
        <v>548935360</v>
      </c>
      <c r="AT3135">
        <v>661</v>
      </c>
      <c r="AU3135">
        <v>0.48399999999999999</v>
      </c>
      <c r="AW3135">
        <v>0.51386500000000002</v>
      </c>
      <c r="AX3135">
        <v>0.58653699999999998</v>
      </c>
      <c r="AY3135">
        <v>0.120606</v>
      </c>
      <c r="AZ3135">
        <v>24621</v>
      </c>
    </row>
    <row r="3136" spans="1:52">
      <c r="A3136">
        <v>2016</v>
      </c>
      <c r="B3136">
        <v>209807</v>
      </c>
      <c r="C3136" t="s">
        <v>310</v>
      </c>
      <c r="D3136" t="s">
        <v>307</v>
      </c>
      <c r="E3136">
        <f t="shared" si="48"/>
        <v>1</v>
      </c>
      <c r="F3136">
        <f>IF(ISNA(VLOOKUP(B3136,criteria!$U$2:$U$174,1,0)),0,1)</f>
        <v>1</v>
      </c>
      <c r="G3136">
        <v>0.89424133061352584</v>
      </c>
      <c r="H3136">
        <v>0.31531847692577647</v>
      </c>
      <c r="I3136">
        <v>6373</v>
      </c>
      <c r="J3136">
        <v>5699</v>
      </c>
      <c r="K3136">
        <v>1648</v>
      </c>
      <c r="L3136">
        <v>149</v>
      </c>
      <c r="M3136">
        <v>1797</v>
      </c>
      <c r="T3136">
        <v>6.4000000000000001E-2</v>
      </c>
      <c r="U3136">
        <v>7494</v>
      </c>
      <c r="V3136">
        <v>235767360</v>
      </c>
      <c r="W3136">
        <v>191936976</v>
      </c>
      <c r="Y3136">
        <v>10432045</v>
      </c>
      <c r="Z3136">
        <v>79965824</v>
      </c>
      <c r="AA3136">
        <v>121165200</v>
      </c>
      <c r="AB3136">
        <v>1965148</v>
      </c>
      <c r="AC3136">
        <v>16213960</v>
      </c>
      <c r="AD3136">
        <v>353102912</v>
      </c>
      <c r="AE3136">
        <v>154595760</v>
      </c>
      <c r="AF3136">
        <v>564545792</v>
      </c>
      <c r="AG3136">
        <v>195699888</v>
      </c>
      <c r="AH3136">
        <v>44942488</v>
      </c>
      <c r="AI3136">
        <v>25801340</v>
      </c>
      <c r="AJ3136">
        <v>70743824</v>
      </c>
      <c r="AK3136">
        <v>43270720</v>
      </c>
      <c r="AL3136">
        <v>21942140</v>
      </c>
      <c r="AM3136">
        <v>517141568</v>
      </c>
      <c r="AN3136">
        <v>221058048</v>
      </c>
      <c r="AO3136">
        <v>115349288</v>
      </c>
      <c r="AP3136">
        <v>2383841</v>
      </c>
      <c r="AQ3136">
        <v>2530809</v>
      </c>
      <c r="AR3136">
        <v>564545792</v>
      </c>
      <c r="AS3136">
        <v>517141568</v>
      </c>
      <c r="AT3136">
        <v>598</v>
      </c>
      <c r="AU3136">
        <v>0.48899999999999999</v>
      </c>
      <c r="AW3136">
        <v>0.49394500000000002</v>
      </c>
      <c r="AX3136">
        <v>0.58236299999999996</v>
      </c>
      <c r="AY3136">
        <v>0.111817</v>
      </c>
      <c r="AZ3136">
        <v>25986</v>
      </c>
    </row>
    <row r="3137" spans="1:52">
      <c r="A3137">
        <v>2017</v>
      </c>
      <c r="B3137">
        <v>209807</v>
      </c>
      <c r="C3137" t="s">
        <v>310</v>
      </c>
      <c r="D3137" t="s">
        <v>307</v>
      </c>
      <c r="E3137">
        <f t="shared" si="48"/>
        <v>1</v>
      </c>
      <c r="F3137">
        <f>IF(ISNA(VLOOKUP(B3137,criteria!$U$2:$U$174,1,0)),0,1)</f>
        <v>1</v>
      </c>
      <c r="G3137">
        <v>0.9244314013206163</v>
      </c>
      <c r="H3137">
        <v>0.30619047619047618</v>
      </c>
      <c r="I3137">
        <v>6815</v>
      </c>
      <c r="J3137">
        <v>6300</v>
      </c>
      <c r="K3137">
        <v>1803</v>
      </c>
      <c r="L3137">
        <v>126</v>
      </c>
      <c r="M3137">
        <v>1929</v>
      </c>
      <c r="T3137">
        <v>6.6000000000000003E-2</v>
      </c>
      <c r="U3137">
        <v>7136</v>
      </c>
      <c r="V3137">
        <v>241816928</v>
      </c>
      <c r="W3137">
        <v>194143728</v>
      </c>
      <c r="Y3137">
        <v>10691416</v>
      </c>
      <c r="Z3137">
        <v>81679640</v>
      </c>
      <c r="AA3137">
        <v>127765272</v>
      </c>
      <c r="AB3137">
        <v>11660967</v>
      </c>
      <c r="AC3137">
        <v>4259564</v>
      </c>
      <c r="AD3137">
        <v>355278272</v>
      </c>
      <c r="AE3137">
        <v>161152144</v>
      </c>
      <c r="AF3137">
        <v>543556224</v>
      </c>
      <c r="AG3137">
        <v>204040896</v>
      </c>
      <c r="AH3137">
        <v>44128304</v>
      </c>
      <c r="AI3137">
        <v>25302232</v>
      </c>
      <c r="AJ3137">
        <v>69430536</v>
      </c>
      <c r="AK3137">
        <v>45009600</v>
      </c>
      <c r="AL3137">
        <v>25447402</v>
      </c>
      <c r="AM3137">
        <v>544959168</v>
      </c>
      <c r="AN3137">
        <v>228107072</v>
      </c>
      <c r="AO3137">
        <v>123583456</v>
      </c>
      <c r="AP3137">
        <v>2530809</v>
      </c>
      <c r="AQ3137">
        <v>2548552</v>
      </c>
      <c r="AR3137">
        <v>543556224</v>
      </c>
      <c r="AS3137">
        <v>544959168</v>
      </c>
    </row>
    <row r="3138" spans="1:52">
      <c r="A3138">
        <v>1990</v>
      </c>
      <c r="B3138">
        <v>211158</v>
      </c>
      <c r="C3138" t="s">
        <v>544</v>
      </c>
      <c r="D3138" t="s">
        <v>455</v>
      </c>
      <c r="E3138">
        <f t="shared" ref="E3138:E3201" si="49">IF(M3138&gt;999,1,0)</f>
        <v>0</v>
      </c>
      <c r="F3138">
        <f>IF(ISNA(VLOOKUP(B3138,criteria!$U$2:$U$174,1,0)),0,1)</f>
        <v>1</v>
      </c>
      <c r="G3138" t="s">
        <v>636</v>
      </c>
      <c r="H3138" t="s">
        <v>636</v>
      </c>
      <c r="N3138">
        <v>17815</v>
      </c>
      <c r="O3138" t="s">
        <v>130</v>
      </c>
      <c r="V3138">
        <v>18960388</v>
      </c>
      <c r="Z3138">
        <v>3067678</v>
      </c>
      <c r="AA3138">
        <v>28319912</v>
      </c>
      <c r="AB3138">
        <v>378435</v>
      </c>
      <c r="AC3138">
        <v>2307945</v>
      </c>
      <c r="AF3138">
        <v>60566676</v>
      </c>
      <c r="AG3138">
        <v>24636464</v>
      </c>
      <c r="AH3138">
        <v>79564</v>
      </c>
      <c r="AI3138">
        <v>707257</v>
      </c>
      <c r="AJ3138">
        <v>786821</v>
      </c>
      <c r="AK3138">
        <v>4981295</v>
      </c>
      <c r="AL3138">
        <v>3188072</v>
      </c>
      <c r="AM3138">
        <v>63270592</v>
      </c>
      <c r="AN3138">
        <v>28827352</v>
      </c>
      <c r="AO3138">
        <v>8886879</v>
      </c>
    </row>
    <row r="3139" spans="1:52">
      <c r="A3139">
        <v>1991</v>
      </c>
      <c r="B3139">
        <v>211158</v>
      </c>
      <c r="C3139" t="s">
        <v>544</v>
      </c>
      <c r="D3139" t="s">
        <v>455</v>
      </c>
      <c r="E3139">
        <f t="shared" si="49"/>
        <v>0</v>
      </c>
      <c r="F3139">
        <f>IF(ISNA(VLOOKUP(B3139,criteria!$U$2:$U$174,1,0)),0,1)</f>
        <v>1</v>
      </c>
      <c r="G3139" t="s">
        <v>636</v>
      </c>
      <c r="H3139" t="s">
        <v>636</v>
      </c>
      <c r="N3139">
        <v>17815</v>
      </c>
      <c r="O3139" t="s">
        <v>130</v>
      </c>
      <c r="V3139">
        <v>22463652</v>
      </c>
      <c r="Z3139">
        <v>3902610</v>
      </c>
      <c r="AA3139">
        <v>30634664</v>
      </c>
      <c r="AB3139">
        <v>347017</v>
      </c>
      <c r="AC3139">
        <v>2163296</v>
      </c>
      <c r="AF3139">
        <v>68213976</v>
      </c>
      <c r="AG3139">
        <v>26066636</v>
      </c>
      <c r="AH3139">
        <v>54904</v>
      </c>
      <c r="AI3139">
        <v>767478</v>
      </c>
      <c r="AJ3139">
        <v>822382</v>
      </c>
      <c r="AK3139">
        <v>6012135</v>
      </c>
      <c r="AL3139">
        <v>3170952</v>
      </c>
      <c r="AM3139">
        <v>67237080</v>
      </c>
      <c r="AN3139">
        <v>30649814</v>
      </c>
      <c r="AO3139">
        <v>10099428</v>
      </c>
    </row>
    <row r="3140" spans="1:52">
      <c r="A3140">
        <v>1992</v>
      </c>
      <c r="B3140">
        <v>211158</v>
      </c>
      <c r="C3140" t="s">
        <v>544</v>
      </c>
      <c r="D3140" t="s">
        <v>455</v>
      </c>
      <c r="E3140">
        <f t="shared" si="49"/>
        <v>0</v>
      </c>
      <c r="F3140">
        <f>IF(ISNA(VLOOKUP(B3140,criteria!$U$2:$U$174,1,0)),0,1)</f>
        <v>1</v>
      </c>
      <c r="G3140" t="s">
        <v>636</v>
      </c>
      <c r="H3140" t="s">
        <v>636</v>
      </c>
      <c r="N3140">
        <v>17815</v>
      </c>
      <c r="O3140" t="s">
        <v>130</v>
      </c>
      <c r="V3140">
        <v>23937000</v>
      </c>
      <c r="Z3140">
        <v>3883029</v>
      </c>
      <c r="AA3140">
        <v>29943736</v>
      </c>
      <c r="AB3140">
        <v>409108</v>
      </c>
      <c r="AC3140">
        <v>1637757</v>
      </c>
      <c r="AF3140">
        <v>69626840</v>
      </c>
      <c r="AG3140">
        <v>27454076</v>
      </c>
      <c r="AH3140">
        <v>160314</v>
      </c>
      <c r="AI3140">
        <v>969838</v>
      </c>
      <c r="AJ3140">
        <v>1130152</v>
      </c>
      <c r="AK3140">
        <v>5910871</v>
      </c>
      <c r="AL3140">
        <v>3570725</v>
      </c>
      <c r="AM3140">
        <v>69034096</v>
      </c>
      <c r="AN3140">
        <v>32182442</v>
      </c>
      <c r="AO3140">
        <v>11199104</v>
      </c>
    </row>
    <row r="3141" spans="1:52">
      <c r="A3141">
        <v>1993</v>
      </c>
      <c r="B3141">
        <v>211158</v>
      </c>
      <c r="C3141" t="s">
        <v>544</v>
      </c>
      <c r="D3141" t="s">
        <v>455</v>
      </c>
      <c r="E3141">
        <f t="shared" si="49"/>
        <v>0</v>
      </c>
      <c r="F3141">
        <f>IF(ISNA(VLOOKUP(B3141,criteria!$U$2:$U$174,1,0)),0,1)</f>
        <v>1</v>
      </c>
      <c r="G3141" t="s">
        <v>636</v>
      </c>
      <c r="H3141" t="s">
        <v>636</v>
      </c>
      <c r="N3141">
        <v>17815</v>
      </c>
      <c r="O3141" t="s">
        <v>130</v>
      </c>
      <c r="V3141">
        <v>26888380</v>
      </c>
      <c r="Z3141">
        <v>3797509</v>
      </c>
      <c r="AA3141">
        <v>31181972</v>
      </c>
      <c r="AB3141">
        <v>498685</v>
      </c>
      <c r="AC3141">
        <v>1742699</v>
      </c>
      <c r="AF3141">
        <v>73888472</v>
      </c>
      <c r="AG3141">
        <v>29948398</v>
      </c>
      <c r="AH3141">
        <v>101162</v>
      </c>
      <c r="AI3141">
        <v>1114437</v>
      </c>
      <c r="AJ3141">
        <v>1215599</v>
      </c>
      <c r="AK3141">
        <v>6452922</v>
      </c>
      <c r="AL3141">
        <v>3541769</v>
      </c>
      <c r="AM3141">
        <v>93348976</v>
      </c>
      <c r="AN3141">
        <v>35337304</v>
      </c>
      <c r="AO3141">
        <v>11619115</v>
      </c>
    </row>
    <row r="3142" spans="1:52">
      <c r="A3142">
        <v>1994</v>
      </c>
      <c r="B3142">
        <v>211158</v>
      </c>
      <c r="C3142" t="s">
        <v>544</v>
      </c>
      <c r="D3142" t="s">
        <v>455</v>
      </c>
      <c r="E3142">
        <f t="shared" si="49"/>
        <v>0</v>
      </c>
      <c r="F3142">
        <f>IF(ISNA(VLOOKUP(B3142,criteria!$U$2:$U$174,1,0)),0,1)</f>
        <v>1</v>
      </c>
      <c r="G3142" t="s">
        <v>636</v>
      </c>
      <c r="H3142" t="s">
        <v>636</v>
      </c>
      <c r="N3142">
        <v>17815</v>
      </c>
      <c r="O3142" t="s">
        <v>130</v>
      </c>
      <c r="V3142">
        <v>27289324</v>
      </c>
      <c r="Z3142">
        <v>3758956</v>
      </c>
      <c r="AA3142">
        <v>32621056</v>
      </c>
      <c r="AB3142">
        <v>619439</v>
      </c>
      <c r="AC3142">
        <v>1608663</v>
      </c>
      <c r="AF3142">
        <v>76125680</v>
      </c>
      <c r="AG3142">
        <v>31025592</v>
      </c>
      <c r="AH3142">
        <v>209074</v>
      </c>
      <c r="AI3142">
        <v>996623</v>
      </c>
      <c r="AJ3142">
        <v>1205697</v>
      </c>
      <c r="AK3142">
        <v>6949313</v>
      </c>
      <c r="AL3142">
        <v>3496244</v>
      </c>
      <c r="AM3142">
        <v>77504512</v>
      </c>
      <c r="AN3142">
        <v>36664944</v>
      </c>
      <c r="AO3142">
        <v>12489755</v>
      </c>
    </row>
    <row r="3143" spans="1:52">
      <c r="A3143">
        <v>1995</v>
      </c>
      <c r="B3143">
        <v>211158</v>
      </c>
      <c r="C3143" t="s">
        <v>544</v>
      </c>
      <c r="D3143" t="s">
        <v>455</v>
      </c>
      <c r="E3143">
        <f t="shared" si="49"/>
        <v>0</v>
      </c>
      <c r="F3143">
        <f>IF(ISNA(VLOOKUP(B3143,criteria!$U$2:$U$174,1,0)),0,1)</f>
        <v>1</v>
      </c>
      <c r="G3143" t="s">
        <v>636</v>
      </c>
      <c r="H3143" t="s">
        <v>636</v>
      </c>
      <c r="N3143">
        <v>17815</v>
      </c>
      <c r="O3143" t="s">
        <v>130</v>
      </c>
      <c r="V3143">
        <v>29048624</v>
      </c>
      <c r="Z3143">
        <v>3744962</v>
      </c>
      <c r="AA3143">
        <v>33118522</v>
      </c>
      <c r="AB3143">
        <v>661984</v>
      </c>
      <c r="AC3143">
        <v>2583243</v>
      </c>
      <c r="AF3143">
        <v>79208248</v>
      </c>
      <c r="AG3143">
        <v>32546750</v>
      </c>
      <c r="AH3143">
        <v>189563</v>
      </c>
      <c r="AI3143">
        <v>1073711</v>
      </c>
      <c r="AJ3143">
        <v>1263274</v>
      </c>
      <c r="AK3143">
        <v>7407093</v>
      </c>
      <c r="AL3143">
        <v>3665537</v>
      </c>
      <c r="AM3143">
        <v>85340432</v>
      </c>
      <c r="AN3143">
        <v>38004920</v>
      </c>
      <c r="AO3143">
        <v>13459535</v>
      </c>
    </row>
    <row r="3144" spans="1:52">
      <c r="A3144">
        <v>1996</v>
      </c>
      <c r="B3144">
        <v>211158</v>
      </c>
      <c r="C3144" t="s">
        <v>544</v>
      </c>
      <c r="D3144" t="s">
        <v>455</v>
      </c>
      <c r="E3144">
        <f t="shared" si="49"/>
        <v>0</v>
      </c>
      <c r="F3144">
        <f>IF(ISNA(VLOOKUP(B3144,criteria!$U$2:$U$174,1,0)),0,1)</f>
        <v>1</v>
      </c>
      <c r="G3144" t="s">
        <v>636</v>
      </c>
      <c r="H3144" t="s">
        <v>636</v>
      </c>
      <c r="N3144">
        <v>17815</v>
      </c>
      <c r="O3144" t="s">
        <v>130</v>
      </c>
      <c r="V3144">
        <v>31295736</v>
      </c>
      <c r="Z3144">
        <v>3864468</v>
      </c>
      <c r="AA3144">
        <v>33704820</v>
      </c>
      <c r="AB3144">
        <v>610805</v>
      </c>
      <c r="AC3144">
        <v>1921527</v>
      </c>
      <c r="AF3144">
        <v>83371520</v>
      </c>
      <c r="AG3144">
        <v>32558404</v>
      </c>
      <c r="AH3144">
        <v>256994</v>
      </c>
      <c r="AI3144">
        <v>765144</v>
      </c>
      <c r="AJ3144">
        <v>1022138</v>
      </c>
      <c r="AK3144">
        <v>7758994</v>
      </c>
      <c r="AL3144">
        <v>4142016</v>
      </c>
      <c r="AM3144">
        <v>84247280</v>
      </c>
      <c r="AN3144">
        <v>38791428</v>
      </c>
      <c r="AO3144">
        <v>12660649</v>
      </c>
      <c r="AT3144">
        <v>726</v>
      </c>
      <c r="AU3144">
        <v>0.67200000000000004</v>
      </c>
    </row>
    <row r="3145" spans="1:52">
      <c r="A3145">
        <v>1997</v>
      </c>
      <c r="B3145">
        <v>211158</v>
      </c>
      <c r="C3145" t="s">
        <v>544</v>
      </c>
      <c r="D3145" t="s">
        <v>455</v>
      </c>
      <c r="E3145">
        <f t="shared" si="49"/>
        <v>0</v>
      </c>
      <c r="F3145">
        <f>IF(ISNA(VLOOKUP(B3145,criteria!$U$2:$U$174,1,0)),0,1)</f>
        <v>1</v>
      </c>
      <c r="G3145" t="s">
        <v>636</v>
      </c>
      <c r="H3145" t="s">
        <v>636</v>
      </c>
      <c r="N3145">
        <v>17815</v>
      </c>
      <c r="O3145" t="s">
        <v>130</v>
      </c>
      <c r="V3145">
        <v>32703716</v>
      </c>
      <c r="Z3145">
        <v>4419915</v>
      </c>
      <c r="AA3145">
        <v>35838352</v>
      </c>
      <c r="AB3145">
        <v>665805</v>
      </c>
      <c r="AC3145">
        <v>3216568</v>
      </c>
      <c r="AF3145">
        <v>89506368</v>
      </c>
      <c r="AG3145">
        <v>33658864</v>
      </c>
      <c r="AH3145">
        <v>349357</v>
      </c>
      <c r="AI3145">
        <v>1058485</v>
      </c>
      <c r="AJ3145">
        <v>1407842</v>
      </c>
      <c r="AK3145">
        <v>8792364</v>
      </c>
      <c r="AL3145">
        <v>4683916</v>
      </c>
      <c r="AM3145">
        <v>90873704</v>
      </c>
      <c r="AN3145">
        <v>40395892</v>
      </c>
      <c r="AO3145">
        <v>13882067</v>
      </c>
      <c r="AT3145">
        <v>701</v>
      </c>
      <c r="AU3145">
        <v>0.67</v>
      </c>
      <c r="AW3145">
        <v>0.12762499999999999</v>
      </c>
      <c r="AX3145">
        <v>0.66300499999999996</v>
      </c>
      <c r="AY3145">
        <v>4.4588000000000003E-2</v>
      </c>
      <c r="AZ3145">
        <v>44045</v>
      </c>
    </row>
    <row r="3146" spans="1:52">
      <c r="A3146">
        <v>1998</v>
      </c>
      <c r="B3146">
        <v>211158</v>
      </c>
      <c r="C3146" t="s">
        <v>544</v>
      </c>
      <c r="D3146" t="s">
        <v>455</v>
      </c>
      <c r="E3146">
        <f t="shared" si="49"/>
        <v>0</v>
      </c>
      <c r="F3146">
        <f>IF(ISNA(VLOOKUP(B3146,criteria!$U$2:$U$174,1,0)),0,1)</f>
        <v>1</v>
      </c>
      <c r="G3146" t="s">
        <v>636</v>
      </c>
      <c r="H3146" t="s">
        <v>636</v>
      </c>
      <c r="N3146">
        <v>17815</v>
      </c>
      <c r="O3146" t="s">
        <v>130</v>
      </c>
      <c r="V3146">
        <v>32891508</v>
      </c>
      <c r="Z3146">
        <v>4779763</v>
      </c>
      <c r="AA3146">
        <v>36568336</v>
      </c>
      <c r="AB3146">
        <v>1999401</v>
      </c>
      <c r="AC3146">
        <v>2311043</v>
      </c>
      <c r="AF3146">
        <v>91440152</v>
      </c>
      <c r="AG3146">
        <v>34663768</v>
      </c>
      <c r="AH3146">
        <v>221447</v>
      </c>
      <c r="AI3146">
        <v>1281849</v>
      </c>
      <c r="AJ3146">
        <v>1503296</v>
      </c>
      <c r="AK3146">
        <v>7855794</v>
      </c>
      <c r="AL3146">
        <v>4707788</v>
      </c>
      <c r="AM3146">
        <v>90022184</v>
      </c>
      <c r="AN3146">
        <v>41714288</v>
      </c>
      <c r="AO3146">
        <v>14170392</v>
      </c>
      <c r="AT3146">
        <v>633</v>
      </c>
      <c r="AU3146">
        <v>0.622</v>
      </c>
      <c r="AW3146">
        <v>0.132018</v>
      </c>
      <c r="AX3146">
        <v>0.64681900000000003</v>
      </c>
      <c r="AY3146">
        <v>4.5253500000000002E-2</v>
      </c>
      <c r="AZ3146">
        <v>43459</v>
      </c>
    </row>
    <row r="3147" spans="1:52">
      <c r="A3147">
        <v>1999</v>
      </c>
      <c r="B3147">
        <v>211158</v>
      </c>
      <c r="C3147" t="s">
        <v>544</v>
      </c>
      <c r="D3147" t="s">
        <v>455</v>
      </c>
      <c r="E3147">
        <f t="shared" si="49"/>
        <v>0</v>
      </c>
      <c r="F3147">
        <f>IF(ISNA(VLOOKUP(B3147,criteria!$U$2:$U$174,1,0)),0,1)</f>
        <v>1</v>
      </c>
      <c r="G3147" t="s">
        <v>636</v>
      </c>
      <c r="H3147" t="s">
        <v>636</v>
      </c>
      <c r="N3147">
        <v>17815</v>
      </c>
      <c r="O3147" t="s">
        <v>130</v>
      </c>
      <c r="V3147">
        <v>34617964</v>
      </c>
      <c r="Z3147">
        <v>4959463</v>
      </c>
      <c r="AA3147">
        <v>37978452</v>
      </c>
      <c r="AB3147">
        <v>680546</v>
      </c>
      <c r="AC3147">
        <v>2273666</v>
      </c>
      <c r="AF3147">
        <v>94463072</v>
      </c>
      <c r="AG3147">
        <v>35016592</v>
      </c>
      <c r="AH3147">
        <v>223327</v>
      </c>
      <c r="AI3147">
        <v>1398218</v>
      </c>
      <c r="AJ3147">
        <v>1621545</v>
      </c>
      <c r="AK3147">
        <v>9263598</v>
      </c>
      <c r="AL3147">
        <v>4660476</v>
      </c>
      <c r="AM3147">
        <v>100310728</v>
      </c>
      <c r="AN3147">
        <v>44197064</v>
      </c>
      <c r="AO3147">
        <v>13928849</v>
      </c>
      <c r="AT3147">
        <v>690</v>
      </c>
      <c r="AU3147">
        <v>0.62</v>
      </c>
      <c r="AW3147">
        <v>0.120879</v>
      </c>
      <c r="AX3147">
        <v>0.61738300000000002</v>
      </c>
      <c r="AY3147">
        <v>4.0626000000000002E-2</v>
      </c>
      <c r="AZ3147">
        <v>45164</v>
      </c>
    </row>
    <row r="3148" spans="1:52">
      <c r="A3148">
        <v>2000</v>
      </c>
      <c r="B3148">
        <v>211158</v>
      </c>
      <c r="C3148" t="s">
        <v>544</v>
      </c>
      <c r="D3148" t="s">
        <v>455</v>
      </c>
      <c r="E3148">
        <f t="shared" si="49"/>
        <v>0</v>
      </c>
      <c r="F3148">
        <f>IF(ISNA(VLOOKUP(B3148,criteria!$U$2:$U$174,1,0)),0,1)</f>
        <v>1</v>
      </c>
      <c r="G3148" t="s">
        <v>636</v>
      </c>
      <c r="H3148" t="s">
        <v>636</v>
      </c>
      <c r="N3148">
        <v>17815</v>
      </c>
      <c r="O3148" t="s">
        <v>130</v>
      </c>
      <c r="V3148">
        <v>37718864</v>
      </c>
      <c r="Z3148">
        <v>5221410</v>
      </c>
      <c r="AA3148">
        <v>40554160</v>
      </c>
      <c r="AB3148">
        <v>749804</v>
      </c>
      <c r="AC3148">
        <v>2387931</v>
      </c>
      <c r="AF3148">
        <v>101104384</v>
      </c>
      <c r="AG3148">
        <v>36687776</v>
      </c>
      <c r="AH3148">
        <v>206288</v>
      </c>
      <c r="AI3148">
        <v>1287082</v>
      </c>
      <c r="AJ3148">
        <v>1493370</v>
      </c>
      <c r="AK3148">
        <v>9248386</v>
      </c>
      <c r="AL3148">
        <v>5049136</v>
      </c>
      <c r="AM3148">
        <v>99050704</v>
      </c>
      <c r="AN3148">
        <v>46072120</v>
      </c>
      <c r="AO3148">
        <v>13305624</v>
      </c>
      <c r="AT3148">
        <v>644</v>
      </c>
      <c r="AU3148">
        <v>0.61099999999999999</v>
      </c>
      <c r="AW3148">
        <v>0.11379499999999999</v>
      </c>
      <c r="AX3148">
        <v>0.62269600000000003</v>
      </c>
      <c r="AY3148">
        <v>4.4500999999999999E-2</v>
      </c>
      <c r="AZ3148">
        <v>47614</v>
      </c>
    </row>
    <row r="3149" spans="1:52">
      <c r="A3149">
        <v>2001</v>
      </c>
      <c r="B3149">
        <v>211158</v>
      </c>
      <c r="C3149" t="s">
        <v>544</v>
      </c>
      <c r="D3149" t="s">
        <v>455</v>
      </c>
      <c r="E3149">
        <f t="shared" si="49"/>
        <v>1</v>
      </c>
      <c r="F3149">
        <f>IF(ISNA(VLOOKUP(B3149,criteria!$U$2:$U$174,1,0)),0,1)</f>
        <v>1</v>
      </c>
      <c r="G3149">
        <v>0.79260876344924369</v>
      </c>
      <c r="H3149">
        <v>0.33287428683848119</v>
      </c>
      <c r="I3149">
        <v>6413</v>
      </c>
      <c r="J3149">
        <v>5083</v>
      </c>
      <c r="K3149">
        <v>1687</v>
      </c>
      <c r="L3149">
        <v>5</v>
      </c>
      <c r="M3149">
        <v>1692</v>
      </c>
      <c r="N3149">
        <v>17815</v>
      </c>
      <c r="O3149" t="s">
        <v>130</v>
      </c>
      <c r="V3149">
        <v>40820544</v>
      </c>
      <c r="W3149">
        <v>32196406</v>
      </c>
      <c r="Y3149">
        <v>591511</v>
      </c>
      <c r="Z3149">
        <v>6076078</v>
      </c>
      <c r="AA3149">
        <v>41313152</v>
      </c>
      <c r="AB3149">
        <v>30152</v>
      </c>
      <c r="AC3149">
        <v>2928556</v>
      </c>
      <c r="AD3149">
        <v>64290108</v>
      </c>
      <c r="AE3149">
        <v>35946884</v>
      </c>
      <c r="AF3149">
        <v>103265352</v>
      </c>
      <c r="AG3149">
        <v>45794612</v>
      </c>
      <c r="AH3149">
        <v>200444.59</v>
      </c>
      <c r="AI3149">
        <v>1820101.63</v>
      </c>
      <c r="AJ3149">
        <v>2020546.25</v>
      </c>
      <c r="AK3149">
        <v>11163761</v>
      </c>
      <c r="AL3149">
        <v>6348588</v>
      </c>
      <c r="AM3149">
        <v>100175224</v>
      </c>
      <c r="AN3149">
        <v>47746428</v>
      </c>
      <c r="AO3149">
        <v>14475210</v>
      </c>
      <c r="AR3149">
        <v>103265352</v>
      </c>
      <c r="AS3149">
        <v>100175224</v>
      </c>
      <c r="AT3149">
        <v>950</v>
      </c>
      <c r="AU3149">
        <v>0.61099999999999999</v>
      </c>
      <c r="AW3149">
        <v>0.111014</v>
      </c>
      <c r="AX3149">
        <v>0.60064300000000004</v>
      </c>
      <c r="AY3149">
        <v>4.4697599999999997E-2</v>
      </c>
      <c r="AZ3149">
        <v>49754</v>
      </c>
    </row>
    <row r="3150" spans="1:52">
      <c r="A3150">
        <v>2002</v>
      </c>
      <c r="B3150">
        <v>211158</v>
      </c>
      <c r="C3150" t="s">
        <v>544</v>
      </c>
      <c r="D3150" t="s">
        <v>455</v>
      </c>
      <c r="E3150">
        <f t="shared" si="49"/>
        <v>1</v>
      </c>
      <c r="F3150">
        <f>IF(ISNA(VLOOKUP(B3150,criteria!$U$2:$U$174,1,0)),0,1)</f>
        <v>1</v>
      </c>
      <c r="G3150">
        <v>0.68554006968641112</v>
      </c>
      <c r="H3150">
        <v>0.31490893689114779</v>
      </c>
      <c r="I3150">
        <v>6888</v>
      </c>
      <c r="J3150">
        <v>4722</v>
      </c>
      <c r="K3150">
        <v>1478</v>
      </c>
      <c r="L3150">
        <v>9</v>
      </c>
      <c r="M3150">
        <v>1487</v>
      </c>
      <c r="N3150">
        <v>17815</v>
      </c>
      <c r="O3150" t="s">
        <v>130</v>
      </c>
      <c r="V3150">
        <v>46523732</v>
      </c>
      <c r="W3150">
        <v>36702664</v>
      </c>
      <c r="Y3150">
        <v>402999</v>
      </c>
      <c r="Z3150">
        <v>6692883</v>
      </c>
      <c r="AA3150">
        <v>40121508</v>
      </c>
      <c r="AB3150">
        <v>165795</v>
      </c>
      <c r="AC3150">
        <v>1851662</v>
      </c>
      <c r="AD3150">
        <v>71312888</v>
      </c>
      <c r="AE3150">
        <v>34506788</v>
      </c>
      <c r="AF3150">
        <v>106928880</v>
      </c>
      <c r="AG3150">
        <v>47328828</v>
      </c>
      <c r="AH3150">
        <v>101422.95</v>
      </c>
      <c r="AI3150">
        <v>2594210.75</v>
      </c>
      <c r="AJ3150">
        <v>2695633.75</v>
      </c>
      <c r="AK3150">
        <v>11652684</v>
      </c>
      <c r="AL3150">
        <v>6894985.5</v>
      </c>
      <c r="AM3150">
        <v>104071792</v>
      </c>
      <c r="AN3150">
        <v>49637696</v>
      </c>
      <c r="AO3150">
        <v>16334362</v>
      </c>
      <c r="AR3150">
        <v>106928880</v>
      </c>
      <c r="AS3150">
        <v>104071792</v>
      </c>
      <c r="AT3150">
        <v>792</v>
      </c>
      <c r="AU3150">
        <v>0.58499999999999996</v>
      </c>
      <c r="AW3150">
        <v>0.108629</v>
      </c>
      <c r="AX3150">
        <v>0.59061699999999995</v>
      </c>
      <c r="AY3150">
        <v>4.4680299999999999E-2</v>
      </c>
      <c r="AZ3150">
        <v>51441</v>
      </c>
    </row>
    <row r="3151" spans="1:52">
      <c r="A3151">
        <v>2003</v>
      </c>
      <c r="B3151">
        <v>211158</v>
      </c>
      <c r="C3151" t="s">
        <v>544</v>
      </c>
      <c r="D3151" t="s">
        <v>455</v>
      </c>
      <c r="E3151">
        <f t="shared" si="49"/>
        <v>1</v>
      </c>
      <c r="F3151">
        <f>IF(ISNA(VLOOKUP(B3151,criteria!$U$2:$U$174,1,0)),0,1)</f>
        <v>1</v>
      </c>
      <c r="G3151">
        <v>0.70428924938135828</v>
      </c>
      <c r="H3151">
        <v>0.32617606870974036</v>
      </c>
      <c r="I3151">
        <v>7274</v>
      </c>
      <c r="J3151">
        <v>5123</v>
      </c>
      <c r="K3151">
        <v>1667</v>
      </c>
      <c r="L3151">
        <v>4</v>
      </c>
      <c r="M3151">
        <v>1671</v>
      </c>
      <c r="N3151">
        <v>17815</v>
      </c>
      <c r="O3151" t="s">
        <v>130</v>
      </c>
      <c r="V3151">
        <v>51137180</v>
      </c>
      <c r="W3151">
        <v>41338544</v>
      </c>
      <c r="Y3151">
        <v>438760</v>
      </c>
      <c r="Z3151">
        <v>6790378</v>
      </c>
      <c r="AA3151">
        <v>39062200</v>
      </c>
      <c r="AB3151">
        <v>253483</v>
      </c>
      <c r="AC3151">
        <v>2586120</v>
      </c>
      <c r="AD3151">
        <v>78078496</v>
      </c>
      <c r="AE3151">
        <v>33357060</v>
      </c>
      <c r="AF3151">
        <v>112672352</v>
      </c>
      <c r="AG3151">
        <v>48948044</v>
      </c>
      <c r="AH3151">
        <v>233519.05</v>
      </c>
      <c r="AI3151">
        <v>2243114.75</v>
      </c>
      <c r="AJ3151">
        <v>2476633.75</v>
      </c>
      <c r="AK3151">
        <v>10244638</v>
      </c>
      <c r="AL3151">
        <v>8521764</v>
      </c>
      <c r="AM3151">
        <v>109929512</v>
      </c>
      <c r="AN3151">
        <v>50753712</v>
      </c>
      <c r="AO3151">
        <v>19428590</v>
      </c>
      <c r="AP3151">
        <v>1475443</v>
      </c>
      <c r="AQ3151">
        <v>953756</v>
      </c>
      <c r="AR3151">
        <v>112672352</v>
      </c>
      <c r="AS3151">
        <v>109929512</v>
      </c>
      <c r="AT3151">
        <v>855</v>
      </c>
      <c r="AU3151">
        <v>0.621</v>
      </c>
      <c r="AW3151">
        <v>0.109156</v>
      </c>
      <c r="AX3151">
        <v>0.60489400000000004</v>
      </c>
      <c r="AY3151">
        <v>3.9318100000000002E-2</v>
      </c>
      <c r="AZ3151">
        <v>52728</v>
      </c>
    </row>
    <row r="3152" spans="1:52">
      <c r="A3152">
        <v>2004</v>
      </c>
      <c r="B3152">
        <v>211158</v>
      </c>
      <c r="C3152" t="s">
        <v>544</v>
      </c>
      <c r="D3152" t="s">
        <v>455</v>
      </c>
      <c r="E3152">
        <f t="shared" si="49"/>
        <v>1</v>
      </c>
      <c r="F3152">
        <f>IF(ISNA(VLOOKUP(B3152,criteria!$U$2:$U$174,1,0)),0,1)</f>
        <v>1</v>
      </c>
      <c r="G3152">
        <v>0.63439897698209724</v>
      </c>
      <c r="H3152">
        <v>0.31082443055835518</v>
      </c>
      <c r="I3152">
        <v>7820</v>
      </c>
      <c r="J3152">
        <v>4961</v>
      </c>
      <c r="K3152">
        <v>1536</v>
      </c>
      <c r="L3152">
        <v>6</v>
      </c>
      <c r="M3152">
        <v>1542</v>
      </c>
      <c r="V3152">
        <v>53649896</v>
      </c>
      <c r="W3152">
        <v>44235804</v>
      </c>
      <c r="Y3152">
        <v>1167274</v>
      </c>
      <c r="Z3152">
        <v>7102684</v>
      </c>
      <c r="AA3152">
        <v>41606588</v>
      </c>
      <c r="AB3152">
        <v>249607</v>
      </c>
      <c r="AC3152">
        <v>2529975</v>
      </c>
      <c r="AD3152">
        <v>84158952</v>
      </c>
      <c r="AE3152">
        <v>35436880</v>
      </c>
      <c r="AF3152">
        <v>121498280</v>
      </c>
      <c r="AG3152">
        <v>49794708</v>
      </c>
      <c r="AH3152">
        <v>361455.22</v>
      </c>
      <c r="AI3152">
        <v>2575824.5</v>
      </c>
      <c r="AJ3152">
        <v>2937279.75</v>
      </c>
      <c r="AK3152">
        <v>10924955</v>
      </c>
      <c r="AL3152">
        <v>9036375</v>
      </c>
      <c r="AM3152">
        <v>113731592</v>
      </c>
      <c r="AN3152">
        <v>51338528</v>
      </c>
      <c r="AO3152">
        <v>19226044</v>
      </c>
      <c r="AP3152">
        <v>953756</v>
      </c>
      <c r="AQ3152">
        <v>933988</v>
      </c>
      <c r="AR3152">
        <v>121498280</v>
      </c>
      <c r="AS3152">
        <v>113731592</v>
      </c>
      <c r="AT3152">
        <v>881</v>
      </c>
      <c r="AU3152">
        <v>0.628</v>
      </c>
      <c r="AW3152">
        <v>0.106498</v>
      </c>
      <c r="AX3152">
        <v>0.59827399999999997</v>
      </c>
      <c r="AY3152">
        <v>3.2353699999999999E-2</v>
      </c>
      <c r="AZ3152">
        <v>54115</v>
      </c>
    </row>
    <row r="3153" spans="1:52">
      <c r="A3153">
        <v>2005</v>
      </c>
      <c r="B3153">
        <v>211158</v>
      </c>
      <c r="C3153" t="s">
        <v>456</v>
      </c>
      <c r="D3153" t="s">
        <v>455</v>
      </c>
      <c r="E3153">
        <f t="shared" si="49"/>
        <v>1</v>
      </c>
      <c r="F3153">
        <f>IF(ISNA(VLOOKUP(B3153,criteria!$U$2:$U$174,1,0)),0,1)</f>
        <v>1</v>
      </c>
      <c r="G3153">
        <v>0.67621706932135484</v>
      </c>
      <c r="H3153">
        <v>0.30466786355475761</v>
      </c>
      <c r="I3153">
        <v>8237</v>
      </c>
      <c r="J3153">
        <v>5570</v>
      </c>
      <c r="K3153">
        <v>1693</v>
      </c>
      <c r="L3153">
        <v>4</v>
      </c>
      <c r="M3153">
        <v>1697</v>
      </c>
      <c r="N3153">
        <v>17815</v>
      </c>
      <c r="O3153" t="s">
        <v>130</v>
      </c>
      <c r="P3153" t="s">
        <v>50</v>
      </c>
      <c r="Q3153" t="s">
        <v>52</v>
      </c>
      <c r="V3153">
        <v>56976940</v>
      </c>
      <c r="W3153">
        <v>47171888</v>
      </c>
      <c r="Y3153">
        <v>989261</v>
      </c>
      <c r="Z3153">
        <v>6552348</v>
      </c>
      <c r="AA3153">
        <v>43643132</v>
      </c>
      <c r="AB3153">
        <v>214360</v>
      </c>
      <c r="AC3153">
        <v>2709201</v>
      </c>
      <c r="AD3153">
        <v>87687592</v>
      </c>
      <c r="AE3153">
        <v>37854544</v>
      </c>
      <c r="AF3153">
        <v>127263192</v>
      </c>
      <c r="AG3153">
        <v>51302772</v>
      </c>
      <c r="AH3153">
        <v>417825.94</v>
      </c>
      <c r="AI3153">
        <v>2257234.75</v>
      </c>
      <c r="AJ3153">
        <v>2675060.75</v>
      </c>
      <c r="AK3153">
        <v>11944316</v>
      </c>
      <c r="AL3153">
        <v>9817962</v>
      </c>
      <c r="AM3153">
        <v>119043416</v>
      </c>
      <c r="AN3153">
        <v>52125400</v>
      </c>
      <c r="AO3153">
        <v>20907788</v>
      </c>
      <c r="AP3153">
        <v>933988</v>
      </c>
      <c r="AQ3153">
        <v>10425077</v>
      </c>
      <c r="AR3153">
        <v>127263192</v>
      </c>
      <c r="AS3153">
        <v>119043416</v>
      </c>
      <c r="AT3153">
        <v>897</v>
      </c>
      <c r="AU3153">
        <v>0.63400000000000001</v>
      </c>
      <c r="AW3153">
        <v>9.7962400000000005E-2</v>
      </c>
      <c r="AX3153">
        <v>0.60344799999999998</v>
      </c>
      <c r="AY3153">
        <v>2.7951899999999998E-2</v>
      </c>
      <c r="AZ3153">
        <v>57589.5</v>
      </c>
    </row>
    <row r="3154" spans="1:52">
      <c r="A3154">
        <v>2006</v>
      </c>
      <c r="B3154">
        <v>211158</v>
      </c>
      <c r="C3154" t="s">
        <v>456</v>
      </c>
      <c r="D3154" t="s">
        <v>455</v>
      </c>
      <c r="E3154">
        <f t="shared" si="49"/>
        <v>1</v>
      </c>
      <c r="F3154">
        <f>IF(ISNA(VLOOKUP(B3154,criteria!$U$2:$U$174,1,0)),0,1)</f>
        <v>1</v>
      </c>
      <c r="G3154">
        <v>0.67621706932135484</v>
      </c>
      <c r="H3154">
        <v>0.30466786355475761</v>
      </c>
      <c r="I3154">
        <v>8237</v>
      </c>
      <c r="J3154">
        <v>5570</v>
      </c>
      <c r="K3154">
        <v>1693</v>
      </c>
      <c r="L3154">
        <v>4</v>
      </c>
      <c r="M3154">
        <v>1697</v>
      </c>
      <c r="V3154">
        <v>58820024</v>
      </c>
      <c r="W3154">
        <v>47880900</v>
      </c>
      <c r="Y3154">
        <v>978035</v>
      </c>
      <c r="Z3154">
        <v>7218697</v>
      </c>
      <c r="AA3154">
        <v>46719820</v>
      </c>
      <c r="AB3154">
        <v>253898</v>
      </c>
      <c r="AC3154">
        <v>2738258</v>
      </c>
      <c r="AD3154">
        <v>90836096</v>
      </c>
      <c r="AE3154">
        <v>40928048</v>
      </c>
      <c r="AF3154">
        <v>133610896</v>
      </c>
      <c r="AG3154">
        <v>55427008</v>
      </c>
      <c r="AH3154">
        <v>331613.53000000003</v>
      </c>
      <c r="AI3154">
        <v>2368670.75</v>
      </c>
      <c r="AJ3154">
        <v>2700284.25</v>
      </c>
      <c r="AK3154">
        <v>11857339</v>
      </c>
      <c r="AL3154">
        <v>10775788</v>
      </c>
      <c r="AM3154">
        <v>128282480</v>
      </c>
      <c r="AN3154">
        <v>56220096</v>
      </c>
      <c r="AO3154">
        <v>22674720</v>
      </c>
      <c r="AP3154">
        <v>10425077</v>
      </c>
      <c r="AQ3154">
        <v>11187500</v>
      </c>
      <c r="AR3154">
        <v>133610896</v>
      </c>
      <c r="AS3154">
        <v>128282480</v>
      </c>
      <c r="AT3154">
        <v>1036</v>
      </c>
      <c r="AU3154">
        <v>0.61499999999999999</v>
      </c>
      <c r="AW3154">
        <v>9.64613E-2</v>
      </c>
      <c r="AX3154">
        <v>0.60288299999999995</v>
      </c>
      <c r="AY3154">
        <v>2.4901699999999999E-2</v>
      </c>
      <c r="AZ3154">
        <v>57816</v>
      </c>
    </row>
    <row r="3155" spans="1:52">
      <c r="A3155">
        <v>2007</v>
      </c>
      <c r="B3155">
        <v>211158</v>
      </c>
      <c r="C3155" t="s">
        <v>456</v>
      </c>
      <c r="D3155" t="s">
        <v>455</v>
      </c>
      <c r="E3155">
        <f t="shared" si="49"/>
        <v>1</v>
      </c>
      <c r="F3155">
        <f>IF(ISNA(VLOOKUP(B3155,criteria!$U$2:$U$174,1,0)),0,1)</f>
        <v>1</v>
      </c>
      <c r="G3155">
        <v>0.60225874986022587</v>
      </c>
      <c r="H3155">
        <v>0.30523579650946897</v>
      </c>
      <c r="I3155">
        <v>8943</v>
      </c>
      <c r="J3155">
        <v>5386</v>
      </c>
      <c r="K3155">
        <v>1631</v>
      </c>
      <c r="L3155">
        <v>13</v>
      </c>
      <c r="M3155">
        <v>1644</v>
      </c>
      <c r="N3155">
        <v>17815</v>
      </c>
      <c r="O3155" t="s">
        <v>130</v>
      </c>
      <c r="P3155" t="s">
        <v>50</v>
      </c>
      <c r="Q3155" t="s">
        <v>52</v>
      </c>
      <c r="V3155">
        <v>61030528</v>
      </c>
      <c r="W3155">
        <v>49280120</v>
      </c>
      <c r="Y3155">
        <v>910560</v>
      </c>
      <c r="Z3155">
        <v>7928944</v>
      </c>
      <c r="AA3155">
        <v>47198460</v>
      </c>
      <c r="AB3155">
        <v>211062</v>
      </c>
      <c r="AC3155">
        <v>4143664</v>
      </c>
      <c r="AD3155">
        <v>90692696</v>
      </c>
      <c r="AE3155">
        <v>46471672</v>
      </c>
      <c r="AF3155">
        <v>138784272</v>
      </c>
      <c r="AG3155">
        <v>59217864</v>
      </c>
      <c r="AH3155">
        <v>446390.94</v>
      </c>
      <c r="AI3155">
        <v>2828962.25</v>
      </c>
      <c r="AJ3155">
        <v>3275353.25</v>
      </c>
      <c r="AK3155">
        <v>13791886</v>
      </c>
      <c r="AL3155">
        <v>11862124</v>
      </c>
      <c r="AM3155">
        <v>136792528</v>
      </c>
      <c r="AN3155">
        <v>59874728</v>
      </c>
      <c r="AO3155">
        <v>24495276</v>
      </c>
      <c r="AP3155">
        <v>11187500</v>
      </c>
      <c r="AQ3155">
        <v>11439777</v>
      </c>
      <c r="AR3155">
        <v>138784272</v>
      </c>
      <c r="AS3155">
        <v>136792528</v>
      </c>
      <c r="AT3155">
        <v>968</v>
      </c>
      <c r="AU3155">
        <v>0.65500000000000003</v>
      </c>
      <c r="AW3155">
        <v>0.102391</v>
      </c>
      <c r="AX3155">
        <v>0.58059099999999997</v>
      </c>
      <c r="AY3155">
        <v>2.4191299999999999E-2</v>
      </c>
      <c r="AZ3155">
        <v>58196</v>
      </c>
    </row>
    <row r="3156" spans="1:52">
      <c r="A3156">
        <v>2008</v>
      </c>
      <c r="B3156">
        <v>211158</v>
      </c>
      <c r="C3156" t="s">
        <v>456</v>
      </c>
      <c r="D3156" t="s">
        <v>455</v>
      </c>
      <c r="E3156">
        <f t="shared" si="49"/>
        <v>1</v>
      </c>
      <c r="F3156">
        <f>IF(ISNA(VLOOKUP(B3156,criteria!$U$2:$U$174,1,0)),0,1)</f>
        <v>1</v>
      </c>
      <c r="G3156">
        <v>0.60893798135387112</v>
      </c>
      <c r="H3156">
        <v>0.28041271426194042</v>
      </c>
      <c r="I3156">
        <v>9868</v>
      </c>
      <c r="J3156">
        <v>6009</v>
      </c>
      <c r="K3156">
        <v>1680</v>
      </c>
      <c r="L3156">
        <v>5</v>
      </c>
      <c r="M3156">
        <v>1685</v>
      </c>
      <c r="N3156">
        <v>17815</v>
      </c>
      <c r="O3156" t="s">
        <v>130</v>
      </c>
      <c r="P3156" t="s">
        <v>50</v>
      </c>
      <c r="Q3156" t="s">
        <v>52</v>
      </c>
      <c r="V3156">
        <v>64384960</v>
      </c>
      <c r="W3156">
        <v>53104376</v>
      </c>
      <c r="Y3156">
        <v>1223913</v>
      </c>
      <c r="Z3156">
        <v>8851684</v>
      </c>
      <c r="AA3156">
        <v>46187344</v>
      </c>
      <c r="AB3156">
        <v>123832</v>
      </c>
      <c r="AC3156">
        <v>4134520</v>
      </c>
      <c r="AD3156">
        <v>95775792</v>
      </c>
      <c r="AE3156">
        <v>45603048</v>
      </c>
      <c r="AF3156">
        <v>142429280</v>
      </c>
      <c r="AG3156">
        <v>61892680</v>
      </c>
      <c r="AH3156">
        <v>470213.16</v>
      </c>
      <c r="AI3156">
        <v>2924910.5</v>
      </c>
      <c r="AJ3156">
        <v>3395123.75</v>
      </c>
      <c r="AK3156">
        <v>14224665</v>
      </c>
      <c r="AL3156">
        <v>13024664</v>
      </c>
      <c r="AM3156">
        <v>143407296</v>
      </c>
      <c r="AN3156">
        <v>61711072</v>
      </c>
      <c r="AO3156">
        <v>26526044</v>
      </c>
      <c r="AP3156">
        <v>11439777</v>
      </c>
      <c r="AQ3156">
        <v>10918798</v>
      </c>
      <c r="AR3156">
        <v>142429280</v>
      </c>
      <c r="AS3156">
        <v>143407296</v>
      </c>
      <c r="AT3156">
        <v>1063</v>
      </c>
      <c r="AU3156">
        <v>0.63800000000000001</v>
      </c>
      <c r="AW3156">
        <v>9.0079000000000006E-2</v>
      </c>
      <c r="AX3156">
        <v>0.57033599999999995</v>
      </c>
      <c r="AY3156">
        <v>2.1964500000000001E-2</v>
      </c>
      <c r="AZ3156">
        <v>63190.5</v>
      </c>
    </row>
    <row r="3157" spans="1:52">
      <c r="A3157">
        <v>2009</v>
      </c>
      <c r="B3157">
        <v>211158</v>
      </c>
      <c r="C3157" t="s">
        <v>456</v>
      </c>
      <c r="D3157" t="s">
        <v>455</v>
      </c>
      <c r="E3157">
        <f t="shared" si="49"/>
        <v>1</v>
      </c>
      <c r="F3157">
        <f>IF(ISNA(VLOOKUP(B3157,criteria!$U$2:$U$174,1,0)),0,1)</f>
        <v>1</v>
      </c>
      <c r="G3157">
        <v>0.58579335793357934</v>
      </c>
      <c r="H3157">
        <v>0.2851968503937008</v>
      </c>
      <c r="I3157">
        <v>10840</v>
      </c>
      <c r="J3157">
        <v>6350</v>
      </c>
      <c r="K3157">
        <v>1805</v>
      </c>
      <c r="L3157">
        <v>6</v>
      </c>
      <c r="M3157">
        <v>1811</v>
      </c>
      <c r="N3157">
        <v>17815</v>
      </c>
      <c r="O3157" t="s">
        <v>130</v>
      </c>
      <c r="P3157" t="s">
        <v>50</v>
      </c>
      <c r="Q3157" t="s">
        <v>52</v>
      </c>
      <c r="R3157">
        <v>-76.450800000000001</v>
      </c>
      <c r="S3157">
        <v>41.005000000000003</v>
      </c>
      <c r="V3157">
        <v>73962040</v>
      </c>
      <c r="W3157">
        <v>58186320</v>
      </c>
      <c r="Y3157">
        <v>890068</v>
      </c>
      <c r="Z3157">
        <v>13804722</v>
      </c>
      <c r="AA3157">
        <v>43263916</v>
      </c>
      <c r="AB3157">
        <v>287939</v>
      </c>
      <c r="AC3157">
        <v>6105527</v>
      </c>
      <c r="AD3157">
        <v>103196176</v>
      </c>
      <c r="AE3157">
        <v>53293024</v>
      </c>
      <c r="AF3157">
        <v>157548480</v>
      </c>
      <c r="AG3157">
        <v>68869520</v>
      </c>
      <c r="AH3157">
        <v>482921</v>
      </c>
      <c r="AI3157">
        <v>2018453</v>
      </c>
      <c r="AJ3157">
        <v>2501374</v>
      </c>
      <c r="AK3157">
        <v>14528680</v>
      </c>
      <c r="AL3157">
        <v>14059004</v>
      </c>
      <c r="AM3157">
        <v>155090400</v>
      </c>
      <c r="AN3157">
        <v>65245724</v>
      </c>
      <c r="AO3157">
        <v>28823254</v>
      </c>
      <c r="AP3157">
        <v>10918798</v>
      </c>
      <c r="AQ3157">
        <v>12959179</v>
      </c>
      <c r="AR3157">
        <v>157548480</v>
      </c>
      <c r="AS3157">
        <v>155090400</v>
      </c>
      <c r="AT3157">
        <v>960</v>
      </c>
      <c r="AU3157">
        <v>0.626</v>
      </c>
      <c r="AW3157">
        <v>8.2258800000000007E-2</v>
      </c>
      <c r="AX3157">
        <v>0.58670500000000003</v>
      </c>
      <c r="AY3157">
        <v>2.1342799999999999E-2</v>
      </c>
      <c r="AZ3157">
        <v>62845.5</v>
      </c>
    </row>
    <row r="3158" spans="1:52">
      <c r="A3158">
        <v>2010</v>
      </c>
      <c r="B3158">
        <v>211158</v>
      </c>
      <c r="C3158" t="s">
        <v>456</v>
      </c>
      <c r="D3158" t="s">
        <v>455</v>
      </c>
      <c r="E3158">
        <f t="shared" si="49"/>
        <v>1</v>
      </c>
      <c r="F3158">
        <f>IF(ISNA(VLOOKUP(B3158,criteria!$U$2:$U$174,1,0)),0,1)</f>
        <v>1</v>
      </c>
      <c r="G3158">
        <v>0.64453059160627002</v>
      </c>
      <c r="H3158">
        <v>0.27981171548117156</v>
      </c>
      <c r="I3158">
        <v>11866</v>
      </c>
      <c r="J3158">
        <v>7648</v>
      </c>
      <c r="K3158">
        <v>2136</v>
      </c>
      <c r="L3158">
        <v>4</v>
      </c>
      <c r="M3158">
        <v>2140</v>
      </c>
      <c r="V3158">
        <v>82431984</v>
      </c>
      <c r="W3158">
        <v>65416744</v>
      </c>
      <c r="Y3158">
        <v>710925</v>
      </c>
      <c r="Z3158">
        <v>15695340</v>
      </c>
      <c r="AA3158">
        <v>43232712</v>
      </c>
      <c r="AB3158">
        <v>154526</v>
      </c>
      <c r="AC3158">
        <v>3782382</v>
      </c>
      <c r="AD3158">
        <v>111952064</v>
      </c>
      <c r="AE3158">
        <v>53516096</v>
      </c>
      <c r="AF3158">
        <v>166569648</v>
      </c>
      <c r="AG3158">
        <v>73280384</v>
      </c>
      <c r="AH3158">
        <v>441703</v>
      </c>
      <c r="AI3158">
        <v>2121049</v>
      </c>
      <c r="AJ3158">
        <v>2562752</v>
      </c>
      <c r="AK3158">
        <v>13851539</v>
      </c>
      <c r="AL3158">
        <v>14493224</v>
      </c>
      <c r="AM3158">
        <v>157952528</v>
      </c>
      <c r="AN3158">
        <v>66794444</v>
      </c>
      <c r="AO3158">
        <v>30641350</v>
      </c>
      <c r="AP3158">
        <v>12959179</v>
      </c>
      <c r="AQ3158">
        <v>17716750</v>
      </c>
      <c r="AR3158">
        <v>166569648</v>
      </c>
      <c r="AS3158">
        <v>157952528</v>
      </c>
      <c r="AT3158">
        <v>1032</v>
      </c>
      <c r="AU3158">
        <v>0.61099999999999999</v>
      </c>
      <c r="AW3158">
        <v>7.8497600000000001E-2</v>
      </c>
      <c r="AX3158">
        <v>0.59121599999999996</v>
      </c>
      <c r="AY3158">
        <v>1.86804E-2</v>
      </c>
      <c r="AZ3158">
        <v>64453.5</v>
      </c>
    </row>
    <row r="3159" spans="1:52">
      <c r="A3159">
        <v>2011</v>
      </c>
      <c r="B3159">
        <v>211158</v>
      </c>
      <c r="C3159" t="s">
        <v>456</v>
      </c>
      <c r="D3159" t="s">
        <v>455</v>
      </c>
      <c r="E3159">
        <f t="shared" si="49"/>
        <v>1</v>
      </c>
      <c r="F3159">
        <f>IF(ISNA(VLOOKUP(B3159,criteria!$U$2:$U$174,1,0)),0,1)</f>
        <v>1</v>
      </c>
      <c r="G3159">
        <v>0.71592401295631625</v>
      </c>
      <c r="H3159">
        <v>0.24260210320371728</v>
      </c>
      <c r="I3159">
        <v>11423</v>
      </c>
      <c r="J3159">
        <v>8178</v>
      </c>
      <c r="K3159">
        <v>1974</v>
      </c>
      <c r="L3159">
        <v>10</v>
      </c>
      <c r="M3159">
        <v>1984</v>
      </c>
      <c r="N3159">
        <v>17815</v>
      </c>
      <c r="O3159" t="s">
        <v>130</v>
      </c>
      <c r="P3159" t="s">
        <v>50</v>
      </c>
      <c r="Q3159" t="s">
        <v>51</v>
      </c>
      <c r="R3159">
        <v>-76.446399999999997</v>
      </c>
      <c r="S3159">
        <v>41.008000000000003</v>
      </c>
      <c r="T3159">
        <v>4.4999999999999998E-2</v>
      </c>
      <c r="U3159">
        <v>1952</v>
      </c>
      <c r="V3159">
        <v>89368672</v>
      </c>
      <c r="W3159">
        <v>71908864</v>
      </c>
      <c r="Y3159">
        <v>1057176</v>
      </c>
      <c r="Z3159">
        <v>14209431</v>
      </c>
      <c r="AA3159">
        <v>43923880</v>
      </c>
      <c r="AB3159">
        <v>821385</v>
      </c>
      <c r="AC3159">
        <v>2180965</v>
      </c>
      <c r="AD3159">
        <v>123184464</v>
      </c>
      <c r="AE3159">
        <v>47867536</v>
      </c>
      <c r="AF3159">
        <v>173173360</v>
      </c>
      <c r="AG3159">
        <v>74275344</v>
      </c>
      <c r="AH3159">
        <v>586047</v>
      </c>
      <c r="AI3159">
        <v>2066296</v>
      </c>
      <c r="AJ3159">
        <v>2652343</v>
      </c>
      <c r="AK3159">
        <v>14836150</v>
      </c>
      <c r="AL3159">
        <v>14793205</v>
      </c>
      <c r="AM3159">
        <v>163862736</v>
      </c>
      <c r="AN3159">
        <v>67787232</v>
      </c>
      <c r="AO3159">
        <v>32098708</v>
      </c>
      <c r="AP3159">
        <v>17716750</v>
      </c>
      <c r="AQ3159">
        <v>18902240</v>
      </c>
      <c r="AR3159">
        <v>173173360</v>
      </c>
      <c r="AS3159">
        <v>163862736</v>
      </c>
      <c r="AT3159">
        <v>1046</v>
      </c>
      <c r="AU3159">
        <v>0.64200000000000002</v>
      </c>
      <c r="AW3159">
        <v>7.3314900000000002E-2</v>
      </c>
      <c r="AX3159">
        <v>0.57981899999999997</v>
      </c>
      <c r="AY3159">
        <v>1.6160799999999999E-2</v>
      </c>
      <c r="AZ3159">
        <v>67253.5</v>
      </c>
    </row>
    <row r="3160" spans="1:52">
      <c r="A3160">
        <v>2012</v>
      </c>
      <c r="B3160">
        <v>211158</v>
      </c>
      <c r="C3160" t="s">
        <v>456</v>
      </c>
      <c r="D3160" t="s">
        <v>455</v>
      </c>
      <c r="E3160">
        <f t="shared" si="49"/>
        <v>1</v>
      </c>
      <c r="F3160">
        <f>IF(ISNA(VLOOKUP(B3160,criteria!$U$2:$U$174,1,0)),0,1)</f>
        <v>1</v>
      </c>
      <c r="G3160">
        <v>0.62925676267180253</v>
      </c>
      <c r="H3160">
        <v>0.27559821925431277</v>
      </c>
      <c r="I3160">
        <v>11423</v>
      </c>
      <c r="J3160">
        <v>7188</v>
      </c>
      <c r="K3160">
        <v>1971</v>
      </c>
      <c r="L3160">
        <v>10</v>
      </c>
      <c r="M3160">
        <v>1981</v>
      </c>
      <c r="N3160">
        <v>17815</v>
      </c>
      <c r="O3160" t="s">
        <v>130</v>
      </c>
      <c r="P3160" t="s">
        <v>50</v>
      </c>
      <c r="Q3160" t="s">
        <v>52</v>
      </c>
      <c r="R3160">
        <v>-76.446399999999997</v>
      </c>
      <c r="S3160">
        <v>41.008000000000003</v>
      </c>
      <c r="T3160">
        <v>5.3999999999999999E-2</v>
      </c>
      <c r="U3160">
        <v>1958</v>
      </c>
      <c r="V3160">
        <v>90648720</v>
      </c>
      <c r="W3160">
        <v>73201168</v>
      </c>
      <c r="Y3160">
        <v>1136392</v>
      </c>
      <c r="Z3160">
        <v>13961230</v>
      </c>
      <c r="AA3160">
        <v>43128356</v>
      </c>
      <c r="AB3160">
        <v>386700</v>
      </c>
      <c r="AC3160">
        <v>439023</v>
      </c>
      <c r="AD3160">
        <v>121539952</v>
      </c>
      <c r="AE3160">
        <v>47816188</v>
      </c>
      <c r="AF3160">
        <v>170400528</v>
      </c>
      <c r="AG3160">
        <v>77172304</v>
      </c>
      <c r="AH3160">
        <v>551205</v>
      </c>
      <c r="AI3160">
        <v>2010000</v>
      </c>
      <c r="AJ3160">
        <v>2561205</v>
      </c>
      <c r="AK3160">
        <v>16704522</v>
      </c>
      <c r="AL3160">
        <v>15896192</v>
      </c>
      <c r="AM3160">
        <v>168726112</v>
      </c>
      <c r="AN3160">
        <v>69876400</v>
      </c>
      <c r="AO3160">
        <v>34372280</v>
      </c>
      <c r="AP3160">
        <v>18902240</v>
      </c>
      <c r="AQ3160">
        <v>22860482</v>
      </c>
      <c r="AR3160">
        <v>170400528</v>
      </c>
      <c r="AS3160">
        <v>168726112</v>
      </c>
      <c r="AT3160">
        <v>1038</v>
      </c>
      <c r="AU3160">
        <v>0.61799999999999999</v>
      </c>
      <c r="AW3160">
        <v>7.8440099999999999E-2</v>
      </c>
      <c r="AX3160">
        <v>0.57544899999999999</v>
      </c>
      <c r="AY3160">
        <v>1.39597E-2</v>
      </c>
      <c r="AZ3160">
        <v>65526</v>
      </c>
    </row>
    <row r="3161" spans="1:52">
      <c r="A3161">
        <v>2013</v>
      </c>
      <c r="B3161">
        <v>211158</v>
      </c>
      <c r="C3161" t="s">
        <v>456</v>
      </c>
      <c r="D3161" t="s">
        <v>455</v>
      </c>
      <c r="E3161">
        <f t="shared" si="49"/>
        <v>1</v>
      </c>
      <c r="F3161">
        <f>IF(ISNA(VLOOKUP(B3161,criteria!$U$2:$U$174,1,0)),0,1)</f>
        <v>1</v>
      </c>
      <c r="G3161">
        <v>0.88559688581314877</v>
      </c>
      <c r="H3161">
        <v>0.2708180708180708</v>
      </c>
      <c r="I3161">
        <v>9248</v>
      </c>
      <c r="J3161">
        <v>8190</v>
      </c>
      <c r="K3161">
        <v>2208</v>
      </c>
      <c r="L3161">
        <v>10</v>
      </c>
      <c r="M3161">
        <v>2218</v>
      </c>
      <c r="N3161">
        <v>17815</v>
      </c>
      <c r="O3161" t="s">
        <v>130</v>
      </c>
      <c r="P3161" t="s">
        <v>50</v>
      </c>
      <c r="Q3161" t="s">
        <v>51</v>
      </c>
      <c r="R3161">
        <v>-76.446399999999997</v>
      </c>
      <c r="S3161">
        <v>41.008000000000003</v>
      </c>
      <c r="T3161">
        <v>6.3E-2</v>
      </c>
      <c r="U3161">
        <v>2093</v>
      </c>
      <c r="V3161">
        <v>94101024</v>
      </c>
      <c r="W3161">
        <v>75501600</v>
      </c>
      <c r="Y3161">
        <v>1010571</v>
      </c>
      <c r="Z3161">
        <v>14937042</v>
      </c>
      <c r="AA3161">
        <v>43374560</v>
      </c>
      <c r="AB3161">
        <v>690083</v>
      </c>
      <c r="AC3161">
        <v>1420718</v>
      </c>
      <c r="AD3161">
        <v>128367008</v>
      </c>
      <c r="AE3161">
        <v>48255864</v>
      </c>
      <c r="AF3161">
        <v>177941728</v>
      </c>
      <c r="AG3161">
        <v>81542360</v>
      </c>
      <c r="AH3161">
        <v>558953</v>
      </c>
      <c r="AI3161">
        <v>2730192</v>
      </c>
      <c r="AJ3161">
        <v>3289145</v>
      </c>
      <c r="AK3161">
        <v>14402468</v>
      </c>
      <c r="AL3161">
        <v>17367892</v>
      </c>
      <c r="AM3161">
        <v>178378368</v>
      </c>
      <c r="AN3161">
        <v>71942968</v>
      </c>
      <c r="AO3161">
        <v>37268824</v>
      </c>
      <c r="AP3161">
        <v>22860482</v>
      </c>
      <c r="AQ3161">
        <v>27471366</v>
      </c>
      <c r="AR3161">
        <v>177941728</v>
      </c>
      <c r="AS3161">
        <v>178378368</v>
      </c>
      <c r="AT3161">
        <v>1170</v>
      </c>
      <c r="AU3161">
        <v>0.64800000000000002</v>
      </c>
      <c r="AW3161">
        <v>7.3832599999999998E-2</v>
      </c>
      <c r="AX3161">
        <v>0.57951200000000003</v>
      </c>
      <c r="AY3161">
        <v>1.1779599999999999E-2</v>
      </c>
      <c r="AZ3161">
        <v>64713</v>
      </c>
    </row>
    <row r="3162" spans="1:52">
      <c r="A3162">
        <v>2014</v>
      </c>
      <c r="B3162">
        <v>211158</v>
      </c>
      <c r="C3162" t="s">
        <v>456</v>
      </c>
      <c r="D3162" t="s">
        <v>455</v>
      </c>
      <c r="E3162">
        <f t="shared" si="49"/>
        <v>1</v>
      </c>
      <c r="F3162">
        <f>IF(ISNA(VLOOKUP(B3162,criteria!$U$2:$U$174,1,0)),0,1)</f>
        <v>1</v>
      </c>
      <c r="G3162">
        <v>0.87812406651398989</v>
      </c>
      <c r="H3162">
        <v>0.24617303549155234</v>
      </c>
      <c r="I3162">
        <v>10043</v>
      </c>
      <c r="J3162">
        <v>8819</v>
      </c>
      <c r="K3162">
        <v>2162</v>
      </c>
      <c r="L3162">
        <v>9</v>
      </c>
      <c r="M3162">
        <v>2171</v>
      </c>
      <c r="T3162">
        <v>4.9000000000000002E-2</v>
      </c>
      <c r="U3162">
        <v>2210</v>
      </c>
      <c r="V3162">
        <v>95254496</v>
      </c>
      <c r="W3162">
        <v>75010272</v>
      </c>
      <c r="Y3162">
        <v>1268066</v>
      </c>
      <c r="Z3162">
        <v>16193125</v>
      </c>
      <c r="AA3162">
        <v>44138172</v>
      </c>
      <c r="AB3162">
        <v>900802</v>
      </c>
      <c r="AC3162">
        <v>1570286</v>
      </c>
      <c r="AD3162">
        <v>131611056</v>
      </c>
      <c r="AE3162">
        <v>48959288</v>
      </c>
      <c r="AF3162">
        <v>182298256</v>
      </c>
      <c r="AG3162">
        <v>84118880</v>
      </c>
      <c r="AH3162">
        <v>644009</v>
      </c>
      <c r="AI3162">
        <v>2982073</v>
      </c>
      <c r="AJ3162">
        <v>3626082</v>
      </c>
      <c r="AK3162">
        <v>14968891</v>
      </c>
      <c r="AL3162">
        <v>18215244</v>
      </c>
      <c r="AM3162">
        <v>183641136</v>
      </c>
      <c r="AN3162">
        <v>74143704</v>
      </c>
      <c r="AO3162">
        <v>39557088</v>
      </c>
      <c r="AP3162">
        <v>27471366</v>
      </c>
      <c r="AQ3162">
        <v>30115748</v>
      </c>
      <c r="AR3162">
        <v>182298256</v>
      </c>
      <c r="AS3162">
        <v>183641136</v>
      </c>
      <c r="AT3162">
        <v>1261</v>
      </c>
      <c r="AU3162">
        <v>0.621</v>
      </c>
      <c r="AW3162">
        <v>7.0733699999999997E-2</v>
      </c>
      <c r="AX3162">
        <v>0.57721900000000004</v>
      </c>
      <c r="AY3162">
        <v>1.27685E-2</v>
      </c>
      <c r="AZ3162">
        <v>65389.5</v>
      </c>
    </row>
    <row r="3163" spans="1:52">
      <c r="A3163">
        <v>2015</v>
      </c>
      <c r="B3163">
        <v>211158</v>
      </c>
      <c r="C3163" t="s">
        <v>456</v>
      </c>
      <c r="D3163" t="s">
        <v>455</v>
      </c>
      <c r="E3163">
        <f t="shared" si="49"/>
        <v>1</v>
      </c>
      <c r="F3163">
        <f>IF(ISNA(VLOOKUP(B3163,criteria!$U$2:$U$174,1,0)),0,1)</f>
        <v>1</v>
      </c>
      <c r="G3163">
        <v>0.87718223583460952</v>
      </c>
      <c r="H3163">
        <v>0.24546089385474859</v>
      </c>
      <c r="I3163">
        <v>9795</v>
      </c>
      <c r="J3163">
        <v>8592</v>
      </c>
      <c r="K3163">
        <v>2102</v>
      </c>
      <c r="L3163">
        <v>7</v>
      </c>
      <c r="M3163">
        <v>2109</v>
      </c>
      <c r="T3163">
        <v>5.8999999999999997E-2</v>
      </c>
      <c r="U3163">
        <v>2557</v>
      </c>
      <c r="V3163">
        <v>97100144</v>
      </c>
      <c r="W3163">
        <v>76641352</v>
      </c>
      <c r="Y3163">
        <v>1251415</v>
      </c>
      <c r="Z3163">
        <v>16018010</v>
      </c>
      <c r="AA3163">
        <v>45968312</v>
      </c>
      <c r="AB3163">
        <v>813360</v>
      </c>
      <c r="AC3163">
        <v>4278813</v>
      </c>
      <c r="AD3163">
        <v>133936048</v>
      </c>
      <c r="AE3163">
        <v>54034212</v>
      </c>
      <c r="AF3163">
        <v>189694160</v>
      </c>
      <c r="AG3163">
        <v>88764576</v>
      </c>
      <c r="AH3163">
        <v>634845</v>
      </c>
      <c r="AI3163">
        <v>2604668</v>
      </c>
      <c r="AJ3163">
        <v>3239513</v>
      </c>
      <c r="AK3163">
        <v>14626184</v>
      </c>
      <c r="AL3163">
        <v>18130648</v>
      </c>
      <c r="AM3163">
        <v>188442400</v>
      </c>
      <c r="AN3163">
        <v>73321512</v>
      </c>
      <c r="AO3163">
        <v>44652348</v>
      </c>
      <c r="AP3163">
        <v>30115748</v>
      </c>
      <c r="AQ3163">
        <v>29809820</v>
      </c>
      <c r="AR3163">
        <v>189694160</v>
      </c>
      <c r="AS3163">
        <v>188442400</v>
      </c>
      <c r="AT3163">
        <v>1320</v>
      </c>
      <c r="AU3163">
        <v>0.61799999999999999</v>
      </c>
      <c r="AW3163">
        <v>7.5339600000000007E-2</v>
      </c>
      <c r="AX3163">
        <v>0.57343</v>
      </c>
      <c r="AY3163">
        <v>1.35823E-2</v>
      </c>
      <c r="AZ3163">
        <v>65775.5</v>
      </c>
    </row>
    <row r="3164" spans="1:52">
      <c r="A3164">
        <v>2016</v>
      </c>
      <c r="B3164">
        <v>211158</v>
      </c>
      <c r="C3164" t="s">
        <v>456</v>
      </c>
      <c r="D3164" t="s">
        <v>455</v>
      </c>
      <c r="E3164">
        <f t="shared" si="49"/>
        <v>1</v>
      </c>
      <c r="F3164">
        <f>IF(ISNA(VLOOKUP(B3164,criteria!$U$2:$U$174,1,0)),0,1)</f>
        <v>1</v>
      </c>
      <c r="G3164">
        <v>0.7755627009646302</v>
      </c>
      <c r="H3164">
        <v>0.26285240464344944</v>
      </c>
      <c r="I3164">
        <v>9330</v>
      </c>
      <c r="J3164">
        <v>7236</v>
      </c>
      <c r="K3164">
        <v>1895</v>
      </c>
      <c r="L3164">
        <v>7</v>
      </c>
      <c r="M3164">
        <v>1902</v>
      </c>
      <c r="T3164">
        <v>6.5000000000000002E-2</v>
      </c>
      <c r="U3164">
        <v>2431</v>
      </c>
      <c r="V3164">
        <v>101860208</v>
      </c>
      <c r="W3164">
        <v>80942960</v>
      </c>
      <c r="Y3164">
        <v>1510077</v>
      </c>
      <c r="Z3164">
        <v>15371643</v>
      </c>
      <c r="AA3164">
        <v>48205104</v>
      </c>
      <c r="AB3164">
        <v>963406</v>
      </c>
      <c r="AC3164">
        <v>3081710</v>
      </c>
      <c r="AD3164">
        <v>138485952</v>
      </c>
      <c r="AE3164">
        <v>54058508</v>
      </c>
      <c r="AF3164">
        <v>193819776</v>
      </c>
      <c r="AG3164">
        <v>90889432</v>
      </c>
      <c r="AH3164">
        <v>659980</v>
      </c>
      <c r="AI3164">
        <v>1898476</v>
      </c>
      <c r="AJ3164">
        <v>2558456</v>
      </c>
      <c r="AK3164">
        <v>14792869</v>
      </c>
      <c r="AL3164">
        <v>18784192</v>
      </c>
      <c r="AM3164">
        <v>192477952</v>
      </c>
      <c r="AN3164">
        <v>76078944</v>
      </c>
      <c r="AO3164">
        <v>46480704</v>
      </c>
      <c r="AP3164">
        <v>29809820</v>
      </c>
      <c r="AQ3164">
        <v>41511692</v>
      </c>
      <c r="AR3164">
        <v>193819776</v>
      </c>
      <c r="AS3164">
        <v>192477952</v>
      </c>
      <c r="AT3164">
        <v>1144</v>
      </c>
      <c r="AU3164">
        <v>0.57999999999999996</v>
      </c>
      <c r="AW3164">
        <v>7.8576499999999994E-2</v>
      </c>
      <c r="AX3164">
        <v>0.57153100000000001</v>
      </c>
      <c r="AY3164">
        <v>1.40912E-2</v>
      </c>
      <c r="AZ3164">
        <v>65570</v>
      </c>
    </row>
    <row r="3165" spans="1:52">
      <c r="A3165">
        <v>2017</v>
      </c>
      <c r="B3165">
        <v>211158</v>
      </c>
      <c r="C3165" t="s">
        <v>456</v>
      </c>
      <c r="D3165" t="s">
        <v>455</v>
      </c>
      <c r="E3165">
        <f t="shared" si="49"/>
        <v>1</v>
      </c>
      <c r="F3165">
        <f>IF(ISNA(VLOOKUP(B3165,criteria!$U$2:$U$174,1,0)),0,1)</f>
        <v>1</v>
      </c>
      <c r="G3165">
        <v>0.73252091294020449</v>
      </c>
      <c r="H3165">
        <v>0.26223036796841959</v>
      </c>
      <c r="I3165">
        <v>9683</v>
      </c>
      <c r="J3165">
        <v>7093</v>
      </c>
      <c r="K3165">
        <v>1852</v>
      </c>
      <c r="L3165">
        <v>8</v>
      </c>
      <c r="M3165">
        <v>1860</v>
      </c>
      <c r="T3165">
        <v>6.2E-2</v>
      </c>
      <c r="U3165">
        <v>2613</v>
      </c>
      <c r="V3165">
        <v>99870008</v>
      </c>
      <c r="W3165">
        <v>78985040</v>
      </c>
      <c r="Y3165">
        <v>1515637</v>
      </c>
      <c r="Z3165">
        <v>15550039</v>
      </c>
      <c r="AA3165">
        <v>47296216</v>
      </c>
      <c r="AB3165">
        <v>1243141</v>
      </c>
      <c r="AC3165">
        <v>3069684</v>
      </c>
      <c r="AD3165">
        <v>136351632</v>
      </c>
      <c r="AE3165">
        <v>54517964</v>
      </c>
      <c r="AF3165">
        <v>192293056</v>
      </c>
      <c r="AG3165">
        <v>77709456</v>
      </c>
      <c r="AH3165">
        <v>679439</v>
      </c>
      <c r="AI3165">
        <v>1497601</v>
      </c>
      <c r="AJ3165">
        <v>2177040</v>
      </c>
      <c r="AK3165">
        <v>14384228</v>
      </c>
      <c r="AL3165">
        <v>16805460</v>
      </c>
      <c r="AM3165">
        <v>200027072</v>
      </c>
      <c r="AN3165">
        <v>77426760</v>
      </c>
      <c r="AO3165">
        <v>48383304</v>
      </c>
      <c r="AP3165">
        <v>41511692</v>
      </c>
      <c r="AQ3165">
        <v>47092712</v>
      </c>
      <c r="AR3165">
        <v>192293056</v>
      </c>
      <c r="AS3165">
        <v>200027072</v>
      </c>
    </row>
    <row r="3166" spans="1:52">
      <c r="A3166">
        <v>1990</v>
      </c>
      <c r="B3166">
        <v>211440</v>
      </c>
      <c r="C3166" t="s">
        <v>545</v>
      </c>
      <c r="D3166" t="s">
        <v>455</v>
      </c>
      <c r="E3166">
        <f t="shared" si="49"/>
        <v>0</v>
      </c>
      <c r="F3166">
        <f>IF(ISNA(VLOOKUP(B3166,criteria!$U$2:$U$174,1,0)),0,1)</f>
        <v>1</v>
      </c>
      <c r="G3166" t="s">
        <v>636</v>
      </c>
      <c r="H3166" t="s">
        <v>636</v>
      </c>
      <c r="N3166">
        <v>15213</v>
      </c>
      <c r="O3166" t="s">
        <v>130</v>
      </c>
      <c r="V3166">
        <v>95731000</v>
      </c>
      <c r="Z3166">
        <v>97532000</v>
      </c>
      <c r="AA3166">
        <v>3274000</v>
      </c>
      <c r="AB3166">
        <v>45448000</v>
      </c>
      <c r="AC3166">
        <v>10504000</v>
      </c>
      <c r="AF3166">
        <v>304060992</v>
      </c>
      <c r="AG3166">
        <v>89908000</v>
      </c>
      <c r="AH3166">
        <v>98744000</v>
      </c>
      <c r="AJ3166">
        <v>98744000</v>
      </c>
      <c r="AK3166">
        <v>19325000</v>
      </c>
      <c r="AL3166">
        <v>8193000</v>
      </c>
      <c r="AM3166">
        <v>302574016</v>
      </c>
      <c r="AN3166">
        <v>118377000</v>
      </c>
      <c r="AO3166">
        <v>27108000</v>
      </c>
    </row>
    <row r="3167" spans="1:52">
      <c r="A3167">
        <v>1991</v>
      </c>
      <c r="B3167">
        <v>211440</v>
      </c>
      <c r="C3167" t="s">
        <v>545</v>
      </c>
      <c r="D3167" t="s">
        <v>455</v>
      </c>
      <c r="E3167">
        <f t="shared" si="49"/>
        <v>0</v>
      </c>
      <c r="F3167">
        <f>IF(ISNA(VLOOKUP(B3167,criteria!$U$2:$U$174,1,0)),0,1)</f>
        <v>1</v>
      </c>
      <c r="G3167" t="s">
        <v>636</v>
      </c>
      <c r="H3167" t="s">
        <v>636</v>
      </c>
      <c r="N3167">
        <v>15213</v>
      </c>
      <c r="O3167" t="s">
        <v>130</v>
      </c>
      <c r="V3167">
        <v>103958000</v>
      </c>
      <c r="Y3167">
        <v>72000</v>
      </c>
      <c r="Z3167">
        <v>108075000</v>
      </c>
      <c r="AA3167">
        <v>2392000</v>
      </c>
      <c r="AB3167">
        <v>45952000</v>
      </c>
      <c r="AC3167">
        <v>9910000</v>
      </c>
      <c r="AF3167">
        <v>321214016</v>
      </c>
      <c r="AG3167">
        <v>99030672</v>
      </c>
      <c r="AH3167">
        <v>98966328</v>
      </c>
      <c r="AJ3167">
        <v>98966328</v>
      </c>
      <c r="AK3167">
        <v>20688000</v>
      </c>
      <c r="AL3167">
        <v>8655000</v>
      </c>
      <c r="AM3167">
        <v>317216992</v>
      </c>
      <c r="AN3167">
        <v>120661544</v>
      </c>
      <c r="AO3167">
        <v>28516000</v>
      </c>
    </row>
    <row r="3168" spans="1:52">
      <c r="A3168">
        <v>1992</v>
      </c>
      <c r="B3168">
        <v>211440</v>
      </c>
      <c r="C3168" t="s">
        <v>545</v>
      </c>
      <c r="D3168" t="s">
        <v>455</v>
      </c>
      <c r="E3168">
        <f t="shared" si="49"/>
        <v>0</v>
      </c>
      <c r="F3168">
        <f>IF(ISNA(VLOOKUP(B3168,criteria!$U$2:$U$174,1,0)),0,1)</f>
        <v>1</v>
      </c>
      <c r="G3168" t="s">
        <v>636</v>
      </c>
      <c r="H3168" t="s">
        <v>636</v>
      </c>
      <c r="N3168">
        <v>15213</v>
      </c>
      <c r="O3168" t="s">
        <v>130</v>
      </c>
      <c r="V3168">
        <v>108256000</v>
      </c>
      <c r="Z3168">
        <v>120232000</v>
      </c>
      <c r="AA3168">
        <v>2212000</v>
      </c>
      <c r="AB3168">
        <v>41116000</v>
      </c>
      <c r="AC3168">
        <v>7437000</v>
      </c>
      <c r="AF3168">
        <v>331132000</v>
      </c>
      <c r="AG3168">
        <v>106266000</v>
      </c>
      <c r="AH3168">
        <v>104438000</v>
      </c>
      <c r="AJ3168">
        <v>104438000</v>
      </c>
      <c r="AK3168">
        <v>21022000</v>
      </c>
      <c r="AL3168">
        <v>9191000</v>
      </c>
      <c r="AM3168">
        <v>329318016</v>
      </c>
      <c r="AN3168">
        <v>132151000</v>
      </c>
      <c r="AO3168">
        <v>32924000</v>
      </c>
    </row>
    <row r="3169" spans="1:52">
      <c r="A3169">
        <v>1993</v>
      </c>
      <c r="B3169">
        <v>211440</v>
      </c>
      <c r="C3169" t="s">
        <v>545</v>
      </c>
      <c r="D3169" t="s">
        <v>455</v>
      </c>
      <c r="E3169">
        <f t="shared" si="49"/>
        <v>0</v>
      </c>
      <c r="F3169">
        <f>IF(ISNA(VLOOKUP(B3169,criteria!$U$2:$U$174,1,0)),0,1)</f>
        <v>1</v>
      </c>
      <c r="G3169" t="s">
        <v>636</v>
      </c>
      <c r="H3169" t="s">
        <v>636</v>
      </c>
      <c r="N3169">
        <v>15213</v>
      </c>
      <c r="O3169" t="s">
        <v>130</v>
      </c>
      <c r="V3169">
        <v>118988000</v>
      </c>
      <c r="Z3169">
        <v>128895000</v>
      </c>
      <c r="AA3169">
        <v>2129000</v>
      </c>
      <c r="AB3169">
        <v>39203000</v>
      </c>
      <c r="AC3169">
        <v>8397000</v>
      </c>
      <c r="AF3169">
        <v>351108992</v>
      </c>
      <c r="AG3169">
        <v>112813000</v>
      </c>
      <c r="AH3169">
        <v>114853000</v>
      </c>
      <c r="AJ3169">
        <v>114853000</v>
      </c>
      <c r="AK3169">
        <v>23775000</v>
      </c>
      <c r="AL3169">
        <v>9884000</v>
      </c>
      <c r="AM3169">
        <v>348764992</v>
      </c>
      <c r="AN3169">
        <v>140102000</v>
      </c>
      <c r="AO3169">
        <v>33543000</v>
      </c>
    </row>
    <row r="3170" spans="1:52">
      <c r="A3170">
        <v>1994</v>
      </c>
      <c r="B3170">
        <v>211440</v>
      </c>
      <c r="C3170" t="s">
        <v>545</v>
      </c>
      <c r="D3170" t="s">
        <v>455</v>
      </c>
      <c r="E3170">
        <f t="shared" si="49"/>
        <v>0</v>
      </c>
      <c r="F3170">
        <f>IF(ISNA(VLOOKUP(B3170,criteria!$U$2:$U$174,1,0)),0,1)</f>
        <v>1</v>
      </c>
      <c r="G3170" t="s">
        <v>636</v>
      </c>
      <c r="H3170" t="s">
        <v>636</v>
      </c>
      <c r="N3170">
        <v>15213</v>
      </c>
      <c r="O3170" t="s">
        <v>130</v>
      </c>
      <c r="V3170">
        <v>123821000</v>
      </c>
      <c r="Z3170">
        <v>125770000</v>
      </c>
      <c r="AA3170">
        <v>26828000</v>
      </c>
      <c r="AB3170">
        <v>19772000</v>
      </c>
      <c r="AC3170">
        <v>19759000</v>
      </c>
      <c r="AF3170">
        <v>370432000</v>
      </c>
      <c r="AG3170">
        <v>114000000</v>
      </c>
      <c r="AH3170">
        <v>117342000</v>
      </c>
      <c r="AJ3170">
        <v>117342000</v>
      </c>
      <c r="AK3170">
        <v>28471000</v>
      </c>
      <c r="AL3170">
        <v>10259000</v>
      </c>
      <c r="AM3170">
        <v>358864000</v>
      </c>
      <c r="AN3170">
        <v>141120000</v>
      </c>
      <c r="AO3170">
        <v>20952000</v>
      </c>
    </row>
    <row r="3171" spans="1:52">
      <c r="A3171">
        <v>1995</v>
      </c>
      <c r="B3171">
        <v>211440</v>
      </c>
      <c r="C3171" t="s">
        <v>545</v>
      </c>
      <c r="D3171" t="s">
        <v>455</v>
      </c>
      <c r="E3171">
        <f t="shared" si="49"/>
        <v>0</v>
      </c>
      <c r="F3171">
        <f>IF(ISNA(VLOOKUP(B3171,criteria!$U$2:$U$174,1,0)),0,1)</f>
        <v>1</v>
      </c>
      <c r="G3171" t="s">
        <v>636</v>
      </c>
      <c r="H3171" t="s">
        <v>636</v>
      </c>
      <c r="N3171">
        <v>15213</v>
      </c>
      <c r="O3171" t="s">
        <v>130</v>
      </c>
      <c r="V3171">
        <v>133390000</v>
      </c>
      <c r="Z3171">
        <v>135588992</v>
      </c>
      <c r="AA3171">
        <v>29394000</v>
      </c>
      <c r="AB3171">
        <v>24234000</v>
      </c>
      <c r="AC3171">
        <v>29418000</v>
      </c>
      <c r="AF3171">
        <v>406788000</v>
      </c>
      <c r="AG3171">
        <v>121116000</v>
      </c>
      <c r="AH3171">
        <v>129075000</v>
      </c>
      <c r="AJ3171">
        <v>129075000</v>
      </c>
      <c r="AK3171">
        <v>31179000</v>
      </c>
      <c r="AL3171">
        <v>11172000</v>
      </c>
      <c r="AM3171">
        <v>386857984</v>
      </c>
      <c r="AN3171">
        <v>149867008</v>
      </c>
      <c r="AO3171">
        <v>29673000</v>
      </c>
    </row>
    <row r="3172" spans="1:52">
      <c r="A3172">
        <v>1996</v>
      </c>
      <c r="B3172">
        <v>211440</v>
      </c>
      <c r="C3172" t="s">
        <v>545</v>
      </c>
      <c r="D3172" t="s">
        <v>455</v>
      </c>
      <c r="E3172">
        <f t="shared" si="49"/>
        <v>0</v>
      </c>
      <c r="F3172">
        <f>IF(ISNA(VLOOKUP(B3172,criteria!$U$2:$U$174,1,0)),0,1)</f>
        <v>1</v>
      </c>
      <c r="G3172" t="s">
        <v>636</v>
      </c>
      <c r="H3172" t="s">
        <v>636</v>
      </c>
      <c r="N3172">
        <v>15213</v>
      </c>
      <c r="O3172" t="s">
        <v>130</v>
      </c>
      <c r="V3172">
        <v>144869760</v>
      </c>
      <c r="W3172">
        <v>108705152</v>
      </c>
      <c r="Z3172">
        <v>128296712</v>
      </c>
      <c r="AA3172">
        <v>37547684</v>
      </c>
      <c r="AB3172">
        <v>45223992</v>
      </c>
      <c r="AF3172">
        <v>492441824</v>
      </c>
      <c r="AG3172">
        <v>139766560</v>
      </c>
      <c r="AH3172">
        <v>128527928</v>
      </c>
      <c r="AJ3172">
        <v>128527928</v>
      </c>
      <c r="AK3172">
        <v>35662120</v>
      </c>
      <c r="AL3172">
        <v>14716317</v>
      </c>
      <c r="AM3172">
        <v>382374720</v>
      </c>
      <c r="AR3172">
        <v>492441824</v>
      </c>
      <c r="AS3172">
        <v>382374720</v>
      </c>
      <c r="AT3172">
        <v>840</v>
      </c>
      <c r="AU3172">
        <v>0.71799999999999997</v>
      </c>
    </row>
    <row r="3173" spans="1:52">
      <c r="A3173">
        <v>1997</v>
      </c>
      <c r="B3173">
        <v>211440</v>
      </c>
      <c r="C3173" t="s">
        <v>545</v>
      </c>
      <c r="D3173" t="s">
        <v>455</v>
      </c>
      <c r="E3173">
        <f t="shared" si="49"/>
        <v>0</v>
      </c>
      <c r="F3173">
        <f>IF(ISNA(VLOOKUP(B3173,criteria!$U$2:$U$174,1,0)),0,1)</f>
        <v>1</v>
      </c>
      <c r="G3173" t="s">
        <v>636</v>
      </c>
      <c r="H3173" t="s">
        <v>636</v>
      </c>
      <c r="N3173">
        <v>15213</v>
      </c>
      <c r="O3173" t="s">
        <v>130</v>
      </c>
      <c r="V3173">
        <v>118071224</v>
      </c>
      <c r="W3173">
        <v>118071224</v>
      </c>
      <c r="Z3173">
        <v>132074000</v>
      </c>
      <c r="AA3173">
        <v>38249816</v>
      </c>
      <c r="AB3173">
        <v>69090000</v>
      </c>
      <c r="AC3173">
        <v>13962834</v>
      </c>
      <c r="AF3173">
        <v>479504736</v>
      </c>
      <c r="AG3173">
        <v>154764960</v>
      </c>
      <c r="AH3173">
        <v>138804576</v>
      </c>
      <c r="AJ3173">
        <v>138804576</v>
      </c>
      <c r="AK3173">
        <v>37614976</v>
      </c>
      <c r="AL3173">
        <v>16048445</v>
      </c>
      <c r="AM3173">
        <v>405898208</v>
      </c>
      <c r="AN3173">
        <v>209559776</v>
      </c>
      <c r="AO3173">
        <v>34450120</v>
      </c>
      <c r="AR3173">
        <v>479504736</v>
      </c>
      <c r="AS3173">
        <v>405898208</v>
      </c>
      <c r="AT3173">
        <v>858</v>
      </c>
      <c r="AU3173">
        <v>0.752</v>
      </c>
      <c r="AW3173">
        <v>2.6923099999999998E-2</v>
      </c>
      <c r="AX3173">
        <v>0.35897400000000002</v>
      </c>
      <c r="AY3173" t="s">
        <v>82</v>
      </c>
      <c r="AZ3173">
        <v>55590</v>
      </c>
    </row>
    <row r="3174" spans="1:52">
      <c r="A3174">
        <v>1998</v>
      </c>
      <c r="B3174">
        <v>211440</v>
      </c>
      <c r="C3174" t="s">
        <v>545</v>
      </c>
      <c r="D3174" t="s">
        <v>455</v>
      </c>
      <c r="E3174">
        <f t="shared" si="49"/>
        <v>0</v>
      </c>
      <c r="F3174">
        <f>IF(ISNA(VLOOKUP(B3174,criteria!$U$2:$U$174,1,0)),0,1)</f>
        <v>1</v>
      </c>
      <c r="G3174" t="s">
        <v>636</v>
      </c>
      <c r="H3174" t="s">
        <v>636</v>
      </c>
      <c r="N3174">
        <v>15213</v>
      </c>
      <c r="O3174" t="s">
        <v>130</v>
      </c>
      <c r="V3174">
        <v>130390112</v>
      </c>
      <c r="W3174">
        <v>130390112</v>
      </c>
      <c r="Z3174">
        <v>122758896</v>
      </c>
      <c r="AA3174">
        <v>45345208</v>
      </c>
      <c r="AB3174">
        <v>48440192</v>
      </c>
      <c r="AC3174">
        <v>12194512</v>
      </c>
      <c r="AF3174">
        <v>488416704</v>
      </c>
      <c r="AG3174">
        <v>167069280</v>
      </c>
      <c r="AH3174">
        <v>143310400</v>
      </c>
      <c r="AJ3174">
        <v>143310400</v>
      </c>
      <c r="AK3174">
        <v>38670584</v>
      </c>
      <c r="AL3174">
        <v>16860186</v>
      </c>
      <c r="AM3174">
        <v>429594560</v>
      </c>
      <c r="AN3174">
        <v>174584832</v>
      </c>
      <c r="AO3174">
        <v>24609588</v>
      </c>
      <c r="AR3174">
        <v>488416704</v>
      </c>
      <c r="AS3174">
        <v>429594560</v>
      </c>
      <c r="AT3174">
        <v>924</v>
      </c>
      <c r="AU3174">
        <v>0.77700000000000002</v>
      </c>
      <c r="AW3174">
        <v>3.3310699999999999E-2</v>
      </c>
      <c r="AX3174">
        <v>0.380693</v>
      </c>
      <c r="AY3174">
        <v>6.7980999999999996E-3</v>
      </c>
      <c r="AZ3174">
        <v>59628</v>
      </c>
    </row>
    <row r="3175" spans="1:52">
      <c r="A3175">
        <v>1999</v>
      </c>
      <c r="B3175">
        <v>211440</v>
      </c>
      <c r="C3175" t="s">
        <v>545</v>
      </c>
      <c r="D3175" t="s">
        <v>455</v>
      </c>
      <c r="E3175">
        <f t="shared" si="49"/>
        <v>0</v>
      </c>
      <c r="F3175">
        <f>IF(ISNA(VLOOKUP(B3175,criteria!$U$2:$U$174,1,0)),0,1)</f>
        <v>1</v>
      </c>
      <c r="G3175" t="s">
        <v>636</v>
      </c>
      <c r="H3175" t="s">
        <v>636</v>
      </c>
      <c r="N3175">
        <v>15213</v>
      </c>
      <c r="O3175" t="s">
        <v>130</v>
      </c>
      <c r="V3175">
        <v>182768176</v>
      </c>
      <c r="W3175">
        <v>148279328</v>
      </c>
      <c r="Z3175">
        <v>121437608</v>
      </c>
      <c r="AA3175">
        <v>2857146</v>
      </c>
      <c r="AB3175">
        <v>107716064</v>
      </c>
      <c r="AC3175">
        <v>22228372</v>
      </c>
      <c r="AF3175">
        <v>542675328</v>
      </c>
      <c r="AG3175">
        <v>190288224</v>
      </c>
      <c r="AH3175">
        <v>147012000</v>
      </c>
      <c r="AJ3175">
        <v>147012000</v>
      </c>
      <c r="AK3175">
        <v>41035644</v>
      </c>
      <c r="AL3175">
        <v>20410872</v>
      </c>
      <c r="AM3175">
        <v>465170496</v>
      </c>
      <c r="AN3175">
        <v>238240000</v>
      </c>
      <c r="AO3175">
        <v>30296058</v>
      </c>
      <c r="AR3175">
        <v>542675328</v>
      </c>
      <c r="AS3175">
        <v>465170496</v>
      </c>
      <c r="AT3175">
        <v>854</v>
      </c>
      <c r="AU3175">
        <v>0.76500000000000001</v>
      </c>
      <c r="AW3175">
        <v>4.0054300000000001E-2</v>
      </c>
      <c r="AX3175">
        <v>0.395791</v>
      </c>
      <c r="AY3175">
        <v>7.4677500000000004E-3</v>
      </c>
      <c r="AZ3175">
        <v>61562</v>
      </c>
    </row>
    <row r="3176" spans="1:52">
      <c r="A3176">
        <v>2000</v>
      </c>
      <c r="B3176">
        <v>211440</v>
      </c>
      <c r="C3176" t="s">
        <v>545</v>
      </c>
      <c r="D3176" t="s">
        <v>455</v>
      </c>
      <c r="E3176">
        <f t="shared" si="49"/>
        <v>0</v>
      </c>
      <c r="F3176">
        <f>IF(ISNA(VLOOKUP(B3176,criteria!$U$2:$U$174,1,0)),0,1)</f>
        <v>1</v>
      </c>
      <c r="G3176" t="s">
        <v>636</v>
      </c>
      <c r="H3176" t="s">
        <v>636</v>
      </c>
      <c r="N3176">
        <v>15213</v>
      </c>
      <c r="O3176" t="s">
        <v>130</v>
      </c>
      <c r="V3176">
        <v>192458064</v>
      </c>
      <c r="W3176">
        <v>158208416</v>
      </c>
      <c r="Z3176">
        <v>145499904</v>
      </c>
      <c r="AA3176">
        <v>5130877</v>
      </c>
      <c r="AB3176">
        <v>104603368</v>
      </c>
      <c r="AC3176">
        <v>28271544</v>
      </c>
      <c r="AF3176">
        <v>423812608</v>
      </c>
      <c r="AG3176">
        <v>213892704</v>
      </c>
      <c r="AH3176">
        <v>160668816</v>
      </c>
      <c r="AJ3176">
        <v>160668816</v>
      </c>
      <c r="AK3176">
        <v>42812812</v>
      </c>
      <c r="AL3176">
        <v>24532480</v>
      </c>
      <c r="AM3176">
        <v>505096832</v>
      </c>
      <c r="AN3176">
        <v>253791712</v>
      </c>
      <c r="AO3176">
        <v>40326284</v>
      </c>
      <c r="AR3176">
        <v>423812608</v>
      </c>
      <c r="AS3176">
        <v>505096832</v>
      </c>
      <c r="AT3176">
        <v>970</v>
      </c>
      <c r="AU3176">
        <v>0.78700000000000003</v>
      </c>
      <c r="AW3176">
        <v>4.85294E-2</v>
      </c>
      <c r="AX3176">
        <v>0.39852900000000002</v>
      </c>
      <c r="AY3176" t="s">
        <v>82</v>
      </c>
      <c r="AZ3176">
        <v>62038.5</v>
      </c>
    </row>
    <row r="3177" spans="1:52">
      <c r="A3177">
        <v>2001</v>
      </c>
      <c r="B3177">
        <v>211440</v>
      </c>
      <c r="C3177" t="s">
        <v>545</v>
      </c>
      <c r="D3177" t="s">
        <v>455</v>
      </c>
      <c r="E3177">
        <f t="shared" si="49"/>
        <v>1</v>
      </c>
      <c r="F3177">
        <f>IF(ISNA(VLOOKUP(B3177,criteria!$U$2:$U$174,1,0)),0,1)</f>
        <v>1</v>
      </c>
      <c r="G3177">
        <v>0.31211068519405843</v>
      </c>
      <c r="H3177">
        <v>0.25292650163116487</v>
      </c>
      <c r="I3177">
        <v>16696</v>
      </c>
      <c r="J3177">
        <v>5211</v>
      </c>
      <c r="K3177">
        <v>1318</v>
      </c>
      <c r="L3177">
        <v>0</v>
      </c>
      <c r="M3177">
        <v>1318</v>
      </c>
      <c r="N3177">
        <v>15213</v>
      </c>
      <c r="O3177" t="s">
        <v>130</v>
      </c>
      <c r="V3177">
        <v>211194896</v>
      </c>
      <c r="W3177">
        <v>175433200</v>
      </c>
      <c r="Z3177">
        <v>179279808</v>
      </c>
      <c r="AA3177">
        <v>3751570</v>
      </c>
      <c r="AB3177">
        <v>96893072</v>
      </c>
      <c r="AC3177">
        <v>25527094</v>
      </c>
      <c r="AF3177">
        <v>467403968</v>
      </c>
      <c r="AG3177">
        <v>212220960</v>
      </c>
      <c r="AH3177">
        <v>221015376</v>
      </c>
      <c r="AJ3177">
        <v>221015376</v>
      </c>
      <c r="AK3177">
        <v>45474792</v>
      </c>
      <c r="AL3177">
        <v>25771360</v>
      </c>
      <c r="AM3177">
        <v>574839360</v>
      </c>
      <c r="AN3177">
        <v>273897824</v>
      </c>
      <c r="AO3177">
        <v>38160952</v>
      </c>
      <c r="AR3177">
        <v>467403968</v>
      </c>
      <c r="AS3177">
        <v>574839360</v>
      </c>
      <c r="AT3177">
        <v>1141</v>
      </c>
      <c r="AU3177">
        <v>0.82299999999999995</v>
      </c>
      <c r="AW3177">
        <v>7.0854600000000004E-2</v>
      </c>
      <c r="AX3177">
        <v>0.40905799999999998</v>
      </c>
      <c r="AY3177" t="s">
        <v>82</v>
      </c>
      <c r="AZ3177">
        <v>65248</v>
      </c>
    </row>
    <row r="3178" spans="1:52">
      <c r="A3178">
        <v>2002</v>
      </c>
      <c r="B3178">
        <v>211440</v>
      </c>
      <c r="C3178" t="s">
        <v>545</v>
      </c>
      <c r="D3178" t="s">
        <v>455</v>
      </c>
      <c r="E3178">
        <f t="shared" si="49"/>
        <v>1</v>
      </c>
      <c r="F3178">
        <f>IF(ISNA(VLOOKUP(B3178,criteria!$U$2:$U$174,1,0)),0,1)</f>
        <v>1</v>
      </c>
      <c r="G3178">
        <v>0.38119262840725948</v>
      </c>
      <c r="H3178">
        <v>0.25091911764705882</v>
      </c>
      <c r="I3178">
        <v>14271</v>
      </c>
      <c r="J3178">
        <v>5440</v>
      </c>
      <c r="K3178">
        <v>1365</v>
      </c>
      <c r="L3178">
        <v>0</v>
      </c>
      <c r="M3178">
        <v>1365</v>
      </c>
      <c r="N3178" t="s">
        <v>521</v>
      </c>
      <c r="O3178" t="s">
        <v>130</v>
      </c>
      <c r="V3178">
        <v>253739760</v>
      </c>
      <c r="W3178">
        <v>196154416</v>
      </c>
      <c r="Z3178">
        <v>174212592</v>
      </c>
      <c r="AA3178">
        <v>4931602</v>
      </c>
      <c r="AB3178">
        <v>100810168</v>
      </c>
      <c r="AC3178">
        <v>31458156</v>
      </c>
      <c r="AF3178">
        <v>562141696</v>
      </c>
      <c r="AG3178">
        <v>212485952</v>
      </c>
      <c r="AH3178">
        <v>206336000</v>
      </c>
      <c r="AJ3178">
        <v>206336000</v>
      </c>
      <c r="AK3178">
        <v>44909240</v>
      </c>
      <c r="AL3178">
        <v>26477500</v>
      </c>
      <c r="AM3178">
        <v>560925056</v>
      </c>
      <c r="AN3178">
        <v>290134112</v>
      </c>
      <c r="AO3178">
        <v>53749256</v>
      </c>
      <c r="AP3178">
        <v>664647616</v>
      </c>
      <c r="AQ3178">
        <v>651413056</v>
      </c>
      <c r="AR3178">
        <v>562141696</v>
      </c>
      <c r="AS3178">
        <v>560925056</v>
      </c>
      <c r="AT3178">
        <v>1034</v>
      </c>
      <c r="AU3178">
        <v>0.81399999999999995</v>
      </c>
      <c r="AW3178">
        <v>9.6213499999999993E-2</v>
      </c>
      <c r="AX3178">
        <v>0.41775299999999999</v>
      </c>
      <c r="AY3178">
        <v>1.0552499999999999E-2</v>
      </c>
      <c r="AZ3178">
        <v>62647</v>
      </c>
    </row>
    <row r="3179" spans="1:52">
      <c r="A3179">
        <v>2003</v>
      </c>
      <c r="B3179">
        <v>211440</v>
      </c>
      <c r="C3179" t="s">
        <v>545</v>
      </c>
      <c r="D3179" t="s">
        <v>455</v>
      </c>
      <c r="E3179">
        <f t="shared" si="49"/>
        <v>1</v>
      </c>
      <c r="F3179">
        <f>IF(ISNA(VLOOKUP(B3179,criteria!$U$2:$U$174,1,0)),0,1)</f>
        <v>1</v>
      </c>
      <c r="G3179">
        <v>0.38439206469897008</v>
      </c>
      <c r="H3179">
        <v>0.2411436791943895</v>
      </c>
      <c r="I3179">
        <v>14467</v>
      </c>
      <c r="J3179">
        <v>5561</v>
      </c>
      <c r="K3179">
        <v>1341</v>
      </c>
      <c r="L3179">
        <v>0</v>
      </c>
      <c r="M3179">
        <v>1341</v>
      </c>
      <c r="V3179">
        <v>285742560</v>
      </c>
      <c r="W3179">
        <v>217214064</v>
      </c>
      <c r="Z3179">
        <v>236770224</v>
      </c>
      <c r="AA3179">
        <v>10877533</v>
      </c>
      <c r="AB3179">
        <v>92866464</v>
      </c>
      <c r="AC3179">
        <v>36514636</v>
      </c>
      <c r="AF3179">
        <v>781474368</v>
      </c>
      <c r="AG3179">
        <v>222441664</v>
      </c>
      <c r="AH3179">
        <v>235413536</v>
      </c>
      <c r="AJ3179">
        <v>235413536</v>
      </c>
      <c r="AK3179">
        <v>51621012</v>
      </c>
      <c r="AL3179">
        <v>28133444</v>
      </c>
      <c r="AM3179">
        <v>622845888</v>
      </c>
      <c r="AN3179">
        <v>318660896</v>
      </c>
      <c r="AO3179">
        <v>64934376</v>
      </c>
      <c r="AP3179">
        <v>651413056</v>
      </c>
      <c r="AQ3179">
        <v>763716992</v>
      </c>
      <c r="AR3179">
        <v>781474368</v>
      </c>
      <c r="AS3179">
        <v>622845888</v>
      </c>
      <c r="AT3179">
        <v>1104</v>
      </c>
      <c r="AU3179">
        <v>0.84699999999999998</v>
      </c>
      <c r="AW3179">
        <v>0.117299</v>
      </c>
      <c r="AX3179">
        <v>0.42180099999999998</v>
      </c>
      <c r="AY3179">
        <v>1.36256E-2</v>
      </c>
      <c r="AZ3179">
        <v>60467.5</v>
      </c>
    </row>
    <row r="3180" spans="1:52">
      <c r="A3180">
        <v>2004</v>
      </c>
      <c r="B3180">
        <v>211440</v>
      </c>
      <c r="C3180" t="s">
        <v>545</v>
      </c>
      <c r="D3180" t="s">
        <v>455</v>
      </c>
      <c r="E3180">
        <f t="shared" si="49"/>
        <v>1</v>
      </c>
      <c r="F3180">
        <f>IF(ISNA(VLOOKUP(B3180,criteria!$U$2:$U$174,1,0)),0,1)</f>
        <v>1</v>
      </c>
      <c r="G3180">
        <v>0.41582825563270509</v>
      </c>
      <c r="H3180">
        <v>0.23291872550690065</v>
      </c>
      <c r="I3180">
        <v>14114</v>
      </c>
      <c r="J3180">
        <v>5869</v>
      </c>
      <c r="K3180">
        <v>1363</v>
      </c>
      <c r="L3180">
        <v>4</v>
      </c>
      <c r="M3180">
        <v>1367</v>
      </c>
      <c r="V3180">
        <v>300557024</v>
      </c>
      <c r="W3180">
        <v>227840720</v>
      </c>
      <c r="Z3180">
        <v>257453408</v>
      </c>
      <c r="AA3180">
        <v>9123664</v>
      </c>
      <c r="AB3180">
        <v>113678872</v>
      </c>
      <c r="AC3180">
        <v>51509036</v>
      </c>
      <c r="AF3180">
        <v>787918784</v>
      </c>
      <c r="AG3180">
        <v>242395328</v>
      </c>
      <c r="AH3180">
        <v>254045616</v>
      </c>
      <c r="AJ3180">
        <v>254045616</v>
      </c>
      <c r="AK3180">
        <v>54301748</v>
      </c>
      <c r="AL3180">
        <v>31413700</v>
      </c>
      <c r="AM3180">
        <v>684088832</v>
      </c>
      <c r="AN3180">
        <v>339997728</v>
      </c>
      <c r="AO3180">
        <v>71147960</v>
      </c>
      <c r="AP3180">
        <v>763716992</v>
      </c>
      <c r="AQ3180">
        <v>832125440</v>
      </c>
      <c r="AR3180">
        <v>787918784</v>
      </c>
      <c r="AS3180">
        <v>684088832</v>
      </c>
      <c r="AT3180">
        <v>1074</v>
      </c>
      <c r="AU3180">
        <v>0.85599999999999998</v>
      </c>
      <c r="AW3180">
        <v>9.6083199999999994E-2</v>
      </c>
      <c r="AX3180">
        <v>0.42227700000000001</v>
      </c>
      <c r="AY3180">
        <v>1.10159E-2</v>
      </c>
      <c r="AZ3180">
        <v>65668.5</v>
      </c>
    </row>
    <row r="3181" spans="1:52">
      <c r="A3181">
        <v>2005</v>
      </c>
      <c r="B3181">
        <v>211440</v>
      </c>
      <c r="C3181" t="s">
        <v>457</v>
      </c>
      <c r="D3181" t="s">
        <v>455</v>
      </c>
      <c r="E3181">
        <f t="shared" si="49"/>
        <v>1</v>
      </c>
      <c r="F3181">
        <f>IF(ISNA(VLOOKUP(B3181,criteria!$U$2:$U$174,1,0)),0,1)</f>
        <v>1</v>
      </c>
      <c r="G3181">
        <v>0.38885719718577677</v>
      </c>
      <c r="H3181">
        <v>0.22966585167074163</v>
      </c>
      <c r="I3181">
        <v>15777</v>
      </c>
      <c r="J3181">
        <v>6135</v>
      </c>
      <c r="K3181">
        <v>1407</v>
      </c>
      <c r="L3181">
        <v>2</v>
      </c>
      <c r="M3181">
        <v>1409</v>
      </c>
      <c r="N3181" t="s">
        <v>521</v>
      </c>
      <c r="O3181" t="s">
        <v>130</v>
      </c>
      <c r="P3181" t="s">
        <v>50</v>
      </c>
      <c r="Q3181" t="s">
        <v>51</v>
      </c>
      <c r="V3181">
        <v>314025824</v>
      </c>
      <c r="W3181">
        <v>237991408</v>
      </c>
      <c r="Z3181">
        <v>277508896</v>
      </c>
      <c r="AA3181">
        <v>9509413</v>
      </c>
      <c r="AB3181">
        <v>85407800</v>
      </c>
      <c r="AC3181">
        <v>57278332</v>
      </c>
      <c r="AF3181">
        <v>856031936</v>
      </c>
      <c r="AG3181">
        <v>271236768</v>
      </c>
      <c r="AH3181">
        <v>269725728</v>
      </c>
      <c r="AJ3181">
        <v>269725728</v>
      </c>
      <c r="AK3181">
        <v>60169948</v>
      </c>
      <c r="AL3181">
        <v>37746136</v>
      </c>
      <c r="AM3181">
        <v>744683136</v>
      </c>
      <c r="AN3181">
        <v>366245504</v>
      </c>
      <c r="AO3181">
        <v>76977640</v>
      </c>
      <c r="AP3181">
        <v>832125440</v>
      </c>
      <c r="AQ3181">
        <v>936797440</v>
      </c>
      <c r="AR3181">
        <v>856031936</v>
      </c>
      <c r="AS3181">
        <v>744683136</v>
      </c>
      <c r="AT3181">
        <v>1145</v>
      </c>
      <c r="AU3181">
        <v>0.86399999999999999</v>
      </c>
      <c r="AW3181">
        <v>8.3932900000000005E-2</v>
      </c>
      <c r="AX3181">
        <v>0.41067100000000001</v>
      </c>
      <c r="AY3181">
        <v>1.31894E-2</v>
      </c>
      <c r="AZ3181">
        <v>71048.5</v>
      </c>
    </row>
    <row r="3182" spans="1:52">
      <c r="A3182">
        <v>2006</v>
      </c>
      <c r="B3182">
        <v>211440</v>
      </c>
      <c r="C3182" t="s">
        <v>457</v>
      </c>
      <c r="D3182" t="s">
        <v>455</v>
      </c>
      <c r="E3182">
        <f t="shared" si="49"/>
        <v>1</v>
      </c>
      <c r="F3182">
        <f>IF(ISNA(VLOOKUP(B3182,criteria!$U$2:$U$174,1,0)),0,1)</f>
        <v>1</v>
      </c>
      <c r="G3182">
        <v>0.33699109414758271</v>
      </c>
      <c r="H3182">
        <v>0.22463426144407739</v>
      </c>
      <c r="I3182">
        <v>18864</v>
      </c>
      <c r="J3182">
        <v>6357</v>
      </c>
      <c r="K3182">
        <v>1424</v>
      </c>
      <c r="L3182">
        <v>4</v>
      </c>
      <c r="M3182">
        <v>1428</v>
      </c>
      <c r="V3182">
        <v>344304320</v>
      </c>
      <c r="W3182">
        <v>262110240</v>
      </c>
      <c r="Z3182">
        <v>259904992</v>
      </c>
      <c r="AA3182">
        <v>7183076</v>
      </c>
      <c r="AB3182">
        <v>111180352</v>
      </c>
      <c r="AC3182">
        <v>74511824</v>
      </c>
      <c r="AF3182">
        <v>986854592</v>
      </c>
      <c r="AG3182">
        <v>302374784</v>
      </c>
      <c r="AH3182">
        <v>265351552</v>
      </c>
      <c r="AJ3182">
        <v>265351552</v>
      </c>
      <c r="AK3182">
        <v>65023864</v>
      </c>
      <c r="AL3182">
        <v>38409704</v>
      </c>
      <c r="AM3182">
        <v>762099072</v>
      </c>
      <c r="AN3182">
        <v>394566368</v>
      </c>
      <c r="AO3182">
        <v>82284720</v>
      </c>
      <c r="AP3182">
        <v>936797440</v>
      </c>
      <c r="AQ3182">
        <v>1110554624</v>
      </c>
      <c r="AR3182">
        <v>986854592</v>
      </c>
      <c r="AS3182">
        <v>762099072</v>
      </c>
      <c r="AT3182">
        <v>1143</v>
      </c>
      <c r="AU3182">
        <v>0.86799999999999999</v>
      </c>
      <c r="AW3182">
        <v>0.10334500000000001</v>
      </c>
      <c r="AX3182">
        <v>0.41158899999999998</v>
      </c>
      <c r="AY3182">
        <v>1.6129000000000001E-2</v>
      </c>
      <c r="AZ3182">
        <v>70132.5</v>
      </c>
    </row>
    <row r="3183" spans="1:52">
      <c r="A3183">
        <v>2007</v>
      </c>
      <c r="B3183">
        <v>211440</v>
      </c>
      <c r="C3183" t="s">
        <v>457</v>
      </c>
      <c r="D3183" t="s">
        <v>455</v>
      </c>
      <c r="E3183">
        <f t="shared" si="49"/>
        <v>1</v>
      </c>
      <c r="F3183">
        <f>IF(ISNA(VLOOKUP(B3183,criteria!$U$2:$U$174,1,0)),0,1)</f>
        <v>1</v>
      </c>
      <c r="G3183">
        <v>0.27996958310967973</v>
      </c>
      <c r="H3183">
        <v>0.22623422271928423</v>
      </c>
      <c r="I3183">
        <v>22356</v>
      </c>
      <c r="J3183">
        <v>6259</v>
      </c>
      <c r="K3183">
        <v>1416</v>
      </c>
      <c r="L3183">
        <v>0</v>
      </c>
      <c r="M3183">
        <v>1416</v>
      </c>
      <c r="N3183" t="s">
        <v>521</v>
      </c>
      <c r="O3183" t="s">
        <v>130</v>
      </c>
      <c r="P3183" t="s">
        <v>50</v>
      </c>
      <c r="Q3183" t="s">
        <v>51</v>
      </c>
      <c r="V3183">
        <v>375257312</v>
      </c>
      <c r="W3183">
        <v>285836800</v>
      </c>
      <c r="Z3183">
        <v>251174832</v>
      </c>
      <c r="AA3183">
        <v>6984312</v>
      </c>
      <c r="AB3183">
        <v>117890200</v>
      </c>
      <c r="AC3183">
        <v>96199656</v>
      </c>
      <c r="AF3183">
        <v>754340160</v>
      </c>
      <c r="AG3183">
        <v>317581856</v>
      </c>
      <c r="AH3183">
        <v>262505104</v>
      </c>
      <c r="AJ3183">
        <v>262505104</v>
      </c>
      <c r="AK3183">
        <v>72267664</v>
      </c>
      <c r="AL3183">
        <v>39617596</v>
      </c>
      <c r="AM3183">
        <v>822247040</v>
      </c>
      <c r="AN3183">
        <v>414998368</v>
      </c>
      <c r="AO3183">
        <v>89380416</v>
      </c>
      <c r="AP3183">
        <v>1110554624</v>
      </c>
      <c r="AQ3183">
        <v>1061625152</v>
      </c>
      <c r="AR3183">
        <v>754340160</v>
      </c>
      <c r="AS3183">
        <v>822247040</v>
      </c>
      <c r="AT3183">
        <v>1191</v>
      </c>
      <c r="AU3183">
        <v>0.873</v>
      </c>
      <c r="AW3183">
        <v>9.5120399999999994E-2</v>
      </c>
      <c r="AX3183">
        <v>0.40518799999999999</v>
      </c>
      <c r="AY3183">
        <v>1.1117999999999999E-2</v>
      </c>
      <c r="AZ3183">
        <v>71939</v>
      </c>
    </row>
    <row r="3184" spans="1:52">
      <c r="A3184">
        <v>2008</v>
      </c>
      <c r="B3184">
        <v>211440</v>
      </c>
      <c r="C3184" t="s">
        <v>457</v>
      </c>
      <c r="D3184" t="s">
        <v>455</v>
      </c>
      <c r="E3184">
        <f t="shared" si="49"/>
        <v>1</v>
      </c>
      <c r="F3184">
        <f>IF(ISNA(VLOOKUP(B3184,criteria!$U$2:$U$174,1,0)),0,1)</f>
        <v>1</v>
      </c>
      <c r="G3184">
        <v>0.28892521454842662</v>
      </c>
      <c r="H3184">
        <v>0.23023730944523024</v>
      </c>
      <c r="I3184">
        <v>22023</v>
      </c>
      <c r="J3184">
        <v>6363</v>
      </c>
      <c r="K3184">
        <v>1465</v>
      </c>
      <c r="L3184">
        <v>0</v>
      </c>
      <c r="M3184">
        <v>1465</v>
      </c>
      <c r="N3184" t="s">
        <v>521</v>
      </c>
      <c r="O3184" t="s">
        <v>130</v>
      </c>
      <c r="P3184" t="s">
        <v>50</v>
      </c>
      <c r="Q3184" t="s">
        <v>51</v>
      </c>
      <c r="V3184">
        <v>407989536</v>
      </c>
      <c r="W3184">
        <v>312656672</v>
      </c>
      <c r="Z3184">
        <v>267139136</v>
      </c>
      <c r="AA3184">
        <v>4841779</v>
      </c>
      <c r="AB3184">
        <v>104898880</v>
      </c>
      <c r="AC3184">
        <v>92506952</v>
      </c>
      <c r="AF3184">
        <v>500830656</v>
      </c>
      <c r="AG3184">
        <v>318303904</v>
      </c>
      <c r="AH3184">
        <v>284343680</v>
      </c>
      <c r="AJ3184">
        <v>284343680</v>
      </c>
      <c r="AK3184">
        <v>85276648</v>
      </c>
      <c r="AL3184">
        <v>42363008</v>
      </c>
      <c r="AM3184">
        <v>867481536</v>
      </c>
      <c r="AN3184">
        <v>442097632</v>
      </c>
      <c r="AO3184">
        <v>99186648</v>
      </c>
      <c r="AP3184">
        <v>1061625152</v>
      </c>
      <c r="AQ3184">
        <v>749640128</v>
      </c>
      <c r="AR3184">
        <v>500830656</v>
      </c>
      <c r="AS3184">
        <v>867481536</v>
      </c>
      <c r="AT3184">
        <v>1130</v>
      </c>
      <c r="AU3184">
        <v>0.84499999999999997</v>
      </c>
      <c r="AW3184">
        <v>7.1163400000000002E-2</v>
      </c>
      <c r="AX3184">
        <v>0.425124</v>
      </c>
      <c r="AY3184">
        <v>7.4257400000000001E-3</v>
      </c>
      <c r="AZ3184">
        <v>79301.5</v>
      </c>
    </row>
    <row r="3185" spans="1:52">
      <c r="A3185">
        <v>2009</v>
      </c>
      <c r="B3185">
        <v>211440</v>
      </c>
      <c r="C3185" t="s">
        <v>457</v>
      </c>
      <c r="D3185" t="s">
        <v>455</v>
      </c>
      <c r="E3185">
        <f t="shared" si="49"/>
        <v>1</v>
      </c>
      <c r="F3185">
        <f>IF(ISNA(VLOOKUP(B3185,criteria!$U$2:$U$174,1,0)),0,1)</f>
        <v>1</v>
      </c>
      <c r="G3185">
        <v>0.36260863421182787</v>
      </c>
      <c r="H3185">
        <v>0.27727981293842557</v>
      </c>
      <c r="I3185">
        <v>14153</v>
      </c>
      <c r="J3185">
        <v>5132</v>
      </c>
      <c r="K3185">
        <v>1423</v>
      </c>
      <c r="L3185">
        <v>0</v>
      </c>
      <c r="M3185">
        <v>1423</v>
      </c>
      <c r="N3185" t="s">
        <v>521</v>
      </c>
      <c r="O3185" t="s">
        <v>130</v>
      </c>
      <c r="P3185" t="s">
        <v>50</v>
      </c>
      <c r="Q3185" t="s">
        <v>51</v>
      </c>
      <c r="R3185">
        <v>-79.942999999999998</v>
      </c>
      <c r="S3185">
        <v>40.444600000000001</v>
      </c>
      <c r="V3185">
        <v>426852224</v>
      </c>
      <c r="W3185">
        <v>323029024</v>
      </c>
      <c r="Z3185">
        <v>189623792</v>
      </c>
      <c r="AA3185">
        <v>4336496</v>
      </c>
      <c r="AB3185">
        <v>104197632</v>
      </c>
      <c r="AC3185">
        <v>109403216</v>
      </c>
      <c r="AF3185">
        <v>987480384</v>
      </c>
      <c r="AG3185">
        <v>324962272</v>
      </c>
      <c r="AH3185">
        <v>294634624</v>
      </c>
      <c r="AJ3185">
        <v>294634624</v>
      </c>
      <c r="AK3185">
        <v>84290432</v>
      </c>
      <c r="AL3185">
        <v>44242960</v>
      </c>
      <c r="AM3185">
        <v>890058880</v>
      </c>
      <c r="AN3185">
        <v>452326016</v>
      </c>
      <c r="AO3185">
        <v>104399416</v>
      </c>
      <c r="AP3185">
        <v>749640128</v>
      </c>
      <c r="AQ3185">
        <v>811732608</v>
      </c>
      <c r="AR3185">
        <v>987480384</v>
      </c>
      <c r="AS3185">
        <v>890058880</v>
      </c>
      <c r="AT3185">
        <v>1165</v>
      </c>
      <c r="AU3185">
        <v>0.85699999999999998</v>
      </c>
      <c r="AW3185">
        <v>5.08259E-2</v>
      </c>
      <c r="AX3185">
        <v>0.44980900000000001</v>
      </c>
      <c r="AY3185" t="s">
        <v>82</v>
      </c>
      <c r="AZ3185">
        <v>81880</v>
      </c>
    </row>
    <row r="3186" spans="1:52">
      <c r="A3186">
        <v>2010</v>
      </c>
      <c r="B3186">
        <v>211440</v>
      </c>
      <c r="C3186" t="s">
        <v>457</v>
      </c>
      <c r="D3186" t="s">
        <v>455</v>
      </c>
      <c r="E3186">
        <f t="shared" si="49"/>
        <v>1</v>
      </c>
      <c r="F3186">
        <f>IF(ISNA(VLOOKUP(B3186,criteria!$U$2:$U$174,1,0)),0,1)</f>
        <v>1</v>
      </c>
      <c r="G3186">
        <v>0.33324728962312855</v>
      </c>
      <c r="H3186">
        <v>0.28776142525174281</v>
      </c>
      <c r="I3186">
        <v>15496</v>
      </c>
      <c r="J3186">
        <v>5164</v>
      </c>
      <c r="K3186">
        <v>1486</v>
      </c>
      <c r="L3186">
        <v>0</v>
      </c>
      <c r="M3186">
        <v>1486</v>
      </c>
      <c r="V3186">
        <v>448500512</v>
      </c>
      <c r="W3186">
        <v>334840512</v>
      </c>
      <c r="Z3186">
        <v>206866736</v>
      </c>
      <c r="AA3186">
        <v>2422282</v>
      </c>
      <c r="AB3186">
        <v>123219056</v>
      </c>
      <c r="AC3186">
        <v>80334400</v>
      </c>
      <c r="AF3186">
        <v>1193110528</v>
      </c>
      <c r="AG3186">
        <v>316679488</v>
      </c>
      <c r="AH3186">
        <v>209057056</v>
      </c>
      <c r="AJ3186">
        <v>209057056</v>
      </c>
      <c r="AK3186">
        <v>90905288</v>
      </c>
      <c r="AL3186">
        <v>43755280</v>
      </c>
      <c r="AM3186">
        <v>914490944</v>
      </c>
      <c r="AN3186">
        <v>470620832</v>
      </c>
      <c r="AO3186">
        <v>104107048</v>
      </c>
      <c r="AP3186">
        <v>811732608</v>
      </c>
      <c r="AQ3186">
        <v>1009219328</v>
      </c>
      <c r="AR3186">
        <v>1193110528</v>
      </c>
      <c r="AS3186">
        <v>914490944</v>
      </c>
      <c r="AT3186">
        <v>1225</v>
      </c>
      <c r="AU3186">
        <v>0.87</v>
      </c>
      <c r="AW3186">
        <v>6.9410299999999994E-2</v>
      </c>
      <c r="AX3186">
        <v>0.43488900000000003</v>
      </c>
      <c r="AY3186" t="s">
        <v>82</v>
      </c>
      <c r="AZ3186">
        <v>84810</v>
      </c>
    </row>
    <row r="3187" spans="1:52">
      <c r="A3187">
        <v>2011</v>
      </c>
      <c r="B3187">
        <v>211440</v>
      </c>
      <c r="C3187" t="s">
        <v>457</v>
      </c>
      <c r="D3187" t="s">
        <v>455</v>
      </c>
      <c r="E3187">
        <f t="shared" si="49"/>
        <v>1</v>
      </c>
      <c r="F3187">
        <f>IF(ISNA(VLOOKUP(B3187,criteria!$U$2:$U$174,1,0)),0,1)</f>
        <v>1</v>
      </c>
      <c r="G3187">
        <v>0.30435045682822048</v>
      </c>
      <c r="H3187">
        <v>0.28548707753479124</v>
      </c>
      <c r="I3187">
        <v>16527</v>
      </c>
      <c r="J3187">
        <v>5030</v>
      </c>
      <c r="K3187">
        <v>1436</v>
      </c>
      <c r="L3187">
        <v>0</v>
      </c>
      <c r="M3187">
        <v>1436</v>
      </c>
      <c r="T3187">
        <v>1.2E-2</v>
      </c>
      <c r="U3187">
        <v>1292</v>
      </c>
      <c r="V3187">
        <v>484153696</v>
      </c>
      <c r="W3187">
        <v>362307744</v>
      </c>
      <c r="Z3187">
        <v>219897616</v>
      </c>
      <c r="AA3187">
        <v>10798568</v>
      </c>
      <c r="AB3187">
        <v>162829152</v>
      </c>
      <c r="AC3187">
        <v>94676584</v>
      </c>
      <c r="AF3187">
        <v>1019412096</v>
      </c>
      <c r="AG3187">
        <v>336914688</v>
      </c>
      <c r="AH3187">
        <v>220622736</v>
      </c>
      <c r="AJ3187">
        <v>220622736</v>
      </c>
      <c r="AK3187">
        <v>101533816</v>
      </c>
      <c r="AL3187">
        <v>45646840</v>
      </c>
      <c r="AM3187">
        <v>974784064</v>
      </c>
      <c r="AN3187">
        <v>496642368</v>
      </c>
      <c r="AO3187">
        <v>112485680</v>
      </c>
      <c r="AP3187">
        <v>1009219328</v>
      </c>
      <c r="AQ3187">
        <v>979229568</v>
      </c>
      <c r="AR3187">
        <v>1019412096</v>
      </c>
      <c r="AS3187">
        <v>974784064</v>
      </c>
      <c r="AT3187">
        <v>1233</v>
      </c>
      <c r="AU3187">
        <v>0.86799999999999999</v>
      </c>
      <c r="AW3187">
        <v>9.8039200000000007E-2</v>
      </c>
      <c r="AX3187">
        <v>0.42329899999999998</v>
      </c>
      <c r="AY3187">
        <v>5.7670100000000004E-3</v>
      </c>
      <c r="AZ3187">
        <v>80912</v>
      </c>
    </row>
    <row r="3188" spans="1:52">
      <c r="A3188">
        <v>2012</v>
      </c>
      <c r="B3188">
        <v>211440</v>
      </c>
      <c r="C3188" t="s">
        <v>457</v>
      </c>
      <c r="D3188" t="s">
        <v>455</v>
      </c>
      <c r="E3188">
        <f t="shared" si="49"/>
        <v>1</v>
      </c>
      <c r="F3188">
        <f>IF(ISNA(VLOOKUP(B3188,criteria!$U$2:$U$174,1,0)),0,1)</f>
        <v>1</v>
      </c>
      <c r="G3188">
        <v>0.27765263097094667</v>
      </c>
      <c r="H3188">
        <v>0.29290617848970252</v>
      </c>
      <c r="I3188">
        <v>17313</v>
      </c>
      <c r="J3188">
        <v>4807</v>
      </c>
      <c r="K3188">
        <v>1408</v>
      </c>
      <c r="L3188">
        <v>0</v>
      </c>
      <c r="M3188">
        <v>1408</v>
      </c>
      <c r="N3188" t="s">
        <v>521</v>
      </c>
      <c r="O3188" t="s">
        <v>130</v>
      </c>
      <c r="P3188" t="s">
        <v>50</v>
      </c>
      <c r="Q3188" t="s">
        <v>51</v>
      </c>
      <c r="R3188">
        <v>-79.942899999999995</v>
      </c>
      <c r="S3188">
        <v>40.444600000000001</v>
      </c>
      <c r="T3188">
        <v>1.2999999999999999E-2</v>
      </c>
      <c r="U3188">
        <v>1302</v>
      </c>
      <c r="V3188">
        <v>519282368</v>
      </c>
      <c r="W3188">
        <v>395654208</v>
      </c>
      <c r="Z3188">
        <v>221948128</v>
      </c>
      <c r="AA3188">
        <v>2273842</v>
      </c>
      <c r="AB3188">
        <v>161966384</v>
      </c>
      <c r="AC3188">
        <v>101406872</v>
      </c>
      <c r="AF3188">
        <v>1210412288</v>
      </c>
      <c r="AG3188">
        <v>352105568</v>
      </c>
      <c r="AH3188">
        <v>229854992</v>
      </c>
      <c r="AJ3188">
        <v>229854992</v>
      </c>
      <c r="AK3188">
        <v>108113136</v>
      </c>
      <c r="AL3188">
        <v>46527176</v>
      </c>
      <c r="AM3188">
        <v>1027732928</v>
      </c>
      <c r="AN3188">
        <v>530001792</v>
      </c>
      <c r="AO3188">
        <v>114760416</v>
      </c>
      <c r="AP3188">
        <v>979229568</v>
      </c>
      <c r="AQ3188">
        <v>1066149120</v>
      </c>
      <c r="AR3188">
        <v>1210412288</v>
      </c>
      <c r="AS3188">
        <v>1027732928</v>
      </c>
      <c r="AT3188">
        <v>1238</v>
      </c>
      <c r="AU3188">
        <v>0.88</v>
      </c>
      <c r="AW3188">
        <v>6.7371200000000006E-2</v>
      </c>
      <c r="AX3188">
        <v>0.43857299999999999</v>
      </c>
      <c r="AY3188" t="s">
        <v>82</v>
      </c>
      <c r="AZ3188">
        <v>77853.5</v>
      </c>
    </row>
    <row r="3189" spans="1:52">
      <c r="A3189">
        <v>2013</v>
      </c>
      <c r="B3189">
        <v>211440</v>
      </c>
      <c r="C3189" t="s">
        <v>457</v>
      </c>
      <c r="D3189" t="s">
        <v>455</v>
      </c>
      <c r="E3189">
        <f t="shared" si="49"/>
        <v>1</v>
      </c>
      <c r="F3189">
        <f>IF(ISNA(VLOOKUP(B3189,criteria!$U$2:$U$174,1,0)),0,1)</f>
        <v>1</v>
      </c>
      <c r="G3189">
        <v>0.25487184918449479</v>
      </c>
      <c r="H3189">
        <v>0.29960523581965509</v>
      </c>
      <c r="I3189">
        <v>18884</v>
      </c>
      <c r="J3189">
        <v>4813</v>
      </c>
      <c r="K3189">
        <v>1442</v>
      </c>
      <c r="L3189">
        <v>0</v>
      </c>
      <c r="M3189">
        <v>1442</v>
      </c>
      <c r="T3189">
        <v>8.9999999999999993E-3</v>
      </c>
      <c r="U3189">
        <v>1362</v>
      </c>
      <c r="V3189">
        <v>550084032</v>
      </c>
      <c r="W3189">
        <v>422663456</v>
      </c>
      <c r="Z3189">
        <v>207360576</v>
      </c>
      <c r="AA3189">
        <v>2873428</v>
      </c>
      <c r="AB3189">
        <v>170014352</v>
      </c>
      <c r="AC3189">
        <v>95146936</v>
      </c>
      <c r="AF3189">
        <v>1313287168</v>
      </c>
      <c r="AG3189">
        <v>372210656</v>
      </c>
      <c r="AH3189">
        <v>222525312</v>
      </c>
      <c r="AJ3189">
        <v>222525312</v>
      </c>
      <c r="AK3189">
        <v>115144160</v>
      </c>
      <c r="AL3189">
        <v>47096024</v>
      </c>
      <c r="AM3189">
        <v>1061772544</v>
      </c>
      <c r="AN3189">
        <v>555304768</v>
      </c>
      <c r="AO3189">
        <v>123006360</v>
      </c>
      <c r="AP3189">
        <v>1066149120</v>
      </c>
      <c r="AQ3189">
        <v>1235967744</v>
      </c>
      <c r="AR3189">
        <v>1313287168</v>
      </c>
      <c r="AS3189">
        <v>1061772544</v>
      </c>
      <c r="AT3189">
        <v>1291</v>
      </c>
      <c r="AU3189">
        <v>0.88300000000000001</v>
      </c>
      <c r="AW3189">
        <v>1.13464E-2</v>
      </c>
      <c r="AX3189">
        <v>0.46217900000000001</v>
      </c>
      <c r="AY3189" t="s">
        <v>82</v>
      </c>
      <c r="AZ3189">
        <v>86141</v>
      </c>
    </row>
    <row r="3190" spans="1:52">
      <c r="A3190">
        <v>2014</v>
      </c>
      <c r="B3190">
        <v>211440</v>
      </c>
      <c r="C3190" t="s">
        <v>457</v>
      </c>
      <c r="D3190" t="s">
        <v>455</v>
      </c>
      <c r="E3190">
        <f t="shared" si="49"/>
        <v>1</v>
      </c>
      <c r="F3190">
        <f>IF(ISNA(VLOOKUP(B3190,criteria!$U$2:$U$174,1,0)),0,1)</f>
        <v>1</v>
      </c>
      <c r="G3190">
        <v>0.24601251766606097</v>
      </c>
      <c r="H3190">
        <v>0.3024210094378334</v>
      </c>
      <c r="I3190">
        <v>19812</v>
      </c>
      <c r="J3190">
        <v>4874</v>
      </c>
      <c r="K3190">
        <v>1474</v>
      </c>
      <c r="L3190">
        <v>0</v>
      </c>
      <c r="M3190">
        <v>1474</v>
      </c>
      <c r="T3190">
        <v>7.0000000000000001E-3</v>
      </c>
      <c r="U3190">
        <v>1432</v>
      </c>
      <c r="V3190">
        <v>575559744</v>
      </c>
      <c r="W3190">
        <v>447287488</v>
      </c>
      <c r="Z3190">
        <v>195839104</v>
      </c>
      <c r="AA3190">
        <v>2470931</v>
      </c>
      <c r="AB3190">
        <v>180891056</v>
      </c>
      <c r="AC3190">
        <v>119339720</v>
      </c>
      <c r="AF3190">
        <v>1247003392</v>
      </c>
      <c r="AG3190">
        <v>385842848</v>
      </c>
      <c r="AH3190">
        <v>206352928</v>
      </c>
      <c r="AJ3190">
        <v>206352928</v>
      </c>
      <c r="AK3190">
        <v>122241272</v>
      </c>
      <c r="AL3190">
        <v>48337188</v>
      </c>
      <c r="AM3190">
        <v>1085371008</v>
      </c>
      <c r="AN3190">
        <v>565533504</v>
      </c>
      <c r="AO3190">
        <v>126134504</v>
      </c>
      <c r="AP3190">
        <v>1235967744</v>
      </c>
      <c r="AQ3190">
        <v>1318050048</v>
      </c>
      <c r="AR3190">
        <v>1247003392</v>
      </c>
      <c r="AS3190">
        <v>1085371008</v>
      </c>
      <c r="AT3190">
        <v>1249</v>
      </c>
      <c r="AU3190">
        <v>0.878</v>
      </c>
      <c r="AW3190">
        <v>9.1185399999999996E-3</v>
      </c>
      <c r="AX3190">
        <v>0.46200600000000003</v>
      </c>
      <c r="AY3190" t="s">
        <v>82</v>
      </c>
      <c r="AZ3190">
        <v>91912</v>
      </c>
    </row>
    <row r="3191" spans="1:52">
      <c r="A3191">
        <v>2015</v>
      </c>
      <c r="B3191">
        <v>211440</v>
      </c>
      <c r="C3191" t="s">
        <v>457</v>
      </c>
      <c r="D3191" t="s">
        <v>455</v>
      </c>
      <c r="E3191">
        <f t="shared" si="49"/>
        <v>1</v>
      </c>
      <c r="F3191">
        <f>IF(ISNA(VLOOKUP(B3191,criteria!$U$2:$U$174,1,0)),0,1)</f>
        <v>1</v>
      </c>
      <c r="G3191">
        <v>0.23716357619117145</v>
      </c>
      <c r="H3191">
        <v>0.32320952185512003</v>
      </c>
      <c r="I3191">
        <v>20547</v>
      </c>
      <c r="J3191">
        <v>4873</v>
      </c>
      <c r="K3191">
        <v>1575</v>
      </c>
      <c r="L3191">
        <v>0</v>
      </c>
      <c r="M3191">
        <v>1575</v>
      </c>
      <c r="T3191">
        <v>6.0000000000000001E-3</v>
      </c>
      <c r="U3191">
        <v>1451</v>
      </c>
      <c r="V3191">
        <v>611191808</v>
      </c>
      <c r="W3191">
        <v>479399712</v>
      </c>
      <c r="Z3191">
        <v>190508080</v>
      </c>
      <c r="AA3191">
        <v>2339887</v>
      </c>
      <c r="AB3191">
        <v>239796320</v>
      </c>
      <c r="AC3191">
        <v>102714104</v>
      </c>
      <c r="AF3191">
        <v>1210715392</v>
      </c>
      <c r="AG3191">
        <v>401775232</v>
      </c>
      <c r="AH3191">
        <v>198221568</v>
      </c>
      <c r="AJ3191">
        <v>198221568</v>
      </c>
      <c r="AK3191">
        <v>128881440</v>
      </c>
      <c r="AL3191">
        <v>51670648</v>
      </c>
      <c r="AM3191">
        <v>1096052992</v>
      </c>
      <c r="AN3191">
        <v>577300928</v>
      </c>
      <c r="AO3191">
        <v>124207680</v>
      </c>
      <c r="AP3191">
        <v>1318050048</v>
      </c>
      <c r="AQ3191">
        <v>1288196352</v>
      </c>
      <c r="AR3191">
        <v>1210715392</v>
      </c>
      <c r="AS3191">
        <v>1096052992</v>
      </c>
      <c r="AT3191">
        <v>1332</v>
      </c>
      <c r="AU3191">
        <v>0.89800000000000002</v>
      </c>
      <c r="AW3191" t="s">
        <v>82</v>
      </c>
      <c r="AX3191">
        <v>0.45382800000000001</v>
      </c>
      <c r="AY3191" t="s">
        <v>82</v>
      </c>
      <c r="AZ3191">
        <v>97381</v>
      </c>
    </row>
    <row r="3192" spans="1:52">
      <c r="A3192">
        <v>2016</v>
      </c>
      <c r="B3192">
        <v>211440</v>
      </c>
      <c r="C3192" t="s">
        <v>457</v>
      </c>
      <c r="D3192" t="s">
        <v>455</v>
      </c>
      <c r="E3192">
        <f t="shared" si="49"/>
        <v>1</v>
      </c>
      <c r="F3192">
        <f>IF(ISNA(VLOOKUP(B3192,criteria!$U$2:$U$174,1,0)),0,1)</f>
        <v>1</v>
      </c>
      <c r="G3192">
        <v>0.21714096937089999</v>
      </c>
      <c r="H3192">
        <v>0.33731797435340144</v>
      </c>
      <c r="I3192">
        <v>21189</v>
      </c>
      <c r="J3192">
        <v>4601</v>
      </c>
      <c r="K3192">
        <v>1552</v>
      </c>
      <c r="M3192">
        <v>1552</v>
      </c>
      <c r="T3192">
        <v>1.4E-2</v>
      </c>
      <c r="U3192">
        <v>1394</v>
      </c>
      <c r="V3192">
        <v>651612864</v>
      </c>
      <c r="W3192">
        <v>507329664</v>
      </c>
      <c r="Z3192">
        <v>189114288</v>
      </c>
      <c r="AA3192">
        <v>2862626</v>
      </c>
      <c r="AB3192">
        <v>193212480</v>
      </c>
      <c r="AC3192">
        <v>365271456</v>
      </c>
      <c r="AF3192">
        <v>1690681600</v>
      </c>
      <c r="AG3192">
        <v>418977888</v>
      </c>
      <c r="AH3192">
        <v>204897152</v>
      </c>
      <c r="AJ3192">
        <v>204897152</v>
      </c>
      <c r="AK3192">
        <v>125969824</v>
      </c>
      <c r="AL3192">
        <v>56110188</v>
      </c>
      <c r="AM3192">
        <v>1134536960</v>
      </c>
      <c r="AN3192">
        <v>606631296</v>
      </c>
      <c r="AO3192">
        <v>129933016</v>
      </c>
      <c r="AP3192">
        <v>1288196352</v>
      </c>
      <c r="AQ3192">
        <v>1718582528</v>
      </c>
      <c r="AR3192">
        <v>1690681600</v>
      </c>
      <c r="AS3192">
        <v>1134536960</v>
      </c>
      <c r="AT3192">
        <v>1274</v>
      </c>
      <c r="AU3192">
        <v>0.88800000000000001</v>
      </c>
      <c r="AW3192" t="s">
        <v>82</v>
      </c>
      <c r="AX3192">
        <v>0.47253600000000001</v>
      </c>
      <c r="AY3192" t="s">
        <v>82</v>
      </c>
      <c r="AZ3192">
        <v>91372</v>
      </c>
    </row>
    <row r="3193" spans="1:52">
      <c r="A3193">
        <v>2017</v>
      </c>
      <c r="B3193">
        <v>211440</v>
      </c>
      <c r="C3193" t="s">
        <v>457</v>
      </c>
      <c r="D3193" t="s">
        <v>455</v>
      </c>
      <c r="E3193">
        <f t="shared" si="49"/>
        <v>1</v>
      </c>
      <c r="F3193">
        <f>IF(ISNA(VLOOKUP(B3193,criteria!$U$2:$U$174,1,0)),0,1)</f>
        <v>1</v>
      </c>
      <c r="G3193">
        <v>0.22198370493242914</v>
      </c>
      <c r="H3193">
        <v>0.36835164835164835</v>
      </c>
      <c r="I3193">
        <v>20497</v>
      </c>
      <c r="J3193">
        <v>4550</v>
      </c>
      <c r="K3193">
        <v>1676</v>
      </c>
      <c r="M3193">
        <v>1676</v>
      </c>
      <c r="T3193">
        <v>8.9999999999999993E-3</v>
      </c>
      <c r="U3193">
        <v>1365</v>
      </c>
      <c r="V3193">
        <v>697116416</v>
      </c>
      <c r="W3193">
        <v>539355712</v>
      </c>
      <c r="Z3193">
        <v>192895504</v>
      </c>
      <c r="AA3193">
        <v>2813168</v>
      </c>
      <c r="AB3193">
        <v>203404896</v>
      </c>
      <c r="AC3193">
        <v>103240904</v>
      </c>
      <c r="AF3193">
        <v>1495151104</v>
      </c>
      <c r="AG3193">
        <v>440147136</v>
      </c>
      <c r="AH3193">
        <v>210727872</v>
      </c>
      <c r="AJ3193">
        <v>210727872</v>
      </c>
      <c r="AK3193">
        <v>134001840</v>
      </c>
      <c r="AL3193">
        <v>62084304</v>
      </c>
      <c r="AM3193">
        <v>1198662656</v>
      </c>
      <c r="AN3193">
        <v>638109952</v>
      </c>
      <c r="AO3193">
        <v>144711120</v>
      </c>
      <c r="AP3193">
        <v>1718582528</v>
      </c>
      <c r="AQ3193">
        <v>1872190848</v>
      </c>
      <c r="AR3193">
        <v>1495151104</v>
      </c>
      <c r="AS3193">
        <v>1198662656</v>
      </c>
    </row>
    <row r="3194" spans="1:52">
      <c r="A3194">
        <v>1990</v>
      </c>
      <c r="B3194">
        <v>212054</v>
      </c>
      <c r="C3194" t="s">
        <v>546</v>
      </c>
      <c r="D3194" t="s">
        <v>455</v>
      </c>
      <c r="E3194">
        <f t="shared" si="49"/>
        <v>0</v>
      </c>
      <c r="F3194">
        <f>IF(ISNA(VLOOKUP(B3194,criteria!$U$2:$U$174,1,0)),0,1)</f>
        <v>1</v>
      </c>
      <c r="G3194" t="s">
        <v>636</v>
      </c>
      <c r="H3194" t="s">
        <v>636</v>
      </c>
      <c r="N3194">
        <v>19104</v>
      </c>
      <c r="O3194" t="s">
        <v>130</v>
      </c>
      <c r="V3194">
        <v>88183488</v>
      </c>
      <c r="Y3194">
        <v>14813</v>
      </c>
      <c r="Z3194">
        <v>10840301</v>
      </c>
      <c r="AA3194">
        <v>7551355</v>
      </c>
      <c r="AB3194">
        <v>6226810</v>
      </c>
      <c r="AC3194">
        <v>2300434</v>
      </c>
      <c r="AF3194">
        <v>130977584</v>
      </c>
      <c r="AG3194">
        <v>43243400</v>
      </c>
      <c r="AH3194">
        <v>10594397</v>
      </c>
      <c r="AI3194">
        <v>483476</v>
      </c>
      <c r="AJ3194">
        <v>11077873</v>
      </c>
      <c r="AK3194">
        <v>10491856</v>
      </c>
      <c r="AL3194">
        <v>6679998</v>
      </c>
      <c r="AM3194">
        <v>132805344</v>
      </c>
      <c r="AN3194">
        <v>56198580</v>
      </c>
      <c r="AO3194">
        <v>13920259</v>
      </c>
    </row>
    <row r="3195" spans="1:52">
      <c r="A3195">
        <v>1991</v>
      </c>
      <c r="B3195">
        <v>212054</v>
      </c>
      <c r="C3195" t="s">
        <v>546</v>
      </c>
      <c r="D3195" t="s">
        <v>455</v>
      </c>
      <c r="E3195">
        <f t="shared" si="49"/>
        <v>0</v>
      </c>
      <c r="F3195">
        <f>IF(ISNA(VLOOKUP(B3195,criteria!$U$2:$U$174,1,0)),0,1)</f>
        <v>1</v>
      </c>
      <c r="G3195" t="s">
        <v>636</v>
      </c>
      <c r="H3195" t="s">
        <v>636</v>
      </c>
      <c r="N3195">
        <v>19104</v>
      </c>
      <c r="O3195" t="s">
        <v>130</v>
      </c>
      <c r="V3195">
        <v>92993920</v>
      </c>
      <c r="Y3195">
        <v>4176</v>
      </c>
      <c r="Z3195">
        <v>12786339</v>
      </c>
      <c r="AA3195">
        <v>7311994</v>
      </c>
      <c r="AB3195">
        <v>7918027</v>
      </c>
      <c r="AC3195">
        <v>1864011</v>
      </c>
      <c r="AF3195">
        <v>137138768</v>
      </c>
      <c r="AG3195">
        <v>44677608</v>
      </c>
      <c r="AH3195">
        <v>10699665</v>
      </c>
      <c r="AI3195">
        <v>523379</v>
      </c>
      <c r="AJ3195">
        <v>11223044</v>
      </c>
      <c r="AK3195">
        <v>9798369</v>
      </c>
      <c r="AL3195">
        <v>6985239</v>
      </c>
      <c r="AM3195">
        <v>135361920</v>
      </c>
      <c r="AN3195">
        <v>60294496</v>
      </c>
      <c r="AO3195">
        <v>14069582</v>
      </c>
    </row>
    <row r="3196" spans="1:52">
      <c r="A3196">
        <v>1992</v>
      </c>
      <c r="B3196">
        <v>212054</v>
      </c>
      <c r="C3196" t="s">
        <v>546</v>
      </c>
      <c r="D3196" t="s">
        <v>455</v>
      </c>
      <c r="E3196">
        <f t="shared" si="49"/>
        <v>0</v>
      </c>
      <c r="F3196">
        <f>IF(ISNA(VLOOKUP(B3196,criteria!$U$2:$U$174,1,0)),0,1)</f>
        <v>1</v>
      </c>
      <c r="G3196" t="s">
        <v>636</v>
      </c>
      <c r="H3196" t="s">
        <v>636</v>
      </c>
      <c r="N3196">
        <v>19104</v>
      </c>
      <c r="O3196" t="s">
        <v>130</v>
      </c>
      <c r="V3196">
        <v>91197392</v>
      </c>
      <c r="Y3196">
        <v>47026</v>
      </c>
      <c r="Z3196">
        <v>14916888</v>
      </c>
      <c r="AA3196">
        <v>4156907</v>
      </c>
      <c r="AB3196">
        <v>7457272</v>
      </c>
      <c r="AC3196">
        <v>1339280</v>
      </c>
      <c r="AF3196">
        <v>134463504</v>
      </c>
      <c r="AG3196">
        <v>46841880</v>
      </c>
      <c r="AH3196">
        <v>12235685</v>
      </c>
      <c r="AI3196">
        <v>480827</v>
      </c>
      <c r="AJ3196">
        <v>12716512</v>
      </c>
      <c r="AK3196">
        <v>9445854</v>
      </c>
      <c r="AL3196">
        <v>7423191</v>
      </c>
      <c r="AM3196">
        <v>138027168</v>
      </c>
      <c r="AN3196">
        <v>57389476</v>
      </c>
      <c r="AO3196">
        <v>14406980</v>
      </c>
    </row>
    <row r="3197" spans="1:52">
      <c r="A3197">
        <v>1993</v>
      </c>
      <c r="B3197">
        <v>212054</v>
      </c>
      <c r="C3197" t="s">
        <v>546</v>
      </c>
      <c r="D3197" t="s">
        <v>455</v>
      </c>
      <c r="E3197">
        <f t="shared" si="49"/>
        <v>0</v>
      </c>
      <c r="F3197">
        <f>IF(ISNA(VLOOKUP(B3197,criteria!$U$2:$U$174,1,0)),0,1)</f>
        <v>1</v>
      </c>
      <c r="G3197" t="s">
        <v>636</v>
      </c>
      <c r="H3197" t="s">
        <v>636</v>
      </c>
      <c r="N3197">
        <v>19104</v>
      </c>
      <c r="O3197" t="s">
        <v>130</v>
      </c>
      <c r="V3197">
        <v>90982272</v>
      </c>
      <c r="Y3197">
        <v>51309</v>
      </c>
      <c r="Z3197">
        <v>14467286</v>
      </c>
      <c r="AA3197">
        <v>5228242</v>
      </c>
      <c r="AB3197">
        <v>7214783</v>
      </c>
      <c r="AC3197">
        <v>1983720</v>
      </c>
      <c r="AF3197">
        <v>134767168</v>
      </c>
      <c r="AG3197">
        <v>44810448</v>
      </c>
      <c r="AH3197">
        <v>12648835</v>
      </c>
      <c r="AI3197">
        <v>546785</v>
      </c>
      <c r="AJ3197">
        <v>13195620</v>
      </c>
      <c r="AK3197">
        <v>9477140</v>
      </c>
      <c r="AL3197">
        <v>8747614</v>
      </c>
      <c r="AM3197">
        <v>141543296</v>
      </c>
      <c r="AN3197">
        <v>56311960</v>
      </c>
      <c r="AO3197">
        <v>14326897</v>
      </c>
    </row>
    <row r="3198" spans="1:52">
      <c r="A3198">
        <v>1994</v>
      </c>
      <c r="B3198">
        <v>212054</v>
      </c>
      <c r="C3198" t="s">
        <v>546</v>
      </c>
      <c r="D3198" t="s">
        <v>455</v>
      </c>
      <c r="E3198">
        <f t="shared" si="49"/>
        <v>0</v>
      </c>
      <c r="F3198">
        <f>IF(ISNA(VLOOKUP(B3198,criteria!$U$2:$U$174,1,0)),0,1)</f>
        <v>1</v>
      </c>
      <c r="G3198" t="s">
        <v>636</v>
      </c>
      <c r="H3198" t="s">
        <v>636</v>
      </c>
      <c r="N3198">
        <v>19104</v>
      </c>
      <c r="O3198" t="s">
        <v>130</v>
      </c>
      <c r="V3198">
        <v>91427984</v>
      </c>
      <c r="Y3198">
        <v>24900</v>
      </c>
      <c r="Z3198">
        <v>13133778</v>
      </c>
      <c r="AA3198">
        <v>6528728</v>
      </c>
      <c r="AB3198">
        <v>6856527</v>
      </c>
      <c r="AC3198">
        <v>1850397</v>
      </c>
      <c r="AF3198">
        <v>136841392</v>
      </c>
      <c r="AG3198">
        <v>43370116</v>
      </c>
      <c r="AH3198">
        <v>11574003</v>
      </c>
      <c r="AI3198">
        <v>670886</v>
      </c>
      <c r="AJ3198">
        <v>12244889</v>
      </c>
      <c r="AK3198">
        <v>8385989</v>
      </c>
      <c r="AL3198">
        <v>7527857</v>
      </c>
      <c r="AM3198">
        <v>137142128</v>
      </c>
      <c r="AN3198">
        <v>56073616</v>
      </c>
      <c r="AO3198">
        <v>14227014</v>
      </c>
    </row>
    <row r="3199" spans="1:52">
      <c r="A3199">
        <v>1995</v>
      </c>
      <c r="B3199">
        <v>212054</v>
      </c>
      <c r="C3199" t="s">
        <v>546</v>
      </c>
      <c r="D3199" t="s">
        <v>455</v>
      </c>
      <c r="E3199">
        <f t="shared" si="49"/>
        <v>0</v>
      </c>
      <c r="F3199">
        <f>IF(ISNA(VLOOKUP(B3199,criteria!$U$2:$U$174,1,0)),0,1)</f>
        <v>1</v>
      </c>
      <c r="G3199" t="s">
        <v>636</v>
      </c>
      <c r="H3199" t="s">
        <v>636</v>
      </c>
      <c r="N3199">
        <v>19104</v>
      </c>
      <c r="O3199" t="s">
        <v>130</v>
      </c>
      <c r="V3199">
        <v>96512912</v>
      </c>
      <c r="Y3199">
        <v>1033</v>
      </c>
      <c r="Z3199">
        <v>14267045</v>
      </c>
      <c r="AA3199">
        <v>9495090</v>
      </c>
      <c r="AB3199">
        <v>7140377</v>
      </c>
      <c r="AC3199">
        <v>2682088</v>
      </c>
      <c r="AF3199">
        <v>148658032</v>
      </c>
      <c r="AG3199">
        <v>48930396</v>
      </c>
      <c r="AH3199">
        <v>13046639</v>
      </c>
      <c r="AI3199">
        <v>708748</v>
      </c>
      <c r="AJ3199">
        <v>13755387</v>
      </c>
      <c r="AK3199">
        <v>2404765</v>
      </c>
      <c r="AL3199">
        <v>12867443</v>
      </c>
      <c r="AM3199">
        <v>146603776</v>
      </c>
      <c r="AN3199">
        <v>53146576</v>
      </c>
      <c r="AO3199">
        <v>13458336</v>
      </c>
    </row>
    <row r="3200" spans="1:52">
      <c r="A3200">
        <v>1996</v>
      </c>
      <c r="B3200">
        <v>212054</v>
      </c>
      <c r="C3200" t="s">
        <v>546</v>
      </c>
      <c r="D3200" t="s">
        <v>455</v>
      </c>
      <c r="E3200">
        <f t="shared" si="49"/>
        <v>0</v>
      </c>
      <c r="F3200">
        <f>IF(ISNA(VLOOKUP(B3200,criteria!$U$2:$U$174,1,0)),0,1)</f>
        <v>1</v>
      </c>
      <c r="G3200" t="s">
        <v>636</v>
      </c>
      <c r="H3200" t="s">
        <v>636</v>
      </c>
      <c r="N3200">
        <v>19104</v>
      </c>
      <c r="O3200" t="s">
        <v>130</v>
      </c>
      <c r="V3200">
        <v>105515000</v>
      </c>
      <c r="W3200">
        <v>84241000</v>
      </c>
      <c r="Y3200">
        <v>147000</v>
      </c>
      <c r="Z3200">
        <v>11653000</v>
      </c>
      <c r="AA3200">
        <v>6095000</v>
      </c>
      <c r="AB3200">
        <v>10105000</v>
      </c>
      <c r="AF3200">
        <v>159547008</v>
      </c>
      <c r="AG3200">
        <v>65227000</v>
      </c>
      <c r="AH3200">
        <v>16037000</v>
      </c>
      <c r="AJ3200">
        <v>16037000</v>
      </c>
      <c r="AK3200">
        <v>3514000</v>
      </c>
      <c r="AL3200">
        <v>18712000</v>
      </c>
      <c r="AM3200">
        <v>146815008</v>
      </c>
      <c r="AR3200">
        <v>159547008</v>
      </c>
      <c r="AS3200">
        <v>146815008</v>
      </c>
      <c r="AT3200">
        <v>598</v>
      </c>
      <c r="AU3200">
        <v>0.495</v>
      </c>
    </row>
    <row r="3201" spans="1:52">
      <c r="A3201">
        <v>1997</v>
      </c>
      <c r="B3201">
        <v>212054</v>
      </c>
      <c r="C3201" t="s">
        <v>546</v>
      </c>
      <c r="D3201" t="s">
        <v>455</v>
      </c>
      <c r="E3201">
        <f t="shared" si="49"/>
        <v>0</v>
      </c>
      <c r="F3201">
        <f>IF(ISNA(VLOOKUP(B3201,criteria!$U$2:$U$174,1,0)),0,1)</f>
        <v>1</v>
      </c>
      <c r="G3201" t="s">
        <v>636</v>
      </c>
      <c r="H3201" t="s">
        <v>636</v>
      </c>
      <c r="N3201">
        <v>19104</v>
      </c>
      <c r="O3201" t="s">
        <v>130</v>
      </c>
      <c r="V3201">
        <v>95567000</v>
      </c>
      <c r="W3201">
        <v>95473000</v>
      </c>
      <c r="Y3201">
        <v>94000</v>
      </c>
      <c r="Z3201">
        <v>11555000</v>
      </c>
      <c r="AA3201">
        <v>6446000</v>
      </c>
      <c r="AB3201">
        <v>14567000</v>
      </c>
      <c r="AC3201">
        <v>5365000</v>
      </c>
      <c r="AF3201">
        <v>190408992</v>
      </c>
      <c r="AG3201">
        <v>72254000</v>
      </c>
      <c r="AH3201">
        <v>14976000</v>
      </c>
      <c r="AJ3201">
        <v>14976000</v>
      </c>
      <c r="AK3201">
        <v>5069000</v>
      </c>
      <c r="AL3201">
        <v>17417000</v>
      </c>
      <c r="AM3201">
        <v>164662000</v>
      </c>
      <c r="AN3201">
        <v>70947000</v>
      </c>
      <c r="AO3201">
        <v>17528000</v>
      </c>
      <c r="AR3201">
        <v>190408992</v>
      </c>
      <c r="AS3201">
        <v>164662000</v>
      </c>
      <c r="AT3201">
        <v>569</v>
      </c>
      <c r="AU3201">
        <v>0.54</v>
      </c>
      <c r="AW3201">
        <v>0.15367700000000001</v>
      </c>
      <c r="AX3201">
        <v>0.37586399999999998</v>
      </c>
      <c r="AY3201">
        <v>3.9912000000000003E-2</v>
      </c>
      <c r="AZ3201">
        <v>41253.5</v>
      </c>
    </row>
    <row r="3202" spans="1:52">
      <c r="A3202">
        <v>1998</v>
      </c>
      <c r="B3202">
        <v>212054</v>
      </c>
      <c r="C3202" t="s">
        <v>546</v>
      </c>
      <c r="D3202" t="s">
        <v>455</v>
      </c>
      <c r="E3202">
        <f t="shared" ref="E3202:E3265" si="50">IF(M3202&gt;999,1,0)</f>
        <v>0</v>
      </c>
      <c r="F3202">
        <f>IF(ISNA(VLOOKUP(B3202,criteria!$U$2:$U$174,1,0)),0,1)</f>
        <v>1</v>
      </c>
      <c r="G3202" t="s">
        <v>636</v>
      </c>
      <c r="H3202" t="s">
        <v>636</v>
      </c>
      <c r="N3202">
        <v>19104</v>
      </c>
      <c r="O3202" t="s">
        <v>130</v>
      </c>
      <c r="V3202">
        <v>105934000</v>
      </c>
      <c r="W3202">
        <v>105762000</v>
      </c>
      <c r="Y3202">
        <v>172000</v>
      </c>
      <c r="Z3202">
        <v>15298000</v>
      </c>
      <c r="AA3202">
        <v>8673000</v>
      </c>
      <c r="AB3202">
        <v>70879000</v>
      </c>
      <c r="AC3202">
        <v>3364000</v>
      </c>
      <c r="AF3202">
        <v>260534000</v>
      </c>
      <c r="AG3202">
        <v>79301000</v>
      </c>
      <c r="AH3202">
        <v>20411000</v>
      </c>
      <c r="AJ3202">
        <v>20411000</v>
      </c>
      <c r="AK3202">
        <v>6044000</v>
      </c>
      <c r="AL3202">
        <v>17233000</v>
      </c>
      <c r="AM3202">
        <v>184952992</v>
      </c>
      <c r="AN3202">
        <v>80948000</v>
      </c>
      <c r="AO3202">
        <v>19493000</v>
      </c>
      <c r="AR3202">
        <v>260534000</v>
      </c>
      <c r="AS3202">
        <v>184952992</v>
      </c>
      <c r="AT3202">
        <v>540</v>
      </c>
      <c r="AU3202">
        <v>0.48</v>
      </c>
      <c r="AW3202">
        <v>0.13293099999999999</v>
      </c>
      <c r="AX3202">
        <v>0.38987899999999998</v>
      </c>
      <c r="AY3202">
        <v>3.25118E-2</v>
      </c>
      <c r="AZ3202">
        <v>43489.5</v>
      </c>
    </row>
    <row r="3203" spans="1:52">
      <c r="A3203">
        <v>1999</v>
      </c>
      <c r="B3203">
        <v>212054</v>
      </c>
      <c r="C3203" t="s">
        <v>546</v>
      </c>
      <c r="D3203" t="s">
        <v>455</v>
      </c>
      <c r="E3203">
        <f t="shared" si="50"/>
        <v>0</v>
      </c>
      <c r="F3203">
        <f>IF(ISNA(VLOOKUP(B3203,criteria!$U$2:$U$174,1,0)),0,1)</f>
        <v>1</v>
      </c>
      <c r="G3203" t="s">
        <v>636</v>
      </c>
      <c r="H3203" t="s">
        <v>636</v>
      </c>
      <c r="N3203">
        <v>19104</v>
      </c>
      <c r="O3203" t="s">
        <v>130</v>
      </c>
      <c r="V3203">
        <v>157906000</v>
      </c>
      <c r="W3203">
        <v>114886000</v>
      </c>
      <c r="Y3203">
        <v>38000</v>
      </c>
      <c r="Z3203">
        <v>15109000</v>
      </c>
      <c r="AA3203">
        <v>8250000</v>
      </c>
      <c r="AB3203">
        <v>23311000</v>
      </c>
      <c r="AC3203">
        <v>3904000</v>
      </c>
      <c r="AF3203">
        <v>224011008</v>
      </c>
      <c r="AG3203">
        <v>90933000</v>
      </c>
      <c r="AH3203">
        <v>20605000</v>
      </c>
      <c r="AJ3203">
        <v>20605000</v>
      </c>
      <c r="AK3203">
        <v>6578000</v>
      </c>
      <c r="AL3203">
        <v>18461000</v>
      </c>
      <c r="AM3203">
        <v>198639008</v>
      </c>
      <c r="AN3203">
        <v>90207000</v>
      </c>
      <c r="AO3203">
        <v>21689000</v>
      </c>
      <c r="AR3203">
        <v>224011008</v>
      </c>
      <c r="AS3203">
        <v>198639008</v>
      </c>
      <c r="AT3203">
        <v>593</v>
      </c>
      <c r="AU3203">
        <v>0.55800000000000005</v>
      </c>
      <c r="AW3203">
        <v>0.12939500000000001</v>
      </c>
      <c r="AX3203">
        <v>0.40722700000000001</v>
      </c>
      <c r="AY3203">
        <v>3.1005899999999999E-2</v>
      </c>
      <c r="AZ3203">
        <v>44845.5</v>
      </c>
    </row>
    <row r="3204" spans="1:52">
      <c r="A3204">
        <v>2000</v>
      </c>
      <c r="B3204">
        <v>212054</v>
      </c>
      <c r="C3204" t="s">
        <v>546</v>
      </c>
      <c r="D3204" t="s">
        <v>455</v>
      </c>
      <c r="E3204">
        <f t="shared" si="50"/>
        <v>0</v>
      </c>
      <c r="F3204">
        <f>IF(ISNA(VLOOKUP(B3204,criteria!$U$2:$U$174,1,0)),0,1)</f>
        <v>1</v>
      </c>
      <c r="G3204" t="s">
        <v>636</v>
      </c>
      <c r="H3204" t="s">
        <v>636</v>
      </c>
      <c r="N3204">
        <v>19104</v>
      </c>
      <c r="O3204" t="s">
        <v>130</v>
      </c>
      <c r="V3204">
        <v>182232000</v>
      </c>
      <c r="W3204">
        <v>135068000</v>
      </c>
      <c r="Y3204">
        <v>420000</v>
      </c>
      <c r="Z3204">
        <v>22521000</v>
      </c>
      <c r="AA3204">
        <v>11101000</v>
      </c>
      <c r="AB3204">
        <v>23355000</v>
      </c>
      <c r="AC3204">
        <v>5366000</v>
      </c>
      <c r="AF3204">
        <v>216660000</v>
      </c>
      <c r="AG3204">
        <v>95551000</v>
      </c>
      <c r="AH3204">
        <v>29320000</v>
      </c>
      <c r="AJ3204">
        <v>29320000</v>
      </c>
      <c r="AK3204">
        <v>5606000</v>
      </c>
      <c r="AL3204">
        <v>19259000</v>
      </c>
      <c r="AM3204">
        <v>218184000</v>
      </c>
      <c r="AN3204">
        <v>98229000</v>
      </c>
      <c r="AO3204">
        <v>25040000</v>
      </c>
      <c r="AR3204">
        <v>216660000</v>
      </c>
      <c r="AS3204">
        <v>218184000</v>
      </c>
      <c r="AT3204">
        <v>516</v>
      </c>
      <c r="AU3204">
        <v>0.55200000000000005</v>
      </c>
      <c r="AW3204">
        <v>0.13275999999999999</v>
      </c>
      <c r="AX3204">
        <v>0.41711199999999998</v>
      </c>
      <c r="AY3204">
        <v>2.9527999999999999E-2</v>
      </c>
      <c r="AZ3204">
        <v>48053</v>
      </c>
    </row>
    <row r="3205" spans="1:52">
      <c r="A3205">
        <v>2001</v>
      </c>
      <c r="B3205">
        <v>212054</v>
      </c>
      <c r="C3205" t="s">
        <v>546</v>
      </c>
      <c r="D3205" t="s">
        <v>455</v>
      </c>
      <c r="E3205">
        <f t="shared" si="50"/>
        <v>1</v>
      </c>
      <c r="F3205">
        <f>IF(ISNA(VLOOKUP(B3205,criteria!$U$2:$U$174,1,0)),0,1)</f>
        <v>1</v>
      </c>
      <c r="G3205">
        <v>0.75122920807615856</v>
      </c>
      <c r="H3205">
        <v>0.28533630413591421</v>
      </c>
      <c r="I3205">
        <v>9559</v>
      </c>
      <c r="J3205">
        <v>7181</v>
      </c>
      <c r="K3205">
        <v>2024</v>
      </c>
      <c r="L3205">
        <v>25</v>
      </c>
      <c r="M3205">
        <v>2049</v>
      </c>
      <c r="N3205">
        <v>19104</v>
      </c>
      <c r="O3205" t="s">
        <v>130</v>
      </c>
      <c r="V3205">
        <v>248391008</v>
      </c>
      <c r="W3205">
        <v>203688000</v>
      </c>
      <c r="Y3205">
        <v>742000</v>
      </c>
      <c r="Z3205">
        <v>64457000</v>
      </c>
      <c r="AA3205">
        <v>27652000</v>
      </c>
      <c r="AB3205">
        <v>39685000</v>
      </c>
      <c r="AC3205">
        <v>13021000</v>
      </c>
      <c r="AF3205">
        <v>470425984</v>
      </c>
      <c r="AG3205">
        <v>126715000</v>
      </c>
      <c r="AH3205">
        <v>61767000</v>
      </c>
      <c r="AI3205">
        <v>135340992</v>
      </c>
      <c r="AJ3205">
        <v>197108000</v>
      </c>
      <c r="AK3205">
        <v>32401000</v>
      </c>
      <c r="AL3205">
        <v>27372000</v>
      </c>
      <c r="AM3205">
        <v>476128992</v>
      </c>
      <c r="AN3205">
        <v>242188000</v>
      </c>
      <c r="AO3205">
        <v>44625000</v>
      </c>
      <c r="AR3205">
        <v>470425984</v>
      </c>
      <c r="AS3205">
        <v>476128992</v>
      </c>
      <c r="AT3205">
        <v>754</v>
      </c>
      <c r="AU3205">
        <v>0.55900000000000005</v>
      </c>
      <c r="AW3205">
        <v>0.15012400000000001</v>
      </c>
      <c r="AX3205">
        <v>0.41706100000000002</v>
      </c>
      <c r="AY3205">
        <v>3.8487500000000001E-2</v>
      </c>
      <c r="AZ3205">
        <v>49787</v>
      </c>
    </row>
    <row r="3206" spans="1:52">
      <c r="A3206">
        <v>2002</v>
      </c>
      <c r="B3206">
        <v>212054</v>
      </c>
      <c r="C3206" t="s">
        <v>546</v>
      </c>
      <c r="D3206" t="s">
        <v>455</v>
      </c>
      <c r="E3206">
        <f t="shared" si="50"/>
        <v>1</v>
      </c>
      <c r="F3206">
        <f>IF(ISNA(VLOOKUP(B3206,criteria!$U$2:$U$174,1,0)),0,1)</f>
        <v>1</v>
      </c>
      <c r="G3206">
        <v>0.71537558685446012</v>
      </c>
      <c r="H3206">
        <v>0.28985507246376813</v>
      </c>
      <c r="I3206">
        <v>10224</v>
      </c>
      <c r="J3206">
        <v>7314</v>
      </c>
      <c r="K3206">
        <v>2079</v>
      </c>
      <c r="L3206">
        <v>41</v>
      </c>
      <c r="M3206">
        <v>2120</v>
      </c>
      <c r="N3206">
        <v>19104</v>
      </c>
      <c r="O3206" t="s">
        <v>130</v>
      </c>
      <c r="V3206">
        <v>273515008</v>
      </c>
      <c r="W3206">
        <v>221364992</v>
      </c>
      <c r="Y3206">
        <v>1242000</v>
      </c>
      <c r="Z3206">
        <v>63977000</v>
      </c>
      <c r="AA3206">
        <v>36123000</v>
      </c>
      <c r="AB3206">
        <v>100771000</v>
      </c>
      <c r="AC3206">
        <v>13295000</v>
      </c>
      <c r="AF3206">
        <v>598136000</v>
      </c>
      <c r="AG3206">
        <v>136747008</v>
      </c>
      <c r="AH3206">
        <v>63411000</v>
      </c>
      <c r="AI3206">
        <v>133564000</v>
      </c>
      <c r="AJ3206">
        <v>196975008</v>
      </c>
      <c r="AK3206">
        <v>39158000</v>
      </c>
      <c r="AL3206">
        <v>31434000</v>
      </c>
      <c r="AM3206">
        <v>513171008</v>
      </c>
      <c r="AN3206">
        <v>246124000</v>
      </c>
      <c r="AO3206">
        <v>54874000</v>
      </c>
      <c r="AP3206">
        <v>291540992</v>
      </c>
      <c r="AQ3206">
        <v>350449984</v>
      </c>
      <c r="AR3206">
        <v>598136000</v>
      </c>
      <c r="AS3206">
        <v>513171008</v>
      </c>
      <c r="AT3206">
        <v>1004</v>
      </c>
      <c r="AU3206">
        <v>0.56499999999999995</v>
      </c>
      <c r="AW3206">
        <v>0.23306399999999999</v>
      </c>
      <c r="AX3206">
        <v>0.43629600000000002</v>
      </c>
      <c r="AY3206">
        <v>5.7592699999999997E-2</v>
      </c>
      <c r="AZ3206">
        <v>47084</v>
      </c>
    </row>
    <row r="3207" spans="1:52">
      <c r="A3207">
        <v>2003</v>
      </c>
      <c r="B3207">
        <v>212054</v>
      </c>
      <c r="C3207" t="s">
        <v>546</v>
      </c>
      <c r="D3207" t="s">
        <v>455</v>
      </c>
      <c r="E3207">
        <f t="shared" si="50"/>
        <v>1</v>
      </c>
      <c r="F3207">
        <f>IF(ISNA(VLOOKUP(B3207,criteria!$U$2:$U$174,1,0)),0,1)</f>
        <v>1</v>
      </c>
      <c r="G3207">
        <v>0.59110728981145977</v>
      </c>
      <c r="H3207">
        <v>0.33901298701298699</v>
      </c>
      <c r="I3207">
        <v>16283</v>
      </c>
      <c r="J3207">
        <v>9625</v>
      </c>
      <c r="K3207">
        <v>2730</v>
      </c>
      <c r="L3207">
        <v>533</v>
      </c>
      <c r="M3207">
        <v>3263</v>
      </c>
      <c r="V3207">
        <v>302433984</v>
      </c>
      <c r="W3207">
        <v>243487008</v>
      </c>
      <c r="Y3207">
        <v>1917000</v>
      </c>
      <c r="Z3207">
        <v>69898000</v>
      </c>
      <c r="AA3207">
        <v>28939000</v>
      </c>
      <c r="AB3207">
        <v>44838000</v>
      </c>
      <c r="AC3207">
        <v>13320000</v>
      </c>
      <c r="AF3207">
        <v>619368000</v>
      </c>
      <c r="AG3207">
        <v>153494000</v>
      </c>
      <c r="AH3207">
        <v>69205000</v>
      </c>
      <c r="AI3207">
        <v>129058000</v>
      </c>
      <c r="AJ3207">
        <v>198263008</v>
      </c>
      <c r="AK3207">
        <v>39850000</v>
      </c>
      <c r="AL3207">
        <v>32747000</v>
      </c>
      <c r="AM3207">
        <v>535518016</v>
      </c>
      <c r="AN3207">
        <v>255254000</v>
      </c>
      <c r="AO3207">
        <v>53711000</v>
      </c>
      <c r="AP3207">
        <v>350449984</v>
      </c>
      <c r="AQ3207">
        <v>412803008</v>
      </c>
      <c r="AR3207">
        <v>619368000</v>
      </c>
      <c r="AS3207">
        <v>535518016</v>
      </c>
      <c r="AT3207">
        <v>1197</v>
      </c>
      <c r="AU3207">
        <v>0.57399999999999995</v>
      </c>
      <c r="AW3207">
        <v>0.30104300000000001</v>
      </c>
      <c r="AX3207">
        <v>0.46559200000000001</v>
      </c>
      <c r="AY3207">
        <v>7.4691900000000006E-2</v>
      </c>
      <c r="AZ3207">
        <v>49000</v>
      </c>
    </row>
    <row r="3208" spans="1:52">
      <c r="A3208">
        <v>2004</v>
      </c>
      <c r="B3208">
        <v>212054</v>
      </c>
      <c r="C3208" t="s">
        <v>546</v>
      </c>
      <c r="D3208" t="s">
        <v>455</v>
      </c>
      <c r="E3208">
        <f t="shared" si="50"/>
        <v>1</v>
      </c>
      <c r="F3208">
        <f>IF(ISNA(VLOOKUP(B3208,criteria!$U$2:$U$174,1,0)),0,1)</f>
        <v>1</v>
      </c>
      <c r="G3208">
        <v>0.70984167395974218</v>
      </c>
      <c r="H3208">
        <v>0.24803855637749384</v>
      </c>
      <c r="I3208">
        <v>12569</v>
      </c>
      <c r="J3208">
        <v>8922</v>
      </c>
      <c r="K3208">
        <v>2195</v>
      </c>
      <c r="L3208">
        <v>18</v>
      </c>
      <c r="M3208">
        <v>2213</v>
      </c>
      <c r="V3208">
        <v>338964800</v>
      </c>
      <c r="W3208">
        <v>270190016</v>
      </c>
      <c r="Y3208">
        <v>1605000</v>
      </c>
      <c r="Z3208">
        <v>76887000</v>
      </c>
      <c r="AA3208">
        <v>29295000</v>
      </c>
      <c r="AB3208">
        <v>46414000</v>
      </c>
      <c r="AC3208">
        <v>18733000</v>
      </c>
      <c r="AF3208">
        <v>612332992</v>
      </c>
      <c r="AG3208">
        <v>163289056</v>
      </c>
      <c r="AH3208">
        <v>82818416</v>
      </c>
      <c r="AI3208">
        <v>103261112</v>
      </c>
      <c r="AJ3208">
        <v>186079520</v>
      </c>
      <c r="AK3208">
        <v>40659920</v>
      </c>
      <c r="AL3208">
        <v>32593432</v>
      </c>
      <c r="AM3208">
        <v>543176000</v>
      </c>
      <c r="AN3208">
        <v>242948160</v>
      </c>
      <c r="AO3208">
        <v>56488104</v>
      </c>
      <c r="AP3208">
        <v>424345984</v>
      </c>
      <c r="AQ3208">
        <v>497918016</v>
      </c>
      <c r="AR3208">
        <v>612332992</v>
      </c>
      <c r="AS3208">
        <v>543176000</v>
      </c>
      <c r="AT3208">
        <v>1128</v>
      </c>
      <c r="AU3208">
        <v>0.59399999999999997</v>
      </c>
      <c r="AW3208">
        <v>0.31109100000000001</v>
      </c>
      <c r="AX3208">
        <v>0.47523100000000001</v>
      </c>
      <c r="AY3208">
        <v>7.4676500000000007E-2</v>
      </c>
      <c r="AZ3208">
        <v>53435.5</v>
      </c>
    </row>
    <row r="3209" spans="1:52">
      <c r="A3209">
        <v>2005</v>
      </c>
      <c r="B3209">
        <v>212054</v>
      </c>
      <c r="C3209" t="s">
        <v>458</v>
      </c>
      <c r="D3209" t="s">
        <v>455</v>
      </c>
      <c r="E3209">
        <f t="shared" si="50"/>
        <v>1</v>
      </c>
      <c r="F3209">
        <f>IF(ISNA(VLOOKUP(B3209,criteria!$U$2:$U$174,1,0)),0,1)</f>
        <v>1</v>
      </c>
      <c r="G3209">
        <v>0.82245927396014218</v>
      </c>
      <c r="H3209">
        <v>0.25145787251156243</v>
      </c>
      <c r="I3209">
        <v>12093</v>
      </c>
      <c r="J3209">
        <v>9946</v>
      </c>
      <c r="K3209">
        <v>2454</v>
      </c>
      <c r="L3209">
        <v>47</v>
      </c>
      <c r="M3209">
        <v>2501</v>
      </c>
      <c r="N3209">
        <v>19104</v>
      </c>
      <c r="O3209" t="s">
        <v>130</v>
      </c>
      <c r="P3209" t="s">
        <v>50</v>
      </c>
      <c r="Q3209" t="s">
        <v>51</v>
      </c>
      <c r="V3209">
        <v>379032672</v>
      </c>
      <c r="W3209">
        <v>297167008</v>
      </c>
      <c r="Y3209">
        <v>1724000</v>
      </c>
      <c r="Z3209">
        <v>79251000</v>
      </c>
      <c r="AA3209">
        <v>29567000</v>
      </c>
      <c r="AB3209">
        <v>28352000</v>
      </c>
      <c r="AC3209">
        <v>18214000</v>
      </c>
      <c r="AF3209">
        <v>650990016</v>
      </c>
      <c r="AG3209">
        <v>180093136</v>
      </c>
      <c r="AH3209">
        <v>84008736</v>
      </c>
      <c r="AI3209">
        <v>11514602</v>
      </c>
      <c r="AJ3209">
        <v>95523336</v>
      </c>
      <c r="AK3209">
        <v>140116784</v>
      </c>
      <c r="AL3209">
        <v>35084860</v>
      </c>
      <c r="AM3209">
        <v>584131008</v>
      </c>
      <c r="AN3209">
        <v>260483520</v>
      </c>
      <c r="AO3209">
        <v>59589168</v>
      </c>
      <c r="AP3209">
        <v>497918016</v>
      </c>
      <c r="AQ3209">
        <v>515108000</v>
      </c>
      <c r="AR3209">
        <v>650990016</v>
      </c>
      <c r="AS3209">
        <v>584131008</v>
      </c>
      <c r="AT3209">
        <v>1270</v>
      </c>
      <c r="AU3209">
        <v>0.59799999999999998</v>
      </c>
      <c r="AW3209">
        <v>0.29270400000000002</v>
      </c>
      <c r="AX3209">
        <v>0.469443</v>
      </c>
      <c r="AY3209">
        <v>7.0086300000000004E-2</v>
      </c>
      <c r="AZ3209">
        <v>55000</v>
      </c>
    </row>
    <row r="3210" spans="1:52">
      <c r="A3210">
        <v>2006</v>
      </c>
      <c r="B3210">
        <v>212054</v>
      </c>
      <c r="C3210" t="s">
        <v>458</v>
      </c>
      <c r="D3210" t="s">
        <v>455</v>
      </c>
      <c r="E3210">
        <f t="shared" si="50"/>
        <v>1</v>
      </c>
      <c r="F3210">
        <f>IF(ISNA(VLOOKUP(B3210,criteria!$U$2:$U$174,1,0)),0,1)</f>
        <v>1</v>
      </c>
      <c r="G3210">
        <v>0.7665469471523858</v>
      </c>
      <c r="H3210">
        <v>0.31668340026773761</v>
      </c>
      <c r="I3210">
        <v>15592</v>
      </c>
      <c r="J3210">
        <v>11952</v>
      </c>
      <c r="K3210">
        <v>3168</v>
      </c>
      <c r="L3210">
        <v>617</v>
      </c>
      <c r="M3210">
        <v>3785</v>
      </c>
      <c r="V3210">
        <v>424312992</v>
      </c>
      <c r="W3210">
        <v>333011008</v>
      </c>
      <c r="Y3210">
        <v>630000</v>
      </c>
      <c r="Z3210">
        <v>80077000</v>
      </c>
      <c r="AA3210">
        <v>28564000</v>
      </c>
      <c r="AB3210">
        <v>36347000</v>
      </c>
      <c r="AC3210">
        <v>12503000</v>
      </c>
      <c r="AF3210">
        <v>754836992</v>
      </c>
      <c r="AG3210">
        <v>204303104</v>
      </c>
      <c r="AH3210">
        <v>90122744</v>
      </c>
      <c r="AI3210">
        <v>9373440</v>
      </c>
      <c r="AJ3210">
        <v>99496184</v>
      </c>
      <c r="AK3210">
        <v>145284464</v>
      </c>
      <c r="AL3210">
        <v>39656176</v>
      </c>
      <c r="AM3210">
        <v>633985024</v>
      </c>
      <c r="AN3210">
        <v>283191488</v>
      </c>
      <c r="AO3210">
        <v>64495432</v>
      </c>
      <c r="AP3210">
        <v>515108000</v>
      </c>
      <c r="AQ3210">
        <v>628467008</v>
      </c>
      <c r="AR3210">
        <v>754836992</v>
      </c>
      <c r="AS3210">
        <v>633985024</v>
      </c>
      <c r="AT3210">
        <v>1244</v>
      </c>
      <c r="AU3210">
        <v>0.64300000000000002</v>
      </c>
      <c r="AW3210">
        <v>0.29627199999999998</v>
      </c>
      <c r="AX3210">
        <v>0.50250099999999998</v>
      </c>
      <c r="AY3210">
        <v>7.6004500000000003E-2</v>
      </c>
      <c r="AZ3210">
        <v>54331</v>
      </c>
    </row>
    <row r="3211" spans="1:52">
      <c r="A3211">
        <v>2007</v>
      </c>
      <c r="B3211">
        <v>212054</v>
      </c>
      <c r="C3211" t="s">
        <v>458</v>
      </c>
      <c r="D3211" t="s">
        <v>455</v>
      </c>
      <c r="E3211">
        <f t="shared" si="50"/>
        <v>1</v>
      </c>
      <c r="F3211">
        <f>IF(ISNA(VLOOKUP(B3211,criteria!$U$2:$U$174,1,0)),0,1)</f>
        <v>1</v>
      </c>
      <c r="G3211">
        <v>0.7171992648366633</v>
      </c>
      <c r="H3211">
        <v>0.20252955278168142</v>
      </c>
      <c r="I3211">
        <v>16867</v>
      </c>
      <c r="J3211">
        <v>12097</v>
      </c>
      <c r="K3211">
        <v>2402</v>
      </c>
      <c r="L3211">
        <v>48</v>
      </c>
      <c r="M3211">
        <v>2450</v>
      </c>
      <c r="N3211">
        <v>19104</v>
      </c>
      <c r="O3211" t="s">
        <v>130</v>
      </c>
      <c r="P3211" t="s">
        <v>50</v>
      </c>
      <c r="Q3211" t="s">
        <v>54</v>
      </c>
      <c r="V3211">
        <v>472009664</v>
      </c>
      <c r="W3211">
        <v>360872992</v>
      </c>
      <c r="Y3211">
        <v>1016000</v>
      </c>
      <c r="Z3211">
        <v>77710000</v>
      </c>
      <c r="AA3211">
        <v>30990000</v>
      </c>
      <c r="AB3211">
        <v>58509000</v>
      </c>
      <c r="AC3211">
        <v>14952000</v>
      </c>
      <c r="AF3211">
        <v>632476032</v>
      </c>
      <c r="AG3211">
        <v>229687744</v>
      </c>
      <c r="AH3211">
        <v>94527304</v>
      </c>
      <c r="AI3211">
        <v>8467845</v>
      </c>
      <c r="AJ3211">
        <v>102995152</v>
      </c>
      <c r="AK3211">
        <v>159917616</v>
      </c>
      <c r="AL3211">
        <v>42806944</v>
      </c>
      <c r="AM3211">
        <v>687148032</v>
      </c>
      <c r="AN3211">
        <v>310941120</v>
      </c>
      <c r="AO3211">
        <v>68769880</v>
      </c>
      <c r="AP3211">
        <v>628467008</v>
      </c>
      <c r="AQ3211">
        <v>547921984</v>
      </c>
      <c r="AR3211">
        <v>632476032</v>
      </c>
      <c r="AS3211">
        <v>687148032</v>
      </c>
      <c r="AT3211">
        <v>1204</v>
      </c>
      <c r="AU3211">
        <v>0.622</v>
      </c>
      <c r="AW3211">
        <v>0.323324</v>
      </c>
      <c r="AX3211">
        <v>0.52224300000000001</v>
      </c>
      <c r="AY3211">
        <v>7.99174E-2</v>
      </c>
      <c r="AZ3211">
        <v>52127.5</v>
      </c>
    </row>
    <row r="3212" spans="1:52">
      <c r="A3212">
        <v>2008</v>
      </c>
      <c r="B3212">
        <v>212054</v>
      </c>
      <c r="C3212" t="s">
        <v>458</v>
      </c>
      <c r="D3212" t="s">
        <v>455</v>
      </c>
      <c r="E3212">
        <f t="shared" si="50"/>
        <v>1</v>
      </c>
      <c r="F3212">
        <f>IF(ISNA(VLOOKUP(B3212,criteria!$U$2:$U$174,1,0)),0,1)</f>
        <v>1</v>
      </c>
      <c r="G3212">
        <v>0.68150461452409805</v>
      </c>
      <c r="H3212">
        <v>0.17625333424526365</v>
      </c>
      <c r="I3212">
        <v>21454</v>
      </c>
      <c r="J3212">
        <v>14621</v>
      </c>
      <c r="K3212">
        <v>2563</v>
      </c>
      <c r="L3212">
        <v>14</v>
      </c>
      <c r="M3212">
        <v>2577</v>
      </c>
      <c r="N3212">
        <v>19104</v>
      </c>
      <c r="O3212" t="s">
        <v>130</v>
      </c>
      <c r="P3212" t="s">
        <v>50</v>
      </c>
      <c r="Q3212" t="s">
        <v>54</v>
      </c>
      <c r="V3212">
        <v>533766528</v>
      </c>
      <c r="W3212">
        <v>405097984</v>
      </c>
      <c r="Y3212">
        <v>745000</v>
      </c>
      <c r="Z3212">
        <v>80504000</v>
      </c>
      <c r="AA3212">
        <v>27649000</v>
      </c>
      <c r="AB3212">
        <v>70344000</v>
      </c>
      <c r="AC3212">
        <v>17052000</v>
      </c>
      <c r="AF3212">
        <v>631459968</v>
      </c>
      <c r="AG3212">
        <v>244678624</v>
      </c>
      <c r="AH3212">
        <v>96590816</v>
      </c>
      <c r="AI3212">
        <v>8281874</v>
      </c>
      <c r="AJ3212">
        <v>104872688</v>
      </c>
      <c r="AK3212">
        <v>174709968</v>
      </c>
      <c r="AL3212">
        <v>46051984</v>
      </c>
      <c r="AM3212">
        <v>746243008</v>
      </c>
      <c r="AN3212">
        <v>333299328</v>
      </c>
      <c r="AO3212">
        <v>84545584</v>
      </c>
      <c r="AP3212">
        <v>547921984</v>
      </c>
      <c r="AQ3212">
        <v>408227008</v>
      </c>
      <c r="AR3212">
        <v>631459968</v>
      </c>
      <c r="AS3212">
        <v>746243008</v>
      </c>
      <c r="AT3212">
        <v>1310</v>
      </c>
      <c r="AU3212">
        <v>0.66200000000000003</v>
      </c>
      <c r="AW3212">
        <v>0.30079499999999998</v>
      </c>
      <c r="AX3212">
        <v>0.51128799999999996</v>
      </c>
      <c r="AY3212">
        <v>8.1081100000000003E-2</v>
      </c>
      <c r="AZ3212">
        <v>60407</v>
      </c>
    </row>
    <row r="3213" spans="1:52">
      <c r="A3213">
        <v>2009</v>
      </c>
      <c r="B3213">
        <v>212054</v>
      </c>
      <c r="C3213" t="s">
        <v>458</v>
      </c>
      <c r="D3213" t="s">
        <v>455</v>
      </c>
      <c r="E3213">
        <f t="shared" si="50"/>
        <v>1</v>
      </c>
      <c r="F3213">
        <f>IF(ISNA(VLOOKUP(B3213,criteria!$U$2:$U$174,1,0)),0,1)</f>
        <v>1</v>
      </c>
      <c r="G3213">
        <v>0.54558465362693653</v>
      </c>
      <c r="H3213">
        <v>0.11192415665700216</v>
      </c>
      <c r="I3213">
        <v>39827</v>
      </c>
      <c r="J3213">
        <v>21729</v>
      </c>
      <c r="K3213">
        <v>2412</v>
      </c>
      <c r="L3213">
        <v>20</v>
      </c>
      <c r="M3213">
        <v>2432</v>
      </c>
      <c r="N3213">
        <v>19104</v>
      </c>
      <c r="O3213" t="s">
        <v>130</v>
      </c>
      <c r="P3213" t="s">
        <v>50</v>
      </c>
      <c r="Q3213" t="s">
        <v>54</v>
      </c>
      <c r="R3213">
        <v>-75.185500000000005</v>
      </c>
      <c r="S3213">
        <v>39.953600000000002</v>
      </c>
      <c r="V3213">
        <v>572230528</v>
      </c>
      <c r="W3213">
        <v>439895008</v>
      </c>
      <c r="Y3213">
        <v>1906000</v>
      </c>
      <c r="Z3213">
        <v>89792000</v>
      </c>
      <c r="AA3213">
        <v>22385000</v>
      </c>
      <c r="AB3213">
        <v>31125000</v>
      </c>
      <c r="AC3213">
        <v>8792000</v>
      </c>
      <c r="AF3213">
        <v>794656000</v>
      </c>
      <c r="AG3213">
        <v>270094400</v>
      </c>
      <c r="AH3213">
        <v>103413384</v>
      </c>
      <c r="AI3213">
        <v>9888520</v>
      </c>
      <c r="AJ3213">
        <v>113301904</v>
      </c>
      <c r="AK3213">
        <v>179070000</v>
      </c>
      <c r="AL3213">
        <v>49528508</v>
      </c>
      <c r="AM3213">
        <v>782339968</v>
      </c>
      <c r="AN3213">
        <v>369211744</v>
      </c>
      <c r="AO3213">
        <v>88939200</v>
      </c>
      <c r="AP3213">
        <v>408227008</v>
      </c>
      <c r="AQ3213">
        <v>427023008</v>
      </c>
      <c r="AR3213">
        <v>794656000</v>
      </c>
      <c r="AS3213">
        <v>782339968</v>
      </c>
      <c r="AT3213">
        <v>1402</v>
      </c>
      <c r="AU3213">
        <v>0.67800000000000005</v>
      </c>
      <c r="AW3213">
        <v>0.28348400000000001</v>
      </c>
      <c r="AX3213">
        <v>0.50961400000000001</v>
      </c>
      <c r="AY3213">
        <v>8.7263800000000002E-2</v>
      </c>
      <c r="AZ3213">
        <v>65290</v>
      </c>
    </row>
    <row r="3214" spans="1:52">
      <c r="A3214">
        <v>2010</v>
      </c>
      <c r="B3214">
        <v>212054</v>
      </c>
      <c r="C3214" t="s">
        <v>458</v>
      </c>
      <c r="D3214" t="s">
        <v>455</v>
      </c>
      <c r="E3214">
        <f t="shared" si="50"/>
        <v>1</v>
      </c>
      <c r="F3214">
        <f>IF(ISNA(VLOOKUP(B3214,criteria!$U$2:$U$174,1,0)),0,1)</f>
        <v>1</v>
      </c>
      <c r="G3214">
        <v>0.55059731516072086</v>
      </c>
      <c r="H3214">
        <v>0.10665821652251715</v>
      </c>
      <c r="I3214">
        <v>48718</v>
      </c>
      <c r="J3214">
        <v>26824</v>
      </c>
      <c r="K3214">
        <v>2816</v>
      </c>
      <c r="L3214">
        <v>45</v>
      </c>
      <c r="M3214">
        <v>2861</v>
      </c>
      <c r="V3214">
        <v>630400256</v>
      </c>
      <c r="W3214">
        <v>485863008</v>
      </c>
      <c r="Y3214">
        <v>1907000</v>
      </c>
      <c r="Z3214">
        <v>93487000</v>
      </c>
      <c r="AA3214">
        <v>41838000</v>
      </c>
      <c r="AB3214">
        <v>95744000</v>
      </c>
      <c r="AC3214">
        <v>11874000</v>
      </c>
      <c r="AF3214">
        <v>987876992</v>
      </c>
      <c r="AG3214">
        <v>283343872</v>
      </c>
      <c r="AH3214">
        <v>105906608</v>
      </c>
      <c r="AI3214">
        <v>9154504</v>
      </c>
      <c r="AJ3214">
        <v>115061112</v>
      </c>
      <c r="AK3214">
        <v>186979632</v>
      </c>
      <c r="AL3214">
        <v>51290376</v>
      </c>
      <c r="AM3214">
        <v>821483008</v>
      </c>
      <c r="AN3214">
        <v>393443488</v>
      </c>
      <c r="AO3214">
        <v>90907632</v>
      </c>
      <c r="AP3214">
        <v>427023008</v>
      </c>
      <c r="AQ3214">
        <v>525211008</v>
      </c>
      <c r="AR3214">
        <v>987876992</v>
      </c>
      <c r="AS3214">
        <v>821483008</v>
      </c>
      <c r="AT3214">
        <v>1600</v>
      </c>
      <c r="AU3214">
        <v>0.68200000000000005</v>
      </c>
      <c r="AW3214">
        <v>0.28039700000000001</v>
      </c>
      <c r="AX3214">
        <v>0.52465899999999999</v>
      </c>
      <c r="AY3214">
        <v>8.6383399999999999E-2</v>
      </c>
      <c r="AZ3214">
        <v>63371.5</v>
      </c>
    </row>
    <row r="3215" spans="1:52">
      <c r="A3215">
        <v>2011</v>
      </c>
      <c r="B3215">
        <v>212054</v>
      </c>
      <c r="C3215" t="s">
        <v>458</v>
      </c>
      <c r="D3215" t="s">
        <v>455</v>
      </c>
      <c r="E3215">
        <f t="shared" si="50"/>
        <v>1</v>
      </c>
      <c r="F3215">
        <f>IF(ISNA(VLOOKUP(B3215,criteria!$U$2:$U$174,1,0)),0,1)</f>
        <v>1</v>
      </c>
      <c r="G3215">
        <v>0.57504643962848301</v>
      </c>
      <c r="H3215">
        <v>0.11270234377804099</v>
      </c>
      <c r="I3215">
        <v>48450</v>
      </c>
      <c r="J3215">
        <v>27861</v>
      </c>
      <c r="K3215">
        <v>3127</v>
      </c>
      <c r="L3215">
        <v>13</v>
      </c>
      <c r="M3215">
        <v>3140</v>
      </c>
      <c r="T3215">
        <v>3.5999999999999997E-2</v>
      </c>
      <c r="U3215">
        <v>4229</v>
      </c>
      <c r="V3215">
        <v>697171008</v>
      </c>
      <c r="W3215">
        <v>533657984</v>
      </c>
      <c r="Y3215">
        <v>1389000</v>
      </c>
      <c r="Z3215">
        <v>96528000</v>
      </c>
      <c r="AA3215">
        <v>14400000</v>
      </c>
      <c r="AB3215">
        <v>64487000</v>
      </c>
      <c r="AC3215">
        <v>15442000</v>
      </c>
      <c r="AF3215">
        <v>961916032</v>
      </c>
      <c r="AG3215">
        <v>299419008</v>
      </c>
      <c r="AH3215">
        <v>119210520</v>
      </c>
      <c r="AI3215">
        <v>10851301</v>
      </c>
      <c r="AJ3215">
        <v>130061824</v>
      </c>
      <c r="AK3215">
        <v>186597584</v>
      </c>
      <c r="AL3215">
        <v>52733260</v>
      </c>
      <c r="AM3215">
        <v>867745024</v>
      </c>
      <c r="AN3215">
        <v>405941600</v>
      </c>
      <c r="AO3215">
        <v>91522040</v>
      </c>
      <c r="AP3215">
        <v>525211008</v>
      </c>
      <c r="AQ3215">
        <v>555380992</v>
      </c>
      <c r="AR3215">
        <v>961916032</v>
      </c>
      <c r="AS3215">
        <v>867745024</v>
      </c>
      <c r="AT3215">
        <v>1474</v>
      </c>
      <c r="AU3215">
        <v>0.65300000000000002</v>
      </c>
      <c r="AW3215">
        <v>0.27673399999999998</v>
      </c>
      <c r="AX3215">
        <v>0.53078000000000003</v>
      </c>
      <c r="AY3215">
        <v>8.8005799999999995E-2</v>
      </c>
      <c r="AZ3215">
        <v>61876.5</v>
      </c>
    </row>
    <row r="3216" spans="1:52">
      <c r="A3216">
        <v>2012</v>
      </c>
      <c r="B3216">
        <v>212054</v>
      </c>
      <c r="C3216" t="s">
        <v>458</v>
      </c>
      <c r="D3216" t="s">
        <v>455</v>
      </c>
      <c r="E3216">
        <f t="shared" si="50"/>
        <v>1</v>
      </c>
      <c r="F3216">
        <f>IF(ISNA(VLOOKUP(B3216,criteria!$U$2:$U$174,1,0)),0,1)</f>
        <v>1</v>
      </c>
      <c r="G3216">
        <v>0.7485832553097127</v>
      </c>
      <c r="H3216">
        <v>0.10256072674609966</v>
      </c>
      <c r="I3216">
        <v>40586</v>
      </c>
      <c r="J3216">
        <v>30382</v>
      </c>
      <c r="K3216">
        <v>3104</v>
      </c>
      <c r="L3216">
        <v>12</v>
      </c>
      <c r="M3216">
        <v>3116</v>
      </c>
      <c r="N3216">
        <v>19104</v>
      </c>
      <c r="O3216" t="s">
        <v>130</v>
      </c>
      <c r="P3216" t="s">
        <v>50</v>
      </c>
      <c r="Q3216" t="s">
        <v>54</v>
      </c>
      <c r="R3216">
        <v>-75.188699999999997</v>
      </c>
      <c r="S3216">
        <v>39.954900000000002</v>
      </c>
      <c r="T3216">
        <v>4.2999999999999997E-2</v>
      </c>
      <c r="U3216">
        <v>4785</v>
      </c>
      <c r="V3216">
        <v>757635200</v>
      </c>
      <c r="W3216">
        <v>571078976</v>
      </c>
      <c r="Y3216">
        <v>1655000</v>
      </c>
      <c r="Z3216">
        <v>85022000</v>
      </c>
      <c r="AA3216">
        <v>15681000</v>
      </c>
      <c r="AB3216">
        <v>67882000</v>
      </c>
      <c r="AC3216">
        <v>15209000</v>
      </c>
      <c r="AF3216">
        <v>999379968</v>
      </c>
      <c r="AG3216">
        <v>325782400</v>
      </c>
      <c r="AH3216">
        <v>113180200</v>
      </c>
      <c r="AI3216">
        <v>10110005</v>
      </c>
      <c r="AJ3216">
        <v>123290208</v>
      </c>
      <c r="AK3216">
        <v>193516640</v>
      </c>
      <c r="AL3216">
        <v>56532440</v>
      </c>
      <c r="AM3216">
        <v>891846976</v>
      </c>
      <c r="AN3216">
        <v>429556192</v>
      </c>
      <c r="AO3216">
        <v>92147136</v>
      </c>
      <c r="AP3216">
        <v>555380992</v>
      </c>
      <c r="AQ3216">
        <v>586937984</v>
      </c>
      <c r="AR3216">
        <v>999379968</v>
      </c>
      <c r="AS3216">
        <v>891846976</v>
      </c>
      <c r="AT3216">
        <v>1571</v>
      </c>
      <c r="AU3216">
        <v>0.69499999999999995</v>
      </c>
      <c r="AW3216">
        <v>0.29404799999999998</v>
      </c>
      <c r="AX3216">
        <v>0.52055799999999997</v>
      </c>
      <c r="AY3216">
        <v>9.0396299999999999E-2</v>
      </c>
      <c r="AZ3216">
        <v>62373</v>
      </c>
    </row>
    <row r="3217" spans="1:52">
      <c r="A3217">
        <v>2013</v>
      </c>
      <c r="B3217">
        <v>212054</v>
      </c>
      <c r="C3217" t="s">
        <v>458</v>
      </c>
      <c r="D3217" t="s">
        <v>455</v>
      </c>
      <c r="E3217">
        <f t="shared" si="50"/>
        <v>1</v>
      </c>
      <c r="F3217">
        <f>IF(ISNA(VLOOKUP(B3217,criteria!$U$2:$U$174,1,0)),0,1)</f>
        <v>1</v>
      </c>
      <c r="G3217">
        <v>0.81499601774945951</v>
      </c>
      <c r="H3217">
        <v>8.4880636604774531E-2</v>
      </c>
      <c r="I3217">
        <v>43945</v>
      </c>
      <c r="J3217">
        <v>35815</v>
      </c>
      <c r="K3217">
        <v>3022</v>
      </c>
      <c r="L3217">
        <v>18</v>
      </c>
      <c r="M3217">
        <v>3040</v>
      </c>
      <c r="T3217">
        <v>3.5000000000000003E-2</v>
      </c>
      <c r="U3217">
        <v>5601</v>
      </c>
      <c r="V3217">
        <v>800841920</v>
      </c>
      <c r="W3217">
        <v>599585984</v>
      </c>
      <c r="Y3217">
        <v>2016000</v>
      </c>
      <c r="Z3217">
        <v>83554000</v>
      </c>
      <c r="AA3217">
        <v>16629000</v>
      </c>
      <c r="AB3217">
        <v>54638000</v>
      </c>
      <c r="AC3217">
        <v>18930000</v>
      </c>
      <c r="AF3217">
        <v>1070177984</v>
      </c>
      <c r="AG3217">
        <v>380208224</v>
      </c>
      <c r="AH3217">
        <v>119649184</v>
      </c>
      <c r="AI3217">
        <v>10088630</v>
      </c>
      <c r="AJ3217">
        <v>129737816</v>
      </c>
      <c r="AK3217">
        <v>190145648</v>
      </c>
      <c r="AL3217">
        <v>60452448</v>
      </c>
      <c r="AM3217">
        <v>976654016</v>
      </c>
      <c r="AN3217">
        <v>448683200</v>
      </c>
      <c r="AO3217">
        <v>94648056</v>
      </c>
      <c r="AP3217">
        <v>586937984</v>
      </c>
      <c r="AQ3217">
        <v>660150016</v>
      </c>
      <c r="AR3217">
        <v>1070177984</v>
      </c>
      <c r="AS3217">
        <v>976654016</v>
      </c>
      <c r="AT3217">
        <v>1618</v>
      </c>
      <c r="AU3217">
        <v>0.67400000000000004</v>
      </c>
      <c r="AW3217">
        <v>0.30274800000000002</v>
      </c>
      <c r="AX3217">
        <v>0.52210999999999996</v>
      </c>
      <c r="AY3217">
        <v>8.7176199999999995E-2</v>
      </c>
      <c r="AZ3217">
        <v>60379</v>
      </c>
    </row>
    <row r="3218" spans="1:52">
      <c r="A3218">
        <v>2014</v>
      </c>
      <c r="B3218">
        <v>212054</v>
      </c>
      <c r="C3218" t="s">
        <v>458</v>
      </c>
      <c r="D3218" t="s">
        <v>455</v>
      </c>
      <c r="E3218">
        <f t="shared" si="50"/>
        <v>1</v>
      </c>
      <c r="F3218">
        <f>IF(ISNA(VLOOKUP(B3218,criteria!$U$2:$U$174,1,0)),0,1)</f>
        <v>1</v>
      </c>
      <c r="G3218">
        <v>0.76011542431071888</v>
      </c>
      <c r="H3218">
        <v>8.1135003325205055E-2</v>
      </c>
      <c r="I3218">
        <v>47477</v>
      </c>
      <c r="J3218">
        <v>36088</v>
      </c>
      <c r="K3218">
        <v>2925</v>
      </c>
      <c r="L3218">
        <v>3</v>
      </c>
      <c r="M3218">
        <v>2928</v>
      </c>
      <c r="T3218">
        <v>3.1E-2</v>
      </c>
      <c r="U3218">
        <v>5700</v>
      </c>
      <c r="V3218">
        <v>871042624</v>
      </c>
      <c r="W3218">
        <v>627932992</v>
      </c>
      <c r="Y3218">
        <v>1564000</v>
      </c>
      <c r="Z3218">
        <v>81295000</v>
      </c>
      <c r="AA3218">
        <v>14560000</v>
      </c>
      <c r="AB3218">
        <v>83487000</v>
      </c>
      <c r="AC3218">
        <v>44892000</v>
      </c>
      <c r="AF3218">
        <v>1054721024</v>
      </c>
      <c r="AG3218">
        <v>383183776</v>
      </c>
      <c r="AH3218">
        <v>106227536</v>
      </c>
      <c r="AI3218">
        <v>9602389</v>
      </c>
      <c r="AJ3218">
        <v>115829928</v>
      </c>
      <c r="AK3218">
        <v>194538464</v>
      </c>
      <c r="AL3218">
        <v>61168012</v>
      </c>
      <c r="AM3218">
        <v>991481984</v>
      </c>
      <c r="AN3218">
        <v>481429824</v>
      </c>
      <c r="AO3218">
        <v>130254480</v>
      </c>
      <c r="AP3218">
        <v>660150016</v>
      </c>
      <c r="AQ3218">
        <v>668385984</v>
      </c>
      <c r="AR3218">
        <v>1054721024</v>
      </c>
      <c r="AS3218">
        <v>991481984</v>
      </c>
      <c r="AT3218">
        <v>1543</v>
      </c>
      <c r="AU3218">
        <v>0.68</v>
      </c>
      <c r="AW3218">
        <v>0.291825</v>
      </c>
      <c r="AX3218">
        <v>0.53219700000000003</v>
      </c>
      <c r="AY3218">
        <v>8.7836800000000007E-2</v>
      </c>
      <c r="AZ3218">
        <v>58381</v>
      </c>
    </row>
    <row r="3219" spans="1:52">
      <c r="A3219">
        <v>2015</v>
      </c>
      <c r="B3219">
        <v>212054</v>
      </c>
      <c r="C3219" t="s">
        <v>458</v>
      </c>
      <c r="D3219" t="s">
        <v>455</v>
      </c>
      <c r="E3219">
        <f t="shared" si="50"/>
        <v>1</v>
      </c>
      <c r="F3219">
        <f>IF(ISNA(VLOOKUP(B3219,criteria!$U$2:$U$174,1,0)),0,1)</f>
        <v>1</v>
      </c>
      <c r="G3219">
        <v>0.74743540703133149</v>
      </c>
      <c r="H3219">
        <v>0.1270121894482181</v>
      </c>
      <c r="I3219">
        <v>28757</v>
      </c>
      <c r="J3219">
        <v>21494</v>
      </c>
      <c r="K3219">
        <v>2720</v>
      </c>
      <c r="L3219">
        <v>10</v>
      </c>
      <c r="M3219">
        <v>2730</v>
      </c>
      <c r="T3219">
        <v>3.1E-2</v>
      </c>
      <c r="U3219">
        <v>5849</v>
      </c>
      <c r="V3219">
        <v>888563968</v>
      </c>
      <c r="W3219">
        <v>618980992</v>
      </c>
      <c r="Y3219">
        <v>3001000</v>
      </c>
      <c r="Z3219">
        <v>79206000</v>
      </c>
      <c r="AA3219">
        <v>22946000</v>
      </c>
      <c r="AB3219">
        <v>66587000</v>
      </c>
      <c r="AC3219">
        <v>75239000</v>
      </c>
      <c r="AF3219">
        <v>1027688000</v>
      </c>
      <c r="AG3219">
        <v>362951040</v>
      </c>
      <c r="AH3219">
        <v>143687520</v>
      </c>
      <c r="AI3219">
        <v>5389041</v>
      </c>
      <c r="AJ3219">
        <v>149076560</v>
      </c>
      <c r="AK3219">
        <v>173304400</v>
      </c>
      <c r="AL3219">
        <v>62356380</v>
      </c>
      <c r="AM3219">
        <v>1006803968</v>
      </c>
      <c r="AN3219">
        <v>493353632</v>
      </c>
      <c r="AO3219">
        <v>140838224</v>
      </c>
      <c r="AP3219">
        <v>668385984</v>
      </c>
      <c r="AQ3219">
        <v>650252032</v>
      </c>
      <c r="AR3219">
        <v>1027688000</v>
      </c>
      <c r="AS3219">
        <v>1006803968</v>
      </c>
      <c r="AT3219">
        <v>1881</v>
      </c>
      <c r="AU3219">
        <v>0.69799999999999995</v>
      </c>
      <c r="AW3219">
        <v>0.28214899999999998</v>
      </c>
      <c r="AX3219">
        <v>0.55174100000000004</v>
      </c>
      <c r="AY3219">
        <v>7.9637600000000003E-2</v>
      </c>
      <c r="AZ3219">
        <v>56104</v>
      </c>
    </row>
    <row r="3220" spans="1:52">
      <c r="A3220">
        <v>2016</v>
      </c>
      <c r="B3220">
        <v>212054</v>
      </c>
      <c r="C3220" t="s">
        <v>458</v>
      </c>
      <c r="D3220" t="s">
        <v>455</v>
      </c>
      <c r="E3220">
        <f t="shared" si="50"/>
        <v>1</v>
      </c>
      <c r="F3220">
        <f>IF(ISNA(VLOOKUP(B3220,criteria!$U$2:$U$174,1,0)),0,1)</f>
        <v>1</v>
      </c>
      <c r="G3220">
        <v>0.74646011495864295</v>
      </c>
      <c r="H3220">
        <v>0.10925908536012771</v>
      </c>
      <c r="I3220">
        <v>28532</v>
      </c>
      <c r="J3220">
        <v>21298</v>
      </c>
      <c r="K3220">
        <v>2324</v>
      </c>
      <c r="L3220">
        <v>3</v>
      </c>
      <c r="M3220">
        <v>2327</v>
      </c>
      <c r="T3220">
        <v>2.9000000000000001E-2</v>
      </c>
      <c r="U3220">
        <v>5829</v>
      </c>
      <c r="V3220">
        <v>878879104</v>
      </c>
      <c r="W3220">
        <v>599916992</v>
      </c>
      <c r="Y3220">
        <v>3062276</v>
      </c>
      <c r="Z3220">
        <v>89971232</v>
      </c>
      <c r="AA3220">
        <v>14949233</v>
      </c>
      <c r="AB3220">
        <v>45405000</v>
      </c>
      <c r="AC3220">
        <v>36712532</v>
      </c>
      <c r="AF3220">
        <v>1042372992</v>
      </c>
      <c r="AG3220">
        <v>349770304</v>
      </c>
      <c r="AH3220">
        <v>157225904</v>
      </c>
      <c r="AI3220">
        <v>3356639</v>
      </c>
      <c r="AJ3220">
        <v>160582544</v>
      </c>
      <c r="AK3220">
        <v>184628992</v>
      </c>
      <c r="AL3220">
        <v>79020632</v>
      </c>
      <c r="AM3220">
        <v>1035046976</v>
      </c>
      <c r="AN3220">
        <v>479501280</v>
      </c>
      <c r="AO3220">
        <v>135843040</v>
      </c>
      <c r="AP3220">
        <v>650252032</v>
      </c>
      <c r="AQ3220">
        <v>707649984</v>
      </c>
      <c r="AR3220">
        <v>1042372992</v>
      </c>
      <c r="AS3220">
        <v>1035046976</v>
      </c>
      <c r="AT3220">
        <v>2149</v>
      </c>
      <c r="AU3220">
        <v>0.70899999999999996</v>
      </c>
      <c r="AW3220">
        <v>0.28115400000000002</v>
      </c>
      <c r="AX3220">
        <v>0.56804299999999996</v>
      </c>
      <c r="AY3220">
        <v>7.1865399999999996E-2</v>
      </c>
      <c r="AZ3220">
        <v>52511</v>
      </c>
    </row>
    <row r="3221" spans="1:52">
      <c r="A3221">
        <v>2017</v>
      </c>
      <c r="B3221">
        <v>212054</v>
      </c>
      <c r="C3221" t="s">
        <v>458</v>
      </c>
      <c r="D3221" t="s">
        <v>455</v>
      </c>
      <c r="E3221">
        <f t="shared" si="50"/>
        <v>1</v>
      </c>
      <c r="F3221">
        <f>IF(ISNA(VLOOKUP(B3221,criteria!$U$2:$U$174,1,0)),0,1)</f>
        <v>1</v>
      </c>
      <c r="G3221">
        <v>0.7903633935474802</v>
      </c>
      <c r="H3221">
        <v>0.14558228467250656</v>
      </c>
      <c r="I3221">
        <v>28454</v>
      </c>
      <c r="J3221">
        <v>22489</v>
      </c>
      <c r="K3221">
        <v>3268</v>
      </c>
      <c r="L3221">
        <v>6</v>
      </c>
      <c r="M3221">
        <v>3274</v>
      </c>
      <c r="T3221">
        <v>0.03</v>
      </c>
      <c r="U3221">
        <v>5766</v>
      </c>
      <c r="V3221">
        <v>917977664</v>
      </c>
      <c r="W3221">
        <v>603814976</v>
      </c>
      <c r="Y3221">
        <v>2441000</v>
      </c>
      <c r="Z3221">
        <v>94499000</v>
      </c>
      <c r="AA3221">
        <v>14777000</v>
      </c>
      <c r="AB3221">
        <v>71132000</v>
      </c>
      <c r="AC3221">
        <v>50762000</v>
      </c>
      <c r="AF3221">
        <v>1102256000</v>
      </c>
      <c r="AG3221">
        <v>379864000</v>
      </c>
      <c r="AH3221">
        <v>132377000</v>
      </c>
      <c r="AI3221">
        <v>2472000</v>
      </c>
      <c r="AJ3221">
        <v>134848992</v>
      </c>
      <c r="AK3221">
        <v>182343008</v>
      </c>
      <c r="AL3221">
        <v>78294000</v>
      </c>
      <c r="AM3221">
        <v>1019497984</v>
      </c>
      <c r="AN3221">
        <v>456368992</v>
      </c>
      <c r="AO3221">
        <v>120858000</v>
      </c>
      <c r="AP3221">
        <v>707649984</v>
      </c>
      <c r="AQ3221">
        <v>779761984</v>
      </c>
      <c r="AR3221">
        <v>1102256000</v>
      </c>
      <c r="AS3221">
        <v>1019497984</v>
      </c>
    </row>
    <row r="3222" spans="1:52">
      <c r="A3222">
        <v>1990</v>
      </c>
      <c r="B3222">
        <v>212106</v>
      </c>
      <c r="C3222" t="s">
        <v>547</v>
      </c>
      <c r="D3222" t="s">
        <v>455</v>
      </c>
      <c r="E3222">
        <f t="shared" si="50"/>
        <v>0</v>
      </c>
      <c r="F3222">
        <f>IF(ISNA(VLOOKUP(B3222,criteria!$U$2:$U$174,1,0)),0,1)</f>
        <v>1</v>
      </c>
      <c r="G3222" t="s">
        <v>636</v>
      </c>
      <c r="H3222" t="s">
        <v>636</v>
      </c>
      <c r="N3222">
        <v>15282</v>
      </c>
      <c r="O3222" t="s">
        <v>130</v>
      </c>
      <c r="V3222">
        <v>49312012</v>
      </c>
      <c r="Z3222">
        <v>3239571</v>
      </c>
      <c r="AA3222">
        <v>4376917</v>
      </c>
      <c r="AB3222">
        <v>4993685</v>
      </c>
      <c r="AC3222">
        <v>4465051</v>
      </c>
      <c r="AF3222">
        <v>79055384</v>
      </c>
      <c r="AG3222">
        <v>24360710</v>
      </c>
      <c r="AH3222">
        <v>1603454</v>
      </c>
      <c r="AI3222">
        <v>786273</v>
      </c>
      <c r="AJ3222">
        <v>2389727</v>
      </c>
      <c r="AK3222">
        <v>6636153</v>
      </c>
      <c r="AL3222">
        <v>3661072</v>
      </c>
      <c r="AM3222">
        <v>78305384</v>
      </c>
      <c r="AN3222">
        <v>29452216</v>
      </c>
      <c r="AO3222">
        <v>10342380</v>
      </c>
    </row>
    <row r="3223" spans="1:52">
      <c r="A3223">
        <v>1991</v>
      </c>
      <c r="B3223">
        <v>212106</v>
      </c>
      <c r="C3223" t="s">
        <v>547</v>
      </c>
      <c r="D3223" t="s">
        <v>455</v>
      </c>
      <c r="E3223">
        <f t="shared" si="50"/>
        <v>0</v>
      </c>
      <c r="F3223">
        <f>IF(ISNA(VLOOKUP(B3223,criteria!$U$2:$U$174,1,0)),0,1)</f>
        <v>1</v>
      </c>
      <c r="G3223" t="s">
        <v>636</v>
      </c>
      <c r="H3223" t="s">
        <v>636</v>
      </c>
      <c r="N3223">
        <v>15282</v>
      </c>
      <c r="O3223" t="s">
        <v>130</v>
      </c>
      <c r="V3223">
        <v>56442192</v>
      </c>
      <c r="Z3223">
        <v>4203642</v>
      </c>
      <c r="AA3223">
        <v>5188383</v>
      </c>
      <c r="AB3223">
        <v>5592293</v>
      </c>
      <c r="AC3223">
        <v>3834798</v>
      </c>
      <c r="AF3223">
        <v>89205952</v>
      </c>
      <c r="AG3223">
        <v>26465426</v>
      </c>
      <c r="AH3223">
        <v>2629431</v>
      </c>
      <c r="AI3223">
        <v>864972</v>
      </c>
      <c r="AJ3223">
        <v>3494403</v>
      </c>
      <c r="AK3223">
        <v>8529313</v>
      </c>
      <c r="AL3223">
        <v>4172639</v>
      </c>
      <c r="AM3223">
        <v>88429304</v>
      </c>
      <c r="AN3223">
        <v>33295060</v>
      </c>
      <c r="AO3223">
        <v>10996847</v>
      </c>
    </row>
    <row r="3224" spans="1:52">
      <c r="A3224">
        <v>1992</v>
      </c>
      <c r="B3224">
        <v>212106</v>
      </c>
      <c r="C3224" t="s">
        <v>547</v>
      </c>
      <c r="D3224" t="s">
        <v>455</v>
      </c>
      <c r="E3224">
        <f t="shared" si="50"/>
        <v>0</v>
      </c>
      <c r="F3224">
        <f>IF(ISNA(VLOOKUP(B3224,criteria!$U$2:$U$174,1,0)),0,1)</f>
        <v>1</v>
      </c>
      <c r="G3224" t="s">
        <v>636</v>
      </c>
      <c r="H3224" t="s">
        <v>636</v>
      </c>
      <c r="N3224">
        <v>15282</v>
      </c>
      <c r="O3224" t="s">
        <v>130</v>
      </c>
      <c r="V3224">
        <v>63719788</v>
      </c>
      <c r="Z3224">
        <v>4208515</v>
      </c>
      <c r="AA3224">
        <v>5273902</v>
      </c>
      <c r="AB3224">
        <v>5047015</v>
      </c>
      <c r="AC3224">
        <v>6311722</v>
      </c>
      <c r="AF3224">
        <v>98865608</v>
      </c>
      <c r="AG3224">
        <v>30089054</v>
      </c>
      <c r="AH3224">
        <v>1509560</v>
      </c>
      <c r="AI3224">
        <v>1260978</v>
      </c>
      <c r="AJ3224">
        <v>2770538</v>
      </c>
      <c r="AK3224">
        <v>8898551</v>
      </c>
      <c r="AL3224">
        <v>5025767</v>
      </c>
      <c r="AM3224">
        <v>97766240</v>
      </c>
      <c r="AN3224">
        <v>37894268</v>
      </c>
      <c r="AO3224">
        <v>10439193</v>
      </c>
    </row>
    <row r="3225" spans="1:52">
      <c r="A3225">
        <v>1993</v>
      </c>
      <c r="B3225">
        <v>212106</v>
      </c>
      <c r="C3225" t="s">
        <v>547</v>
      </c>
      <c r="D3225" t="s">
        <v>455</v>
      </c>
      <c r="E3225">
        <f t="shared" si="50"/>
        <v>0</v>
      </c>
      <c r="F3225">
        <f>IF(ISNA(VLOOKUP(B3225,criteria!$U$2:$U$174,1,0)),0,1)</f>
        <v>1</v>
      </c>
      <c r="G3225" t="s">
        <v>636</v>
      </c>
      <c r="H3225" t="s">
        <v>636</v>
      </c>
      <c r="N3225">
        <v>15282</v>
      </c>
      <c r="O3225" t="s">
        <v>130</v>
      </c>
      <c r="V3225">
        <v>74296592</v>
      </c>
      <c r="Y3225">
        <v>29451</v>
      </c>
      <c r="Z3225">
        <v>4271031</v>
      </c>
      <c r="AA3225">
        <v>5623395</v>
      </c>
      <c r="AB3225">
        <v>5336947</v>
      </c>
      <c r="AC3225">
        <v>6975081</v>
      </c>
      <c r="AF3225">
        <v>108266512</v>
      </c>
      <c r="AG3225">
        <v>33397776</v>
      </c>
      <c r="AH3225">
        <v>1603930</v>
      </c>
      <c r="AI3225">
        <v>2053143</v>
      </c>
      <c r="AJ3225">
        <v>3657073</v>
      </c>
      <c r="AK3225">
        <v>9793683</v>
      </c>
      <c r="AL3225">
        <v>5330090</v>
      </c>
      <c r="AM3225">
        <v>108015512</v>
      </c>
      <c r="AN3225">
        <v>41472476</v>
      </c>
      <c r="AO3225">
        <v>11814636</v>
      </c>
    </row>
    <row r="3226" spans="1:52">
      <c r="A3226">
        <v>1994</v>
      </c>
      <c r="B3226">
        <v>212106</v>
      </c>
      <c r="C3226" t="s">
        <v>547</v>
      </c>
      <c r="D3226" t="s">
        <v>455</v>
      </c>
      <c r="E3226">
        <f t="shared" si="50"/>
        <v>0</v>
      </c>
      <c r="F3226">
        <f>IF(ISNA(VLOOKUP(B3226,criteria!$U$2:$U$174,1,0)),0,1)</f>
        <v>1</v>
      </c>
      <c r="G3226" t="s">
        <v>636</v>
      </c>
      <c r="H3226" t="s">
        <v>636</v>
      </c>
      <c r="N3226">
        <v>15282</v>
      </c>
      <c r="O3226" t="s">
        <v>130</v>
      </c>
      <c r="V3226">
        <v>81709136</v>
      </c>
      <c r="Y3226">
        <v>67049</v>
      </c>
      <c r="Z3226">
        <v>3798238</v>
      </c>
      <c r="AA3226">
        <v>6730892</v>
      </c>
      <c r="AB3226">
        <v>5653906</v>
      </c>
      <c r="AC3226">
        <v>7772307</v>
      </c>
      <c r="AF3226">
        <v>120427224</v>
      </c>
      <c r="AG3226">
        <v>34749512</v>
      </c>
      <c r="AH3226">
        <v>1497762</v>
      </c>
      <c r="AI3226">
        <v>2596216</v>
      </c>
      <c r="AJ3226">
        <v>4093978</v>
      </c>
      <c r="AK3226">
        <v>10443510</v>
      </c>
      <c r="AL3226">
        <v>5548004</v>
      </c>
      <c r="AM3226">
        <v>119829680</v>
      </c>
      <c r="AN3226">
        <v>44212860</v>
      </c>
      <c r="AO3226">
        <v>11555488</v>
      </c>
    </row>
    <row r="3227" spans="1:52">
      <c r="A3227">
        <v>1995</v>
      </c>
      <c r="B3227">
        <v>212106</v>
      </c>
      <c r="C3227" t="s">
        <v>547</v>
      </c>
      <c r="D3227" t="s">
        <v>455</v>
      </c>
      <c r="E3227">
        <f t="shared" si="50"/>
        <v>0</v>
      </c>
      <c r="F3227">
        <f>IF(ISNA(VLOOKUP(B3227,criteria!$U$2:$U$174,1,0)),0,1)</f>
        <v>1</v>
      </c>
      <c r="G3227" t="s">
        <v>636</v>
      </c>
      <c r="H3227" t="s">
        <v>636</v>
      </c>
      <c r="N3227">
        <v>15282</v>
      </c>
      <c r="O3227" t="s">
        <v>130</v>
      </c>
      <c r="V3227">
        <v>93721248</v>
      </c>
      <c r="Y3227">
        <v>68853</v>
      </c>
      <c r="Z3227">
        <v>3798405</v>
      </c>
      <c r="AA3227">
        <v>7426787</v>
      </c>
      <c r="AB3227">
        <v>11401999</v>
      </c>
      <c r="AC3227">
        <v>4360171</v>
      </c>
      <c r="AF3227">
        <v>137387280</v>
      </c>
      <c r="AG3227">
        <v>38126716</v>
      </c>
      <c r="AH3227">
        <v>2288852</v>
      </c>
      <c r="AI3227">
        <v>2650112</v>
      </c>
      <c r="AJ3227">
        <v>4938964</v>
      </c>
      <c r="AK3227">
        <v>13314753</v>
      </c>
      <c r="AL3227">
        <v>6266064</v>
      </c>
      <c r="AM3227">
        <v>137387280</v>
      </c>
      <c r="AN3227">
        <v>49689280</v>
      </c>
      <c r="AO3227">
        <v>12591225</v>
      </c>
    </row>
    <row r="3228" spans="1:52">
      <c r="A3228">
        <v>1996</v>
      </c>
      <c r="B3228">
        <v>212106</v>
      </c>
      <c r="C3228" t="s">
        <v>547</v>
      </c>
      <c r="D3228" t="s">
        <v>455</v>
      </c>
      <c r="E3228">
        <f t="shared" si="50"/>
        <v>0</v>
      </c>
      <c r="F3228">
        <f>IF(ISNA(VLOOKUP(B3228,criteria!$U$2:$U$174,1,0)),0,1)</f>
        <v>1</v>
      </c>
      <c r="G3228" t="s">
        <v>636</v>
      </c>
      <c r="H3228" t="s">
        <v>636</v>
      </c>
      <c r="N3228">
        <v>15282</v>
      </c>
      <c r="O3228" t="s">
        <v>130</v>
      </c>
      <c r="V3228">
        <v>104868408</v>
      </c>
      <c r="W3228">
        <v>84144200</v>
      </c>
      <c r="Y3228">
        <v>66216</v>
      </c>
      <c r="Z3228">
        <v>1415937</v>
      </c>
      <c r="AA3228">
        <v>2784814</v>
      </c>
      <c r="AB3228">
        <v>12316113</v>
      </c>
      <c r="AF3228">
        <v>133508264</v>
      </c>
      <c r="AG3228">
        <v>47706864</v>
      </c>
      <c r="AH3228">
        <v>2523677</v>
      </c>
      <c r="AI3228">
        <v>4256144</v>
      </c>
      <c r="AJ3228">
        <v>6779821</v>
      </c>
      <c r="AK3228">
        <v>16115926</v>
      </c>
      <c r="AL3228">
        <v>7406928</v>
      </c>
      <c r="AM3228">
        <v>113970720</v>
      </c>
      <c r="AR3228">
        <v>133508264</v>
      </c>
      <c r="AS3228">
        <v>113970720</v>
      </c>
      <c r="AT3228">
        <v>561</v>
      </c>
      <c r="AU3228">
        <v>0.64500000000000002</v>
      </c>
    </row>
    <row r="3229" spans="1:52">
      <c r="A3229">
        <v>1997</v>
      </c>
      <c r="B3229">
        <v>212106</v>
      </c>
      <c r="C3229" t="s">
        <v>547</v>
      </c>
      <c r="D3229" t="s">
        <v>455</v>
      </c>
      <c r="E3229">
        <f t="shared" si="50"/>
        <v>0</v>
      </c>
      <c r="F3229">
        <f>IF(ISNA(VLOOKUP(B3229,criteria!$U$2:$U$174,1,0)),0,1)</f>
        <v>1</v>
      </c>
      <c r="G3229" t="s">
        <v>636</v>
      </c>
      <c r="H3229" t="s">
        <v>636</v>
      </c>
      <c r="N3229">
        <v>15282</v>
      </c>
      <c r="O3229" t="s">
        <v>130</v>
      </c>
      <c r="V3229">
        <v>88587800</v>
      </c>
      <c r="W3229">
        <v>88540304</v>
      </c>
      <c r="Y3229">
        <v>47498</v>
      </c>
      <c r="Z3229">
        <v>925188</v>
      </c>
      <c r="AA3229">
        <v>3080750</v>
      </c>
      <c r="AB3229">
        <v>15181870</v>
      </c>
      <c r="AC3229">
        <v>4916624</v>
      </c>
      <c r="AF3229">
        <v>144108512</v>
      </c>
      <c r="AG3229">
        <v>51838076</v>
      </c>
      <c r="AH3229">
        <v>1427699</v>
      </c>
      <c r="AI3229">
        <v>4815953</v>
      </c>
      <c r="AJ3229">
        <v>6243652</v>
      </c>
      <c r="AK3229">
        <v>16402103</v>
      </c>
      <c r="AL3229">
        <v>7972696</v>
      </c>
      <c r="AM3229">
        <v>122726784</v>
      </c>
      <c r="AN3229">
        <v>60591520</v>
      </c>
      <c r="AO3229">
        <v>15964480</v>
      </c>
      <c r="AR3229">
        <v>144108512</v>
      </c>
      <c r="AS3229">
        <v>122726784</v>
      </c>
      <c r="AT3229">
        <v>738</v>
      </c>
      <c r="AU3229">
        <v>0.71899999999999997</v>
      </c>
      <c r="AW3229">
        <v>0.14840200000000001</v>
      </c>
      <c r="AX3229">
        <v>0.61552499999999999</v>
      </c>
      <c r="AY3229">
        <v>5.2968000000000001E-2</v>
      </c>
      <c r="AZ3229">
        <v>47766.5</v>
      </c>
    </row>
    <row r="3230" spans="1:52">
      <c r="A3230">
        <v>1998</v>
      </c>
      <c r="B3230">
        <v>212106</v>
      </c>
      <c r="C3230" t="s">
        <v>547</v>
      </c>
      <c r="D3230" t="s">
        <v>455</v>
      </c>
      <c r="E3230">
        <f t="shared" si="50"/>
        <v>0</v>
      </c>
      <c r="F3230">
        <f>IF(ISNA(VLOOKUP(B3230,criteria!$U$2:$U$174,1,0)),0,1)</f>
        <v>1</v>
      </c>
      <c r="G3230" t="s">
        <v>636</v>
      </c>
      <c r="H3230" t="s">
        <v>636</v>
      </c>
      <c r="N3230">
        <v>15282</v>
      </c>
      <c r="O3230" t="s">
        <v>130</v>
      </c>
      <c r="V3230">
        <v>94711224</v>
      </c>
      <c r="W3230">
        <v>94623008</v>
      </c>
      <c r="Y3230">
        <v>88218</v>
      </c>
      <c r="Z3230">
        <v>2769347</v>
      </c>
      <c r="AA3230">
        <v>3148130</v>
      </c>
      <c r="AB3230">
        <v>15540988</v>
      </c>
      <c r="AC3230">
        <v>4847710</v>
      </c>
      <c r="AF3230">
        <v>153578192</v>
      </c>
      <c r="AG3230">
        <v>57618896</v>
      </c>
      <c r="AH3230">
        <v>3622750</v>
      </c>
      <c r="AI3230">
        <v>8021223</v>
      </c>
      <c r="AJ3230">
        <v>11643973</v>
      </c>
      <c r="AK3230">
        <v>16637141</v>
      </c>
      <c r="AL3230">
        <v>8089117</v>
      </c>
      <c r="AM3230">
        <v>135167360</v>
      </c>
      <c r="AN3230">
        <v>64977888</v>
      </c>
      <c r="AO3230">
        <v>16631836</v>
      </c>
      <c r="AR3230">
        <v>153578192</v>
      </c>
      <c r="AS3230">
        <v>135167360</v>
      </c>
      <c r="AT3230">
        <v>681</v>
      </c>
      <c r="AU3230">
        <v>0.70099999999999996</v>
      </c>
      <c r="AW3230">
        <v>0.15629100000000001</v>
      </c>
      <c r="AX3230">
        <v>0.61280400000000002</v>
      </c>
      <c r="AY3230">
        <v>5.2538599999999998E-2</v>
      </c>
      <c r="AZ3230">
        <v>48841</v>
      </c>
    </row>
    <row r="3231" spans="1:52">
      <c r="A3231">
        <v>1999</v>
      </c>
      <c r="B3231">
        <v>212106</v>
      </c>
      <c r="C3231" t="s">
        <v>547</v>
      </c>
      <c r="D3231" t="s">
        <v>455</v>
      </c>
      <c r="E3231">
        <f t="shared" si="50"/>
        <v>0</v>
      </c>
      <c r="F3231">
        <f>IF(ISNA(VLOOKUP(B3231,criteria!$U$2:$U$174,1,0)),0,1)</f>
        <v>1</v>
      </c>
      <c r="G3231" t="s">
        <v>636</v>
      </c>
      <c r="H3231" t="s">
        <v>636</v>
      </c>
      <c r="N3231">
        <v>15282</v>
      </c>
      <c r="O3231" t="s">
        <v>130</v>
      </c>
      <c r="V3231">
        <v>132607768</v>
      </c>
      <c r="W3231">
        <v>104277768</v>
      </c>
      <c r="Y3231">
        <v>693386</v>
      </c>
      <c r="Z3231">
        <v>2866010</v>
      </c>
      <c r="AA3231">
        <v>3987017</v>
      </c>
      <c r="AB3231">
        <v>13550843</v>
      </c>
      <c r="AC3231">
        <v>6418854</v>
      </c>
      <c r="AF3231">
        <v>165153168</v>
      </c>
      <c r="AG3231">
        <v>61227484</v>
      </c>
      <c r="AH3231">
        <v>4110997</v>
      </c>
      <c r="AI3231">
        <v>9604019</v>
      </c>
      <c r="AJ3231">
        <v>13715016</v>
      </c>
      <c r="AK3231">
        <v>18595428</v>
      </c>
      <c r="AL3231">
        <v>8328846</v>
      </c>
      <c r="AM3231">
        <v>143128672</v>
      </c>
      <c r="AN3231">
        <v>69492016</v>
      </c>
      <c r="AO3231">
        <v>17380804</v>
      </c>
      <c r="AR3231">
        <v>165153168</v>
      </c>
      <c r="AS3231">
        <v>143128672</v>
      </c>
      <c r="AT3231">
        <v>810</v>
      </c>
      <c r="AU3231">
        <v>0.73599999999999999</v>
      </c>
      <c r="AW3231">
        <v>0.162771</v>
      </c>
      <c r="AX3231">
        <v>0.59393899999999999</v>
      </c>
      <c r="AY3231">
        <v>5.9740300000000003E-2</v>
      </c>
      <c r="AZ3231">
        <v>50436</v>
      </c>
    </row>
    <row r="3232" spans="1:52">
      <c r="A3232">
        <v>2000</v>
      </c>
      <c r="B3232">
        <v>212106</v>
      </c>
      <c r="C3232" t="s">
        <v>547</v>
      </c>
      <c r="D3232" t="s">
        <v>455</v>
      </c>
      <c r="E3232">
        <f t="shared" si="50"/>
        <v>0</v>
      </c>
      <c r="F3232">
        <f>IF(ISNA(VLOOKUP(B3232,criteria!$U$2:$U$174,1,0)),0,1)</f>
        <v>1</v>
      </c>
      <c r="G3232" t="s">
        <v>636</v>
      </c>
      <c r="H3232" t="s">
        <v>636</v>
      </c>
      <c r="N3232">
        <v>15282</v>
      </c>
      <c r="O3232" t="s">
        <v>130</v>
      </c>
      <c r="V3232">
        <v>139666144</v>
      </c>
      <c r="W3232">
        <v>107873152</v>
      </c>
      <c r="Y3232">
        <v>778691</v>
      </c>
      <c r="Z3232">
        <v>2858626</v>
      </c>
      <c r="AA3232">
        <v>3882555</v>
      </c>
      <c r="AB3232">
        <v>9027914</v>
      </c>
      <c r="AC3232">
        <v>6173890</v>
      </c>
      <c r="AF3232">
        <v>151708672</v>
      </c>
      <c r="AG3232">
        <v>64702348</v>
      </c>
      <c r="AH3232">
        <v>3455777</v>
      </c>
      <c r="AI3232">
        <v>9146250</v>
      </c>
      <c r="AJ3232">
        <v>12602027</v>
      </c>
      <c r="AK3232">
        <v>20426766</v>
      </c>
      <c r="AL3232">
        <v>8277853</v>
      </c>
      <c r="AM3232">
        <v>148277680</v>
      </c>
      <c r="AN3232">
        <v>72969640</v>
      </c>
      <c r="AO3232">
        <v>18460108</v>
      </c>
      <c r="AR3232">
        <v>151708672</v>
      </c>
      <c r="AS3232">
        <v>148277680</v>
      </c>
      <c r="AT3232">
        <v>853</v>
      </c>
      <c r="AU3232">
        <v>0.70199999999999996</v>
      </c>
      <c r="AW3232">
        <v>0.197959</v>
      </c>
      <c r="AX3232">
        <v>0.58857099999999996</v>
      </c>
      <c r="AY3232">
        <v>6.44898E-2</v>
      </c>
      <c r="AZ3232">
        <v>52267.5</v>
      </c>
    </row>
    <row r="3233" spans="1:52">
      <c r="A3233">
        <v>2001</v>
      </c>
      <c r="B3233">
        <v>212106</v>
      </c>
      <c r="C3233" t="s">
        <v>547</v>
      </c>
      <c r="D3233" t="s">
        <v>455</v>
      </c>
      <c r="E3233">
        <f t="shared" si="50"/>
        <v>1</v>
      </c>
      <c r="F3233">
        <f>IF(ISNA(VLOOKUP(B3233,criteria!$U$2:$U$174,1,0)),0,1)</f>
        <v>1</v>
      </c>
      <c r="G3233">
        <v>0.96145269194010829</v>
      </c>
      <c r="H3233">
        <v>0.39463220675944333</v>
      </c>
      <c r="I3233">
        <v>3139</v>
      </c>
      <c r="J3233">
        <v>3018</v>
      </c>
      <c r="K3233">
        <v>1176</v>
      </c>
      <c r="L3233">
        <v>15</v>
      </c>
      <c r="M3233">
        <v>1191</v>
      </c>
      <c r="N3233">
        <v>15282</v>
      </c>
      <c r="O3233" t="s">
        <v>130</v>
      </c>
      <c r="V3233">
        <v>144362240</v>
      </c>
      <c r="W3233">
        <v>111455928</v>
      </c>
      <c r="Y3233">
        <v>928030</v>
      </c>
      <c r="Z3233">
        <v>2762880</v>
      </c>
      <c r="AA3233">
        <v>4734427</v>
      </c>
      <c r="AB3233">
        <v>12979850</v>
      </c>
      <c r="AC3233">
        <v>7394328</v>
      </c>
      <c r="AF3233">
        <v>149252416</v>
      </c>
      <c r="AG3233">
        <v>63729464</v>
      </c>
      <c r="AH3233">
        <v>7421983</v>
      </c>
      <c r="AI3233">
        <v>10922455</v>
      </c>
      <c r="AJ3233">
        <v>18344438</v>
      </c>
      <c r="AK3233">
        <v>20486814</v>
      </c>
      <c r="AL3233">
        <v>8530853</v>
      </c>
      <c r="AM3233">
        <v>157039216</v>
      </c>
      <c r="AN3233">
        <v>79281376</v>
      </c>
      <c r="AO3233">
        <v>19488114</v>
      </c>
      <c r="AR3233">
        <v>149252416</v>
      </c>
      <c r="AS3233">
        <v>157039216</v>
      </c>
      <c r="AT3233">
        <v>856</v>
      </c>
      <c r="AU3233">
        <v>0.71599999999999997</v>
      </c>
      <c r="AW3233">
        <v>0.21808900000000001</v>
      </c>
      <c r="AX3233">
        <v>0.587314</v>
      </c>
      <c r="AY3233">
        <v>5.83399E-2</v>
      </c>
      <c r="AZ3233">
        <v>52481</v>
      </c>
    </row>
    <row r="3234" spans="1:52">
      <c r="A3234">
        <v>2002</v>
      </c>
      <c r="B3234">
        <v>212106</v>
      </c>
      <c r="C3234" t="s">
        <v>547</v>
      </c>
      <c r="D3234" t="s">
        <v>455</v>
      </c>
      <c r="E3234">
        <f t="shared" si="50"/>
        <v>1</v>
      </c>
      <c r="F3234">
        <f>IF(ISNA(VLOOKUP(B3234,criteria!$U$2:$U$174,1,0)),0,1)</f>
        <v>1</v>
      </c>
      <c r="G3234">
        <v>0.91286414024233054</v>
      </c>
      <c r="H3234">
        <v>0.40412312905958769</v>
      </c>
      <c r="I3234">
        <v>3879</v>
      </c>
      <c r="J3234">
        <v>3541</v>
      </c>
      <c r="K3234">
        <v>1429</v>
      </c>
      <c r="L3234">
        <v>2</v>
      </c>
      <c r="M3234">
        <v>1431</v>
      </c>
      <c r="N3234">
        <v>15282</v>
      </c>
      <c r="O3234" t="s">
        <v>130</v>
      </c>
      <c r="V3234">
        <v>156259456</v>
      </c>
      <c r="W3234">
        <v>120247552</v>
      </c>
      <c r="Y3234">
        <v>785549</v>
      </c>
      <c r="Z3234">
        <v>2918871</v>
      </c>
      <c r="AA3234">
        <v>4261992</v>
      </c>
      <c r="AB3234">
        <v>12245679</v>
      </c>
      <c r="AC3234">
        <v>4314131</v>
      </c>
      <c r="AF3234">
        <v>172222560</v>
      </c>
      <c r="AG3234">
        <v>66981732</v>
      </c>
      <c r="AH3234">
        <v>7824169</v>
      </c>
      <c r="AI3234">
        <v>10929272</v>
      </c>
      <c r="AJ3234">
        <v>18753440</v>
      </c>
      <c r="AK3234">
        <v>21706036</v>
      </c>
      <c r="AL3234">
        <v>9563479</v>
      </c>
      <c r="AM3234">
        <v>167378080</v>
      </c>
      <c r="AN3234">
        <v>78747648</v>
      </c>
      <c r="AO3234">
        <v>21716632</v>
      </c>
      <c r="AP3234">
        <v>96096112</v>
      </c>
      <c r="AQ3234">
        <v>95459400</v>
      </c>
      <c r="AR3234">
        <v>172222560</v>
      </c>
      <c r="AS3234">
        <v>167378080</v>
      </c>
      <c r="AT3234">
        <v>880</v>
      </c>
      <c r="AU3234">
        <v>0.72699999999999998</v>
      </c>
      <c r="AW3234">
        <v>0.20456199999999999</v>
      </c>
      <c r="AX3234">
        <v>0.601545</v>
      </c>
      <c r="AY3234">
        <v>5.5555599999999997E-2</v>
      </c>
      <c r="AZ3234">
        <v>53737</v>
      </c>
    </row>
    <row r="3235" spans="1:52">
      <c r="A3235">
        <v>2003</v>
      </c>
      <c r="B3235">
        <v>212106</v>
      </c>
      <c r="C3235" t="s">
        <v>547</v>
      </c>
      <c r="D3235" t="s">
        <v>455</v>
      </c>
      <c r="E3235">
        <f t="shared" si="50"/>
        <v>1</v>
      </c>
      <c r="F3235">
        <f>IF(ISNA(VLOOKUP(B3235,criteria!$U$2:$U$174,1,0)),0,1)</f>
        <v>1</v>
      </c>
      <c r="G3235">
        <v>0.84232152028762197</v>
      </c>
      <c r="H3235">
        <v>0.45487804878048782</v>
      </c>
      <c r="I3235">
        <v>3894</v>
      </c>
      <c r="J3235">
        <v>3280</v>
      </c>
      <c r="K3235">
        <v>1485</v>
      </c>
      <c r="L3235">
        <v>7</v>
      </c>
      <c r="M3235">
        <v>1492</v>
      </c>
      <c r="V3235">
        <v>167330448</v>
      </c>
      <c r="W3235">
        <v>127087704</v>
      </c>
      <c r="Y3235">
        <v>657657</v>
      </c>
      <c r="Z3235">
        <v>4155302</v>
      </c>
      <c r="AA3235">
        <v>3340803</v>
      </c>
      <c r="AB3235">
        <v>15565043</v>
      </c>
      <c r="AC3235">
        <v>4896051</v>
      </c>
      <c r="AF3235">
        <v>202194688</v>
      </c>
      <c r="AG3235">
        <v>70235320</v>
      </c>
      <c r="AH3235">
        <v>10099832</v>
      </c>
      <c r="AI3235">
        <v>11005433</v>
      </c>
      <c r="AJ3235">
        <v>21105264</v>
      </c>
      <c r="AK3235">
        <v>22716410</v>
      </c>
      <c r="AL3235">
        <v>9367754</v>
      </c>
      <c r="AM3235">
        <v>177691872</v>
      </c>
      <c r="AN3235">
        <v>83584760</v>
      </c>
      <c r="AO3235">
        <v>22443548</v>
      </c>
      <c r="AP3235">
        <v>95459400</v>
      </c>
      <c r="AQ3235">
        <v>109755744</v>
      </c>
      <c r="AR3235">
        <v>202194688</v>
      </c>
      <c r="AS3235">
        <v>177691872</v>
      </c>
      <c r="AT3235">
        <v>886</v>
      </c>
      <c r="AU3235">
        <v>0.70699999999999996</v>
      </c>
      <c r="AW3235">
        <v>0.18886600000000001</v>
      </c>
      <c r="AX3235">
        <v>0.61748599999999998</v>
      </c>
      <c r="AY3235">
        <v>5.4986300000000002E-2</v>
      </c>
      <c r="AZ3235">
        <v>57527.5</v>
      </c>
    </row>
    <row r="3236" spans="1:52">
      <c r="A3236">
        <v>2004</v>
      </c>
      <c r="B3236">
        <v>212106</v>
      </c>
      <c r="C3236" t="s">
        <v>547</v>
      </c>
      <c r="D3236" t="s">
        <v>455</v>
      </c>
      <c r="E3236">
        <f t="shared" si="50"/>
        <v>1</v>
      </c>
      <c r="F3236">
        <f>IF(ISNA(VLOOKUP(B3236,criteria!$U$2:$U$174,1,0)),0,1)</f>
        <v>1</v>
      </c>
      <c r="G3236">
        <v>0.85097795715616265</v>
      </c>
      <c r="H3236">
        <v>0.44290404961692814</v>
      </c>
      <c r="I3236">
        <v>3221</v>
      </c>
      <c r="J3236">
        <v>2741</v>
      </c>
      <c r="K3236">
        <v>1208</v>
      </c>
      <c r="L3236">
        <v>6</v>
      </c>
      <c r="M3236">
        <v>1214</v>
      </c>
      <c r="V3236">
        <v>176212000</v>
      </c>
      <c r="W3236">
        <v>133950000</v>
      </c>
      <c r="Y3236">
        <v>877000</v>
      </c>
      <c r="Z3236">
        <v>6093000</v>
      </c>
      <c r="AA3236">
        <v>4089000</v>
      </c>
      <c r="AB3236">
        <v>19207000</v>
      </c>
      <c r="AC3236">
        <v>3929000</v>
      </c>
      <c r="AF3236">
        <v>210055008</v>
      </c>
      <c r="AG3236">
        <v>75417000</v>
      </c>
      <c r="AH3236">
        <v>11553000</v>
      </c>
      <c r="AI3236">
        <v>10982000</v>
      </c>
      <c r="AJ3236">
        <v>22535000</v>
      </c>
      <c r="AK3236">
        <v>23465000</v>
      </c>
      <c r="AL3236">
        <v>9414000</v>
      </c>
      <c r="AM3236">
        <v>187078000</v>
      </c>
      <c r="AN3236">
        <v>89605000</v>
      </c>
      <c r="AO3236">
        <v>24317000</v>
      </c>
      <c r="AP3236">
        <v>109755744</v>
      </c>
      <c r="AQ3236">
        <v>123276000</v>
      </c>
      <c r="AR3236">
        <v>210055008</v>
      </c>
      <c r="AS3236">
        <v>187078000</v>
      </c>
      <c r="AT3236">
        <v>844</v>
      </c>
      <c r="AU3236">
        <v>0.69699999999999995</v>
      </c>
      <c r="AW3236">
        <v>0.193719</v>
      </c>
      <c r="AX3236">
        <v>0.60973900000000003</v>
      </c>
      <c r="AY3236">
        <v>5.2575900000000002E-2</v>
      </c>
      <c r="AZ3236">
        <v>60630.5</v>
      </c>
    </row>
    <row r="3237" spans="1:52">
      <c r="A3237">
        <v>2005</v>
      </c>
      <c r="B3237">
        <v>212106</v>
      </c>
      <c r="C3237" t="s">
        <v>459</v>
      </c>
      <c r="D3237" t="s">
        <v>455</v>
      </c>
      <c r="E3237">
        <f t="shared" si="50"/>
        <v>1</v>
      </c>
      <c r="F3237">
        <f>IF(ISNA(VLOOKUP(B3237,criteria!$U$2:$U$174,1,0)),0,1)</f>
        <v>1</v>
      </c>
      <c r="G3237">
        <v>0.79936708860759498</v>
      </c>
      <c r="H3237">
        <v>0.35048825547637902</v>
      </c>
      <c r="I3237">
        <v>4740</v>
      </c>
      <c r="J3237">
        <v>3789</v>
      </c>
      <c r="K3237">
        <v>1326</v>
      </c>
      <c r="L3237">
        <v>2</v>
      </c>
      <c r="M3237">
        <v>1328</v>
      </c>
      <c r="N3237">
        <v>15282</v>
      </c>
      <c r="O3237" t="s">
        <v>130</v>
      </c>
      <c r="P3237" t="s">
        <v>50</v>
      </c>
      <c r="Q3237" t="s">
        <v>52</v>
      </c>
      <c r="V3237">
        <v>190072000</v>
      </c>
      <c r="W3237">
        <v>145055008</v>
      </c>
      <c r="Y3237">
        <v>853000</v>
      </c>
      <c r="Z3237">
        <v>5624000</v>
      </c>
      <c r="AA3237">
        <v>4226000</v>
      </c>
      <c r="AB3237">
        <v>16352000</v>
      </c>
      <c r="AC3237">
        <v>4170000</v>
      </c>
      <c r="AF3237">
        <v>226083008</v>
      </c>
      <c r="AG3237">
        <v>81541000</v>
      </c>
      <c r="AH3237">
        <v>10822000</v>
      </c>
      <c r="AI3237">
        <v>11339000</v>
      </c>
      <c r="AJ3237">
        <v>22161000</v>
      </c>
      <c r="AK3237">
        <v>26044000</v>
      </c>
      <c r="AL3237">
        <v>10124000</v>
      </c>
      <c r="AM3237">
        <v>202592992</v>
      </c>
      <c r="AN3237">
        <v>93491000</v>
      </c>
      <c r="AO3237">
        <v>27218000</v>
      </c>
      <c r="AP3237">
        <v>123276000</v>
      </c>
      <c r="AQ3237">
        <v>143624992</v>
      </c>
      <c r="AR3237">
        <v>226083008</v>
      </c>
      <c r="AS3237">
        <v>202592992</v>
      </c>
      <c r="AT3237">
        <v>902</v>
      </c>
      <c r="AU3237">
        <v>0.71799999999999997</v>
      </c>
      <c r="AW3237">
        <v>0.148921</v>
      </c>
      <c r="AX3237">
        <v>0.60287800000000002</v>
      </c>
      <c r="AY3237">
        <v>4.20863E-2</v>
      </c>
      <c r="AZ3237">
        <v>64452</v>
      </c>
    </row>
    <row r="3238" spans="1:52">
      <c r="A3238">
        <v>2006</v>
      </c>
      <c r="B3238">
        <v>212106</v>
      </c>
      <c r="C3238" t="s">
        <v>459</v>
      </c>
      <c r="D3238" t="s">
        <v>455</v>
      </c>
      <c r="E3238">
        <f t="shared" si="50"/>
        <v>1</v>
      </c>
      <c r="F3238">
        <f>IF(ISNA(VLOOKUP(B3238,criteria!$U$2:$U$174,1,0)),0,1)</f>
        <v>1</v>
      </c>
      <c r="G3238">
        <v>0.72486671744097486</v>
      </c>
      <c r="H3238">
        <v>0.34804307853953242</v>
      </c>
      <c r="I3238">
        <v>5252</v>
      </c>
      <c r="J3238">
        <v>3807</v>
      </c>
      <c r="K3238">
        <v>1322</v>
      </c>
      <c r="L3238">
        <v>3</v>
      </c>
      <c r="M3238">
        <v>1325</v>
      </c>
      <c r="V3238">
        <v>204586000</v>
      </c>
      <c r="W3238">
        <v>158376000</v>
      </c>
      <c r="Y3238">
        <v>848000</v>
      </c>
      <c r="Z3238">
        <v>7003000</v>
      </c>
      <c r="AA3238">
        <v>4060000</v>
      </c>
      <c r="AB3238">
        <v>18075000</v>
      </c>
      <c r="AC3238">
        <v>4543000</v>
      </c>
      <c r="AF3238">
        <v>259648000</v>
      </c>
      <c r="AG3238">
        <v>85503000</v>
      </c>
      <c r="AH3238">
        <v>12137000</v>
      </c>
      <c r="AI3238">
        <v>11565000</v>
      </c>
      <c r="AJ3238">
        <v>23702000</v>
      </c>
      <c r="AK3238">
        <v>28320000</v>
      </c>
      <c r="AL3238">
        <v>9768000</v>
      </c>
      <c r="AM3238">
        <v>211566000</v>
      </c>
      <c r="AN3238">
        <v>97548000</v>
      </c>
      <c r="AO3238">
        <v>29997000</v>
      </c>
      <c r="AP3238">
        <v>143624992</v>
      </c>
      <c r="AQ3238">
        <v>174670000</v>
      </c>
      <c r="AR3238">
        <v>259648000</v>
      </c>
      <c r="AS3238">
        <v>211566000</v>
      </c>
      <c r="AT3238">
        <v>864</v>
      </c>
      <c r="AU3238">
        <v>0.73499999999999999</v>
      </c>
      <c r="AW3238">
        <v>0.104751</v>
      </c>
      <c r="AX3238">
        <v>0.60044900000000001</v>
      </c>
      <c r="AY3238">
        <v>3.4792400000000001E-2</v>
      </c>
      <c r="AZ3238">
        <v>67968</v>
      </c>
    </row>
    <row r="3239" spans="1:52">
      <c r="A3239">
        <v>2007</v>
      </c>
      <c r="B3239">
        <v>212106</v>
      </c>
      <c r="C3239" t="s">
        <v>459</v>
      </c>
      <c r="D3239" t="s">
        <v>455</v>
      </c>
      <c r="E3239">
        <f t="shared" si="50"/>
        <v>1</v>
      </c>
      <c r="F3239">
        <f>IF(ISNA(VLOOKUP(B3239,criteria!$U$2:$U$174,1,0)),0,1)</f>
        <v>1</v>
      </c>
      <c r="G3239">
        <v>0.74302195757350209</v>
      </c>
      <c r="H3239">
        <v>0.34084648134234913</v>
      </c>
      <c r="I3239">
        <v>5374</v>
      </c>
      <c r="J3239">
        <v>3993</v>
      </c>
      <c r="K3239">
        <v>1354</v>
      </c>
      <c r="L3239">
        <v>7</v>
      </c>
      <c r="M3239">
        <v>1361</v>
      </c>
      <c r="N3239">
        <v>15282</v>
      </c>
      <c r="O3239" t="s">
        <v>130</v>
      </c>
      <c r="P3239" t="s">
        <v>50</v>
      </c>
      <c r="Q3239" t="s">
        <v>51</v>
      </c>
      <c r="V3239">
        <v>214900992</v>
      </c>
      <c r="W3239">
        <v>161638000</v>
      </c>
      <c r="Y3239">
        <v>616000</v>
      </c>
      <c r="Z3239">
        <v>8168000</v>
      </c>
      <c r="AA3239">
        <v>4322000</v>
      </c>
      <c r="AB3239">
        <v>16239000</v>
      </c>
      <c r="AC3239">
        <v>4200000</v>
      </c>
      <c r="AF3239">
        <v>215071008</v>
      </c>
      <c r="AG3239">
        <v>88048000</v>
      </c>
      <c r="AH3239">
        <v>13980000</v>
      </c>
      <c r="AI3239">
        <v>12462000</v>
      </c>
      <c r="AJ3239">
        <v>26442000</v>
      </c>
      <c r="AK3239">
        <v>31423000</v>
      </c>
      <c r="AL3239">
        <v>11891000</v>
      </c>
      <c r="AM3239">
        <v>224271008</v>
      </c>
      <c r="AN3239">
        <v>101754000</v>
      </c>
      <c r="AO3239">
        <v>31750000</v>
      </c>
      <c r="AP3239">
        <v>174670000</v>
      </c>
      <c r="AQ3239">
        <v>161299008</v>
      </c>
      <c r="AR3239">
        <v>215071008</v>
      </c>
      <c r="AS3239">
        <v>224271008</v>
      </c>
      <c r="AT3239">
        <v>1057</v>
      </c>
      <c r="AU3239">
        <v>0.74</v>
      </c>
      <c r="AW3239">
        <v>0.11128200000000001</v>
      </c>
      <c r="AX3239">
        <v>0.57943199999999995</v>
      </c>
      <c r="AY3239">
        <v>3.7989299999999997E-2</v>
      </c>
      <c r="AZ3239">
        <v>70518.5</v>
      </c>
    </row>
    <row r="3240" spans="1:52">
      <c r="A3240">
        <v>2008</v>
      </c>
      <c r="B3240">
        <v>212106</v>
      </c>
      <c r="C3240" t="s">
        <v>459</v>
      </c>
      <c r="D3240" t="s">
        <v>455</v>
      </c>
      <c r="E3240">
        <f t="shared" si="50"/>
        <v>1</v>
      </c>
      <c r="F3240">
        <f>IF(ISNA(VLOOKUP(B3240,criteria!$U$2:$U$174,1,0)),0,1)</f>
        <v>1</v>
      </c>
      <c r="G3240">
        <v>0.75590551181102361</v>
      </c>
      <c r="H3240">
        <v>0.33287037037037037</v>
      </c>
      <c r="I3240">
        <v>5715</v>
      </c>
      <c r="J3240">
        <v>4320</v>
      </c>
      <c r="K3240">
        <v>1430</v>
      </c>
      <c r="L3240">
        <v>8</v>
      </c>
      <c r="M3240">
        <v>1438</v>
      </c>
      <c r="N3240">
        <v>15282</v>
      </c>
      <c r="O3240" t="s">
        <v>130</v>
      </c>
      <c r="P3240" t="s">
        <v>50</v>
      </c>
      <c r="Q3240" t="s">
        <v>51</v>
      </c>
      <c r="V3240">
        <v>233655008</v>
      </c>
      <c r="W3240">
        <v>173478000</v>
      </c>
      <c r="Y3240">
        <v>560000</v>
      </c>
      <c r="Z3240">
        <v>7122000</v>
      </c>
      <c r="AA3240">
        <v>4181000</v>
      </c>
      <c r="AB3240">
        <v>14002000</v>
      </c>
      <c r="AC3240">
        <v>3508000</v>
      </c>
      <c r="AF3240">
        <v>194410000</v>
      </c>
      <c r="AG3240">
        <v>98471000</v>
      </c>
      <c r="AH3240">
        <v>13226000</v>
      </c>
      <c r="AI3240">
        <v>9807000</v>
      </c>
      <c r="AJ3240">
        <v>23033000</v>
      </c>
      <c r="AK3240">
        <v>33514000</v>
      </c>
      <c r="AL3240">
        <v>11770000</v>
      </c>
      <c r="AM3240">
        <v>235936000</v>
      </c>
      <c r="AN3240">
        <v>106190000</v>
      </c>
      <c r="AO3240">
        <v>32244000</v>
      </c>
      <c r="AP3240">
        <v>161299008</v>
      </c>
      <c r="AQ3240">
        <v>121049000</v>
      </c>
      <c r="AR3240">
        <v>194410000</v>
      </c>
      <c r="AS3240">
        <v>235936000</v>
      </c>
      <c r="AT3240">
        <v>1133</v>
      </c>
      <c r="AU3240">
        <v>0.76300000000000001</v>
      </c>
      <c r="AW3240">
        <v>9.9641599999999997E-2</v>
      </c>
      <c r="AX3240">
        <v>0.58207900000000001</v>
      </c>
      <c r="AY3240">
        <v>3.6917600000000002E-2</v>
      </c>
      <c r="AZ3240">
        <v>78175.5</v>
      </c>
    </row>
    <row r="3241" spans="1:52">
      <c r="A3241">
        <v>2009</v>
      </c>
      <c r="B3241">
        <v>212106</v>
      </c>
      <c r="C3241" t="s">
        <v>459</v>
      </c>
      <c r="D3241" t="s">
        <v>455</v>
      </c>
      <c r="E3241">
        <f t="shared" si="50"/>
        <v>1</v>
      </c>
      <c r="F3241">
        <f>IF(ISNA(VLOOKUP(B3241,criteria!$U$2:$U$174,1,0)),0,1)</f>
        <v>1</v>
      </c>
      <c r="G3241">
        <v>0.76275279203139146</v>
      </c>
      <c r="H3241">
        <v>0.28333992876929165</v>
      </c>
      <c r="I3241">
        <v>6626</v>
      </c>
      <c r="J3241">
        <v>5054</v>
      </c>
      <c r="K3241">
        <v>1426</v>
      </c>
      <c r="L3241">
        <v>6</v>
      </c>
      <c r="M3241">
        <v>1432</v>
      </c>
      <c r="N3241">
        <v>15282</v>
      </c>
      <c r="O3241" t="s">
        <v>130</v>
      </c>
      <c r="P3241" t="s">
        <v>50</v>
      </c>
      <c r="Q3241" t="s">
        <v>51</v>
      </c>
      <c r="R3241">
        <v>-79.991299999999995</v>
      </c>
      <c r="S3241">
        <v>40.437899999999999</v>
      </c>
      <c r="V3241">
        <v>248690000</v>
      </c>
      <c r="W3241">
        <v>183038000</v>
      </c>
      <c r="Y3241">
        <v>628000</v>
      </c>
      <c r="Z3241">
        <v>8254000</v>
      </c>
      <c r="AA3241">
        <v>3573000</v>
      </c>
      <c r="AB3241">
        <v>11740000</v>
      </c>
      <c r="AC3241">
        <v>3771000</v>
      </c>
      <c r="AF3241">
        <v>268622016</v>
      </c>
      <c r="AG3241">
        <v>99220000</v>
      </c>
      <c r="AH3241">
        <v>14859000</v>
      </c>
      <c r="AI3241">
        <v>7501000</v>
      </c>
      <c r="AJ3241">
        <v>22360000</v>
      </c>
      <c r="AK3241">
        <v>34684000</v>
      </c>
      <c r="AL3241">
        <v>12305000</v>
      </c>
      <c r="AM3241">
        <v>239430000</v>
      </c>
      <c r="AN3241">
        <v>109567000</v>
      </c>
      <c r="AO3241">
        <v>34006000</v>
      </c>
      <c r="AP3241">
        <v>121049000</v>
      </c>
      <c r="AQ3241">
        <v>140824000</v>
      </c>
      <c r="AR3241">
        <v>268622016</v>
      </c>
      <c r="AS3241">
        <v>239430000</v>
      </c>
      <c r="AT3241">
        <v>933</v>
      </c>
      <c r="AU3241">
        <v>0.77200000000000002</v>
      </c>
      <c r="AW3241">
        <v>9.0876899999999997E-2</v>
      </c>
      <c r="AX3241">
        <v>0.59476700000000005</v>
      </c>
      <c r="AY3241">
        <v>2.9703E-2</v>
      </c>
      <c r="AZ3241">
        <v>81885.5</v>
      </c>
    </row>
    <row r="3242" spans="1:52">
      <c r="A3242">
        <v>2010</v>
      </c>
      <c r="B3242">
        <v>212106</v>
      </c>
      <c r="C3242" t="s">
        <v>459</v>
      </c>
      <c r="D3242" t="s">
        <v>455</v>
      </c>
      <c r="E3242">
        <f t="shared" si="50"/>
        <v>1</v>
      </c>
      <c r="F3242">
        <f>IF(ISNA(VLOOKUP(B3242,criteria!$U$2:$U$174,1,0)),0,1)</f>
        <v>1</v>
      </c>
      <c r="G3242">
        <v>0.7673023685019994</v>
      </c>
      <c r="H3242">
        <v>0.28382441371016237</v>
      </c>
      <c r="I3242">
        <v>6502</v>
      </c>
      <c r="J3242">
        <v>4989</v>
      </c>
      <c r="K3242">
        <v>1416</v>
      </c>
      <c r="L3242">
        <v>0</v>
      </c>
      <c r="M3242">
        <v>1416</v>
      </c>
      <c r="V3242">
        <v>256487008</v>
      </c>
      <c r="W3242">
        <v>184840992</v>
      </c>
      <c r="Y3242">
        <v>603000</v>
      </c>
      <c r="Z3242">
        <v>8728000</v>
      </c>
      <c r="AA3242">
        <v>3112000</v>
      </c>
      <c r="AB3242">
        <v>15139000</v>
      </c>
      <c r="AC3242">
        <v>3638000</v>
      </c>
      <c r="AF3242">
        <v>292644992</v>
      </c>
      <c r="AG3242">
        <v>98275000</v>
      </c>
      <c r="AH3242">
        <v>15246000</v>
      </c>
      <c r="AI3242">
        <v>6638000</v>
      </c>
      <c r="AJ3242">
        <v>21884000</v>
      </c>
      <c r="AK3242">
        <v>35498000</v>
      </c>
      <c r="AL3242">
        <v>12266000</v>
      </c>
      <c r="AM3242">
        <v>240723008</v>
      </c>
      <c r="AN3242">
        <v>112521000</v>
      </c>
      <c r="AO3242">
        <v>33726000</v>
      </c>
      <c r="AP3242">
        <v>140824000</v>
      </c>
      <c r="AQ3242">
        <v>171119008</v>
      </c>
      <c r="AR3242">
        <v>292644992</v>
      </c>
      <c r="AS3242">
        <v>240723008</v>
      </c>
      <c r="AT3242">
        <v>1006</v>
      </c>
      <c r="AU3242">
        <v>0.75900000000000001</v>
      </c>
      <c r="AW3242">
        <v>8.4665699999999997E-2</v>
      </c>
      <c r="AX3242">
        <v>0.60101700000000002</v>
      </c>
      <c r="AY3242">
        <v>2.47093E-2</v>
      </c>
      <c r="AZ3242">
        <v>83288.5</v>
      </c>
    </row>
    <row r="3243" spans="1:52">
      <c r="A3243">
        <v>2011</v>
      </c>
      <c r="B3243">
        <v>212106</v>
      </c>
      <c r="C3243" t="s">
        <v>459</v>
      </c>
      <c r="D3243" t="s">
        <v>455</v>
      </c>
      <c r="E3243">
        <f t="shared" si="50"/>
        <v>1</v>
      </c>
      <c r="F3243">
        <f>IF(ISNA(VLOOKUP(B3243,criteria!$U$2:$U$174,1,0)),0,1)</f>
        <v>1</v>
      </c>
      <c r="G3243">
        <v>0.70128676470588236</v>
      </c>
      <c r="H3243">
        <v>0.29335954565312361</v>
      </c>
      <c r="I3243">
        <v>6528</v>
      </c>
      <c r="J3243">
        <v>4578</v>
      </c>
      <c r="K3243">
        <v>1331</v>
      </c>
      <c r="L3243">
        <v>12</v>
      </c>
      <c r="M3243">
        <v>1343</v>
      </c>
      <c r="T3243">
        <v>2.3E-2</v>
      </c>
      <c r="U3243">
        <v>2089</v>
      </c>
      <c r="V3243">
        <v>263724992</v>
      </c>
      <c r="W3243">
        <v>186172992</v>
      </c>
      <c r="Y3243">
        <v>576000</v>
      </c>
      <c r="Z3243">
        <v>9013000</v>
      </c>
      <c r="AA3243">
        <v>2296000</v>
      </c>
      <c r="AB3243">
        <v>14924000</v>
      </c>
      <c r="AC3243">
        <v>11312000</v>
      </c>
      <c r="AF3243">
        <v>261363008</v>
      </c>
      <c r="AG3243">
        <v>102315000</v>
      </c>
      <c r="AH3243">
        <v>15116000</v>
      </c>
      <c r="AI3243">
        <v>7330000</v>
      </c>
      <c r="AJ3243">
        <v>22446000</v>
      </c>
      <c r="AK3243">
        <v>39618000</v>
      </c>
      <c r="AL3243">
        <v>13732000</v>
      </c>
      <c r="AM3243">
        <v>254028992</v>
      </c>
      <c r="AN3243">
        <v>119096000</v>
      </c>
      <c r="AO3243">
        <v>34802000</v>
      </c>
      <c r="AP3243">
        <v>171119008</v>
      </c>
      <c r="AQ3243">
        <v>177211008</v>
      </c>
      <c r="AR3243">
        <v>261363008</v>
      </c>
      <c r="AS3243">
        <v>254028992</v>
      </c>
      <c r="AT3243">
        <v>1022</v>
      </c>
      <c r="AU3243">
        <v>0.77400000000000002</v>
      </c>
      <c r="AW3243">
        <v>8.5988499999999995E-2</v>
      </c>
      <c r="AX3243">
        <v>0.61535499999999999</v>
      </c>
      <c r="AY3243">
        <v>2.5719800000000001E-2</v>
      </c>
      <c r="AZ3243">
        <v>84728</v>
      </c>
    </row>
    <row r="3244" spans="1:52">
      <c r="A3244">
        <v>2012</v>
      </c>
      <c r="B3244">
        <v>212106</v>
      </c>
      <c r="C3244" t="s">
        <v>459</v>
      </c>
      <c r="D3244" t="s">
        <v>455</v>
      </c>
      <c r="E3244">
        <f t="shared" si="50"/>
        <v>1</v>
      </c>
      <c r="F3244">
        <f>IF(ISNA(VLOOKUP(B3244,criteria!$U$2:$U$174,1,0)),0,1)</f>
        <v>1</v>
      </c>
      <c r="G3244">
        <v>0.74710917555188472</v>
      </c>
      <c r="H3244">
        <v>0.30673366834170857</v>
      </c>
      <c r="I3244">
        <v>6659</v>
      </c>
      <c r="J3244">
        <v>4975</v>
      </c>
      <c r="K3244">
        <v>1521</v>
      </c>
      <c r="L3244">
        <v>5</v>
      </c>
      <c r="M3244">
        <v>1526</v>
      </c>
      <c r="N3244">
        <v>15282</v>
      </c>
      <c r="O3244" t="s">
        <v>130</v>
      </c>
      <c r="P3244" t="s">
        <v>50</v>
      </c>
      <c r="Q3244" t="s">
        <v>52</v>
      </c>
      <c r="R3244">
        <v>-79.992999999999995</v>
      </c>
      <c r="S3244">
        <v>40.4375</v>
      </c>
      <c r="T3244">
        <v>3.5000000000000003E-2</v>
      </c>
      <c r="U3244">
        <v>2090</v>
      </c>
      <c r="V3244">
        <v>277340992</v>
      </c>
      <c r="W3244">
        <v>191420992</v>
      </c>
      <c r="Y3244">
        <v>507000</v>
      </c>
      <c r="Z3244">
        <v>7116000</v>
      </c>
      <c r="AA3244">
        <v>2909000</v>
      </c>
      <c r="AB3244">
        <v>10042000</v>
      </c>
      <c r="AC3244">
        <v>7885000</v>
      </c>
      <c r="AF3244">
        <v>290988992</v>
      </c>
      <c r="AG3244">
        <v>102903000</v>
      </c>
      <c r="AH3244">
        <v>13385000</v>
      </c>
      <c r="AI3244">
        <v>9056000</v>
      </c>
      <c r="AJ3244">
        <v>22441000</v>
      </c>
      <c r="AK3244">
        <v>41488000</v>
      </c>
      <c r="AL3244">
        <v>13756000</v>
      </c>
      <c r="AM3244">
        <v>256880000</v>
      </c>
      <c r="AN3244">
        <v>114907000</v>
      </c>
      <c r="AO3244">
        <v>33370000</v>
      </c>
      <c r="AP3244">
        <v>177211008</v>
      </c>
      <c r="AQ3244">
        <v>203875008</v>
      </c>
      <c r="AR3244">
        <v>290988992</v>
      </c>
      <c r="AS3244">
        <v>256880000</v>
      </c>
      <c r="AT3244">
        <v>1041</v>
      </c>
      <c r="AU3244">
        <v>0.76900000000000002</v>
      </c>
      <c r="AW3244">
        <v>8.5777900000000004E-2</v>
      </c>
      <c r="AX3244">
        <v>0.60527299999999995</v>
      </c>
      <c r="AY3244">
        <v>2.3394000000000002E-2</v>
      </c>
      <c r="AZ3244">
        <v>85828</v>
      </c>
    </row>
    <row r="3245" spans="1:52">
      <c r="A3245">
        <v>2013</v>
      </c>
      <c r="B3245">
        <v>212106</v>
      </c>
      <c r="C3245" t="s">
        <v>459</v>
      </c>
      <c r="D3245" t="s">
        <v>455</v>
      </c>
      <c r="E3245">
        <f t="shared" si="50"/>
        <v>1</v>
      </c>
      <c r="F3245">
        <f>IF(ISNA(VLOOKUP(B3245,criteria!$U$2:$U$174,1,0)),0,1)</f>
        <v>1</v>
      </c>
      <c r="G3245">
        <v>0.74090976004710729</v>
      </c>
      <c r="H3245">
        <v>0.30737134909596664</v>
      </c>
      <c r="I3245">
        <v>6793</v>
      </c>
      <c r="J3245">
        <v>5033</v>
      </c>
      <c r="K3245">
        <v>1537</v>
      </c>
      <c r="L3245">
        <v>10</v>
      </c>
      <c r="M3245">
        <v>1547</v>
      </c>
      <c r="T3245">
        <v>2.8000000000000001E-2</v>
      </c>
      <c r="U3245">
        <v>2202</v>
      </c>
      <c r="V3245">
        <v>292799008</v>
      </c>
      <c r="W3245">
        <v>198398000</v>
      </c>
      <c r="Y3245">
        <v>707000</v>
      </c>
      <c r="Z3245">
        <v>7431000</v>
      </c>
      <c r="AA3245">
        <v>2422000</v>
      </c>
      <c r="AB3245">
        <v>15216000</v>
      </c>
      <c r="AC3245">
        <v>6962000</v>
      </c>
      <c r="AF3245">
        <v>318987008</v>
      </c>
      <c r="AG3245">
        <v>105182000</v>
      </c>
      <c r="AH3245">
        <v>14396000</v>
      </c>
      <c r="AI3245">
        <v>8071000</v>
      </c>
      <c r="AJ3245">
        <v>22467000</v>
      </c>
      <c r="AK3245">
        <v>41639000</v>
      </c>
      <c r="AL3245">
        <v>14807000</v>
      </c>
      <c r="AM3245">
        <v>261883008</v>
      </c>
      <c r="AN3245">
        <v>117460000</v>
      </c>
      <c r="AO3245">
        <v>34042000</v>
      </c>
      <c r="AP3245">
        <v>203875008</v>
      </c>
      <c r="AQ3245">
        <v>260632000</v>
      </c>
      <c r="AR3245">
        <v>318987008</v>
      </c>
      <c r="AS3245">
        <v>261883008</v>
      </c>
      <c r="AT3245">
        <v>1111</v>
      </c>
      <c r="AU3245">
        <v>0.78</v>
      </c>
      <c r="AW3245">
        <v>8.1317899999999999E-2</v>
      </c>
      <c r="AX3245">
        <v>0.60497699999999999</v>
      </c>
      <c r="AY3245">
        <v>2.1030500000000001E-2</v>
      </c>
      <c r="AZ3245">
        <v>88161</v>
      </c>
    </row>
    <row r="3246" spans="1:52">
      <c r="A3246">
        <v>2014</v>
      </c>
      <c r="B3246">
        <v>212106</v>
      </c>
      <c r="C3246" t="s">
        <v>459</v>
      </c>
      <c r="D3246" t="s">
        <v>455</v>
      </c>
      <c r="E3246">
        <f t="shared" si="50"/>
        <v>1</v>
      </c>
      <c r="F3246">
        <f>IF(ISNA(VLOOKUP(B3246,criteria!$U$2:$U$174,1,0)),0,1)</f>
        <v>1</v>
      </c>
      <c r="G3246">
        <v>0.73063973063973064</v>
      </c>
      <c r="H3246">
        <v>0.28131545873481356</v>
      </c>
      <c r="I3246">
        <v>6534</v>
      </c>
      <c r="J3246">
        <v>4774</v>
      </c>
      <c r="K3246">
        <v>1332</v>
      </c>
      <c r="L3246">
        <v>11</v>
      </c>
      <c r="M3246">
        <v>1343</v>
      </c>
      <c r="T3246">
        <v>2.5000000000000001E-2</v>
      </c>
      <c r="U3246">
        <v>2435</v>
      </c>
      <c r="V3246">
        <v>301161984</v>
      </c>
      <c r="W3246">
        <v>202378000</v>
      </c>
      <c r="Y3246">
        <v>493000</v>
      </c>
      <c r="Z3246">
        <v>7154000</v>
      </c>
      <c r="AA3246">
        <v>2477000</v>
      </c>
      <c r="AB3246">
        <v>14324000</v>
      </c>
      <c r="AC3246">
        <v>6696000</v>
      </c>
      <c r="AF3246">
        <v>278468992</v>
      </c>
      <c r="AG3246">
        <v>110594000</v>
      </c>
      <c r="AH3246">
        <v>15362000</v>
      </c>
      <c r="AI3246">
        <v>7654000</v>
      </c>
      <c r="AJ3246">
        <v>23016000</v>
      </c>
      <c r="AK3246">
        <v>40121000</v>
      </c>
      <c r="AL3246">
        <v>15319000</v>
      </c>
      <c r="AM3246">
        <v>278712992</v>
      </c>
      <c r="AN3246">
        <v>120365000</v>
      </c>
      <c r="AO3246">
        <v>37816000</v>
      </c>
      <c r="AP3246">
        <v>302452992</v>
      </c>
      <c r="AQ3246">
        <v>296807008</v>
      </c>
      <c r="AR3246">
        <v>278468992</v>
      </c>
      <c r="AS3246">
        <v>278712992</v>
      </c>
      <c r="AT3246">
        <v>1052</v>
      </c>
      <c r="AU3246">
        <v>0.73799999999999999</v>
      </c>
      <c r="AW3246">
        <v>9.5569399999999999E-2</v>
      </c>
      <c r="AX3246">
        <v>0.63895999999999997</v>
      </c>
      <c r="AY3246">
        <v>2.2702300000000002E-2</v>
      </c>
      <c r="AZ3246">
        <v>89544</v>
      </c>
    </row>
    <row r="3247" spans="1:52">
      <c r="A3247">
        <v>2015</v>
      </c>
      <c r="B3247">
        <v>212106</v>
      </c>
      <c r="C3247" t="s">
        <v>459</v>
      </c>
      <c r="D3247" t="s">
        <v>455</v>
      </c>
      <c r="E3247">
        <f t="shared" si="50"/>
        <v>1</v>
      </c>
      <c r="F3247">
        <f>IF(ISNA(VLOOKUP(B3247,criteria!$U$2:$U$174,1,0)),0,1)</f>
        <v>1</v>
      </c>
      <c r="G3247">
        <v>0.75632308947511562</v>
      </c>
      <c r="H3247">
        <v>0.25800071916576772</v>
      </c>
      <c r="I3247">
        <v>7354</v>
      </c>
      <c r="J3247">
        <v>5562</v>
      </c>
      <c r="K3247">
        <v>1418</v>
      </c>
      <c r="L3247">
        <v>17</v>
      </c>
      <c r="M3247">
        <v>1435</v>
      </c>
      <c r="T3247">
        <v>2.5999999999999999E-2</v>
      </c>
      <c r="U3247">
        <v>2283</v>
      </c>
      <c r="V3247">
        <v>305924000</v>
      </c>
      <c r="W3247">
        <v>201466000</v>
      </c>
      <c r="Y3247">
        <v>498000</v>
      </c>
      <c r="Z3247">
        <v>7970000</v>
      </c>
      <c r="AA3247">
        <v>4652000</v>
      </c>
      <c r="AB3247">
        <v>13783000</v>
      </c>
      <c r="AC3247">
        <v>6503000</v>
      </c>
      <c r="AF3247">
        <v>268144000</v>
      </c>
      <c r="AG3247">
        <v>114167000</v>
      </c>
      <c r="AH3247">
        <v>16341000</v>
      </c>
      <c r="AI3247">
        <v>7904000</v>
      </c>
      <c r="AJ3247">
        <v>24245000</v>
      </c>
      <c r="AK3247">
        <v>40744000</v>
      </c>
      <c r="AL3247">
        <v>17169000</v>
      </c>
      <c r="AM3247">
        <v>286415008</v>
      </c>
      <c r="AN3247">
        <v>122077000</v>
      </c>
      <c r="AO3247">
        <v>37684000</v>
      </c>
      <c r="AP3247">
        <v>296807008</v>
      </c>
      <c r="AQ3247">
        <v>280033984</v>
      </c>
      <c r="AR3247">
        <v>268144000</v>
      </c>
      <c r="AS3247">
        <v>286415008</v>
      </c>
      <c r="AT3247">
        <v>1108</v>
      </c>
      <c r="AU3247">
        <v>0.78500000000000003</v>
      </c>
      <c r="AW3247">
        <v>0.10116700000000001</v>
      </c>
      <c r="AX3247">
        <v>0.652918</v>
      </c>
      <c r="AY3247">
        <v>2.1011700000000001E-2</v>
      </c>
      <c r="AZ3247">
        <v>89028.5</v>
      </c>
    </row>
    <row r="3248" spans="1:52">
      <c r="A3248">
        <v>2016</v>
      </c>
      <c r="B3248">
        <v>212106</v>
      </c>
      <c r="C3248" t="s">
        <v>459</v>
      </c>
      <c r="D3248" t="s">
        <v>455</v>
      </c>
      <c r="E3248">
        <f t="shared" si="50"/>
        <v>1</v>
      </c>
      <c r="F3248">
        <f>IF(ISNA(VLOOKUP(B3248,criteria!$U$2:$U$174,1,0)),0,1)</f>
        <v>1</v>
      </c>
      <c r="G3248">
        <v>0.73938602220770733</v>
      </c>
      <c r="H3248">
        <v>0.27491166077738516</v>
      </c>
      <c r="I3248">
        <v>7655</v>
      </c>
      <c r="J3248">
        <v>5660</v>
      </c>
      <c r="K3248">
        <v>1546</v>
      </c>
      <c r="L3248">
        <v>10</v>
      </c>
      <c r="M3248">
        <v>1556</v>
      </c>
      <c r="T3248">
        <v>3.6999999999999998E-2</v>
      </c>
      <c r="U3248">
        <v>2160</v>
      </c>
      <c r="V3248">
        <v>316833984</v>
      </c>
      <c r="W3248">
        <v>207410000</v>
      </c>
      <c r="Y3248">
        <v>499000</v>
      </c>
      <c r="Z3248">
        <v>7906000</v>
      </c>
      <c r="AA3248">
        <v>2329000</v>
      </c>
      <c r="AB3248">
        <v>15394000</v>
      </c>
      <c r="AC3248">
        <v>5383000</v>
      </c>
      <c r="AF3248">
        <v>316439008</v>
      </c>
      <c r="AG3248">
        <v>110989000</v>
      </c>
      <c r="AH3248">
        <v>16273000</v>
      </c>
      <c r="AI3248">
        <v>5956000</v>
      </c>
      <c r="AJ3248">
        <v>22229000</v>
      </c>
      <c r="AK3248">
        <v>40619000</v>
      </c>
      <c r="AL3248">
        <v>16786000</v>
      </c>
      <c r="AM3248">
        <v>279476992</v>
      </c>
      <c r="AN3248">
        <v>123756000</v>
      </c>
      <c r="AO3248">
        <v>39174000</v>
      </c>
      <c r="AP3248">
        <v>280033984</v>
      </c>
      <c r="AQ3248">
        <v>307895008</v>
      </c>
      <c r="AR3248">
        <v>316439008</v>
      </c>
      <c r="AS3248">
        <v>279476992</v>
      </c>
      <c r="AT3248">
        <v>1069</v>
      </c>
      <c r="AU3248">
        <v>0.80300000000000005</v>
      </c>
      <c r="AW3248">
        <v>9.0030899999999997E-2</v>
      </c>
      <c r="AX3248">
        <v>0.64258099999999996</v>
      </c>
      <c r="AY3248">
        <v>1.3137599999999999E-2</v>
      </c>
      <c r="AZ3248">
        <v>88633</v>
      </c>
    </row>
    <row r="3249" spans="1:52">
      <c r="A3249">
        <v>2017</v>
      </c>
      <c r="B3249">
        <v>212106</v>
      </c>
      <c r="C3249" t="s">
        <v>459</v>
      </c>
      <c r="D3249" t="s">
        <v>455</v>
      </c>
      <c r="E3249">
        <f t="shared" si="50"/>
        <v>1</v>
      </c>
      <c r="F3249">
        <f>IF(ISNA(VLOOKUP(B3249,criteria!$U$2:$U$174,1,0)),0,1)</f>
        <v>1</v>
      </c>
      <c r="G3249">
        <v>0.71701199563794982</v>
      </c>
      <c r="H3249">
        <v>0.29695817490494297</v>
      </c>
      <c r="I3249">
        <v>7336</v>
      </c>
      <c r="J3249">
        <v>5260</v>
      </c>
      <c r="K3249">
        <v>1558</v>
      </c>
      <c r="L3249">
        <v>4</v>
      </c>
      <c r="M3249">
        <v>1562</v>
      </c>
      <c r="T3249">
        <v>2.1999999999999999E-2</v>
      </c>
      <c r="U3249">
        <v>2106</v>
      </c>
      <c r="V3249">
        <v>327798016</v>
      </c>
      <c r="W3249">
        <v>212896992</v>
      </c>
      <c r="Y3249">
        <v>504000</v>
      </c>
      <c r="Z3249">
        <v>7783000</v>
      </c>
      <c r="AA3249">
        <v>2683000</v>
      </c>
      <c r="AB3249">
        <v>26626000</v>
      </c>
      <c r="AC3249">
        <v>10607000</v>
      </c>
      <c r="AF3249">
        <v>325641984</v>
      </c>
      <c r="AG3249">
        <v>112426000</v>
      </c>
      <c r="AH3249">
        <v>15454000</v>
      </c>
      <c r="AI3249">
        <v>5686000</v>
      </c>
      <c r="AJ3249">
        <v>21140000</v>
      </c>
      <c r="AK3249">
        <v>39935000</v>
      </c>
      <c r="AL3249">
        <v>17151000</v>
      </c>
      <c r="AM3249">
        <v>283203008</v>
      </c>
      <c r="AN3249">
        <v>126870000</v>
      </c>
      <c r="AO3249">
        <v>38896000</v>
      </c>
      <c r="AP3249">
        <v>307895008</v>
      </c>
      <c r="AQ3249">
        <v>370371008</v>
      </c>
      <c r="AR3249">
        <v>325641984</v>
      </c>
      <c r="AS3249">
        <v>283203008</v>
      </c>
    </row>
    <row r="3250" spans="1:52">
      <c r="A3250">
        <v>1990</v>
      </c>
      <c r="B3250">
        <v>212115</v>
      </c>
      <c r="C3250" t="s">
        <v>548</v>
      </c>
      <c r="D3250" t="s">
        <v>455</v>
      </c>
      <c r="E3250">
        <f t="shared" si="50"/>
        <v>0</v>
      </c>
      <c r="F3250">
        <f>IF(ISNA(VLOOKUP(B3250,criteria!$U$2:$U$174,1,0)),0,1)</f>
        <v>1</v>
      </c>
      <c r="G3250" t="s">
        <v>636</v>
      </c>
      <c r="H3250" t="s">
        <v>636</v>
      </c>
      <c r="N3250">
        <v>18301</v>
      </c>
      <c r="O3250" t="s">
        <v>130</v>
      </c>
      <c r="V3250">
        <v>15757069</v>
      </c>
      <c r="Y3250">
        <v>13000</v>
      </c>
      <c r="Z3250">
        <v>1684813</v>
      </c>
      <c r="AA3250">
        <v>20200136</v>
      </c>
      <c r="AB3250">
        <v>686748</v>
      </c>
      <c r="AC3250">
        <v>1545572</v>
      </c>
      <c r="AF3250">
        <v>45315048</v>
      </c>
      <c r="AG3250">
        <v>18061926</v>
      </c>
      <c r="AH3250">
        <v>378708</v>
      </c>
      <c r="AI3250">
        <v>277723</v>
      </c>
      <c r="AJ3250">
        <v>656431</v>
      </c>
      <c r="AK3250">
        <v>3992811</v>
      </c>
      <c r="AL3250">
        <v>2910520</v>
      </c>
      <c r="AM3250">
        <v>45309172</v>
      </c>
      <c r="AN3250">
        <v>22898388</v>
      </c>
      <c r="AO3250">
        <v>6526760</v>
      </c>
    </row>
    <row r="3251" spans="1:52">
      <c r="A3251">
        <v>1991</v>
      </c>
      <c r="B3251">
        <v>212115</v>
      </c>
      <c r="C3251" t="s">
        <v>548</v>
      </c>
      <c r="D3251" t="s">
        <v>455</v>
      </c>
      <c r="E3251">
        <f t="shared" si="50"/>
        <v>0</v>
      </c>
      <c r="F3251">
        <f>IF(ISNA(VLOOKUP(B3251,criteria!$U$2:$U$174,1,0)),0,1)</f>
        <v>1</v>
      </c>
      <c r="G3251" t="s">
        <v>636</v>
      </c>
      <c r="H3251" t="s">
        <v>636</v>
      </c>
      <c r="N3251">
        <v>183012999</v>
      </c>
      <c r="O3251" t="s">
        <v>130</v>
      </c>
      <c r="V3251">
        <v>18221492</v>
      </c>
      <c r="Y3251">
        <v>9500</v>
      </c>
      <c r="Z3251">
        <v>2177675</v>
      </c>
      <c r="AA3251">
        <v>22042640</v>
      </c>
      <c r="AB3251">
        <v>491838</v>
      </c>
      <c r="AC3251">
        <v>1459781</v>
      </c>
      <c r="AF3251">
        <v>49803044</v>
      </c>
      <c r="AG3251">
        <v>19452424</v>
      </c>
      <c r="AH3251">
        <v>255238</v>
      </c>
      <c r="AI3251">
        <v>261594</v>
      </c>
      <c r="AJ3251">
        <v>516832</v>
      </c>
      <c r="AK3251">
        <v>4143015</v>
      </c>
      <c r="AL3251">
        <v>3335739</v>
      </c>
      <c r="AM3251">
        <v>48857976</v>
      </c>
      <c r="AN3251">
        <v>24627468</v>
      </c>
      <c r="AO3251">
        <v>8300030</v>
      </c>
    </row>
    <row r="3252" spans="1:52">
      <c r="A3252">
        <v>1992</v>
      </c>
      <c r="B3252">
        <v>212115</v>
      </c>
      <c r="C3252" t="s">
        <v>548</v>
      </c>
      <c r="D3252" t="s">
        <v>455</v>
      </c>
      <c r="E3252">
        <f t="shared" si="50"/>
        <v>0</v>
      </c>
      <c r="F3252">
        <f>IF(ISNA(VLOOKUP(B3252,criteria!$U$2:$U$174,1,0)),0,1)</f>
        <v>1</v>
      </c>
      <c r="G3252" t="s">
        <v>636</v>
      </c>
      <c r="H3252" t="s">
        <v>636</v>
      </c>
      <c r="N3252">
        <v>183012999</v>
      </c>
      <c r="O3252" t="s">
        <v>130</v>
      </c>
      <c r="V3252">
        <v>19746988</v>
      </c>
      <c r="Y3252">
        <v>11500</v>
      </c>
      <c r="Z3252">
        <v>2422769</v>
      </c>
      <c r="AA3252">
        <v>21567234</v>
      </c>
      <c r="AB3252">
        <v>469417</v>
      </c>
      <c r="AC3252">
        <v>1371533</v>
      </c>
      <c r="AF3252">
        <v>51214136</v>
      </c>
      <c r="AG3252">
        <v>20693412</v>
      </c>
      <c r="AH3252">
        <v>197436</v>
      </c>
      <c r="AI3252">
        <v>307600</v>
      </c>
      <c r="AJ3252">
        <v>505036</v>
      </c>
      <c r="AK3252">
        <v>4183717</v>
      </c>
      <c r="AL3252">
        <v>3298423</v>
      </c>
      <c r="AM3252">
        <v>51856016</v>
      </c>
      <c r="AN3252">
        <v>25937636</v>
      </c>
      <c r="AO3252">
        <v>8790725</v>
      </c>
    </row>
    <row r="3253" spans="1:52">
      <c r="A3253">
        <v>1993</v>
      </c>
      <c r="B3253">
        <v>212115</v>
      </c>
      <c r="C3253" t="s">
        <v>548</v>
      </c>
      <c r="D3253" t="s">
        <v>455</v>
      </c>
      <c r="E3253">
        <f t="shared" si="50"/>
        <v>0</v>
      </c>
      <c r="F3253">
        <f>IF(ISNA(VLOOKUP(B3253,criteria!$U$2:$U$174,1,0)),0,1)</f>
        <v>1</v>
      </c>
      <c r="G3253" t="s">
        <v>636</v>
      </c>
      <c r="H3253" t="s">
        <v>636</v>
      </c>
      <c r="N3253">
        <v>183012999</v>
      </c>
      <c r="O3253" t="s">
        <v>130</v>
      </c>
      <c r="V3253">
        <v>21397180</v>
      </c>
      <c r="Y3253">
        <v>10783</v>
      </c>
      <c r="Z3253">
        <v>2325794</v>
      </c>
      <c r="AA3253">
        <v>22325336</v>
      </c>
      <c r="AB3253">
        <v>350990</v>
      </c>
      <c r="AC3253">
        <v>1263432</v>
      </c>
      <c r="AF3253">
        <v>54816800</v>
      </c>
      <c r="AG3253">
        <v>23018012</v>
      </c>
      <c r="AH3253">
        <v>183077</v>
      </c>
      <c r="AI3253">
        <v>223371</v>
      </c>
      <c r="AJ3253">
        <v>406448</v>
      </c>
      <c r="AK3253">
        <v>4198636</v>
      </c>
      <c r="AL3253">
        <v>3265348</v>
      </c>
      <c r="AM3253">
        <v>68427928</v>
      </c>
      <c r="AN3253">
        <v>26393252</v>
      </c>
      <c r="AO3253">
        <v>8844832</v>
      </c>
    </row>
    <row r="3254" spans="1:52">
      <c r="A3254">
        <v>1994</v>
      </c>
      <c r="B3254">
        <v>212115</v>
      </c>
      <c r="C3254" t="s">
        <v>548</v>
      </c>
      <c r="D3254" t="s">
        <v>455</v>
      </c>
      <c r="E3254">
        <f t="shared" si="50"/>
        <v>0</v>
      </c>
      <c r="F3254">
        <f>IF(ISNA(VLOOKUP(B3254,criteria!$U$2:$U$174,1,0)),0,1)</f>
        <v>1</v>
      </c>
      <c r="G3254" t="s">
        <v>636</v>
      </c>
      <c r="H3254" t="s">
        <v>636</v>
      </c>
      <c r="N3254">
        <v>183012999</v>
      </c>
      <c r="O3254" t="s">
        <v>130</v>
      </c>
      <c r="V3254">
        <v>21901754</v>
      </c>
      <c r="Y3254">
        <v>3009</v>
      </c>
      <c r="Z3254">
        <v>2660408</v>
      </c>
      <c r="AA3254">
        <v>23702876</v>
      </c>
      <c r="AB3254">
        <v>442037</v>
      </c>
      <c r="AC3254">
        <v>1084807</v>
      </c>
      <c r="AF3254">
        <v>56943172</v>
      </c>
      <c r="AG3254">
        <v>23912742</v>
      </c>
      <c r="AH3254">
        <v>478513</v>
      </c>
      <c r="AI3254">
        <v>258557</v>
      </c>
      <c r="AJ3254">
        <v>737070</v>
      </c>
      <c r="AK3254">
        <v>4025557</v>
      </c>
      <c r="AL3254">
        <v>3459810</v>
      </c>
      <c r="AM3254">
        <v>57685912</v>
      </c>
      <c r="AN3254">
        <v>27478422</v>
      </c>
      <c r="AO3254">
        <v>11325737</v>
      </c>
    </row>
    <row r="3255" spans="1:52">
      <c r="A3255">
        <v>1995</v>
      </c>
      <c r="B3255">
        <v>212115</v>
      </c>
      <c r="C3255" t="s">
        <v>548</v>
      </c>
      <c r="D3255" t="s">
        <v>455</v>
      </c>
      <c r="E3255">
        <f t="shared" si="50"/>
        <v>0</v>
      </c>
      <c r="F3255">
        <f>IF(ISNA(VLOOKUP(B3255,criteria!$U$2:$U$174,1,0)),0,1)</f>
        <v>1</v>
      </c>
      <c r="G3255" t="s">
        <v>636</v>
      </c>
      <c r="H3255" t="s">
        <v>636</v>
      </c>
      <c r="N3255">
        <v>183012999</v>
      </c>
      <c r="O3255" t="s">
        <v>130</v>
      </c>
      <c r="V3255">
        <v>24356512</v>
      </c>
      <c r="Y3255">
        <v>5776</v>
      </c>
      <c r="Z3255">
        <v>2909090</v>
      </c>
      <c r="AA3255">
        <v>22767804</v>
      </c>
      <c r="AB3255">
        <v>481363</v>
      </c>
      <c r="AC3255">
        <v>1547267</v>
      </c>
      <c r="AF3255">
        <v>59987064</v>
      </c>
      <c r="AG3255">
        <v>25257308</v>
      </c>
      <c r="AH3255">
        <v>486893</v>
      </c>
      <c r="AI3255">
        <v>158707</v>
      </c>
      <c r="AJ3255">
        <v>645600</v>
      </c>
      <c r="AK3255">
        <v>4045067</v>
      </c>
      <c r="AL3255">
        <v>3731745</v>
      </c>
      <c r="AM3255">
        <v>61351416</v>
      </c>
      <c r="AN3255">
        <v>29391232</v>
      </c>
      <c r="AO3255">
        <v>11991912</v>
      </c>
    </row>
    <row r="3256" spans="1:52">
      <c r="A3256">
        <v>1996</v>
      </c>
      <c r="B3256">
        <v>212115</v>
      </c>
      <c r="C3256" t="s">
        <v>548</v>
      </c>
      <c r="D3256" t="s">
        <v>455</v>
      </c>
      <c r="E3256">
        <f t="shared" si="50"/>
        <v>0</v>
      </c>
      <c r="F3256">
        <f>IF(ISNA(VLOOKUP(B3256,criteria!$U$2:$U$174,1,0)),0,1)</f>
        <v>1</v>
      </c>
      <c r="G3256" t="s">
        <v>636</v>
      </c>
      <c r="H3256" t="s">
        <v>636</v>
      </c>
      <c r="N3256">
        <v>183012999</v>
      </c>
      <c r="O3256" t="s">
        <v>130</v>
      </c>
      <c r="V3256">
        <v>25468884</v>
      </c>
      <c r="Z3256">
        <v>2985315</v>
      </c>
      <c r="AA3256">
        <v>23039604</v>
      </c>
      <c r="AB3256">
        <v>508127</v>
      </c>
      <c r="AC3256">
        <v>1225945</v>
      </c>
      <c r="AF3256">
        <v>61483708</v>
      </c>
      <c r="AG3256">
        <v>24786748</v>
      </c>
      <c r="AH3256">
        <v>461958</v>
      </c>
      <c r="AI3256">
        <v>209517</v>
      </c>
      <c r="AJ3256">
        <v>671475</v>
      </c>
      <c r="AK3256">
        <v>4290629</v>
      </c>
      <c r="AL3256">
        <v>3782794</v>
      </c>
      <c r="AM3256">
        <v>62000420</v>
      </c>
      <c r="AN3256">
        <v>29242044</v>
      </c>
      <c r="AO3256">
        <v>11436384</v>
      </c>
      <c r="AP3256">
        <v>3165452</v>
      </c>
      <c r="AQ3256">
        <v>3744962</v>
      </c>
      <c r="AT3256">
        <v>337</v>
      </c>
      <c r="AU3256">
        <v>0.48199999999999998</v>
      </c>
    </row>
    <row r="3257" spans="1:52">
      <c r="A3257">
        <v>1997</v>
      </c>
      <c r="B3257">
        <v>212115</v>
      </c>
      <c r="C3257" t="s">
        <v>548</v>
      </c>
      <c r="D3257" t="s">
        <v>455</v>
      </c>
      <c r="E3257">
        <f t="shared" si="50"/>
        <v>0</v>
      </c>
      <c r="F3257">
        <f>IF(ISNA(VLOOKUP(B3257,criteria!$U$2:$U$174,1,0)),0,1)</f>
        <v>1</v>
      </c>
      <c r="G3257" t="s">
        <v>636</v>
      </c>
      <c r="H3257" t="s">
        <v>636</v>
      </c>
      <c r="N3257">
        <v>183012999</v>
      </c>
      <c r="O3257" t="s">
        <v>130</v>
      </c>
      <c r="V3257">
        <v>27188966</v>
      </c>
      <c r="Z3257">
        <v>3314934</v>
      </c>
      <c r="AA3257">
        <v>24301392</v>
      </c>
      <c r="AB3257">
        <v>539612</v>
      </c>
      <c r="AC3257">
        <v>1605836</v>
      </c>
      <c r="AF3257">
        <v>65427936</v>
      </c>
      <c r="AG3257">
        <v>25178856</v>
      </c>
      <c r="AH3257">
        <v>367316</v>
      </c>
      <c r="AI3257">
        <v>192702</v>
      </c>
      <c r="AJ3257">
        <v>560018</v>
      </c>
      <c r="AK3257">
        <v>4377707</v>
      </c>
      <c r="AL3257">
        <v>4095196</v>
      </c>
      <c r="AM3257">
        <v>66172852</v>
      </c>
      <c r="AN3257">
        <v>29516956</v>
      </c>
      <c r="AO3257">
        <v>10711487</v>
      </c>
      <c r="AP3257">
        <v>3744962</v>
      </c>
      <c r="AQ3257">
        <v>4323537</v>
      </c>
      <c r="AT3257">
        <v>316</v>
      </c>
      <c r="AU3257">
        <v>0.503</v>
      </c>
      <c r="AW3257">
        <v>0.156774</v>
      </c>
      <c r="AX3257">
        <v>0.58450400000000002</v>
      </c>
      <c r="AY3257">
        <v>5.7997300000000002E-2</v>
      </c>
      <c r="AZ3257">
        <v>41251</v>
      </c>
    </row>
    <row r="3258" spans="1:52">
      <c r="A3258">
        <v>1998</v>
      </c>
      <c r="B3258">
        <v>212115</v>
      </c>
      <c r="C3258" t="s">
        <v>548</v>
      </c>
      <c r="D3258" t="s">
        <v>455</v>
      </c>
      <c r="E3258">
        <f t="shared" si="50"/>
        <v>0</v>
      </c>
      <c r="F3258">
        <f>IF(ISNA(VLOOKUP(B3258,criteria!$U$2:$U$174,1,0)),0,1)</f>
        <v>1</v>
      </c>
      <c r="G3258" t="s">
        <v>636</v>
      </c>
      <c r="H3258" t="s">
        <v>636</v>
      </c>
      <c r="N3258">
        <v>183012999</v>
      </c>
      <c r="O3258" t="s">
        <v>130</v>
      </c>
      <c r="V3258">
        <v>27765288</v>
      </c>
      <c r="Z3258">
        <v>3691914</v>
      </c>
      <c r="AA3258">
        <v>26257926</v>
      </c>
      <c r="AB3258">
        <v>422365</v>
      </c>
      <c r="AC3258">
        <v>1680019</v>
      </c>
      <c r="AF3258">
        <v>68309192</v>
      </c>
      <c r="AG3258">
        <v>26472464</v>
      </c>
      <c r="AH3258">
        <v>312180</v>
      </c>
      <c r="AI3258">
        <v>226820</v>
      </c>
      <c r="AJ3258">
        <v>539000</v>
      </c>
      <c r="AK3258">
        <v>4869490</v>
      </c>
      <c r="AL3258">
        <v>4571138</v>
      </c>
      <c r="AM3258">
        <v>69024872</v>
      </c>
      <c r="AN3258">
        <v>30912928</v>
      </c>
      <c r="AO3258">
        <v>11116385</v>
      </c>
      <c r="AP3258">
        <v>4323537</v>
      </c>
      <c r="AQ3258">
        <v>5385645</v>
      </c>
      <c r="AT3258">
        <v>406</v>
      </c>
      <c r="AU3258">
        <v>0.50800000000000001</v>
      </c>
      <c r="AW3258">
        <v>0.17737700000000001</v>
      </c>
      <c r="AX3258">
        <v>0.57438400000000001</v>
      </c>
      <c r="AY3258">
        <v>6.3820399999999999E-2</v>
      </c>
      <c r="AZ3258">
        <v>40857</v>
      </c>
    </row>
    <row r="3259" spans="1:52">
      <c r="A3259">
        <v>1999</v>
      </c>
      <c r="B3259">
        <v>212115</v>
      </c>
      <c r="C3259" t="s">
        <v>548</v>
      </c>
      <c r="D3259" t="s">
        <v>455</v>
      </c>
      <c r="E3259">
        <f t="shared" si="50"/>
        <v>0</v>
      </c>
      <c r="F3259">
        <f>IF(ISNA(VLOOKUP(B3259,criteria!$U$2:$U$174,1,0)),0,1)</f>
        <v>1</v>
      </c>
      <c r="G3259" t="s">
        <v>636</v>
      </c>
      <c r="H3259" t="s">
        <v>636</v>
      </c>
      <c r="N3259">
        <v>183012999</v>
      </c>
      <c r="O3259" t="s">
        <v>130</v>
      </c>
      <c r="V3259">
        <v>28754812</v>
      </c>
      <c r="Z3259">
        <v>3610621</v>
      </c>
      <c r="AA3259">
        <v>27028800</v>
      </c>
      <c r="AB3259">
        <v>473531</v>
      </c>
      <c r="AC3259">
        <v>1989738</v>
      </c>
      <c r="AF3259">
        <v>70829320</v>
      </c>
      <c r="AG3259">
        <v>27172408</v>
      </c>
      <c r="AH3259">
        <v>664107</v>
      </c>
      <c r="AI3259">
        <v>469464</v>
      </c>
      <c r="AJ3259">
        <v>1133571</v>
      </c>
      <c r="AK3259">
        <v>5071492</v>
      </c>
      <c r="AL3259">
        <v>4561660</v>
      </c>
      <c r="AM3259">
        <v>72119512</v>
      </c>
      <c r="AN3259">
        <v>32691160</v>
      </c>
      <c r="AO3259">
        <v>11200244</v>
      </c>
      <c r="AP3259">
        <v>5385645</v>
      </c>
      <c r="AQ3259">
        <v>6122613</v>
      </c>
      <c r="AT3259">
        <v>419</v>
      </c>
      <c r="AU3259">
        <v>0.501</v>
      </c>
      <c r="AW3259">
        <v>0.16211500000000001</v>
      </c>
      <c r="AX3259">
        <v>0.58344200000000002</v>
      </c>
      <c r="AY3259">
        <v>5.5049800000000003E-2</v>
      </c>
      <c r="AZ3259">
        <v>44424</v>
      </c>
    </row>
    <row r="3260" spans="1:52">
      <c r="A3260">
        <v>2000</v>
      </c>
      <c r="B3260">
        <v>212115</v>
      </c>
      <c r="C3260" t="s">
        <v>548</v>
      </c>
      <c r="D3260" t="s">
        <v>455</v>
      </c>
      <c r="E3260">
        <f t="shared" si="50"/>
        <v>0</v>
      </c>
      <c r="F3260">
        <f>IF(ISNA(VLOOKUP(B3260,criteria!$U$2:$U$174,1,0)),0,1)</f>
        <v>1</v>
      </c>
      <c r="G3260" t="s">
        <v>636</v>
      </c>
      <c r="H3260" t="s">
        <v>636</v>
      </c>
      <c r="N3260">
        <v>183012999</v>
      </c>
      <c r="O3260" t="s">
        <v>130</v>
      </c>
      <c r="V3260">
        <v>31827120</v>
      </c>
      <c r="Z3260">
        <v>3707316</v>
      </c>
      <c r="AA3260">
        <v>28876984</v>
      </c>
      <c r="AB3260">
        <v>402109</v>
      </c>
      <c r="AC3260">
        <v>2226155</v>
      </c>
      <c r="AF3260">
        <v>76548560</v>
      </c>
      <c r="AG3260">
        <v>29550820</v>
      </c>
      <c r="AH3260">
        <v>289240</v>
      </c>
      <c r="AI3260">
        <v>649680</v>
      </c>
      <c r="AJ3260">
        <v>938920</v>
      </c>
      <c r="AK3260">
        <v>5228779</v>
      </c>
      <c r="AL3260">
        <v>4879929</v>
      </c>
      <c r="AM3260">
        <v>76550312</v>
      </c>
      <c r="AN3260">
        <v>35519428</v>
      </c>
      <c r="AO3260">
        <v>10631827</v>
      </c>
      <c r="AP3260">
        <v>6122613</v>
      </c>
      <c r="AQ3260">
        <v>7503392</v>
      </c>
      <c r="AT3260">
        <v>404</v>
      </c>
      <c r="AU3260">
        <v>0.49299999999999999</v>
      </c>
      <c r="AW3260">
        <v>0.147727</v>
      </c>
      <c r="AX3260">
        <v>0.60101000000000004</v>
      </c>
      <c r="AY3260">
        <v>6.1026900000000002E-2</v>
      </c>
      <c r="AZ3260">
        <v>48178.5</v>
      </c>
    </row>
    <row r="3261" spans="1:52">
      <c r="A3261">
        <v>2001</v>
      </c>
      <c r="B3261">
        <v>212115</v>
      </c>
      <c r="C3261" t="s">
        <v>548</v>
      </c>
      <c r="D3261" t="s">
        <v>455</v>
      </c>
      <c r="E3261">
        <f t="shared" si="50"/>
        <v>0</v>
      </c>
      <c r="F3261">
        <f>IF(ISNA(VLOOKUP(B3261,criteria!$U$2:$U$174,1,0)),0,1)</f>
        <v>1</v>
      </c>
      <c r="G3261">
        <v>0.73376467768991138</v>
      </c>
      <c r="H3261">
        <v>0.32103200522534292</v>
      </c>
      <c r="I3261">
        <v>4173</v>
      </c>
      <c r="J3261">
        <v>3062</v>
      </c>
      <c r="K3261">
        <v>971</v>
      </c>
      <c r="L3261">
        <v>12</v>
      </c>
      <c r="M3261">
        <v>983</v>
      </c>
      <c r="N3261">
        <v>183012999</v>
      </c>
      <c r="O3261" t="s">
        <v>130</v>
      </c>
      <c r="V3261">
        <v>36117336</v>
      </c>
      <c r="W3261">
        <v>30067784</v>
      </c>
      <c r="Y3261">
        <v>145174</v>
      </c>
      <c r="Z3261">
        <v>4362481</v>
      </c>
      <c r="AA3261">
        <v>29754210</v>
      </c>
      <c r="AB3261">
        <v>242762</v>
      </c>
      <c r="AC3261">
        <v>1153759</v>
      </c>
      <c r="AD3261">
        <v>48983316</v>
      </c>
      <c r="AE3261">
        <v>27161568</v>
      </c>
      <c r="AF3261">
        <v>77166544</v>
      </c>
      <c r="AG3261">
        <v>37192180</v>
      </c>
      <c r="AH3261">
        <v>329048.5</v>
      </c>
      <c r="AI3261">
        <v>1303794.75</v>
      </c>
      <c r="AJ3261">
        <v>1632843.25</v>
      </c>
      <c r="AK3261">
        <v>6219286.5</v>
      </c>
      <c r="AL3261">
        <v>6120857</v>
      </c>
      <c r="AM3261">
        <v>76566624</v>
      </c>
      <c r="AN3261">
        <v>38603728</v>
      </c>
      <c r="AO3261">
        <v>11064565</v>
      </c>
      <c r="AR3261">
        <v>77166544</v>
      </c>
      <c r="AS3261">
        <v>76566624</v>
      </c>
      <c r="AT3261">
        <v>414</v>
      </c>
      <c r="AU3261">
        <v>0.47499999999999998</v>
      </c>
      <c r="AW3261">
        <v>0.158855</v>
      </c>
      <c r="AX3261">
        <v>0.60555800000000004</v>
      </c>
      <c r="AY3261">
        <v>7.4243100000000006E-2</v>
      </c>
      <c r="AZ3261">
        <v>50926</v>
      </c>
    </row>
    <row r="3262" spans="1:52">
      <c r="A3262">
        <v>2002</v>
      </c>
      <c r="B3262">
        <v>212115</v>
      </c>
      <c r="C3262" t="s">
        <v>548</v>
      </c>
      <c r="D3262" t="s">
        <v>455</v>
      </c>
      <c r="E3262">
        <f t="shared" si="50"/>
        <v>1</v>
      </c>
      <c r="F3262">
        <f>IF(ISNA(VLOOKUP(B3262,criteria!$U$2:$U$174,1,0)),0,1)</f>
        <v>1</v>
      </c>
      <c r="G3262">
        <v>0.79237844940867275</v>
      </c>
      <c r="H3262">
        <v>0.37545605306799334</v>
      </c>
      <c r="I3262">
        <v>3805</v>
      </c>
      <c r="J3262">
        <v>3015</v>
      </c>
      <c r="K3262">
        <v>1125</v>
      </c>
      <c r="L3262">
        <v>7</v>
      </c>
      <c r="M3262">
        <v>1132</v>
      </c>
      <c r="N3262" t="s">
        <v>522</v>
      </c>
      <c r="O3262" t="s">
        <v>130</v>
      </c>
      <c r="V3262">
        <v>39830320</v>
      </c>
      <c r="W3262">
        <v>33513624</v>
      </c>
      <c r="Y3262">
        <v>157118</v>
      </c>
      <c r="Z3262">
        <v>4990173</v>
      </c>
      <c r="AA3262">
        <v>27926388</v>
      </c>
      <c r="AB3262">
        <v>130244</v>
      </c>
      <c r="AC3262">
        <v>1451509</v>
      </c>
      <c r="AD3262">
        <v>54441356</v>
      </c>
      <c r="AE3262">
        <v>25299036</v>
      </c>
      <c r="AF3262">
        <v>81050904</v>
      </c>
      <c r="AG3262">
        <v>39405780</v>
      </c>
      <c r="AH3262">
        <v>370888.78</v>
      </c>
      <c r="AI3262">
        <v>767273.19</v>
      </c>
      <c r="AJ3262">
        <v>1138162</v>
      </c>
      <c r="AK3262">
        <v>8121277.5</v>
      </c>
      <c r="AL3262">
        <v>6854707.5</v>
      </c>
      <c r="AM3262">
        <v>83459232</v>
      </c>
      <c r="AN3262">
        <v>40717052</v>
      </c>
      <c r="AO3262">
        <v>12884719</v>
      </c>
      <c r="AP3262">
        <v>6751555</v>
      </c>
      <c r="AQ3262">
        <v>7181484</v>
      </c>
      <c r="AR3262">
        <v>81050904</v>
      </c>
      <c r="AS3262">
        <v>83459232</v>
      </c>
      <c r="AT3262">
        <v>434</v>
      </c>
      <c r="AU3262">
        <v>0.49</v>
      </c>
      <c r="AW3262">
        <v>0.15104799999999999</v>
      </c>
      <c r="AX3262">
        <v>0.57413999999999998</v>
      </c>
      <c r="AY3262">
        <v>6.6033999999999995E-2</v>
      </c>
      <c r="AZ3262">
        <v>56134</v>
      </c>
    </row>
    <row r="3263" spans="1:52">
      <c r="A3263">
        <v>2003</v>
      </c>
      <c r="B3263">
        <v>212115</v>
      </c>
      <c r="C3263" t="s">
        <v>548</v>
      </c>
      <c r="D3263" t="s">
        <v>455</v>
      </c>
      <c r="E3263">
        <f t="shared" si="50"/>
        <v>1</v>
      </c>
      <c r="F3263">
        <f>IF(ISNA(VLOOKUP(B3263,criteria!$U$2:$U$174,1,0)),0,1)</f>
        <v>1</v>
      </c>
      <c r="G3263">
        <v>0.7931668856767411</v>
      </c>
      <c r="H3263">
        <v>0.3750828363154407</v>
      </c>
      <c r="I3263">
        <v>3805</v>
      </c>
      <c r="J3263">
        <v>3018</v>
      </c>
      <c r="K3263">
        <v>1125</v>
      </c>
      <c r="L3263">
        <v>7</v>
      </c>
      <c r="M3263">
        <v>1132</v>
      </c>
      <c r="V3263">
        <v>42849960</v>
      </c>
      <c r="W3263">
        <v>36399120</v>
      </c>
      <c r="Y3263">
        <v>95121</v>
      </c>
      <c r="Z3263">
        <v>5059102</v>
      </c>
      <c r="AA3263">
        <v>25930204</v>
      </c>
      <c r="AB3263">
        <v>306308</v>
      </c>
      <c r="AC3263">
        <v>1652248</v>
      </c>
      <c r="AD3263">
        <v>58041736</v>
      </c>
      <c r="AE3263">
        <v>23711362</v>
      </c>
      <c r="AF3263">
        <v>83188864</v>
      </c>
      <c r="AG3263">
        <v>39348720</v>
      </c>
      <c r="AH3263">
        <v>632020.13</v>
      </c>
      <c r="AI3263">
        <v>593924.81000000006</v>
      </c>
      <c r="AJ3263">
        <v>1225945</v>
      </c>
      <c r="AK3263">
        <v>8217224</v>
      </c>
      <c r="AL3263">
        <v>7649594.5</v>
      </c>
      <c r="AM3263">
        <v>84814296</v>
      </c>
      <c r="AN3263">
        <v>40982396</v>
      </c>
      <c r="AO3263">
        <v>15130871</v>
      </c>
      <c r="AP3263">
        <v>7181484</v>
      </c>
      <c r="AQ3263">
        <v>9807393</v>
      </c>
      <c r="AR3263">
        <v>83188864</v>
      </c>
      <c r="AS3263">
        <v>84814296</v>
      </c>
      <c r="AT3263">
        <v>437</v>
      </c>
      <c r="AU3263">
        <v>0.51100000000000001</v>
      </c>
      <c r="AW3263">
        <v>0.141481</v>
      </c>
      <c r="AX3263">
        <v>0.57555599999999996</v>
      </c>
      <c r="AY3263">
        <v>5.33333E-2</v>
      </c>
      <c r="AZ3263">
        <v>57314.5</v>
      </c>
    </row>
    <row r="3264" spans="1:52">
      <c r="A3264">
        <v>2004</v>
      </c>
      <c r="B3264">
        <v>212115</v>
      </c>
      <c r="C3264" t="s">
        <v>548</v>
      </c>
      <c r="D3264" t="s">
        <v>455</v>
      </c>
      <c r="E3264">
        <f t="shared" si="50"/>
        <v>1</v>
      </c>
      <c r="F3264">
        <f>IF(ISNA(VLOOKUP(B3264,criteria!$U$2:$U$174,1,0)),0,1)</f>
        <v>1</v>
      </c>
      <c r="G3264">
        <v>0.71658878504672896</v>
      </c>
      <c r="H3264">
        <v>0.35343984349527224</v>
      </c>
      <c r="I3264">
        <v>4280</v>
      </c>
      <c r="J3264">
        <v>3067</v>
      </c>
      <c r="K3264">
        <v>1076</v>
      </c>
      <c r="L3264">
        <v>8</v>
      </c>
      <c r="M3264">
        <v>1084</v>
      </c>
      <c r="V3264">
        <v>46188272</v>
      </c>
      <c r="W3264">
        <v>39911540</v>
      </c>
      <c r="Y3264">
        <v>68407</v>
      </c>
      <c r="Z3264">
        <v>4831697</v>
      </c>
      <c r="AA3264">
        <v>27050008</v>
      </c>
      <c r="AB3264">
        <v>219849</v>
      </c>
      <c r="AC3264">
        <v>1734992</v>
      </c>
      <c r="AD3264">
        <v>62444804</v>
      </c>
      <c r="AE3264">
        <v>24286834</v>
      </c>
      <c r="AF3264">
        <v>87542368</v>
      </c>
      <c r="AG3264">
        <v>38715092</v>
      </c>
      <c r="AH3264">
        <v>549414.18999999994</v>
      </c>
      <c r="AI3264">
        <v>725412.44</v>
      </c>
      <c r="AJ3264">
        <v>1274826.6299999999</v>
      </c>
      <c r="AK3264">
        <v>7864410.5</v>
      </c>
      <c r="AL3264">
        <v>7921617</v>
      </c>
      <c r="AM3264">
        <v>84973392</v>
      </c>
      <c r="AN3264">
        <v>40661644</v>
      </c>
      <c r="AO3264">
        <v>14494921</v>
      </c>
      <c r="AP3264">
        <v>9807393</v>
      </c>
      <c r="AQ3264">
        <v>10840728</v>
      </c>
      <c r="AR3264">
        <v>87542368</v>
      </c>
      <c r="AS3264">
        <v>84973392</v>
      </c>
      <c r="AT3264">
        <v>411</v>
      </c>
      <c r="AU3264">
        <v>0.48799999999999999</v>
      </c>
      <c r="AW3264">
        <v>0.135825</v>
      </c>
      <c r="AX3264">
        <v>0.59324500000000002</v>
      </c>
      <c r="AY3264">
        <v>4.8508799999999998E-2</v>
      </c>
      <c r="AZ3264">
        <v>57873</v>
      </c>
    </row>
    <row r="3265" spans="1:52">
      <c r="A3265">
        <v>2005</v>
      </c>
      <c r="B3265">
        <v>212115</v>
      </c>
      <c r="C3265" t="s">
        <v>460</v>
      </c>
      <c r="D3265" t="s">
        <v>455</v>
      </c>
      <c r="E3265">
        <f t="shared" si="50"/>
        <v>1</v>
      </c>
      <c r="F3265">
        <f>IF(ISNA(VLOOKUP(B3265,criteria!$U$2:$U$174,1,0)),0,1)</f>
        <v>1</v>
      </c>
      <c r="G3265">
        <v>0.69721529509559432</v>
      </c>
      <c r="H3265">
        <v>0.35022354694485841</v>
      </c>
      <c r="I3265">
        <v>4812</v>
      </c>
      <c r="J3265">
        <v>3355</v>
      </c>
      <c r="K3265">
        <v>1166</v>
      </c>
      <c r="L3265">
        <v>9</v>
      </c>
      <c r="M3265">
        <v>1175</v>
      </c>
      <c r="N3265" t="s">
        <v>522</v>
      </c>
      <c r="O3265" t="s">
        <v>130</v>
      </c>
      <c r="P3265" t="s">
        <v>50</v>
      </c>
      <c r="Q3265" t="s">
        <v>52</v>
      </c>
      <c r="V3265">
        <v>49385604</v>
      </c>
      <c r="W3265">
        <v>43462956</v>
      </c>
      <c r="Y3265">
        <v>267517</v>
      </c>
      <c r="Z3265">
        <v>4362907</v>
      </c>
      <c r="AA3265">
        <v>27760206</v>
      </c>
      <c r="AB3265">
        <v>590002</v>
      </c>
      <c r="AC3265">
        <v>1776512</v>
      </c>
      <c r="AD3265">
        <v>65530260</v>
      </c>
      <c r="AE3265">
        <v>26125308</v>
      </c>
      <c r="AF3265">
        <v>92750384</v>
      </c>
      <c r="AG3265">
        <v>41038692</v>
      </c>
      <c r="AH3265">
        <v>1261255.5</v>
      </c>
      <c r="AI3265">
        <v>882191.19</v>
      </c>
      <c r="AJ3265">
        <v>2143446.75</v>
      </c>
      <c r="AK3265">
        <v>7349871</v>
      </c>
      <c r="AL3265">
        <v>8435531</v>
      </c>
      <c r="AM3265">
        <v>89027104</v>
      </c>
      <c r="AN3265">
        <v>41762112</v>
      </c>
      <c r="AO3265">
        <v>16191075</v>
      </c>
      <c r="AP3265">
        <v>10840728</v>
      </c>
      <c r="AQ3265">
        <v>12922542</v>
      </c>
      <c r="AR3265">
        <v>92750384</v>
      </c>
      <c r="AS3265">
        <v>89027104</v>
      </c>
      <c r="AT3265">
        <v>459</v>
      </c>
      <c r="AU3265">
        <v>0.52300000000000002</v>
      </c>
      <c r="AW3265">
        <v>0.12698999999999999</v>
      </c>
      <c r="AX3265">
        <v>0.58269899999999997</v>
      </c>
      <c r="AY3265">
        <v>4.9134900000000002E-2</v>
      </c>
      <c r="AZ3265">
        <v>61082.5</v>
      </c>
    </row>
    <row r="3266" spans="1:52">
      <c r="A3266">
        <v>2006</v>
      </c>
      <c r="B3266">
        <v>212115</v>
      </c>
      <c r="C3266" t="s">
        <v>460</v>
      </c>
      <c r="D3266" t="s">
        <v>455</v>
      </c>
      <c r="E3266">
        <f t="shared" ref="E3266:E3329" si="51">IF(M3266&gt;999,1,0)</f>
        <v>1</v>
      </c>
      <c r="F3266">
        <f>IF(ISNA(VLOOKUP(B3266,criteria!$U$2:$U$174,1,0)),0,1)</f>
        <v>1</v>
      </c>
      <c r="G3266">
        <v>0.64467706893146359</v>
      </c>
      <c r="H3266">
        <v>0.33731617647058826</v>
      </c>
      <c r="I3266">
        <v>5063</v>
      </c>
      <c r="J3266">
        <v>3264</v>
      </c>
      <c r="K3266">
        <v>1091</v>
      </c>
      <c r="L3266">
        <v>10</v>
      </c>
      <c r="M3266">
        <v>1101</v>
      </c>
      <c r="V3266">
        <v>51074976</v>
      </c>
      <c r="W3266">
        <v>43585172</v>
      </c>
      <c r="Y3266">
        <v>284402</v>
      </c>
      <c r="Z3266">
        <v>5634776</v>
      </c>
      <c r="AA3266">
        <v>32426156</v>
      </c>
      <c r="AB3266">
        <v>1097137</v>
      </c>
      <c r="AC3266">
        <v>1911567</v>
      </c>
      <c r="AD3266">
        <v>74088624</v>
      </c>
      <c r="AE3266">
        <v>28801838</v>
      </c>
      <c r="AF3266">
        <v>103984448</v>
      </c>
      <c r="AG3266">
        <v>44661748</v>
      </c>
      <c r="AH3266">
        <v>2052113.63</v>
      </c>
      <c r="AI3266">
        <v>1354785.88</v>
      </c>
      <c r="AJ3266">
        <v>3406899.5</v>
      </c>
      <c r="AK3266">
        <v>7829668.5</v>
      </c>
      <c r="AL3266">
        <v>9285771</v>
      </c>
      <c r="AM3266">
        <v>97780872</v>
      </c>
      <c r="AN3266">
        <v>45687800</v>
      </c>
      <c r="AO3266">
        <v>17513146</v>
      </c>
      <c r="AP3266">
        <v>12922542</v>
      </c>
      <c r="AQ3266">
        <v>13730152</v>
      </c>
      <c r="AR3266">
        <v>103984448</v>
      </c>
      <c r="AS3266">
        <v>97780872</v>
      </c>
      <c r="AT3266">
        <v>499</v>
      </c>
      <c r="AU3266">
        <v>0.51500000000000001</v>
      </c>
      <c r="AW3266">
        <v>0.127551</v>
      </c>
      <c r="AX3266">
        <v>0.58843500000000004</v>
      </c>
      <c r="AY3266">
        <v>4.79592E-2</v>
      </c>
      <c r="AZ3266">
        <v>60983.5</v>
      </c>
    </row>
    <row r="3267" spans="1:52">
      <c r="A3267">
        <v>2007</v>
      </c>
      <c r="B3267">
        <v>212115</v>
      </c>
      <c r="C3267" t="s">
        <v>460</v>
      </c>
      <c r="D3267" t="s">
        <v>455</v>
      </c>
      <c r="E3267">
        <f t="shared" si="51"/>
        <v>1</v>
      </c>
      <c r="F3267">
        <f>IF(ISNA(VLOOKUP(B3267,criteria!$U$2:$U$174,1,0)),0,1)</f>
        <v>1</v>
      </c>
      <c r="G3267">
        <v>0.637720244516361</v>
      </c>
      <c r="H3267">
        <v>0.35184663095573726</v>
      </c>
      <c r="I3267">
        <v>5562</v>
      </c>
      <c r="J3267">
        <v>3547</v>
      </c>
      <c r="K3267">
        <v>1240</v>
      </c>
      <c r="L3267">
        <v>8</v>
      </c>
      <c r="M3267">
        <v>1248</v>
      </c>
      <c r="N3267" t="s">
        <v>522</v>
      </c>
      <c r="O3267" t="s">
        <v>130</v>
      </c>
      <c r="P3267" t="s">
        <v>50</v>
      </c>
      <c r="Q3267" t="s">
        <v>52</v>
      </c>
      <c r="V3267">
        <v>54324464</v>
      </c>
      <c r="W3267">
        <v>46252616</v>
      </c>
      <c r="Y3267">
        <v>304671</v>
      </c>
      <c r="Z3267">
        <v>5144966</v>
      </c>
      <c r="AA3267">
        <v>31686024</v>
      </c>
      <c r="AB3267">
        <v>1765180</v>
      </c>
      <c r="AC3267">
        <v>1955532</v>
      </c>
      <c r="AD3267">
        <v>71836000</v>
      </c>
      <c r="AE3267">
        <v>34164136</v>
      </c>
      <c r="AF3267">
        <v>106721504</v>
      </c>
      <c r="AG3267">
        <v>46159204</v>
      </c>
      <c r="AH3267">
        <v>1448888.5</v>
      </c>
      <c r="AI3267">
        <v>1436181.25</v>
      </c>
      <c r="AJ3267">
        <v>2885069.75</v>
      </c>
      <c r="AK3267">
        <v>8038447</v>
      </c>
      <c r="AL3267">
        <v>9262790</v>
      </c>
      <c r="AM3267">
        <v>101590920</v>
      </c>
      <c r="AN3267">
        <v>48742516</v>
      </c>
      <c r="AO3267">
        <v>18216450</v>
      </c>
      <c r="AP3267">
        <v>13730152</v>
      </c>
      <c r="AQ3267">
        <v>13669236</v>
      </c>
      <c r="AR3267">
        <v>106721504</v>
      </c>
      <c r="AS3267">
        <v>101590920</v>
      </c>
      <c r="AT3267">
        <v>601</v>
      </c>
      <c r="AU3267">
        <v>0.53500000000000003</v>
      </c>
      <c r="AW3267">
        <v>0.117983</v>
      </c>
      <c r="AX3267">
        <v>0.55932800000000005</v>
      </c>
      <c r="AY3267">
        <v>4.1680700000000001E-2</v>
      </c>
      <c r="AZ3267">
        <v>63676</v>
      </c>
    </row>
    <row r="3268" spans="1:52">
      <c r="A3268">
        <v>2008</v>
      </c>
      <c r="B3268">
        <v>212115</v>
      </c>
      <c r="C3268" t="s">
        <v>460</v>
      </c>
      <c r="D3268" t="s">
        <v>455</v>
      </c>
      <c r="E3268">
        <f t="shared" si="51"/>
        <v>1</v>
      </c>
      <c r="F3268">
        <f>IF(ISNA(VLOOKUP(B3268,criteria!$U$2:$U$174,1,0)),0,1)</f>
        <v>1</v>
      </c>
      <c r="G3268">
        <v>0.20520779444731851</v>
      </c>
      <c r="H3268">
        <v>1</v>
      </c>
      <c r="I3268">
        <v>5799</v>
      </c>
      <c r="J3268">
        <v>1190</v>
      </c>
      <c r="K3268">
        <v>1185</v>
      </c>
      <c r="L3268">
        <v>5</v>
      </c>
      <c r="M3268">
        <v>1190</v>
      </c>
      <c r="N3268" t="s">
        <v>522</v>
      </c>
      <c r="O3268" t="s">
        <v>130</v>
      </c>
      <c r="P3268" t="s">
        <v>50</v>
      </c>
      <c r="Q3268" t="s">
        <v>52</v>
      </c>
      <c r="V3268">
        <v>57673624</v>
      </c>
      <c r="W3268">
        <v>49561432</v>
      </c>
      <c r="Y3268">
        <v>214139</v>
      </c>
      <c r="Z3268">
        <v>5920731</v>
      </c>
      <c r="AA3268">
        <v>32231928</v>
      </c>
      <c r="AB3268">
        <v>863717</v>
      </c>
      <c r="AC3268">
        <v>2264053</v>
      </c>
      <c r="AD3268">
        <v>78192560</v>
      </c>
      <c r="AE3268">
        <v>33191348</v>
      </c>
      <c r="AF3268">
        <v>112071024</v>
      </c>
      <c r="AG3268">
        <v>49980232</v>
      </c>
      <c r="AH3268">
        <v>1453202.75</v>
      </c>
      <c r="AI3268">
        <v>1870009.63</v>
      </c>
      <c r="AJ3268">
        <v>3323212.5</v>
      </c>
      <c r="AK3268">
        <v>11817193</v>
      </c>
      <c r="AL3268">
        <v>9593874</v>
      </c>
      <c r="AM3268">
        <v>111407728</v>
      </c>
      <c r="AN3268">
        <v>50936880</v>
      </c>
      <c r="AO3268">
        <v>20554442</v>
      </c>
      <c r="AP3268">
        <v>13669236</v>
      </c>
      <c r="AQ3268">
        <v>11757763</v>
      </c>
      <c r="AR3268">
        <v>112071024</v>
      </c>
      <c r="AS3268">
        <v>111407728</v>
      </c>
      <c r="AT3268">
        <v>638</v>
      </c>
      <c r="AU3268">
        <v>0.59299999999999997</v>
      </c>
      <c r="AW3268">
        <v>9.9059599999999998E-2</v>
      </c>
      <c r="AX3268">
        <v>0.53605000000000003</v>
      </c>
      <c r="AY3268">
        <v>3.3228800000000003E-2</v>
      </c>
      <c r="AZ3268">
        <v>67712</v>
      </c>
    </row>
    <row r="3269" spans="1:52">
      <c r="A3269">
        <v>2009</v>
      </c>
      <c r="B3269">
        <v>212115</v>
      </c>
      <c r="C3269" t="s">
        <v>460</v>
      </c>
      <c r="D3269" t="s">
        <v>455</v>
      </c>
      <c r="E3269">
        <f t="shared" si="51"/>
        <v>1</v>
      </c>
      <c r="F3269">
        <f>IF(ISNA(VLOOKUP(B3269,criteria!$U$2:$U$174,1,0)),0,1)</f>
        <v>1</v>
      </c>
      <c r="G3269">
        <v>0.70686002933029168</v>
      </c>
      <c r="H3269">
        <v>0.29276164130935917</v>
      </c>
      <c r="I3269">
        <v>6137</v>
      </c>
      <c r="J3269">
        <v>4338</v>
      </c>
      <c r="K3269">
        <v>1262</v>
      </c>
      <c r="L3269">
        <v>8</v>
      </c>
      <c r="M3269">
        <v>1270</v>
      </c>
      <c r="N3269" t="s">
        <v>522</v>
      </c>
      <c r="O3269" t="s">
        <v>130</v>
      </c>
      <c r="P3269" t="s">
        <v>50</v>
      </c>
      <c r="Q3269" t="s">
        <v>52</v>
      </c>
      <c r="R3269">
        <v>-75.177000000000007</v>
      </c>
      <c r="S3269">
        <v>40.994700000000002</v>
      </c>
      <c r="V3269">
        <v>62184628</v>
      </c>
      <c r="W3269">
        <v>51657892</v>
      </c>
      <c r="Y3269">
        <v>281754</v>
      </c>
      <c r="Z3269">
        <v>8850636</v>
      </c>
      <c r="AA3269">
        <v>30547718</v>
      </c>
      <c r="AB3269">
        <v>1167805</v>
      </c>
      <c r="AC3269">
        <v>4571200</v>
      </c>
      <c r="AD3269">
        <v>80159848</v>
      </c>
      <c r="AE3269">
        <v>38531468</v>
      </c>
      <c r="AF3269">
        <v>119005512</v>
      </c>
      <c r="AG3269">
        <v>52894128</v>
      </c>
      <c r="AH3269">
        <v>1252455</v>
      </c>
      <c r="AI3269">
        <v>2250076</v>
      </c>
      <c r="AJ3269">
        <v>3502531</v>
      </c>
      <c r="AK3269">
        <v>13692527</v>
      </c>
      <c r="AL3269">
        <v>10131766</v>
      </c>
      <c r="AM3269">
        <v>116238144</v>
      </c>
      <c r="AN3269">
        <v>54253252</v>
      </c>
      <c r="AO3269">
        <v>22529444</v>
      </c>
      <c r="AP3269">
        <v>11757763</v>
      </c>
      <c r="AQ3269">
        <v>13049394</v>
      </c>
      <c r="AR3269">
        <v>119005512</v>
      </c>
      <c r="AS3269">
        <v>116238144</v>
      </c>
      <c r="AT3269">
        <v>675</v>
      </c>
      <c r="AU3269">
        <v>0.57899999999999996</v>
      </c>
      <c r="AW3269">
        <v>0.10062</v>
      </c>
      <c r="AX3269">
        <v>0.557392</v>
      </c>
      <c r="AY3269">
        <v>3.2752999999999997E-2</v>
      </c>
      <c r="AZ3269">
        <v>68934</v>
      </c>
    </row>
    <row r="3270" spans="1:52">
      <c r="A3270">
        <v>2010</v>
      </c>
      <c r="B3270">
        <v>212115</v>
      </c>
      <c r="C3270" t="s">
        <v>460</v>
      </c>
      <c r="D3270" t="s">
        <v>455</v>
      </c>
      <c r="E3270">
        <f t="shared" si="51"/>
        <v>1</v>
      </c>
      <c r="F3270">
        <f>IF(ISNA(VLOOKUP(B3270,criteria!$U$2:$U$174,1,0)),0,1)</f>
        <v>1</v>
      </c>
      <c r="G3270">
        <v>0.69181034482758619</v>
      </c>
      <c r="H3270">
        <v>0.28203530633437174</v>
      </c>
      <c r="I3270">
        <v>6960</v>
      </c>
      <c r="J3270">
        <v>4815</v>
      </c>
      <c r="K3270">
        <v>1342</v>
      </c>
      <c r="L3270">
        <v>16</v>
      </c>
      <c r="M3270">
        <v>1358</v>
      </c>
      <c r="V3270">
        <v>64579736</v>
      </c>
      <c r="W3270">
        <v>53253012</v>
      </c>
      <c r="Y3270">
        <v>137740</v>
      </c>
      <c r="Z3270">
        <v>9541027</v>
      </c>
      <c r="AA3270">
        <v>30013848</v>
      </c>
      <c r="AB3270">
        <v>1324439</v>
      </c>
      <c r="AC3270">
        <v>2286558</v>
      </c>
      <c r="AD3270">
        <v>81877736</v>
      </c>
      <c r="AE3270">
        <v>37381028</v>
      </c>
      <c r="AF3270">
        <v>119376144</v>
      </c>
      <c r="AG3270">
        <v>55004008</v>
      </c>
      <c r="AH3270">
        <v>634192</v>
      </c>
      <c r="AI3270">
        <v>2695677</v>
      </c>
      <c r="AJ3270">
        <v>3329869</v>
      </c>
      <c r="AK3270">
        <v>12639293</v>
      </c>
      <c r="AL3270">
        <v>10217229</v>
      </c>
      <c r="AM3270">
        <v>118566200</v>
      </c>
      <c r="AN3270">
        <v>53726856</v>
      </c>
      <c r="AO3270">
        <v>23505518</v>
      </c>
      <c r="AP3270">
        <v>13049394</v>
      </c>
      <c r="AQ3270">
        <v>14956759</v>
      </c>
      <c r="AR3270">
        <v>119376144</v>
      </c>
      <c r="AS3270">
        <v>118566200</v>
      </c>
      <c r="AT3270">
        <v>640</v>
      </c>
      <c r="AU3270">
        <v>0.58899999999999997</v>
      </c>
      <c r="AW3270">
        <v>0.11561200000000001</v>
      </c>
      <c r="AX3270">
        <v>0.56150199999999995</v>
      </c>
      <c r="AY3270">
        <v>3.8734499999999998E-2</v>
      </c>
      <c r="AZ3270">
        <v>67872.5</v>
      </c>
    </row>
    <row r="3271" spans="1:52">
      <c r="A3271">
        <v>2011</v>
      </c>
      <c r="B3271">
        <v>212115</v>
      </c>
      <c r="C3271" t="s">
        <v>460</v>
      </c>
      <c r="D3271" t="s">
        <v>455</v>
      </c>
      <c r="E3271">
        <f t="shared" si="51"/>
        <v>1</v>
      </c>
      <c r="F3271">
        <f>IF(ISNA(VLOOKUP(B3271,criteria!$U$2:$U$174,1,0)),0,1)</f>
        <v>1</v>
      </c>
      <c r="G3271">
        <v>0.62827225130890052</v>
      </c>
      <c r="H3271">
        <v>0.25504385964912279</v>
      </c>
      <c r="I3271">
        <v>7258</v>
      </c>
      <c r="J3271">
        <v>4560</v>
      </c>
      <c r="K3271">
        <v>1144</v>
      </c>
      <c r="L3271">
        <v>19</v>
      </c>
      <c r="M3271">
        <v>1163</v>
      </c>
      <c r="T3271">
        <v>5.6000000000000001E-2</v>
      </c>
      <c r="U3271">
        <v>1596</v>
      </c>
      <c r="V3271">
        <v>70179760</v>
      </c>
      <c r="W3271">
        <v>59135236</v>
      </c>
      <c r="Y3271">
        <v>152290</v>
      </c>
      <c r="Z3271">
        <v>10203080</v>
      </c>
      <c r="AA3271">
        <v>27036696</v>
      </c>
      <c r="AB3271">
        <v>2362382</v>
      </c>
      <c r="AC3271">
        <v>1152714</v>
      </c>
      <c r="AD3271">
        <v>89539928</v>
      </c>
      <c r="AE3271">
        <v>32939736</v>
      </c>
      <c r="AF3271">
        <v>123171824</v>
      </c>
      <c r="AG3271">
        <v>51060520</v>
      </c>
      <c r="AH3271">
        <v>666541</v>
      </c>
      <c r="AI3271">
        <v>2245164</v>
      </c>
      <c r="AJ3271">
        <v>2911705</v>
      </c>
      <c r="AK3271">
        <v>13346671</v>
      </c>
      <c r="AL3271">
        <v>9949256</v>
      </c>
      <c r="AM3271">
        <v>120214136</v>
      </c>
      <c r="AN3271">
        <v>49775224</v>
      </c>
      <c r="AO3271">
        <v>23024432</v>
      </c>
      <c r="AP3271">
        <v>14956759</v>
      </c>
      <c r="AQ3271">
        <v>15270249</v>
      </c>
      <c r="AR3271">
        <v>123171824</v>
      </c>
      <c r="AS3271">
        <v>120214136</v>
      </c>
      <c r="AT3271">
        <v>709</v>
      </c>
      <c r="AU3271">
        <v>0.57199999999999995</v>
      </c>
      <c r="AW3271">
        <v>0.12035700000000001</v>
      </c>
      <c r="AX3271">
        <v>0.55513999999999997</v>
      </c>
      <c r="AY3271">
        <v>3.34005E-2</v>
      </c>
      <c r="AZ3271">
        <v>62900</v>
      </c>
    </row>
    <row r="3272" spans="1:52">
      <c r="A3272">
        <v>2012</v>
      </c>
      <c r="B3272">
        <v>212115</v>
      </c>
      <c r="C3272" t="s">
        <v>460</v>
      </c>
      <c r="D3272" t="s">
        <v>455</v>
      </c>
      <c r="E3272">
        <f t="shared" si="51"/>
        <v>1</v>
      </c>
      <c r="F3272">
        <f>IF(ISNA(VLOOKUP(B3272,criteria!$U$2:$U$174,1,0)),0,1)</f>
        <v>1</v>
      </c>
      <c r="G3272">
        <v>0.80613496932515338</v>
      </c>
      <c r="H3272">
        <v>0.26864535768645359</v>
      </c>
      <c r="I3272">
        <v>6520</v>
      </c>
      <c r="J3272">
        <v>5256</v>
      </c>
      <c r="K3272">
        <v>1373</v>
      </c>
      <c r="L3272">
        <v>39</v>
      </c>
      <c r="M3272">
        <v>1412</v>
      </c>
      <c r="N3272" t="s">
        <v>522</v>
      </c>
      <c r="O3272" t="s">
        <v>130</v>
      </c>
      <c r="P3272" t="s">
        <v>50</v>
      </c>
      <c r="Q3272" t="s">
        <v>52</v>
      </c>
      <c r="R3272">
        <v>-75.172600000000003</v>
      </c>
      <c r="S3272">
        <v>40.996200000000002</v>
      </c>
      <c r="T3272">
        <v>6.3E-2</v>
      </c>
      <c r="U3272">
        <v>1658</v>
      </c>
      <c r="V3272">
        <v>69182552</v>
      </c>
      <c r="W3272">
        <v>57179132</v>
      </c>
      <c r="Y3272">
        <v>101985</v>
      </c>
      <c r="Z3272">
        <v>9543722</v>
      </c>
      <c r="AA3272">
        <v>25663270</v>
      </c>
      <c r="AB3272">
        <v>1200513</v>
      </c>
      <c r="AC3272">
        <v>321107</v>
      </c>
      <c r="AD3272">
        <v>85826904</v>
      </c>
      <c r="AE3272">
        <v>30744760</v>
      </c>
      <c r="AF3272">
        <v>117411784</v>
      </c>
      <c r="AG3272">
        <v>47048124</v>
      </c>
      <c r="AH3272">
        <v>525612</v>
      </c>
      <c r="AI3272">
        <v>1928237</v>
      </c>
      <c r="AJ3272">
        <v>2453849</v>
      </c>
      <c r="AK3272">
        <v>16893536</v>
      </c>
      <c r="AL3272">
        <v>10595540</v>
      </c>
      <c r="AM3272">
        <v>122970392</v>
      </c>
      <c r="AN3272">
        <v>49495392</v>
      </c>
      <c r="AO3272">
        <v>23064412</v>
      </c>
      <c r="AP3272">
        <v>15270249</v>
      </c>
      <c r="AQ3272">
        <v>15086392</v>
      </c>
      <c r="AR3272">
        <v>117411784</v>
      </c>
      <c r="AS3272">
        <v>122970392</v>
      </c>
      <c r="AT3272">
        <v>663</v>
      </c>
      <c r="AU3272">
        <v>0.56000000000000005</v>
      </c>
      <c r="AW3272">
        <v>0.118673</v>
      </c>
      <c r="AX3272">
        <v>0.55286800000000003</v>
      </c>
      <c r="AY3272">
        <v>2.7277800000000001E-2</v>
      </c>
      <c r="AZ3272">
        <v>61619.5</v>
      </c>
    </row>
    <row r="3273" spans="1:52">
      <c r="A3273">
        <v>2013</v>
      </c>
      <c r="B3273">
        <v>212115</v>
      </c>
      <c r="C3273" t="s">
        <v>460</v>
      </c>
      <c r="D3273" t="s">
        <v>455</v>
      </c>
      <c r="E3273">
        <f t="shared" si="51"/>
        <v>1</v>
      </c>
      <c r="F3273">
        <f>IF(ISNA(VLOOKUP(B3273,criteria!$U$2:$U$174,1,0)),0,1)</f>
        <v>1</v>
      </c>
      <c r="G3273">
        <v>0.78438000355808579</v>
      </c>
      <c r="H3273">
        <v>0.27443864821955094</v>
      </c>
      <c r="I3273">
        <v>5621</v>
      </c>
      <c r="J3273">
        <v>4409</v>
      </c>
      <c r="K3273">
        <v>1141</v>
      </c>
      <c r="L3273">
        <v>69</v>
      </c>
      <c r="M3273">
        <v>1210</v>
      </c>
      <c r="T3273">
        <v>5.0999999999999997E-2</v>
      </c>
      <c r="U3273">
        <v>1742</v>
      </c>
      <c r="V3273">
        <v>70611768</v>
      </c>
      <c r="W3273">
        <v>57367240</v>
      </c>
      <c r="Y3273">
        <v>109237</v>
      </c>
      <c r="Z3273">
        <v>10110821</v>
      </c>
      <c r="AA3273">
        <v>26692872</v>
      </c>
      <c r="AB3273">
        <v>2869061</v>
      </c>
      <c r="AC3273">
        <v>1081698</v>
      </c>
      <c r="AD3273">
        <v>87001088</v>
      </c>
      <c r="AE3273">
        <v>33793128</v>
      </c>
      <c r="AF3273">
        <v>121652784</v>
      </c>
      <c r="AG3273">
        <v>46341160</v>
      </c>
      <c r="AH3273">
        <v>329289</v>
      </c>
      <c r="AI3273">
        <v>2054256</v>
      </c>
      <c r="AJ3273">
        <v>2383545</v>
      </c>
      <c r="AK3273">
        <v>17125948</v>
      </c>
      <c r="AL3273">
        <v>11173609</v>
      </c>
      <c r="AM3273">
        <v>122102264</v>
      </c>
      <c r="AN3273">
        <v>49374440</v>
      </c>
      <c r="AO3273">
        <v>24419612</v>
      </c>
      <c r="AP3273">
        <v>15086392</v>
      </c>
      <c r="AQ3273">
        <v>16812628</v>
      </c>
      <c r="AR3273">
        <v>121652784</v>
      </c>
      <c r="AS3273">
        <v>122102264</v>
      </c>
      <c r="AT3273">
        <v>701</v>
      </c>
      <c r="AU3273">
        <v>0.55500000000000005</v>
      </c>
      <c r="AW3273">
        <v>0.136881</v>
      </c>
      <c r="AX3273">
        <v>0.55492300000000006</v>
      </c>
      <c r="AY3273">
        <v>3.1872499999999998E-2</v>
      </c>
      <c r="AZ3273">
        <v>59319</v>
      </c>
    </row>
    <row r="3274" spans="1:52">
      <c r="A3274">
        <v>2014</v>
      </c>
      <c r="B3274">
        <v>212115</v>
      </c>
      <c r="C3274" t="s">
        <v>460</v>
      </c>
      <c r="D3274" t="s">
        <v>455</v>
      </c>
      <c r="E3274">
        <f t="shared" si="51"/>
        <v>1</v>
      </c>
      <c r="F3274">
        <f>IF(ISNA(VLOOKUP(B3274,criteria!$U$2:$U$174,1,0)),0,1)</f>
        <v>1</v>
      </c>
      <c r="G3274">
        <v>0.81464899713467054</v>
      </c>
      <c r="H3274">
        <v>0.28269949439437236</v>
      </c>
      <c r="I3274">
        <v>5584</v>
      </c>
      <c r="J3274">
        <v>4549</v>
      </c>
      <c r="K3274">
        <v>1263</v>
      </c>
      <c r="L3274">
        <v>23</v>
      </c>
      <c r="M3274">
        <v>1286</v>
      </c>
      <c r="T3274">
        <v>5.1999999999999998E-2</v>
      </c>
      <c r="U3274">
        <v>1833</v>
      </c>
      <c r="V3274">
        <v>71134168</v>
      </c>
      <c r="W3274">
        <v>57075188</v>
      </c>
      <c r="Y3274">
        <v>54914</v>
      </c>
      <c r="Z3274">
        <v>11085527</v>
      </c>
      <c r="AA3274">
        <v>27844364</v>
      </c>
      <c r="AB3274">
        <v>779233</v>
      </c>
      <c r="AC3274">
        <v>375018</v>
      </c>
      <c r="AD3274">
        <v>87097272</v>
      </c>
      <c r="AE3274">
        <v>33332772</v>
      </c>
      <c r="AF3274">
        <v>121297216</v>
      </c>
      <c r="AG3274">
        <v>45404660</v>
      </c>
      <c r="AH3274">
        <v>286160</v>
      </c>
      <c r="AI3274">
        <v>2575874</v>
      </c>
      <c r="AJ3274">
        <v>2862034</v>
      </c>
      <c r="AK3274">
        <v>16798544</v>
      </c>
      <c r="AL3274">
        <v>11158138</v>
      </c>
      <c r="AM3274">
        <v>117621192</v>
      </c>
      <c r="AN3274">
        <v>49496296</v>
      </c>
      <c r="AO3274">
        <v>24856764</v>
      </c>
      <c r="AP3274">
        <v>16812628</v>
      </c>
      <c r="AQ3274">
        <v>17575500</v>
      </c>
      <c r="AR3274">
        <v>121297216</v>
      </c>
      <c r="AS3274">
        <v>117621192</v>
      </c>
      <c r="AT3274">
        <v>732</v>
      </c>
      <c r="AU3274">
        <v>0.54500000000000004</v>
      </c>
      <c r="AW3274">
        <v>0.140954</v>
      </c>
      <c r="AX3274">
        <v>0.55299699999999996</v>
      </c>
      <c r="AY3274">
        <v>2.7192000000000001E-2</v>
      </c>
      <c r="AZ3274">
        <v>55803</v>
      </c>
    </row>
    <row r="3275" spans="1:52">
      <c r="A3275">
        <v>2015</v>
      </c>
      <c r="B3275">
        <v>212115</v>
      </c>
      <c r="C3275" t="s">
        <v>460</v>
      </c>
      <c r="D3275" t="s">
        <v>455</v>
      </c>
      <c r="E3275">
        <f t="shared" si="51"/>
        <v>1</v>
      </c>
      <c r="F3275">
        <f>IF(ISNA(VLOOKUP(B3275,criteria!$U$2:$U$174,1,0)),0,1)</f>
        <v>1</v>
      </c>
      <c r="G3275">
        <v>0.840354396522902</v>
      </c>
      <c r="H3275">
        <v>0.26099065048736819</v>
      </c>
      <c r="I3275">
        <v>5982</v>
      </c>
      <c r="J3275">
        <v>5027</v>
      </c>
      <c r="K3275">
        <v>1276</v>
      </c>
      <c r="L3275">
        <v>36</v>
      </c>
      <c r="M3275">
        <v>1312</v>
      </c>
      <c r="T3275">
        <v>6.4000000000000001E-2</v>
      </c>
      <c r="U3275">
        <v>1980</v>
      </c>
      <c r="V3275">
        <v>72269152</v>
      </c>
      <c r="W3275">
        <v>57142020</v>
      </c>
      <c r="Y3275">
        <v>52171</v>
      </c>
      <c r="Z3275">
        <v>11346390</v>
      </c>
      <c r="AA3275">
        <v>30688278</v>
      </c>
      <c r="AB3275">
        <v>649203</v>
      </c>
      <c r="AC3275">
        <v>835368</v>
      </c>
      <c r="AD3275">
        <v>88646920</v>
      </c>
      <c r="AE3275">
        <v>36227812</v>
      </c>
      <c r="AF3275">
        <v>125879184</v>
      </c>
      <c r="AG3275">
        <v>44756708</v>
      </c>
      <c r="AH3275">
        <v>343207</v>
      </c>
      <c r="AI3275">
        <v>2448278</v>
      </c>
      <c r="AJ3275">
        <v>2791485</v>
      </c>
      <c r="AK3275">
        <v>17433100</v>
      </c>
      <c r="AL3275">
        <v>11403981</v>
      </c>
      <c r="AM3275">
        <v>119492864</v>
      </c>
      <c r="AN3275">
        <v>49124400</v>
      </c>
      <c r="AO3275">
        <v>25742076</v>
      </c>
      <c r="AP3275">
        <v>17575500</v>
      </c>
      <c r="AQ3275">
        <v>18209686</v>
      </c>
      <c r="AR3275">
        <v>125879184</v>
      </c>
      <c r="AS3275">
        <v>119492864</v>
      </c>
      <c r="AT3275">
        <v>656</v>
      </c>
      <c r="AU3275">
        <v>0.57299999999999995</v>
      </c>
      <c r="AW3275">
        <v>0.13611300000000001</v>
      </c>
      <c r="AX3275">
        <v>0.55576999999999999</v>
      </c>
      <c r="AY3275">
        <v>2.26394E-2</v>
      </c>
      <c r="AZ3275">
        <v>52863</v>
      </c>
    </row>
    <row r="3276" spans="1:52">
      <c r="A3276">
        <v>2016</v>
      </c>
      <c r="B3276">
        <v>212115</v>
      </c>
      <c r="C3276" t="s">
        <v>460</v>
      </c>
      <c r="D3276" t="s">
        <v>455</v>
      </c>
      <c r="E3276">
        <f t="shared" si="51"/>
        <v>1</v>
      </c>
      <c r="F3276">
        <f>IF(ISNA(VLOOKUP(B3276,criteria!$U$2:$U$174,1,0)),0,1)</f>
        <v>1</v>
      </c>
      <c r="G3276">
        <v>0.83346136119219538</v>
      </c>
      <c r="H3276">
        <v>0.24092165898617512</v>
      </c>
      <c r="I3276">
        <v>6509</v>
      </c>
      <c r="J3276">
        <v>5425</v>
      </c>
      <c r="K3276">
        <v>1301</v>
      </c>
      <c r="L3276">
        <v>6</v>
      </c>
      <c r="M3276">
        <v>1307</v>
      </c>
      <c r="T3276">
        <v>8.6999999999999994E-2</v>
      </c>
      <c r="U3276">
        <v>1962</v>
      </c>
      <c r="V3276">
        <v>69127560</v>
      </c>
      <c r="W3276">
        <v>53366312</v>
      </c>
      <c r="Y3276">
        <v>123396</v>
      </c>
      <c r="Z3276">
        <v>11501576</v>
      </c>
      <c r="AA3276">
        <v>32761632</v>
      </c>
      <c r="AB3276">
        <v>552098</v>
      </c>
      <c r="AC3276">
        <v>1657874</v>
      </c>
      <c r="AD3276">
        <v>86476216</v>
      </c>
      <c r="AE3276">
        <v>38656244</v>
      </c>
      <c r="AF3276">
        <v>126261488</v>
      </c>
      <c r="AG3276">
        <v>46795824</v>
      </c>
      <c r="AH3276">
        <v>780687</v>
      </c>
      <c r="AI3276">
        <v>2417078</v>
      </c>
      <c r="AJ3276">
        <v>3197765</v>
      </c>
      <c r="AK3276">
        <v>16537322</v>
      </c>
      <c r="AL3276">
        <v>11109374</v>
      </c>
      <c r="AM3276">
        <v>120217880</v>
      </c>
      <c r="AN3276">
        <v>51467976</v>
      </c>
      <c r="AO3276">
        <v>25414292</v>
      </c>
      <c r="AP3276">
        <v>18209686</v>
      </c>
      <c r="AQ3276">
        <v>21118104</v>
      </c>
      <c r="AR3276">
        <v>126261488</v>
      </c>
      <c r="AS3276">
        <v>120217880</v>
      </c>
      <c r="AT3276">
        <v>661</v>
      </c>
      <c r="AU3276">
        <v>0.48099999999999998</v>
      </c>
      <c r="AW3276">
        <v>0.13416</v>
      </c>
      <c r="AX3276">
        <v>0.57184100000000004</v>
      </c>
      <c r="AY3276">
        <v>2.4523900000000001E-2</v>
      </c>
      <c r="AZ3276">
        <v>50096.5</v>
      </c>
    </row>
    <row r="3277" spans="1:52">
      <c r="A3277">
        <v>2017</v>
      </c>
      <c r="B3277">
        <v>212115</v>
      </c>
      <c r="C3277" t="s">
        <v>460</v>
      </c>
      <c r="D3277" t="s">
        <v>455</v>
      </c>
      <c r="E3277">
        <f t="shared" si="51"/>
        <v>1</v>
      </c>
      <c r="F3277">
        <f>IF(ISNA(VLOOKUP(B3277,criteria!$U$2:$U$174,1,0)),0,1)</f>
        <v>1</v>
      </c>
      <c r="G3277">
        <v>0.83555746879035731</v>
      </c>
      <c r="H3277">
        <v>0.16640906749098403</v>
      </c>
      <c r="I3277">
        <v>9292</v>
      </c>
      <c r="J3277">
        <v>7764</v>
      </c>
      <c r="K3277">
        <v>1280</v>
      </c>
      <c r="L3277">
        <v>12</v>
      </c>
      <c r="M3277">
        <v>1292</v>
      </c>
      <c r="T3277">
        <v>7.5999999999999998E-2</v>
      </c>
      <c r="U3277">
        <v>1976</v>
      </c>
      <c r="V3277">
        <v>70396560</v>
      </c>
      <c r="W3277">
        <v>52970332</v>
      </c>
      <c r="Y3277">
        <v>138291</v>
      </c>
      <c r="Z3277">
        <v>13470470</v>
      </c>
      <c r="AA3277">
        <v>33313818</v>
      </c>
      <c r="AB3277">
        <v>285179</v>
      </c>
      <c r="AC3277">
        <v>1350917</v>
      </c>
      <c r="AD3277">
        <v>84701416</v>
      </c>
      <c r="AE3277">
        <v>41038572</v>
      </c>
      <c r="AF3277">
        <v>127236848</v>
      </c>
      <c r="AG3277">
        <v>41454864</v>
      </c>
      <c r="AH3277">
        <v>823892</v>
      </c>
      <c r="AI3277">
        <v>2097134</v>
      </c>
      <c r="AJ3277">
        <v>2921026</v>
      </c>
      <c r="AK3277">
        <v>16400765</v>
      </c>
      <c r="AL3277">
        <v>9859234</v>
      </c>
      <c r="AM3277">
        <v>119641168</v>
      </c>
      <c r="AN3277">
        <v>51296904</v>
      </c>
      <c r="AO3277">
        <v>23843096</v>
      </c>
      <c r="AP3277">
        <v>21118104</v>
      </c>
      <c r="AQ3277">
        <v>22246580</v>
      </c>
      <c r="AR3277">
        <v>127236848</v>
      </c>
      <c r="AS3277">
        <v>119641168</v>
      </c>
    </row>
    <row r="3278" spans="1:52">
      <c r="A3278">
        <v>1990</v>
      </c>
      <c r="B3278">
        <v>213020</v>
      </c>
      <c r="C3278" t="s">
        <v>591</v>
      </c>
      <c r="D3278" t="s">
        <v>455</v>
      </c>
      <c r="E3278">
        <f t="shared" si="51"/>
        <v>0</v>
      </c>
      <c r="F3278">
        <f>IF(ISNA(VLOOKUP(B3278,criteria!$U$2:$U$174,1,0)),0,1)</f>
        <v>1</v>
      </c>
      <c r="G3278" t="s">
        <v>636</v>
      </c>
      <c r="H3278" t="s">
        <v>636</v>
      </c>
      <c r="N3278">
        <v>15705</v>
      </c>
      <c r="O3278" t="s">
        <v>130</v>
      </c>
      <c r="V3278">
        <v>39410064</v>
      </c>
      <c r="Y3278">
        <v>128705</v>
      </c>
      <c r="Z3278">
        <v>11252835</v>
      </c>
      <c r="AA3278">
        <v>54113080</v>
      </c>
      <c r="AB3278">
        <v>1806299</v>
      </c>
      <c r="AC3278">
        <v>6025660</v>
      </c>
      <c r="AF3278">
        <v>128002768</v>
      </c>
      <c r="AG3278">
        <v>50049128</v>
      </c>
      <c r="AH3278">
        <v>659479</v>
      </c>
      <c r="AI3278">
        <v>3748160</v>
      </c>
      <c r="AJ3278">
        <v>4407639</v>
      </c>
      <c r="AK3278">
        <v>10331192</v>
      </c>
      <c r="AL3278">
        <v>7177293</v>
      </c>
      <c r="AM3278">
        <v>133983232</v>
      </c>
      <c r="AN3278">
        <v>56734044</v>
      </c>
      <c r="AO3278">
        <v>18590248</v>
      </c>
    </row>
    <row r="3279" spans="1:52">
      <c r="A3279">
        <v>1991</v>
      </c>
      <c r="B3279">
        <v>213020</v>
      </c>
      <c r="C3279" t="s">
        <v>591</v>
      </c>
      <c r="D3279" t="s">
        <v>455</v>
      </c>
      <c r="E3279">
        <f t="shared" si="51"/>
        <v>0</v>
      </c>
      <c r="F3279">
        <f>IF(ISNA(VLOOKUP(B3279,criteria!$U$2:$U$174,1,0)),0,1)</f>
        <v>1</v>
      </c>
      <c r="G3279" t="s">
        <v>636</v>
      </c>
      <c r="H3279" t="s">
        <v>636</v>
      </c>
      <c r="N3279">
        <v>15705</v>
      </c>
      <c r="O3279" t="s">
        <v>130</v>
      </c>
      <c r="V3279">
        <v>46912288</v>
      </c>
      <c r="Y3279">
        <v>40052</v>
      </c>
      <c r="Z3279">
        <v>12054098</v>
      </c>
      <c r="AA3279">
        <v>59416344</v>
      </c>
      <c r="AB3279">
        <v>1828268</v>
      </c>
      <c r="AC3279">
        <v>4933031</v>
      </c>
      <c r="AF3279">
        <v>141521536</v>
      </c>
      <c r="AG3279">
        <v>54167720</v>
      </c>
      <c r="AH3279">
        <v>437880</v>
      </c>
      <c r="AI3279">
        <v>5001950</v>
      </c>
      <c r="AJ3279">
        <v>5439830</v>
      </c>
      <c r="AK3279">
        <v>10903115</v>
      </c>
      <c r="AL3279">
        <v>6706693</v>
      </c>
      <c r="AM3279">
        <v>146446720</v>
      </c>
      <c r="AN3279">
        <v>59179248</v>
      </c>
      <c r="AO3279">
        <v>21282434</v>
      </c>
    </row>
    <row r="3280" spans="1:52">
      <c r="A3280">
        <v>1992</v>
      </c>
      <c r="B3280">
        <v>213020</v>
      </c>
      <c r="C3280" t="s">
        <v>591</v>
      </c>
      <c r="D3280" t="s">
        <v>455</v>
      </c>
      <c r="E3280">
        <f t="shared" si="51"/>
        <v>0</v>
      </c>
      <c r="F3280">
        <f>IF(ISNA(VLOOKUP(B3280,criteria!$U$2:$U$174,1,0)),0,1)</f>
        <v>1</v>
      </c>
      <c r="G3280" t="s">
        <v>636</v>
      </c>
      <c r="H3280" t="s">
        <v>636</v>
      </c>
      <c r="N3280">
        <v>15705</v>
      </c>
      <c r="O3280" t="s">
        <v>130</v>
      </c>
      <c r="V3280">
        <v>49067988</v>
      </c>
      <c r="Y3280">
        <v>42018</v>
      </c>
      <c r="Z3280">
        <v>12680368</v>
      </c>
      <c r="AA3280">
        <v>56740552</v>
      </c>
      <c r="AB3280">
        <v>1968171</v>
      </c>
      <c r="AC3280">
        <v>10624587</v>
      </c>
      <c r="AF3280">
        <v>147140224</v>
      </c>
      <c r="AG3280">
        <v>56549440</v>
      </c>
      <c r="AH3280">
        <v>424664</v>
      </c>
      <c r="AI3280">
        <v>4515158</v>
      </c>
      <c r="AJ3280">
        <v>4939822</v>
      </c>
      <c r="AK3280">
        <v>11413880</v>
      </c>
      <c r="AL3280">
        <v>6175584</v>
      </c>
      <c r="AM3280">
        <v>144920000</v>
      </c>
      <c r="AN3280">
        <v>61945380</v>
      </c>
      <c r="AO3280">
        <v>22066280</v>
      </c>
    </row>
    <row r="3281" spans="1:52">
      <c r="A3281">
        <v>1993</v>
      </c>
      <c r="B3281">
        <v>213020</v>
      </c>
      <c r="C3281" t="s">
        <v>591</v>
      </c>
      <c r="D3281" t="s">
        <v>455</v>
      </c>
      <c r="E3281">
        <f t="shared" si="51"/>
        <v>0</v>
      </c>
      <c r="F3281">
        <f>IF(ISNA(VLOOKUP(B3281,criteria!$U$2:$U$174,1,0)),0,1)</f>
        <v>1</v>
      </c>
      <c r="G3281" t="s">
        <v>636</v>
      </c>
      <c r="H3281" t="s">
        <v>636</v>
      </c>
      <c r="N3281">
        <v>15705</v>
      </c>
      <c r="O3281" t="s">
        <v>130</v>
      </c>
      <c r="V3281">
        <v>54646512</v>
      </c>
      <c r="Y3281">
        <v>27634</v>
      </c>
      <c r="Z3281">
        <v>12183657</v>
      </c>
      <c r="AA3281">
        <v>59493680</v>
      </c>
      <c r="AB3281">
        <v>1833965</v>
      </c>
      <c r="AC3281">
        <v>8668737</v>
      </c>
      <c r="AF3281">
        <v>154263312</v>
      </c>
      <c r="AG3281">
        <v>62654404</v>
      </c>
      <c r="AH3281">
        <v>481918</v>
      </c>
      <c r="AI3281">
        <v>4234730</v>
      </c>
      <c r="AJ3281">
        <v>4716648</v>
      </c>
      <c r="AK3281">
        <v>12118448</v>
      </c>
      <c r="AL3281">
        <v>7214995</v>
      </c>
      <c r="AM3281">
        <v>191371232</v>
      </c>
      <c r="AN3281">
        <v>67061192</v>
      </c>
      <c r="AO3281">
        <v>24948272</v>
      </c>
    </row>
    <row r="3282" spans="1:52">
      <c r="A3282">
        <v>1994</v>
      </c>
      <c r="B3282">
        <v>213020</v>
      </c>
      <c r="C3282" t="s">
        <v>591</v>
      </c>
      <c r="D3282" t="s">
        <v>455</v>
      </c>
      <c r="E3282">
        <f t="shared" si="51"/>
        <v>0</v>
      </c>
      <c r="F3282">
        <f>IF(ISNA(VLOOKUP(B3282,criteria!$U$2:$U$174,1,0)),0,1)</f>
        <v>1</v>
      </c>
      <c r="G3282" t="s">
        <v>636</v>
      </c>
      <c r="H3282" t="s">
        <v>636</v>
      </c>
      <c r="N3282">
        <v>15705</v>
      </c>
      <c r="O3282" t="s">
        <v>130</v>
      </c>
      <c r="V3282">
        <v>56058980</v>
      </c>
      <c r="Y3282">
        <v>54794</v>
      </c>
      <c r="Z3282">
        <v>12352457</v>
      </c>
      <c r="AA3282">
        <v>61952824</v>
      </c>
      <c r="AB3282">
        <v>2106853</v>
      </c>
      <c r="AC3282">
        <v>6979741</v>
      </c>
      <c r="AF3282">
        <v>157602272</v>
      </c>
      <c r="AG3282">
        <v>67118016</v>
      </c>
      <c r="AH3282">
        <v>615432</v>
      </c>
      <c r="AI3282">
        <v>3854745</v>
      </c>
      <c r="AJ3282">
        <v>4470177</v>
      </c>
      <c r="AK3282">
        <v>12863100</v>
      </c>
      <c r="AL3282">
        <v>7758862</v>
      </c>
      <c r="AM3282">
        <v>163449088</v>
      </c>
      <c r="AN3282">
        <v>71089336</v>
      </c>
      <c r="AO3282">
        <v>25270360</v>
      </c>
    </row>
    <row r="3283" spans="1:52">
      <c r="A3283">
        <v>1995</v>
      </c>
      <c r="B3283">
        <v>213020</v>
      </c>
      <c r="C3283" t="s">
        <v>591</v>
      </c>
      <c r="D3283" t="s">
        <v>455</v>
      </c>
      <c r="E3283">
        <f t="shared" si="51"/>
        <v>0</v>
      </c>
      <c r="F3283">
        <f>IF(ISNA(VLOOKUP(B3283,criteria!$U$2:$U$174,1,0)),0,1)</f>
        <v>1</v>
      </c>
      <c r="G3283" t="s">
        <v>636</v>
      </c>
      <c r="H3283" t="s">
        <v>636</v>
      </c>
      <c r="N3283">
        <v>15705</v>
      </c>
      <c r="O3283" t="s">
        <v>130</v>
      </c>
      <c r="V3283">
        <v>55490072</v>
      </c>
      <c r="Y3283">
        <v>11677</v>
      </c>
      <c r="Z3283">
        <v>12584027</v>
      </c>
      <c r="AA3283">
        <v>65602224</v>
      </c>
      <c r="AB3283">
        <v>2513285</v>
      </c>
      <c r="AC3283">
        <v>6715159</v>
      </c>
      <c r="AF3283">
        <v>162465904</v>
      </c>
      <c r="AG3283">
        <v>68699792</v>
      </c>
      <c r="AH3283">
        <v>979423</v>
      </c>
      <c r="AI3283">
        <v>3870517</v>
      </c>
      <c r="AJ3283">
        <v>4849940</v>
      </c>
      <c r="AK3283">
        <v>14038344</v>
      </c>
      <c r="AL3283">
        <v>8088087</v>
      </c>
      <c r="AM3283">
        <v>163605648</v>
      </c>
      <c r="AN3283">
        <v>74066496</v>
      </c>
      <c r="AO3283">
        <v>27597442</v>
      </c>
    </row>
    <row r="3284" spans="1:52">
      <c r="A3284">
        <v>1996</v>
      </c>
      <c r="B3284">
        <v>213020</v>
      </c>
      <c r="C3284" t="s">
        <v>591</v>
      </c>
      <c r="D3284" t="s">
        <v>455</v>
      </c>
      <c r="E3284">
        <f t="shared" si="51"/>
        <v>0</v>
      </c>
      <c r="F3284">
        <f>IF(ISNA(VLOOKUP(B3284,criteria!$U$2:$U$174,1,0)),0,1)</f>
        <v>1</v>
      </c>
      <c r="G3284" t="s">
        <v>636</v>
      </c>
      <c r="H3284" t="s">
        <v>636</v>
      </c>
      <c r="N3284">
        <v>15705</v>
      </c>
      <c r="O3284" t="s">
        <v>130</v>
      </c>
      <c r="V3284">
        <v>59320080</v>
      </c>
      <c r="Y3284">
        <v>47860</v>
      </c>
      <c r="Z3284">
        <v>13562433</v>
      </c>
      <c r="AA3284">
        <v>65229940</v>
      </c>
      <c r="AB3284">
        <v>2527585</v>
      </c>
      <c r="AC3284">
        <v>6852671</v>
      </c>
      <c r="AF3284">
        <v>166026416</v>
      </c>
      <c r="AG3284">
        <v>68997536</v>
      </c>
      <c r="AH3284">
        <v>874638</v>
      </c>
      <c r="AI3284">
        <v>3909402</v>
      </c>
      <c r="AJ3284">
        <v>4784040</v>
      </c>
      <c r="AK3284">
        <v>13998325</v>
      </c>
      <c r="AL3284">
        <v>9867936</v>
      </c>
      <c r="AM3284">
        <v>165766208</v>
      </c>
      <c r="AN3284">
        <v>75266872</v>
      </c>
      <c r="AO3284">
        <v>25451032</v>
      </c>
      <c r="AP3284">
        <v>16228749</v>
      </c>
      <c r="AQ3284">
        <v>19669284</v>
      </c>
      <c r="AT3284">
        <v>1315</v>
      </c>
      <c r="AU3284">
        <v>0.52300000000000002</v>
      </c>
    </row>
    <row r="3285" spans="1:52">
      <c r="A3285">
        <v>1997</v>
      </c>
      <c r="B3285">
        <v>213020</v>
      </c>
      <c r="C3285" t="s">
        <v>591</v>
      </c>
      <c r="D3285" t="s">
        <v>455</v>
      </c>
      <c r="E3285">
        <f t="shared" si="51"/>
        <v>0</v>
      </c>
      <c r="F3285">
        <f>IF(ISNA(VLOOKUP(B3285,criteria!$U$2:$U$174,1,0)),0,1)</f>
        <v>1</v>
      </c>
      <c r="G3285" t="s">
        <v>636</v>
      </c>
      <c r="H3285" t="s">
        <v>636</v>
      </c>
      <c r="N3285">
        <v>15705</v>
      </c>
      <c r="O3285" t="s">
        <v>130</v>
      </c>
      <c r="V3285">
        <v>61789048</v>
      </c>
      <c r="Y3285">
        <v>57659</v>
      </c>
      <c r="Z3285">
        <v>14238066</v>
      </c>
      <c r="AA3285">
        <v>68124472</v>
      </c>
      <c r="AB3285">
        <v>2482356</v>
      </c>
      <c r="AC3285">
        <v>8907482</v>
      </c>
      <c r="AF3285">
        <v>174449328</v>
      </c>
      <c r="AG3285">
        <v>72214808</v>
      </c>
      <c r="AH3285">
        <v>611933</v>
      </c>
      <c r="AI3285">
        <v>4546036</v>
      </c>
      <c r="AJ3285">
        <v>5157969</v>
      </c>
      <c r="AK3285">
        <v>11278466</v>
      </c>
      <c r="AL3285">
        <v>10452522</v>
      </c>
      <c r="AM3285">
        <v>173255536</v>
      </c>
      <c r="AN3285">
        <v>77176328</v>
      </c>
      <c r="AO3285">
        <v>26499456</v>
      </c>
      <c r="AP3285">
        <v>19669284</v>
      </c>
      <c r="AQ3285">
        <v>22503000</v>
      </c>
      <c r="AT3285">
        <v>1323</v>
      </c>
      <c r="AU3285">
        <v>0.54600000000000004</v>
      </c>
      <c r="AW3285">
        <v>0.10889</v>
      </c>
      <c r="AX3285">
        <v>0.57110300000000003</v>
      </c>
      <c r="AY3285">
        <v>3.0510300000000001E-2</v>
      </c>
      <c r="AZ3285">
        <v>39190</v>
      </c>
    </row>
    <row r="3286" spans="1:52">
      <c r="A3286">
        <v>1998</v>
      </c>
      <c r="B3286">
        <v>213020</v>
      </c>
      <c r="C3286" t="s">
        <v>591</v>
      </c>
      <c r="D3286" t="s">
        <v>455</v>
      </c>
      <c r="E3286">
        <f t="shared" si="51"/>
        <v>0</v>
      </c>
      <c r="F3286">
        <f>IF(ISNA(VLOOKUP(B3286,criteria!$U$2:$U$174,1,0)),0,1)</f>
        <v>1</v>
      </c>
      <c r="G3286" t="s">
        <v>636</v>
      </c>
      <c r="H3286" t="s">
        <v>636</v>
      </c>
      <c r="N3286">
        <v>15705</v>
      </c>
      <c r="O3286" t="s">
        <v>130</v>
      </c>
      <c r="V3286">
        <v>62968380</v>
      </c>
      <c r="Y3286">
        <v>181930</v>
      </c>
      <c r="Z3286">
        <v>15734957</v>
      </c>
      <c r="AA3286">
        <v>70475296</v>
      </c>
      <c r="AB3286">
        <v>3211582</v>
      </c>
      <c r="AC3286">
        <v>7826771</v>
      </c>
      <c r="AF3286">
        <v>179882816</v>
      </c>
      <c r="AG3286">
        <v>73296872</v>
      </c>
      <c r="AH3286">
        <v>603918</v>
      </c>
      <c r="AI3286">
        <v>5636650</v>
      </c>
      <c r="AJ3286">
        <v>6240568</v>
      </c>
      <c r="AK3286">
        <v>15807740</v>
      </c>
      <c r="AL3286">
        <v>10821880</v>
      </c>
      <c r="AM3286">
        <v>183441440</v>
      </c>
      <c r="AN3286">
        <v>80543944</v>
      </c>
      <c r="AO3286">
        <v>29068892</v>
      </c>
      <c r="AP3286">
        <v>22503000</v>
      </c>
      <c r="AQ3286">
        <v>25062928</v>
      </c>
      <c r="AT3286">
        <v>1206</v>
      </c>
      <c r="AU3286">
        <v>0.51</v>
      </c>
      <c r="AW3286">
        <v>0.10556500000000001</v>
      </c>
      <c r="AX3286">
        <v>0.56486999999999998</v>
      </c>
      <c r="AY3286">
        <v>2.8173900000000002E-2</v>
      </c>
      <c r="AZ3286">
        <v>40535.5</v>
      </c>
    </row>
    <row r="3287" spans="1:52">
      <c r="A3287">
        <v>1999</v>
      </c>
      <c r="B3287">
        <v>213020</v>
      </c>
      <c r="C3287" t="s">
        <v>549</v>
      </c>
      <c r="D3287" t="s">
        <v>455</v>
      </c>
      <c r="E3287">
        <f t="shared" si="51"/>
        <v>0</v>
      </c>
      <c r="F3287">
        <f>IF(ISNA(VLOOKUP(B3287,criteria!$U$2:$U$174,1,0)),0,1)</f>
        <v>1</v>
      </c>
      <c r="G3287" t="s">
        <v>636</v>
      </c>
      <c r="H3287" t="s">
        <v>636</v>
      </c>
      <c r="N3287">
        <v>15705</v>
      </c>
      <c r="O3287" t="s">
        <v>130</v>
      </c>
      <c r="V3287">
        <v>63683560</v>
      </c>
      <c r="Y3287">
        <v>100340</v>
      </c>
      <c r="Z3287">
        <v>16345305</v>
      </c>
      <c r="AA3287">
        <v>69606600</v>
      </c>
      <c r="AB3287">
        <v>3489437</v>
      </c>
      <c r="AC3287">
        <v>8095116</v>
      </c>
      <c r="AF3287">
        <v>180698096</v>
      </c>
      <c r="AG3287">
        <v>71008480</v>
      </c>
      <c r="AH3287">
        <v>872303</v>
      </c>
      <c r="AI3287">
        <v>6205937</v>
      </c>
      <c r="AJ3287">
        <v>7078240</v>
      </c>
      <c r="AK3287">
        <v>17627380</v>
      </c>
      <c r="AL3287">
        <v>11346017</v>
      </c>
      <c r="AM3287">
        <v>182672784</v>
      </c>
      <c r="AN3287">
        <v>87415544</v>
      </c>
      <c r="AO3287">
        <v>29559082</v>
      </c>
      <c r="AP3287">
        <v>25062928</v>
      </c>
      <c r="AQ3287">
        <v>27978660</v>
      </c>
      <c r="AT3287">
        <v>1201</v>
      </c>
      <c r="AU3287">
        <v>0.48499999999999999</v>
      </c>
      <c r="AW3287">
        <v>0.110106</v>
      </c>
      <c r="AX3287">
        <v>0.55425500000000005</v>
      </c>
      <c r="AY3287">
        <v>3.0851099999999999E-2</v>
      </c>
      <c r="AZ3287">
        <v>40936.5</v>
      </c>
    </row>
    <row r="3288" spans="1:52">
      <c r="A3288">
        <v>2000</v>
      </c>
      <c r="B3288">
        <v>213020</v>
      </c>
      <c r="C3288" t="s">
        <v>549</v>
      </c>
      <c r="D3288" t="s">
        <v>455</v>
      </c>
      <c r="E3288">
        <f t="shared" si="51"/>
        <v>0</v>
      </c>
      <c r="F3288">
        <f>IF(ISNA(VLOOKUP(B3288,criteria!$U$2:$U$174,1,0)),0,1)</f>
        <v>1</v>
      </c>
      <c r="G3288" t="s">
        <v>636</v>
      </c>
      <c r="H3288" t="s">
        <v>636</v>
      </c>
      <c r="N3288">
        <v>15705</v>
      </c>
      <c r="O3288" t="s">
        <v>130</v>
      </c>
      <c r="V3288">
        <v>70471576</v>
      </c>
      <c r="Y3288">
        <v>94</v>
      </c>
      <c r="Z3288">
        <v>18595508</v>
      </c>
      <c r="AA3288">
        <v>72464816</v>
      </c>
      <c r="AB3288">
        <v>3176574</v>
      </c>
      <c r="AC3288">
        <v>7931476</v>
      </c>
      <c r="AF3288">
        <v>192951824</v>
      </c>
      <c r="AG3288">
        <v>77419552</v>
      </c>
      <c r="AH3288">
        <v>1047431</v>
      </c>
      <c r="AI3288">
        <v>6443900</v>
      </c>
      <c r="AJ3288">
        <v>7491331</v>
      </c>
      <c r="AK3288">
        <v>18976884</v>
      </c>
      <c r="AL3288">
        <v>11293785</v>
      </c>
      <c r="AM3288">
        <v>191794752</v>
      </c>
      <c r="AN3288">
        <v>93114360</v>
      </c>
      <c r="AO3288">
        <v>30436420</v>
      </c>
      <c r="AP3288">
        <v>27978660</v>
      </c>
      <c r="AQ3288">
        <v>27582542</v>
      </c>
      <c r="AT3288">
        <v>1416</v>
      </c>
      <c r="AU3288">
        <v>0.53200000000000003</v>
      </c>
      <c r="AW3288">
        <v>0.109531</v>
      </c>
      <c r="AX3288">
        <v>0.54551899999999998</v>
      </c>
      <c r="AY3288">
        <v>3.2894699999999999E-2</v>
      </c>
      <c r="AZ3288">
        <v>42719</v>
      </c>
    </row>
    <row r="3289" spans="1:52">
      <c r="A3289">
        <v>2001</v>
      </c>
      <c r="B3289">
        <v>213020</v>
      </c>
      <c r="C3289" t="s">
        <v>549</v>
      </c>
      <c r="D3289" t="s">
        <v>455</v>
      </c>
      <c r="E3289">
        <f t="shared" si="51"/>
        <v>1</v>
      </c>
      <c r="F3289">
        <f>IF(ISNA(VLOOKUP(B3289,criteria!$U$2:$U$174,1,0)),0,1)</f>
        <v>1</v>
      </c>
      <c r="G3289">
        <v>0.60042451578668077</v>
      </c>
      <c r="H3289">
        <v>0.5209898365002209</v>
      </c>
      <c r="I3289">
        <v>7538</v>
      </c>
      <c r="J3289">
        <v>4526</v>
      </c>
      <c r="K3289">
        <v>2344</v>
      </c>
      <c r="L3289">
        <v>14</v>
      </c>
      <c r="M3289">
        <v>2358</v>
      </c>
      <c r="N3289">
        <v>15705</v>
      </c>
      <c r="O3289" t="s">
        <v>130</v>
      </c>
      <c r="V3289">
        <v>71707520</v>
      </c>
      <c r="W3289">
        <v>56715184</v>
      </c>
      <c r="Y3289">
        <v>11340</v>
      </c>
      <c r="Z3289">
        <v>19288346</v>
      </c>
      <c r="AA3289">
        <v>75916704</v>
      </c>
      <c r="AB3289">
        <v>568198</v>
      </c>
      <c r="AC3289">
        <v>11386221</v>
      </c>
      <c r="AD3289">
        <v>120450192</v>
      </c>
      <c r="AE3289">
        <v>64330872</v>
      </c>
      <c r="AF3289">
        <v>187012704</v>
      </c>
      <c r="AG3289">
        <v>94543816</v>
      </c>
      <c r="AH3289">
        <v>1514730.88</v>
      </c>
      <c r="AI3289">
        <v>8121671.5</v>
      </c>
      <c r="AJ3289">
        <v>9636402</v>
      </c>
      <c r="AK3289">
        <v>23001072</v>
      </c>
      <c r="AL3289">
        <v>14812280</v>
      </c>
      <c r="AM3289">
        <v>192265024</v>
      </c>
      <c r="AN3289">
        <v>93912272</v>
      </c>
      <c r="AO3289">
        <v>30120866</v>
      </c>
      <c r="AR3289">
        <v>187012704</v>
      </c>
      <c r="AS3289">
        <v>192265024</v>
      </c>
      <c r="AT3289">
        <v>1283</v>
      </c>
      <c r="AU3289">
        <v>0.49</v>
      </c>
      <c r="AW3289">
        <v>0.104106</v>
      </c>
      <c r="AX3289">
        <v>0.54983800000000005</v>
      </c>
      <c r="AY3289">
        <v>3.2714300000000002E-2</v>
      </c>
      <c r="AZ3289">
        <v>44189</v>
      </c>
    </row>
    <row r="3290" spans="1:52">
      <c r="A3290">
        <v>2002</v>
      </c>
      <c r="B3290">
        <v>213020</v>
      </c>
      <c r="C3290" t="s">
        <v>549</v>
      </c>
      <c r="D3290" t="s">
        <v>455</v>
      </c>
      <c r="E3290">
        <f t="shared" si="51"/>
        <v>1</v>
      </c>
      <c r="F3290">
        <f>IF(ISNA(VLOOKUP(B3290,criteria!$U$2:$U$174,1,0)),0,1)</f>
        <v>1</v>
      </c>
      <c r="G3290">
        <v>0.57259686285024802</v>
      </c>
      <c r="H3290">
        <v>0.60711777101381414</v>
      </c>
      <c r="I3290">
        <v>7459</v>
      </c>
      <c r="J3290">
        <v>4271</v>
      </c>
      <c r="K3290">
        <v>2578</v>
      </c>
      <c r="L3290">
        <v>15</v>
      </c>
      <c r="M3290">
        <v>2593</v>
      </c>
      <c r="N3290" t="s">
        <v>523</v>
      </c>
      <c r="O3290" t="s">
        <v>130</v>
      </c>
      <c r="V3290">
        <v>78624976</v>
      </c>
      <c r="W3290">
        <v>62164928</v>
      </c>
      <c r="Z3290">
        <v>22594278</v>
      </c>
      <c r="AA3290">
        <v>71612032</v>
      </c>
      <c r="AB3290">
        <v>613024</v>
      </c>
      <c r="AC3290">
        <v>9764907</v>
      </c>
      <c r="AD3290">
        <v>118134728</v>
      </c>
      <c r="AE3290">
        <v>70616680</v>
      </c>
      <c r="AF3290">
        <v>189588928</v>
      </c>
      <c r="AG3290">
        <v>92982184</v>
      </c>
      <c r="AH3290">
        <v>2695215.5</v>
      </c>
      <c r="AI3290">
        <v>7909581</v>
      </c>
      <c r="AJ3290">
        <v>10604796</v>
      </c>
      <c r="AK3290">
        <v>24577378</v>
      </c>
      <c r="AL3290">
        <v>14567981</v>
      </c>
      <c r="AM3290">
        <v>193461520</v>
      </c>
      <c r="AN3290">
        <v>94026672</v>
      </c>
      <c r="AO3290">
        <v>32615158</v>
      </c>
      <c r="AR3290">
        <v>189588928</v>
      </c>
      <c r="AS3290">
        <v>193461520</v>
      </c>
      <c r="AT3290">
        <v>1332</v>
      </c>
      <c r="AU3290">
        <v>0.50800000000000001</v>
      </c>
      <c r="AW3290">
        <v>0.102687</v>
      </c>
      <c r="AX3290">
        <v>0.55266199999999999</v>
      </c>
      <c r="AY3290">
        <v>3.2141099999999999E-2</v>
      </c>
      <c r="AZ3290">
        <v>45838</v>
      </c>
    </row>
    <row r="3291" spans="1:52">
      <c r="A3291">
        <v>2003</v>
      </c>
      <c r="B3291">
        <v>213020</v>
      </c>
      <c r="C3291" t="s">
        <v>549</v>
      </c>
      <c r="D3291" t="s">
        <v>455</v>
      </c>
      <c r="E3291">
        <f t="shared" si="51"/>
        <v>1</v>
      </c>
      <c r="F3291">
        <f>IF(ISNA(VLOOKUP(B3291,criteria!$U$2:$U$174,1,0)),0,1)</f>
        <v>1</v>
      </c>
      <c r="G3291">
        <v>0.53691442848219861</v>
      </c>
      <c r="H3291">
        <v>0.63448115402512795</v>
      </c>
      <c r="I3291">
        <v>8005</v>
      </c>
      <c r="J3291">
        <v>4298</v>
      </c>
      <c r="K3291">
        <v>2682</v>
      </c>
      <c r="L3291">
        <v>45</v>
      </c>
      <c r="M3291">
        <v>2727</v>
      </c>
      <c r="V3291">
        <v>83660704</v>
      </c>
      <c r="W3291">
        <v>67319616</v>
      </c>
      <c r="Y3291">
        <v>16393</v>
      </c>
      <c r="Z3291">
        <v>21181208</v>
      </c>
      <c r="AA3291">
        <v>69931664</v>
      </c>
      <c r="AB3291">
        <v>567446</v>
      </c>
      <c r="AC3291">
        <v>11017138</v>
      </c>
      <c r="AD3291">
        <v>124473328</v>
      </c>
      <c r="AE3291">
        <v>68763768</v>
      </c>
      <c r="AF3291">
        <v>195143648</v>
      </c>
      <c r="AG3291">
        <v>92568240</v>
      </c>
      <c r="AH3291">
        <v>2270736.5</v>
      </c>
      <c r="AI3291">
        <v>9657010</v>
      </c>
      <c r="AJ3291">
        <v>11927746</v>
      </c>
      <c r="AK3291">
        <v>23671092</v>
      </c>
      <c r="AL3291">
        <v>15300210</v>
      </c>
      <c r="AM3291">
        <v>197077056</v>
      </c>
      <c r="AN3291">
        <v>91366216</v>
      </c>
      <c r="AO3291">
        <v>35788208</v>
      </c>
      <c r="AP3291">
        <v>23996420</v>
      </c>
      <c r="AQ3291">
        <v>27406964</v>
      </c>
      <c r="AR3291">
        <v>195143648</v>
      </c>
      <c r="AS3291">
        <v>197077056</v>
      </c>
      <c r="AT3291">
        <v>1392</v>
      </c>
      <c r="AU3291">
        <v>0.505</v>
      </c>
      <c r="AW3291">
        <v>9.6049700000000002E-2</v>
      </c>
      <c r="AX3291">
        <v>0.55559099999999995</v>
      </c>
      <c r="AY3291">
        <v>2.8990100000000001E-2</v>
      </c>
      <c r="AZ3291">
        <v>49227.5</v>
      </c>
    </row>
    <row r="3292" spans="1:52">
      <c r="A3292">
        <v>2004</v>
      </c>
      <c r="B3292">
        <v>213020</v>
      </c>
      <c r="C3292" t="s">
        <v>549</v>
      </c>
      <c r="D3292" t="s">
        <v>455</v>
      </c>
      <c r="E3292">
        <f t="shared" si="51"/>
        <v>1</v>
      </c>
      <c r="F3292">
        <f>IF(ISNA(VLOOKUP(B3292,criteria!$U$2:$U$174,1,0)),0,1)</f>
        <v>1</v>
      </c>
      <c r="G3292">
        <v>0.59596194012531911</v>
      </c>
      <c r="H3292">
        <v>0.53757788161993769</v>
      </c>
      <c r="I3292">
        <v>8618</v>
      </c>
      <c r="J3292">
        <v>5136</v>
      </c>
      <c r="K3292">
        <v>2709</v>
      </c>
      <c r="L3292">
        <v>52</v>
      </c>
      <c r="M3292">
        <v>2761</v>
      </c>
      <c r="V3292">
        <v>87423896</v>
      </c>
      <c r="W3292">
        <v>71820520</v>
      </c>
      <c r="Y3292">
        <v>2438962</v>
      </c>
      <c r="Z3292">
        <v>20296872</v>
      </c>
      <c r="AA3292">
        <v>74780368</v>
      </c>
      <c r="AB3292">
        <v>632295</v>
      </c>
      <c r="AC3292">
        <v>9077556</v>
      </c>
      <c r="AD3292">
        <v>130114928</v>
      </c>
      <c r="AE3292">
        <v>70341552</v>
      </c>
      <c r="AF3292">
        <v>205887472</v>
      </c>
      <c r="AG3292">
        <v>95895352</v>
      </c>
      <c r="AH3292">
        <v>1102195.3799999999</v>
      </c>
      <c r="AI3292">
        <v>10746854</v>
      </c>
      <c r="AJ3292">
        <v>11849049</v>
      </c>
      <c r="AK3292">
        <v>22828188</v>
      </c>
      <c r="AL3292">
        <v>15708026</v>
      </c>
      <c r="AM3292">
        <v>200958896</v>
      </c>
      <c r="AN3292">
        <v>92512360</v>
      </c>
      <c r="AO3292">
        <v>36459732</v>
      </c>
      <c r="AP3292">
        <v>27406964</v>
      </c>
      <c r="AQ3292">
        <v>30177954</v>
      </c>
      <c r="AR3292">
        <v>205887472</v>
      </c>
      <c r="AS3292">
        <v>200958896</v>
      </c>
      <c r="AT3292">
        <v>1203</v>
      </c>
      <c r="AU3292">
        <v>0.47099999999999997</v>
      </c>
      <c r="AW3292">
        <v>9.5268699999999998E-2</v>
      </c>
      <c r="AX3292">
        <v>0.55970399999999998</v>
      </c>
      <c r="AY3292">
        <v>2.7035699999999999E-2</v>
      </c>
      <c r="AZ3292">
        <v>50145</v>
      </c>
    </row>
    <row r="3293" spans="1:52">
      <c r="A3293">
        <v>2005</v>
      </c>
      <c r="B3293">
        <v>213020</v>
      </c>
      <c r="C3293" t="s">
        <v>461</v>
      </c>
      <c r="D3293" t="s">
        <v>455</v>
      </c>
      <c r="E3293">
        <f t="shared" si="51"/>
        <v>1</v>
      </c>
      <c r="F3293">
        <f>IF(ISNA(VLOOKUP(B3293,criteria!$U$2:$U$174,1,0)),0,1)</f>
        <v>1</v>
      </c>
      <c r="G3293">
        <v>0.5530783159800815</v>
      </c>
      <c r="H3293">
        <v>0.54307346020053204</v>
      </c>
      <c r="I3293">
        <v>8836</v>
      </c>
      <c r="J3293">
        <v>4887</v>
      </c>
      <c r="K3293">
        <v>2644</v>
      </c>
      <c r="L3293">
        <v>10</v>
      </c>
      <c r="M3293">
        <v>2654</v>
      </c>
      <c r="N3293" t="s">
        <v>523</v>
      </c>
      <c r="O3293" t="s">
        <v>130</v>
      </c>
      <c r="P3293" t="s">
        <v>50</v>
      </c>
      <c r="Q3293" t="s">
        <v>51</v>
      </c>
      <c r="V3293">
        <v>91095192</v>
      </c>
      <c r="W3293">
        <v>75281728</v>
      </c>
      <c r="Y3293">
        <v>2546806</v>
      </c>
      <c r="Z3293">
        <v>18513548</v>
      </c>
      <c r="AA3293">
        <v>79070816</v>
      </c>
      <c r="AB3293">
        <v>396617</v>
      </c>
      <c r="AC3293">
        <v>11544322</v>
      </c>
      <c r="AD3293">
        <v>134486288</v>
      </c>
      <c r="AE3293">
        <v>74462432</v>
      </c>
      <c r="AF3293">
        <v>211978528</v>
      </c>
      <c r="AG3293">
        <v>100459128</v>
      </c>
      <c r="AH3293">
        <v>1092603.8799999999</v>
      </c>
      <c r="AI3293">
        <v>9770222</v>
      </c>
      <c r="AJ3293">
        <v>10862826</v>
      </c>
      <c r="AK3293">
        <v>23804054</v>
      </c>
      <c r="AL3293">
        <v>16633238</v>
      </c>
      <c r="AM3293">
        <v>209481728</v>
      </c>
      <c r="AN3293">
        <v>91954352</v>
      </c>
      <c r="AO3293">
        <v>39702924</v>
      </c>
      <c r="AP3293">
        <v>30177954</v>
      </c>
      <c r="AQ3293">
        <v>29619156</v>
      </c>
      <c r="AR3293">
        <v>211978528</v>
      </c>
      <c r="AS3293">
        <v>209481728</v>
      </c>
      <c r="AT3293">
        <v>1343</v>
      </c>
      <c r="AU3293">
        <v>0.48399999999999999</v>
      </c>
      <c r="AW3293">
        <v>9.9784200000000003E-2</v>
      </c>
      <c r="AX3293">
        <v>0.54790000000000005</v>
      </c>
      <c r="AY3293">
        <v>2.4572500000000001E-2</v>
      </c>
      <c r="AZ3293">
        <v>50038</v>
      </c>
    </row>
    <row r="3294" spans="1:52">
      <c r="A3294">
        <v>2006</v>
      </c>
      <c r="B3294">
        <v>213020</v>
      </c>
      <c r="C3294" t="s">
        <v>461</v>
      </c>
      <c r="D3294" t="s">
        <v>455</v>
      </c>
      <c r="E3294">
        <f t="shared" si="51"/>
        <v>1</v>
      </c>
      <c r="F3294">
        <f>IF(ISNA(VLOOKUP(B3294,criteria!$U$2:$U$174,1,0)),0,1)</f>
        <v>1</v>
      </c>
      <c r="G3294">
        <v>0.55263475220065117</v>
      </c>
      <c r="H3294">
        <v>0.54287584551603751</v>
      </c>
      <c r="I3294">
        <v>8293</v>
      </c>
      <c r="J3294">
        <v>4583</v>
      </c>
      <c r="K3294">
        <v>2461</v>
      </c>
      <c r="L3294">
        <v>27</v>
      </c>
      <c r="M3294">
        <v>2488</v>
      </c>
      <c r="V3294">
        <v>92515952</v>
      </c>
      <c r="W3294">
        <v>74602688</v>
      </c>
      <c r="Y3294">
        <v>2439265</v>
      </c>
      <c r="Z3294">
        <v>19502890</v>
      </c>
      <c r="AA3294">
        <v>84242984</v>
      </c>
      <c r="AB3294">
        <v>406094</v>
      </c>
      <c r="AC3294">
        <v>13533321</v>
      </c>
      <c r="AD3294">
        <v>139767232</v>
      </c>
      <c r="AE3294">
        <v>78015264</v>
      </c>
      <c r="AF3294">
        <v>220689968</v>
      </c>
      <c r="AG3294">
        <v>105487984</v>
      </c>
      <c r="AH3294">
        <v>1269085.25</v>
      </c>
      <c r="AI3294">
        <v>9318129</v>
      </c>
      <c r="AJ3294">
        <v>10587214</v>
      </c>
      <c r="AK3294">
        <v>27824252</v>
      </c>
      <c r="AL3294">
        <v>18562194</v>
      </c>
      <c r="AM3294">
        <v>221496096</v>
      </c>
      <c r="AN3294">
        <v>97672904</v>
      </c>
      <c r="AO3294">
        <v>42199724</v>
      </c>
      <c r="AP3294">
        <v>29619156</v>
      </c>
      <c r="AQ3294">
        <v>30773292</v>
      </c>
      <c r="AR3294">
        <v>220689968</v>
      </c>
      <c r="AS3294">
        <v>221496096</v>
      </c>
      <c r="AT3294">
        <v>1277</v>
      </c>
      <c r="AU3294">
        <v>0.499</v>
      </c>
      <c r="AW3294">
        <v>0.100617</v>
      </c>
      <c r="AX3294">
        <v>0.53629199999999999</v>
      </c>
      <c r="AY3294">
        <v>2.21926E-2</v>
      </c>
      <c r="AZ3294">
        <v>48390</v>
      </c>
    </row>
    <row r="3295" spans="1:52">
      <c r="A3295">
        <v>2007</v>
      </c>
      <c r="B3295">
        <v>213020</v>
      </c>
      <c r="C3295" t="s">
        <v>461</v>
      </c>
      <c r="D3295" t="s">
        <v>455</v>
      </c>
      <c r="E3295">
        <f t="shared" si="51"/>
        <v>1</v>
      </c>
      <c r="F3295">
        <f>IF(ISNA(VLOOKUP(B3295,criteria!$U$2:$U$174,1,0)),0,1)</f>
        <v>1</v>
      </c>
      <c r="G3295">
        <v>0.71457659599952095</v>
      </c>
      <c r="H3295">
        <v>0.43043915521287296</v>
      </c>
      <c r="I3295">
        <v>8349</v>
      </c>
      <c r="J3295">
        <v>5966</v>
      </c>
      <c r="K3295">
        <v>2544</v>
      </c>
      <c r="L3295">
        <v>24</v>
      </c>
      <c r="M3295">
        <v>2568</v>
      </c>
      <c r="N3295" t="s">
        <v>523</v>
      </c>
      <c r="O3295" t="s">
        <v>130</v>
      </c>
      <c r="P3295" t="s">
        <v>50</v>
      </c>
      <c r="Q3295" t="s">
        <v>51</v>
      </c>
      <c r="V3295">
        <v>96401832</v>
      </c>
      <c r="W3295">
        <v>75601184</v>
      </c>
      <c r="Y3295">
        <v>3569639</v>
      </c>
      <c r="Z3295">
        <v>19315334</v>
      </c>
      <c r="AA3295">
        <v>86522296</v>
      </c>
      <c r="AB3295">
        <v>170992</v>
      </c>
      <c r="AC3295">
        <v>8293385</v>
      </c>
      <c r="AD3295">
        <v>135760048</v>
      </c>
      <c r="AE3295">
        <v>80079088</v>
      </c>
      <c r="AF3295">
        <v>218163984</v>
      </c>
      <c r="AG3295">
        <v>104604840</v>
      </c>
      <c r="AH3295">
        <v>1266001.25</v>
      </c>
      <c r="AI3295">
        <v>9861883</v>
      </c>
      <c r="AJ3295">
        <v>11127884</v>
      </c>
      <c r="AK3295">
        <v>25371882</v>
      </c>
      <c r="AL3295">
        <v>19220066</v>
      </c>
      <c r="AM3295">
        <v>225931952</v>
      </c>
      <c r="AN3295">
        <v>101456656</v>
      </c>
      <c r="AO3295">
        <v>42690584</v>
      </c>
      <c r="AP3295">
        <v>30773292</v>
      </c>
      <c r="AQ3295">
        <v>30402942</v>
      </c>
      <c r="AR3295">
        <v>218163984</v>
      </c>
      <c r="AS3295">
        <v>225931952</v>
      </c>
      <c r="AT3295">
        <v>1339</v>
      </c>
      <c r="AU3295">
        <v>0.502</v>
      </c>
      <c r="AW3295">
        <v>0.10444100000000001</v>
      </c>
      <c r="AX3295">
        <v>0.55197399999999996</v>
      </c>
      <c r="AY3295">
        <v>2.30263E-2</v>
      </c>
      <c r="AZ3295">
        <v>48674.5</v>
      </c>
    </row>
    <row r="3296" spans="1:52">
      <c r="A3296">
        <v>2008</v>
      </c>
      <c r="B3296">
        <v>213020</v>
      </c>
      <c r="C3296" t="s">
        <v>461</v>
      </c>
      <c r="D3296" t="s">
        <v>455</v>
      </c>
      <c r="E3296">
        <f t="shared" si="51"/>
        <v>1</v>
      </c>
      <c r="F3296">
        <f>IF(ISNA(VLOOKUP(B3296,criteria!$U$2:$U$174,1,0)),0,1)</f>
        <v>1</v>
      </c>
      <c r="G3296">
        <v>0.5945037564254646</v>
      </c>
      <c r="H3296">
        <v>0.42401064183571668</v>
      </c>
      <c r="I3296">
        <v>10116</v>
      </c>
      <c r="J3296">
        <v>6014</v>
      </c>
      <c r="K3296">
        <v>2524</v>
      </c>
      <c r="L3296">
        <v>26</v>
      </c>
      <c r="M3296">
        <v>2550</v>
      </c>
      <c r="N3296" t="s">
        <v>523</v>
      </c>
      <c r="O3296" t="s">
        <v>130</v>
      </c>
      <c r="P3296" t="s">
        <v>50</v>
      </c>
      <c r="Q3296" t="s">
        <v>51</v>
      </c>
      <c r="V3296">
        <v>103238952</v>
      </c>
      <c r="W3296">
        <v>81471424</v>
      </c>
      <c r="Y3296">
        <v>2065156</v>
      </c>
      <c r="Z3296">
        <v>22380660</v>
      </c>
      <c r="AA3296">
        <v>81551832</v>
      </c>
      <c r="AB3296">
        <v>1959566</v>
      </c>
      <c r="AC3296">
        <v>5451035</v>
      </c>
      <c r="AD3296">
        <v>139212048</v>
      </c>
      <c r="AE3296">
        <v>79964784</v>
      </c>
      <c r="AF3296">
        <v>225914240</v>
      </c>
      <c r="AG3296">
        <v>106210080</v>
      </c>
      <c r="AH3296">
        <v>1514715.75</v>
      </c>
      <c r="AI3296">
        <v>8468676</v>
      </c>
      <c r="AJ3296">
        <v>9983392</v>
      </c>
      <c r="AK3296">
        <v>26417454</v>
      </c>
      <c r="AL3296">
        <v>21304920</v>
      </c>
      <c r="AM3296">
        <v>232515296</v>
      </c>
      <c r="AN3296">
        <v>102574080</v>
      </c>
      <c r="AO3296">
        <v>44611752</v>
      </c>
      <c r="AP3296">
        <v>30402942</v>
      </c>
      <c r="AQ3296">
        <v>31199198</v>
      </c>
      <c r="AR3296">
        <v>225914240</v>
      </c>
      <c r="AS3296">
        <v>232515296</v>
      </c>
      <c r="AT3296">
        <v>1482</v>
      </c>
      <c r="AU3296">
        <v>0.52100000000000002</v>
      </c>
      <c r="AW3296">
        <v>9.89979E-2</v>
      </c>
      <c r="AX3296">
        <v>0.56847899999999996</v>
      </c>
      <c r="AY3296">
        <v>2.12572E-2</v>
      </c>
      <c r="AZ3296">
        <v>54240</v>
      </c>
    </row>
    <row r="3297" spans="1:52">
      <c r="A3297">
        <v>2009</v>
      </c>
      <c r="B3297">
        <v>213020</v>
      </c>
      <c r="C3297" t="s">
        <v>461</v>
      </c>
      <c r="D3297" t="s">
        <v>455</v>
      </c>
      <c r="E3297">
        <f t="shared" si="51"/>
        <v>1</v>
      </c>
      <c r="F3297">
        <f>IF(ISNA(VLOOKUP(B3297,criteria!$U$2:$U$174,1,0)),0,1)</f>
        <v>1</v>
      </c>
      <c r="G3297">
        <v>0.64052583862194012</v>
      </c>
      <c r="H3297">
        <v>0.43736730360934184</v>
      </c>
      <c r="I3297">
        <v>11030</v>
      </c>
      <c r="J3297">
        <v>7065</v>
      </c>
      <c r="K3297">
        <v>3077</v>
      </c>
      <c r="L3297">
        <v>13</v>
      </c>
      <c r="M3297">
        <v>3090</v>
      </c>
      <c r="N3297" t="s">
        <v>523</v>
      </c>
      <c r="O3297" t="s">
        <v>130</v>
      </c>
      <c r="P3297" t="s">
        <v>50</v>
      </c>
      <c r="Q3297" t="s">
        <v>51</v>
      </c>
      <c r="R3297">
        <v>-79.157200000000003</v>
      </c>
      <c r="S3297">
        <v>40.6173</v>
      </c>
      <c r="V3297">
        <v>110166592</v>
      </c>
      <c r="W3297">
        <v>83810248</v>
      </c>
      <c r="Y3297">
        <v>2649715</v>
      </c>
      <c r="Z3297">
        <v>27287784</v>
      </c>
      <c r="AA3297">
        <v>76532288</v>
      </c>
      <c r="AB3297">
        <v>2496372</v>
      </c>
      <c r="AC3297">
        <v>11224044</v>
      </c>
      <c r="AD3297">
        <v>140456352</v>
      </c>
      <c r="AE3297">
        <v>88597072</v>
      </c>
      <c r="AF3297">
        <v>235261584</v>
      </c>
      <c r="AG3297">
        <v>113383112</v>
      </c>
      <c r="AH3297">
        <v>1324693</v>
      </c>
      <c r="AI3297">
        <v>7512321</v>
      </c>
      <c r="AJ3297">
        <v>8837014</v>
      </c>
      <c r="AK3297">
        <v>25712164</v>
      </c>
      <c r="AL3297">
        <v>21194032</v>
      </c>
      <c r="AM3297">
        <v>237599568</v>
      </c>
      <c r="AN3297">
        <v>107854648</v>
      </c>
      <c r="AO3297">
        <v>48402904</v>
      </c>
      <c r="AP3297">
        <v>31199198</v>
      </c>
      <c r="AQ3297">
        <v>33439024</v>
      </c>
      <c r="AR3297">
        <v>235261584</v>
      </c>
      <c r="AS3297">
        <v>237599568</v>
      </c>
      <c r="AT3297">
        <v>1421</v>
      </c>
      <c r="AU3297">
        <v>0.53700000000000003</v>
      </c>
      <c r="AW3297">
        <v>9.2434600000000006E-2</v>
      </c>
      <c r="AX3297">
        <v>0.56712200000000001</v>
      </c>
      <c r="AY3297">
        <v>2.01934E-2</v>
      </c>
      <c r="AZ3297">
        <v>57297</v>
      </c>
    </row>
    <row r="3298" spans="1:52">
      <c r="A3298">
        <v>2010</v>
      </c>
      <c r="B3298">
        <v>213020</v>
      </c>
      <c r="C3298" t="s">
        <v>461</v>
      </c>
      <c r="D3298" t="s">
        <v>455</v>
      </c>
      <c r="E3298">
        <f t="shared" si="51"/>
        <v>1</v>
      </c>
      <c r="F3298">
        <f>IF(ISNA(VLOOKUP(B3298,criteria!$U$2:$U$174,1,0)),0,1)</f>
        <v>1</v>
      </c>
      <c r="G3298">
        <v>0.60339360699288713</v>
      </c>
      <c r="H3298">
        <v>0.42721204374378641</v>
      </c>
      <c r="I3298">
        <v>11669</v>
      </c>
      <c r="J3298">
        <v>7041</v>
      </c>
      <c r="K3298">
        <v>2993</v>
      </c>
      <c r="L3298">
        <v>15</v>
      </c>
      <c r="M3298">
        <v>3008</v>
      </c>
      <c r="V3298">
        <v>119747392</v>
      </c>
      <c r="W3298">
        <v>90982224</v>
      </c>
      <c r="Y3298">
        <v>2802550</v>
      </c>
      <c r="Z3298">
        <v>31938008</v>
      </c>
      <c r="AA3298">
        <v>76458664</v>
      </c>
      <c r="AB3298">
        <v>3547040</v>
      </c>
      <c r="AC3298">
        <v>5370835</v>
      </c>
      <c r="AD3298">
        <v>150763888</v>
      </c>
      <c r="AE3298">
        <v>91427968</v>
      </c>
      <c r="AF3298">
        <v>245385120</v>
      </c>
      <c r="AG3298">
        <v>117314768</v>
      </c>
      <c r="AH3298">
        <v>1247155</v>
      </c>
      <c r="AI3298">
        <v>7547567</v>
      </c>
      <c r="AJ3298">
        <v>8794722</v>
      </c>
      <c r="AK3298">
        <v>24996850</v>
      </c>
      <c r="AL3298">
        <v>21968312</v>
      </c>
      <c r="AM3298">
        <v>241970496</v>
      </c>
      <c r="AN3298">
        <v>108236992</v>
      </c>
      <c r="AO3298">
        <v>50078380</v>
      </c>
      <c r="AP3298">
        <v>33439024</v>
      </c>
      <c r="AQ3298">
        <v>37313248</v>
      </c>
      <c r="AR3298">
        <v>245385120</v>
      </c>
      <c r="AS3298">
        <v>241970496</v>
      </c>
      <c r="AT3298">
        <v>1286</v>
      </c>
      <c r="AU3298">
        <v>0.52200000000000002</v>
      </c>
      <c r="AW3298">
        <v>9.1873800000000005E-2</v>
      </c>
      <c r="AX3298">
        <v>0.56143500000000002</v>
      </c>
      <c r="AY3298">
        <v>2.2898600000000002E-2</v>
      </c>
      <c r="AZ3298">
        <v>58258</v>
      </c>
    </row>
    <row r="3299" spans="1:52">
      <c r="A3299">
        <v>2011</v>
      </c>
      <c r="B3299">
        <v>213020</v>
      </c>
      <c r="C3299" t="s">
        <v>461</v>
      </c>
      <c r="D3299" t="s">
        <v>455</v>
      </c>
      <c r="E3299">
        <f t="shared" si="51"/>
        <v>1</v>
      </c>
      <c r="F3299">
        <f>IF(ISNA(VLOOKUP(B3299,criteria!$U$2:$U$174,1,0)),0,1)</f>
        <v>1</v>
      </c>
      <c r="G3299">
        <v>0.60211325738814592</v>
      </c>
      <c r="H3299">
        <v>0.41431313408280779</v>
      </c>
      <c r="I3299">
        <v>12114</v>
      </c>
      <c r="J3299">
        <v>7294</v>
      </c>
      <c r="K3299">
        <v>3018</v>
      </c>
      <c r="L3299">
        <v>4</v>
      </c>
      <c r="M3299">
        <v>3022</v>
      </c>
      <c r="T3299">
        <v>7.3999999999999996E-2</v>
      </c>
      <c r="U3299">
        <v>3596</v>
      </c>
      <c r="V3299">
        <v>135399216</v>
      </c>
      <c r="W3299">
        <v>100688824</v>
      </c>
      <c r="Y3299">
        <v>2846038</v>
      </c>
      <c r="Z3299">
        <v>28931500</v>
      </c>
      <c r="AA3299">
        <v>72585808</v>
      </c>
      <c r="AB3299">
        <v>1896262</v>
      </c>
      <c r="AC3299">
        <v>2424504</v>
      </c>
      <c r="AD3299">
        <v>166722352</v>
      </c>
      <c r="AE3299">
        <v>76692024</v>
      </c>
      <c r="AF3299">
        <v>247060416</v>
      </c>
      <c r="AG3299">
        <v>117483080</v>
      </c>
      <c r="AH3299">
        <v>1199639</v>
      </c>
      <c r="AI3299">
        <v>7679572</v>
      </c>
      <c r="AJ3299">
        <v>8879211</v>
      </c>
      <c r="AK3299">
        <v>23732700</v>
      </c>
      <c r="AL3299">
        <v>21840844</v>
      </c>
      <c r="AM3299">
        <v>239305008</v>
      </c>
      <c r="AN3299">
        <v>106908440</v>
      </c>
      <c r="AO3299">
        <v>50741584</v>
      </c>
      <c r="AP3299">
        <v>37313248</v>
      </c>
      <c r="AQ3299">
        <v>38018488</v>
      </c>
      <c r="AR3299">
        <v>247060416</v>
      </c>
      <c r="AS3299">
        <v>239305008</v>
      </c>
      <c r="AT3299">
        <v>1274</v>
      </c>
      <c r="AU3299">
        <v>0.502</v>
      </c>
      <c r="AW3299">
        <v>8.7066400000000002E-2</v>
      </c>
      <c r="AX3299">
        <v>0.56537000000000004</v>
      </c>
      <c r="AY3299">
        <v>2.10645E-2</v>
      </c>
      <c r="AZ3299">
        <v>60489</v>
      </c>
    </row>
    <row r="3300" spans="1:52">
      <c r="A3300">
        <v>2012</v>
      </c>
      <c r="B3300">
        <v>213020</v>
      </c>
      <c r="C3300" t="s">
        <v>461</v>
      </c>
      <c r="D3300" t="s">
        <v>455</v>
      </c>
      <c r="E3300">
        <f t="shared" si="51"/>
        <v>1</v>
      </c>
      <c r="F3300">
        <f>IF(ISNA(VLOOKUP(B3300,criteria!$U$2:$U$174,1,0)),0,1)</f>
        <v>1</v>
      </c>
      <c r="G3300">
        <v>0.58327444051825672</v>
      </c>
      <c r="H3300">
        <v>0.39418416801292405</v>
      </c>
      <c r="I3300">
        <v>12735</v>
      </c>
      <c r="J3300">
        <v>7428</v>
      </c>
      <c r="K3300">
        <v>2918</v>
      </c>
      <c r="L3300">
        <v>10</v>
      </c>
      <c r="M3300">
        <v>2928</v>
      </c>
      <c r="N3300" t="s">
        <v>523</v>
      </c>
      <c r="O3300" t="s">
        <v>130</v>
      </c>
      <c r="P3300" t="s">
        <v>50</v>
      </c>
      <c r="Q3300" t="s">
        <v>51</v>
      </c>
      <c r="R3300">
        <v>-79.159899999999993</v>
      </c>
      <c r="S3300">
        <v>40.615600000000001</v>
      </c>
      <c r="T3300">
        <v>8.4000000000000005E-2</v>
      </c>
      <c r="U3300">
        <v>3534</v>
      </c>
      <c r="V3300">
        <v>140588672</v>
      </c>
      <c r="W3300">
        <v>113579400</v>
      </c>
      <c r="Y3300">
        <v>2939746</v>
      </c>
      <c r="Z3300">
        <v>26730362</v>
      </c>
      <c r="AA3300">
        <v>70877584</v>
      </c>
      <c r="AB3300">
        <v>1575929</v>
      </c>
      <c r="AC3300">
        <v>663564</v>
      </c>
      <c r="AD3300">
        <v>175229872</v>
      </c>
      <c r="AE3300">
        <v>77140056</v>
      </c>
      <c r="AF3300">
        <v>257283456</v>
      </c>
      <c r="AG3300">
        <v>123211264</v>
      </c>
      <c r="AH3300">
        <v>866299</v>
      </c>
      <c r="AI3300">
        <v>7938182</v>
      </c>
      <c r="AJ3300">
        <v>8804481</v>
      </c>
      <c r="AK3300">
        <v>24474572</v>
      </c>
      <c r="AL3300">
        <v>20803848</v>
      </c>
      <c r="AM3300">
        <v>244370608</v>
      </c>
      <c r="AN3300">
        <v>106497768</v>
      </c>
      <c r="AO3300">
        <v>53242812</v>
      </c>
      <c r="AP3300">
        <v>38018488</v>
      </c>
      <c r="AQ3300">
        <v>39429728</v>
      </c>
      <c r="AR3300">
        <v>257283456</v>
      </c>
      <c r="AS3300">
        <v>244370608</v>
      </c>
      <c r="AT3300">
        <v>1292</v>
      </c>
      <c r="AU3300">
        <v>0.51200000000000001</v>
      </c>
      <c r="AW3300">
        <v>8.1205799999999995E-2</v>
      </c>
      <c r="AX3300">
        <v>0.549257</v>
      </c>
      <c r="AY3300">
        <v>1.702E-2</v>
      </c>
      <c r="AZ3300">
        <v>60070</v>
      </c>
    </row>
    <row r="3301" spans="1:52">
      <c r="A3301">
        <v>2013</v>
      </c>
      <c r="B3301">
        <v>213020</v>
      </c>
      <c r="C3301" t="s">
        <v>461</v>
      </c>
      <c r="D3301" t="s">
        <v>455</v>
      </c>
      <c r="E3301">
        <f t="shared" si="51"/>
        <v>1</v>
      </c>
      <c r="F3301">
        <f>IF(ISNA(VLOOKUP(B3301,criteria!$U$2:$U$174,1,0)),0,1)</f>
        <v>1</v>
      </c>
      <c r="G3301">
        <v>0.90487882993487778</v>
      </c>
      <c r="H3301">
        <v>0.32338367154318076</v>
      </c>
      <c r="I3301">
        <v>9367</v>
      </c>
      <c r="J3301">
        <v>8476</v>
      </c>
      <c r="K3301">
        <v>2729</v>
      </c>
      <c r="L3301">
        <v>12</v>
      </c>
      <c r="M3301">
        <v>2741</v>
      </c>
      <c r="T3301">
        <v>8.7999999999999995E-2</v>
      </c>
      <c r="U3301">
        <v>3829</v>
      </c>
      <c r="V3301">
        <v>141435680</v>
      </c>
      <c r="W3301">
        <v>113252664</v>
      </c>
      <c r="Y3301">
        <v>4449815</v>
      </c>
      <c r="Z3301">
        <v>26627284</v>
      </c>
      <c r="AA3301">
        <v>73202640</v>
      </c>
      <c r="AB3301">
        <v>1797770</v>
      </c>
      <c r="AC3301">
        <v>2375025</v>
      </c>
      <c r="AD3301">
        <v>180186352</v>
      </c>
      <c r="AE3301">
        <v>77292656</v>
      </c>
      <c r="AF3301">
        <v>259955584</v>
      </c>
      <c r="AG3301">
        <v>126950296</v>
      </c>
      <c r="AH3301">
        <v>945464</v>
      </c>
      <c r="AI3301">
        <v>8758895</v>
      </c>
      <c r="AJ3301">
        <v>9704359</v>
      </c>
      <c r="AK3301">
        <v>25869042</v>
      </c>
      <c r="AL3301">
        <v>21903080</v>
      </c>
      <c r="AM3301">
        <v>257669104</v>
      </c>
      <c r="AN3301">
        <v>109253056</v>
      </c>
      <c r="AO3301">
        <v>56795288</v>
      </c>
      <c r="AP3301">
        <v>39429728</v>
      </c>
      <c r="AQ3301">
        <v>41636548</v>
      </c>
      <c r="AR3301">
        <v>259955584</v>
      </c>
      <c r="AS3301">
        <v>257669104</v>
      </c>
      <c r="AT3301">
        <v>1628</v>
      </c>
      <c r="AU3301">
        <v>0.53100000000000003</v>
      </c>
      <c r="AW3301">
        <v>7.8004500000000004E-2</v>
      </c>
      <c r="AX3301">
        <v>0.54074100000000003</v>
      </c>
      <c r="AY3301">
        <v>1.1942599999999999E-2</v>
      </c>
      <c r="AZ3301">
        <v>58348</v>
      </c>
    </row>
    <row r="3302" spans="1:52">
      <c r="A3302">
        <v>2014</v>
      </c>
      <c r="B3302">
        <v>213020</v>
      </c>
      <c r="C3302" t="s">
        <v>461</v>
      </c>
      <c r="D3302" t="s">
        <v>455</v>
      </c>
      <c r="E3302">
        <f t="shared" si="51"/>
        <v>1</v>
      </c>
      <c r="F3302">
        <f>IF(ISNA(VLOOKUP(B3302,criteria!$U$2:$U$174,1,0)),0,1)</f>
        <v>1</v>
      </c>
      <c r="G3302">
        <v>0.94733835960703683</v>
      </c>
      <c r="H3302">
        <v>0.32955504642469552</v>
      </c>
      <c r="I3302">
        <v>8754</v>
      </c>
      <c r="J3302">
        <v>8293</v>
      </c>
      <c r="K3302">
        <v>2721</v>
      </c>
      <c r="L3302">
        <v>12</v>
      </c>
      <c r="M3302">
        <v>2733</v>
      </c>
      <c r="T3302">
        <v>8.7999999999999995E-2</v>
      </c>
      <c r="U3302">
        <v>4159</v>
      </c>
      <c r="V3302">
        <v>143457008</v>
      </c>
      <c r="W3302">
        <v>113527696</v>
      </c>
      <c r="Y3302">
        <v>3368201</v>
      </c>
      <c r="Z3302">
        <v>27017068</v>
      </c>
      <c r="AA3302">
        <v>70985768</v>
      </c>
      <c r="AB3302">
        <v>1863622</v>
      </c>
      <c r="AC3302">
        <v>514687</v>
      </c>
      <c r="AD3302">
        <v>176213984</v>
      </c>
      <c r="AE3302">
        <v>75724264</v>
      </c>
      <c r="AF3302">
        <v>254363328</v>
      </c>
      <c r="AG3302">
        <v>128027824</v>
      </c>
      <c r="AH3302">
        <v>1362032</v>
      </c>
      <c r="AI3302">
        <v>7829966</v>
      </c>
      <c r="AJ3302">
        <v>9191998</v>
      </c>
      <c r="AK3302">
        <v>27406208</v>
      </c>
      <c r="AL3302">
        <v>22240986</v>
      </c>
      <c r="AM3302">
        <v>258404352</v>
      </c>
      <c r="AN3302">
        <v>111809272</v>
      </c>
      <c r="AO3302">
        <v>61148392</v>
      </c>
      <c r="AP3302">
        <v>41636548</v>
      </c>
      <c r="AQ3302">
        <v>46363680</v>
      </c>
      <c r="AR3302">
        <v>254363328</v>
      </c>
      <c r="AS3302">
        <v>258404352</v>
      </c>
      <c r="AT3302">
        <v>1646</v>
      </c>
      <c r="AU3302">
        <v>0.55000000000000004</v>
      </c>
      <c r="AW3302">
        <v>8.2354800000000006E-2</v>
      </c>
      <c r="AX3302">
        <v>0.54982500000000001</v>
      </c>
      <c r="AY3302">
        <v>1.12663E-2</v>
      </c>
      <c r="AZ3302">
        <v>58041.5</v>
      </c>
    </row>
    <row r="3303" spans="1:52">
      <c r="A3303">
        <v>2015</v>
      </c>
      <c r="B3303">
        <v>213020</v>
      </c>
      <c r="C3303" t="s">
        <v>461</v>
      </c>
      <c r="D3303" t="s">
        <v>455</v>
      </c>
      <c r="E3303">
        <f t="shared" si="51"/>
        <v>1</v>
      </c>
      <c r="F3303">
        <f>IF(ISNA(VLOOKUP(B3303,criteria!$U$2:$U$174,1,0)),0,1)</f>
        <v>1</v>
      </c>
      <c r="G3303">
        <v>0.88344135479824382</v>
      </c>
      <c r="H3303">
        <v>0.30055614720151463</v>
      </c>
      <c r="I3303">
        <v>9566</v>
      </c>
      <c r="J3303">
        <v>8451</v>
      </c>
      <c r="K3303">
        <v>2482</v>
      </c>
      <c r="L3303">
        <v>58</v>
      </c>
      <c r="M3303">
        <v>2540</v>
      </c>
      <c r="T3303">
        <v>7.6999999999999999E-2</v>
      </c>
      <c r="U3303">
        <v>4299</v>
      </c>
      <c r="V3303">
        <v>142138352</v>
      </c>
      <c r="W3303">
        <v>111403752</v>
      </c>
      <c r="Y3303">
        <v>3852187</v>
      </c>
      <c r="Z3303">
        <v>26437664</v>
      </c>
      <c r="AA3303">
        <v>73999320</v>
      </c>
      <c r="AB3303">
        <v>1913183</v>
      </c>
      <c r="AC3303">
        <v>1654354</v>
      </c>
      <c r="AD3303">
        <v>173061040</v>
      </c>
      <c r="AE3303">
        <v>79099632</v>
      </c>
      <c r="AF3303">
        <v>254624816</v>
      </c>
      <c r="AG3303">
        <v>128298624</v>
      </c>
      <c r="AH3303">
        <v>1335081</v>
      </c>
      <c r="AI3303">
        <v>7480897</v>
      </c>
      <c r="AJ3303">
        <v>8815978</v>
      </c>
      <c r="AK3303">
        <v>27037408</v>
      </c>
      <c r="AL3303">
        <v>23320784</v>
      </c>
      <c r="AM3303">
        <v>263110704</v>
      </c>
      <c r="AN3303">
        <v>110025216</v>
      </c>
      <c r="AO3303">
        <v>66479768</v>
      </c>
      <c r="AP3303">
        <v>46363680</v>
      </c>
      <c r="AQ3303">
        <v>43274292</v>
      </c>
      <c r="AR3303">
        <v>254624816</v>
      </c>
      <c r="AS3303">
        <v>263110704</v>
      </c>
      <c r="AT3303">
        <v>1611</v>
      </c>
      <c r="AU3303">
        <v>0.54</v>
      </c>
      <c r="AW3303">
        <v>8.0631499999999995E-2</v>
      </c>
      <c r="AX3303">
        <v>0.561025</v>
      </c>
      <c r="AY3303">
        <v>1.1712800000000001E-2</v>
      </c>
      <c r="AZ3303">
        <v>57435</v>
      </c>
    </row>
    <row r="3304" spans="1:52">
      <c r="A3304">
        <v>2016</v>
      </c>
      <c r="B3304">
        <v>213020</v>
      </c>
      <c r="C3304" t="s">
        <v>461</v>
      </c>
      <c r="D3304" t="s">
        <v>455</v>
      </c>
      <c r="E3304">
        <f t="shared" si="51"/>
        <v>1</v>
      </c>
      <c r="F3304">
        <f>IF(ISNA(VLOOKUP(B3304,criteria!$U$2:$U$174,1,0)),0,1)</f>
        <v>1</v>
      </c>
      <c r="G3304">
        <v>0.91535278989153523</v>
      </c>
      <c r="H3304">
        <v>0.27119472269728806</v>
      </c>
      <c r="I3304">
        <v>8943</v>
      </c>
      <c r="J3304">
        <v>8186</v>
      </c>
      <c r="K3304">
        <v>2208</v>
      </c>
      <c r="L3304">
        <v>12</v>
      </c>
      <c r="M3304">
        <v>2220</v>
      </c>
      <c r="T3304">
        <v>7.2999999999999995E-2</v>
      </c>
      <c r="U3304">
        <v>4298</v>
      </c>
      <c r="V3304">
        <v>143814176</v>
      </c>
      <c r="W3304">
        <v>113971752</v>
      </c>
      <c r="Y3304">
        <v>5364502</v>
      </c>
      <c r="Z3304">
        <v>24716200</v>
      </c>
      <c r="AA3304">
        <v>74147848</v>
      </c>
      <c r="AB3304">
        <v>1451700</v>
      </c>
      <c r="AC3304">
        <v>3200932</v>
      </c>
      <c r="AD3304">
        <v>176372048</v>
      </c>
      <c r="AE3304">
        <v>77481912</v>
      </c>
      <c r="AF3304">
        <v>256525888</v>
      </c>
      <c r="AG3304">
        <v>128162352</v>
      </c>
      <c r="AH3304">
        <v>1427129</v>
      </c>
      <c r="AI3304">
        <v>8532033</v>
      </c>
      <c r="AJ3304">
        <v>9959162</v>
      </c>
      <c r="AK3304">
        <v>28780500</v>
      </c>
      <c r="AL3304">
        <v>24269276</v>
      </c>
      <c r="AM3304">
        <v>262400048</v>
      </c>
      <c r="AN3304">
        <v>110084376</v>
      </c>
      <c r="AO3304">
        <v>66725568</v>
      </c>
      <c r="AP3304">
        <v>43274292</v>
      </c>
      <c r="AQ3304">
        <v>44821068</v>
      </c>
      <c r="AR3304">
        <v>256525888</v>
      </c>
      <c r="AS3304">
        <v>262400048</v>
      </c>
      <c r="AT3304">
        <v>1619</v>
      </c>
      <c r="AU3304">
        <v>0.55800000000000005</v>
      </c>
      <c r="AW3304">
        <v>7.2807999999999998E-2</v>
      </c>
      <c r="AX3304">
        <v>0.58091899999999996</v>
      </c>
      <c r="AY3304">
        <v>9.65624E-3</v>
      </c>
      <c r="AZ3304">
        <v>56548</v>
      </c>
    </row>
    <row r="3305" spans="1:52">
      <c r="A3305">
        <v>2017</v>
      </c>
      <c r="B3305">
        <v>213020</v>
      </c>
      <c r="C3305" t="s">
        <v>461</v>
      </c>
      <c r="D3305" t="s">
        <v>455</v>
      </c>
      <c r="E3305">
        <f t="shared" si="51"/>
        <v>1</v>
      </c>
      <c r="F3305">
        <f>IF(ISNA(VLOOKUP(B3305,criteria!$U$2:$U$174,1,0)),0,1)</f>
        <v>1</v>
      </c>
      <c r="G3305">
        <v>0.90819838056680158</v>
      </c>
      <c r="H3305">
        <v>0.26635461941379696</v>
      </c>
      <c r="I3305">
        <v>9880</v>
      </c>
      <c r="J3305">
        <v>8973</v>
      </c>
      <c r="K3305">
        <v>2333</v>
      </c>
      <c r="L3305">
        <v>57</v>
      </c>
      <c r="M3305">
        <v>2390</v>
      </c>
      <c r="T3305">
        <v>7.3999999999999996E-2</v>
      </c>
      <c r="U3305">
        <v>4253</v>
      </c>
      <c r="V3305">
        <v>142290352</v>
      </c>
      <c r="W3305">
        <v>111612936</v>
      </c>
      <c r="Y3305">
        <v>4313907</v>
      </c>
      <c r="Z3305">
        <v>24594546</v>
      </c>
      <c r="AA3305">
        <v>73247360</v>
      </c>
      <c r="AB3305">
        <v>1659838</v>
      </c>
      <c r="AC3305">
        <v>2858112</v>
      </c>
      <c r="AD3305">
        <v>171944368</v>
      </c>
      <c r="AE3305">
        <v>78137984</v>
      </c>
      <c r="AF3305">
        <v>265067488</v>
      </c>
      <c r="AG3305">
        <v>107338328</v>
      </c>
      <c r="AH3305">
        <v>1354788</v>
      </c>
      <c r="AI3305">
        <v>8876763</v>
      </c>
      <c r="AJ3305">
        <v>10231551</v>
      </c>
      <c r="AK3305">
        <v>23863340</v>
      </c>
      <c r="AL3305">
        <v>21125376</v>
      </c>
      <c r="AM3305">
        <v>247507984</v>
      </c>
      <c r="AN3305">
        <v>109023424</v>
      </c>
      <c r="AO3305">
        <v>51189196</v>
      </c>
      <c r="AP3305">
        <v>44821068</v>
      </c>
      <c r="AQ3305">
        <v>49333164</v>
      </c>
      <c r="AR3305">
        <v>265067488</v>
      </c>
      <c r="AS3305">
        <v>247507984</v>
      </c>
    </row>
    <row r="3306" spans="1:52">
      <c r="A3306">
        <v>1990</v>
      </c>
      <c r="B3306">
        <v>213349</v>
      </c>
      <c r="C3306" t="s">
        <v>550</v>
      </c>
      <c r="D3306" t="s">
        <v>455</v>
      </c>
      <c r="E3306">
        <f t="shared" si="51"/>
        <v>0</v>
      </c>
      <c r="F3306">
        <f>IF(ISNA(VLOOKUP(B3306,criteria!$U$2:$U$174,1,0)),0,1)</f>
        <v>1</v>
      </c>
      <c r="G3306" t="s">
        <v>636</v>
      </c>
      <c r="H3306" t="s">
        <v>636</v>
      </c>
      <c r="N3306">
        <v>19530</v>
      </c>
      <c r="O3306" t="s">
        <v>130</v>
      </c>
      <c r="V3306">
        <v>19766932</v>
      </c>
      <c r="Z3306">
        <v>1922382</v>
      </c>
      <c r="AA3306">
        <v>26587152</v>
      </c>
      <c r="AB3306">
        <v>157843</v>
      </c>
      <c r="AC3306">
        <v>1719816</v>
      </c>
      <c r="AF3306">
        <v>57174576</v>
      </c>
      <c r="AG3306">
        <v>23864004</v>
      </c>
      <c r="AH3306">
        <v>58140</v>
      </c>
      <c r="AI3306">
        <v>240785</v>
      </c>
      <c r="AJ3306">
        <v>298925</v>
      </c>
      <c r="AK3306">
        <v>5616094</v>
      </c>
      <c r="AL3306">
        <v>4006810</v>
      </c>
      <c r="AM3306">
        <v>57900476</v>
      </c>
      <c r="AN3306">
        <v>27943418</v>
      </c>
      <c r="AO3306">
        <v>8706931</v>
      </c>
    </row>
    <row r="3307" spans="1:52">
      <c r="A3307">
        <v>1991</v>
      </c>
      <c r="B3307">
        <v>213349</v>
      </c>
      <c r="C3307" t="s">
        <v>550</v>
      </c>
      <c r="D3307" t="s">
        <v>455</v>
      </c>
      <c r="E3307">
        <f t="shared" si="51"/>
        <v>0</v>
      </c>
      <c r="F3307">
        <f>IF(ISNA(VLOOKUP(B3307,criteria!$U$2:$U$174,1,0)),0,1)</f>
        <v>1</v>
      </c>
      <c r="G3307" t="s">
        <v>636</v>
      </c>
      <c r="H3307" t="s">
        <v>636</v>
      </c>
      <c r="N3307">
        <v>19530</v>
      </c>
      <c r="O3307" t="s">
        <v>130</v>
      </c>
      <c r="V3307">
        <v>23185608</v>
      </c>
      <c r="Z3307">
        <v>2145259</v>
      </c>
      <c r="AA3307">
        <v>28650844</v>
      </c>
      <c r="AB3307">
        <v>186721</v>
      </c>
      <c r="AC3307">
        <v>1435293</v>
      </c>
      <c r="AF3307">
        <v>64755872</v>
      </c>
      <c r="AG3307">
        <v>26216674</v>
      </c>
      <c r="AH3307">
        <v>47153</v>
      </c>
      <c r="AI3307">
        <v>193841</v>
      </c>
      <c r="AJ3307">
        <v>240994</v>
      </c>
      <c r="AK3307">
        <v>6190671</v>
      </c>
      <c r="AL3307">
        <v>3962336</v>
      </c>
      <c r="AM3307">
        <v>62133924</v>
      </c>
      <c r="AN3307">
        <v>29472300</v>
      </c>
      <c r="AO3307">
        <v>9281761</v>
      </c>
    </row>
    <row r="3308" spans="1:52">
      <c r="A3308">
        <v>1992</v>
      </c>
      <c r="B3308">
        <v>213349</v>
      </c>
      <c r="C3308" t="s">
        <v>550</v>
      </c>
      <c r="D3308" t="s">
        <v>455</v>
      </c>
      <c r="E3308">
        <f t="shared" si="51"/>
        <v>0</v>
      </c>
      <c r="F3308">
        <f>IF(ISNA(VLOOKUP(B3308,criteria!$U$2:$U$174,1,0)),0,1)</f>
        <v>1</v>
      </c>
      <c r="G3308" t="s">
        <v>636</v>
      </c>
      <c r="H3308" t="s">
        <v>636</v>
      </c>
      <c r="N3308">
        <v>19530</v>
      </c>
      <c r="O3308" t="s">
        <v>130</v>
      </c>
      <c r="V3308">
        <v>24031576</v>
      </c>
      <c r="Z3308">
        <v>2594073</v>
      </c>
      <c r="AA3308">
        <v>28006684</v>
      </c>
      <c r="AB3308">
        <v>236586</v>
      </c>
      <c r="AC3308">
        <v>1214473</v>
      </c>
      <c r="AF3308">
        <v>65840128</v>
      </c>
      <c r="AG3308">
        <v>27272792</v>
      </c>
      <c r="AH3308">
        <v>62578</v>
      </c>
      <c r="AI3308">
        <v>422522</v>
      </c>
      <c r="AJ3308">
        <v>485100</v>
      </c>
      <c r="AK3308">
        <v>6792723</v>
      </c>
      <c r="AL3308">
        <v>4206371</v>
      </c>
      <c r="AM3308">
        <v>65110044</v>
      </c>
      <c r="AN3308">
        <v>30591360</v>
      </c>
      <c r="AO3308">
        <v>9958733</v>
      </c>
    </row>
    <row r="3309" spans="1:52">
      <c r="A3309">
        <v>1993</v>
      </c>
      <c r="B3309">
        <v>213349</v>
      </c>
      <c r="C3309" t="s">
        <v>550</v>
      </c>
      <c r="D3309" t="s">
        <v>455</v>
      </c>
      <c r="E3309">
        <f t="shared" si="51"/>
        <v>0</v>
      </c>
      <c r="F3309">
        <f>IF(ISNA(VLOOKUP(B3309,criteria!$U$2:$U$174,1,0)),0,1)</f>
        <v>1</v>
      </c>
      <c r="G3309" t="s">
        <v>636</v>
      </c>
      <c r="H3309" t="s">
        <v>636</v>
      </c>
      <c r="N3309">
        <v>19530</v>
      </c>
      <c r="O3309" t="s">
        <v>130</v>
      </c>
      <c r="V3309">
        <v>26280274</v>
      </c>
      <c r="Z3309">
        <v>2721237</v>
      </c>
      <c r="AA3309">
        <v>29626792</v>
      </c>
      <c r="AB3309">
        <v>253542</v>
      </c>
      <c r="AC3309">
        <v>1705689</v>
      </c>
      <c r="AF3309">
        <v>71384152</v>
      </c>
      <c r="AG3309">
        <v>29617068</v>
      </c>
      <c r="AH3309">
        <v>17179</v>
      </c>
      <c r="AI3309">
        <v>976029</v>
      </c>
      <c r="AJ3309">
        <v>993208</v>
      </c>
      <c r="AK3309">
        <v>6760492</v>
      </c>
      <c r="AL3309">
        <v>4362973</v>
      </c>
      <c r="AM3309">
        <v>89821520</v>
      </c>
      <c r="AN3309">
        <v>33846964</v>
      </c>
      <c r="AO3309">
        <v>11026097</v>
      </c>
    </row>
    <row r="3310" spans="1:52">
      <c r="A3310">
        <v>1994</v>
      </c>
      <c r="B3310">
        <v>213349</v>
      </c>
      <c r="C3310" t="s">
        <v>550</v>
      </c>
      <c r="D3310" t="s">
        <v>455</v>
      </c>
      <c r="E3310">
        <f t="shared" si="51"/>
        <v>0</v>
      </c>
      <c r="F3310">
        <f>IF(ISNA(VLOOKUP(B3310,criteria!$U$2:$U$174,1,0)),0,1)</f>
        <v>1</v>
      </c>
      <c r="G3310" t="s">
        <v>636</v>
      </c>
      <c r="H3310" t="s">
        <v>636</v>
      </c>
      <c r="N3310">
        <v>19530</v>
      </c>
      <c r="O3310" t="s">
        <v>130</v>
      </c>
      <c r="V3310">
        <v>27472608</v>
      </c>
      <c r="Z3310">
        <v>2907599</v>
      </c>
      <c r="AA3310">
        <v>31319844</v>
      </c>
      <c r="AB3310">
        <v>397548</v>
      </c>
      <c r="AC3310">
        <v>1799480</v>
      </c>
      <c r="AF3310">
        <v>75642688</v>
      </c>
      <c r="AG3310">
        <v>31182134</v>
      </c>
      <c r="AH3310">
        <v>23688</v>
      </c>
      <c r="AI3310">
        <v>1064702</v>
      </c>
      <c r="AJ3310">
        <v>1088390</v>
      </c>
      <c r="AK3310">
        <v>7607988</v>
      </c>
      <c r="AL3310">
        <v>4839876</v>
      </c>
      <c r="AM3310">
        <v>78482160</v>
      </c>
      <c r="AN3310">
        <v>35478712</v>
      </c>
      <c r="AO3310">
        <v>12300909</v>
      </c>
    </row>
    <row r="3311" spans="1:52">
      <c r="A3311">
        <v>1995</v>
      </c>
      <c r="B3311">
        <v>213349</v>
      </c>
      <c r="C3311" t="s">
        <v>550</v>
      </c>
      <c r="D3311" t="s">
        <v>455</v>
      </c>
      <c r="E3311">
        <f t="shared" si="51"/>
        <v>0</v>
      </c>
      <c r="F3311">
        <f>IF(ISNA(VLOOKUP(B3311,criteria!$U$2:$U$174,1,0)),0,1)</f>
        <v>1</v>
      </c>
      <c r="G3311" t="s">
        <v>636</v>
      </c>
      <c r="H3311" t="s">
        <v>636</v>
      </c>
      <c r="N3311">
        <v>19530</v>
      </c>
      <c r="O3311" t="s">
        <v>130</v>
      </c>
      <c r="V3311">
        <v>28263548</v>
      </c>
      <c r="Z3311">
        <v>2914620</v>
      </c>
      <c r="AA3311">
        <v>31934768</v>
      </c>
      <c r="AB3311">
        <v>561066</v>
      </c>
      <c r="AC3311">
        <v>2337373</v>
      </c>
      <c r="AF3311">
        <v>77648272</v>
      </c>
      <c r="AG3311">
        <v>31906972</v>
      </c>
      <c r="AH3311">
        <v>34671</v>
      </c>
      <c r="AI3311">
        <v>1110836</v>
      </c>
      <c r="AJ3311">
        <v>1145507</v>
      </c>
      <c r="AK3311">
        <v>7140633</v>
      </c>
      <c r="AL3311">
        <v>5336303</v>
      </c>
      <c r="AM3311">
        <v>79354888</v>
      </c>
      <c r="AN3311">
        <v>36989676</v>
      </c>
      <c r="AO3311">
        <v>12665506</v>
      </c>
    </row>
    <row r="3312" spans="1:52">
      <c r="A3312">
        <v>1996</v>
      </c>
      <c r="B3312">
        <v>213349</v>
      </c>
      <c r="C3312" t="s">
        <v>550</v>
      </c>
      <c r="D3312" t="s">
        <v>455</v>
      </c>
      <c r="E3312">
        <f t="shared" si="51"/>
        <v>0</v>
      </c>
      <c r="F3312">
        <f>IF(ISNA(VLOOKUP(B3312,criteria!$U$2:$U$174,1,0)),0,1)</f>
        <v>1</v>
      </c>
      <c r="G3312" t="s">
        <v>636</v>
      </c>
      <c r="H3312" t="s">
        <v>636</v>
      </c>
      <c r="N3312">
        <v>19530</v>
      </c>
      <c r="O3312" t="s">
        <v>130</v>
      </c>
      <c r="V3312">
        <v>29744872</v>
      </c>
      <c r="Z3312">
        <v>3213352</v>
      </c>
      <c r="AA3312">
        <v>32189260</v>
      </c>
      <c r="AB3312">
        <v>721781</v>
      </c>
      <c r="AC3312">
        <v>1465226</v>
      </c>
      <c r="AF3312">
        <v>79666336</v>
      </c>
      <c r="AG3312">
        <v>31244660</v>
      </c>
      <c r="AH3312">
        <v>50275</v>
      </c>
      <c r="AI3312">
        <v>1188414</v>
      </c>
      <c r="AJ3312">
        <v>1238689</v>
      </c>
      <c r="AK3312">
        <v>7573317</v>
      </c>
      <c r="AL3312">
        <v>5340893</v>
      </c>
      <c r="AM3312">
        <v>81956824</v>
      </c>
      <c r="AN3312">
        <v>37298344</v>
      </c>
      <c r="AO3312">
        <v>12812662</v>
      </c>
      <c r="AP3312">
        <v>3949531</v>
      </c>
      <c r="AQ3312">
        <v>4510630</v>
      </c>
      <c r="AT3312">
        <v>700</v>
      </c>
      <c r="AU3312">
        <v>0.49099999999999999</v>
      </c>
    </row>
    <row r="3313" spans="1:52">
      <c r="A3313">
        <v>1997</v>
      </c>
      <c r="B3313">
        <v>213349</v>
      </c>
      <c r="C3313" t="s">
        <v>550</v>
      </c>
      <c r="D3313" t="s">
        <v>455</v>
      </c>
      <c r="E3313">
        <f t="shared" si="51"/>
        <v>0</v>
      </c>
      <c r="F3313">
        <f>IF(ISNA(VLOOKUP(B3313,criteria!$U$2:$U$174,1,0)),0,1)</f>
        <v>1</v>
      </c>
      <c r="G3313" t="s">
        <v>636</v>
      </c>
      <c r="H3313" t="s">
        <v>636</v>
      </c>
      <c r="N3313">
        <v>19530</v>
      </c>
      <c r="O3313" t="s">
        <v>130</v>
      </c>
      <c r="V3313">
        <v>31150536</v>
      </c>
      <c r="Y3313">
        <v>23312</v>
      </c>
      <c r="Z3313">
        <v>3443175</v>
      </c>
      <c r="AA3313">
        <v>33396498</v>
      </c>
      <c r="AB3313">
        <v>893960</v>
      </c>
      <c r="AC3313">
        <v>2218454</v>
      </c>
      <c r="AF3313">
        <v>84801072</v>
      </c>
      <c r="AG3313">
        <v>32386184</v>
      </c>
      <c r="AH3313">
        <v>26751</v>
      </c>
      <c r="AI3313">
        <v>1265301</v>
      </c>
      <c r="AJ3313">
        <v>1292052</v>
      </c>
      <c r="AK3313">
        <v>7937919</v>
      </c>
      <c r="AL3313">
        <v>5805266</v>
      </c>
      <c r="AM3313">
        <v>85136128</v>
      </c>
      <c r="AN3313">
        <v>38581900</v>
      </c>
      <c r="AO3313">
        <v>12742912</v>
      </c>
      <c r="AP3313">
        <v>4510630</v>
      </c>
      <c r="AQ3313">
        <v>6090696</v>
      </c>
      <c r="AT3313">
        <v>538</v>
      </c>
      <c r="AU3313">
        <v>0.47599999999999998</v>
      </c>
      <c r="AW3313">
        <v>0.124539</v>
      </c>
      <c r="AX3313">
        <v>0.58621999999999996</v>
      </c>
      <c r="AY3313">
        <v>4.05306E-2</v>
      </c>
      <c r="AZ3313">
        <v>45430</v>
      </c>
    </row>
    <row r="3314" spans="1:52">
      <c r="A3314">
        <v>1998</v>
      </c>
      <c r="B3314">
        <v>213349</v>
      </c>
      <c r="C3314" t="s">
        <v>550</v>
      </c>
      <c r="D3314" t="s">
        <v>455</v>
      </c>
      <c r="E3314">
        <f t="shared" si="51"/>
        <v>0</v>
      </c>
      <c r="F3314">
        <f>IF(ISNA(VLOOKUP(B3314,criteria!$U$2:$U$174,1,0)),0,1)</f>
        <v>1</v>
      </c>
      <c r="G3314" t="s">
        <v>636</v>
      </c>
      <c r="H3314" t="s">
        <v>636</v>
      </c>
      <c r="N3314">
        <v>19530</v>
      </c>
      <c r="O3314" t="s">
        <v>130</v>
      </c>
      <c r="V3314">
        <v>32338328</v>
      </c>
      <c r="Y3314">
        <v>9185</v>
      </c>
      <c r="Z3314">
        <v>3627191</v>
      </c>
      <c r="AA3314">
        <v>34928292</v>
      </c>
      <c r="AB3314">
        <v>786508</v>
      </c>
      <c r="AC3314">
        <v>1563236</v>
      </c>
      <c r="AF3314">
        <v>87811376</v>
      </c>
      <c r="AG3314">
        <v>33162206</v>
      </c>
      <c r="AH3314">
        <v>17969</v>
      </c>
      <c r="AI3314">
        <v>1694509</v>
      </c>
      <c r="AJ3314">
        <v>1712478</v>
      </c>
      <c r="AK3314">
        <v>7941333</v>
      </c>
      <c r="AL3314">
        <v>6228284</v>
      </c>
      <c r="AM3314">
        <v>89384352</v>
      </c>
      <c r="AN3314">
        <v>38735548</v>
      </c>
      <c r="AO3314">
        <v>12840796</v>
      </c>
      <c r="AP3314">
        <v>6090696</v>
      </c>
      <c r="AQ3314">
        <v>7569667</v>
      </c>
      <c r="AT3314">
        <v>618</v>
      </c>
      <c r="AU3314">
        <v>0.47199999999999998</v>
      </c>
      <c r="AW3314">
        <v>0.11910900000000001</v>
      </c>
      <c r="AX3314">
        <v>0.59006199999999998</v>
      </c>
      <c r="AY3314">
        <v>4.2747500000000001E-2</v>
      </c>
      <c r="AZ3314">
        <v>49401</v>
      </c>
    </row>
    <row r="3315" spans="1:52">
      <c r="A3315">
        <v>1999</v>
      </c>
      <c r="B3315">
        <v>213349</v>
      </c>
      <c r="C3315" t="s">
        <v>550</v>
      </c>
      <c r="D3315" t="s">
        <v>455</v>
      </c>
      <c r="E3315">
        <f t="shared" si="51"/>
        <v>0</v>
      </c>
      <c r="F3315">
        <f>IF(ISNA(VLOOKUP(B3315,criteria!$U$2:$U$174,1,0)),0,1)</f>
        <v>1</v>
      </c>
      <c r="G3315" t="s">
        <v>636</v>
      </c>
      <c r="H3315" t="s">
        <v>636</v>
      </c>
      <c r="N3315">
        <v>19530</v>
      </c>
      <c r="O3315" t="s">
        <v>130</v>
      </c>
      <c r="V3315">
        <v>34546308</v>
      </c>
      <c r="Y3315">
        <v>7124</v>
      </c>
      <c r="Z3315">
        <v>3946166</v>
      </c>
      <c r="AA3315">
        <v>35977824</v>
      </c>
      <c r="AB3315">
        <v>902550</v>
      </c>
      <c r="AC3315">
        <v>1912471</v>
      </c>
      <c r="AF3315">
        <v>93247392</v>
      </c>
      <c r="AG3315">
        <v>35186000</v>
      </c>
      <c r="AH3315">
        <v>76372</v>
      </c>
      <c r="AI3315">
        <v>1650040</v>
      </c>
      <c r="AJ3315">
        <v>1726412</v>
      </c>
      <c r="AK3315">
        <v>8452087</v>
      </c>
      <c r="AL3315">
        <v>6557949</v>
      </c>
      <c r="AM3315">
        <v>94783872</v>
      </c>
      <c r="AN3315">
        <v>41273008</v>
      </c>
      <c r="AO3315">
        <v>14772015</v>
      </c>
      <c r="AP3315">
        <v>7569667</v>
      </c>
      <c r="AQ3315">
        <v>8662598</v>
      </c>
      <c r="AT3315">
        <v>665</v>
      </c>
      <c r="AU3315">
        <v>0.47299999999999998</v>
      </c>
      <c r="AW3315">
        <v>0.109213</v>
      </c>
      <c r="AX3315">
        <v>0.60804000000000002</v>
      </c>
      <c r="AY3315">
        <v>3.7185900000000001E-2</v>
      </c>
      <c r="AZ3315">
        <v>52099</v>
      </c>
    </row>
    <row r="3316" spans="1:52">
      <c r="A3316">
        <v>2000</v>
      </c>
      <c r="B3316">
        <v>213349</v>
      </c>
      <c r="C3316" t="s">
        <v>550</v>
      </c>
      <c r="D3316" t="s">
        <v>455</v>
      </c>
      <c r="E3316">
        <f t="shared" si="51"/>
        <v>0</v>
      </c>
      <c r="F3316">
        <f>IF(ISNA(VLOOKUP(B3316,criteria!$U$2:$U$174,1,0)),0,1)</f>
        <v>1</v>
      </c>
      <c r="G3316" t="s">
        <v>636</v>
      </c>
      <c r="H3316" t="s">
        <v>636</v>
      </c>
      <c r="N3316">
        <v>195300730</v>
      </c>
      <c r="O3316" t="s">
        <v>130</v>
      </c>
      <c r="V3316">
        <v>37672720</v>
      </c>
      <c r="Z3316">
        <v>4391170</v>
      </c>
      <c r="AA3316">
        <v>39108304</v>
      </c>
      <c r="AB3316">
        <v>803911</v>
      </c>
      <c r="AC3316">
        <v>1968276</v>
      </c>
      <c r="AF3316">
        <v>100688216</v>
      </c>
      <c r="AG3316">
        <v>36369668</v>
      </c>
      <c r="AH3316">
        <v>155511</v>
      </c>
      <c r="AI3316">
        <v>1573710</v>
      </c>
      <c r="AJ3316">
        <v>1729221</v>
      </c>
      <c r="AK3316">
        <v>8751474</v>
      </c>
      <c r="AL3316">
        <v>7083575</v>
      </c>
      <c r="AM3316">
        <v>102443800</v>
      </c>
      <c r="AN3316">
        <v>43921612</v>
      </c>
      <c r="AO3316">
        <v>11999473</v>
      </c>
      <c r="AP3316">
        <v>8662598</v>
      </c>
      <c r="AQ3316">
        <v>9104578</v>
      </c>
      <c r="AT3316">
        <v>615</v>
      </c>
      <c r="AU3316">
        <v>0.5</v>
      </c>
      <c r="AW3316">
        <v>0.10262</v>
      </c>
      <c r="AX3316">
        <v>0.60106099999999996</v>
      </c>
      <c r="AY3316">
        <v>3.5558300000000001E-2</v>
      </c>
      <c r="AZ3316">
        <v>55079</v>
      </c>
    </row>
    <row r="3317" spans="1:52">
      <c r="A3317">
        <v>2001</v>
      </c>
      <c r="B3317">
        <v>213349</v>
      </c>
      <c r="C3317" t="s">
        <v>550</v>
      </c>
      <c r="D3317" t="s">
        <v>455</v>
      </c>
      <c r="E3317">
        <f t="shared" si="51"/>
        <v>1</v>
      </c>
      <c r="F3317">
        <f>IF(ISNA(VLOOKUP(B3317,criteria!$U$2:$U$174,1,0)),0,1)</f>
        <v>1</v>
      </c>
      <c r="G3317">
        <v>0.68809980806142035</v>
      </c>
      <c r="H3317">
        <v>0.38586703858670385</v>
      </c>
      <c r="I3317">
        <v>6252</v>
      </c>
      <c r="J3317">
        <v>4302</v>
      </c>
      <c r="K3317">
        <v>1630</v>
      </c>
      <c r="L3317">
        <v>30</v>
      </c>
      <c r="M3317">
        <v>1660</v>
      </c>
      <c r="N3317">
        <v>195300730</v>
      </c>
      <c r="O3317" t="s">
        <v>130</v>
      </c>
      <c r="V3317">
        <v>41652464</v>
      </c>
      <c r="W3317">
        <v>32553182</v>
      </c>
      <c r="Y3317">
        <v>897221</v>
      </c>
      <c r="Z3317">
        <v>5296081</v>
      </c>
      <c r="AA3317">
        <v>40009248</v>
      </c>
      <c r="AC3317">
        <v>3732404</v>
      </c>
      <c r="AD3317">
        <v>62525932</v>
      </c>
      <c r="AE3317">
        <v>35484744</v>
      </c>
      <c r="AF3317">
        <v>100343064</v>
      </c>
      <c r="AG3317">
        <v>44823652</v>
      </c>
      <c r="AH3317">
        <v>73600.37</v>
      </c>
      <c r="AI3317">
        <v>1792483.5</v>
      </c>
      <c r="AJ3317">
        <v>1866083.88</v>
      </c>
      <c r="AK3317">
        <v>12421927</v>
      </c>
      <c r="AL3317">
        <v>8183739.5</v>
      </c>
      <c r="AM3317">
        <v>96907520</v>
      </c>
      <c r="AN3317">
        <v>46370864</v>
      </c>
      <c r="AO3317">
        <v>13776271</v>
      </c>
      <c r="AR3317">
        <v>100343064</v>
      </c>
      <c r="AS3317">
        <v>96907520</v>
      </c>
      <c r="AT3317">
        <v>668</v>
      </c>
      <c r="AU3317">
        <v>0.46400000000000002</v>
      </c>
      <c r="AW3317">
        <v>9.8457900000000001E-2</v>
      </c>
      <c r="AX3317">
        <v>0.58748500000000003</v>
      </c>
      <c r="AY3317">
        <v>3.6773399999999998E-2</v>
      </c>
      <c r="AZ3317">
        <v>55533.5</v>
      </c>
    </row>
    <row r="3318" spans="1:52">
      <c r="A3318">
        <v>2002</v>
      </c>
      <c r="B3318">
        <v>213349</v>
      </c>
      <c r="C3318" t="s">
        <v>550</v>
      </c>
      <c r="D3318" t="s">
        <v>455</v>
      </c>
      <c r="E3318">
        <f t="shared" si="51"/>
        <v>1</v>
      </c>
      <c r="F3318">
        <f>IF(ISNA(VLOOKUP(B3318,criteria!$U$2:$U$174,1,0)),0,1)</f>
        <v>1</v>
      </c>
      <c r="G3318">
        <v>0.65545087483176312</v>
      </c>
      <c r="H3318">
        <v>0.40793976728268311</v>
      </c>
      <c r="I3318">
        <v>6687</v>
      </c>
      <c r="J3318">
        <v>4383</v>
      </c>
      <c r="K3318">
        <v>1727</v>
      </c>
      <c r="L3318">
        <v>61</v>
      </c>
      <c r="M3318">
        <v>1788</v>
      </c>
      <c r="N3318" t="s">
        <v>524</v>
      </c>
      <c r="O3318" t="s">
        <v>130</v>
      </c>
      <c r="V3318">
        <v>47594448</v>
      </c>
      <c r="W3318">
        <v>37044644</v>
      </c>
      <c r="Y3318">
        <v>959834</v>
      </c>
      <c r="Z3318">
        <v>5648409</v>
      </c>
      <c r="AA3318">
        <v>40172104</v>
      </c>
      <c r="AC3318">
        <v>2347046</v>
      </c>
      <c r="AD3318">
        <v>70367416</v>
      </c>
      <c r="AE3318">
        <v>33678344</v>
      </c>
      <c r="AF3318">
        <v>107178688</v>
      </c>
      <c r="AG3318">
        <v>48551544</v>
      </c>
      <c r="AH3318">
        <v>207154.69</v>
      </c>
      <c r="AI3318">
        <v>1849059</v>
      </c>
      <c r="AJ3318">
        <v>2056213.75</v>
      </c>
      <c r="AK3318">
        <v>11420845</v>
      </c>
      <c r="AL3318">
        <v>9189301</v>
      </c>
      <c r="AM3318">
        <v>100979064</v>
      </c>
      <c r="AN3318">
        <v>49008576</v>
      </c>
      <c r="AO3318">
        <v>16573467</v>
      </c>
      <c r="AP3318">
        <v>8413295</v>
      </c>
      <c r="AQ3318">
        <v>9077184</v>
      </c>
      <c r="AR3318">
        <v>107178688</v>
      </c>
      <c r="AS3318">
        <v>100979064</v>
      </c>
      <c r="AT3318">
        <v>717</v>
      </c>
      <c r="AU3318">
        <v>0.47899999999999998</v>
      </c>
      <c r="AW3318">
        <v>9.8895200000000003E-2</v>
      </c>
      <c r="AX3318">
        <v>0.58420899999999998</v>
      </c>
      <c r="AY3318">
        <v>3.5300499999999999E-2</v>
      </c>
      <c r="AZ3318">
        <v>55002</v>
      </c>
    </row>
    <row r="3319" spans="1:52">
      <c r="A3319">
        <v>2003</v>
      </c>
      <c r="B3319">
        <v>213349</v>
      </c>
      <c r="C3319" t="s">
        <v>550</v>
      </c>
      <c r="D3319" t="s">
        <v>455</v>
      </c>
      <c r="E3319">
        <f t="shared" si="51"/>
        <v>1</v>
      </c>
      <c r="F3319">
        <f>IF(ISNA(VLOOKUP(B3319,criteria!$U$2:$U$174,1,0)),0,1)</f>
        <v>1</v>
      </c>
      <c r="G3319">
        <v>0.69820441988950277</v>
      </c>
      <c r="H3319">
        <v>0.37744807121661722</v>
      </c>
      <c r="I3319">
        <v>7240</v>
      </c>
      <c r="J3319">
        <v>5055</v>
      </c>
      <c r="K3319">
        <v>1828</v>
      </c>
      <c r="L3319">
        <v>80</v>
      </c>
      <c r="M3319">
        <v>1908</v>
      </c>
      <c r="V3319">
        <v>52174892</v>
      </c>
      <c r="W3319">
        <v>40600320</v>
      </c>
      <c r="Y3319">
        <v>1041590</v>
      </c>
      <c r="Z3319">
        <v>6341695</v>
      </c>
      <c r="AA3319">
        <v>39983924</v>
      </c>
      <c r="AC3319">
        <v>1874407</v>
      </c>
      <c r="AD3319">
        <v>78835008</v>
      </c>
      <c r="AE3319">
        <v>32441922</v>
      </c>
      <c r="AF3319">
        <v>112476736</v>
      </c>
      <c r="AG3319">
        <v>50929396</v>
      </c>
      <c r="AH3319">
        <v>226611.38</v>
      </c>
      <c r="AI3319">
        <v>2853142.5</v>
      </c>
      <c r="AJ3319">
        <v>3079754</v>
      </c>
      <c r="AK3319">
        <v>10743150</v>
      </c>
      <c r="AL3319">
        <v>10312795</v>
      </c>
      <c r="AM3319">
        <v>110030824</v>
      </c>
      <c r="AN3319">
        <v>50237312</v>
      </c>
      <c r="AO3319">
        <v>20091468</v>
      </c>
      <c r="AP3319">
        <v>9077184</v>
      </c>
      <c r="AQ3319">
        <v>11683061</v>
      </c>
      <c r="AR3319">
        <v>112476736</v>
      </c>
      <c r="AS3319">
        <v>110030824</v>
      </c>
      <c r="AT3319">
        <v>712</v>
      </c>
      <c r="AU3319">
        <v>0.502</v>
      </c>
      <c r="AW3319">
        <v>0.101822</v>
      </c>
      <c r="AX3319">
        <v>0.58372800000000002</v>
      </c>
      <c r="AY3319">
        <v>3.2692800000000001E-2</v>
      </c>
      <c r="AZ3319">
        <v>54801</v>
      </c>
    </row>
    <row r="3320" spans="1:52">
      <c r="A3320">
        <v>2004</v>
      </c>
      <c r="B3320">
        <v>213349</v>
      </c>
      <c r="C3320" t="s">
        <v>550</v>
      </c>
      <c r="D3320" t="s">
        <v>455</v>
      </c>
      <c r="E3320">
        <f t="shared" si="51"/>
        <v>1</v>
      </c>
      <c r="F3320">
        <f>IF(ISNA(VLOOKUP(B3320,criteria!$U$2:$U$174,1,0)),0,1)</f>
        <v>1</v>
      </c>
      <c r="G3320">
        <v>0.66199123356293055</v>
      </c>
      <c r="H3320">
        <v>0.38819523269012485</v>
      </c>
      <c r="I3320">
        <v>7985</v>
      </c>
      <c r="J3320">
        <v>5286</v>
      </c>
      <c r="K3320">
        <v>2049</v>
      </c>
      <c r="L3320">
        <v>3</v>
      </c>
      <c r="M3320">
        <v>2052</v>
      </c>
      <c r="V3320">
        <v>57152580</v>
      </c>
      <c r="W3320">
        <v>44199316</v>
      </c>
      <c r="Y3320">
        <v>1222495</v>
      </c>
      <c r="Z3320">
        <v>6666703</v>
      </c>
      <c r="AA3320">
        <v>43405040</v>
      </c>
      <c r="AC3320">
        <v>3065585</v>
      </c>
      <c r="AD3320">
        <v>91340712</v>
      </c>
      <c r="AE3320">
        <v>35535220</v>
      </c>
      <c r="AF3320">
        <v>128330056</v>
      </c>
      <c r="AG3320">
        <v>52760272</v>
      </c>
      <c r="AH3320">
        <v>199345.83</v>
      </c>
      <c r="AI3320">
        <v>3101528</v>
      </c>
      <c r="AJ3320">
        <v>3300873.75</v>
      </c>
      <c r="AK3320">
        <v>11333919</v>
      </c>
      <c r="AL3320">
        <v>10358109</v>
      </c>
      <c r="AM3320">
        <v>118368576</v>
      </c>
      <c r="AN3320">
        <v>51176604</v>
      </c>
      <c r="AO3320">
        <v>19750608</v>
      </c>
      <c r="AP3320">
        <v>11683061</v>
      </c>
      <c r="AQ3320">
        <v>12888937</v>
      </c>
      <c r="AR3320">
        <v>128330056</v>
      </c>
      <c r="AS3320">
        <v>118368576</v>
      </c>
      <c r="AT3320">
        <v>796</v>
      </c>
      <c r="AU3320">
        <v>0.51400000000000001</v>
      </c>
      <c r="AW3320">
        <v>9.5216200000000001E-2</v>
      </c>
      <c r="AX3320">
        <v>0.57750699999999999</v>
      </c>
      <c r="AY3320">
        <v>2.7598899999999999E-2</v>
      </c>
      <c r="AZ3320">
        <v>56139</v>
      </c>
    </row>
    <row r="3321" spans="1:52">
      <c r="A3321">
        <v>2005</v>
      </c>
      <c r="B3321">
        <v>213349</v>
      </c>
      <c r="C3321" t="s">
        <v>462</v>
      </c>
      <c r="D3321" t="s">
        <v>455</v>
      </c>
      <c r="E3321">
        <f t="shared" si="51"/>
        <v>1</v>
      </c>
      <c r="F3321">
        <f>IF(ISNA(VLOOKUP(B3321,criteria!$U$2:$U$174,1,0)),0,1)</f>
        <v>1</v>
      </c>
      <c r="G3321">
        <v>0.65959896382999139</v>
      </c>
      <c r="H3321">
        <v>0.27810909090909092</v>
      </c>
      <c r="I3321">
        <v>10423</v>
      </c>
      <c r="J3321">
        <v>6875</v>
      </c>
      <c r="K3321">
        <v>1908</v>
      </c>
      <c r="L3321">
        <v>4</v>
      </c>
      <c r="M3321">
        <v>1912</v>
      </c>
      <c r="N3321" t="s">
        <v>524</v>
      </c>
      <c r="O3321" t="s">
        <v>130</v>
      </c>
      <c r="P3321" t="s">
        <v>50</v>
      </c>
      <c r="Q3321" t="s">
        <v>52</v>
      </c>
      <c r="V3321">
        <v>61803372</v>
      </c>
      <c r="W3321">
        <v>47920260</v>
      </c>
      <c r="Y3321">
        <v>1332350</v>
      </c>
      <c r="Z3321">
        <v>6689263</v>
      </c>
      <c r="AA3321">
        <v>46440960</v>
      </c>
      <c r="AC3321">
        <v>3598052</v>
      </c>
      <c r="AD3321">
        <v>96580688</v>
      </c>
      <c r="AE3321">
        <v>38919776</v>
      </c>
      <c r="AF3321">
        <v>137043568</v>
      </c>
      <c r="AG3321">
        <v>54579128</v>
      </c>
      <c r="AH3321">
        <v>201994.55</v>
      </c>
      <c r="AI3321">
        <v>3384234.25</v>
      </c>
      <c r="AJ3321">
        <v>3586228.75</v>
      </c>
      <c r="AK3321">
        <v>11904756</v>
      </c>
      <c r="AL3321">
        <v>11352427</v>
      </c>
      <c r="AM3321">
        <v>126484880</v>
      </c>
      <c r="AN3321">
        <v>53136532</v>
      </c>
      <c r="AO3321">
        <v>21956674</v>
      </c>
      <c r="AP3321">
        <v>12888937</v>
      </c>
      <c r="AQ3321">
        <v>13135598</v>
      </c>
      <c r="AR3321">
        <v>137043568</v>
      </c>
      <c r="AS3321">
        <v>126484880</v>
      </c>
      <c r="AT3321">
        <v>796</v>
      </c>
      <c r="AU3321">
        <v>0.52100000000000002</v>
      </c>
      <c r="AW3321">
        <v>9.7709900000000002E-2</v>
      </c>
      <c r="AX3321">
        <v>0.57666300000000004</v>
      </c>
      <c r="AY3321">
        <v>2.79171E-2</v>
      </c>
      <c r="AZ3321">
        <v>58878</v>
      </c>
    </row>
    <row r="3322" spans="1:52">
      <c r="A3322">
        <v>2006</v>
      </c>
      <c r="B3322">
        <v>213349</v>
      </c>
      <c r="C3322" t="s">
        <v>462</v>
      </c>
      <c r="D3322" t="s">
        <v>455</v>
      </c>
      <c r="E3322">
        <f t="shared" si="51"/>
        <v>1</v>
      </c>
      <c r="F3322">
        <f>IF(ISNA(VLOOKUP(B3322,criteria!$U$2:$U$174,1,0)),0,1)</f>
        <v>1</v>
      </c>
      <c r="G3322">
        <v>0.64862016098121889</v>
      </c>
      <c r="H3322">
        <v>0.28600975033239767</v>
      </c>
      <c r="I3322">
        <v>10436</v>
      </c>
      <c r="J3322">
        <v>6769</v>
      </c>
      <c r="K3322">
        <v>1930</v>
      </c>
      <c r="L3322">
        <v>6</v>
      </c>
      <c r="M3322">
        <v>1936</v>
      </c>
      <c r="V3322">
        <v>64615116</v>
      </c>
      <c r="W3322">
        <v>49662440</v>
      </c>
      <c r="Y3322">
        <v>1782878</v>
      </c>
      <c r="Z3322">
        <v>7009371</v>
      </c>
      <c r="AA3322">
        <v>50945376</v>
      </c>
      <c r="AB3322">
        <v>108676</v>
      </c>
      <c r="AC3322">
        <v>4150333</v>
      </c>
      <c r="AD3322">
        <v>103902384</v>
      </c>
      <c r="AE3322">
        <v>44843644</v>
      </c>
      <c r="AF3322">
        <v>150450016</v>
      </c>
      <c r="AG3322">
        <v>59832888</v>
      </c>
      <c r="AH3322">
        <v>357152.78</v>
      </c>
      <c r="AI3322">
        <v>3405795.25</v>
      </c>
      <c r="AJ3322">
        <v>3762948</v>
      </c>
      <c r="AK3322">
        <v>14159746</v>
      </c>
      <c r="AL3322">
        <v>12461159</v>
      </c>
      <c r="AM3322">
        <v>138665056</v>
      </c>
      <c r="AN3322">
        <v>57106180</v>
      </c>
      <c r="AO3322">
        <v>23734714</v>
      </c>
      <c r="AP3322">
        <v>13135598</v>
      </c>
      <c r="AQ3322">
        <v>13776215</v>
      </c>
      <c r="AR3322">
        <v>150450016</v>
      </c>
      <c r="AS3322">
        <v>138665056</v>
      </c>
      <c r="AT3322">
        <v>890</v>
      </c>
      <c r="AU3322">
        <v>0.54600000000000004</v>
      </c>
      <c r="AW3322">
        <v>0.103356</v>
      </c>
      <c r="AX3322">
        <v>0.58057300000000001</v>
      </c>
      <c r="AY3322">
        <v>2.91176E-2</v>
      </c>
      <c r="AZ3322">
        <v>60275</v>
      </c>
    </row>
    <row r="3323" spans="1:52">
      <c r="A3323">
        <v>2007</v>
      </c>
      <c r="B3323">
        <v>213349</v>
      </c>
      <c r="C3323" t="s">
        <v>462</v>
      </c>
      <c r="D3323" t="s">
        <v>455</v>
      </c>
      <c r="E3323">
        <f t="shared" si="51"/>
        <v>1</v>
      </c>
      <c r="F3323">
        <f>IF(ISNA(VLOOKUP(B3323,criteria!$U$2:$U$174,1,0)),0,1)</f>
        <v>1</v>
      </c>
      <c r="G3323">
        <v>0.64986610558530988</v>
      </c>
      <c r="H3323">
        <v>0.27991169977924946</v>
      </c>
      <c r="I3323">
        <v>10456</v>
      </c>
      <c r="J3323">
        <v>6795</v>
      </c>
      <c r="K3323">
        <v>1889</v>
      </c>
      <c r="L3323">
        <v>13</v>
      </c>
      <c r="M3323">
        <v>1902</v>
      </c>
      <c r="N3323" t="s">
        <v>524</v>
      </c>
      <c r="O3323" t="s">
        <v>130</v>
      </c>
      <c r="P3323" t="s">
        <v>50</v>
      </c>
      <c r="Q3323" t="s">
        <v>51</v>
      </c>
      <c r="V3323">
        <v>67680112</v>
      </c>
      <c r="W3323">
        <v>54324500</v>
      </c>
      <c r="Y3323">
        <v>1434087</v>
      </c>
      <c r="Z3323">
        <v>7746859</v>
      </c>
      <c r="AA3323">
        <v>52602184</v>
      </c>
      <c r="AB3323">
        <v>13350</v>
      </c>
      <c r="AC3323">
        <v>4494531</v>
      </c>
      <c r="AD3323">
        <v>105360568</v>
      </c>
      <c r="AE3323">
        <v>51354240</v>
      </c>
      <c r="AF3323">
        <v>159624384</v>
      </c>
      <c r="AG3323">
        <v>62703956</v>
      </c>
      <c r="AH3323">
        <v>326686.38</v>
      </c>
      <c r="AI3323">
        <v>3507699</v>
      </c>
      <c r="AJ3323">
        <v>3834385.5</v>
      </c>
      <c r="AK3323">
        <v>15064145</v>
      </c>
      <c r="AL3323">
        <v>14607955</v>
      </c>
      <c r="AM3323">
        <v>150707776</v>
      </c>
      <c r="AN3323">
        <v>59735648</v>
      </c>
      <c r="AO3323">
        <v>24299788</v>
      </c>
      <c r="AP3323">
        <v>13776215</v>
      </c>
      <c r="AQ3323">
        <v>12934546</v>
      </c>
      <c r="AR3323">
        <v>159624384</v>
      </c>
      <c r="AS3323">
        <v>150707776</v>
      </c>
      <c r="AT3323">
        <v>912</v>
      </c>
      <c r="AU3323">
        <v>0.52800000000000002</v>
      </c>
      <c r="AW3323">
        <v>9.9382999999999999E-2</v>
      </c>
      <c r="AX3323">
        <v>0.58109299999999997</v>
      </c>
      <c r="AY3323">
        <v>2.6663699999999999E-2</v>
      </c>
      <c r="AZ3323">
        <v>62495</v>
      </c>
    </row>
    <row r="3324" spans="1:52">
      <c r="A3324">
        <v>2008</v>
      </c>
      <c r="B3324">
        <v>213349</v>
      </c>
      <c r="C3324" t="s">
        <v>462</v>
      </c>
      <c r="D3324" t="s">
        <v>455</v>
      </c>
      <c r="E3324">
        <f t="shared" si="51"/>
        <v>1</v>
      </c>
      <c r="F3324">
        <f>IF(ISNA(VLOOKUP(B3324,criteria!$U$2:$U$174,1,0)),0,1)</f>
        <v>1</v>
      </c>
      <c r="G3324">
        <v>0.61410744500846026</v>
      </c>
      <c r="H3324">
        <v>0.31427587394523848</v>
      </c>
      <c r="I3324">
        <v>9456</v>
      </c>
      <c r="J3324">
        <v>5807</v>
      </c>
      <c r="K3324">
        <v>1823</v>
      </c>
      <c r="L3324">
        <v>2</v>
      </c>
      <c r="M3324">
        <v>1825</v>
      </c>
      <c r="N3324" t="s">
        <v>524</v>
      </c>
      <c r="O3324" t="s">
        <v>130</v>
      </c>
      <c r="P3324" t="s">
        <v>50</v>
      </c>
      <c r="Q3324" t="s">
        <v>51</v>
      </c>
      <c r="V3324">
        <v>70404624</v>
      </c>
      <c r="W3324">
        <v>57961780</v>
      </c>
      <c r="Y3324">
        <v>680337</v>
      </c>
      <c r="Z3324">
        <v>8554323</v>
      </c>
      <c r="AA3324">
        <v>50810624</v>
      </c>
      <c r="AC3324">
        <v>3992223</v>
      </c>
      <c r="AD3324">
        <v>111141216</v>
      </c>
      <c r="AE3324">
        <v>50414208</v>
      </c>
      <c r="AF3324">
        <v>162724736</v>
      </c>
      <c r="AG3324">
        <v>66796048</v>
      </c>
      <c r="AH3324">
        <v>446900.47</v>
      </c>
      <c r="AI3324">
        <v>3575839</v>
      </c>
      <c r="AJ3324">
        <v>4022739.5</v>
      </c>
      <c r="AK3324">
        <v>16953330</v>
      </c>
      <c r="AL3324">
        <v>15539156</v>
      </c>
      <c r="AM3324">
        <v>161055808</v>
      </c>
      <c r="AN3324">
        <v>62972036</v>
      </c>
      <c r="AO3324">
        <v>27174576</v>
      </c>
      <c r="AP3324">
        <v>12934546</v>
      </c>
      <c r="AQ3324">
        <v>9999717</v>
      </c>
      <c r="AR3324">
        <v>162724736</v>
      </c>
      <c r="AS3324">
        <v>161055808</v>
      </c>
      <c r="AT3324">
        <v>927</v>
      </c>
      <c r="AU3324">
        <v>0.50800000000000001</v>
      </c>
      <c r="AW3324">
        <v>0.100715</v>
      </c>
      <c r="AX3324">
        <v>0.57254000000000005</v>
      </c>
      <c r="AY3324">
        <v>2.5862099999999999E-2</v>
      </c>
      <c r="AZ3324">
        <v>66449.5</v>
      </c>
    </row>
    <row r="3325" spans="1:52">
      <c r="A3325">
        <v>2009</v>
      </c>
      <c r="B3325">
        <v>213349</v>
      </c>
      <c r="C3325" t="s">
        <v>462</v>
      </c>
      <c r="D3325" t="s">
        <v>455</v>
      </c>
      <c r="E3325">
        <f t="shared" si="51"/>
        <v>1</v>
      </c>
      <c r="F3325">
        <f>IF(ISNA(VLOOKUP(B3325,criteria!$U$2:$U$174,1,0)),0,1)</f>
        <v>1</v>
      </c>
      <c r="G3325">
        <v>0.66048218029350103</v>
      </c>
      <c r="H3325">
        <v>1</v>
      </c>
      <c r="I3325">
        <v>9540</v>
      </c>
      <c r="J3325">
        <v>6301</v>
      </c>
      <c r="K3325">
        <v>6285</v>
      </c>
      <c r="L3325">
        <v>16</v>
      </c>
      <c r="M3325">
        <v>6301</v>
      </c>
      <c r="N3325" t="s">
        <v>524</v>
      </c>
      <c r="O3325" t="s">
        <v>130</v>
      </c>
      <c r="P3325" t="s">
        <v>50</v>
      </c>
      <c r="Q3325" t="s">
        <v>51</v>
      </c>
      <c r="R3325">
        <v>-75.783900000000003</v>
      </c>
      <c r="S3325">
        <v>40.51</v>
      </c>
      <c r="V3325">
        <v>74970512</v>
      </c>
      <c r="W3325">
        <v>59364680</v>
      </c>
      <c r="Y3325">
        <v>425731</v>
      </c>
      <c r="Z3325">
        <v>11945792</v>
      </c>
      <c r="AA3325">
        <v>47701316</v>
      </c>
      <c r="AC3325">
        <v>6431897</v>
      </c>
      <c r="AD3325">
        <v>114142464</v>
      </c>
      <c r="AE3325">
        <v>56229040</v>
      </c>
      <c r="AF3325">
        <v>170609392</v>
      </c>
      <c r="AG3325">
        <v>71500568</v>
      </c>
      <c r="AH3325">
        <v>572894</v>
      </c>
      <c r="AI3325">
        <v>3067651</v>
      </c>
      <c r="AJ3325">
        <v>3640545</v>
      </c>
      <c r="AK3325">
        <v>15960599</v>
      </c>
      <c r="AL3325">
        <v>16668599</v>
      </c>
      <c r="AM3325">
        <v>164161504</v>
      </c>
      <c r="AN3325">
        <v>68242112</v>
      </c>
      <c r="AO3325">
        <v>30860706</v>
      </c>
      <c r="AP3325">
        <v>9999717</v>
      </c>
      <c r="AQ3325">
        <v>13743935</v>
      </c>
      <c r="AR3325">
        <v>170609392</v>
      </c>
      <c r="AS3325">
        <v>164161504</v>
      </c>
      <c r="AT3325">
        <v>1109</v>
      </c>
      <c r="AU3325">
        <v>0.54100000000000004</v>
      </c>
      <c r="AW3325">
        <v>0.104019</v>
      </c>
      <c r="AX3325">
        <v>0.56109900000000001</v>
      </c>
      <c r="AY3325">
        <v>2.4035500000000001E-2</v>
      </c>
      <c r="AZ3325">
        <v>67806</v>
      </c>
    </row>
    <row r="3326" spans="1:52">
      <c r="A3326">
        <v>2010</v>
      </c>
      <c r="B3326">
        <v>213349</v>
      </c>
      <c r="C3326" t="s">
        <v>462</v>
      </c>
      <c r="D3326" t="s">
        <v>455</v>
      </c>
      <c r="E3326">
        <f t="shared" si="51"/>
        <v>1</v>
      </c>
      <c r="F3326">
        <f>IF(ISNA(VLOOKUP(B3326,criteria!$U$2:$U$174,1,0)),0,1)</f>
        <v>1</v>
      </c>
      <c r="G3326">
        <v>0.65206717077482079</v>
      </c>
      <c r="H3326">
        <v>0.30316265060240966</v>
      </c>
      <c r="I3326">
        <v>10183</v>
      </c>
      <c r="J3326">
        <v>6640</v>
      </c>
      <c r="K3326">
        <v>2010</v>
      </c>
      <c r="L3326">
        <v>3</v>
      </c>
      <c r="M3326">
        <v>2013</v>
      </c>
      <c r="V3326">
        <v>79831640</v>
      </c>
      <c r="W3326">
        <v>62734736</v>
      </c>
      <c r="Y3326">
        <v>396805</v>
      </c>
      <c r="Z3326">
        <v>13869408</v>
      </c>
      <c r="AA3326">
        <v>46403248</v>
      </c>
      <c r="AC3326">
        <v>3981354</v>
      </c>
      <c r="AD3326">
        <v>120203944</v>
      </c>
      <c r="AE3326">
        <v>55841504</v>
      </c>
      <c r="AF3326">
        <v>176256976</v>
      </c>
      <c r="AG3326">
        <v>74469064</v>
      </c>
      <c r="AH3326">
        <v>649539</v>
      </c>
      <c r="AI3326">
        <v>3271241</v>
      </c>
      <c r="AJ3326">
        <v>3920780</v>
      </c>
      <c r="AK3326">
        <v>14070024</v>
      </c>
      <c r="AL3326">
        <v>17402306</v>
      </c>
      <c r="AM3326">
        <v>167502672</v>
      </c>
      <c r="AN3326">
        <v>66674656</v>
      </c>
      <c r="AO3326">
        <v>32019630</v>
      </c>
      <c r="AP3326">
        <v>13743935</v>
      </c>
      <c r="AQ3326">
        <v>16626803</v>
      </c>
      <c r="AR3326">
        <v>176256976</v>
      </c>
      <c r="AS3326">
        <v>167502672</v>
      </c>
      <c r="AT3326">
        <v>1032</v>
      </c>
      <c r="AU3326">
        <v>0.54200000000000004</v>
      </c>
      <c r="AW3326">
        <v>0.102356</v>
      </c>
      <c r="AX3326">
        <v>0.564697</v>
      </c>
      <c r="AY3326">
        <v>2.29818E-2</v>
      </c>
      <c r="AZ3326">
        <v>67296</v>
      </c>
    </row>
    <row r="3327" spans="1:52">
      <c r="A3327">
        <v>2011</v>
      </c>
      <c r="B3327">
        <v>213349</v>
      </c>
      <c r="C3327" t="s">
        <v>462</v>
      </c>
      <c r="D3327" t="s">
        <v>455</v>
      </c>
      <c r="E3327">
        <f t="shared" si="51"/>
        <v>1</v>
      </c>
      <c r="F3327">
        <f>IF(ISNA(VLOOKUP(B3327,criteria!$U$2:$U$174,1,0)),0,1)</f>
        <v>1</v>
      </c>
      <c r="G3327">
        <v>0.67659696362073907</v>
      </c>
      <c r="H3327">
        <v>0.28746824724809483</v>
      </c>
      <c r="I3327">
        <v>10473</v>
      </c>
      <c r="J3327">
        <v>7086</v>
      </c>
      <c r="K3327">
        <v>2030</v>
      </c>
      <c r="L3327">
        <v>7</v>
      </c>
      <c r="M3327">
        <v>2037</v>
      </c>
      <c r="T3327">
        <v>6.2E-2</v>
      </c>
      <c r="U3327">
        <v>2321</v>
      </c>
      <c r="V3327">
        <v>83563424</v>
      </c>
      <c r="W3327">
        <v>66308792</v>
      </c>
      <c r="Y3327">
        <v>185619</v>
      </c>
      <c r="Z3327">
        <v>13194564</v>
      </c>
      <c r="AA3327">
        <v>44727824</v>
      </c>
      <c r="AC3327">
        <v>1916021</v>
      </c>
      <c r="AD3327">
        <v>126643904</v>
      </c>
      <c r="AE3327">
        <v>48380904</v>
      </c>
      <c r="AF3327">
        <v>175911424</v>
      </c>
      <c r="AG3327">
        <v>75189056</v>
      </c>
      <c r="AH3327">
        <v>616795</v>
      </c>
      <c r="AI3327">
        <v>3484642</v>
      </c>
      <c r="AJ3327">
        <v>4101437</v>
      </c>
      <c r="AK3327">
        <v>12699515</v>
      </c>
      <c r="AL3327">
        <v>17413764</v>
      </c>
      <c r="AM3327">
        <v>166999024</v>
      </c>
      <c r="AN3327">
        <v>64294764</v>
      </c>
      <c r="AO3327">
        <v>32100360</v>
      </c>
      <c r="AP3327">
        <v>16626803</v>
      </c>
      <c r="AQ3327">
        <v>16474054</v>
      </c>
      <c r="AR3327">
        <v>175911424</v>
      </c>
      <c r="AS3327">
        <v>166999024</v>
      </c>
      <c r="AT3327">
        <v>1050</v>
      </c>
      <c r="AU3327">
        <v>0.54400000000000004</v>
      </c>
      <c r="AW3327">
        <v>9.7754499999999994E-2</v>
      </c>
      <c r="AX3327">
        <v>0.591754</v>
      </c>
      <c r="AY3327">
        <v>2.1873799999999999E-2</v>
      </c>
      <c r="AZ3327">
        <v>65000</v>
      </c>
    </row>
    <row r="3328" spans="1:52">
      <c r="A3328">
        <v>2012</v>
      </c>
      <c r="B3328">
        <v>213349</v>
      </c>
      <c r="C3328" t="s">
        <v>462</v>
      </c>
      <c r="D3328" t="s">
        <v>455</v>
      </c>
      <c r="E3328">
        <f t="shared" si="51"/>
        <v>1</v>
      </c>
      <c r="F3328">
        <f>IF(ISNA(VLOOKUP(B3328,criteria!$U$2:$U$174,1,0)),0,1)</f>
        <v>1</v>
      </c>
      <c r="G3328">
        <v>0.67564234326824257</v>
      </c>
      <c r="H3328">
        <v>0.30377243687252814</v>
      </c>
      <c r="I3328">
        <v>9730</v>
      </c>
      <c r="J3328">
        <v>6574</v>
      </c>
      <c r="K3328">
        <v>1990</v>
      </c>
      <c r="L3328">
        <v>7</v>
      </c>
      <c r="M3328">
        <v>1997</v>
      </c>
      <c r="N3328" t="s">
        <v>524</v>
      </c>
      <c r="O3328" t="s">
        <v>130</v>
      </c>
      <c r="P3328" t="s">
        <v>50</v>
      </c>
      <c r="Q3328" t="s">
        <v>52</v>
      </c>
      <c r="R3328">
        <v>-75.785399999999996</v>
      </c>
      <c r="S3328">
        <v>40.5137</v>
      </c>
      <c r="T3328">
        <v>7.2999999999999995E-2</v>
      </c>
      <c r="U3328">
        <v>2386</v>
      </c>
      <c r="V3328">
        <v>84194944</v>
      </c>
      <c r="W3328">
        <v>67210688</v>
      </c>
      <c r="Y3328">
        <v>220684</v>
      </c>
      <c r="Z3328">
        <v>13357621</v>
      </c>
      <c r="AA3328">
        <v>42984588</v>
      </c>
      <c r="AC3328">
        <v>865948</v>
      </c>
      <c r="AD3328">
        <v>125635896</v>
      </c>
      <c r="AE3328">
        <v>47474832</v>
      </c>
      <c r="AF3328">
        <v>179788736</v>
      </c>
      <c r="AG3328">
        <v>75227272</v>
      </c>
      <c r="AH3328">
        <v>573832</v>
      </c>
      <c r="AI3328">
        <v>3402042</v>
      </c>
      <c r="AJ3328">
        <v>3975874</v>
      </c>
      <c r="AK3328">
        <v>12814885</v>
      </c>
      <c r="AL3328">
        <v>18039270</v>
      </c>
      <c r="AM3328">
        <v>169308512</v>
      </c>
      <c r="AN3328">
        <v>64443840</v>
      </c>
      <c r="AO3328">
        <v>32257472</v>
      </c>
      <c r="AP3328">
        <v>16474054</v>
      </c>
      <c r="AQ3328">
        <v>18798704</v>
      </c>
      <c r="AR3328">
        <v>179788736</v>
      </c>
      <c r="AS3328">
        <v>169308512</v>
      </c>
      <c r="AT3328">
        <v>1035</v>
      </c>
      <c r="AU3328">
        <v>0.54800000000000004</v>
      </c>
      <c r="AW3328">
        <v>9.1017500000000001E-2</v>
      </c>
      <c r="AX3328">
        <v>0.58445899999999995</v>
      </c>
      <c r="AY3328">
        <v>1.8879199999999999E-2</v>
      </c>
      <c r="AZ3328">
        <v>63172.5</v>
      </c>
    </row>
    <row r="3329" spans="1:52">
      <c r="A3329">
        <v>2013</v>
      </c>
      <c r="B3329">
        <v>213349</v>
      </c>
      <c r="C3329" t="s">
        <v>462</v>
      </c>
      <c r="D3329" t="s">
        <v>455</v>
      </c>
      <c r="E3329">
        <f t="shared" si="51"/>
        <v>1</v>
      </c>
      <c r="F3329">
        <f>IF(ISNA(VLOOKUP(B3329,criteria!$U$2:$U$174,1,0)),0,1)</f>
        <v>1</v>
      </c>
      <c r="G3329">
        <v>0.81785484906872186</v>
      </c>
      <c r="H3329">
        <v>0.28506360923511859</v>
      </c>
      <c r="I3329">
        <v>7785</v>
      </c>
      <c r="J3329">
        <v>6367</v>
      </c>
      <c r="K3329">
        <v>1813</v>
      </c>
      <c r="L3329">
        <v>2</v>
      </c>
      <c r="M3329">
        <v>1815</v>
      </c>
      <c r="T3329">
        <v>6.7000000000000004E-2</v>
      </c>
      <c r="U3329">
        <v>2537</v>
      </c>
      <c r="V3329">
        <v>84160072</v>
      </c>
      <c r="W3329">
        <v>66577108</v>
      </c>
      <c r="Y3329">
        <v>158112</v>
      </c>
      <c r="Z3329">
        <v>13495600</v>
      </c>
      <c r="AA3329">
        <v>43037720</v>
      </c>
      <c r="AB3329">
        <v>9100</v>
      </c>
      <c r="AC3329">
        <v>1251997</v>
      </c>
      <c r="AD3329">
        <v>123087888</v>
      </c>
      <c r="AE3329">
        <v>48059400</v>
      </c>
      <c r="AF3329">
        <v>172924864</v>
      </c>
      <c r="AG3329">
        <v>77506192</v>
      </c>
      <c r="AH3329">
        <v>503342</v>
      </c>
      <c r="AI3329">
        <v>3939199</v>
      </c>
      <c r="AJ3329">
        <v>4442541</v>
      </c>
      <c r="AK3329">
        <v>12072757</v>
      </c>
      <c r="AL3329">
        <v>19161050</v>
      </c>
      <c r="AM3329">
        <v>174888304</v>
      </c>
      <c r="AN3329">
        <v>65221952</v>
      </c>
      <c r="AO3329">
        <v>34758204</v>
      </c>
      <c r="AP3329">
        <v>18798704</v>
      </c>
      <c r="AQ3329">
        <v>21616636</v>
      </c>
      <c r="AR3329">
        <v>172924864</v>
      </c>
      <c r="AS3329">
        <v>174888304</v>
      </c>
      <c r="AT3329">
        <v>1002</v>
      </c>
      <c r="AU3329">
        <v>0.55300000000000005</v>
      </c>
      <c r="AW3329">
        <v>9.16598E-2</v>
      </c>
      <c r="AX3329">
        <v>0.56048699999999996</v>
      </c>
      <c r="AY3329">
        <v>1.8992599999999998E-2</v>
      </c>
      <c r="AZ3329">
        <v>63525.5</v>
      </c>
    </row>
    <row r="3330" spans="1:52">
      <c r="A3330">
        <v>2014</v>
      </c>
      <c r="B3330">
        <v>213349</v>
      </c>
      <c r="C3330" t="s">
        <v>462</v>
      </c>
      <c r="D3330" t="s">
        <v>455</v>
      </c>
      <c r="E3330">
        <f t="shared" ref="E3330:E3393" si="52">IF(M3330&gt;999,1,0)</f>
        <v>1</v>
      </c>
      <c r="F3330">
        <f>IF(ISNA(VLOOKUP(B3330,criteria!$U$2:$U$174,1,0)),0,1)</f>
        <v>1</v>
      </c>
      <c r="G3330">
        <v>0.79670740833125464</v>
      </c>
      <c r="H3330">
        <v>0.2784909204758923</v>
      </c>
      <c r="I3330">
        <v>8018</v>
      </c>
      <c r="J3330">
        <v>6388</v>
      </c>
      <c r="K3330">
        <v>1777</v>
      </c>
      <c r="L3330">
        <v>2</v>
      </c>
      <c r="M3330">
        <v>1779</v>
      </c>
      <c r="T3330">
        <v>5.6000000000000001E-2</v>
      </c>
      <c r="U3330">
        <v>2903</v>
      </c>
      <c r="V3330">
        <v>84128360</v>
      </c>
      <c r="W3330">
        <v>66125596</v>
      </c>
      <c r="Y3330">
        <v>141431</v>
      </c>
      <c r="Z3330">
        <v>14120563</v>
      </c>
      <c r="AA3330">
        <v>42654708</v>
      </c>
      <c r="AC3330">
        <v>1396272</v>
      </c>
      <c r="AD3330">
        <v>121547568</v>
      </c>
      <c r="AE3330">
        <v>47122508</v>
      </c>
      <c r="AF3330">
        <v>170060864</v>
      </c>
      <c r="AG3330">
        <v>78604192</v>
      </c>
      <c r="AH3330">
        <v>517550</v>
      </c>
      <c r="AI3330">
        <v>3855032</v>
      </c>
      <c r="AJ3330">
        <v>4372582</v>
      </c>
      <c r="AK3330">
        <v>13113301</v>
      </c>
      <c r="AL3330">
        <v>20133356</v>
      </c>
      <c r="AM3330">
        <v>176936832</v>
      </c>
      <c r="AN3330">
        <v>66690392</v>
      </c>
      <c r="AO3330">
        <v>35776220</v>
      </c>
      <c r="AP3330">
        <v>21616636</v>
      </c>
      <c r="AQ3330">
        <v>23302660</v>
      </c>
      <c r="AR3330">
        <v>170060864</v>
      </c>
      <c r="AS3330">
        <v>176936832</v>
      </c>
      <c r="AT3330">
        <v>1073</v>
      </c>
      <c r="AU3330">
        <v>0.54100000000000004</v>
      </c>
      <c r="AW3330">
        <v>8.8599300000000006E-2</v>
      </c>
      <c r="AX3330">
        <v>0.55309399999999997</v>
      </c>
      <c r="AY3330">
        <v>1.4549400000000001E-2</v>
      </c>
      <c r="AZ3330">
        <v>64862</v>
      </c>
    </row>
    <row r="3331" spans="1:52">
      <c r="A3331">
        <v>2015</v>
      </c>
      <c r="B3331">
        <v>213349</v>
      </c>
      <c r="C3331" t="s">
        <v>462</v>
      </c>
      <c r="D3331" t="s">
        <v>455</v>
      </c>
      <c r="E3331">
        <f t="shared" si="52"/>
        <v>1</v>
      </c>
      <c r="F3331">
        <f>IF(ISNA(VLOOKUP(B3331,criteria!$U$2:$U$174,1,0)),0,1)</f>
        <v>1</v>
      </c>
      <c r="G3331">
        <v>0.82251028293655737</v>
      </c>
      <c r="H3331">
        <v>0.28125473556599484</v>
      </c>
      <c r="I3331">
        <v>8023</v>
      </c>
      <c r="J3331">
        <v>6599</v>
      </c>
      <c r="K3331">
        <v>1852</v>
      </c>
      <c r="L3331">
        <v>4</v>
      </c>
      <c r="M3331">
        <v>1856</v>
      </c>
      <c r="T3331">
        <v>6.3E-2</v>
      </c>
      <c r="U3331">
        <v>2868</v>
      </c>
      <c r="V3331">
        <v>85035048</v>
      </c>
      <c r="W3331">
        <v>66864700</v>
      </c>
      <c r="Y3331">
        <v>237287</v>
      </c>
      <c r="Z3331">
        <v>13656327</v>
      </c>
      <c r="AA3331">
        <v>44069440</v>
      </c>
      <c r="AB3331">
        <v>20138</v>
      </c>
      <c r="AC3331">
        <v>1966668</v>
      </c>
      <c r="AD3331">
        <v>121407952</v>
      </c>
      <c r="AE3331">
        <v>49060288</v>
      </c>
      <c r="AF3331">
        <v>171875632</v>
      </c>
      <c r="AG3331">
        <v>82912136</v>
      </c>
      <c r="AH3331">
        <v>541040</v>
      </c>
      <c r="AI3331">
        <v>3860250</v>
      </c>
      <c r="AJ3331">
        <v>4401290</v>
      </c>
      <c r="AK3331">
        <v>13692544</v>
      </c>
      <c r="AL3331">
        <v>20311324</v>
      </c>
      <c r="AM3331">
        <v>183884144</v>
      </c>
      <c r="AN3331">
        <v>66228628</v>
      </c>
      <c r="AO3331">
        <v>38886904</v>
      </c>
      <c r="AP3331">
        <v>23302660</v>
      </c>
      <c r="AQ3331">
        <v>24107388</v>
      </c>
      <c r="AR3331">
        <v>171875632</v>
      </c>
      <c r="AS3331">
        <v>183884144</v>
      </c>
      <c r="AT3331">
        <v>1101</v>
      </c>
      <c r="AU3331">
        <v>0.54800000000000004</v>
      </c>
      <c r="AW3331">
        <v>8.3239099999999996E-2</v>
      </c>
      <c r="AX3331">
        <v>0.54286400000000001</v>
      </c>
      <c r="AY3331">
        <v>1.35716E-2</v>
      </c>
      <c r="AZ3331">
        <v>64768</v>
      </c>
    </row>
    <row r="3332" spans="1:52">
      <c r="A3332">
        <v>2016</v>
      </c>
      <c r="B3332">
        <v>213349</v>
      </c>
      <c r="C3332" t="s">
        <v>462</v>
      </c>
      <c r="D3332" t="s">
        <v>455</v>
      </c>
      <c r="E3332">
        <f t="shared" si="52"/>
        <v>1</v>
      </c>
      <c r="F3332">
        <f>IF(ISNA(VLOOKUP(B3332,criteria!$U$2:$U$174,1,0)),0,1)</f>
        <v>1</v>
      </c>
      <c r="G3332">
        <v>0.79773082942097029</v>
      </c>
      <c r="H3332">
        <v>0.27595226418178848</v>
      </c>
      <c r="I3332">
        <v>7668</v>
      </c>
      <c r="J3332">
        <v>6117</v>
      </c>
      <c r="K3332">
        <v>1685</v>
      </c>
      <c r="L3332">
        <v>3</v>
      </c>
      <c r="M3332">
        <v>1688</v>
      </c>
      <c r="T3332">
        <v>6.2E-2</v>
      </c>
      <c r="U3332">
        <v>2735</v>
      </c>
      <c r="V3332">
        <v>82376360</v>
      </c>
      <c r="W3332">
        <v>64649752</v>
      </c>
      <c r="Y3332">
        <v>261633</v>
      </c>
      <c r="Z3332">
        <v>12976004</v>
      </c>
      <c r="AA3332">
        <v>45302384</v>
      </c>
      <c r="AB3332">
        <v>22101</v>
      </c>
      <c r="AC3332">
        <v>3068996</v>
      </c>
      <c r="AD3332">
        <v>119595408</v>
      </c>
      <c r="AE3332">
        <v>50055088</v>
      </c>
      <c r="AF3332">
        <v>171073312</v>
      </c>
      <c r="AG3332">
        <v>82891088</v>
      </c>
      <c r="AH3332">
        <v>724759</v>
      </c>
      <c r="AI3332">
        <v>3815781</v>
      </c>
      <c r="AJ3332">
        <v>4540540</v>
      </c>
      <c r="AK3332">
        <v>13848034</v>
      </c>
      <c r="AL3332">
        <v>20637736</v>
      </c>
      <c r="AM3332">
        <v>187170944</v>
      </c>
      <c r="AN3332">
        <v>69146704</v>
      </c>
      <c r="AO3332">
        <v>39517276</v>
      </c>
      <c r="AP3332">
        <v>24107388</v>
      </c>
      <c r="AQ3332">
        <v>27576264</v>
      </c>
      <c r="AR3332">
        <v>171073312</v>
      </c>
      <c r="AS3332">
        <v>187170944</v>
      </c>
      <c r="AT3332">
        <v>1077</v>
      </c>
      <c r="AU3332">
        <v>0.53100000000000003</v>
      </c>
      <c r="AW3332">
        <v>9.1219499999999995E-2</v>
      </c>
      <c r="AX3332">
        <v>0.54073199999999999</v>
      </c>
      <c r="AY3332">
        <v>1.6829299999999998E-2</v>
      </c>
      <c r="AZ3332">
        <v>65385</v>
      </c>
    </row>
    <row r="3333" spans="1:52">
      <c r="A3333">
        <v>2017</v>
      </c>
      <c r="B3333">
        <v>213349</v>
      </c>
      <c r="C3333" t="s">
        <v>462</v>
      </c>
      <c r="D3333" t="s">
        <v>455</v>
      </c>
      <c r="E3333">
        <f t="shared" si="52"/>
        <v>1</v>
      </c>
      <c r="F3333">
        <f>IF(ISNA(VLOOKUP(B3333,criteria!$U$2:$U$174,1,0)),0,1)</f>
        <v>1</v>
      </c>
      <c r="G3333">
        <v>0.83135888501742161</v>
      </c>
      <c r="H3333">
        <v>0.26906957250628666</v>
      </c>
      <c r="I3333">
        <v>7175</v>
      </c>
      <c r="J3333">
        <v>5965</v>
      </c>
      <c r="K3333">
        <v>1602</v>
      </c>
      <c r="L3333">
        <v>3</v>
      </c>
      <c r="M3333">
        <v>1605</v>
      </c>
      <c r="T3333">
        <v>6.7000000000000004E-2</v>
      </c>
      <c r="U3333">
        <v>2753</v>
      </c>
      <c r="V3333">
        <v>82107192</v>
      </c>
      <c r="W3333">
        <v>64053072</v>
      </c>
      <c r="Y3333">
        <v>258649</v>
      </c>
      <c r="Z3333">
        <v>13461799</v>
      </c>
      <c r="AA3333">
        <v>44636012</v>
      </c>
      <c r="AB3333">
        <v>100</v>
      </c>
      <c r="AC3333">
        <v>3140001</v>
      </c>
      <c r="AD3333">
        <v>118793880</v>
      </c>
      <c r="AE3333">
        <v>50780196</v>
      </c>
      <c r="AF3333">
        <v>171131488</v>
      </c>
      <c r="AG3333">
        <v>69189808</v>
      </c>
      <c r="AH3333">
        <v>506027</v>
      </c>
      <c r="AI3333">
        <v>3884527</v>
      </c>
      <c r="AJ3333">
        <v>4390554</v>
      </c>
      <c r="AK3333">
        <v>13677984</v>
      </c>
      <c r="AL3333">
        <v>18886456</v>
      </c>
      <c r="AM3333">
        <v>190852960</v>
      </c>
      <c r="AN3333">
        <v>69009056</v>
      </c>
      <c r="AO3333">
        <v>43134696</v>
      </c>
      <c r="AP3333">
        <v>27576264</v>
      </c>
      <c r="AQ3333">
        <v>31604296</v>
      </c>
      <c r="AR3333">
        <v>171131488</v>
      </c>
      <c r="AS3333">
        <v>190852960</v>
      </c>
    </row>
    <row r="3334" spans="1:52">
      <c r="A3334">
        <v>1990</v>
      </c>
      <c r="B3334">
        <v>213543</v>
      </c>
      <c r="C3334" t="s">
        <v>551</v>
      </c>
      <c r="D3334" t="s">
        <v>455</v>
      </c>
      <c r="E3334">
        <f t="shared" si="52"/>
        <v>0</v>
      </c>
      <c r="F3334">
        <f>IF(ISNA(VLOOKUP(B3334,criteria!$U$2:$U$174,1,0)),0,1)</f>
        <v>1</v>
      </c>
      <c r="G3334" t="s">
        <v>636</v>
      </c>
      <c r="H3334" t="s">
        <v>636</v>
      </c>
      <c r="N3334">
        <v>18015</v>
      </c>
      <c r="O3334" t="s">
        <v>130</v>
      </c>
      <c r="V3334">
        <v>82774000</v>
      </c>
      <c r="Z3334">
        <v>14116000</v>
      </c>
      <c r="AA3334">
        <v>7756000</v>
      </c>
      <c r="AB3334">
        <v>18134000</v>
      </c>
      <c r="AC3334">
        <v>9433000</v>
      </c>
      <c r="AF3334">
        <v>171660992</v>
      </c>
      <c r="AG3334">
        <v>42535000</v>
      </c>
      <c r="AH3334">
        <v>23979000</v>
      </c>
      <c r="AI3334">
        <v>1202000</v>
      </c>
      <c r="AJ3334">
        <v>25181000</v>
      </c>
      <c r="AK3334">
        <v>14358000</v>
      </c>
      <c r="AL3334">
        <v>7865000</v>
      </c>
      <c r="AM3334">
        <v>170474000</v>
      </c>
      <c r="AN3334">
        <v>63412000</v>
      </c>
      <c r="AO3334">
        <v>17265000</v>
      </c>
    </row>
    <row r="3335" spans="1:52">
      <c r="A3335">
        <v>1991</v>
      </c>
      <c r="B3335">
        <v>213543</v>
      </c>
      <c r="C3335" t="s">
        <v>551</v>
      </c>
      <c r="D3335" t="s">
        <v>455</v>
      </c>
      <c r="E3335">
        <f t="shared" si="52"/>
        <v>0</v>
      </c>
      <c r="F3335">
        <f>IF(ISNA(VLOOKUP(B3335,criteria!$U$2:$U$174,1,0)),0,1)</f>
        <v>1</v>
      </c>
      <c r="G3335" t="s">
        <v>636</v>
      </c>
      <c r="H3335" t="s">
        <v>636</v>
      </c>
      <c r="N3335">
        <v>18015</v>
      </c>
      <c r="O3335" t="s">
        <v>130</v>
      </c>
      <c r="V3335">
        <v>87532000</v>
      </c>
      <c r="Z3335">
        <v>19989000</v>
      </c>
      <c r="AA3335">
        <v>6494000</v>
      </c>
      <c r="AB3335">
        <v>21446000</v>
      </c>
      <c r="AC3335">
        <v>7157000</v>
      </c>
      <c r="AF3335">
        <v>183150000</v>
      </c>
      <c r="AG3335">
        <v>44833000</v>
      </c>
      <c r="AH3335">
        <v>26021000</v>
      </c>
      <c r="AI3335">
        <v>1307000</v>
      </c>
      <c r="AJ3335">
        <v>27328000</v>
      </c>
      <c r="AK3335">
        <v>14523000</v>
      </c>
      <c r="AL3335">
        <v>8787000</v>
      </c>
      <c r="AM3335">
        <v>185360992</v>
      </c>
      <c r="AN3335">
        <v>67640000</v>
      </c>
      <c r="AO3335">
        <v>18210000</v>
      </c>
    </row>
    <row r="3336" spans="1:52">
      <c r="A3336">
        <v>1992</v>
      </c>
      <c r="B3336">
        <v>213543</v>
      </c>
      <c r="C3336" t="s">
        <v>551</v>
      </c>
      <c r="D3336" t="s">
        <v>455</v>
      </c>
      <c r="E3336">
        <f t="shared" si="52"/>
        <v>0</v>
      </c>
      <c r="F3336">
        <f>IF(ISNA(VLOOKUP(B3336,criteria!$U$2:$U$174,1,0)),0,1)</f>
        <v>1</v>
      </c>
      <c r="G3336" t="s">
        <v>636</v>
      </c>
      <c r="H3336" t="s">
        <v>636</v>
      </c>
      <c r="N3336">
        <v>18015</v>
      </c>
      <c r="O3336" t="s">
        <v>130</v>
      </c>
      <c r="V3336">
        <v>89789000</v>
      </c>
      <c r="Z3336">
        <v>18707000</v>
      </c>
      <c r="AA3336">
        <v>6311000</v>
      </c>
      <c r="AB3336">
        <v>19571000</v>
      </c>
      <c r="AC3336">
        <v>8048000</v>
      </c>
      <c r="AF3336">
        <v>183140992</v>
      </c>
      <c r="AG3336">
        <v>46581000</v>
      </c>
      <c r="AH3336">
        <v>25553000</v>
      </c>
      <c r="AI3336">
        <v>2182000</v>
      </c>
      <c r="AJ3336">
        <v>27735000</v>
      </c>
      <c r="AK3336">
        <v>13751000</v>
      </c>
      <c r="AL3336">
        <v>8915000</v>
      </c>
      <c r="AM3336">
        <v>182466000</v>
      </c>
      <c r="AN3336">
        <v>69021000</v>
      </c>
      <c r="AO3336">
        <v>18628000</v>
      </c>
    </row>
    <row r="3337" spans="1:52">
      <c r="A3337">
        <v>1993</v>
      </c>
      <c r="B3337">
        <v>213543</v>
      </c>
      <c r="C3337" t="s">
        <v>551</v>
      </c>
      <c r="D3337" t="s">
        <v>455</v>
      </c>
      <c r="E3337">
        <f t="shared" si="52"/>
        <v>0</v>
      </c>
      <c r="F3337">
        <f>IF(ISNA(VLOOKUP(B3337,criteria!$U$2:$U$174,1,0)),0,1)</f>
        <v>1</v>
      </c>
      <c r="G3337" t="s">
        <v>636</v>
      </c>
      <c r="H3337" t="s">
        <v>636</v>
      </c>
      <c r="N3337">
        <v>18015</v>
      </c>
      <c r="O3337" t="s">
        <v>130</v>
      </c>
      <c r="V3337">
        <v>94397000</v>
      </c>
      <c r="Z3337">
        <v>19565000</v>
      </c>
      <c r="AA3337">
        <v>6331000</v>
      </c>
      <c r="AB3337">
        <v>17474000</v>
      </c>
      <c r="AC3337">
        <v>7718000</v>
      </c>
      <c r="AF3337">
        <v>187958000</v>
      </c>
      <c r="AG3337">
        <v>46865000</v>
      </c>
      <c r="AH3337">
        <v>25089000</v>
      </c>
      <c r="AI3337">
        <v>1799000</v>
      </c>
      <c r="AJ3337">
        <v>26888000</v>
      </c>
      <c r="AK3337">
        <v>13994000</v>
      </c>
      <c r="AL3337">
        <v>9569000</v>
      </c>
      <c r="AM3337">
        <v>188623008</v>
      </c>
      <c r="AN3337">
        <v>68537000</v>
      </c>
      <c r="AO3337">
        <v>20327000</v>
      </c>
    </row>
    <row r="3338" spans="1:52">
      <c r="A3338">
        <v>1994</v>
      </c>
      <c r="B3338">
        <v>213543</v>
      </c>
      <c r="C3338" t="s">
        <v>551</v>
      </c>
      <c r="D3338" t="s">
        <v>455</v>
      </c>
      <c r="E3338">
        <f t="shared" si="52"/>
        <v>0</v>
      </c>
      <c r="F3338">
        <f>IF(ISNA(VLOOKUP(B3338,criteria!$U$2:$U$174,1,0)),0,1)</f>
        <v>1</v>
      </c>
      <c r="G3338" t="s">
        <v>636</v>
      </c>
      <c r="H3338" t="s">
        <v>636</v>
      </c>
      <c r="N3338">
        <v>18015</v>
      </c>
      <c r="O3338" t="s">
        <v>130</v>
      </c>
      <c r="V3338">
        <v>97968000</v>
      </c>
      <c r="Z3338">
        <v>24202000</v>
      </c>
      <c r="AA3338">
        <v>7203000</v>
      </c>
      <c r="AB3338">
        <v>15655000</v>
      </c>
      <c r="AC3338">
        <v>8326000</v>
      </c>
      <c r="AF3338">
        <v>201424000</v>
      </c>
      <c r="AG3338">
        <v>48142000</v>
      </c>
      <c r="AH3338">
        <v>28374000</v>
      </c>
      <c r="AI3338">
        <v>2173000</v>
      </c>
      <c r="AJ3338">
        <v>30547000</v>
      </c>
      <c r="AK3338">
        <v>13713000</v>
      </c>
      <c r="AL3338">
        <v>9896000</v>
      </c>
      <c r="AM3338">
        <v>199224992</v>
      </c>
      <c r="AN3338">
        <v>70083000</v>
      </c>
      <c r="AO3338">
        <v>20137000</v>
      </c>
    </row>
    <row r="3339" spans="1:52">
      <c r="A3339">
        <v>1995</v>
      </c>
      <c r="B3339">
        <v>213543</v>
      </c>
      <c r="C3339" t="s">
        <v>551</v>
      </c>
      <c r="D3339" t="s">
        <v>455</v>
      </c>
      <c r="E3339">
        <f t="shared" si="52"/>
        <v>0</v>
      </c>
      <c r="F3339">
        <f>IF(ISNA(VLOOKUP(B3339,criteria!$U$2:$U$174,1,0)),0,1)</f>
        <v>1</v>
      </c>
      <c r="G3339" t="s">
        <v>636</v>
      </c>
      <c r="H3339" t="s">
        <v>636</v>
      </c>
      <c r="N3339">
        <v>18015</v>
      </c>
      <c r="O3339" t="s">
        <v>130</v>
      </c>
      <c r="V3339">
        <v>100638000</v>
      </c>
      <c r="Z3339">
        <v>23646000</v>
      </c>
      <c r="AA3339">
        <v>7597000</v>
      </c>
      <c r="AB3339">
        <v>14104000</v>
      </c>
      <c r="AC3339">
        <v>9409000</v>
      </c>
      <c r="AF3339">
        <v>207708992</v>
      </c>
      <c r="AG3339">
        <v>45733000</v>
      </c>
      <c r="AH3339">
        <v>28624000</v>
      </c>
      <c r="AI3339">
        <v>1849000</v>
      </c>
      <c r="AJ3339">
        <v>30473000</v>
      </c>
      <c r="AK3339">
        <v>13705000</v>
      </c>
      <c r="AL3339">
        <v>10498000</v>
      </c>
      <c r="AM3339">
        <v>202280000</v>
      </c>
      <c r="AN3339">
        <v>69029000</v>
      </c>
      <c r="AO3339">
        <v>21745000</v>
      </c>
    </row>
    <row r="3340" spans="1:52">
      <c r="A3340">
        <v>1996</v>
      </c>
      <c r="B3340">
        <v>213543</v>
      </c>
      <c r="C3340" t="s">
        <v>551</v>
      </c>
      <c r="D3340" t="s">
        <v>455</v>
      </c>
      <c r="E3340">
        <f t="shared" si="52"/>
        <v>0</v>
      </c>
      <c r="F3340">
        <f>IF(ISNA(VLOOKUP(B3340,criteria!$U$2:$U$174,1,0)),0,1)</f>
        <v>1</v>
      </c>
      <c r="G3340" t="s">
        <v>636</v>
      </c>
      <c r="H3340" t="s">
        <v>636</v>
      </c>
      <c r="N3340">
        <v>18015</v>
      </c>
      <c r="O3340" t="s">
        <v>130</v>
      </c>
      <c r="V3340">
        <v>106475000</v>
      </c>
      <c r="W3340">
        <v>72216000</v>
      </c>
      <c r="Z3340">
        <v>16550000</v>
      </c>
      <c r="AA3340">
        <v>6768000</v>
      </c>
      <c r="AB3340">
        <v>30631000</v>
      </c>
      <c r="AF3340">
        <v>292444992</v>
      </c>
      <c r="AG3340">
        <v>59830000</v>
      </c>
      <c r="AH3340">
        <v>26683000</v>
      </c>
      <c r="AI3340">
        <v>2118000</v>
      </c>
      <c r="AJ3340">
        <v>28801000</v>
      </c>
      <c r="AK3340">
        <v>12222000</v>
      </c>
      <c r="AL3340">
        <v>12795000</v>
      </c>
      <c r="AM3340">
        <v>183212992</v>
      </c>
      <c r="AR3340">
        <v>292444992</v>
      </c>
      <c r="AS3340">
        <v>183212992</v>
      </c>
      <c r="AT3340">
        <v>908</v>
      </c>
      <c r="AU3340">
        <v>0.81299999999999994</v>
      </c>
    </row>
    <row r="3341" spans="1:52">
      <c r="A3341">
        <v>1997</v>
      </c>
      <c r="B3341">
        <v>213543</v>
      </c>
      <c r="C3341" t="s">
        <v>551</v>
      </c>
      <c r="D3341" t="s">
        <v>455</v>
      </c>
      <c r="E3341">
        <f t="shared" si="52"/>
        <v>0</v>
      </c>
      <c r="F3341">
        <f>IF(ISNA(VLOOKUP(B3341,criteria!$U$2:$U$174,1,0)),0,1)</f>
        <v>1</v>
      </c>
      <c r="G3341" t="s">
        <v>636</v>
      </c>
      <c r="H3341" t="s">
        <v>636</v>
      </c>
      <c r="N3341">
        <v>18015</v>
      </c>
      <c r="O3341" t="s">
        <v>130</v>
      </c>
      <c r="V3341">
        <v>75050000</v>
      </c>
      <c r="W3341">
        <v>75050000</v>
      </c>
      <c r="Z3341">
        <v>15586000</v>
      </c>
      <c r="AA3341">
        <v>8962000</v>
      </c>
      <c r="AB3341">
        <v>42044000</v>
      </c>
      <c r="AC3341">
        <v>9522000</v>
      </c>
      <c r="AF3341">
        <v>322863008</v>
      </c>
      <c r="AG3341">
        <v>68763000</v>
      </c>
      <c r="AH3341">
        <v>29558000</v>
      </c>
      <c r="AI3341">
        <v>1074000</v>
      </c>
      <c r="AJ3341">
        <v>30632000</v>
      </c>
      <c r="AK3341">
        <v>14295000</v>
      </c>
      <c r="AL3341">
        <v>14202000</v>
      </c>
      <c r="AM3341">
        <v>190611008</v>
      </c>
      <c r="AN3341">
        <v>78246000</v>
      </c>
      <c r="AO3341">
        <v>21855000</v>
      </c>
      <c r="AR3341">
        <v>322863008</v>
      </c>
      <c r="AS3341">
        <v>190611008</v>
      </c>
      <c r="AT3341">
        <v>879</v>
      </c>
      <c r="AU3341">
        <v>0.80700000000000005</v>
      </c>
      <c r="AW3341">
        <v>2.4871999999999998E-2</v>
      </c>
      <c r="AX3341">
        <v>0.40453499999999998</v>
      </c>
      <c r="AY3341">
        <v>7.3152900000000003E-3</v>
      </c>
      <c r="AZ3341">
        <v>54973</v>
      </c>
    </row>
    <row r="3342" spans="1:52">
      <c r="A3342">
        <v>1998</v>
      </c>
      <c r="B3342">
        <v>213543</v>
      </c>
      <c r="C3342" t="s">
        <v>551</v>
      </c>
      <c r="D3342" t="s">
        <v>455</v>
      </c>
      <c r="E3342">
        <f t="shared" si="52"/>
        <v>0</v>
      </c>
      <c r="F3342">
        <f>IF(ISNA(VLOOKUP(B3342,criteria!$U$2:$U$174,1,0)),0,1)</f>
        <v>1</v>
      </c>
      <c r="G3342" t="s">
        <v>636</v>
      </c>
      <c r="H3342" t="s">
        <v>636</v>
      </c>
      <c r="N3342">
        <v>18015</v>
      </c>
      <c r="O3342" t="s">
        <v>130</v>
      </c>
      <c r="V3342">
        <v>77964000</v>
      </c>
      <c r="W3342">
        <v>77964000</v>
      </c>
      <c r="Z3342">
        <v>17453000</v>
      </c>
      <c r="AA3342">
        <v>9112000</v>
      </c>
      <c r="AB3342">
        <v>40827000</v>
      </c>
      <c r="AC3342">
        <v>9125000</v>
      </c>
      <c r="AF3342">
        <v>279596000</v>
      </c>
      <c r="AG3342">
        <v>70341000</v>
      </c>
      <c r="AH3342">
        <v>31767000</v>
      </c>
      <c r="AI3342">
        <v>1052000</v>
      </c>
      <c r="AJ3342">
        <v>32819000</v>
      </c>
      <c r="AK3342">
        <v>16617000</v>
      </c>
      <c r="AL3342">
        <v>15489000</v>
      </c>
      <c r="AM3342">
        <v>198040000</v>
      </c>
      <c r="AN3342">
        <v>80323000</v>
      </c>
      <c r="AO3342">
        <v>23039000</v>
      </c>
      <c r="AR3342">
        <v>279596000</v>
      </c>
      <c r="AS3342">
        <v>198040000</v>
      </c>
      <c r="AT3342">
        <v>906</v>
      </c>
      <c r="AU3342">
        <v>0.82699999999999996</v>
      </c>
      <c r="AW3342">
        <v>2.5234300000000001E-2</v>
      </c>
      <c r="AX3342">
        <v>0.398702</v>
      </c>
      <c r="AY3342">
        <v>7.2098099999999997E-3</v>
      </c>
      <c r="AZ3342">
        <v>57067</v>
      </c>
    </row>
    <row r="3343" spans="1:52">
      <c r="A3343">
        <v>1999</v>
      </c>
      <c r="B3343">
        <v>213543</v>
      </c>
      <c r="C3343" t="s">
        <v>551</v>
      </c>
      <c r="D3343" t="s">
        <v>455</v>
      </c>
      <c r="E3343">
        <f t="shared" si="52"/>
        <v>0</v>
      </c>
      <c r="F3343">
        <f>IF(ISNA(VLOOKUP(B3343,criteria!$U$2:$U$174,1,0)),0,1)</f>
        <v>1</v>
      </c>
      <c r="G3343" t="s">
        <v>636</v>
      </c>
      <c r="H3343" t="s">
        <v>636</v>
      </c>
      <c r="N3343">
        <v>18015</v>
      </c>
      <c r="O3343" t="s">
        <v>130</v>
      </c>
      <c r="V3343">
        <v>123541000</v>
      </c>
      <c r="W3343">
        <v>82755000</v>
      </c>
      <c r="Z3343">
        <v>16579000</v>
      </c>
      <c r="AA3343">
        <v>7879000</v>
      </c>
      <c r="AB3343">
        <v>38171000</v>
      </c>
      <c r="AC3343">
        <v>7950000</v>
      </c>
      <c r="AF3343">
        <v>344881984</v>
      </c>
      <c r="AG3343">
        <v>71549000</v>
      </c>
      <c r="AH3343">
        <v>29945000</v>
      </c>
      <c r="AI3343">
        <v>1565000</v>
      </c>
      <c r="AJ3343">
        <v>31510000</v>
      </c>
      <c r="AK3343">
        <v>17865000</v>
      </c>
      <c r="AL3343">
        <v>16486000</v>
      </c>
      <c r="AM3343">
        <v>199791008</v>
      </c>
      <c r="AN3343">
        <v>81837000</v>
      </c>
      <c r="AO3343">
        <v>23878000</v>
      </c>
      <c r="AR3343">
        <v>344881984</v>
      </c>
      <c r="AS3343">
        <v>199791008</v>
      </c>
      <c r="AT3343">
        <v>929</v>
      </c>
      <c r="AU3343">
        <v>0.84099999999999997</v>
      </c>
      <c r="AW3343">
        <v>3.8123200000000003E-2</v>
      </c>
      <c r="AX3343">
        <v>0.39736100000000002</v>
      </c>
      <c r="AY3343">
        <v>8.0645200000000004E-3</v>
      </c>
      <c r="AZ3343">
        <v>59749.5</v>
      </c>
    </row>
    <row r="3344" spans="1:52">
      <c r="A3344">
        <v>2000</v>
      </c>
      <c r="B3344">
        <v>213543</v>
      </c>
      <c r="C3344" t="s">
        <v>551</v>
      </c>
      <c r="D3344" t="s">
        <v>455</v>
      </c>
      <c r="E3344">
        <f t="shared" si="52"/>
        <v>0</v>
      </c>
      <c r="F3344">
        <f>IF(ISNA(VLOOKUP(B3344,criteria!$U$2:$U$174,1,0)),0,1)</f>
        <v>1</v>
      </c>
      <c r="G3344" t="s">
        <v>636</v>
      </c>
      <c r="H3344" t="s">
        <v>636</v>
      </c>
      <c r="N3344">
        <v>18015</v>
      </c>
      <c r="O3344" t="s">
        <v>130</v>
      </c>
      <c r="V3344">
        <v>128588000</v>
      </c>
      <c r="W3344">
        <v>87102000</v>
      </c>
      <c r="Z3344">
        <v>17613000</v>
      </c>
      <c r="AA3344">
        <v>10276000</v>
      </c>
      <c r="AB3344">
        <v>32602000</v>
      </c>
      <c r="AC3344">
        <v>7294000</v>
      </c>
      <c r="AF3344">
        <v>167624992</v>
      </c>
      <c r="AG3344">
        <v>74668000</v>
      </c>
      <c r="AH3344">
        <v>31612000</v>
      </c>
      <c r="AI3344">
        <v>1505000</v>
      </c>
      <c r="AJ3344">
        <v>33117000</v>
      </c>
      <c r="AK3344">
        <v>18448000</v>
      </c>
      <c r="AL3344">
        <v>18288000</v>
      </c>
      <c r="AM3344">
        <v>207816000</v>
      </c>
      <c r="AN3344">
        <v>85547000</v>
      </c>
      <c r="AO3344">
        <v>25305000</v>
      </c>
      <c r="AR3344">
        <v>167624992</v>
      </c>
      <c r="AS3344">
        <v>207816000</v>
      </c>
      <c r="AT3344">
        <v>866</v>
      </c>
      <c r="AU3344">
        <v>0.82899999999999996</v>
      </c>
      <c r="AW3344">
        <v>3.37159E-2</v>
      </c>
      <c r="AX3344">
        <v>0.40172200000000002</v>
      </c>
      <c r="AY3344">
        <v>7.8909600000000007E-3</v>
      </c>
      <c r="AZ3344">
        <v>64158.5</v>
      </c>
    </row>
    <row r="3345" spans="1:52">
      <c r="A3345">
        <v>2001</v>
      </c>
      <c r="B3345">
        <v>213543</v>
      </c>
      <c r="C3345" t="s">
        <v>551</v>
      </c>
      <c r="D3345" t="s">
        <v>455</v>
      </c>
      <c r="E3345">
        <f t="shared" si="52"/>
        <v>1</v>
      </c>
      <c r="F3345">
        <f>IF(ISNA(VLOOKUP(B3345,criteria!$U$2:$U$174,1,0)),0,1)</f>
        <v>1</v>
      </c>
      <c r="G3345">
        <v>0.47915889013313423</v>
      </c>
      <c r="H3345">
        <v>0.28875616722929109</v>
      </c>
      <c r="I3345">
        <v>8037</v>
      </c>
      <c r="J3345">
        <v>3851</v>
      </c>
      <c r="K3345">
        <v>1111</v>
      </c>
      <c r="L3345">
        <v>1</v>
      </c>
      <c r="M3345">
        <v>1112</v>
      </c>
      <c r="N3345">
        <v>18015</v>
      </c>
      <c r="O3345" t="s">
        <v>130</v>
      </c>
      <c r="V3345">
        <v>137502000</v>
      </c>
      <c r="W3345">
        <v>95129000</v>
      </c>
      <c r="Z3345">
        <v>21054000</v>
      </c>
      <c r="AA3345">
        <v>14005000</v>
      </c>
      <c r="AB3345">
        <v>30389000</v>
      </c>
      <c r="AC3345">
        <v>8354000</v>
      </c>
      <c r="AF3345">
        <v>169462000</v>
      </c>
      <c r="AG3345">
        <v>80943000</v>
      </c>
      <c r="AH3345">
        <v>33989000</v>
      </c>
      <c r="AI3345">
        <v>1980000</v>
      </c>
      <c r="AJ3345">
        <v>35969000</v>
      </c>
      <c r="AK3345">
        <v>18888000</v>
      </c>
      <c r="AL3345">
        <v>17792000</v>
      </c>
      <c r="AM3345">
        <v>221222000</v>
      </c>
      <c r="AN3345">
        <v>94236000</v>
      </c>
      <c r="AO3345">
        <v>26046000</v>
      </c>
      <c r="AR3345">
        <v>169462000</v>
      </c>
      <c r="AS3345">
        <v>221222000</v>
      </c>
      <c r="AT3345">
        <v>918</v>
      </c>
      <c r="AU3345">
        <v>0.83399999999999996</v>
      </c>
      <c r="AW3345">
        <v>2.04978E-2</v>
      </c>
      <c r="AX3345">
        <v>0.41361599999999998</v>
      </c>
      <c r="AY3345" t="s">
        <v>82</v>
      </c>
      <c r="AZ3345">
        <v>68829.5</v>
      </c>
    </row>
    <row r="3346" spans="1:52">
      <c r="A3346">
        <v>2002</v>
      </c>
      <c r="B3346">
        <v>213543</v>
      </c>
      <c r="C3346" t="s">
        <v>551</v>
      </c>
      <c r="D3346" t="s">
        <v>455</v>
      </c>
      <c r="E3346">
        <f t="shared" si="52"/>
        <v>1</v>
      </c>
      <c r="F3346">
        <f>IF(ISNA(VLOOKUP(B3346,criteria!$U$2:$U$174,1,0)),0,1)</f>
        <v>1</v>
      </c>
      <c r="G3346">
        <v>0.44390715667311414</v>
      </c>
      <c r="H3346">
        <v>0.31181917211328974</v>
      </c>
      <c r="I3346">
        <v>8272</v>
      </c>
      <c r="J3346">
        <v>3672</v>
      </c>
      <c r="K3346">
        <v>1145</v>
      </c>
      <c r="L3346">
        <v>0</v>
      </c>
      <c r="M3346">
        <v>1145</v>
      </c>
      <c r="N3346">
        <v>18015</v>
      </c>
      <c r="O3346" t="s">
        <v>130</v>
      </c>
      <c r="V3346">
        <v>144312000</v>
      </c>
      <c r="W3346">
        <v>100572000</v>
      </c>
      <c r="Z3346">
        <v>25432000</v>
      </c>
      <c r="AA3346">
        <v>15525000</v>
      </c>
      <c r="AB3346">
        <v>38838000</v>
      </c>
      <c r="AC3346">
        <v>8313000</v>
      </c>
      <c r="AF3346">
        <v>293801984</v>
      </c>
      <c r="AG3346">
        <v>87546000</v>
      </c>
      <c r="AH3346">
        <v>38360000</v>
      </c>
      <c r="AI3346">
        <v>1837000</v>
      </c>
      <c r="AJ3346">
        <v>40197000</v>
      </c>
      <c r="AK3346">
        <v>19537000</v>
      </c>
      <c r="AL3346">
        <v>19293000</v>
      </c>
      <c r="AM3346">
        <v>237034000</v>
      </c>
      <c r="AN3346">
        <v>98714000</v>
      </c>
      <c r="AO3346">
        <v>28460000</v>
      </c>
      <c r="AP3346">
        <v>677761024</v>
      </c>
      <c r="AQ3346">
        <v>705425984</v>
      </c>
      <c r="AR3346">
        <v>293801984</v>
      </c>
      <c r="AS3346">
        <v>237034000</v>
      </c>
      <c r="AT3346">
        <v>940</v>
      </c>
      <c r="AU3346">
        <v>0.85699999999999998</v>
      </c>
      <c r="AW3346">
        <v>1.93165E-2</v>
      </c>
      <c r="AX3346">
        <v>0.40861799999999998</v>
      </c>
      <c r="AY3346" t="s">
        <v>82</v>
      </c>
      <c r="AZ3346">
        <v>76514.5</v>
      </c>
    </row>
    <row r="3347" spans="1:52">
      <c r="A3347">
        <v>2003</v>
      </c>
      <c r="B3347">
        <v>213543</v>
      </c>
      <c r="C3347" t="s">
        <v>551</v>
      </c>
      <c r="D3347" t="s">
        <v>455</v>
      </c>
      <c r="E3347">
        <f t="shared" si="52"/>
        <v>1</v>
      </c>
      <c r="F3347">
        <f>IF(ISNA(VLOOKUP(B3347,criteria!$U$2:$U$174,1,0)),0,1)</f>
        <v>1</v>
      </c>
      <c r="G3347">
        <v>0.40475404423902278</v>
      </c>
      <c r="H3347">
        <v>0.30587275693311583</v>
      </c>
      <c r="I3347">
        <v>9087</v>
      </c>
      <c r="J3347">
        <v>3678</v>
      </c>
      <c r="K3347">
        <v>1125</v>
      </c>
      <c r="M3347">
        <v>1125</v>
      </c>
      <c r="V3347">
        <v>150951008</v>
      </c>
      <c r="W3347">
        <v>104676000</v>
      </c>
      <c r="Z3347">
        <v>28611000</v>
      </c>
      <c r="AA3347">
        <v>12691000</v>
      </c>
      <c r="AB3347">
        <v>34670000</v>
      </c>
      <c r="AC3347">
        <v>8389000</v>
      </c>
      <c r="AF3347">
        <v>354278016</v>
      </c>
      <c r="AG3347">
        <v>94970000</v>
      </c>
      <c r="AH3347">
        <v>38193000</v>
      </c>
      <c r="AI3347">
        <v>4605000</v>
      </c>
      <c r="AJ3347">
        <v>42798000</v>
      </c>
      <c r="AK3347">
        <v>19775000</v>
      </c>
      <c r="AL3347">
        <v>19611000</v>
      </c>
      <c r="AM3347">
        <v>248131008</v>
      </c>
      <c r="AN3347">
        <v>105106000</v>
      </c>
      <c r="AO3347">
        <v>30017000</v>
      </c>
      <c r="AP3347">
        <v>705425984</v>
      </c>
      <c r="AQ3347">
        <v>796945984</v>
      </c>
      <c r="AR3347">
        <v>354278016</v>
      </c>
      <c r="AS3347">
        <v>248131008</v>
      </c>
      <c r="AT3347">
        <v>936</v>
      </c>
      <c r="AU3347">
        <v>0.84199999999999997</v>
      </c>
      <c r="AW3347">
        <v>1.4673500000000001E-2</v>
      </c>
      <c r="AX3347">
        <v>0.409391</v>
      </c>
      <c r="AY3347" t="s">
        <v>82</v>
      </c>
      <c r="AZ3347">
        <v>79417</v>
      </c>
    </row>
    <row r="3348" spans="1:52">
      <c r="A3348">
        <v>2004</v>
      </c>
      <c r="B3348">
        <v>213543</v>
      </c>
      <c r="C3348" t="s">
        <v>551</v>
      </c>
      <c r="D3348" t="s">
        <v>455</v>
      </c>
      <c r="E3348">
        <f t="shared" si="52"/>
        <v>1</v>
      </c>
      <c r="F3348">
        <f>IF(ISNA(VLOOKUP(B3348,criteria!$U$2:$U$174,1,0)),0,1)</f>
        <v>1</v>
      </c>
      <c r="G3348">
        <v>0.38072509393723974</v>
      </c>
      <c r="H3348">
        <v>0.2814083755668178</v>
      </c>
      <c r="I3348">
        <v>9847</v>
      </c>
      <c r="J3348">
        <v>3749</v>
      </c>
      <c r="K3348">
        <v>1055</v>
      </c>
      <c r="L3348">
        <v>0</v>
      </c>
      <c r="M3348">
        <v>1055</v>
      </c>
      <c r="V3348">
        <v>157428992</v>
      </c>
      <c r="W3348">
        <v>108316000</v>
      </c>
      <c r="Z3348">
        <v>30859000</v>
      </c>
      <c r="AA3348">
        <v>14962000</v>
      </c>
      <c r="AB3348">
        <v>41526000</v>
      </c>
      <c r="AC3348">
        <v>7679000</v>
      </c>
      <c r="AF3348">
        <v>340607008</v>
      </c>
      <c r="AG3348">
        <v>102324000</v>
      </c>
      <c r="AH3348">
        <v>36560000</v>
      </c>
      <c r="AI3348">
        <v>5161000</v>
      </c>
      <c r="AJ3348">
        <v>41721000</v>
      </c>
      <c r="AK3348">
        <v>20294000</v>
      </c>
      <c r="AL3348">
        <v>20637000</v>
      </c>
      <c r="AM3348">
        <v>266454000</v>
      </c>
      <c r="AN3348">
        <v>110965000</v>
      </c>
      <c r="AO3348">
        <v>31568000</v>
      </c>
      <c r="AP3348">
        <v>796945984</v>
      </c>
      <c r="AQ3348">
        <v>844672000</v>
      </c>
      <c r="AR3348">
        <v>340607008</v>
      </c>
      <c r="AS3348">
        <v>266454000</v>
      </c>
      <c r="AT3348">
        <v>918</v>
      </c>
      <c r="AU3348">
        <v>0.85199999999999998</v>
      </c>
      <c r="AW3348">
        <v>1.10294E-2</v>
      </c>
      <c r="AX3348">
        <v>0.42058800000000002</v>
      </c>
      <c r="AY3348" t="s">
        <v>82</v>
      </c>
      <c r="AZ3348">
        <v>77866</v>
      </c>
    </row>
    <row r="3349" spans="1:52">
      <c r="A3349">
        <v>2005</v>
      </c>
      <c r="B3349">
        <v>213543</v>
      </c>
      <c r="C3349" t="s">
        <v>463</v>
      </c>
      <c r="D3349" t="s">
        <v>455</v>
      </c>
      <c r="E3349">
        <f t="shared" si="52"/>
        <v>1</v>
      </c>
      <c r="F3349">
        <f>IF(ISNA(VLOOKUP(B3349,criteria!$U$2:$U$174,1,0)),0,1)</f>
        <v>1</v>
      </c>
      <c r="G3349">
        <v>0.41329397200266643</v>
      </c>
      <c r="H3349">
        <v>0.28179723502304149</v>
      </c>
      <c r="I3349">
        <v>10501</v>
      </c>
      <c r="J3349">
        <v>4340</v>
      </c>
      <c r="K3349">
        <v>1223</v>
      </c>
      <c r="L3349">
        <v>0</v>
      </c>
      <c r="M3349">
        <v>1223</v>
      </c>
      <c r="N3349">
        <v>18015</v>
      </c>
      <c r="O3349" t="s">
        <v>130</v>
      </c>
      <c r="P3349" t="s">
        <v>50</v>
      </c>
      <c r="Q3349" t="s">
        <v>52</v>
      </c>
      <c r="V3349">
        <v>171204992</v>
      </c>
      <c r="W3349">
        <v>119337000</v>
      </c>
      <c r="Z3349">
        <v>27087000</v>
      </c>
      <c r="AA3349">
        <v>15061000</v>
      </c>
      <c r="AB3349">
        <v>43538000</v>
      </c>
      <c r="AC3349">
        <v>17855000</v>
      </c>
      <c r="AF3349">
        <v>390311008</v>
      </c>
      <c r="AG3349">
        <v>104962000</v>
      </c>
      <c r="AH3349">
        <v>39086000</v>
      </c>
      <c r="AI3349">
        <v>5611000</v>
      </c>
      <c r="AJ3349">
        <v>44697000</v>
      </c>
      <c r="AK3349">
        <v>21286000</v>
      </c>
      <c r="AL3349">
        <v>22076000</v>
      </c>
      <c r="AM3349">
        <v>276968000</v>
      </c>
      <c r="AN3349">
        <v>116701000</v>
      </c>
      <c r="AO3349">
        <v>32275000</v>
      </c>
      <c r="AP3349">
        <v>844672000</v>
      </c>
      <c r="AQ3349">
        <v>939473024</v>
      </c>
      <c r="AR3349">
        <v>390311008</v>
      </c>
      <c r="AS3349">
        <v>276968000</v>
      </c>
      <c r="AT3349">
        <v>970</v>
      </c>
      <c r="AU3349">
        <v>0.86099999999999999</v>
      </c>
      <c r="AW3349">
        <v>7.7410300000000003E-3</v>
      </c>
      <c r="AX3349">
        <v>0.42364499999999999</v>
      </c>
      <c r="AY3349" t="s">
        <v>82</v>
      </c>
      <c r="AZ3349">
        <v>81528</v>
      </c>
    </row>
    <row r="3350" spans="1:52">
      <c r="A3350">
        <v>2006</v>
      </c>
      <c r="B3350">
        <v>213543</v>
      </c>
      <c r="C3350" t="s">
        <v>463</v>
      </c>
      <c r="D3350" t="s">
        <v>455</v>
      </c>
      <c r="E3350">
        <f t="shared" si="52"/>
        <v>1</v>
      </c>
      <c r="F3350">
        <f>IF(ISNA(VLOOKUP(B3350,criteria!$U$2:$U$174,1,0)),0,1)</f>
        <v>1</v>
      </c>
      <c r="G3350">
        <v>0.39124333426887453</v>
      </c>
      <c r="H3350">
        <v>0.29100908656145386</v>
      </c>
      <c r="I3350">
        <v>10689</v>
      </c>
      <c r="J3350">
        <v>4182</v>
      </c>
      <c r="K3350">
        <v>1217</v>
      </c>
      <c r="L3350">
        <v>0</v>
      </c>
      <c r="M3350">
        <v>1217</v>
      </c>
      <c r="V3350">
        <v>184019008</v>
      </c>
      <c r="W3350">
        <v>129882000</v>
      </c>
      <c r="Z3350">
        <v>29652000</v>
      </c>
      <c r="AA3350">
        <v>14789000</v>
      </c>
      <c r="AB3350">
        <v>46533000</v>
      </c>
      <c r="AC3350">
        <v>7577000</v>
      </c>
      <c r="AF3350">
        <v>466036992</v>
      </c>
      <c r="AG3350">
        <v>110673000</v>
      </c>
      <c r="AH3350">
        <v>42379000</v>
      </c>
      <c r="AI3350">
        <v>6378000</v>
      </c>
      <c r="AJ3350">
        <v>48757000</v>
      </c>
      <c r="AK3350">
        <v>25753000</v>
      </c>
      <c r="AL3350">
        <v>23032000</v>
      </c>
      <c r="AM3350">
        <v>297879008</v>
      </c>
      <c r="AN3350">
        <v>121871000</v>
      </c>
      <c r="AO3350">
        <v>35049000</v>
      </c>
      <c r="AP3350">
        <v>939473024</v>
      </c>
      <c r="AQ3350">
        <v>1085639040</v>
      </c>
      <c r="AR3350">
        <v>466036992</v>
      </c>
      <c r="AS3350">
        <v>297879008</v>
      </c>
      <c r="AT3350">
        <v>921</v>
      </c>
      <c r="AU3350">
        <v>0.83</v>
      </c>
      <c r="AW3350">
        <v>9.5367899999999999E-3</v>
      </c>
      <c r="AX3350">
        <v>0.41348800000000002</v>
      </c>
      <c r="AY3350" t="s">
        <v>82</v>
      </c>
      <c r="AZ3350">
        <v>85188</v>
      </c>
    </row>
    <row r="3351" spans="1:52">
      <c r="A3351">
        <v>2007</v>
      </c>
      <c r="B3351">
        <v>213543</v>
      </c>
      <c r="C3351" t="s">
        <v>463</v>
      </c>
      <c r="D3351" t="s">
        <v>455</v>
      </c>
      <c r="E3351">
        <f t="shared" si="52"/>
        <v>1</v>
      </c>
      <c r="F3351">
        <f>IF(ISNA(VLOOKUP(B3351,criteria!$U$2:$U$174,1,0)),0,1)</f>
        <v>1</v>
      </c>
      <c r="G3351">
        <v>0.31937474290415468</v>
      </c>
      <c r="H3351">
        <v>0.30036063884595571</v>
      </c>
      <c r="I3351">
        <v>12155</v>
      </c>
      <c r="J3351">
        <v>3882</v>
      </c>
      <c r="K3351">
        <v>1166</v>
      </c>
      <c r="M3351">
        <v>1166</v>
      </c>
      <c r="N3351">
        <v>18015</v>
      </c>
      <c r="O3351" t="s">
        <v>130</v>
      </c>
      <c r="P3351" t="s">
        <v>50</v>
      </c>
      <c r="Q3351" t="s">
        <v>52</v>
      </c>
      <c r="V3351">
        <v>193138000</v>
      </c>
      <c r="W3351">
        <v>135696000</v>
      </c>
      <c r="Z3351">
        <v>28555000</v>
      </c>
      <c r="AA3351">
        <v>14632000</v>
      </c>
      <c r="AB3351">
        <v>87766000</v>
      </c>
      <c r="AC3351">
        <v>7859000</v>
      </c>
      <c r="AF3351">
        <v>314528992</v>
      </c>
      <c r="AG3351">
        <v>116790000</v>
      </c>
      <c r="AH3351">
        <v>40887000</v>
      </c>
      <c r="AI3351">
        <v>5868000</v>
      </c>
      <c r="AJ3351">
        <v>46755000</v>
      </c>
      <c r="AK3351">
        <v>28754000</v>
      </c>
      <c r="AL3351">
        <v>26221000</v>
      </c>
      <c r="AM3351">
        <v>318377984</v>
      </c>
      <c r="AN3351">
        <v>126623000</v>
      </c>
      <c r="AO3351">
        <v>43400000</v>
      </c>
      <c r="AP3351">
        <v>1085639040</v>
      </c>
      <c r="AQ3351">
        <v>1126941952</v>
      </c>
      <c r="AR3351">
        <v>314528992</v>
      </c>
      <c r="AS3351">
        <v>318377984</v>
      </c>
      <c r="AT3351">
        <v>972</v>
      </c>
      <c r="AU3351">
        <v>0.85</v>
      </c>
      <c r="AW3351">
        <v>1.2345699999999999E-2</v>
      </c>
      <c r="AX3351">
        <v>0.39506200000000002</v>
      </c>
      <c r="AY3351" t="s">
        <v>82</v>
      </c>
      <c r="AZ3351">
        <v>84190</v>
      </c>
    </row>
    <row r="3352" spans="1:52">
      <c r="A3352">
        <v>2008</v>
      </c>
      <c r="B3352">
        <v>213543</v>
      </c>
      <c r="C3352" t="s">
        <v>463</v>
      </c>
      <c r="D3352" t="s">
        <v>455</v>
      </c>
      <c r="E3352">
        <f t="shared" si="52"/>
        <v>1</v>
      </c>
      <c r="F3352">
        <f>IF(ISNA(VLOOKUP(B3352,criteria!$U$2:$U$174,1,0)),0,1)</f>
        <v>1</v>
      </c>
      <c r="G3352">
        <v>0.2791128969940499</v>
      </c>
      <c r="H3352">
        <v>0.33361018826135103</v>
      </c>
      <c r="I3352">
        <v>12941</v>
      </c>
      <c r="J3352">
        <v>3612</v>
      </c>
      <c r="K3352">
        <v>1205</v>
      </c>
      <c r="L3352">
        <v>0</v>
      </c>
      <c r="M3352">
        <v>1205</v>
      </c>
      <c r="N3352">
        <v>18015</v>
      </c>
      <c r="O3352" t="s">
        <v>130</v>
      </c>
      <c r="P3352" t="s">
        <v>50</v>
      </c>
      <c r="Q3352" t="s">
        <v>52</v>
      </c>
      <c r="V3352">
        <v>208718000</v>
      </c>
      <c r="W3352">
        <v>144427008</v>
      </c>
      <c r="Z3352">
        <v>27135000</v>
      </c>
      <c r="AA3352">
        <v>13263000</v>
      </c>
      <c r="AB3352">
        <v>43954000</v>
      </c>
      <c r="AC3352">
        <v>11296000</v>
      </c>
      <c r="AF3352">
        <v>57883000</v>
      </c>
      <c r="AG3352">
        <v>117025000</v>
      </c>
      <c r="AH3352">
        <v>39367000</v>
      </c>
      <c r="AI3352">
        <v>7079000</v>
      </c>
      <c r="AJ3352">
        <v>46446000</v>
      </c>
      <c r="AK3352">
        <v>27951000</v>
      </c>
      <c r="AL3352">
        <v>27634000</v>
      </c>
      <c r="AM3352">
        <v>318248992</v>
      </c>
      <c r="AN3352">
        <v>133010000</v>
      </c>
      <c r="AO3352">
        <v>42216000</v>
      </c>
      <c r="AP3352">
        <v>1126941952</v>
      </c>
      <c r="AQ3352">
        <v>886233984</v>
      </c>
      <c r="AR3352">
        <v>57883000</v>
      </c>
      <c r="AS3352">
        <v>318248992</v>
      </c>
      <c r="AT3352">
        <v>969</v>
      </c>
      <c r="AU3352">
        <v>0.86199999999999999</v>
      </c>
      <c r="AW3352">
        <v>9.5098800000000001E-3</v>
      </c>
      <c r="AX3352">
        <v>0.39722000000000002</v>
      </c>
      <c r="AY3352" t="s">
        <v>82</v>
      </c>
      <c r="AZ3352">
        <v>90419</v>
      </c>
    </row>
    <row r="3353" spans="1:52">
      <c r="A3353">
        <v>2009</v>
      </c>
      <c r="B3353">
        <v>213543</v>
      </c>
      <c r="C3353" t="s">
        <v>463</v>
      </c>
      <c r="D3353" t="s">
        <v>455</v>
      </c>
      <c r="E3353">
        <f t="shared" si="52"/>
        <v>1</v>
      </c>
      <c r="F3353">
        <f>IF(ISNA(VLOOKUP(B3353,criteria!$U$2:$U$174,1,0)),0,1)</f>
        <v>1</v>
      </c>
      <c r="G3353">
        <v>0.32784243509400179</v>
      </c>
      <c r="H3353">
        <v>0.3257782632441289</v>
      </c>
      <c r="I3353">
        <v>11170</v>
      </c>
      <c r="J3353">
        <v>3662</v>
      </c>
      <c r="K3353">
        <v>1193</v>
      </c>
      <c r="L3353">
        <v>0</v>
      </c>
      <c r="M3353">
        <v>1193</v>
      </c>
      <c r="N3353">
        <v>18015</v>
      </c>
      <c r="O3353" t="s">
        <v>130</v>
      </c>
      <c r="P3353" t="s">
        <v>50</v>
      </c>
      <c r="Q3353" t="s">
        <v>52</v>
      </c>
      <c r="R3353">
        <v>-75.378900000000002</v>
      </c>
      <c r="S3353">
        <v>40.607199999999999</v>
      </c>
      <c r="V3353">
        <v>214804000</v>
      </c>
      <c r="W3353">
        <v>147708000</v>
      </c>
      <c r="Z3353">
        <v>28865000</v>
      </c>
      <c r="AA3353">
        <v>11720000</v>
      </c>
      <c r="AB3353">
        <v>45694000</v>
      </c>
      <c r="AC3353">
        <v>10510000</v>
      </c>
      <c r="AF3353">
        <v>390243008</v>
      </c>
      <c r="AG3353">
        <v>119159000</v>
      </c>
      <c r="AH3353">
        <v>39596000</v>
      </c>
      <c r="AI3353">
        <v>7026000</v>
      </c>
      <c r="AJ3353">
        <v>46622000</v>
      </c>
      <c r="AK3353">
        <v>27441000</v>
      </c>
      <c r="AL3353">
        <v>26884000</v>
      </c>
      <c r="AM3353">
        <v>317062016</v>
      </c>
      <c r="AN3353">
        <v>137632000</v>
      </c>
      <c r="AO3353">
        <v>40978000</v>
      </c>
      <c r="AP3353">
        <v>886233984</v>
      </c>
      <c r="AQ3353">
        <v>940430016</v>
      </c>
      <c r="AR3353">
        <v>390243008</v>
      </c>
      <c r="AS3353">
        <v>317062016</v>
      </c>
      <c r="AT3353">
        <v>925</v>
      </c>
      <c r="AU3353">
        <v>0.878</v>
      </c>
      <c r="AW3353">
        <v>1.21689E-2</v>
      </c>
      <c r="AX3353">
        <v>0.410165</v>
      </c>
      <c r="AY3353" t="s">
        <v>82</v>
      </c>
      <c r="AZ3353">
        <v>91175</v>
      </c>
    </row>
    <row r="3354" spans="1:52">
      <c r="A3354">
        <v>2010</v>
      </c>
      <c r="B3354">
        <v>213543</v>
      </c>
      <c r="C3354" t="s">
        <v>463</v>
      </c>
      <c r="D3354" t="s">
        <v>455</v>
      </c>
      <c r="E3354">
        <f t="shared" si="52"/>
        <v>1</v>
      </c>
      <c r="F3354">
        <f>IF(ISNA(VLOOKUP(B3354,criteria!$U$2:$U$174,1,0)),0,1)</f>
        <v>1</v>
      </c>
      <c r="G3354">
        <v>0.37887296669248643</v>
      </c>
      <c r="H3354">
        <v>0.3097367748530539</v>
      </c>
      <c r="I3354">
        <v>10328</v>
      </c>
      <c r="J3354">
        <v>3913</v>
      </c>
      <c r="K3354">
        <v>1212</v>
      </c>
      <c r="L3354">
        <v>0</v>
      </c>
      <c r="M3354">
        <v>1212</v>
      </c>
      <c r="V3354">
        <v>221919008</v>
      </c>
      <c r="W3354">
        <v>152070000</v>
      </c>
      <c r="Z3354">
        <v>24582000</v>
      </c>
      <c r="AA3354">
        <v>9772000</v>
      </c>
      <c r="AB3354">
        <v>54126000</v>
      </c>
      <c r="AC3354">
        <v>15554000</v>
      </c>
      <c r="AF3354">
        <v>518902016</v>
      </c>
      <c r="AG3354">
        <v>123846000</v>
      </c>
      <c r="AH3354">
        <v>36693000</v>
      </c>
      <c r="AI3354">
        <v>8022000</v>
      </c>
      <c r="AJ3354">
        <v>44715000</v>
      </c>
      <c r="AK3354">
        <v>28628000</v>
      </c>
      <c r="AL3354">
        <v>28822000</v>
      </c>
      <c r="AM3354">
        <v>321209984</v>
      </c>
      <c r="AN3354">
        <v>138822000</v>
      </c>
      <c r="AO3354">
        <v>43515000</v>
      </c>
      <c r="AP3354">
        <v>940430016</v>
      </c>
      <c r="AQ3354">
        <v>1077430016</v>
      </c>
      <c r="AR3354">
        <v>518902016</v>
      </c>
      <c r="AS3354">
        <v>321209984</v>
      </c>
      <c r="AT3354">
        <v>1063</v>
      </c>
      <c r="AU3354">
        <v>0.86899999999999999</v>
      </c>
      <c r="AW3354">
        <v>1.7303499999999999E-2</v>
      </c>
      <c r="AX3354">
        <v>0.42465799999999998</v>
      </c>
      <c r="AY3354" t="s">
        <v>82</v>
      </c>
      <c r="AZ3354">
        <v>89427</v>
      </c>
    </row>
    <row r="3355" spans="1:52">
      <c r="A3355">
        <v>2011</v>
      </c>
      <c r="B3355">
        <v>213543</v>
      </c>
      <c r="C3355" t="s">
        <v>463</v>
      </c>
      <c r="D3355" t="s">
        <v>455</v>
      </c>
      <c r="E3355">
        <f t="shared" si="52"/>
        <v>1</v>
      </c>
      <c r="F3355">
        <f>IF(ISNA(VLOOKUP(B3355,criteria!$U$2:$U$174,1,0)),0,1)</f>
        <v>1</v>
      </c>
      <c r="G3355">
        <v>0.33373639661426846</v>
      </c>
      <c r="H3355">
        <v>0.31237060041407866</v>
      </c>
      <c r="I3355">
        <v>11578</v>
      </c>
      <c r="J3355">
        <v>3864</v>
      </c>
      <c r="K3355">
        <v>1207</v>
      </c>
      <c r="L3355">
        <v>0</v>
      </c>
      <c r="M3355">
        <v>1207</v>
      </c>
      <c r="T3355">
        <v>1.9E-2</v>
      </c>
      <c r="U3355">
        <v>707</v>
      </c>
      <c r="V3355">
        <v>230572992</v>
      </c>
      <c r="W3355">
        <v>158300000</v>
      </c>
      <c r="Z3355">
        <v>27789000</v>
      </c>
      <c r="AA3355">
        <v>7362000</v>
      </c>
      <c r="AB3355">
        <v>41353000</v>
      </c>
      <c r="AC3355">
        <v>15243000</v>
      </c>
      <c r="AF3355">
        <v>270788000</v>
      </c>
      <c r="AG3355">
        <v>129795000</v>
      </c>
      <c r="AH3355">
        <v>34479000</v>
      </c>
      <c r="AI3355">
        <v>9360000</v>
      </c>
      <c r="AJ3355">
        <v>43839000</v>
      </c>
      <c r="AK3355">
        <v>29438000</v>
      </c>
      <c r="AL3355">
        <v>29034000</v>
      </c>
      <c r="AM3355">
        <v>331441984</v>
      </c>
      <c r="AN3355">
        <v>143635008</v>
      </c>
      <c r="AO3355">
        <v>45772000</v>
      </c>
      <c r="AP3355">
        <v>1077430016</v>
      </c>
      <c r="AQ3355">
        <v>1035593024</v>
      </c>
      <c r="AR3355">
        <v>270788000</v>
      </c>
      <c r="AS3355">
        <v>331441984</v>
      </c>
      <c r="AT3355">
        <v>1075</v>
      </c>
      <c r="AU3355">
        <v>0.88300000000000001</v>
      </c>
      <c r="AW3355">
        <v>1.7081900000000001E-2</v>
      </c>
      <c r="AX3355">
        <v>0.45266899999999999</v>
      </c>
      <c r="AY3355" t="s">
        <v>82</v>
      </c>
      <c r="AZ3355">
        <v>90332</v>
      </c>
    </row>
    <row r="3356" spans="1:52">
      <c r="A3356">
        <v>2012</v>
      </c>
      <c r="B3356">
        <v>213543</v>
      </c>
      <c r="C3356" t="s">
        <v>463</v>
      </c>
      <c r="D3356" t="s">
        <v>455</v>
      </c>
      <c r="E3356">
        <f t="shared" si="52"/>
        <v>1</v>
      </c>
      <c r="F3356">
        <f>IF(ISNA(VLOOKUP(B3356,criteria!$U$2:$U$174,1,0)),0,1)</f>
        <v>1</v>
      </c>
      <c r="G3356">
        <v>0.32578714545927662</v>
      </c>
      <c r="H3356">
        <v>0.32401490947816824</v>
      </c>
      <c r="I3356">
        <v>11529</v>
      </c>
      <c r="J3356">
        <v>3756</v>
      </c>
      <c r="K3356">
        <v>1217</v>
      </c>
      <c r="L3356">
        <v>0</v>
      </c>
      <c r="M3356">
        <v>1217</v>
      </c>
      <c r="N3356">
        <v>18015</v>
      </c>
      <c r="O3356" t="s">
        <v>130</v>
      </c>
      <c r="P3356" t="s">
        <v>50</v>
      </c>
      <c r="Q3356" t="s">
        <v>52</v>
      </c>
      <c r="R3356">
        <v>-75.378900000000002</v>
      </c>
      <c r="S3356">
        <v>40.607199999999999</v>
      </c>
      <c r="T3356">
        <v>1.4E-2</v>
      </c>
      <c r="U3356">
        <v>816</v>
      </c>
      <c r="V3356">
        <v>241262000</v>
      </c>
      <c r="W3356">
        <v>165736000</v>
      </c>
      <c r="Z3356">
        <v>32104000</v>
      </c>
      <c r="AA3356">
        <v>7136000</v>
      </c>
      <c r="AB3356">
        <v>56749000</v>
      </c>
      <c r="AC3356">
        <v>11097000</v>
      </c>
      <c r="AF3356">
        <v>447912992</v>
      </c>
      <c r="AG3356">
        <v>131003000</v>
      </c>
      <c r="AH3356">
        <v>37543000</v>
      </c>
      <c r="AI3356">
        <v>8579000</v>
      </c>
      <c r="AJ3356">
        <v>46122000</v>
      </c>
      <c r="AK3356">
        <v>29220000</v>
      </c>
      <c r="AL3356">
        <v>31418000</v>
      </c>
      <c r="AM3356">
        <v>341591008</v>
      </c>
      <c r="AN3356">
        <v>149880000</v>
      </c>
      <c r="AO3356">
        <v>48434000</v>
      </c>
      <c r="AP3356">
        <v>1035593024</v>
      </c>
      <c r="AQ3356">
        <v>1103448960</v>
      </c>
      <c r="AR3356">
        <v>447912992</v>
      </c>
      <c r="AS3356">
        <v>341591008</v>
      </c>
      <c r="AT3356">
        <v>1000</v>
      </c>
      <c r="AU3356">
        <v>0.85799999999999998</v>
      </c>
      <c r="AW3356">
        <v>1.5452499999999999E-2</v>
      </c>
      <c r="AX3356">
        <v>0.451067</v>
      </c>
      <c r="AY3356" t="s">
        <v>82</v>
      </c>
      <c r="AZ3356">
        <v>88044</v>
      </c>
    </row>
    <row r="3357" spans="1:52">
      <c r="A3357">
        <v>2013</v>
      </c>
      <c r="B3357">
        <v>213543</v>
      </c>
      <c r="C3357" t="s">
        <v>463</v>
      </c>
      <c r="D3357" t="s">
        <v>455</v>
      </c>
      <c r="E3357">
        <f t="shared" si="52"/>
        <v>1</v>
      </c>
      <c r="F3357">
        <f>IF(ISNA(VLOOKUP(B3357,criteria!$U$2:$U$174,1,0)),0,1)</f>
        <v>1</v>
      </c>
      <c r="G3357">
        <v>0.30836444515052824</v>
      </c>
      <c r="H3357">
        <v>0.30860381246780011</v>
      </c>
      <c r="I3357">
        <v>12589</v>
      </c>
      <c r="J3357">
        <v>3882</v>
      </c>
      <c r="K3357">
        <v>1198</v>
      </c>
      <c r="L3357">
        <v>0</v>
      </c>
      <c r="M3357">
        <v>1198</v>
      </c>
      <c r="T3357">
        <v>8.9999999999999993E-3</v>
      </c>
      <c r="U3357">
        <v>837</v>
      </c>
      <c r="V3357">
        <v>252492000</v>
      </c>
      <c r="W3357">
        <v>173767008</v>
      </c>
      <c r="Z3357">
        <v>27582000</v>
      </c>
      <c r="AA3357">
        <v>7255000</v>
      </c>
      <c r="AB3357">
        <v>53694000</v>
      </c>
      <c r="AC3357">
        <v>10525000</v>
      </c>
      <c r="AF3357">
        <v>507552000</v>
      </c>
      <c r="AG3357">
        <v>136260992</v>
      </c>
      <c r="AH3357">
        <v>39935000</v>
      </c>
      <c r="AI3357">
        <v>3790000</v>
      </c>
      <c r="AJ3357">
        <v>43725000</v>
      </c>
      <c r="AK3357">
        <v>31304000</v>
      </c>
      <c r="AL3357">
        <v>32501000</v>
      </c>
      <c r="AM3357">
        <v>350484000</v>
      </c>
      <c r="AN3357">
        <v>153712992</v>
      </c>
      <c r="AO3357">
        <v>48072000</v>
      </c>
      <c r="AP3357">
        <v>1103448960</v>
      </c>
      <c r="AQ3357">
        <v>1215926016</v>
      </c>
      <c r="AR3357">
        <v>507552000</v>
      </c>
      <c r="AS3357">
        <v>350484000</v>
      </c>
      <c r="AT3357">
        <v>1053</v>
      </c>
      <c r="AU3357">
        <v>0.874</v>
      </c>
      <c r="AW3357">
        <v>1.9334899999999999E-2</v>
      </c>
      <c r="AX3357">
        <v>0.435421</v>
      </c>
      <c r="AY3357" t="s">
        <v>82</v>
      </c>
      <c r="AZ3357">
        <v>88568</v>
      </c>
    </row>
    <row r="3358" spans="1:52">
      <c r="A3358">
        <v>2014</v>
      </c>
      <c r="B3358">
        <v>213543</v>
      </c>
      <c r="C3358" t="s">
        <v>463</v>
      </c>
      <c r="D3358" t="s">
        <v>455</v>
      </c>
      <c r="E3358">
        <f t="shared" si="52"/>
        <v>1</v>
      </c>
      <c r="F3358">
        <f>IF(ISNA(VLOOKUP(B3358,criteria!$U$2:$U$174,1,0)),0,1)</f>
        <v>1</v>
      </c>
      <c r="G3358">
        <v>0.34268589298123697</v>
      </c>
      <c r="H3358">
        <v>0.32927756653992396</v>
      </c>
      <c r="I3358">
        <v>11512</v>
      </c>
      <c r="J3358">
        <v>3945</v>
      </c>
      <c r="K3358">
        <v>1299</v>
      </c>
      <c r="M3358">
        <v>1299</v>
      </c>
      <c r="T3358">
        <v>1.0999999999999999E-2</v>
      </c>
      <c r="U3358">
        <v>907</v>
      </c>
      <c r="V3358">
        <v>262612000</v>
      </c>
      <c r="W3358">
        <v>180099008</v>
      </c>
      <c r="Z3358">
        <v>26517000</v>
      </c>
      <c r="AA3358">
        <v>7255000</v>
      </c>
      <c r="AB3358">
        <v>38382000</v>
      </c>
      <c r="AC3358">
        <v>10713000</v>
      </c>
      <c r="AF3358">
        <v>361276000</v>
      </c>
      <c r="AG3358">
        <v>141788992</v>
      </c>
      <c r="AH3358">
        <v>40459000</v>
      </c>
      <c r="AI3358">
        <v>3244000</v>
      </c>
      <c r="AJ3358">
        <v>43703000</v>
      </c>
      <c r="AK3358">
        <v>32416000</v>
      </c>
      <c r="AL3358">
        <v>36320000</v>
      </c>
      <c r="AM3358">
        <v>367726016</v>
      </c>
      <c r="AN3358">
        <v>158720992</v>
      </c>
      <c r="AO3358">
        <v>54372000</v>
      </c>
      <c r="AP3358">
        <v>1215926016</v>
      </c>
      <c r="AQ3358">
        <v>1213207040</v>
      </c>
      <c r="AR3358">
        <v>361276000</v>
      </c>
      <c r="AS3358">
        <v>367726016</v>
      </c>
      <c r="AT3358">
        <v>1041</v>
      </c>
      <c r="AU3358">
        <v>0.876</v>
      </c>
      <c r="AW3358">
        <v>1.9455299999999998E-2</v>
      </c>
      <c r="AX3358">
        <v>0.441245</v>
      </c>
      <c r="AY3358" t="s">
        <v>82</v>
      </c>
      <c r="AZ3358">
        <v>92238</v>
      </c>
    </row>
    <row r="3359" spans="1:52">
      <c r="A3359">
        <v>2015</v>
      </c>
      <c r="B3359">
        <v>213543</v>
      </c>
      <c r="C3359" t="s">
        <v>463</v>
      </c>
      <c r="D3359" t="s">
        <v>455</v>
      </c>
      <c r="E3359">
        <f t="shared" si="52"/>
        <v>1</v>
      </c>
      <c r="F3359">
        <f>IF(ISNA(VLOOKUP(B3359,criteria!$U$2:$U$174,1,0)),0,1)</f>
        <v>1</v>
      </c>
      <c r="G3359">
        <v>0.30405668457525498</v>
      </c>
      <c r="H3359">
        <v>0.3229193341869398</v>
      </c>
      <c r="I3359">
        <v>12843</v>
      </c>
      <c r="J3359">
        <v>3905</v>
      </c>
      <c r="K3359">
        <v>1261</v>
      </c>
      <c r="M3359">
        <v>1261</v>
      </c>
      <c r="T3359">
        <v>0.01</v>
      </c>
      <c r="U3359">
        <v>895</v>
      </c>
      <c r="V3359">
        <v>272240992</v>
      </c>
      <c r="W3359">
        <v>185644000</v>
      </c>
      <c r="Z3359">
        <v>23501000</v>
      </c>
      <c r="AA3359">
        <v>6314000</v>
      </c>
      <c r="AB3359">
        <v>42428000</v>
      </c>
      <c r="AC3359">
        <v>9639000</v>
      </c>
      <c r="AF3359">
        <v>285102016</v>
      </c>
      <c r="AG3359">
        <v>144280992</v>
      </c>
      <c r="AH3359">
        <v>39285000</v>
      </c>
      <c r="AI3359">
        <v>3258000</v>
      </c>
      <c r="AJ3359">
        <v>42543000</v>
      </c>
      <c r="AK3359">
        <v>32460000</v>
      </c>
      <c r="AL3359">
        <v>36216000</v>
      </c>
      <c r="AM3359">
        <v>374019008</v>
      </c>
      <c r="AN3359">
        <v>164140000</v>
      </c>
      <c r="AO3359">
        <v>50616000</v>
      </c>
      <c r="AP3359">
        <v>1213207040</v>
      </c>
      <c r="AQ3359">
        <v>1162711040</v>
      </c>
      <c r="AR3359">
        <v>285102016</v>
      </c>
      <c r="AS3359">
        <v>374019008</v>
      </c>
      <c r="AT3359">
        <v>1073</v>
      </c>
      <c r="AU3359">
        <v>0.88800000000000001</v>
      </c>
      <c r="AW3359">
        <v>3.00231E-2</v>
      </c>
      <c r="AX3359">
        <v>0.44341799999999998</v>
      </c>
      <c r="AY3359" t="s">
        <v>82</v>
      </c>
      <c r="AZ3359">
        <v>91000</v>
      </c>
    </row>
    <row r="3360" spans="1:52">
      <c r="A3360">
        <v>2016</v>
      </c>
      <c r="B3360">
        <v>213543</v>
      </c>
      <c r="C3360" t="s">
        <v>463</v>
      </c>
      <c r="D3360" t="s">
        <v>455</v>
      </c>
      <c r="E3360">
        <f t="shared" si="52"/>
        <v>1</v>
      </c>
      <c r="F3360">
        <f>IF(ISNA(VLOOKUP(B3360,criteria!$U$2:$U$174,1,0)),0,1)</f>
        <v>1</v>
      </c>
      <c r="G3360">
        <v>0.26106095650227562</v>
      </c>
      <c r="H3360">
        <v>0.35695913118033723</v>
      </c>
      <c r="I3360">
        <v>13403</v>
      </c>
      <c r="J3360">
        <v>3499</v>
      </c>
      <c r="K3360">
        <v>1249</v>
      </c>
      <c r="M3360">
        <v>1249</v>
      </c>
      <c r="T3360">
        <v>1.6E-2</v>
      </c>
      <c r="U3360">
        <v>891</v>
      </c>
      <c r="V3360">
        <v>282879008</v>
      </c>
      <c r="W3360">
        <v>191328992</v>
      </c>
      <c r="Z3360">
        <v>27433000</v>
      </c>
      <c r="AA3360">
        <v>6380000</v>
      </c>
      <c r="AB3360">
        <v>50922000</v>
      </c>
      <c r="AC3360">
        <v>10161000</v>
      </c>
      <c r="AF3360">
        <v>567953024</v>
      </c>
      <c r="AG3360">
        <v>150480000</v>
      </c>
      <c r="AH3360">
        <v>43348000</v>
      </c>
      <c r="AI3360">
        <v>2595000</v>
      </c>
      <c r="AJ3360">
        <v>45943000</v>
      </c>
      <c r="AK3360">
        <v>35175000</v>
      </c>
      <c r="AL3360">
        <v>36190000</v>
      </c>
      <c r="AM3360">
        <v>387720000</v>
      </c>
      <c r="AN3360">
        <v>171172000</v>
      </c>
      <c r="AO3360">
        <v>54163000</v>
      </c>
      <c r="AP3360">
        <v>1162711040</v>
      </c>
      <c r="AQ3360">
        <v>1278119936</v>
      </c>
      <c r="AR3360">
        <v>567953024</v>
      </c>
      <c r="AS3360">
        <v>387720000</v>
      </c>
      <c r="AT3360">
        <v>1032</v>
      </c>
      <c r="AU3360">
        <v>0.85799999999999998</v>
      </c>
      <c r="AW3360">
        <v>7.7106499999999994E-2</v>
      </c>
      <c r="AX3360">
        <v>0.44753599999999999</v>
      </c>
      <c r="AY3360">
        <v>1.9872799999999999E-2</v>
      </c>
      <c r="AZ3360">
        <v>90738</v>
      </c>
    </row>
    <row r="3361" spans="1:52">
      <c r="A3361">
        <v>2017</v>
      </c>
      <c r="B3361">
        <v>213543</v>
      </c>
      <c r="C3361" t="s">
        <v>463</v>
      </c>
      <c r="D3361" t="s">
        <v>455</v>
      </c>
      <c r="E3361">
        <f t="shared" si="52"/>
        <v>1</v>
      </c>
      <c r="F3361">
        <f>IF(ISNA(VLOOKUP(B3361,criteria!$U$2:$U$174,1,0)),0,1)</f>
        <v>1</v>
      </c>
      <c r="G3361">
        <v>0.2515319731814577</v>
      </c>
      <c r="H3361">
        <v>0.35368300372599598</v>
      </c>
      <c r="I3361">
        <v>13871</v>
      </c>
      <c r="J3361">
        <v>3489</v>
      </c>
      <c r="K3361">
        <v>1234</v>
      </c>
      <c r="M3361">
        <v>1234</v>
      </c>
      <c r="T3361">
        <v>1.9E-2</v>
      </c>
      <c r="U3361">
        <v>947</v>
      </c>
      <c r="V3361">
        <v>296635008</v>
      </c>
      <c r="W3361">
        <v>197046000</v>
      </c>
      <c r="Z3361">
        <v>28100000</v>
      </c>
      <c r="AA3361">
        <v>7214000</v>
      </c>
      <c r="AB3361">
        <v>55212000</v>
      </c>
      <c r="AC3361">
        <v>9923000</v>
      </c>
      <c r="AF3361">
        <v>515059008</v>
      </c>
      <c r="AG3361">
        <v>156074000</v>
      </c>
      <c r="AH3361">
        <v>44138000</v>
      </c>
      <c r="AI3361">
        <v>2618000</v>
      </c>
      <c r="AJ3361">
        <v>46756000</v>
      </c>
      <c r="AK3361">
        <v>38237000</v>
      </c>
      <c r="AL3361">
        <v>39029000</v>
      </c>
      <c r="AM3361">
        <v>405275008</v>
      </c>
      <c r="AN3361">
        <v>175196992</v>
      </c>
      <c r="AO3361">
        <v>60275000</v>
      </c>
      <c r="AP3361">
        <v>1278119936</v>
      </c>
      <c r="AQ3361">
        <v>1353116032</v>
      </c>
      <c r="AR3361">
        <v>515059008</v>
      </c>
      <c r="AS3361">
        <v>405275008</v>
      </c>
    </row>
    <row r="3362" spans="1:52">
      <c r="A3362">
        <v>1990</v>
      </c>
      <c r="B3362">
        <v>214041</v>
      </c>
      <c r="C3362" t="s">
        <v>552</v>
      </c>
      <c r="D3362" t="s">
        <v>455</v>
      </c>
      <c r="E3362">
        <f t="shared" si="52"/>
        <v>0</v>
      </c>
      <c r="F3362">
        <f>IF(ISNA(VLOOKUP(B3362,criteria!$U$2:$U$174,1,0)),0,1)</f>
        <v>1</v>
      </c>
      <c r="G3362" t="s">
        <v>636</v>
      </c>
      <c r="H3362" t="s">
        <v>636</v>
      </c>
      <c r="N3362">
        <v>17551</v>
      </c>
      <c r="O3362" t="s">
        <v>130</v>
      </c>
      <c r="V3362">
        <v>21021554</v>
      </c>
      <c r="Z3362">
        <v>2921793</v>
      </c>
      <c r="AA3362">
        <v>28618032</v>
      </c>
      <c r="AB3362">
        <v>605451</v>
      </c>
      <c r="AC3362">
        <v>1701721</v>
      </c>
      <c r="AF3362">
        <v>64669984</v>
      </c>
      <c r="AG3362">
        <v>24404624</v>
      </c>
      <c r="AH3362">
        <v>101667</v>
      </c>
      <c r="AI3362">
        <v>1569066</v>
      </c>
      <c r="AJ3362">
        <v>1670733</v>
      </c>
      <c r="AK3362">
        <v>6495519</v>
      </c>
      <c r="AL3362">
        <v>4130852</v>
      </c>
      <c r="AM3362">
        <v>64921996</v>
      </c>
      <c r="AN3362">
        <v>31325552</v>
      </c>
      <c r="AO3362">
        <v>8998903</v>
      </c>
    </row>
    <row r="3363" spans="1:52">
      <c r="A3363">
        <v>1991</v>
      </c>
      <c r="B3363">
        <v>214041</v>
      </c>
      <c r="C3363" t="s">
        <v>552</v>
      </c>
      <c r="D3363" t="s">
        <v>455</v>
      </c>
      <c r="E3363">
        <f t="shared" si="52"/>
        <v>0</v>
      </c>
      <c r="F3363">
        <f>IF(ISNA(VLOOKUP(B3363,criteria!$U$2:$U$174,1,0)),0,1)</f>
        <v>1</v>
      </c>
      <c r="G3363" t="s">
        <v>636</v>
      </c>
      <c r="H3363" t="s">
        <v>636</v>
      </c>
      <c r="N3363">
        <v>175510302</v>
      </c>
      <c r="O3363" t="s">
        <v>130</v>
      </c>
      <c r="V3363">
        <v>24524268</v>
      </c>
      <c r="Z3363">
        <v>3431804</v>
      </c>
      <c r="AA3363">
        <v>30769350</v>
      </c>
      <c r="AB3363">
        <v>584429</v>
      </c>
      <c r="AC3363">
        <v>1461005</v>
      </c>
      <c r="AF3363">
        <v>70936784</v>
      </c>
      <c r="AG3363">
        <v>25642832</v>
      </c>
      <c r="AH3363">
        <v>169650</v>
      </c>
      <c r="AI3363">
        <v>2078201</v>
      </c>
      <c r="AJ3363">
        <v>2247851</v>
      </c>
      <c r="AK3363">
        <v>6922385</v>
      </c>
      <c r="AL3363">
        <v>4560768</v>
      </c>
      <c r="AM3363">
        <v>70388360</v>
      </c>
      <c r="AN3363">
        <v>32257142</v>
      </c>
      <c r="AO3363">
        <v>10784857</v>
      </c>
    </row>
    <row r="3364" spans="1:52">
      <c r="A3364">
        <v>1992</v>
      </c>
      <c r="B3364">
        <v>214041</v>
      </c>
      <c r="C3364" t="s">
        <v>552</v>
      </c>
      <c r="D3364" t="s">
        <v>455</v>
      </c>
      <c r="E3364">
        <f t="shared" si="52"/>
        <v>0</v>
      </c>
      <c r="F3364">
        <f>IF(ISNA(VLOOKUP(B3364,criteria!$U$2:$U$174,1,0)),0,1)</f>
        <v>1</v>
      </c>
      <c r="G3364" t="s">
        <v>636</v>
      </c>
      <c r="H3364" t="s">
        <v>636</v>
      </c>
      <c r="N3364">
        <v>175510302</v>
      </c>
      <c r="O3364" t="s">
        <v>130</v>
      </c>
      <c r="V3364">
        <v>27775204</v>
      </c>
      <c r="Z3364">
        <v>3650188</v>
      </c>
      <c r="AA3364">
        <v>30130772</v>
      </c>
      <c r="AB3364">
        <v>859881</v>
      </c>
      <c r="AC3364">
        <v>1597200</v>
      </c>
      <c r="AF3364">
        <v>74593864</v>
      </c>
      <c r="AG3364">
        <v>27690000</v>
      </c>
      <c r="AH3364">
        <v>215225</v>
      </c>
      <c r="AI3364">
        <v>2088373</v>
      </c>
      <c r="AJ3364">
        <v>2303598</v>
      </c>
      <c r="AK3364">
        <v>6327640</v>
      </c>
      <c r="AL3364">
        <v>5669586</v>
      </c>
      <c r="AM3364">
        <v>73607032</v>
      </c>
      <c r="AN3364">
        <v>34671764</v>
      </c>
      <c r="AO3364">
        <v>10945629</v>
      </c>
    </row>
    <row r="3365" spans="1:52">
      <c r="A3365">
        <v>1993</v>
      </c>
      <c r="B3365">
        <v>214041</v>
      </c>
      <c r="C3365" t="s">
        <v>552</v>
      </c>
      <c r="D3365" t="s">
        <v>455</v>
      </c>
      <c r="E3365">
        <f t="shared" si="52"/>
        <v>0</v>
      </c>
      <c r="F3365">
        <f>IF(ISNA(VLOOKUP(B3365,criteria!$U$2:$U$174,1,0)),0,1)</f>
        <v>1</v>
      </c>
      <c r="G3365" t="s">
        <v>636</v>
      </c>
      <c r="H3365" t="s">
        <v>636</v>
      </c>
      <c r="N3365">
        <v>175510302</v>
      </c>
      <c r="O3365" t="s">
        <v>130</v>
      </c>
      <c r="V3365">
        <v>29383420</v>
      </c>
      <c r="Z3365">
        <v>3731274</v>
      </c>
      <c r="AA3365">
        <v>31927692</v>
      </c>
      <c r="AB3365">
        <v>767316</v>
      </c>
      <c r="AC3365">
        <v>1881798</v>
      </c>
      <c r="AF3365">
        <v>78976984</v>
      </c>
      <c r="AG3365">
        <v>29693488</v>
      </c>
      <c r="AH3365">
        <v>134507</v>
      </c>
      <c r="AI3365">
        <v>3012172</v>
      </c>
      <c r="AJ3365">
        <v>3146679</v>
      </c>
      <c r="AK3365">
        <v>7057739</v>
      </c>
      <c r="AL3365">
        <v>6054103</v>
      </c>
      <c r="AM3365">
        <v>100836384</v>
      </c>
      <c r="AN3365">
        <v>37589688</v>
      </c>
      <c r="AO3365">
        <v>12454715</v>
      </c>
    </row>
    <row r="3366" spans="1:52">
      <c r="A3366">
        <v>1994</v>
      </c>
      <c r="B3366">
        <v>214041</v>
      </c>
      <c r="C3366" t="s">
        <v>552</v>
      </c>
      <c r="D3366" t="s">
        <v>455</v>
      </c>
      <c r="E3366">
        <f t="shared" si="52"/>
        <v>0</v>
      </c>
      <c r="F3366">
        <f>IF(ISNA(VLOOKUP(B3366,criteria!$U$2:$U$174,1,0)),0,1)</f>
        <v>1</v>
      </c>
      <c r="G3366" t="s">
        <v>636</v>
      </c>
      <c r="H3366" t="s">
        <v>636</v>
      </c>
      <c r="N3366">
        <v>175510302</v>
      </c>
      <c r="O3366" t="s">
        <v>130</v>
      </c>
      <c r="V3366">
        <v>30555940</v>
      </c>
      <c r="Z3366">
        <v>4121409</v>
      </c>
      <c r="AA3366">
        <v>34172280</v>
      </c>
      <c r="AB3366">
        <v>1344054</v>
      </c>
      <c r="AC3366">
        <v>1804454</v>
      </c>
      <c r="AF3366">
        <v>84651720</v>
      </c>
      <c r="AG3366">
        <v>30982180</v>
      </c>
      <c r="AH3366">
        <v>145274</v>
      </c>
      <c r="AI3366">
        <v>4274201</v>
      </c>
      <c r="AJ3366">
        <v>4419475</v>
      </c>
      <c r="AK3366">
        <v>7495309</v>
      </c>
      <c r="AL3366">
        <v>6054689</v>
      </c>
      <c r="AM3366">
        <v>85317368</v>
      </c>
      <c r="AN3366">
        <v>39145396</v>
      </c>
      <c r="AO3366">
        <v>12483986</v>
      </c>
    </row>
    <row r="3367" spans="1:52">
      <c r="A3367">
        <v>1995</v>
      </c>
      <c r="B3367">
        <v>214041</v>
      </c>
      <c r="C3367" t="s">
        <v>552</v>
      </c>
      <c r="D3367" t="s">
        <v>455</v>
      </c>
      <c r="E3367">
        <f t="shared" si="52"/>
        <v>0</v>
      </c>
      <c r="F3367">
        <f>IF(ISNA(VLOOKUP(B3367,criteria!$U$2:$U$174,1,0)),0,1)</f>
        <v>1</v>
      </c>
      <c r="G3367" t="s">
        <v>636</v>
      </c>
      <c r="H3367" t="s">
        <v>636</v>
      </c>
      <c r="N3367">
        <v>175510302</v>
      </c>
      <c r="O3367" t="s">
        <v>130</v>
      </c>
      <c r="V3367">
        <v>30820844</v>
      </c>
      <c r="Y3367">
        <v>15000</v>
      </c>
      <c r="Z3367">
        <v>4394768</v>
      </c>
      <c r="AA3367">
        <v>35852728</v>
      </c>
      <c r="AB3367">
        <v>826939</v>
      </c>
      <c r="AC3367">
        <v>2860457</v>
      </c>
      <c r="AF3367">
        <v>89315824</v>
      </c>
      <c r="AG3367">
        <v>32052744</v>
      </c>
      <c r="AH3367">
        <v>124192</v>
      </c>
      <c r="AI3367">
        <v>4456121</v>
      </c>
      <c r="AJ3367">
        <v>4580313</v>
      </c>
      <c r="AK3367">
        <v>8205970</v>
      </c>
      <c r="AL3367">
        <v>5647636</v>
      </c>
      <c r="AM3367">
        <v>88170696</v>
      </c>
      <c r="AN3367">
        <v>40431624</v>
      </c>
      <c r="AO3367">
        <v>12823941</v>
      </c>
    </row>
    <row r="3368" spans="1:52">
      <c r="A3368">
        <v>1996</v>
      </c>
      <c r="B3368">
        <v>214041</v>
      </c>
      <c r="C3368" t="s">
        <v>552</v>
      </c>
      <c r="D3368" t="s">
        <v>455</v>
      </c>
      <c r="E3368">
        <f t="shared" si="52"/>
        <v>0</v>
      </c>
      <c r="F3368">
        <f>IF(ISNA(VLOOKUP(B3368,criteria!$U$2:$U$174,1,0)),0,1)</f>
        <v>1</v>
      </c>
      <c r="G3368" t="s">
        <v>636</v>
      </c>
      <c r="H3368" t="s">
        <v>636</v>
      </c>
      <c r="N3368">
        <v>175510302</v>
      </c>
      <c r="O3368" t="s">
        <v>130</v>
      </c>
      <c r="V3368">
        <v>31270560</v>
      </c>
      <c r="Z3368">
        <v>4218155</v>
      </c>
      <c r="AA3368">
        <v>35794608</v>
      </c>
      <c r="AB3368">
        <v>1132131</v>
      </c>
      <c r="AC3368">
        <v>2350992</v>
      </c>
      <c r="AF3368">
        <v>89633816</v>
      </c>
      <c r="AG3368">
        <v>31850384</v>
      </c>
      <c r="AH3368">
        <v>227063</v>
      </c>
      <c r="AI3368">
        <v>4176911</v>
      </c>
      <c r="AJ3368">
        <v>4403974</v>
      </c>
      <c r="AK3368">
        <v>8565885</v>
      </c>
      <c r="AL3368">
        <v>5956290</v>
      </c>
      <c r="AM3368">
        <v>88608600</v>
      </c>
      <c r="AN3368">
        <v>40925764</v>
      </c>
      <c r="AO3368">
        <v>12128117</v>
      </c>
      <c r="AP3368">
        <v>505148</v>
      </c>
      <c r="AQ3368">
        <v>511828</v>
      </c>
      <c r="AT3368">
        <v>752</v>
      </c>
      <c r="AU3368">
        <v>0.69099999999999995</v>
      </c>
    </row>
    <row r="3369" spans="1:52">
      <c r="A3369">
        <v>1997</v>
      </c>
      <c r="B3369">
        <v>214041</v>
      </c>
      <c r="C3369" t="s">
        <v>552</v>
      </c>
      <c r="D3369" t="s">
        <v>455</v>
      </c>
      <c r="E3369">
        <f t="shared" si="52"/>
        <v>0</v>
      </c>
      <c r="F3369">
        <f>IF(ISNA(VLOOKUP(B3369,criteria!$U$2:$U$174,1,0)),0,1)</f>
        <v>1</v>
      </c>
      <c r="G3369" t="s">
        <v>636</v>
      </c>
      <c r="H3369" t="s">
        <v>636</v>
      </c>
      <c r="N3369">
        <v>175510302</v>
      </c>
      <c r="O3369" t="s">
        <v>130</v>
      </c>
      <c r="V3369">
        <v>32578162</v>
      </c>
      <c r="Z3369">
        <v>4693635</v>
      </c>
      <c r="AA3369">
        <v>37253332</v>
      </c>
      <c r="AB3369">
        <v>981314</v>
      </c>
      <c r="AC3369">
        <v>2769537</v>
      </c>
      <c r="AF3369">
        <v>93594752</v>
      </c>
      <c r="AG3369">
        <v>32954248</v>
      </c>
      <c r="AH3369">
        <v>106522</v>
      </c>
      <c r="AI3369">
        <v>4908005</v>
      </c>
      <c r="AJ3369">
        <v>5014527</v>
      </c>
      <c r="AK3369">
        <v>8432281</v>
      </c>
      <c r="AL3369">
        <v>6308600</v>
      </c>
      <c r="AM3369">
        <v>92614064</v>
      </c>
      <c r="AN3369">
        <v>41572632</v>
      </c>
      <c r="AO3369">
        <v>12305843</v>
      </c>
      <c r="AP3369">
        <v>511828</v>
      </c>
      <c r="AQ3369">
        <v>729822</v>
      </c>
      <c r="AT3369">
        <v>654</v>
      </c>
      <c r="AU3369">
        <v>0.65300000000000002</v>
      </c>
      <c r="AW3369">
        <v>0.19816700000000001</v>
      </c>
      <c r="AX3369">
        <v>0.59057199999999999</v>
      </c>
      <c r="AY3369">
        <v>7.5076400000000001E-2</v>
      </c>
      <c r="AZ3369">
        <v>43425</v>
      </c>
    </row>
    <row r="3370" spans="1:52">
      <c r="A3370">
        <v>1998</v>
      </c>
      <c r="B3370">
        <v>214041</v>
      </c>
      <c r="C3370" t="s">
        <v>552</v>
      </c>
      <c r="D3370" t="s">
        <v>455</v>
      </c>
      <c r="E3370">
        <f t="shared" si="52"/>
        <v>0</v>
      </c>
      <c r="F3370">
        <f>IF(ISNA(VLOOKUP(B3370,criteria!$U$2:$U$174,1,0)),0,1)</f>
        <v>1</v>
      </c>
      <c r="G3370" t="s">
        <v>636</v>
      </c>
      <c r="H3370" t="s">
        <v>636</v>
      </c>
      <c r="N3370">
        <v>175510302</v>
      </c>
      <c r="O3370" t="s">
        <v>130</v>
      </c>
      <c r="V3370">
        <v>32323228</v>
      </c>
      <c r="Y3370">
        <v>1548</v>
      </c>
      <c r="Z3370">
        <v>6096072</v>
      </c>
      <c r="AA3370">
        <v>37417972</v>
      </c>
      <c r="AB3370">
        <v>1004314</v>
      </c>
      <c r="AC3370">
        <v>2548833</v>
      </c>
      <c r="AF3370">
        <v>95219216</v>
      </c>
      <c r="AG3370">
        <v>33320394</v>
      </c>
      <c r="AH3370">
        <v>174566</v>
      </c>
      <c r="AI3370">
        <v>4938297</v>
      </c>
      <c r="AJ3370">
        <v>5112863</v>
      </c>
      <c r="AK3370">
        <v>8983989</v>
      </c>
      <c r="AL3370">
        <v>6410789</v>
      </c>
      <c r="AM3370">
        <v>96821576</v>
      </c>
      <c r="AN3370">
        <v>41339928</v>
      </c>
      <c r="AO3370">
        <v>13928014</v>
      </c>
      <c r="AP3370">
        <v>729822</v>
      </c>
      <c r="AQ3370">
        <v>789394</v>
      </c>
      <c r="AT3370">
        <v>610</v>
      </c>
      <c r="AU3370">
        <v>0.64500000000000002</v>
      </c>
      <c r="AW3370">
        <v>0.184558</v>
      </c>
      <c r="AX3370">
        <v>0.58133800000000002</v>
      </c>
      <c r="AY3370">
        <v>7.1428599999999995E-2</v>
      </c>
      <c r="AZ3370">
        <v>44841.5</v>
      </c>
    </row>
    <row r="3371" spans="1:52">
      <c r="A3371">
        <v>1999</v>
      </c>
      <c r="B3371">
        <v>214041</v>
      </c>
      <c r="C3371" t="s">
        <v>552</v>
      </c>
      <c r="D3371" t="s">
        <v>455</v>
      </c>
      <c r="E3371">
        <f t="shared" si="52"/>
        <v>0</v>
      </c>
      <c r="F3371">
        <f>IF(ISNA(VLOOKUP(B3371,criteria!$U$2:$U$174,1,0)),0,1)</f>
        <v>1</v>
      </c>
      <c r="G3371" t="s">
        <v>636</v>
      </c>
      <c r="H3371" t="s">
        <v>636</v>
      </c>
      <c r="N3371">
        <v>175510302</v>
      </c>
      <c r="O3371" t="s">
        <v>130</v>
      </c>
      <c r="V3371">
        <v>32531952</v>
      </c>
      <c r="Y3371">
        <v>3588</v>
      </c>
      <c r="Z3371">
        <v>6307054</v>
      </c>
      <c r="AA3371">
        <v>37661456</v>
      </c>
      <c r="AB3371">
        <v>1085232</v>
      </c>
      <c r="AC3371">
        <v>2748229</v>
      </c>
      <c r="AF3371">
        <v>97323792</v>
      </c>
      <c r="AG3371">
        <v>34961796</v>
      </c>
      <c r="AH3371">
        <v>289277</v>
      </c>
      <c r="AI3371">
        <v>5085777</v>
      </c>
      <c r="AJ3371">
        <v>5375054</v>
      </c>
      <c r="AK3371">
        <v>7961893</v>
      </c>
      <c r="AL3371">
        <v>6699589</v>
      </c>
      <c r="AM3371">
        <v>97974400</v>
      </c>
      <c r="AN3371">
        <v>43502208</v>
      </c>
      <c r="AO3371">
        <v>13833891</v>
      </c>
      <c r="AP3371">
        <v>789394</v>
      </c>
      <c r="AQ3371">
        <v>825983</v>
      </c>
      <c r="AT3371">
        <v>749</v>
      </c>
      <c r="AU3371">
        <v>0.65200000000000002</v>
      </c>
      <c r="AW3371">
        <v>0.15765399999999999</v>
      </c>
      <c r="AX3371">
        <v>0.58948999999999996</v>
      </c>
      <c r="AY3371">
        <v>6.4356399999999994E-2</v>
      </c>
      <c r="AZ3371">
        <v>46872.5</v>
      </c>
    </row>
    <row r="3372" spans="1:52">
      <c r="A3372">
        <v>2000</v>
      </c>
      <c r="B3372">
        <v>214041</v>
      </c>
      <c r="C3372" t="s">
        <v>552</v>
      </c>
      <c r="D3372" t="s">
        <v>455</v>
      </c>
      <c r="E3372">
        <f t="shared" si="52"/>
        <v>0</v>
      </c>
      <c r="F3372">
        <f>IF(ISNA(VLOOKUP(B3372,criteria!$U$2:$U$174,1,0)),0,1)</f>
        <v>1</v>
      </c>
      <c r="G3372" t="s">
        <v>636</v>
      </c>
      <c r="H3372" t="s">
        <v>636</v>
      </c>
      <c r="N3372">
        <v>175510302</v>
      </c>
      <c r="O3372" t="s">
        <v>130</v>
      </c>
      <c r="V3372">
        <v>38925068</v>
      </c>
      <c r="Y3372">
        <v>1160</v>
      </c>
      <c r="Z3372">
        <v>6781638</v>
      </c>
      <c r="AA3372">
        <v>40003792</v>
      </c>
      <c r="AB3372">
        <v>1227849</v>
      </c>
      <c r="AC3372">
        <v>3079144</v>
      </c>
      <c r="AF3372">
        <v>108076608</v>
      </c>
      <c r="AG3372">
        <v>37608012</v>
      </c>
      <c r="AH3372">
        <v>317714</v>
      </c>
      <c r="AI3372">
        <v>4556367</v>
      </c>
      <c r="AJ3372">
        <v>4874081</v>
      </c>
      <c r="AK3372">
        <v>8309804</v>
      </c>
      <c r="AL3372">
        <v>6690798</v>
      </c>
      <c r="AM3372">
        <v>104946968</v>
      </c>
      <c r="AN3372">
        <v>46052828</v>
      </c>
      <c r="AO3372">
        <v>13878951</v>
      </c>
      <c r="AP3372">
        <v>825983</v>
      </c>
      <c r="AQ3372">
        <v>794254</v>
      </c>
      <c r="AT3372">
        <v>758</v>
      </c>
      <c r="AU3372">
        <v>0.65500000000000003</v>
      </c>
      <c r="AW3372">
        <v>0.13451099999999999</v>
      </c>
      <c r="AX3372">
        <v>0.59782599999999997</v>
      </c>
      <c r="AY3372">
        <v>4.9592400000000002E-2</v>
      </c>
      <c r="AZ3372">
        <v>51821</v>
      </c>
    </row>
    <row r="3373" spans="1:52">
      <c r="A3373">
        <v>2001</v>
      </c>
      <c r="B3373">
        <v>214041</v>
      </c>
      <c r="C3373" t="s">
        <v>552</v>
      </c>
      <c r="D3373" t="s">
        <v>455</v>
      </c>
      <c r="E3373">
        <f t="shared" si="52"/>
        <v>1</v>
      </c>
      <c r="F3373">
        <f>IF(ISNA(VLOOKUP(B3373,criteria!$U$2:$U$174,1,0)),0,1)</f>
        <v>1</v>
      </c>
      <c r="G3373">
        <v>0.67447821310875133</v>
      </c>
      <c r="H3373">
        <v>0.34500542888165037</v>
      </c>
      <c r="I3373">
        <v>5462</v>
      </c>
      <c r="J3373">
        <v>3684</v>
      </c>
      <c r="K3373">
        <v>1245</v>
      </c>
      <c r="L3373">
        <v>26</v>
      </c>
      <c r="M3373">
        <v>1271</v>
      </c>
      <c r="N3373">
        <v>175510302</v>
      </c>
      <c r="O3373" t="s">
        <v>130</v>
      </c>
      <c r="V3373">
        <v>33383696</v>
      </c>
      <c r="W3373">
        <v>32211954</v>
      </c>
      <c r="Y3373">
        <v>138022</v>
      </c>
      <c r="Z3373">
        <v>6710462</v>
      </c>
      <c r="AA3373">
        <v>40645480</v>
      </c>
      <c r="AB3373">
        <v>1081698</v>
      </c>
      <c r="AC3373">
        <v>1411648</v>
      </c>
      <c r="AD3373">
        <v>63336968</v>
      </c>
      <c r="AE3373">
        <v>38122960</v>
      </c>
      <c r="AF3373">
        <v>103885376</v>
      </c>
      <c r="AG3373">
        <v>43749032</v>
      </c>
      <c r="AH3373">
        <v>345387.97</v>
      </c>
      <c r="AI3373">
        <v>5601530.5</v>
      </c>
      <c r="AJ3373">
        <v>5946918.5</v>
      </c>
      <c r="AK3373">
        <v>9636449</v>
      </c>
      <c r="AL3373">
        <v>8071811.5</v>
      </c>
      <c r="AM3373">
        <v>100097720</v>
      </c>
      <c r="AN3373">
        <v>51476740</v>
      </c>
      <c r="AO3373">
        <v>14775249</v>
      </c>
      <c r="AR3373">
        <v>103885376</v>
      </c>
      <c r="AS3373">
        <v>100097720</v>
      </c>
      <c r="AT3373">
        <v>594</v>
      </c>
      <c r="AU3373">
        <v>0.60699999999999998</v>
      </c>
      <c r="AW3373">
        <v>0.120237</v>
      </c>
      <c r="AX3373">
        <v>0.59264099999999997</v>
      </c>
      <c r="AY3373">
        <v>4.0735899999999998E-2</v>
      </c>
      <c r="AZ3373">
        <v>54984</v>
      </c>
    </row>
    <row r="3374" spans="1:52">
      <c r="A3374">
        <v>2002</v>
      </c>
      <c r="B3374">
        <v>214041</v>
      </c>
      <c r="C3374" t="s">
        <v>552</v>
      </c>
      <c r="D3374" t="s">
        <v>455</v>
      </c>
      <c r="E3374">
        <f t="shared" si="52"/>
        <v>1</v>
      </c>
      <c r="F3374">
        <f>IF(ISNA(VLOOKUP(B3374,criteria!$U$2:$U$174,1,0)),0,1)</f>
        <v>1</v>
      </c>
      <c r="G3374">
        <v>0.63033726532646617</v>
      </c>
      <c r="H3374">
        <v>0.34080126515550868</v>
      </c>
      <c r="I3374">
        <v>6019</v>
      </c>
      <c r="J3374">
        <v>3794</v>
      </c>
      <c r="K3374">
        <v>1270</v>
      </c>
      <c r="L3374">
        <v>23</v>
      </c>
      <c r="M3374">
        <v>1293</v>
      </c>
      <c r="N3374" t="s">
        <v>525</v>
      </c>
      <c r="O3374" t="s">
        <v>130</v>
      </c>
      <c r="V3374">
        <v>38064340</v>
      </c>
      <c r="W3374">
        <v>36523360</v>
      </c>
      <c r="Y3374">
        <v>315660</v>
      </c>
      <c r="Z3374">
        <v>7577536</v>
      </c>
      <c r="AA3374">
        <v>40348320</v>
      </c>
      <c r="AB3374">
        <v>1369206</v>
      </c>
      <c r="AC3374">
        <v>1578406</v>
      </c>
      <c r="AD3374">
        <v>70635424</v>
      </c>
      <c r="AE3374">
        <v>36448276</v>
      </c>
      <c r="AF3374">
        <v>108704360</v>
      </c>
      <c r="AG3374">
        <v>45472036</v>
      </c>
      <c r="AH3374">
        <v>294121.15999999997</v>
      </c>
      <c r="AI3374">
        <v>6990541.5</v>
      </c>
      <c r="AJ3374">
        <v>7284662.5</v>
      </c>
      <c r="AK3374">
        <v>9118836</v>
      </c>
      <c r="AL3374">
        <v>8461727</v>
      </c>
      <c r="AM3374">
        <v>105005776</v>
      </c>
      <c r="AN3374">
        <v>52998480</v>
      </c>
      <c r="AO3374">
        <v>16439733</v>
      </c>
      <c r="AR3374">
        <v>108704360</v>
      </c>
      <c r="AS3374">
        <v>105005776</v>
      </c>
      <c r="AT3374">
        <v>703</v>
      </c>
      <c r="AU3374">
        <v>0.65800000000000003</v>
      </c>
      <c r="AW3374">
        <v>0.12046999999999999</v>
      </c>
      <c r="AX3374">
        <v>0.58896499999999996</v>
      </c>
      <c r="AY3374">
        <v>4.1789100000000003E-2</v>
      </c>
      <c r="AZ3374">
        <v>54574</v>
      </c>
    </row>
    <row r="3375" spans="1:52">
      <c r="A3375">
        <v>2003</v>
      </c>
      <c r="B3375">
        <v>214041</v>
      </c>
      <c r="C3375" t="s">
        <v>552</v>
      </c>
      <c r="D3375" t="s">
        <v>455</v>
      </c>
      <c r="E3375">
        <f t="shared" si="52"/>
        <v>1</v>
      </c>
      <c r="F3375">
        <f>IF(ISNA(VLOOKUP(B3375,criteria!$U$2:$U$174,1,0)),0,1)</f>
        <v>1</v>
      </c>
      <c r="G3375">
        <v>0.60897539005951429</v>
      </c>
      <c r="H3375">
        <v>0.35736925515055468</v>
      </c>
      <c r="I3375">
        <v>6217</v>
      </c>
      <c r="J3375">
        <v>3786</v>
      </c>
      <c r="K3375">
        <v>1334</v>
      </c>
      <c r="L3375">
        <v>19</v>
      </c>
      <c r="M3375">
        <v>1353</v>
      </c>
      <c r="V3375">
        <v>40875592</v>
      </c>
      <c r="W3375">
        <v>39323964</v>
      </c>
      <c r="Y3375">
        <v>333003</v>
      </c>
      <c r="Z3375">
        <v>7919362</v>
      </c>
      <c r="AA3375">
        <v>38945320</v>
      </c>
      <c r="AB3375">
        <v>2645587</v>
      </c>
      <c r="AC3375">
        <v>1269905</v>
      </c>
      <c r="AD3375">
        <v>74647536</v>
      </c>
      <c r="AE3375">
        <v>36324564</v>
      </c>
      <c r="AF3375">
        <v>113316560</v>
      </c>
      <c r="AG3375">
        <v>47111336</v>
      </c>
      <c r="AH3375">
        <v>427291.19</v>
      </c>
      <c r="AI3375">
        <v>6972514.5</v>
      </c>
      <c r="AJ3375">
        <v>7399805.5</v>
      </c>
      <c r="AK3375">
        <v>9789902</v>
      </c>
      <c r="AL3375">
        <v>9383642</v>
      </c>
      <c r="AM3375">
        <v>110981376</v>
      </c>
      <c r="AN3375">
        <v>53688476</v>
      </c>
      <c r="AO3375">
        <v>19209596</v>
      </c>
      <c r="AR3375">
        <v>113316560</v>
      </c>
      <c r="AS3375">
        <v>110981376</v>
      </c>
      <c r="AT3375">
        <v>671</v>
      </c>
      <c r="AU3375">
        <v>0.60499999999999998</v>
      </c>
      <c r="AW3375">
        <v>0.12722700000000001</v>
      </c>
      <c r="AX3375">
        <v>0.57643</v>
      </c>
      <c r="AY3375">
        <v>4.5326699999999998E-2</v>
      </c>
      <c r="AZ3375">
        <v>54795</v>
      </c>
    </row>
    <row r="3376" spans="1:52">
      <c r="A3376">
        <v>2004</v>
      </c>
      <c r="B3376">
        <v>214041</v>
      </c>
      <c r="C3376" t="s">
        <v>552</v>
      </c>
      <c r="D3376" t="s">
        <v>455</v>
      </c>
      <c r="E3376">
        <f t="shared" si="52"/>
        <v>1</v>
      </c>
      <c r="F3376">
        <f>IF(ISNA(VLOOKUP(B3376,criteria!$U$2:$U$174,1,0)),0,1)</f>
        <v>1</v>
      </c>
      <c r="G3376">
        <v>0.60330706227785502</v>
      </c>
      <c r="H3376">
        <v>0.36116803278688525</v>
      </c>
      <c r="I3376">
        <v>6471</v>
      </c>
      <c r="J3376">
        <v>3904</v>
      </c>
      <c r="K3376">
        <v>1396</v>
      </c>
      <c r="L3376">
        <v>14</v>
      </c>
      <c r="M3376">
        <v>1410</v>
      </c>
      <c r="V3376">
        <v>50825848</v>
      </c>
      <c r="W3376">
        <v>41374168</v>
      </c>
      <c r="Y3376">
        <v>277035</v>
      </c>
      <c r="Z3376">
        <v>8172735</v>
      </c>
      <c r="AA3376">
        <v>42384340</v>
      </c>
      <c r="AB3376">
        <v>1325665</v>
      </c>
      <c r="AC3376">
        <v>1240994</v>
      </c>
      <c r="AD3376">
        <v>78583896</v>
      </c>
      <c r="AE3376">
        <v>38618620</v>
      </c>
      <c r="AF3376">
        <v>121271800</v>
      </c>
      <c r="AG3376">
        <v>46054304</v>
      </c>
      <c r="AH3376">
        <v>443939.38</v>
      </c>
      <c r="AI3376">
        <v>6118658</v>
      </c>
      <c r="AJ3376">
        <v>6562597.5</v>
      </c>
      <c r="AK3376">
        <v>10123935</v>
      </c>
      <c r="AL3376">
        <v>9331466</v>
      </c>
      <c r="AM3376">
        <v>111855488</v>
      </c>
      <c r="AN3376">
        <v>53909184</v>
      </c>
      <c r="AO3376">
        <v>18923452</v>
      </c>
      <c r="AP3376">
        <v>11370256</v>
      </c>
      <c r="AQ3376">
        <v>11849088</v>
      </c>
      <c r="AR3376">
        <v>121271800</v>
      </c>
      <c r="AS3376">
        <v>111855488</v>
      </c>
      <c r="AT3376">
        <v>768</v>
      </c>
      <c r="AU3376">
        <v>0.62</v>
      </c>
      <c r="AW3376">
        <v>0.114119</v>
      </c>
      <c r="AX3376">
        <v>0.56157199999999996</v>
      </c>
      <c r="AY3376">
        <v>3.8136799999999998E-2</v>
      </c>
      <c r="AZ3376">
        <v>56011</v>
      </c>
    </row>
    <row r="3377" spans="1:52">
      <c r="A3377">
        <v>2005</v>
      </c>
      <c r="B3377">
        <v>214041</v>
      </c>
      <c r="C3377" t="s">
        <v>464</v>
      </c>
      <c r="D3377" t="s">
        <v>455</v>
      </c>
      <c r="E3377">
        <f t="shared" si="52"/>
        <v>1</v>
      </c>
      <c r="F3377">
        <f>IF(ISNA(VLOOKUP(B3377,criteria!$U$2:$U$174,1,0)),0,1)</f>
        <v>1</v>
      </c>
      <c r="G3377">
        <v>0.55434274130672068</v>
      </c>
      <c r="H3377">
        <v>0.37130801687763715</v>
      </c>
      <c r="I3377">
        <v>6413</v>
      </c>
      <c r="J3377">
        <v>3555</v>
      </c>
      <c r="K3377">
        <v>1306</v>
      </c>
      <c r="L3377">
        <v>14</v>
      </c>
      <c r="M3377">
        <v>1320</v>
      </c>
      <c r="N3377" t="s">
        <v>525</v>
      </c>
      <c r="O3377" t="s">
        <v>130</v>
      </c>
      <c r="P3377" t="s">
        <v>50</v>
      </c>
      <c r="Q3377" t="s">
        <v>52</v>
      </c>
      <c r="V3377">
        <v>51547008</v>
      </c>
      <c r="W3377">
        <v>41992520</v>
      </c>
      <c r="Y3377">
        <v>235407</v>
      </c>
      <c r="Z3377">
        <v>8100551</v>
      </c>
      <c r="AA3377">
        <v>46237184</v>
      </c>
      <c r="AB3377">
        <v>1383099</v>
      </c>
      <c r="AC3377">
        <v>1666843</v>
      </c>
      <c r="AD3377">
        <v>80032920</v>
      </c>
      <c r="AE3377">
        <v>42637896</v>
      </c>
      <c r="AF3377">
        <v>124572512</v>
      </c>
      <c r="AG3377">
        <v>49195576</v>
      </c>
      <c r="AH3377">
        <v>574879.43999999994</v>
      </c>
      <c r="AI3377">
        <v>6673223.5</v>
      </c>
      <c r="AJ3377">
        <v>7248103</v>
      </c>
      <c r="AK3377">
        <v>10873794</v>
      </c>
      <c r="AL3377">
        <v>9545204</v>
      </c>
      <c r="AM3377">
        <v>116836192</v>
      </c>
      <c r="AN3377">
        <v>54583036</v>
      </c>
      <c r="AO3377">
        <v>21411852</v>
      </c>
      <c r="AP3377">
        <v>11849088</v>
      </c>
      <c r="AQ3377">
        <v>13096931</v>
      </c>
      <c r="AR3377">
        <v>124572512</v>
      </c>
      <c r="AS3377">
        <v>116836192</v>
      </c>
      <c r="AT3377">
        <v>799</v>
      </c>
      <c r="AU3377">
        <v>0.63200000000000001</v>
      </c>
      <c r="AW3377">
        <v>0.119462</v>
      </c>
      <c r="AX3377">
        <v>0.56674100000000005</v>
      </c>
      <c r="AY3377">
        <v>3.7016300000000002E-2</v>
      </c>
      <c r="AZ3377">
        <v>58181</v>
      </c>
    </row>
    <row r="3378" spans="1:52">
      <c r="A3378">
        <v>2006</v>
      </c>
      <c r="B3378">
        <v>214041</v>
      </c>
      <c r="C3378" t="s">
        <v>464</v>
      </c>
      <c r="D3378" t="s">
        <v>455</v>
      </c>
      <c r="E3378">
        <f t="shared" si="52"/>
        <v>1</v>
      </c>
      <c r="F3378">
        <f>IF(ISNA(VLOOKUP(B3378,criteria!$U$2:$U$174,1,0)),0,1)</f>
        <v>1</v>
      </c>
      <c r="G3378">
        <v>0.55924877030854081</v>
      </c>
      <c r="H3378">
        <v>0.36327292110874199</v>
      </c>
      <c r="I3378">
        <v>6709</v>
      </c>
      <c r="J3378">
        <v>3752</v>
      </c>
      <c r="K3378">
        <v>562</v>
      </c>
      <c r="L3378">
        <v>801</v>
      </c>
      <c r="M3378">
        <v>1363</v>
      </c>
      <c r="V3378">
        <v>54063552</v>
      </c>
      <c r="W3378">
        <v>44827576</v>
      </c>
      <c r="Y3378">
        <v>28964</v>
      </c>
      <c r="Z3378">
        <v>7827306</v>
      </c>
      <c r="AA3378">
        <v>47213928</v>
      </c>
      <c r="AB3378">
        <v>2499734</v>
      </c>
      <c r="AC3378">
        <v>1513309</v>
      </c>
      <c r="AD3378">
        <v>83986888</v>
      </c>
      <c r="AE3378">
        <v>46272308</v>
      </c>
      <c r="AF3378">
        <v>134018472</v>
      </c>
      <c r="AG3378">
        <v>53435828</v>
      </c>
      <c r="AH3378">
        <v>630085.18999999994</v>
      </c>
      <c r="AI3378">
        <v>6069958</v>
      </c>
      <c r="AJ3378">
        <v>6700043</v>
      </c>
      <c r="AK3378">
        <v>11521031</v>
      </c>
      <c r="AL3378">
        <v>10798624</v>
      </c>
      <c r="AM3378">
        <v>126192544</v>
      </c>
      <c r="AN3378">
        <v>57704708</v>
      </c>
      <c r="AO3378">
        <v>23251168</v>
      </c>
      <c r="AP3378">
        <v>13096931</v>
      </c>
      <c r="AQ3378">
        <v>14934237</v>
      </c>
      <c r="AR3378">
        <v>134018472</v>
      </c>
      <c r="AS3378">
        <v>126192544</v>
      </c>
      <c r="AT3378">
        <v>839</v>
      </c>
      <c r="AU3378">
        <v>0.67400000000000004</v>
      </c>
      <c r="AW3378">
        <v>0.13662099999999999</v>
      </c>
      <c r="AX3378">
        <v>0.57681400000000005</v>
      </c>
      <c r="AY3378">
        <v>4.4501100000000002E-2</v>
      </c>
      <c r="AZ3378">
        <v>59702</v>
      </c>
    </row>
    <row r="3379" spans="1:52">
      <c r="A3379">
        <v>2007</v>
      </c>
      <c r="B3379">
        <v>214041</v>
      </c>
      <c r="C3379" t="s">
        <v>464</v>
      </c>
      <c r="D3379" t="s">
        <v>455</v>
      </c>
      <c r="E3379">
        <f t="shared" si="52"/>
        <v>1</v>
      </c>
      <c r="F3379">
        <f>IF(ISNA(VLOOKUP(B3379,criteria!$U$2:$U$174,1,0)),0,1)</f>
        <v>1</v>
      </c>
      <c r="G3379">
        <v>0.56819872080916256</v>
      </c>
      <c r="H3379">
        <v>0.35209424083769636</v>
      </c>
      <c r="I3379">
        <v>6723</v>
      </c>
      <c r="J3379">
        <v>3820</v>
      </c>
      <c r="K3379">
        <v>1326</v>
      </c>
      <c r="L3379">
        <v>19</v>
      </c>
      <c r="M3379">
        <v>1345</v>
      </c>
      <c r="N3379" t="s">
        <v>525</v>
      </c>
      <c r="O3379" t="s">
        <v>130</v>
      </c>
      <c r="P3379" t="s">
        <v>50</v>
      </c>
      <c r="Q3379" t="s">
        <v>52</v>
      </c>
      <c r="V3379">
        <v>55859288</v>
      </c>
      <c r="W3379">
        <v>46504848</v>
      </c>
      <c r="Y3379">
        <v>595939</v>
      </c>
      <c r="Z3379">
        <v>8577783</v>
      </c>
      <c r="AA3379">
        <v>48706756</v>
      </c>
      <c r="AB3379">
        <v>1656301</v>
      </c>
      <c r="AC3379">
        <v>1752226</v>
      </c>
      <c r="AD3379">
        <v>86285168</v>
      </c>
      <c r="AE3379">
        <v>48016344</v>
      </c>
      <c r="AF3379">
        <v>137043328</v>
      </c>
      <c r="AG3379">
        <v>53370256</v>
      </c>
      <c r="AH3379">
        <v>746615</v>
      </c>
      <c r="AI3379">
        <v>5827432</v>
      </c>
      <c r="AJ3379">
        <v>6574047</v>
      </c>
      <c r="AK3379">
        <v>13313654</v>
      </c>
      <c r="AL3379">
        <v>11725902</v>
      </c>
      <c r="AM3379">
        <v>132012488</v>
      </c>
      <c r="AN3379">
        <v>60406856</v>
      </c>
      <c r="AO3379">
        <v>23125570</v>
      </c>
      <c r="AP3379">
        <v>14934237</v>
      </c>
      <c r="AQ3379">
        <v>15993097</v>
      </c>
      <c r="AR3379">
        <v>137043328</v>
      </c>
      <c r="AS3379">
        <v>132012488</v>
      </c>
      <c r="AT3379">
        <v>784</v>
      </c>
      <c r="AU3379">
        <v>0.61699999999999999</v>
      </c>
      <c r="AW3379">
        <v>0.140849</v>
      </c>
      <c r="AX3379">
        <v>0.57464199999999999</v>
      </c>
      <c r="AY3379">
        <v>5.0885600000000003E-2</v>
      </c>
      <c r="AZ3379">
        <v>59170</v>
      </c>
    </row>
    <row r="3380" spans="1:52">
      <c r="A3380">
        <v>2008</v>
      </c>
      <c r="B3380">
        <v>214041</v>
      </c>
      <c r="C3380" t="s">
        <v>464</v>
      </c>
      <c r="D3380" t="s">
        <v>455</v>
      </c>
      <c r="E3380">
        <f t="shared" si="52"/>
        <v>1</v>
      </c>
      <c r="F3380">
        <f>IF(ISNA(VLOOKUP(B3380,criteria!$U$2:$U$174,1,0)),0,1)</f>
        <v>1</v>
      </c>
      <c r="G3380">
        <v>0.54985797578113316</v>
      </c>
      <c r="H3380">
        <v>0.35970636215334423</v>
      </c>
      <c r="I3380">
        <v>6689</v>
      </c>
      <c r="J3380">
        <v>3678</v>
      </c>
      <c r="K3380">
        <v>1311</v>
      </c>
      <c r="L3380">
        <v>12</v>
      </c>
      <c r="M3380">
        <v>1323</v>
      </c>
      <c r="N3380" t="s">
        <v>525</v>
      </c>
      <c r="O3380" t="s">
        <v>130</v>
      </c>
      <c r="P3380" t="s">
        <v>50</v>
      </c>
      <c r="Q3380" t="s">
        <v>52</v>
      </c>
      <c r="V3380">
        <v>57973604</v>
      </c>
      <c r="W3380">
        <v>49871708</v>
      </c>
      <c r="Y3380">
        <v>585148</v>
      </c>
      <c r="Z3380">
        <v>8300977</v>
      </c>
      <c r="AA3380">
        <v>45504900</v>
      </c>
      <c r="AB3380">
        <v>1309744</v>
      </c>
      <c r="AC3380">
        <v>1764216</v>
      </c>
      <c r="AD3380">
        <v>87833240</v>
      </c>
      <c r="AE3380">
        <v>45822500</v>
      </c>
      <c r="AF3380">
        <v>136432880</v>
      </c>
      <c r="AG3380">
        <v>55034000</v>
      </c>
      <c r="AH3380">
        <v>554023.43999999994</v>
      </c>
      <c r="AI3380">
        <v>5499744.5</v>
      </c>
      <c r="AJ3380">
        <v>6053768</v>
      </c>
      <c r="AK3380">
        <v>13308566</v>
      </c>
      <c r="AL3380">
        <v>12195317</v>
      </c>
      <c r="AM3380">
        <v>136936976</v>
      </c>
      <c r="AN3380">
        <v>61009652</v>
      </c>
      <c r="AO3380">
        <v>24726782</v>
      </c>
      <c r="AP3380">
        <v>15993097</v>
      </c>
      <c r="AQ3380">
        <v>14208871</v>
      </c>
      <c r="AR3380">
        <v>136432880</v>
      </c>
      <c r="AS3380">
        <v>136936976</v>
      </c>
      <c r="AT3380">
        <v>818</v>
      </c>
      <c r="AU3380">
        <v>0.61299999999999999</v>
      </c>
      <c r="AW3380">
        <v>0.14662</v>
      </c>
      <c r="AX3380">
        <v>0.57371700000000003</v>
      </c>
      <c r="AY3380">
        <v>5.6204200000000003E-2</v>
      </c>
      <c r="AZ3380">
        <v>63356</v>
      </c>
    </row>
    <row r="3381" spans="1:52">
      <c r="A3381">
        <v>2009</v>
      </c>
      <c r="B3381">
        <v>214041</v>
      </c>
      <c r="C3381" t="s">
        <v>464</v>
      </c>
      <c r="D3381" t="s">
        <v>455</v>
      </c>
      <c r="E3381">
        <f t="shared" si="52"/>
        <v>1</v>
      </c>
      <c r="F3381">
        <f>IF(ISNA(VLOOKUP(B3381,criteria!$U$2:$U$174,1,0)),0,1)</f>
        <v>1</v>
      </c>
      <c r="G3381">
        <v>0.53155641485982597</v>
      </c>
      <c r="H3381">
        <v>0.34632372044686932</v>
      </c>
      <c r="I3381">
        <v>7241</v>
      </c>
      <c r="J3381">
        <v>3849</v>
      </c>
      <c r="K3381">
        <v>1317</v>
      </c>
      <c r="L3381">
        <v>16</v>
      </c>
      <c r="M3381">
        <v>1333</v>
      </c>
      <c r="N3381" t="s">
        <v>525</v>
      </c>
      <c r="O3381" t="s">
        <v>130</v>
      </c>
      <c r="P3381" t="s">
        <v>50</v>
      </c>
      <c r="Q3381" t="s">
        <v>52</v>
      </c>
      <c r="R3381">
        <v>-76.353300000000004</v>
      </c>
      <c r="S3381">
        <v>39.996499999999997</v>
      </c>
      <c r="V3381">
        <v>61903296</v>
      </c>
      <c r="W3381">
        <v>50820772</v>
      </c>
      <c r="Y3381">
        <v>306622</v>
      </c>
      <c r="Z3381">
        <v>11915613</v>
      </c>
      <c r="AA3381">
        <v>41771372</v>
      </c>
      <c r="AB3381">
        <v>1090551</v>
      </c>
      <c r="AC3381">
        <v>6330081</v>
      </c>
      <c r="AD3381">
        <v>89382064</v>
      </c>
      <c r="AE3381">
        <v>50321232</v>
      </c>
      <c r="AF3381">
        <v>140750960</v>
      </c>
      <c r="AG3381">
        <v>56630332</v>
      </c>
      <c r="AH3381">
        <v>366343</v>
      </c>
      <c r="AI3381">
        <v>4087309</v>
      </c>
      <c r="AJ3381">
        <v>4453652</v>
      </c>
      <c r="AK3381">
        <v>13488952</v>
      </c>
      <c r="AL3381">
        <v>12874901</v>
      </c>
      <c r="AM3381">
        <v>136638976</v>
      </c>
      <c r="AN3381">
        <v>62251448</v>
      </c>
      <c r="AO3381">
        <v>26226436</v>
      </c>
      <c r="AP3381">
        <v>14208871</v>
      </c>
      <c r="AQ3381">
        <v>16760537</v>
      </c>
      <c r="AR3381">
        <v>140750960</v>
      </c>
      <c r="AS3381">
        <v>136638976</v>
      </c>
      <c r="AT3381">
        <v>851</v>
      </c>
      <c r="AU3381">
        <v>0.61</v>
      </c>
      <c r="AW3381">
        <v>0.15282399999999999</v>
      </c>
      <c r="AX3381">
        <v>0.56376199999999999</v>
      </c>
      <c r="AY3381">
        <v>5.4945099999999997E-2</v>
      </c>
      <c r="AZ3381">
        <v>64581</v>
      </c>
    </row>
    <row r="3382" spans="1:52">
      <c r="A3382">
        <v>2010</v>
      </c>
      <c r="B3382">
        <v>214041</v>
      </c>
      <c r="C3382" t="s">
        <v>464</v>
      </c>
      <c r="D3382" t="s">
        <v>455</v>
      </c>
      <c r="E3382">
        <f t="shared" si="52"/>
        <v>1</v>
      </c>
      <c r="F3382">
        <f>IF(ISNA(VLOOKUP(B3382,criteria!$U$2:$U$174,1,0)),0,1)</f>
        <v>1</v>
      </c>
      <c r="G3382">
        <v>0.57734503565551287</v>
      </c>
      <c r="H3382">
        <v>0.31401425178147269</v>
      </c>
      <c r="I3382">
        <v>7292</v>
      </c>
      <c r="J3382">
        <v>4210</v>
      </c>
      <c r="K3382">
        <v>1315</v>
      </c>
      <c r="L3382">
        <v>7</v>
      </c>
      <c r="M3382">
        <v>1322</v>
      </c>
      <c r="V3382">
        <v>67712992</v>
      </c>
      <c r="W3382">
        <v>55808796</v>
      </c>
      <c r="Y3382">
        <v>105991</v>
      </c>
      <c r="Z3382">
        <v>13657910</v>
      </c>
      <c r="AA3382">
        <v>41065900</v>
      </c>
      <c r="AB3382">
        <v>1375968</v>
      </c>
      <c r="AC3382">
        <v>4848085</v>
      </c>
      <c r="AD3382">
        <v>97315456</v>
      </c>
      <c r="AE3382">
        <v>51042700</v>
      </c>
      <c r="AF3382">
        <v>148936096</v>
      </c>
      <c r="AG3382">
        <v>57754836</v>
      </c>
      <c r="AH3382">
        <v>729339</v>
      </c>
      <c r="AI3382">
        <v>3724185</v>
      </c>
      <c r="AJ3382">
        <v>4453524</v>
      </c>
      <c r="AK3382">
        <v>12962783</v>
      </c>
      <c r="AL3382">
        <v>17536984</v>
      </c>
      <c r="AM3382">
        <v>144110320</v>
      </c>
      <c r="AN3382">
        <v>63430760</v>
      </c>
      <c r="AO3382">
        <v>27723152</v>
      </c>
      <c r="AP3382">
        <v>16760537</v>
      </c>
      <c r="AQ3382">
        <v>20469452</v>
      </c>
      <c r="AR3382">
        <v>148936096</v>
      </c>
      <c r="AS3382">
        <v>144110320</v>
      </c>
      <c r="AT3382">
        <v>842</v>
      </c>
      <c r="AU3382">
        <v>0.64500000000000002</v>
      </c>
      <c r="AW3382">
        <v>0.15624199999999999</v>
      </c>
      <c r="AX3382">
        <v>0.567778</v>
      </c>
      <c r="AY3382">
        <v>5.1594099999999997E-2</v>
      </c>
      <c r="AZ3382">
        <v>62493</v>
      </c>
    </row>
    <row r="3383" spans="1:52">
      <c r="A3383">
        <v>2011</v>
      </c>
      <c r="B3383">
        <v>214041</v>
      </c>
      <c r="C3383" t="s">
        <v>464</v>
      </c>
      <c r="D3383" t="s">
        <v>455</v>
      </c>
      <c r="E3383">
        <f t="shared" si="52"/>
        <v>1</v>
      </c>
      <c r="F3383">
        <f>IF(ISNA(VLOOKUP(B3383,criteria!$U$2:$U$174,1,0)),0,1)</f>
        <v>1</v>
      </c>
      <c r="G3383">
        <v>0.57685689704617149</v>
      </c>
      <c r="H3383">
        <v>0.32413621675366644</v>
      </c>
      <c r="I3383">
        <v>6974</v>
      </c>
      <c r="J3383">
        <v>4023</v>
      </c>
      <c r="K3383">
        <v>1290</v>
      </c>
      <c r="L3383">
        <v>14</v>
      </c>
      <c r="M3383">
        <v>1304</v>
      </c>
      <c r="T3383">
        <v>4.8000000000000001E-2</v>
      </c>
      <c r="U3383">
        <v>1955</v>
      </c>
      <c r="V3383">
        <v>71963664</v>
      </c>
      <c r="W3383">
        <v>58309796</v>
      </c>
      <c r="Y3383">
        <v>59081</v>
      </c>
      <c r="Z3383">
        <v>12553568</v>
      </c>
      <c r="AA3383">
        <v>39166344</v>
      </c>
      <c r="AB3383">
        <v>1498883</v>
      </c>
      <c r="AC3383">
        <v>2437131</v>
      </c>
      <c r="AD3383">
        <v>103233216</v>
      </c>
      <c r="AE3383">
        <v>43333248</v>
      </c>
      <c r="AF3383">
        <v>150052320</v>
      </c>
      <c r="AG3383">
        <v>56829528</v>
      </c>
      <c r="AH3383">
        <v>785958</v>
      </c>
      <c r="AI3383">
        <v>3637418</v>
      </c>
      <c r="AJ3383">
        <v>4423376</v>
      </c>
      <c r="AK3383">
        <v>13185072</v>
      </c>
      <c r="AL3383">
        <v>19652352</v>
      </c>
      <c r="AM3383">
        <v>146947888</v>
      </c>
      <c r="AN3383">
        <v>62912348</v>
      </c>
      <c r="AO3383">
        <v>28148706</v>
      </c>
      <c r="AP3383">
        <v>20469452</v>
      </c>
      <c r="AQ3383">
        <v>21902702</v>
      </c>
      <c r="AR3383">
        <v>150052320</v>
      </c>
      <c r="AS3383">
        <v>146947888</v>
      </c>
      <c r="AT3383">
        <v>865</v>
      </c>
      <c r="AU3383">
        <v>0.64500000000000002</v>
      </c>
      <c r="AW3383">
        <v>0.151174</v>
      </c>
      <c r="AX3383">
        <v>0.59020499999999998</v>
      </c>
      <c r="AY3383">
        <v>4.77261E-2</v>
      </c>
      <c r="AZ3383">
        <v>60964.5</v>
      </c>
    </row>
    <row r="3384" spans="1:52">
      <c r="A3384">
        <v>2012</v>
      </c>
      <c r="B3384">
        <v>214041</v>
      </c>
      <c r="C3384" t="s">
        <v>464</v>
      </c>
      <c r="D3384" t="s">
        <v>455</v>
      </c>
      <c r="E3384">
        <f t="shared" si="52"/>
        <v>1</v>
      </c>
      <c r="F3384">
        <f>IF(ISNA(VLOOKUP(B3384,criteria!$U$2:$U$174,1,0)),0,1)</f>
        <v>1</v>
      </c>
      <c r="G3384">
        <v>0.6289572393098275</v>
      </c>
      <c r="H3384">
        <v>0.31440839694656486</v>
      </c>
      <c r="I3384">
        <v>6665</v>
      </c>
      <c r="J3384">
        <v>4192</v>
      </c>
      <c r="K3384">
        <v>1313</v>
      </c>
      <c r="L3384">
        <v>5</v>
      </c>
      <c r="M3384">
        <v>1318</v>
      </c>
      <c r="N3384" t="s">
        <v>525</v>
      </c>
      <c r="O3384" t="s">
        <v>130</v>
      </c>
      <c r="P3384" t="s">
        <v>50</v>
      </c>
      <c r="Q3384" t="s">
        <v>52</v>
      </c>
      <c r="R3384">
        <v>-76.354399999999998</v>
      </c>
      <c r="S3384">
        <v>39.997999999999998</v>
      </c>
      <c r="T3384">
        <v>5.1999999999999998E-2</v>
      </c>
      <c r="U3384">
        <v>1825</v>
      </c>
      <c r="V3384">
        <v>71594360</v>
      </c>
      <c r="W3384">
        <v>57805856</v>
      </c>
      <c r="Y3384">
        <v>161531</v>
      </c>
      <c r="Z3384">
        <v>14138939</v>
      </c>
      <c r="AA3384">
        <v>38551128</v>
      </c>
      <c r="AB3384">
        <v>2022743</v>
      </c>
      <c r="AC3384">
        <v>780535</v>
      </c>
      <c r="AD3384">
        <v>103122296</v>
      </c>
      <c r="AE3384">
        <v>44571984</v>
      </c>
      <c r="AF3384">
        <v>151338832</v>
      </c>
      <c r="AG3384">
        <v>60872672</v>
      </c>
      <c r="AH3384">
        <v>567538</v>
      </c>
      <c r="AI3384">
        <v>4298564</v>
      </c>
      <c r="AJ3384">
        <v>4866102</v>
      </c>
      <c r="AK3384">
        <v>14801216</v>
      </c>
      <c r="AL3384">
        <v>20498200</v>
      </c>
      <c r="AM3384">
        <v>155943408</v>
      </c>
      <c r="AN3384">
        <v>65431484</v>
      </c>
      <c r="AO3384">
        <v>29912426</v>
      </c>
      <c r="AP3384">
        <v>21902702</v>
      </c>
      <c r="AQ3384">
        <v>25915038</v>
      </c>
      <c r="AR3384">
        <v>151338832</v>
      </c>
      <c r="AS3384">
        <v>155943408</v>
      </c>
      <c r="AT3384">
        <v>806</v>
      </c>
      <c r="AU3384">
        <v>0.60799999999999998</v>
      </c>
      <c r="AW3384">
        <v>0.155561</v>
      </c>
      <c r="AX3384">
        <v>0.5736</v>
      </c>
      <c r="AY3384">
        <v>4.86445E-2</v>
      </c>
      <c r="AZ3384">
        <v>58986</v>
      </c>
    </row>
    <row r="3385" spans="1:52">
      <c r="A3385">
        <v>2013</v>
      </c>
      <c r="B3385">
        <v>214041</v>
      </c>
      <c r="C3385" t="s">
        <v>464</v>
      </c>
      <c r="D3385" t="s">
        <v>455</v>
      </c>
      <c r="E3385">
        <f t="shared" si="52"/>
        <v>1</v>
      </c>
      <c r="F3385">
        <f>IF(ISNA(VLOOKUP(B3385,criteria!$U$2:$U$174,1,0)),0,1)</f>
        <v>1</v>
      </c>
      <c r="G3385">
        <v>0.71860678276810264</v>
      </c>
      <c r="H3385">
        <v>0.33137755102040817</v>
      </c>
      <c r="I3385">
        <v>5455</v>
      </c>
      <c r="J3385">
        <v>3920</v>
      </c>
      <c r="K3385">
        <v>1284</v>
      </c>
      <c r="L3385">
        <v>15</v>
      </c>
      <c r="M3385">
        <v>1299</v>
      </c>
      <c r="T3385">
        <v>5.5E-2</v>
      </c>
      <c r="U3385">
        <v>2134</v>
      </c>
      <c r="V3385">
        <v>71683952</v>
      </c>
      <c r="W3385">
        <v>57242388</v>
      </c>
      <c r="Y3385">
        <v>315378</v>
      </c>
      <c r="Z3385">
        <v>13539718</v>
      </c>
      <c r="AA3385">
        <v>39227752</v>
      </c>
      <c r="AB3385">
        <v>2696916</v>
      </c>
      <c r="AC3385">
        <v>1148661</v>
      </c>
      <c r="AD3385">
        <v>105175200</v>
      </c>
      <c r="AE3385">
        <v>46072464</v>
      </c>
      <c r="AF3385">
        <v>152864080</v>
      </c>
      <c r="AG3385">
        <v>62037180</v>
      </c>
      <c r="AH3385">
        <v>747629</v>
      </c>
      <c r="AI3385">
        <v>4261948</v>
      </c>
      <c r="AJ3385">
        <v>5009577</v>
      </c>
      <c r="AK3385">
        <v>16423859</v>
      </c>
      <c r="AL3385">
        <v>20545502</v>
      </c>
      <c r="AM3385">
        <v>158886544</v>
      </c>
      <c r="AN3385">
        <v>64683096</v>
      </c>
      <c r="AO3385">
        <v>31988678</v>
      </c>
      <c r="AP3385">
        <v>25915038</v>
      </c>
      <c r="AQ3385">
        <v>30430606</v>
      </c>
      <c r="AR3385">
        <v>152864080</v>
      </c>
      <c r="AS3385">
        <v>158886544</v>
      </c>
      <c r="AT3385">
        <v>841</v>
      </c>
      <c r="AU3385">
        <v>0.64100000000000001</v>
      </c>
      <c r="AW3385">
        <v>0.16413700000000001</v>
      </c>
      <c r="AX3385">
        <v>0.56624600000000003</v>
      </c>
      <c r="AY3385">
        <v>4.7337299999999999E-2</v>
      </c>
      <c r="AZ3385">
        <v>58043</v>
      </c>
    </row>
    <row r="3386" spans="1:52">
      <c r="A3386">
        <v>2014</v>
      </c>
      <c r="B3386">
        <v>214041</v>
      </c>
      <c r="C3386" t="s">
        <v>464</v>
      </c>
      <c r="D3386" t="s">
        <v>455</v>
      </c>
      <c r="E3386">
        <f t="shared" si="52"/>
        <v>1</v>
      </c>
      <c r="F3386">
        <f>IF(ISNA(VLOOKUP(B3386,criteria!$U$2:$U$174,1,0)),0,1)</f>
        <v>1</v>
      </c>
      <c r="G3386">
        <v>0.6870957309184994</v>
      </c>
      <c r="H3386">
        <v>0.31936926335608379</v>
      </c>
      <c r="I3386">
        <v>6184</v>
      </c>
      <c r="J3386">
        <v>4249</v>
      </c>
      <c r="K3386">
        <v>1346</v>
      </c>
      <c r="L3386">
        <v>11</v>
      </c>
      <c r="M3386">
        <v>1357</v>
      </c>
      <c r="T3386">
        <v>5.8000000000000003E-2</v>
      </c>
      <c r="U3386">
        <v>2292</v>
      </c>
      <c r="V3386">
        <v>76774128</v>
      </c>
      <c r="W3386">
        <v>61634888</v>
      </c>
      <c r="Y3386">
        <v>129299</v>
      </c>
      <c r="Z3386">
        <v>13621901</v>
      </c>
      <c r="AA3386">
        <v>37546764</v>
      </c>
      <c r="AB3386">
        <v>2592705</v>
      </c>
      <c r="AC3386">
        <v>1091763</v>
      </c>
      <c r="AD3386">
        <v>106078040</v>
      </c>
      <c r="AE3386">
        <v>44437048</v>
      </c>
      <c r="AF3386">
        <v>151948256</v>
      </c>
      <c r="AG3386">
        <v>65483776</v>
      </c>
      <c r="AH3386">
        <v>854860</v>
      </c>
      <c r="AI3386">
        <v>3820703</v>
      </c>
      <c r="AJ3386">
        <v>4675563</v>
      </c>
      <c r="AK3386">
        <v>16409912</v>
      </c>
      <c r="AL3386">
        <v>21645972</v>
      </c>
      <c r="AM3386">
        <v>163901856</v>
      </c>
      <c r="AN3386">
        <v>66116900</v>
      </c>
      <c r="AO3386">
        <v>34992608</v>
      </c>
      <c r="AP3386">
        <v>30430606</v>
      </c>
      <c r="AQ3386">
        <v>31002724</v>
      </c>
      <c r="AR3386">
        <v>151948256</v>
      </c>
      <c r="AS3386">
        <v>163901856</v>
      </c>
      <c r="AT3386">
        <v>815</v>
      </c>
      <c r="AU3386">
        <v>0.61899999999999999</v>
      </c>
      <c r="AW3386">
        <v>0.150259</v>
      </c>
      <c r="AX3386">
        <v>0.57567500000000005</v>
      </c>
      <c r="AY3386">
        <v>3.6542100000000001E-2</v>
      </c>
      <c r="AZ3386">
        <v>58549</v>
      </c>
    </row>
    <row r="3387" spans="1:52">
      <c r="A3387">
        <v>2015</v>
      </c>
      <c r="B3387">
        <v>214041</v>
      </c>
      <c r="C3387" t="s">
        <v>464</v>
      </c>
      <c r="D3387" t="s">
        <v>455</v>
      </c>
      <c r="E3387">
        <f t="shared" si="52"/>
        <v>1</v>
      </c>
      <c r="F3387">
        <f>IF(ISNA(VLOOKUP(B3387,criteria!$U$2:$U$174,1,0)),0,1)</f>
        <v>1</v>
      </c>
      <c r="G3387">
        <v>0.73054683627953076</v>
      </c>
      <c r="H3387">
        <v>0.30212573496155587</v>
      </c>
      <c r="I3387">
        <v>6053</v>
      </c>
      <c r="J3387">
        <v>4422</v>
      </c>
      <c r="K3387">
        <v>1327</v>
      </c>
      <c r="L3387">
        <v>9</v>
      </c>
      <c r="M3387">
        <v>1336</v>
      </c>
      <c r="T3387">
        <v>5.1999999999999998E-2</v>
      </c>
      <c r="U3387">
        <v>2417</v>
      </c>
      <c r="V3387">
        <v>80384576</v>
      </c>
      <c r="W3387">
        <v>65418040</v>
      </c>
      <c r="Y3387">
        <v>317017</v>
      </c>
      <c r="Z3387">
        <v>14224658</v>
      </c>
      <c r="AA3387">
        <v>39915128</v>
      </c>
      <c r="AB3387">
        <v>8066960</v>
      </c>
      <c r="AC3387">
        <v>1804675</v>
      </c>
      <c r="AD3387">
        <v>109719384</v>
      </c>
      <c r="AE3387">
        <v>52377216</v>
      </c>
      <c r="AF3387">
        <v>164601456</v>
      </c>
      <c r="AG3387">
        <v>63515068</v>
      </c>
      <c r="AH3387">
        <v>806174</v>
      </c>
      <c r="AI3387">
        <v>4018036</v>
      </c>
      <c r="AJ3387">
        <v>4824210</v>
      </c>
      <c r="AK3387">
        <v>16644072</v>
      </c>
      <c r="AL3387">
        <v>19968316</v>
      </c>
      <c r="AM3387">
        <v>158608160</v>
      </c>
      <c r="AN3387">
        <v>64465656</v>
      </c>
      <c r="AO3387">
        <v>37665540</v>
      </c>
      <c r="AP3387">
        <v>31002724</v>
      </c>
      <c r="AQ3387">
        <v>30004028</v>
      </c>
      <c r="AR3387">
        <v>164601456</v>
      </c>
      <c r="AS3387">
        <v>158608160</v>
      </c>
      <c r="AT3387">
        <v>801</v>
      </c>
      <c r="AU3387">
        <v>0.60899999999999999</v>
      </c>
      <c r="AW3387">
        <v>0.145787</v>
      </c>
      <c r="AX3387">
        <v>0.57724699999999995</v>
      </c>
      <c r="AY3387">
        <v>3.8483099999999999E-2</v>
      </c>
      <c r="AZ3387">
        <v>61547</v>
      </c>
    </row>
    <row r="3388" spans="1:52">
      <c r="A3388">
        <v>2016</v>
      </c>
      <c r="B3388">
        <v>214041</v>
      </c>
      <c r="C3388" t="s">
        <v>464</v>
      </c>
      <c r="D3388" t="s">
        <v>455</v>
      </c>
      <c r="E3388">
        <f t="shared" si="52"/>
        <v>1</v>
      </c>
      <c r="F3388">
        <f>IF(ISNA(VLOOKUP(B3388,criteria!$U$2:$U$174,1,0)),0,1)</f>
        <v>1</v>
      </c>
      <c r="G3388">
        <v>0.69479667686926105</v>
      </c>
      <c r="H3388">
        <v>0.27816236626809315</v>
      </c>
      <c r="I3388">
        <v>6861</v>
      </c>
      <c r="J3388">
        <v>4767</v>
      </c>
      <c r="K3388">
        <v>1309</v>
      </c>
      <c r="L3388">
        <v>17</v>
      </c>
      <c r="M3388">
        <v>1326</v>
      </c>
      <c r="T3388">
        <v>6.7000000000000004E-2</v>
      </c>
      <c r="U3388">
        <v>2352</v>
      </c>
      <c r="V3388">
        <v>82253536</v>
      </c>
      <c r="W3388">
        <v>67660688</v>
      </c>
      <c r="Y3388">
        <v>112771</v>
      </c>
      <c r="Z3388">
        <v>12544527</v>
      </c>
      <c r="AA3388">
        <v>39054808</v>
      </c>
      <c r="AB3388">
        <v>5694551</v>
      </c>
      <c r="AC3388">
        <v>2111386</v>
      </c>
      <c r="AD3388">
        <v>107117424</v>
      </c>
      <c r="AE3388">
        <v>50460480</v>
      </c>
      <c r="AF3388">
        <v>160513104</v>
      </c>
      <c r="AG3388">
        <v>68087648</v>
      </c>
      <c r="AH3388">
        <v>855767</v>
      </c>
      <c r="AI3388">
        <v>4588058</v>
      </c>
      <c r="AJ3388">
        <v>5443825</v>
      </c>
      <c r="AK3388">
        <v>15803208</v>
      </c>
      <c r="AL3388">
        <v>21645312</v>
      </c>
      <c r="AM3388">
        <v>164309056</v>
      </c>
      <c r="AN3388">
        <v>66617320</v>
      </c>
      <c r="AO3388">
        <v>38016872</v>
      </c>
      <c r="AP3388">
        <v>30004028</v>
      </c>
      <c r="AQ3388">
        <v>35971212</v>
      </c>
      <c r="AR3388">
        <v>160513104</v>
      </c>
      <c r="AS3388">
        <v>164309056</v>
      </c>
      <c r="AT3388">
        <v>794</v>
      </c>
      <c r="AU3388">
        <v>0.61599999999999999</v>
      </c>
      <c r="AW3388">
        <v>0.15560099999999999</v>
      </c>
      <c r="AX3388">
        <v>0.56829499999999999</v>
      </c>
      <c r="AY3388">
        <v>4.5042400000000003E-2</v>
      </c>
      <c r="AZ3388">
        <v>66601</v>
      </c>
    </row>
    <row r="3389" spans="1:52">
      <c r="A3389">
        <v>2017</v>
      </c>
      <c r="B3389">
        <v>214041</v>
      </c>
      <c r="C3389" t="s">
        <v>464</v>
      </c>
      <c r="D3389" t="s">
        <v>455</v>
      </c>
      <c r="E3389">
        <f t="shared" si="52"/>
        <v>1</v>
      </c>
      <c r="F3389">
        <f>IF(ISNA(VLOOKUP(B3389,criteria!$U$2:$U$174,1,0)),0,1)</f>
        <v>1</v>
      </c>
      <c r="G3389">
        <v>0.7948640937077639</v>
      </c>
      <c r="H3389">
        <v>0.25524277347440016</v>
      </c>
      <c r="I3389">
        <v>6659</v>
      </c>
      <c r="J3389">
        <v>5293</v>
      </c>
      <c r="K3389">
        <v>1342</v>
      </c>
      <c r="L3389">
        <v>9</v>
      </c>
      <c r="M3389">
        <v>1351</v>
      </c>
      <c r="T3389">
        <v>6.4000000000000001E-2</v>
      </c>
      <c r="U3389">
        <v>2347</v>
      </c>
      <c r="V3389">
        <v>83274424</v>
      </c>
      <c r="W3389">
        <v>67754688</v>
      </c>
      <c r="Y3389">
        <v>268228</v>
      </c>
      <c r="Z3389">
        <v>14877252</v>
      </c>
      <c r="AA3389">
        <v>40832984</v>
      </c>
      <c r="AB3389">
        <v>4077763</v>
      </c>
      <c r="AC3389">
        <v>2116157</v>
      </c>
      <c r="AD3389">
        <v>109837808</v>
      </c>
      <c r="AE3389">
        <v>50858840</v>
      </c>
      <c r="AF3389">
        <v>163026016</v>
      </c>
      <c r="AG3389">
        <v>59016240</v>
      </c>
      <c r="AH3389">
        <v>1119436</v>
      </c>
      <c r="AI3389">
        <v>4978013</v>
      </c>
      <c r="AJ3389">
        <v>6097449</v>
      </c>
      <c r="AK3389">
        <v>11760219</v>
      </c>
      <c r="AL3389">
        <v>18784960</v>
      </c>
      <c r="AM3389">
        <v>170209360</v>
      </c>
      <c r="AN3389">
        <v>66425632</v>
      </c>
      <c r="AO3389">
        <v>40833696</v>
      </c>
      <c r="AP3389">
        <v>35971212</v>
      </c>
      <c r="AQ3389">
        <v>42219328</v>
      </c>
      <c r="AR3389">
        <v>163026016</v>
      </c>
      <c r="AS3389">
        <v>170209360</v>
      </c>
    </row>
    <row r="3390" spans="1:52">
      <c r="A3390">
        <v>1990</v>
      </c>
      <c r="B3390">
        <v>214689</v>
      </c>
      <c r="C3390" t="s">
        <v>597</v>
      </c>
      <c r="D3390" t="s">
        <v>455</v>
      </c>
      <c r="E3390">
        <f t="shared" si="52"/>
        <v>0</v>
      </c>
      <c r="F3390">
        <f>IF(ISNA(VLOOKUP(B3390,criteria!$U$2:$U$174,1,0)),0,1)</f>
        <v>1</v>
      </c>
      <c r="G3390" t="s">
        <v>636</v>
      </c>
      <c r="H3390" t="s">
        <v>636</v>
      </c>
      <c r="N3390">
        <v>166013760</v>
      </c>
      <c r="O3390" t="s">
        <v>130</v>
      </c>
      <c r="V3390">
        <v>10204850</v>
      </c>
      <c r="Z3390">
        <v>1289664</v>
      </c>
      <c r="AA3390">
        <v>2207840</v>
      </c>
      <c r="AB3390">
        <v>615554</v>
      </c>
      <c r="AC3390">
        <v>293708</v>
      </c>
      <c r="AF3390">
        <v>18376424</v>
      </c>
      <c r="AG3390">
        <v>5363659</v>
      </c>
      <c r="AH3390">
        <v>35800</v>
      </c>
      <c r="AJ3390">
        <v>35800</v>
      </c>
      <c r="AK3390">
        <v>1237955</v>
      </c>
      <c r="AL3390">
        <v>1617989</v>
      </c>
      <c r="AM3390">
        <v>18376424</v>
      </c>
      <c r="AN3390">
        <v>7211385</v>
      </c>
      <c r="AO3390">
        <v>2174543</v>
      </c>
    </row>
    <row r="3391" spans="1:52">
      <c r="A3391">
        <v>1991</v>
      </c>
      <c r="B3391">
        <v>214689</v>
      </c>
      <c r="C3391" t="s">
        <v>597</v>
      </c>
      <c r="D3391" t="s">
        <v>455</v>
      </c>
      <c r="E3391">
        <f t="shared" si="52"/>
        <v>0</v>
      </c>
      <c r="F3391">
        <f>IF(ISNA(VLOOKUP(B3391,criteria!$U$2:$U$174,1,0)),0,1)</f>
        <v>1</v>
      </c>
      <c r="G3391" t="s">
        <v>636</v>
      </c>
      <c r="H3391" t="s">
        <v>636</v>
      </c>
      <c r="N3391">
        <v>166013760</v>
      </c>
      <c r="O3391" t="s">
        <v>130</v>
      </c>
      <c r="V3391">
        <v>10971859</v>
      </c>
      <c r="Z3391">
        <v>1439457</v>
      </c>
      <c r="AA3391">
        <v>2324043</v>
      </c>
      <c r="AB3391">
        <v>350421</v>
      </c>
      <c r="AC3391">
        <v>348712</v>
      </c>
      <c r="AF3391">
        <v>18866308</v>
      </c>
      <c r="AG3391">
        <v>5329986</v>
      </c>
      <c r="AH3391">
        <v>15712</v>
      </c>
      <c r="AJ3391">
        <v>15712</v>
      </c>
      <c r="AK3391">
        <v>2160360</v>
      </c>
      <c r="AL3391">
        <v>1755786</v>
      </c>
      <c r="AM3391">
        <v>18866308</v>
      </c>
      <c r="AN3391">
        <v>7861747</v>
      </c>
      <c r="AO3391">
        <v>2289856</v>
      </c>
    </row>
    <row r="3392" spans="1:52">
      <c r="A3392">
        <v>1992</v>
      </c>
      <c r="B3392">
        <v>214689</v>
      </c>
      <c r="C3392" t="s">
        <v>597</v>
      </c>
      <c r="D3392" t="s">
        <v>455</v>
      </c>
      <c r="E3392">
        <f t="shared" si="52"/>
        <v>0</v>
      </c>
      <c r="F3392">
        <f>IF(ISNA(VLOOKUP(B3392,criteria!$U$2:$U$174,1,0)),0,1)</f>
        <v>1</v>
      </c>
      <c r="G3392" t="s">
        <v>636</v>
      </c>
      <c r="H3392" t="s">
        <v>636</v>
      </c>
      <c r="N3392">
        <v>166013760</v>
      </c>
      <c r="O3392" t="s">
        <v>130</v>
      </c>
      <c r="V3392">
        <v>11497741</v>
      </c>
      <c r="Z3392">
        <v>1610101</v>
      </c>
      <c r="AA3392">
        <v>2440778</v>
      </c>
      <c r="AB3392">
        <v>1255191</v>
      </c>
      <c r="AC3392">
        <v>351480</v>
      </c>
      <c r="AF3392">
        <v>21237656</v>
      </c>
      <c r="AG3392">
        <v>5649054</v>
      </c>
      <c r="AH3392">
        <v>213</v>
      </c>
      <c r="AJ3392">
        <v>213</v>
      </c>
      <c r="AK3392">
        <v>3371659</v>
      </c>
      <c r="AL3392">
        <v>1750801</v>
      </c>
      <c r="AM3392">
        <v>21237656</v>
      </c>
      <c r="AN3392">
        <v>8345350</v>
      </c>
      <c r="AO3392">
        <v>2469277</v>
      </c>
    </row>
    <row r="3393" spans="1:52">
      <c r="A3393">
        <v>1993</v>
      </c>
      <c r="B3393">
        <v>214689</v>
      </c>
      <c r="C3393" t="s">
        <v>593</v>
      </c>
      <c r="D3393" t="s">
        <v>455</v>
      </c>
      <c r="E3393">
        <f t="shared" si="52"/>
        <v>0</v>
      </c>
      <c r="F3393">
        <f>IF(ISNA(VLOOKUP(B3393,criteria!$U$2:$U$174,1,0)),0,1)</f>
        <v>1</v>
      </c>
      <c r="G3393" t="s">
        <v>636</v>
      </c>
      <c r="H3393" t="s">
        <v>636</v>
      </c>
      <c r="N3393">
        <v>166013760</v>
      </c>
      <c r="O3393" t="s">
        <v>130</v>
      </c>
      <c r="V3393">
        <v>11909473</v>
      </c>
      <c r="Z3393">
        <v>1554387</v>
      </c>
      <c r="AA3393">
        <v>1613093</v>
      </c>
      <c r="AB3393">
        <v>462233</v>
      </c>
      <c r="AC3393">
        <v>198579</v>
      </c>
      <c r="AF3393">
        <v>18817014</v>
      </c>
      <c r="AG3393">
        <v>5636172</v>
      </c>
      <c r="AH3393">
        <v>5165</v>
      </c>
      <c r="AJ3393">
        <v>5165</v>
      </c>
      <c r="AK3393">
        <v>2312004</v>
      </c>
      <c r="AL3393">
        <v>1772714</v>
      </c>
      <c r="AM3393">
        <v>18817014</v>
      </c>
      <c r="AN3393">
        <v>8136051</v>
      </c>
      <c r="AO3393">
        <v>2228367</v>
      </c>
    </row>
    <row r="3394" spans="1:52">
      <c r="A3394">
        <v>1994</v>
      </c>
      <c r="B3394">
        <v>214689</v>
      </c>
      <c r="C3394" t="s">
        <v>593</v>
      </c>
      <c r="D3394" t="s">
        <v>455</v>
      </c>
      <c r="E3394">
        <f t="shared" ref="E3394:E3457" si="53">IF(M3394&gt;999,1,0)</f>
        <v>0</v>
      </c>
      <c r="F3394">
        <f>IF(ISNA(VLOOKUP(B3394,criteria!$U$2:$U$174,1,0)),0,1)</f>
        <v>1</v>
      </c>
      <c r="G3394" t="s">
        <v>636</v>
      </c>
      <c r="H3394" t="s">
        <v>636</v>
      </c>
      <c r="N3394">
        <v>166013760</v>
      </c>
      <c r="O3394" t="s">
        <v>130</v>
      </c>
      <c r="V3394">
        <v>12108186</v>
      </c>
      <c r="Z3394">
        <v>1436197</v>
      </c>
      <c r="AA3394">
        <v>2745567</v>
      </c>
      <c r="AB3394">
        <v>755304</v>
      </c>
      <c r="AC3394">
        <v>252955</v>
      </c>
      <c r="AF3394">
        <v>20464628</v>
      </c>
      <c r="AG3394">
        <v>6152551</v>
      </c>
      <c r="AK3394">
        <v>2677836</v>
      </c>
      <c r="AL3394">
        <v>1995587</v>
      </c>
      <c r="AM3394">
        <v>20461120</v>
      </c>
      <c r="AN3394">
        <v>8666534</v>
      </c>
      <c r="AO3394">
        <v>2374807</v>
      </c>
    </row>
    <row r="3395" spans="1:52">
      <c r="A3395">
        <v>1995</v>
      </c>
      <c r="B3395">
        <v>214689</v>
      </c>
      <c r="C3395" t="s">
        <v>593</v>
      </c>
      <c r="D3395" t="s">
        <v>455</v>
      </c>
      <c r="E3395">
        <f t="shared" si="53"/>
        <v>0</v>
      </c>
      <c r="F3395">
        <f>IF(ISNA(VLOOKUP(B3395,criteria!$U$2:$U$174,1,0)),0,1)</f>
        <v>1</v>
      </c>
      <c r="G3395" t="s">
        <v>636</v>
      </c>
      <c r="H3395" t="s">
        <v>636</v>
      </c>
      <c r="N3395">
        <v>166013760</v>
      </c>
      <c r="O3395" t="s">
        <v>130</v>
      </c>
      <c r="V3395">
        <v>15261597</v>
      </c>
      <c r="Z3395">
        <v>1663676</v>
      </c>
      <c r="AA3395">
        <v>698884</v>
      </c>
      <c r="AB3395">
        <v>798002</v>
      </c>
      <c r="AC3395">
        <v>276519</v>
      </c>
      <c r="AF3395">
        <v>22354676</v>
      </c>
      <c r="AG3395">
        <v>7143412</v>
      </c>
      <c r="AH3395">
        <v>48582</v>
      </c>
      <c r="AJ3395">
        <v>48582</v>
      </c>
      <c r="AK3395">
        <v>2968642</v>
      </c>
      <c r="AL3395">
        <v>2261588</v>
      </c>
      <c r="AM3395">
        <v>22354676</v>
      </c>
      <c r="AN3395">
        <v>9717372</v>
      </c>
      <c r="AO3395">
        <v>2786819</v>
      </c>
    </row>
    <row r="3396" spans="1:52">
      <c r="A3396">
        <v>1996</v>
      </c>
      <c r="B3396">
        <v>214689</v>
      </c>
      <c r="C3396" t="s">
        <v>593</v>
      </c>
      <c r="D3396" t="s">
        <v>455</v>
      </c>
      <c r="E3396">
        <f t="shared" si="53"/>
        <v>0</v>
      </c>
      <c r="F3396">
        <f>IF(ISNA(VLOOKUP(B3396,criteria!$U$2:$U$174,1,0)),0,1)</f>
        <v>1</v>
      </c>
      <c r="G3396" t="s">
        <v>636</v>
      </c>
      <c r="H3396" t="s">
        <v>636</v>
      </c>
      <c r="N3396">
        <v>166013760</v>
      </c>
      <c r="O3396" t="s">
        <v>130</v>
      </c>
      <c r="V3396">
        <v>18700702</v>
      </c>
      <c r="Z3396">
        <v>2077757</v>
      </c>
      <c r="AA3396">
        <v>1268309</v>
      </c>
      <c r="AB3396">
        <v>872450</v>
      </c>
      <c r="AC3396">
        <v>340051</v>
      </c>
      <c r="AF3396">
        <v>27793996</v>
      </c>
      <c r="AG3396">
        <v>8404454</v>
      </c>
      <c r="AH3396">
        <v>141191</v>
      </c>
      <c r="AJ3396">
        <v>141191</v>
      </c>
      <c r="AK3396">
        <v>3828176</v>
      </c>
      <c r="AL3396">
        <v>2992663</v>
      </c>
      <c r="AM3396">
        <v>27748996</v>
      </c>
      <c r="AN3396">
        <v>11204502</v>
      </c>
      <c r="AO3396">
        <v>3079802</v>
      </c>
      <c r="AT3396">
        <v>569</v>
      </c>
      <c r="AU3396">
        <v>0.61099999999999999</v>
      </c>
    </row>
    <row r="3397" spans="1:52">
      <c r="A3397">
        <v>1997</v>
      </c>
      <c r="B3397">
        <v>214689</v>
      </c>
      <c r="C3397" t="s">
        <v>592</v>
      </c>
      <c r="D3397" t="s">
        <v>455</v>
      </c>
      <c r="E3397">
        <f t="shared" si="53"/>
        <v>0</v>
      </c>
      <c r="F3397">
        <f>IF(ISNA(VLOOKUP(B3397,criteria!$U$2:$U$174,1,0)),0,1)</f>
        <v>1</v>
      </c>
      <c r="G3397" t="s">
        <v>636</v>
      </c>
      <c r="H3397" t="s">
        <v>636</v>
      </c>
      <c r="N3397">
        <v>166013760</v>
      </c>
      <c r="O3397" t="s">
        <v>130</v>
      </c>
      <c r="V3397">
        <v>21326284</v>
      </c>
      <c r="Z3397">
        <v>2298284</v>
      </c>
      <c r="AA3397">
        <v>1076703</v>
      </c>
      <c r="AB3397">
        <v>949915</v>
      </c>
      <c r="AC3397">
        <v>320918</v>
      </c>
      <c r="AF3397">
        <v>32331678</v>
      </c>
      <c r="AG3397">
        <v>9979627</v>
      </c>
      <c r="AH3397">
        <v>15107</v>
      </c>
      <c r="AJ3397">
        <v>15107</v>
      </c>
      <c r="AK3397">
        <v>4315414</v>
      </c>
      <c r="AL3397">
        <v>3156709</v>
      </c>
      <c r="AM3397">
        <v>32331678</v>
      </c>
      <c r="AN3397">
        <v>12648802</v>
      </c>
      <c r="AO3397">
        <v>3599053</v>
      </c>
      <c r="AT3397">
        <v>596</v>
      </c>
      <c r="AU3397">
        <v>0.59599999999999997</v>
      </c>
      <c r="AW3397">
        <v>0.15309900000000001</v>
      </c>
      <c r="AX3397">
        <v>0.51732900000000004</v>
      </c>
      <c r="AY3397">
        <v>5.2591300000000001E-2</v>
      </c>
      <c r="AZ3397">
        <v>40198</v>
      </c>
    </row>
    <row r="3398" spans="1:52">
      <c r="A3398">
        <v>1998</v>
      </c>
      <c r="B3398">
        <v>214689</v>
      </c>
      <c r="C3398" t="s">
        <v>553</v>
      </c>
      <c r="D3398" t="s">
        <v>455</v>
      </c>
      <c r="E3398">
        <f t="shared" si="53"/>
        <v>0</v>
      </c>
      <c r="F3398">
        <f>IF(ISNA(VLOOKUP(B3398,criteria!$U$2:$U$174,1,0)),0,1)</f>
        <v>1</v>
      </c>
      <c r="G3398" t="s">
        <v>636</v>
      </c>
      <c r="H3398" t="s">
        <v>636</v>
      </c>
      <c r="N3398">
        <v>166013760</v>
      </c>
      <c r="O3398" t="s">
        <v>130</v>
      </c>
      <c r="V3398">
        <v>23251176</v>
      </c>
      <c r="Z3398">
        <v>2752077</v>
      </c>
      <c r="AA3398">
        <v>1965677</v>
      </c>
      <c r="AB3398">
        <v>1103043</v>
      </c>
      <c r="AC3398">
        <v>374452</v>
      </c>
      <c r="AF3398">
        <v>36749072</v>
      </c>
      <c r="AG3398">
        <v>11159253</v>
      </c>
      <c r="AK3398">
        <v>4725422</v>
      </c>
      <c r="AL3398">
        <v>3738269</v>
      </c>
      <c r="AM3398">
        <v>36749072</v>
      </c>
      <c r="AN3398">
        <v>14135462</v>
      </c>
      <c r="AO3398">
        <v>3887402</v>
      </c>
      <c r="AT3398">
        <v>536</v>
      </c>
      <c r="AU3398">
        <v>0.56399999999999995</v>
      </c>
      <c r="AW3398">
        <v>0.14177100000000001</v>
      </c>
      <c r="AX3398">
        <v>0.50457300000000005</v>
      </c>
      <c r="AY3398">
        <v>4.7784899999999998E-2</v>
      </c>
      <c r="AZ3398">
        <v>42334</v>
      </c>
    </row>
    <row r="3399" spans="1:52">
      <c r="A3399">
        <v>1999</v>
      </c>
      <c r="B3399">
        <v>214689</v>
      </c>
      <c r="C3399" t="s">
        <v>553</v>
      </c>
      <c r="D3399" t="s">
        <v>455</v>
      </c>
      <c r="E3399">
        <f t="shared" si="53"/>
        <v>0</v>
      </c>
      <c r="F3399">
        <f>IF(ISNA(VLOOKUP(B3399,criteria!$U$2:$U$174,1,0)),0,1)</f>
        <v>1</v>
      </c>
      <c r="G3399" t="s">
        <v>636</v>
      </c>
      <c r="H3399" t="s">
        <v>636</v>
      </c>
      <c r="N3399">
        <v>166013760</v>
      </c>
      <c r="O3399" t="s">
        <v>130</v>
      </c>
      <c r="V3399">
        <v>24546176</v>
      </c>
      <c r="Z3399">
        <v>2686833</v>
      </c>
      <c r="AA3399">
        <v>1248506</v>
      </c>
      <c r="AB3399">
        <v>1126562</v>
      </c>
      <c r="AC3399">
        <v>239108</v>
      </c>
      <c r="AF3399">
        <v>37087792</v>
      </c>
      <c r="AG3399">
        <v>12022811</v>
      </c>
      <c r="AH3399">
        <v>126812</v>
      </c>
      <c r="AI3399">
        <v>56665</v>
      </c>
      <c r="AJ3399">
        <v>183477</v>
      </c>
      <c r="AK3399">
        <v>4802971</v>
      </c>
      <c r="AL3399">
        <v>3937194</v>
      </c>
      <c r="AM3399">
        <v>37087792</v>
      </c>
      <c r="AN3399">
        <v>15092322</v>
      </c>
      <c r="AO3399">
        <v>4178723</v>
      </c>
      <c r="AT3399">
        <v>566</v>
      </c>
      <c r="AU3399">
        <v>0.60899999999999999</v>
      </c>
      <c r="AW3399">
        <v>0.13823299999999999</v>
      </c>
      <c r="AX3399">
        <v>0.49771900000000002</v>
      </c>
      <c r="AY3399">
        <v>4.90518E-2</v>
      </c>
      <c r="AZ3399">
        <v>44516.5</v>
      </c>
    </row>
    <row r="3400" spans="1:52">
      <c r="A3400">
        <v>2000</v>
      </c>
      <c r="B3400">
        <v>214689</v>
      </c>
      <c r="C3400" t="s">
        <v>553</v>
      </c>
      <c r="D3400" t="s">
        <v>455</v>
      </c>
      <c r="E3400">
        <f t="shared" si="53"/>
        <v>0</v>
      </c>
      <c r="F3400">
        <f>IF(ISNA(VLOOKUP(B3400,criteria!$U$2:$U$174,1,0)),0,1)</f>
        <v>1</v>
      </c>
      <c r="G3400" t="s">
        <v>636</v>
      </c>
      <c r="H3400" t="s">
        <v>636</v>
      </c>
      <c r="N3400">
        <v>166013760</v>
      </c>
      <c r="O3400" t="s">
        <v>130</v>
      </c>
      <c r="V3400">
        <v>26879106</v>
      </c>
      <c r="Z3400">
        <v>2792765</v>
      </c>
      <c r="AA3400">
        <v>1048354</v>
      </c>
      <c r="AB3400">
        <v>1104767</v>
      </c>
      <c r="AC3400">
        <v>238321</v>
      </c>
      <c r="AF3400">
        <v>38480020</v>
      </c>
      <c r="AG3400">
        <v>12165810</v>
      </c>
      <c r="AH3400">
        <v>225124</v>
      </c>
      <c r="AI3400">
        <v>7529</v>
      </c>
      <c r="AJ3400">
        <v>232653</v>
      </c>
      <c r="AK3400">
        <v>4879157</v>
      </c>
      <c r="AL3400">
        <v>4343186</v>
      </c>
      <c r="AM3400">
        <v>38480020</v>
      </c>
      <c r="AN3400">
        <v>16154787</v>
      </c>
      <c r="AO3400">
        <v>4265180</v>
      </c>
      <c r="AT3400">
        <v>735</v>
      </c>
      <c r="AU3400">
        <v>0.56999999999999995</v>
      </c>
      <c r="AW3400">
        <v>0.139601</v>
      </c>
      <c r="AX3400">
        <v>0.48755999999999999</v>
      </c>
      <c r="AY3400">
        <v>5.0918900000000003E-2</v>
      </c>
      <c r="AZ3400">
        <v>47446</v>
      </c>
    </row>
    <row r="3401" spans="1:52">
      <c r="A3401">
        <v>2001</v>
      </c>
      <c r="B3401">
        <v>214689</v>
      </c>
      <c r="C3401" t="s">
        <v>553</v>
      </c>
      <c r="D3401" t="s">
        <v>455</v>
      </c>
      <c r="E3401">
        <f t="shared" si="53"/>
        <v>1</v>
      </c>
      <c r="F3401">
        <f>IF(ISNA(VLOOKUP(B3401,criteria!$U$2:$U$174,1,0)),0,1)</f>
        <v>1</v>
      </c>
      <c r="G3401">
        <v>0.8443579766536965</v>
      </c>
      <c r="H3401">
        <v>0.37327188940092165</v>
      </c>
      <c r="I3401">
        <v>4112</v>
      </c>
      <c r="J3401">
        <v>3472</v>
      </c>
      <c r="K3401">
        <v>1280</v>
      </c>
      <c r="L3401">
        <v>16</v>
      </c>
      <c r="M3401">
        <v>1296</v>
      </c>
      <c r="N3401">
        <v>166013760</v>
      </c>
      <c r="O3401" t="s">
        <v>130</v>
      </c>
      <c r="AT3401">
        <v>868</v>
      </c>
      <c r="AU3401">
        <v>0.59699999999999998</v>
      </c>
      <c r="AW3401">
        <v>0.13894200000000001</v>
      </c>
      <c r="AX3401">
        <v>0.48255399999999998</v>
      </c>
      <c r="AY3401">
        <v>4.8797599999999997E-2</v>
      </c>
      <c r="AZ3401">
        <v>49850</v>
      </c>
    </row>
    <row r="3402" spans="1:52">
      <c r="A3402">
        <v>2002</v>
      </c>
      <c r="B3402">
        <v>214689</v>
      </c>
      <c r="C3402" t="s">
        <v>553</v>
      </c>
      <c r="D3402" t="s">
        <v>455</v>
      </c>
      <c r="E3402">
        <f t="shared" si="53"/>
        <v>1</v>
      </c>
      <c r="F3402">
        <f>IF(ISNA(VLOOKUP(B3402,criteria!$U$2:$U$174,1,0)),0,1)</f>
        <v>1</v>
      </c>
      <c r="G3402">
        <v>0.78923076923076918</v>
      </c>
      <c r="H3402">
        <v>0.37788916736285155</v>
      </c>
      <c r="I3402">
        <v>4550</v>
      </c>
      <c r="J3402">
        <v>3591</v>
      </c>
      <c r="K3402">
        <v>1344</v>
      </c>
      <c r="L3402">
        <v>13</v>
      </c>
      <c r="M3402">
        <v>1357</v>
      </c>
      <c r="N3402" t="s">
        <v>590</v>
      </c>
      <c r="O3402" t="s">
        <v>130</v>
      </c>
      <c r="AT3402">
        <v>845</v>
      </c>
      <c r="AU3402">
        <v>0.60299999999999998</v>
      </c>
      <c r="AW3402">
        <v>0.14199700000000001</v>
      </c>
      <c r="AX3402">
        <v>0.48494100000000001</v>
      </c>
      <c r="AY3402">
        <v>5.1347999999999998E-2</v>
      </c>
      <c r="AZ3402">
        <v>51555.5</v>
      </c>
    </row>
    <row r="3403" spans="1:52">
      <c r="A3403">
        <v>2003</v>
      </c>
      <c r="B3403">
        <v>214689</v>
      </c>
      <c r="C3403" t="s">
        <v>553</v>
      </c>
      <c r="D3403" t="s">
        <v>455</v>
      </c>
      <c r="E3403">
        <f t="shared" si="53"/>
        <v>1</v>
      </c>
      <c r="F3403">
        <f>IF(ISNA(VLOOKUP(B3403,criteria!$U$2:$U$174,1,0)),0,1)</f>
        <v>1</v>
      </c>
      <c r="G3403">
        <v>0.80050159598723214</v>
      </c>
      <c r="H3403">
        <v>0.38621475363144403</v>
      </c>
      <c r="I3403">
        <v>4386</v>
      </c>
      <c r="J3403">
        <v>3511</v>
      </c>
      <c r="K3403">
        <v>1343</v>
      </c>
      <c r="L3403">
        <v>13</v>
      </c>
      <c r="M3403">
        <v>1356</v>
      </c>
      <c r="AT3403">
        <v>909</v>
      </c>
      <c r="AU3403">
        <v>0.61899999999999999</v>
      </c>
      <c r="AW3403">
        <v>0.14646600000000001</v>
      </c>
      <c r="AX3403">
        <v>0.48678900000000003</v>
      </c>
      <c r="AY3403">
        <v>5.6134799999999999E-2</v>
      </c>
      <c r="AZ3403">
        <v>53390</v>
      </c>
    </row>
    <row r="3404" spans="1:52">
      <c r="A3404">
        <v>2004</v>
      </c>
      <c r="B3404">
        <v>214689</v>
      </c>
      <c r="C3404" t="s">
        <v>553</v>
      </c>
      <c r="D3404" t="s">
        <v>455</v>
      </c>
      <c r="E3404">
        <f t="shared" si="53"/>
        <v>1</v>
      </c>
      <c r="F3404">
        <f>IF(ISNA(VLOOKUP(B3404,criteria!$U$2:$U$174,1,0)),0,1)</f>
        <v>1</v>
      </c>
      <c r="G3404">
        <v>0.73927958833619212</v>
      </c>
      <c r="H3404">
        <v>0.38428074245939675</v>
      </c>
      <c r="I3404">
        <v>4664</v>
      </c>
      <c r="J3404">
        <v>3448</v>
      </c>
      <c r="K3404">
        <v>1318</v>
      </c>
      <c r="L3404">
        <v>7</v>
      </c>
      <c r="M3404">
        <v>1325</v>
      </c>
      <c r="AT3404">
        <v>836</v>
      </c>
      <c r="AU3404">
        <v>0.64700000000000002</v>
      </c>
      <c r="AW3404">
        <v>0.14893500000000001</v>
      </c>
      <c r="AX3404">
        <v>0.483043</v>
      </c>
      <c r="AY3404">
        <v>5.3233799999999998E-2</v>
      </c>
      <c r="AZ3404">
        <v>53972</v>
      </c>
    </row>
    <row r="3405" spans="1:52">
      <c r="A3405">
        <v>2005</v>
      </c>
      <c r="B3405">
        <v>214689</v>
      </c>
      <c r="C3405" t="s">
        <v>465</v>
      </c>
      <c r="D3405" t="s">
        <v>455</v>
      </c>
      <c r="E3405">
        <f t="shared" si="53"/>
        <v>1</v>
      </c>
      <c r="F3405">
        <f>IF(ISNA(VLOOKUP(B3405,criteria!$U$2:$U$174,1,0)),0,1)</f>
        <v>1</v>
      </c>
      <c r="G3405">
        <v>0.75617283950617287</v>
      </c>
      <c r="H3405">
        <v>0.3705539358600583</v>
      </c>
      <c r="I3405">
        <v>4536</v>
      </c>
      <c r="J3405">
        <v>3430</v>
      </c>
      <c r="K3405">
        <v>1255</v>
      </c>
      <c r="L3405">
        <v>16</v>
      </c>
      <c r="M3405">
        <v>1271</v>
      </c>
      <c r="AT3405">
        <v>828</v>
      </c>
      <c r="AU3405">
        <v>0.64700000000000002</v>
      </c>
      <c r="AW3405">
        <v>0.14355200000000001</v>
      </c>
      <c r="AX3405">
        <v>0.47661900000000001</v>
      </c>
      <c r="AY3405">
        <v>4.9737000000000003E-2</v>
      </c>
      <c r="AZ3405">
        <v>55727</v>
      </c>
    </row>
    <row r="3406" spans="1:52">
      <c r="A3406">
        <v>2006</v>
      </c>
      <c r="B3406">
        <v>214689</v>
      </c>
      <c r="C3406" t="s">
        <v>465</v>
      </c>
      <c r="D3406" t="s">
        <v>455</v>
      </c>
      <c r="E3406">
        <f t="shared" si="53"/>
        <v>1</v>
      </c>
      <c r="F3406">
        <f>IF(ISNA(VLOOKUP(B3406,criteria!$U$2:$U$174,1,0)),0,1)</f>
        <v>1</v>
      </c>
      <c r="G3406">
        <v>0.79799187186229981</v>
      </c>
      <c r="H3406">
        <v>0.36428999400838824</v>
      </c>
      <c r="I3406">
        <v>4183</v>
      </c>
      <c r="J3406">
        <v>3338</v>
      </c>
      <c r="K3406">
        <v>1205</v>
      </c>
      <c r="L3406">
        <v>11</v>
      </c>
      <c r="M3406">
        <v>1216</v>
      </c>
      <c r="AT3406">
        <v>906</v>
      </c>
      <c r="AU3406">
        <v>0.67300000000000004</v>
      </c>
      <c r="AW3406">
        <v>0.137041</v>
      </c>
      <c r="AX3406">
        <v>0.475771</v>
      </c>
      <c r="AY3406">
        <v>4.9560899999999998E-2</v>
      </c>
      <c r="AZ3406">
        <v>56677</v>
      </c>
    </row>
    <row r="3407" spans="1:52">
      <c r="A3407">
        <v>2007</v>
      </c>
      <c r="B3407">
        <v>214689</v>
      </c>
      <c r="C3407" t="s">
        <v>465</v>
      </c>
      <c r="D3407" t="s">
        <v>455</v>
      </c>
      <c r="E3407">
        <f t="shared" si="53"/>
        <v>1</v>
      </c>
      <c r="F3407">
        <f>IF(ISNA(VLOOKUP(B3407,criteria!$U$2:$U$174,1,0)),0,1)</f>
        <v>1</v>
      </c>
      <c r="G3407">
        <v>0.7885847408270239</v>
      </c>
      <c r="H3407">
        <v>0.36533727227966517</v>
      </c>
      <c r="I3407">
        <v>5151</v>
      </c>
      <c r="J3407">
        <v>4062</v>
      </c>
      <c r="K3407">
        <v>1477</v>
      </c>
      <c r="L3407">
        <v>7</v>
      </c>
      <c r="M3407">
        <v>1484</v>
      </c>
      <c r="N3407" t="s">
        <v>526</v>
      </c>
      <c r="O3407" t="s">
        <v>130</v>
      </c>
      <c r="P3407" t="s">
        <v>50</v>
      </c>
      <c r="Q3407" t="s">
        <v>53</v>
      </c>
      <c r="AT3407">
        <v>865</v>
      </c>
      <c r="AU3407">
        <v>0.64400000000000002</v>
      </c>
      <c r="AW3407">
        <v>0.13428699999999999</v>
      </c>
      <c r="AX3407">
        <v>0.47438000000000002</v>
      </c>
      <c r="AY3407">
        <v>4.9769800000000003E-2</v>
      </c>
      <c r="AZ3407">
        <v>59423</v>
      </c>
    </row>
    <row r="3408" spans="1:52">
      <c r="A3408">
        <v>2008</v>
      </c>
      <c r="B3408">
        <v>214689</v>
      </c>
      <c r="C3408" t="s">
        <v>465</v>
      </c>
      <c r="D3408" t="s">
        <v>455</v>
      </c>
      <c r="E3408">
        <f t="shared" si="53"/>
        <v>1</v>
      </c>
      <c r="F3408">
        <f>IF(ISNA(VLOOKUP(B3408,criteria!$U$2:$U$174,1,0)),0,1)</f>
        <v>1</v>
      </c>
      <c r="G3408">
        <v>0.69510961214165257</v>
      </c>
      <c r="H3408">
        <v>0.36244541484716158</v>
      </c>
      <c r="I3408">
        <v>5930</v>
      </c>
      <c r="J3408">
        <v>4122</v>
      </c>
      <c r="K3408">
        <v>1483</v>
      </c>
      <c r="L3408">
        <v>11</v>
      </c>
      <c r="M3408">
        <v>1494</v>
      </c>
      <c r="N3408" t="s">
        <v>526</v>
      </c>
      <c r="O3408" t="s">
        <v>130</v>
      </c>
      <c r="P3408" t="s">
        <v>50</v>
      </c>
      <c r="Q3408" t="s">
        <v>53</v>
      </c>
      <c r="AT3408">
        <v>871</v>
      </c>
      <c r="AU3408">
        <v>0.66200000000000003</v>
      </c>
      <c r="AW3408">
        <v>0.136354</v>
      </c>
      <c r="AX3408">
        <v>0.475717</v>
      </c>
      <c r="AY3408">
        <v>5.1227599999999998E-2</v>
      </c>
      <c r="AZ3408">
        <v>62686</v>
      </c>
    </row>
    <row r="3409" spans="1:52">
      <c r="A3409">
        <v>2009</v>
      </c>
      <c r="B3409">
        <v>214689</v>
      </c>
      <c r="C3409" t="s">
        <v>465</v>
      </c>
      <c r="D3409" t="s">
        <v>455</v>
      </c>
      <c r="E3409">
        <f t="shared" si="53"/>
        <v>1</v>
      </c>
      <c r="F3409">
        <f>IF(ISNA(VLOOKUP(B3409,criteria!$U$2:$U$174,1,0)),0,1)</f>
        <v>1</v>
      </c>
      <c r="G3409">
        <v>0.74676375404530748</v>
      </c>
      <c r="H3409">
        <v>0.31982665222101841</v>
      </c>
      <c r="I3409">
        <v>6180</v>
      </c>
      <c r="J3409">
        <v>4615</v>
      </c>
      <c r="K3409">
        <v>1467</v>
      </c>
      <c r="L3409">
        <v>9</v>
      </c>
      <c r="M3409">
        <v>1476</v>
      </c>
      <c r="N3409" t="s">
        <v>526</v>
      </c>
      <c r="O3409" t="s">
        <v>130</v>
      </c>
      <c r="P3409" t="s">
        <v>50</v>
      </c>
      <c r="Q3409" t="s">
        <v>53</v>
      </c>
      <c r="R3409">
        <v>-78.405699999999996</v>
      </c>
      <c r="S3409">
        <v>40.538499999999999</v>
      </c>
      <c r="AT3409">
        <v>846</v>
      </c>
      <c r="AU3409">
        <v>0.67400000000000004</v>
      </c>
      <c r="AW3409">
        <v>0.15925900000000001</v>
      </c>
      <c r="AX3409">
        <v>0.48019499999999998</v>
      </c>
      <c r="AY3409">
        <v>6.0734499999999997E-2</v>
      </c>
      <c r="AZ3409">
        <v>61736.5</v>
      </c>
    </row>
    <row r="3410" spans="1:52">
      <c r="A3410">
        <v>2010</v>
      </c>
      <c r="B3410">
        <v>214689</v>
      </c>
      <c r="C3410" t="s">
        <v>465</v>
      </c>
      <c r="D3410" t="s">
        <v>455</v>
      </c>
      <c r="E3410">
        <f t="shared" si="53"/>
        <v>1</v>
      </c>
      <c r="F3410">
        <f>IF(ISNA(VLOOKUP(B3410,criteria!$U$2:$U$174,1,0)),0,1)</f>
        <v>1</v>
      </c>
      <c r="G3410">
        <v>0.87475952289342052</v>
      </c>
      <c r="H3410">
        <v>0.34902133274686609</v>
      </c>
      <c r="I3410">
        <v>5198</v>
      </c>
      <c r="J3410">
        <v>4547</v>
      </c>
      <c r="K3410">
        <v>1582</v>
      </c>
      <c r="L3410">
        <v>5</v>
      </c>
      <c r="M3410">
        <v>1587</v>
      </c>
      <c r="AT3410">
        <v>766</v>
      </c>
      <c r="AU3410">
        <v>0.63700000000000001</v>
      </c>
      <c r="AW3410">
        <v>0.17868800000000001</v>
      </c>
      <c r="AX3410">
        <v>0.48228100000000002</v>
      </c>
      <c r="AY3410">
        <v>6.8185300000000004E-2</v>
      </c>
      <c r="AZ3410">
        <v>59668</v>
      </c>
    </row>
    <row r="3411" spans="1:52">
      <c r="A3411">
        <v>2011</v>
      </c>
      <c r="B3411">
        <v>214689</v>
      </c>
      <c r="C3411" t="s">
        <v>465</v>
      </c>
      <c r="D3411" t="s">
        <v>455</v>
      </c>
      <c r="E3411">
        <f t="shared" si="53"/>
        <v>1</v>
      </c>
      <c r="F3411">
        <f>IF(ISNA(VLOOKUP(B3411,criteria!$U$2:$U$174,1,0)),0,1)</f>
        <v>1</v>
      </c>
      <c r="G3411">
        <v>0.77278271475866878</v>
      </c>
      <c r="H3411">
        <v>0.32491544532130778</v>
      </c>
      <c r="I3411">
        <v>5739</v>
      </c>
      <c r="J3411">
        <v>4435</v>
      </c>
      <c r="K3411">
        <v>1435</v>
      </c>
      <c r="L3411">
        <v>6</v>
      </c>
      <c r="M3411">
        <v>1441</v>
      </c>
      <c r="T3411">
        <v>6.0999999999999999E-2</v>
      </c>
      <c r="U3411">
        <v>14946</v>
      </c>
      <c r="AT3411">
        <v>973</v>
      </c>
      <c r="AU3411">
        <v>0.65900000000000003</v>
      </c>
      <c r="AW3411">
        <v>0.186803</v>
      </c>
      <c r="AX3411">
        <v>0.49275200000000002</v>
      </c>
      <c r="AY3411">
        <v>7.1506600000000003E-2</v>
      </c>
      <c r="AZ3411">
        <v>59102</v>
      </c>
    </row>
    <row r="3412" spans="1:52">
      <c r="A3412">
        <v>2012</v>
      </c>
      <c r="B3412">
        <v>214689</v>
      </c>
      <c r="C3412" t="s">
        <v>465</v>
      </c>
      <c r="D3412" t="s">
        <v>455</v>
      </c>
      <c r="E3412">
        <f t="shared" si="53"/>
        <v>1</v>
      </c>
      <c r="F3412">
        <f>IF(ISNA(VLOOKUP(B3412,criteria!$U$2:$U$174,1,0)),0,1)</f>
        <v>1</v>
      </c>
      <c r="G3412">
        <v>0.84464902186421176</v>
      </c>
      <c r="H3412">
        <v>0.30848579213701832</v>
      </c>
      <c r="I3412">
        <v>6083</v>
      </c>
      <c r="J3412">
        <v>5138</v>
      </c>
      <c r="K3412">
        <v>1577</v>
      </c>
      <c r="L3412">
        <v>8</v>
      </c>
      <c r="M3412">
        <v>1585</v>
      </c>
      <c r="N3412" t="s">
        <v>526</v>
      </c>
      <c r="O3412" t="s">
        <v>130</v>
      </c>
      <c r="P3412" t="s">
        <v>50</v>
      </c>
      <c r="Q3412" t="s">
        <v>53</v>
      </c>
      <c r="R3412">
        <v>-78.409099999999995</v>
      </c>
      <c r="S3412">
        <v>40.540700000000001</v>
      </c>
      <c r="T3412">
        <v>0.08</v>
      </c>
      <c r="U3412">
        <v>15881</v>
      </c>
      <c r="AT3412">
        <v>1021</v>
      </c>
      <c r="AU3412">
        <v>0.68799999999999994</v>
      </c>
      <c r="AW3412">
        <v>0.18979699999999999</v>
      </c>
      <c r="AX3412">
        <v>0.49715500000000001</v>
      </c>
      <c r="AY3412">
        <v>7.2549000000000002E-2</v>
      </c>
      <c r="AZ3412">
        <v>59922</v>
      </c>
    </row>
    <row r="3413" spans="1:52">
      <c r="A3413">
        <v>2013</v>
      </c>
      <c r="B3413">
        <v>214689</v>
      </c>
      <c r="C3413" t="s">
        <v>465</v>
      </c>
      <c r="D3413" t="s">
        <v>455</v>
      </c>
      <c r="E3413">
        <f t="shared" si="53"/>
        <v>1</v>
      </c>
      <c r="F3413">
        <f>IF(ISNA(VLOOKUP(B3413,criteria!$U$2:$U$174,1,0)),0,1)</f>
        <v>1</v>
      </c>
      <c r="G3413">
        <v>0.85192982456140354</v>
      </c>
      <c r="H3413">
        <v>0.28397858319604613</v>
      </c>
      <c r="I3413">
        <v>5700</v>
      </c>
      <c r="J3413">
        <v>4856</v>
      </c>
      <c r="K3413">
        <v>1373</v>
      </c>
      <c r="L3413">
        <v>6</v>
      </c>
      <c r="M3413">
        <v>1379</v>
      </c>
      <c r="T3413">
        <v>7.6999999999999999E-2</v>
      </c>
      <c r="U3413">
        <v>17870</v>
      </c>
      <c r="AT3413">
        <v>948</v>
      </c>
      <c r="AU3413">
        <v>0.64600000000000002</v>
      </c>
      <c r="AW3413">
        <v>0.188946</v>
      </c>
      <c r="AX3413">
        <v>0.49287500000000001</v>
      </c>
      <c r="AY3413">
        <v>7.1054300000000001E-2</v>
      </c>
      <c r="AZ3413">
        <v>60808.5</v>
      </c>
    </row>
    <row r="3414" spans="1:52">
      <c r="A3414">
        <v>2014</v>
      </c>
      <c r="B3414">
        <v>214689</v>
      </c>
      <c r="C3414" t="s">
        <v>465</v>
      </c>
      <c r="D3414" t="s">
        <v>455</v>
      </c>
      <c r="E3414">
        <f t="shared" si="53"/>
        <v>1</v>
      </c>
      <c r="F3414">
        <f>IF(ISNA(VLOOKUP(B3414,criteria!$U$2:$U$174,1,0)),0,1)</f>
        <v>1</v>
      </c>
      <c r="G3414">
        <v>0.88348134991119009</v>
      </c>
      <c r="H3414">
        <v>0.29895456373140328</v>
      </c>
      <c r="I3414">
        <v>5630</v>
      </c>
      <c r="J3414">
        <v>4974</v>
      </c>
      <c r="K3414">
        <v>1482</v>
      </c>
      <c r="L3414">
        <v>5</v>
      </c>
      <c r="M3414">
        <v>1487</v>
      </c>
      <c r="T3414">
        <v>5.7000000000000002E-2</v>
      </c>
      <c r="U3414">
        <v>19403</v>
      </c>
      <c r="AT3414">
        <v>1083</v>
      </c>
      <c r="AU3414">
        <v>0.68200000000000005</v>
      </c>
      <c r="AW3414">
        <v>0.194054</v>
      </c>
      <c r="AX3414">
        <v>0.493313</v>
      </c>
      <c r="AY3414">
        <v>7.2428699999999999E-2</v>
      </c>
      <c r="AZ3414">
        <v>61881.5</v>
      </c>
    </row>
    <row r="3415" spans="1:52">
      <c r="A3415">
        <v>2015</v>
      </c>
      <c r="B3415">
        <v>214689</v>
      </c>
      <c r="C3415" t="s">
        <v>465</v>
      </c>
      <c r="D3415" t="s">
        <v>455</v>
      </c>
      <c r="E3415">
        <f t="shared" si="53"/>
        <v>1</v>
      </c>
      <c r="F3415">
        <f>IF(ISNA(VLOOKUP(B3415,criteria!$U$2:$U$174,1,0)),0,1)</f>
        <v>1</v>
      </c>
      <c r="G3415">
        <v>0.89386545834785636</v>
      </c>
      <c r="H3415">
        <v>0.26886332618444142</v>
      </c>
      <c r="I3415">
        <v>5738</v>
      </c>
      <c r="J3415">
        <v>5129</v>
      </c>
      <c r="K3415">
        <v>1375</v>
      </c>
      <c r="L3415">
        <v>4</v>
      </c>
      <c r="M3415">
        <v>1379</v>
      </c>
      <c r="T3415">
        <v>4.9000000000000002E-2</v>
      </c>
      <c r="U3415">
        <v>19178</v>
      </c>
      <c r="AT3415">
        <v>967</v>
      </c>
      <c r="AU3415">
        <v>0.67200000000000004</v>
      </c>
      <c r="AW3415">
        <v>0.199402</v>
      </c>
      <c r="AX3415">
        <v>0.49806</v>
      </c>
      <c r="AY3415">
        <v>7.5124899999999994E-2</v>
      </c>
      <c r="AZ3415">
        <v>62133</v>
      </c>
    </row>
    <row r="3416" spans="1:52">
      <c r="A3416">
        <v>2016</v>
      </c>
      <c r="B3416">
        <v>214689</v>
      </c>
      <c r="C3416" t="s">
        <v>465</v>
      </c>
      <c r="D3416" t="s">
        <v>455</v>
      </c>
      <c r="E3416">
        <f t="shared" si="53"/>
        <v>1</v>
      </c>
      <c r="F3416">
        <f>IF(ISNA(VLOOKUP(B3416,criteria!$U$2:$U$174,1,0)),0,1)</f>
        <v>1</v>
      </c>
      <c r="G3416">
        <v>0.89492187499999998</v>
      </c>
      <c r="H3416">
        <v>0.2625491051942383</v>
      </c>
      <c r="I3416">
        <v>5120</v>
      </c>
      <c r="J3416">
        <v>4582</v>
      </c>
      <c r="K3416">
        <v>1190</v>
      </c>
      <c r="L3416">
        <v>13</v>
      </c>
      <c r="M3416">
        <v>1203</v>
      </c>
      <c r="T3416">
        <v>5.1999999999999998E-2</v>
      </c>
      <c r="U3416">
        <v>19272</v>
      </c>
      <c r="AT3416">
        <v>1015</v>
      </c>
      <c r="AU3416">
        <v>0.64400000000000002</v>
      </c>
      <c r="AW3416">
        <v>0.197772</v>
      </c>
      <c r="AX3416">
        <v>0.50122599999999995</v>
      </c>
      <c r="AY3416">
        <v>7.4611200000000003E-2</v>
      </c>
      <c r="AZ3416">
        <v>61924</v>
      </c>
    </row>
    <row r="3417" spans="1:52">
      <c r="A3417">
        <v>2017</v>
      </c>
      <c r="B3417">
        <v>214689</v>
      </c>
      <c r="C3417" t="s">
        <v>465</v>
      </c>
      <c r="D3417" t="s">
        <v>455</v>
      </c>
      <c r="E3417">
        <f t="shared" si="53"/>
        <v>1</v>
      </c>
      <c r="F3417">
        <f>IF(ISNA(VLOOKUP(B3417,criteria!$U$2:$U$174,1,0)),0,1)</f>
        <v>1</v>
      </c>
      <c r="G3417">
        <v>0.92246777163904237</v>
      </c>
      <c r="H3417">
        <v>0.25434218406867637</v>
      </c>
      <c r="I3417">
        <v>5430</v>
      </c>
      <c r="J3417">
        <v>5009</v>
      </c>
      <c r="K3417">
        <v>1264</v>
      </c>
      <c r="L3417">
        <v>10</v>
      </c>
      <c r="M3417">
        <v>1274</v>
      </c>
      <c r="T3417">
        <v>5.0999999999999997E-2</v>
      </c>
      <c r="U3417">
        <v>19227</v>
      </c>
    </row>
    <row r="3418" spans="1:52">
      <c r="A3418">
        <v>1990</v>
      </c>
      <c r="B3418">
        <v>214777</v>
      </c>
      <c r="C3418" t="s">
        <v>598</v>
      </c>
      <c r="D3418" t="s">
        <v>455</v>
      </c>
      <c r="E3418">
        <f t="shared" si="53"/>
        <v>0</v>
      </c>
      <c r="F3418">
        <f>IF(ISNA(VLOOKUP(B3418,criteria!$U$2:$U$174,1,0)),0,1)</f>
        <v>1</v>
      </c>
      <c r="G3418" t="s">
        <v>636</v>
      </c>
      <c r="H3418" t="s">
        <v>636</v>
      </c>
      <c r="N3418">
        <v>16802</v>
      </c>
      <c r="O3418" t="s">
        <v>130</v>
      </c>
      <c r="V3418">
        <v>202593072</v>
      </c>
      <c r="Z3418">
        <v>157566432</v>
      </c>
      <c r="AA3418">
        <v>172275872</v>
      </c>
      <c r="AB3418">
        <v>54114036</v>
      </c>
      <c r="AC3418">
        <v>11991944</v>
      </c>
      <c r="AF3418">
        <v>718021184</v>
      </c>
      <c r="AG3418">
        <v>180179728</v>
      </c>
      <c r="AH3418">
        <v>185207200</v>
      </c>
      <c r="AI3418">
        <v>38570772</v>
      </c>
      <c r="AJ3418">
        <v>223777968</v>
      </c>
      <c r="AK3418">
        <v>84832048</v>
      </c>
      <c r="AL3418">
        <v>17342316</v>
      </c>
      <c r="AM3418">
        <v>722216320</v>
      </c>
      <c r="AN3418">
        <v>308385312</v>
      </c>
      <c r="AO3418">
        <v>88939480</v>
      </c>
    </row>
    <row r="3419" spans="1:52">
      <c r="A3419">
        <v>1991</v>
      </c>
      <c r="B3419">
        <v>214777</v>
      </c>
      <c r="C3419" t="s">
        <v>598</v>
      </c>
      <c r="D3419" t="s">
        <v>455</v>
      </c>
      <c r="E3419">
        <f t="shared" si="53"/>
        <v>0</v>
      </c>
      <c r="F3419">
        <f>IF(ISNA(VLOOKUP(B3419,criteria!$U$2:$U$174,1,0)),0,1)</f>
        <v>1</v>
      </c>
      <c r="G3419" t="s">
        <v>636</v>
      </c>
      <c r="H3419" t="s">
        <v>636</v>
      </c>
      <c r="N3419">
        <v>16802</v>
      </c>
      <c r="O3419" t="s">
        <v>130</v>
      </c>
      <c r="V3419">
        <v>219109216</v>
      </c>
      <c r="Z3419">
        <v>165476928</v>
      </c>
      <c r="AA3419">
        <v>173311408</v>
      </c>
      <c r="AB3419">
        <v>61699196</v>
      </c>
      <c r="AC3419">
        <v>10585316</v>
      </c>
      <c r="AF3419">
        <v>757690240</v>
      </c>
      <c r="AG3419">
        <v>183104928</v>
      </c>
      <c r="AH3419">
        <v>192094688</v>
      </c>
      <c r="AI3419">
        <v>40965912</v>
      </c>
      <c r="AJ3419">
        <v>233060608</v>
      </c>
      <c r="AK3419">
        <v>73524616</v>
      </c>
      <c r="AL3419">
        <v>17443872</v>
      </c>
      <c r="AM3419">
        <v>739099392</v>
      </c>
      <c r="AN3419">
        <v>322037760</v>
      </c>
      <c r="AO3419">
        <v>83662032</v>
      </c>
    </row>
    <row r="3420" spans="1:52">
      <c r="A3420">
        <v>1992</v>
      </c>
      <c r="B3420">
        <v>214777</v>
      </c>
      <c r="C3420" t="s">
        <v>598</v>
      </c>
      <c r="D3420" t="s">
        <v>455</v>
      </c>
      <c r="E3420">
        <f t="shared" si="53"/>
        <v>0</v>
      </c>
      <c r="F3420">
        <f>IF(ISNA(VLOOKUP(B3420,criteria!$U$2:$U$174,1,0)),0,1)</f>
        <v>1</v>
      </c>
      <c r="G3420" t="s">
        <v>636</v>
      </c>
      <c r="H3420" t="s">
        <v>636</v>
      </c>
      <c r="N3420">
        <v>16802</v>
      </c>
      <c r="O3420" t="s">
        <v>130</v>
      </c>
      <c r="V3420">
        <v>225344832</v>
      </c>
      <c r="Z3420">
        <v>174738944</v>
      </c>
      <c r="AA3420">
        <v>181550592</v>
      </c>
      <c r="AB3420">
        <v>58612608</v>
      </c>
      <c r="AC3420">
        <v>10473813</v>
      </c>
      <c r="AF3420">
        <v>786885312</v>
      </c>
      <c r="AG3420">
        <v>186761072</v>
      </c>
      <c r="AH3420">
        <v>198516944</v>
      </c>
      <c r="AI3420">
        <v>43710276</v>
      </c>
      <c r="AJ3420">
        <v>242227216</v>
      </c>
      <c r="AK3420">
        <v>76211208</v>
      </c>
      <c r="AL3420">
        <v>18974910</v>
      </c>
      <c r="AM3420">
        <v>755887552</v>
      </c>
      <c r="AN3420">
        <v>334243584</v>
      </c>
      <c r="AO3420">
        <v>90318984</v>
      </c>
    </row>
    <row r="3421" spans="1:52">
      <c r="A3421">
        <v>1993</v>
      </c>
      <c r="B3421">
        <v>214777</v>
      </c>
      <c r="C3421" t="s">
        <v>554</v>
      </c>
      <c r="D3421" t="s">
        <v>455</v>
      </c>
      <c r="E3421">
        <f t="shared" si="53"/>
        <v>0</v>
      </c>
      <c r="F3421">
        <f>IF(ISNA(VLOOKUP(B3421,criteria!$U$2:$U$174,1,0)),0,1)</f>
        <v>1</v>
      </c>
      <c r="G3421" t="s">
        <v>636</v>
      </c>
      <c r="H3421" t="s">
        <v>636</v>
      </c>
      <c r="N3421">
        <v>16802</v>
      </c>
      <c r="O3421" t="s">
        <v>130</v>
      </c>
      <c r="V3421">
        <v>231590368</v>
      </c>
      <c r="Z3421">
        <v>184239856</v>
      </c>
      <c r="AA3421">
        <v>189181104</v>
      </c>
      <c r="AB3421">
        <v>61233672</v>
      </c>
      <c r="AC3421">
        <v>10734971</v>
      </c>
      <c r="AF3421">
        <v>808824064</v>
      </c>
      <c r="AG3421">
        <v>192649440</v>
      </c>
      <c r="AH3421">
        <v>216511040</v>
      </c>
      <c r="AI3421">
        <v>43045120</v>
      </c>
      <c r="AJ3421">
        <v>259556160</v>
      </c>
      <c r="AK3421">
        <v>91984936</v>
      </c>
      <c r="AL3421">
        <v>19805618</v>
      </c>
      <c r="AM3421">
        <v>802988480</v>
      </c>
      <c r="AN3421">
        <v>360903808</v>
      </c>
      <c r="AO3421">
        <v>97547248</v>
      </c>
    </row>
    <row r="3422" spans="1:52">
      <c r="A3422">
        <v>1994</v>
      </c>
      <c r="B3422">
        <v>214777</v>
      </c>
      <c r="C3422" t="s">
        <v>554</v>
      </c>
      <c r="D3422" t="s">
        <v>455</v>
      </c>
      <c r="E3422">
        <f t="shared" si="53"/>
        <v>0</v>
      </c>
      <c r="F3422">
        <f>IF(ISNA(VLOOKUP(B3422,criteria!$U$2:$U$174,1,0)),0,1)</f>
        <v>1</v>
      </c>
      <c r="G3422" t="s">
        <v>636</v>
      </c>
      <c r="H3422" t="s">
        <v>636</v>
      </c>
      <c r="N3422">
        <v>16802</v>
      </c>
      <c r="O3422" t="s">
        <v>130</v>
      </c>
      <c r="V3422">
        <v>246243440</v>
      </c>
      <c r="Z3422">
        <v>200069104</v>
      </c>
      <c r="AA3422">
        <v>199810640</v>
      </c>
      <c r="AB3422">
        <v>67585024</v>
      </c>
      <c r="AC3422">
        <v>13087459</v>
      </c>
      <c r="AF3422">
        <v>867419392</v>
      </c>
      <c r="AG3422">
        <v>204123872</v>
      </c>
      <c r="AH3422">
        <v>237475456</v>
      </c>
      <c r="AI3422">
        <v>43406656</v>
      </c>
      <c r="AJ3422">
        <v>280882112</v>
      </c>
      <c r="AK3422">
        <v>96875936</v>
      </c>
      <c r="AL3422">
        <v>22817836</v>
      </c>
      <c r="AM3422">
        <v>878051072</v>
      </c>
      <c r="AN3422">
        <v>378607744</v>
      </c>
      <c r="AO3422">
        <v>103016048</v>
      </c>
    </row>
    <row r="3423" spans="1:52">
      <c r="A3423">
        <v>1995</v>
      </c>
      <c r="B3423">
        <v>214777</v>
      </c>
      <c r="C3423" t="s">
        <v>554</v>
      </c>
      <c r="D3423" t="s">
        <v>455</v>
      </c>
      <c r="E3423">
        <f t="shared" si="53"/>
        <v>0</v>
      </c>
      <c r="F3423">
        <f>IF(ISNA(VLOOKUP(B3423,criteria!$U$2:$U$174,1,0)),0,1)</f>
        <v>1</v>
      </c>
      <c r="G3423" t="s">
        <v>636</v>
      </c>
      <c r="H3423" t="s">
        <v>636</v>
      </c>
      <c r="N3423">
        <v>16802</v>
      </c>
      <c r="O3423" t="s">
        <v>130</v>
      </c>
      <c r="V3423">
        <v>269210752</v>
      </c>
      <c r="Z3423">
        <v>198732496</v>
      </c>
      <c r="AA3423">
        <v>217116016</v>
      </c>
      <c r="AB3423">
        <v>74428064</v>
      </c>
      <c r="AC3423">
        <v>13491011</v>
      </c>
      <c r="AF3423">
        <v>924889728</v>
      </c>
      <c r="AG3423">
        <v>218875520</v>
      </c>
      <c r="AH3423">
        <v>234529520</v>
      </c>
      <c r="AI3423">
        <v>47079136</v>
      </c>
      <c r="AJ3423">
        <v>281608640</v>
      </c>
      <c r="AK3423">
        <v>101560912</v>
      </c>
      <c r="AL3423">
        <v>23615352</v>
      </c>
      <c r="AM3423">
        <v>923507264</v>
      </c>
      <c r="AN3423">
        <v>394512096</v>
      </c>
      <c r="AO3423">
        <v>115701488</v>
      </c>
    </row>
    <row r="3424" spans="1:52">
      <c r="A3424">
        <v>1996</v>
      </c>
      <c r="B3424">
        <v>214777</v>
      </c>
      <c r="C3424" t="s">
        <v>554</v>
      </c>
      <c r="D3424" t="s">
        <v>455</v>
      </c>
      <c r="E3424">
        <f t="shared" si="53"/>
        <v>0</v>
      </c>
      <c r="F3424">
        <f>IF(ISNA(VLOOKUP(B3424,criteria!$U$2:$U$174,1,0)),0,1)</f>
        <v>1</v>
      </c>
      <c r="G3424" t="s">
        <v>636</v>
      </c>
      <c r="H3424" t="s">
        <v>636</v>
      </c>
      <c r="N3424">
        <v>16802</v>
      </c>
      <c r="O3424" t="s">
        <v>130</v>
      </c>
      <c r="V3424">
        <v>294860960</v>
      </c>
      <c r="Z3424">
        <v>180146656</v>
      </c>
      <c r="AA3424">
        <v>218897104</v>
      </c>
      <c r="AB3424">
        <v>104436752</v>
      </c>
      <c r="AC3424">
        <v>13091050</v>
      </c>
      <c r="AF3424">
        <v>971154752</v>
      </c>
      <c r="AG3424">
        <v>227013920</v>
      </c>
      <c r="AH3424">
        <v>236519776</v>
      </c>
      <c r="AI3424">
        <v>48749160</v>
      </c>
      <c r="AJ3424">
        <v>285268928</v>
      </c>
      <c r="AK3424">
        <v>109550776</v>
      </c>
      <c r="AL3424">
        <v>22839356</v>
      </c>
      <c r="AM3424">
        <v>949695104</v>
      </c>
      <c r="AN3424">
        <v>405102304</v>
      </c>
      <c r="AO3424">
        <v>114526464</v>
      </c>
      <c r="AP3424">
        <v>426559008</v>
      </c>
      <c r="AQ3424">
        <v>517875424</v>
      </c>
      <c r="AT3424">
        <v>2941</v>
      </c>
      <c r="AU3424">
        <v>0.81399999999999995</v>
      </c>
    </row>
    <row r="3425" spans="1:52">
      <c r="A3425">
        <v>1997</v>
      </c>
      <c r="B3425">
        <v>214777</v>
      </c>
      <c r="C3425" t="s">
        <v>554</v>
      </c>
      <c r="D3425" t="s">
        <v>455</v>
      </c>
      <c r="E3425">
        <f t="shared" si="53"/>
        <v>0</v>
      </c>
      <c r="F3425">
        <f>IF(ISNA(VLOOKUP(B3425,criteria!$U$2:$U$174,1,0)),0,1)</f>
        <v>1</v>
      </c>
      <c r="G3425" t="s">
        <v>636</v>
      </c>
      <c r="H3425" t="s">
        <v>636</v>
      </c>
      <c r="N3425">
        <v>16802</v>
      </c>
      <c r="O3425" t="s">
        <v>130</v>
      </c>
      <c r="V3425">
        <v>305706464</v>
      </c>
      <c r="Z3425">
        <v>195732304</v>
      </c>
      <c r="AA3425">
        <v>229381360</v>
      </c>
      <c r="AB3425">
        <v>84637768</v>
      </c>
      <c r="AC3425">
        <v>12105576</v>
      </c>
      <c r="AF3425">
        <v>984526016</v>
      </c>
      <c r="AG3425">
        <v>235435376</v>
      </c>
      <c r="AH3425">
        <v>235432960</v>
      </c>
      <c r="AI3425">
        <v>48807764</v>
      </c>
      <c r="AJ3425">
        <v>284240736</v>
      </c>
      <c r="AK3425">
        <v>117909792</v>
      </c>
      <c r="AL3425">
        <v>23512756</v>
      </c>
      <c r="AM3425">
        <v>950616256</v>
      </c>
      <c r="AN3425">
        <v>419205600</v>
      </c>
      <c r="AO3425">
        <v>112737264</v>
      </c>
      <c r="AP3425">
        <v>517875424</v>
      </c>
      <c r="AQ3425">
        <v>628142144</v>
      </c>
      <c r="AT3425">
        <v>3396</v>
      </c>
      <c r="AU3425">
        <v>0.80300000000000005</v>
      </c>
      <c r="AW3425">
        <v>0.15309900000000001</v>
      </c>
      <c r="AX3425">
        <v>0.51732900000000004</v>
      </c>
      <c r="AY3425">
        <v>5.2591300000000001E-2</v>
      </c>
      <c r="AZ3425">
        <v>40198</v>
      </c>
    </row>
    <row r="3426" spans="1:52">
      <c r="A3426">
        <v>1998</v>
      </c>
      <c r="B3426">
        <v>214777</v>
      </c>
      <c r="C3426" t="s">
        <v>554</v>
      </c>
      <c r="D3426" t="s">
        <v>455</v>
      </c>
      <c r="E3426">
        <f t="shared" si="53"/>
        <v>0</v>
      </c>
      <c r="F3426">
        <f>IF(ISNA(VLOOKUP(B3426,criteria!$U$2:$U$174,1,0)),0,1)</f>
        <v>1</v>
      </c>
      <c r="G3426" t="s">
        <v>636</v>
      </c>
      <c r="H3426" t="s">
        <v>636</v>
      </c>
      <c r="N3426">
        <v>16802</v>
      </c>
      <c r="O3426" t="s">
        <v>130</v>
      </c>
      <c r="V3426">
        <v>334483040</v>
      </c>
      <c r="Z3426">
        <v>205007568</v>
      </c>
      <c r="AA3426">
        <v>238770176</v>
      </c>
      <c r="AB3426">
        <v>99706064</v>
      </c>
      <c r="AC3426">
        <v>12437059</v>
      </c>
      <c r="AF3426">
        <v>1076871552</v>
      </c>
      <c r="AG3426">
        <v>253173808</v>
      </c>
      <c r="AH3426">
        <v>272912096</v>
      </c>
      <c r="AI3426">
        <v>50383940</v>
      </c>
      <c r="AJ3426">
        <v>323296032</v>
      </c>
      <c r="AK3426">
        <v>123814976</v>
      </c>
      <c r="AL3426">
        <v>25749796</v>
      </c>
      <c r="AM3426">
        <v>1055268416</v>
      </c>
      <c r="AN3426">
        <v>441669216</v>
      </c>
      <c r="AO3426">
        <v>117946464</v>
      </c>
      <c r="AP3426">
        <v>628142144</v>
      </c>
      <c r="AQ3426">
        <v>803055104</v>
      </c>
      <c r="AT3426">
        <v>3404</v>
      </c>
      <c r="AU3426">
        <v>0.79800000000000004</v>
      </c>
      <c r="AW3426">
        <v>0.14177100000000001</v>
      </c>
      <c r="AX3426">
        <v>0.50457300000000005</v>
      </c>
      <c r="AY3426">
        <v>4.7784899999999998E-2</v>
      </c>
      <c r="AZ3426">
        <v>42334</v>
      </c>
    </row>
    <row r="3427" spans="1:52">
      <c r="A3427">
        <v>1999</v>
      </c>
      <c r="B3427">
        <v>214777</v>
      </c>
      <c r="C3427" t="s">
        <v>554</v>
      </c>
      <c r="D3427" t="s">
        <v>455</v>
      </c>
      <c r="E3427">
        <f t="shared" si="53"/>
        <v>0</v>
      </c>
      <c r="F3427">
        <f>IF(ISNA(VLOOKUP(B3427,criteria!$U$2:$U$174,1,0)),0,1)</f>
        <v>1</v>
      </c>
      <c r="G3427" t="s">
        <v>636</v>
      </c>
      <c r="H3427" t="s">
        <v>636</v>
      </c>
      <c r="N3427">
        <v>16802</v>
      </c>
      <c r="O3427" t="s">
        <v>130</v>
      </c>
      <c r="V3427">
        <v>347231008</v>
      </c>
      <c r="Z3427">
        <v>203059200</v>
      </c>
      <c r="AA3427">
        <v>260172240</v>
      </c>
      <c r="AB3427">
        <v>80015336</v>
      </c>
      <c r="AC3427">
        <v>76110648</v>
      </c>
      <c r="AF3427">
        <v>1164757504</v>
      </c>
      <c r="AG3427">
        <v>306228256</v>
      </c>
      <c r="AH3427">
        <v>322290656</v>
      </c>
      <c r="AI3427">
        <v>51035900</v>
      </c>
      <c r="AJ3427">
        <v>373326560</v>
      </c>
      <c r="AK3427">
        <v>102508544</v>
      </c>
      <c r="AL3427">
        <v>33754112</v>
      </c>
      <c r="AM3427">
        <v>1158471552</v>
      </c>
      <c r="AN3427">
        <v>460952896</v>
      </c>
      <c r="AO3427">
        <v>122782792</v>
      </c>
      <c r="AP3427">
        <v>803055104</v>
      </c>
      <c r="AQ3427">
        <v>1035003648</v>
      </c>
      <c r="AT3427">
        <v>3722</v>
      </c>
      <c r="AU3427">
        <v>0.80100000000000005</v>
      </c>
      <c r="AW3427">
        <v>0.13823299999999999</v>
      </c>
      <c r="AX3427">
        <v>0.49771900000000002</v>
      </c>
      <c r="AY3427">
        <v>4.90518E-2</v>
      </c>
      <c r="AZ3427">
        <v>44516.5</v>
      </c>
    </row>
    <row r="3428" spans="1:52">
      <c r="A3428">
        <v>2000</v>
      </c>
      <c r="B3428">
        <v>214777</v>
      </c>
      <c r="C3428" t="s">
        <v>554</v>
      </c>
      <c r="D3428" t="s">
        <v>455</v>
      </c>
      <c r="E3428">
        <f t="shared" si="53"/>
        <v>0</v>
      </c>
      <c r="F3428">
        <f>IF(ISNA(VLOOKUP(B3428,criteria!$U$2:$U$174,1,0)),0,1)</f>
        <v>1</v>
      </c>
      <c r="G3428" t="s">
        <v>636</v>
      </c>
      <c r="H3428" t="s">
        <v>636</v>
      </c>
      <c r="N3428">
        <v>16802</v>
      </c>
      <c r="O3428" t="s">
        <v>130</v>
      </c>
      <c r="V3428">
        <v>369423360</v>
      </c>
      <c r="Z3428">
        <v>227625712</v>
      </c>
      <c r="AA3428">
        <v>278312672</v>
      </c>
      <c r="AB3428">
        <v>93441424</v>
      </c>
      <c r="AC3428">
        <v>81339712</v>
      </c>
      <c r="AF3428">
        <v>1263401216</v>
      </c>
      <c r="AG3428">
        <v>327983872</v>
      </c>
      <c r="AH3428">
        <v>355396000</v>
      </c>
      <c r="AI3428">
        <v>50556052</v>
      </c>
      <c r="AJ3428">
        <v>405952064</v>
      </c>
      <c r="AK3428">
        <v>116281968</v>
      </c>
      <c r="AL3428">
        <v>34651480</v>
      </c>
      <c r="AM3428">
        <v>1253997824</v>
      </c>
      <c r="AN3428">
        <v>503112736</v>
      </c>
      <c r="AO3428">
        <v>123222608</v>
      </c>
      <c r="AP3428">
        <v>1035003648</v>
      </c>
      <c r="AQ3428">
        <v>1004555968</v>
      </c>
      <c r="AT3428">
        <v>4369</v>
      </c>
      <c r="AU3428">
        <v>0.80900000000000005</v>
      </c>
      <c r="AW3428">
        <v>0.139601</v>
      </c>
      <c r="AX3428">
        <v>0.48755999999999999</v>
      </c>
      <c r="AY3428">
        <v>5.0918900000000003E-2</v>
      </c>
      <c r="AZ3428">
        <v>47446</v>
      </c>
    </row>
    <row r="3429" spans="1:52">
      <c r="A3429">
        <v>2001</v>
      </c>
      <c r="B3429">
        <v>214777</v>
      </c>
      <c r="C3429" t="s">
        <v>554</v>
      </c>
      <c r="D3429" t="s">
        <v>455</v>
      </c>
      <c r="E3429">
        <f t="shared" si="53"/>
        <v>1</v>
      </c>
      <c r="F3429">
        <f>IF(ISNA(VLOOKUP(B3429,criteria!$U$2:$U$174,1,0)),0,1)</f>
        <v>1</v>
      </c>
      <c r="G3429">
        <v>0.48388885039151824</v>
      </c>
      <c r="H3429">
        <v>0.4033366747816125</v>
      </c>
      <c r="I3429">
        <v>28862</v>
      </c>
      <c r="J3429">
        <v>13966</v>
      </c>
      <c r="K3429">
        <v>5626</v>
      </c>
      <c r="L3429">
        <v>7</v>
      </c>
      <c r="M3429">
        <v>5633</v>
      </c>
      <c r="N3429">
        <v>168021589</v>
      </c>
      <c r="O3429" t="s">
        <v>130</v>
      </c>
      <c r="V3429">
        <v>678480000</v>
      </c>
      <c r="W3429">
        <v>616489024</v>
      </c>
      <c r="Z3429">
        <v>284796000</v>
      </c>
      <c r="AA3429">
        <v>404780000</v>
      </c>
      <c r="AB3429">
        <v>230714000</v>
      </c>
      <c r="AC3429">
        <v>90933000</v>
      </c>
      <c r="AF3429">
        <v>2353382912</v>
      </c>
      <c r="AG3429">
        <v>599184000</v>
      </c>
      <c r="AH3429">
        <v>460180000</v>
      </c>
      <c r="AI3429">
        <v>65762000</v>
      </c>
      <c r="AJ3429">
        <v>525942016</v>
      </c>
      <c r="AK3429">
        <v>216454000</v>
      </c>
      <c r="AL3429">
        <v>92013000</v>
      </c>
      <c r="AM3429">
        <v>2286828032</v>
      </c>
      <c r="AN3429">
        <v>1088034944</v>
      </c>
      <c r="AO3429">
        <v>289956992</v>
      </c>
      <c r="AR3429">
        <v>2353382912</v>
      </c>
      <c r="AS3429">
        <v>2286828032</v>
      </c>
      <c r="AT3429">
        <v>3752</v>
      </c>
      <c r="AU3429">
        <v>0.79800000000000004</v>
      </c>
      <c r="AW3429">
        <v>0.13894200000000001</v>
      </c>
      <c r="AX3429">
        <v>0.48255399999999998</v>
      </c>
      <c r="AY3429">
        <v>4.8797599999999997E-2</v>
      </c>
      <c r="AZ3429">
        <v>49850</v>
      </c>
    </row>
    <row r="3430" spans="1:52">
      <c r="A3430">
        <v>2002</v>
      </c>
      <c r="B3430">
        <v>214777</v>
      </c>
      <c r="C3430" t="s">
        <v>554</v>
      </c>
      <c r="D3430" t="s">
        <v>455</v>
      </c>
      <c r="E3430">
        <f t="shared" si="53"/>
        <v>1</v>
      </c>
      <c r="F3430">
        <f>IF(ISNA(VLOOKUP(B3430,criteria!$U$2:$U$174,1,0)),0,1)</f>
        <v>1</v>
      </c>
      <c r="G3430">
        <v>0.56818505338078296</v>
      </c>
      <c r="H3430">
        <v>0.3834398095953902</v>
      </c>
      <c r="I3430">
        <v>28100</v>
      </c>
      <c r="J3430">
        <v>15966</v>
      </c>
      <c r="K3430">
        <v>6115</v>
      </c>
      <c r="L3430">
        <v>7</v>
      </c>
      <c r="M3430">
        <v>6122</v>
      </c>
      <c r="N3430" t="s">
        <v>527</v>
      </c>
      <c r="O3430" t="s">
        <v>130</v>
      </c>
      <c r="V3430">
        <v>771704000</v>
      </c>
      <c r="W3430">
        <v>701499008</v>
      </c>
      <c r="Z3430">
        <v>302521024</v>
      </c>
      <c r="AA3430">
        <v>404392000</v>
      </c>
      <c r="AB3430">
        <v>241731008</v>
      </c>
      <c r="AC3430">
        <v>95408000</v>
      </c>
      <c r="AF3430">
        <v>2634608896</v>
      </c>
      <c r="AG3430">
        <v>645921024</v>
      </c>
      <c r="AH3430">
        <v>500972992</v>
      </c>
      <c r="AI3430">
        <v>63782000</v>
      </c>
      <c r="AJ3430">
        <v>564755008</v>
      </c>
      <c r="AK3430">
        <v>213000000</v>
      </c>
      <c r="AL3430">
        <v>96483000</v>
      </c>
      <c r="AM3430">
        <v>2423788032</v>
      </c>
      <c r="AN3430">
        <v>1132089984</v>
      </c>
      <c r="AO3430">
        <v>305704000</v>
      </c>
      <c r="AP3430">
        <v>830113024</v>
      </c>
      <c r="AQ3430">
        <v>887870016</v>
      </c>
      <c r="AR3430">
        <v>2634608896</v>
      </c>
      <c r="AS3430">
        <v>2423788032</v>
      </c>
      <c r="AT3430">
        <v>4277</v>
      </c>
      <c r="AU3430">
        <v>0.82499999999999996</v>
      </c>
      <c r="AW3430">
        <v>0.14199700000000001</v>
      </c>
      <c r="AX3430">
        <v>0.48494100000000001</v>
      </c>
      <c r="AY3430">
        <v>5.1347999999999998E-2</v>
      </c>
      <c r="AZ3430">
        <v>51555.5</v>
      </c>
    </row>
    <row r="3431" spans="1:52">
      <c r="A3431">
        <v>2003</v>
      </c>
      <c r="B3431">
        <v>214777</v>
      </c>
      <c r="C3431" t="s">
        <v>554</v>
      </c>
      <c r="D3431" t="s">
        <v>455</v>
      </c>
      <c r="E3431">
        <f t="shared" si="53"/>
        <v>1</v>
      </c>
      <c r="F3431">
        <f>IF(ISNA(VLOOKUP(B3431,criteria!$U$2:$U$174,1,0)),0,1)</f>
        <v>1</v>
      </c>
      <c r="G3431">
        <v>0.56614983335748448</v>
      </c>
      <c r="H3431">
        <v>0.37938315843358072</v>
      </c>
      <c r="I3431">
        <v>27604</v>
      </c>
      <c r="J3431">
        <v>15628</v>
      </c>
      <c r="K3431">
        <v>5915</v>
      </c>
      <c r="L3431">
        <v>14</v>
      </c>
      <c r="M3431">
        <v>5929</v>
      </c>
      <c r="V3431">
        <v>854364032</v>
      </c>
      <c r="W3431">
        <v>777566976</v>
      </c>
      <c r="Z3431">
        <v>342233984</v>
      </c>
      <c r="AA3431">
        <v>359473984</v>
      </c>
      <c r="AB3431">
        <v>230118000</v>
      </c>
      <c r="AC3431">
        <v>98783000</v>
      </c>
      <c r="AF3431">
        <v>2871930112</v>
      </c>
      <c r="AG3431">
        <v>684940032</v>
      </c>
      <c r="AH3431">
        <v>533792992</v>
      </c>
      <c r="AI3431">
        <v>65429000</v>
      </c>
      <c r="AJ3431">
        <v>599222016</v>
      </c>
      <c r="AK3431">
        <v>239122000</v>
      </c>
      <c r="AL3431">
        <v>101338000</v>
      </c>
      <c r="AM3431">
        <v>2611891968</v>
      </c>
      <c r="AN3431">
        <v>1207652992</v>
      </c>
      <c r="AO3431">
        <v>356284000</v>
      </c>
      <c r="AP3431">
        <v>887870016</v>
      </c>
      <c r="AQ3431">
        <v>1020835008</v>
      </c>
      <c r="AR3431">
        <v>2871930112</v>
      </c>
      <c r="AS3431">
        <v>2611891968</v>
      </c>
      <c r="AT3431">
        <v>4268</v>
      </c>
      <c r="AU3431">
        <v>0.83399999999999996</v>
      </c>
      <c r="AW3431">
        <v>0.14646600000000001</v>
      </c>
      <c r="AX3431">
        <v>0.48678900000000003</v>
      </c>
      <c r="AY3431">
        <v>5.6134799999999999E-2</v>
      </c>
      <c r="AZ3431">
        <v>53390</v>
      </c>
    </row>
    <row r="3432" spans="1:52">
      <c r="A3432">
        <v>2004</v>
      </c>
      <c r="B3432">
        <v>214777</v>
      </c>
      <c r="C3432" t="s">
        <v>554</v>
      </c>
      <c r="D3432" t="s">
        <v>455</v>
      </c>
      <c r="E3432">
        <f t="shared" si="53"/>
        <v>1</v>
      </c>
      <c r="F3432">
        <f>IF(ISNA(VLOOKUP(B3432,criteria!$U$2:$U$174,1,0)),0,1)</f>
        <v>1</v>
      </c>
      <c r="G3432">
        <v>0.54932190378710333</v>
      </c>
      <c r="H3432">
        <v>0.35216024222662162</v>
      </c>
      <c r="I3432">
        <v>31264</v>
      </c>
      <c r="J3432">
        <v>17174</v>
      </c>
      <c r="K3432">
        <v>6040</v>
      </c>
      <c r="L3432">
        <v>8</v>
      </c>
      <c r="M3432">
        <v>6048</v>
      </c>
      <c r="V3432">
        <v>914115008</v>
      </c>
      <c r="W3432">
        <v>834073984</v>
      </c>
      <c r="Z3432">
        <v>348604000</v>
      </c>
      <c r="AA3432">
        <v>442037984</v>
      </c>
      <c r="AB3432">
        <v>222620000</v>
      </c>
      <c r="AC3432">
        <v>95573000</v>
      </c>
      <c r="AF3432">
        <v>3163998976</v>
      </c>
      <c r="AG3432">
        <v>714473984</v>
      </c>
      <c r="AH3432">
        <v>569907968</v>
      </c>
      <c r="AI3432">
        <v>69686000</v>
      </c>
      <c r="AJ3432">
        <v>639593984</v>
      </c>
      <c r="AK3432">
        <v>239680992</v>
      </c>
      <c r="AL3432">
        <v>105042000</v>
      </c>
      <c r="AM3432">
        <v>2802159104</v>
      </c>
      <c r="AN3432">
        <v>1279460992</v>
      </c>
      <c r="AO3432">
        <v>380486016</v>
      </c>
      <c r="AP3432">
        <v>1020835008</v>
      </c>
      <c r="AQ3432">
        <v>1157485952</v>
      </c>
      <c r="AR3432">
        <v>3163998976</v>
      </c>
      <c r="AS3432">
        <v>2802159104</v>
      </c>
      <c r="AT3432">
        <v>4259</v>
      </c>
      <c r="AU3432">
        <v>0.84199999999999997</v>
      </c>
      <c r="AW3432">
        <v>0.14893500000000001</v>
      </c>
      <c r="AX3432">
        <v>0.483043</v>
      </c>
      <c r="AY3432">
        <v>5.3233799999999998E-2</v>
      </c>
      <c r="AZ3432">
        <v>53972</v>
      </c>
    </row>
    <row r="3433" spans="1:52">
      <c r="A3433">
        <v>2005</v>
      </c>
      <c r="B3433">
        <v>214777</v>
      </c>
      <c r="C3433" t="s">
        <v>466</v>
      </c>
      <c r="D3433" t="s">
        <v>455</v>
      </c>
      <c r="E3433">
        <f t="shared" si="53"/>
        <v>1</v>
      </c>
      <c r="F3433">
        <f>IF(ISNA(VLOOKUP(B3433,criteria!$U$2:$U$174,1,0)),0,1)</f>
        <v>1</v>
      </c>
      <c r="G3433">
        <v>0.58266383374277941</v>
      </c>
      <c r="H3433">
        <v>0.33656201925816193</v>
      </c>
      <c r="I3433">
        <v>30122</v>
      </c>
      <c r="J3433">
        <v>17551</v>
      </c>
      <c r="K3433">
        <v>5900</v>
      </c>
      <c r="L3433">
        <v>7</v>
      </c>
      <c r="M3433">
        <v>5907</v>
      </c>
      <c r="V3433">
        <v>971864000</v>
      </c>
      <c r="W3433">
        <v>885633984</v>
      </c>
      <c r="Z3433">
        <v>352383008</v>
      </c>
      <c r="AA3433">
        <v>410104000</v>
      </c>
      <c r="AB3433">
        <v>252564000</v>
      </c>
      <c r="AC3433">
        <v>110357000</v>
      </c>
      <c r="AF3433">
        <v>3282659072</v>
      </c>
      <c r="AG3433">
        <v>759187968</v>
      </c>
      <c r="AH3433">
        <v>606355968</v>
      </c>
      <c r="AI3433">
        <v>74148000</v>
      </c>
      <c r="AJ3433">
        <v>680503936</v>
      </c>
      <c r="AK3433">
        <v>247975008</v>
      </c>
      <c r="AL3433">
        <v>107299000</v>
      </c>
      <c r="AM3433">
        <v>2969259008</v>
      </c>
      <c r="AN3433">
        <v>1355254016</v>
      </c>
      <c r="AO3433">
        <v>418145984</v>
      </c>
      <c r="AP3433">
        <v>1157485952</v>
      </c>
      <c r="AQ3433">
        <v>1303475968</v>
      </c>
      <c r="AR3433">
        <v>3282659072</v>
      </c>
      <c r="AS3433">
        <v>2969259008</v>
      </c>
      <c r="AT3433">
        <v>4772</v>
      </c>
      <c r="AU3433">
        <v>0.84899999999999998</v>
      </c>
      <c r="AW3433">
        <v>0.14355200000000001</v>
      </c>
      <c r="AX3433">
        <v>0.47661900000000001</v>
      </c>
      <c r="AY3433">
        <v>4.9737000000000003E-2</v>
      </c>
      <c r="AZ3433">
        <v>55727</v>
      </c>
    </row>
    <row r="3434" spans="1:52">
      <c r="A3434">
        <v>2006</v>
      </c>
      <c r="B3434">
        <v>214777</v>
      </c>
      <c r="C3434" t="s">
        <v>535</v>
      </c>
      <c r="D3434" t="s">
        <v>455</v>
      </c>
      <c r="E3434">
        <f t="shared" si="53"/>
        <v>1</v>
      </c>
      <c r="F3434">
        <f>IF(ISNA(VLOOKUP(B3434,criteria!$U$2:$U$174,1,0)),0,1)</f>
        <v>1</v>
      </c>
      <c r="G3434">
        <v>0.6160714285714286</v>
      </c>
      <c r="H3434">
        <v>0.35260272485480104</v>
      </c>
      <c r="I3434">
        <v>29904</v>
      </c>
      <c r="J3434">
        <v>18423</v>
      </c>
      <c r="K3434">
        <v>6489</v>
      </c>
      <c r="L3434">
        <v>7</v>
      </c>
      <c r="M3434">
        <v>6496</v>
      </c>
      <c r="V3434">
        <v>1079565952</v>
      </c>
      <c r="W3434">
        <v>989952000</v>
      </c>
      <c r="Z3434">
        <v>356850016</v>
      </c>
      <c r="AA3434">
        <v>403656000</v>
      </c>
      <c r="AB3434">
        <v>307392992</v>
      </c>
      <c r="AC3434">
        <v>115035000</v>
      </c>
      <c r="AF3434">
        <v>3765829120</v>
      </c>
      <c r="AG3434">
        <v>775888000</v>
      </c>
      <c r="AH3434">
        <v>616176000</v>
      </c>
      <c r="AI3434">
        <v>79035000</v>
      </c>
      <c r="AJ3434">
        <v>695211008</v>
      </c>
      <c r="AK3434">
        <v>243182000</v>
      </c>
      <c r="AL3434">
        <v>114868000</v>
      </c>
      <c r="AM3434">
        <v>3103787008</v>
      </c>
      <c r="AN3434">
        <v>1435038976</v>
      </c>
      <c r="AO3434">
        <v>419276000</v>
      </c>
      <c r="AP3434">
        <v>1303475968</v>
      </c>
      <c r="AQ3434">
        <v>1587197056</v>
      </c>
      <c r="AR3434">
        <v>3765829120</v>
      </c>
      <c r="AS3434">
        <v>3103787008</v>
      </c>
      <c r="AT3434">
        <v>5167</v>
      </c>
      <c r="AU3434">
        <v>0.84099999999999997</v>
      </c>
      <c r="AW3434">
        <v>0.137041</v>
      </c>
      <c r="AX3434">
        <v>0.475771</v>
      </c>
      <c r="AY3434">
        <v>4.9560899999999998E-2</v>
      </c>
      <c r="AZ3434">
        <v>56677</v>
      </c>
    </row>
    <row r="3435" spans="1:52">
      <c r="A3435">
        <v>2007</v>
      </c>
      <c r="B3435">
        <v>214777</v>
      </c>
      <c r="C3435" t="s">
        <v>466</v>
      </c>
      <c r="D3435" t="s">
        <v>455</v>
      </c>
      <c r="E3435">
        <f t="shared" si="53"/>
        <v>1</v>
      </c>
      <c r="F3435">
        <f>IF(ISNA(VLOOKUP(B3435,criteria!$U$2:$U$174,1,0)),0,1)</f>
        <v>1</v>
      </c>
      <c r="G3435">
        <v>0.57969723953695462</v>
      </c>
      <c r="H3435">
        <v>0.39834497794955653</v>
      </c>
      <c r="I3435">
        <v>34813</v>
      </c>
      <c r="J3435">
        <v>20181</v>
      </c>
      <c r="K3435">
        <v>8027</v>
      </c>
      <c r="L3435">
        <v>12</v>
      </c>
      <c r="M3435">
        <v>8039</v>
      </c>
      <c r="N3435" t="s">
        <v>527</v>
      </c>
      <c r="O3435" t="s">
        <v>130</v>
      </c>
      <c r="P3435" t="s">
        <v>50</v>
      </c>
      <c r="Q3435" t="s">
        <v>54</v>
      </c>
      <c r="V3435">
        <v>1167373952</v>
      </c>
      <c r="W3435">
        <v>1070579968</v>
      </c>
      <c r="Z3435">
        <v>391457984</v>
      </c>
      <c r="AA3435">
        <v>446780000</v>
      </c>
      <c r="AB3435">
        <v>299708000</v>
      </c>
      <c r="AC3435">
        <v>119528000</v>
      </c>
      <c r="AF3435">
        <v>3554233088</v>
      </c>
      <c r="AG3435">
        <v>854156992</v>
      </c>
      <c r="AH3435">
        <v>662241984</v>
      </c>
      <c r="AI3435">
        <v>91836000</v>
      </c>
      <c r="AJ3435">
        <v>754077952</v>
      </c>
      <c r="AK3435">
        <v>263502000</v>
      </c>
      <c r="AL3435">
        <v>127945000</v>
      </c>
      <c r="AM3435">
        <v>3373296128</v>
      </c>
      <c r="AN3435">
        <v>1530936064</v>
      </c>
      <c r="AO3435">
        <v>446404000</v>
      </c>
      <c r="AP3435">
        <v>1587197056</v>
      </c>
      <c r="AQ3435">
        <v>1522988032</v>
      </c>
      <c r="AR3435">
        <v>3554233088</v>
      </c>
      <c r="AS3435">
        <v>3373296128</v>
      </c>
      <c r="AT3435">
        <v>5023</v>
      </c>
      <c r="AU3435">
        <v>0.84599999999999997</v>
      </c>
      <c r="AW3435">
        <v>0.13428699999999999</v>
      </c>
      <c r="AX3435">
        <v>0.47438000000000002</v>
      </c>
      <c r="AY3435">
        <v>4.9769800000000003E-2</v>
      </c>
      <c r="AZ3435">
        <v>59423</v>
      </c>
    </row>
    <row r="3436" spans="1:52">
      <c r="A3436">
        <v>2008</v>
      </c>
      <c r="B3436">
        <v>214777</v>
      </c>
      <c r="C3436" t="s">
        <v>466</v>
      </c>
      <c r="D3436" t="s">
        <v>455</v>
      </c>
      <c r="E3436">
        <f t="shared" si="53"/>
        <v>1</v>
      </c>
      <c r="F3436">
        <f>IF(ISNA(VLOOKUP(B3436,criteria!$U$2:$U$174,1,0)),0,1)</f>
        <v>1</v>
      </c>
      <c r="G3436">
        <v>0.50962049000025289</v>
      </c>
      <c r="H3436">
        <v>0.32223655487199843</v>
      </c>
      <c r="I3436">
        <v>39551</v>
      </c>
      <c r="J3436">
        <v>20156</v>
      </c>
      <c r="K3436">
        <v>6483</v>
      </c>
      <c r="L3436">
        <v>12</v>
      </c>
      <c r="M3436">
        <v>6495</v>
      </c>
      <c r="N3436" t="s">
        <v>527</v>
      </c>
      <c r="O3436" t="s">
        <v>130</v>
      </c>
      <c r="P3436" t="s">
        <v>50</v>
      </c>
      <c r="Q3436" t="s">
        <v>54</v>
      </c>
      <c r="V3436">
        <v>1280792960</v>
      </c>
      <c r="W3436">
        <v>1177901056</v>
      </c>
      <c r="Z3436">
        <v>395043008</v>
      </c>
      <c r="AA3436">
        <v>446485024</v>
      </c>
      <c r="AB3436">
        <v>345224992</v>
      </c>
      <c r="AC3436">
        <v>123029000</v>
      </c>
      <c r="AF3436">
        <v>3446568960</v>
      </c>
      <c r="AG3436">
        <v>924020992</v>
      </c>
      <c r="AH3436">
        <v>693406016</v>
      </c>
      <c r="AI3436">
        <v>83188000</v>
      </c>
      <c r="AJ3436">
        <v>776594048</v>
      </c>
      <c r="AK3436">
        <v>299976000</v>
      </c>
      <c r="AL3436">
        <v>143731008</v>
      </c>
      <c r="AM3436">
        <v>3627649024</v>
      </c>
      <c r="AN3436">
        <v>1615719936</v>
      </c>
      <c r="AO3436">
        <v>449960992</v>
      </c>
      <c r="AP3436">
        <v>1522988032</v>
      </c>
      <c r="AQ3436">
        <v>1173539968</v>
      </c>
      <c r="AR3436">
        <v>3446568960</v>
      </c>
      <c r="AS3436">
        <v>3627649024</v>
      </c>
      <c r="AT3436">
        <v>5110</v>
      </c>
      <c r="AU3436">
        <v>0.84699999999999998</v>
      </c>
      <c r="AW3436">
        <v>0.136354</v>
      </c>
      <c r="AX3436">
        <v>0.475717</v>
      </c>
      <c r="AY3436">
        <v>5.1227599999999998E-2</v>
      </c>
      <c r="AZ3436">
        <v>62686</v>
      </c>
    </row>
    <row r="3437" spans="1:52">
      <c r="A3437">
        <v>2009</v>
      </c>
      <c r="B3437">
        <v>214777</v>
      </c>
      <c r="C3437" t="s">
        <v>466</v>
      </c>
      <c r="D3437" t="s">
        <v>455</v>
      </c>
      <c r="E3437">
        <f t="shared" si="53"/>
        <v>1</v>
      </c>
      <c r="F3437">
        <f>IF(ISNA(VLOOKUP(B3437,criteria!$U$2:$U$174,1,0)),0,1)</f>
        <v>1</v>
      </c>
      <c r="G3437">
        <v>0.51193430376832361</v>
      </c>
      <c r="H3437">
        <v>0.36185098195992205</v>
      </c>
      <c r="I3437">
        <v>39089</v>
      </c>
      <c r="J3437">
        <v>20011</v>
      </c>
      <c r="K3437">
        <v>7234</v>
      </c>
      <c r="L3437">
        <v>7</v>
      </c>
      <c r="M3437">
        <v>7241</v>
      </c>
      <c r="N3437" t="s">
        <v>527</v>
      </c>
      <c r="O3437" t="s">
        <v>130</v>
      </c>
      <c r="P3437" t="s">
        <v>50</v>
      </c>
      <c r="Q3437" t="s">
        <v>54</v>
      </c>
      <c r="R3437">
        <v>-77.856700000000004</v>
      </c>
      <c r="S3437">
        <v>40.801900000000003</v>
      </c>
      <c r="V3437">
        <v>1381794048</v>
      </c>
      <c r="W3437">
        <v>1274806016</v>
      </c>
      <c r="Z3437">
        <v>432182976</v>
      </c>
      <c r="AA3437">
        <v>500470016</v>
      </c>
      <c r="AB3437">
        <v>353576000</v>
      </c>
      <c r="AC3437">
        <v>142788000</v>
      </c>
      <c r="AF3437">
        <v>4457133056</v>
      </c>
      <c r="AG3437">
        <v>1020476032</v>
      </c>
      <c r="AH3437">
        <v>731547008</v>
      </c>
      <c r="AI3437">
        <v>96355000</v>
      </c>
      <c r="AJ3437">
        <v>827902016</v>
      </c>
      <c r="AK3437">
        <v>323006016</v>
      </c>
      <c r="AL3437">
        <v>147584992</v>
      </c>
      <c r="AM3437">
        <v>3881114880</v>
      </c>
      <c r="AN3437">
        <v>1663693056</v>
      </c>
      <c r="AO3437">
        <v>712801024</v>
      </c>
      <c r="AP3437">
        <v>1173539968</v>
      </c>
      <c r="AQ3437">
        <v>1350316032</v>
      </c>
      <c r="AR3437">
        <v>4457133056</v>
      </c>
      <c r="AS3437">
        <v>3881114880</v>
      </c>
      <c r="AT3437">
        <v>5037</v>
      </c>
      <c r="AU3437">
        <v>0.85299999999999998</v>
      </c>
      <c r="AW3437">
        <v>0.15925900000000001</v>
      </c>
      <c r="AX3437">
        <v>0.48019499999999998</v>
      </c>
      <c r="AY3437">
        <v>6.0734499999999997E-2</v>
      </c>
      <c r="AZ3437">
        <v>61736.5</v>
      </c>
    </row>
    <row r="3438" spans="1:52">
      <c r="A3438">
        <v>2010</v>
      </c>
      <c r="B3438">
        <v>214777</v>
      </c>
      <c r="C3438" t="s">
        <v>466</v>
      </c>
      <c r="D3438" t="s">
        <v>455</v>
      </c>
      <c r="E3438">
        <f t="shared" si="53"/>
        <v>1</v>
      </c>
      <c r="F3438">
        <f>IF(ISNA(VLOOKUP(B3438,criteria!$U$2:$U$174,1,0)),0,1)</f>
        <v>1</v>
      </c>
      <c r="G3438">
        <v>0.51621064007466722</v>
      </c>
      <c r="H3438">
        <v>0.31212827710900698</v>
      </c>
      <c r="I3438">
        <v>40714</v>
      </c>
      <c r="J3438">
        <v>21017</v>
      </c>
      <c r="K3438">
        <v>6540</v>
      </c>
      <c r="L3438">
        <v>20</v>
      </c>
      <c r="M3438">
        <v>6560</v>
      </c>
      <c r="V3438">
        <v>1465432064</v>
      </c>
      <c r="W3438">
        <v>1351056000</v>
      </c>
      <c r="Z3438">
        <v>436104000</v>
      </c>
      <c r="AA3438">
        <v>425712992</v>
      </c>
      <c r="AB3438">
        <v>403288992</v>
      </c>
      <c r="AC3438">
        <v>150871008</v>
      </c>
      <c r="AF3438">
        <v>4811666944</v>
      </c>
      <c r="AG3438">
        <v>1040710976</v>
      </c>
      <c r="AH3438">
        <v>715228992</v>
      </c>
      <c r="AI3438">
        <v>95857000</v>
      </c>
      <c r="AJ3438">
        <v>811086016</v>
      </c>
      <c r="AK3438">
        <v>299897984</v>
      </c>
      <c r="AL3438">
        <v>151715008</v>
      </c>
      <c r="AM3438">
        <v>4011474944</v>
      </c>
      <c r="AN3438">
        <v>1760785024</v>
      </c>
      <c r="AO3438">
        <v>687296000</v>
      </c>
      <c r="AP3438">
        <v>1350316032</v>
      </c>
      <c r="AQ3438">
        <v>1737842944</v>
      </c>
      <c r="AR3438">
        <v>4811666944</v>
      </c>
      <c r="AS3438">
        <v>4011474944</v>
      </c>
      <c r="AT3438">
        <v>5633</v>
      </c>
      <c r="AU3438">
        <v>0.86699999999999999</v>
      </c>
      <c r="AW3438">
        <v>0.17868800000000001</v>
      </c>
      <c r="AX3438">
        <v>0.48228100000000002</v>
      </c>
      <c r="AY3438">
        <v>6.8185300000000004E-2</v>
      </c>
      <c r="AZ3438">
        <v>59668</v>
      </c>
    </row>
    <row r="3439" spans="1:52">
      <c r="A3439">
        <v>2011</v>
      </c>
      <c r="B3439">
        <v>214777</v>
      </c>
      <c r="C3439" t="s">
        <v>466</v>
      </c>
      <c r="D3439" t="s">
        <v>455</v>
      </c>
      <c r="E3439">
        <f t="shared" si="53"/>
        <v>1</v>
      </c>
      <c r="F3439">
        <f>IF(ISNA(VLOOKUP(B3439,criteria!$U$2:$U$174,1,0)),0,1)</f>
        <v>1</v>
      </c>
      <c r="G3439">
        <v>0.54786376218558186</v>
      </c>
      <c r="H3439">
        <v>0.3190545230877378</v>
      </c>
      <c r="I3439">
        <v>41545</v>
      </c>
      <c r="J3439">
        <v>22761</v>
      </c>
      <c r="K3439">
        <v>7248</v>
      </c>
      <c r="L3439">
        <v>14</v>
      </c>
      <c r="M3439">
        <v>7262</v>
      </c>
      <c r="T3439">
        <v>6.0999999999999999E-2</v>
      </c>
      <c r="U3439">
        <v>14946</v>
      </c>
      <c r="V3439">
        <v>1548957056</v>
      </c>
      <c r="W3439">
        <v>1428579968</v>
      </c>
      <c r="Z3439">
        <v>465726016</v>
      </c>
      <c r="AA3439">
        <v>337254976</v>
      </c>
      <c r="AB3439">
        <v>291379008</v>
      </c>
      <c r="AC3439">
        <v>156496000</v>
      </c>
      <c r="AF3439">
        <v>4510614016</v>
      </c>
      <c r="AG3439">
        <v>1170225024</v>
      </c>
      <c r="AH3439">
        <v>766345024</v>
      </c>
      <c r="AI3439">
        <v>94302000</v>
      </c>
      <c r="AJ3439">
        <v>860647040</v>
      </c>
      <c r="AK3439">
        <v>339624000</v>
      </c>
      <c r="AL3439">
        <v>167711008</v>
      </c>
      <c r="AM3439">
        <v>4411164160</v>
      </c>
      <c r="AN3439">
        <v>1795683968</v>
      </c>
      <c r="AO3439">
        <v>663635968</v>
      </c>
      <c r="AP3439">
        <v>1737842944</v>
      </c>
      <c r="AQ3439">
        <v>1772920960</v>
      </c>
      <c r="AR3439">
        <v>4510614016</v>
      </c>
      <c r="AS3439">
        <v>4411164160</v>
      </c>
      <c r="AT3439">
        <v>6859</v>
      </c>
      <c r="AU3439">
        <v>0.85599999999999998</v>
      </c>
      <c r="AW3439">
        <v>0.186803</v>
      </c>
      <c r="AX3439">
        <v>0.49275200000000002</v>
      </c>
      <c r="AY3439">
        <v>7.1506600000000003E-2</v>
      </c>
      <c r="AZ3439">
        <v>59102</v>
      </c>
    </row>
    <row r="3440" spans="1:52">
      <c r="A3440">
        <v>2012</v>
      </c>
      <c r="B3440">
        <v>214777</v>
      </c>
      <c r="C3440" t="s">
        <v>466</v>
      </c>
      <c r="D3440" t="s">
        <v>455</v>
      </c>
      <c r="E3440">
        <f t="shared" si="53"/>
        <v>1</v>
      </c>
      <c r="F3440">
        <f>IF(ISNA(VLOOKUP(B3440,criteria!$U$2:$U$174,1,0)),0,1)</f>
        <v>1</v>
      </c>
      <c r="G3440">
        <v>0.52426266977275726</v>
      </c>
      <c r="H3440">
        <v>0.30878222594843846</v>
      </c>
      <c r="I3440">
        <v>45502</v>
      </c>
      <c r="J3440">
        <v>23855</v>
      </c>
      <c r="K3440">
        <v>7346</v>
      </c>
      <c r="L3440">
        <v>20</v>
      </c>
      <c r="M3440">
        <v>7366</v>
      </c>
      <c r="N3440" t="s">
        <v>527</v>
      </c>
      <c r="O3440" t="s">
        <v>130</v>
      </c>
      <c r="P3440" t="s">
        <v>50</v>
      </c>
      <c r="Q3440" t="s">
        <v>54</v>
      </c>
      <c r="R3440">
        <v>-77.861599999999996</v>
      </c>
      <c r="S3440">
        <v>40.800699999999999</v>
      </c>
      <c r="T3440">
        <v>0.08</v>
      </c>
      <c r="U3440">
        <v>15881</v>
      </c>
      <c r="V3440">
        <v>1593399040</v>
      </c>
      <c r="W3440">
        <v>1466676992</v>
      </c>
      <c r="Z3440">
        <v>491854976</v>
      </c>
      <c r="AA3440">
        <v>368408000</v>
      </c>
      <c r="AB3440">
        <v>338505984</v>
      </c>
      <c r="AC3440">
        <v>429279008</v>
      </c>
      <c r="AF3440">
        <v>5177726976</v>
      </c>
      <c r="AG3440">
        <v>1064937024</v>
      </c>
      <c r="AH3440">
        <v>794780032</v>
      </c>
      <c r="AI3440">
        <v>74243000</v>
      </c>
      <c r="AJ3440">
        <v>869023040</v>
      </c>
      <c r="AK3440">
        <v>310638016</v>
      </c>
      <c r="AL3440">
        <v>158044992</v>
      </c>
      <c r="AM3440">
        <v>4336480768</v>
      </c>
      <c r="AN3440">
        <v>1883175936</v>
      </c>
      <c r="AO3440">
        <v>405496992</v>
      </c>
      <c r="AP3440">
        <v>1772920960</v>
      </c>
      <c r="AQ3440">
        <v>1924142976</v>
      </c>
      <c r="AR3440">
        <v>5177726976</v>
      </c>
      <c r="AS3440">
        <v>4336480768</v>
      </c>
      <c r="AT3440">
        <v>5508</v>
      </c>
      <c r="AU3440">
        <v>0.84799999999999998</v>
      </c>
      <c r="AW3440">
        <v>0.18979699999999999</v>
      </c>
      <c r="AX3440">
        <v>0.49715500000000001</v>
      </c>
      <c r="AY3440">
        <v>7.2549000000000002E-2</v>
      </c>
      <c r="AZ3440">
        <v>59922</v>
      </c>
    </row>
    <row r="3441" spans="1:52">
      <c r="A3441">
        <v>2013</v>
      </c>
      <c r="B3441">
        <v>214777</v>
      </c>
      <c r="C3441" t="s">
        <v>466</v>
      </c>
      <c r="D3441" t="s">
        <v>455</v>
      </c>
      <c r="E3441">
        <f t="shared" si="53"/>
        <v>1</v>
      </c>
      <c r="F3441">
        <f>IF(ISNA(VLOOKUP(B3441,criteria!$U$2:$U$174,1,0)),0,1)</f>
        <v>1</v>
      </c>
      <c r="G3441">
        <v>0.54197510094212653</v>
      </c>
      <c r="H3441">
        <v>0.29679497128666771</v>
      </c>
      <c r="I3441">
        <v>47552</v>
      </c>
      <c r="J3441">
        <v>25772</v>
      </c>
      <c r="K3441">
        <v>7605</v>
      </c>
      <c r="L3441">
        <v>44</v>
      </c>
      <c r="M3441">
        <v>7649</v>
      </c>
      <c r="T3441">
        <v>7.6999999999999999E-2</v>
      </c>
      <c r="U3441">
        <v>17870</v>
      </c>
      <c r="V3441">
        <v>1671463936</v>
      </c>
      <c r="W3441">
        <v>1519012992</v>
      </c>
      <c r="Z3441">
        <v>465996992</v>
      </c>
      <c r="AA3441">
        <v>406942016</v>
      </c>
      <c r="AB3441">
        <v>440806016</v>
      </c>
      <c r="AC3441">
        <v>145732000</v>
      </c>
      <c r="AF3441">
        <v>5548984832</v>
      </c>
      <c r="AG3441">
        <v>1120946944</v>
      </c>
      <c r="AH3441">
        <v>764041984</v>
      </c>
      <c r="AI3441">
        <v>72075000</v>
      </c>
      <c r="AJ3441">
        <v>836116992</v>
      </c>
      <c r="AK3441">
        <v>323920000</v>
      </c>
      <c r="AL3441">
        <v>161582000</v>
      </c>
      <c r="AM3441">
        <v>4580380160</v>
      </c>
      <c r="AN3441">
        <v>1969841024</v>
      </c>
      <c r="AO3441">
        <v>530897984</v>
      </c>
      <c r="AP3441">
        <v>1924142976</v>
      </c>
      <c r="AQ3441">
        <v>2264413952</v>
      </c>
      <c r="AR3441">
        <v>5548984832</v>
      </c>
      <c r="AS3441">
        <v>4580380160</v>
      </c>
      <c r="AT3441">
        <v>6235</v>
      </c>
      <c r="AU3441">
        <v>0.86099999999999999</v>
      </c>
      <c r="AW3441">
        <v>0.188946</v>
      </c>
      <c r="AX3441">
        <v>0.49287500000000001</v>
      </c>
      <c r="AY3441">
        <v>7.1054300000000001E-2</v>
      </c>
      <c r="AZ3441">
        <v>60808.5</v>
      </c>
    </row>
    <row r="3442" spans="1:52">
      <c r="A3442">
        <v>2014</v>
      </c>
      <c r="B3442">
        <v>214777</v>
      </c>
      <c r="C3442" t="s">
        <v>466</v>
      </c>
      <c r="D3442" t="s">
        <v>455</v>
      </c>
      <c r="E3442">
        <f t="shared" si="53"/>
        <v>1</v>
      </c>
      <c r="F3442">
        <f>IF(ISNA(VLOOKUP(B3442,criteria!$U$2:$U$174,1,0)),0,1)</f>
        <v>1</v>
      </c>
      <c r="G3442">
        <v>0.50289270164416788</v>
      </c>
      <c r="H3442">
        <v>0.32350266851156356</v>
      </c>
      <c r="I3442">
        <v>50299</v>
      </c>
      <c r="J3442">
        <v>25295</v>
      </c>
      <c r="K3442">
        <v>8166</v>
      </c>
      <c r="L3442">
        <v>17</v>
      </c>
      <c r="M3442">
        <v>8183</v>
      </c>
      <c r="T3442">
        <v>5.7000000000000002E-2</v>
      </c>
      <c r="U3442">
        <v>19403</v>
      </c>
      <c r="V3442">
        <v>1772912000</v>
      </c>
      <c r="W3442">
        <v>1606189952</v>
      </c>
      <c r="Z3442">
        <v>449999008</v>
      </c>
      <c r="AA3442">
        <v>376400000</v>
      </c>
      <c r="AB3442">
        <v>349956000</v>
      </c>
      <c r="AC3442">
        <v>151310000</v>
      </c>
      <c r="AF3442">
        <v>5148116992</v>
      </c>
      <c r="AG3442">
        <v>1203954944</v>
      </c>
      <c r="AH3442">
        <v>756355968</v>
      </c>
      <c r="AI3442">
        <v>71019000</v>
      </c>
      <c r="AJ3442">
        <v>827374976</v>
      </c>
      <c r="AK3442">
        <v>339980000</v>
      </c>
      <c r="AL3442">
        <v>172767008</v>
      </c>
      <c r="AM3442">
        <v>4862977024</v>
      </c>
      <c r="AN3442">
        <v>2077880064</v>
      </c>
      <c r="AO3442">
        <v>553473984</v>
      </c>
      <c r="AP3442">
        <v>2264413952</v>
      </c>
      <c r="AQ3442">
        <v>2395856896</v>
      </c>
      <c r="AR3442">
        <v>5148116992</v>
      </c>
      <c r="AS3442">
        <v>4862977024</v>
      </c>
      <c r="AT3442">
        <v>5631</v>
      </c>
      <c r="AU3442">
        <v>0.85699999999999998</v>
      </c>
      <c r="AW3442">
        <v>0.194054</v>
      </c>
      <c r="AX3442">
        <v>0.493313</v>
      </c>
      <c r="AY3442">
        <v>7.2428699999999999E-2</v>
      </c>
      <c r="AZ3442">
        <v>61881.5</v>
      </c>
    </row>
    <row r="3443" spans="1:52">
      <c r="A3443">
        <v>2015</v>
      </c>
      <c r="B3443">
        <v>214777</v>
      </c>
      <c r="C3443" t="s">
        <v>466</v>
      </c>
      <c r="D3443" t="s">
        <v>455</v>
      </c>
      <c r="E3443">
        <f t="shared" si="53"/>
        <v>1</v>
      </c>
      <c r="F3443">
        <f>IF(ISNA(VLOOKUP(B3443,criteria!$U$2:$U$174,1,0)),0,1)</f>
        <v>1</v>
      </c>
      <c r="G3443">
        <v>0.5131657690005984</v>
      </c>
      <c r="H3443">
        <v>0.27791545189504374</v>
      </c>
      <c r="I3443">
        <v>53472</v>
      </c>
      <c r="J3443">
        <v>27440</v>
      </c>
      <c r="K3443">
        <v>7600</v>
      </c>
      <c r="L3443">
        <v>26</v>
      </c>
      <c r="M3443">
        <v>7626</v>
      </c>
      <c r="T3443">
        <v>4.9000000000000002E-2</v>
      </c>
      <c r="U3443">
        <v>19178</v>
      </c>
      <c r="V3443">
        <v>1814466944</v>
      </c>
      <c r="W3443">
        <v>1637886976</v>
      </c>
      <c r="Z3443">
        <v>469059008</v>
      </c>
      <c r="AA3443">
        <v>382998976</v>
      </c>
      <c r="AB3443">
        <v>317550016</v>
      </c>
      <c r="AC3443">
        <v>231003008</v>
      </c>
      <c r="AF3443">
        <v>5547304960</v>
      </c>
      <c r="AG3443">
        <v>1256802944</v>
      </c>
      <c r="AH3443">
        <v>787409024</v>
      </c>
      <c r="AI3443">
        <v>79503000</v>
      </c>
      <c r="AJ3443">
        <v>866912000</v>
      </c>
      <c r="AK3443">
        <v>387529984</v>
      </c>
      <c r="AL3443">
        <v>183496000</v>
      </c>
      <c r="AM3443">
        <v>5315015168</v>
      </c>
      <c r="AN3443">
        <v>2296090112</v>
      </c>
      <c r="AO3443">
        <v>509572992</v>
      </c>
      <c r="AP3443">
        <v>2395856896</v>
      </c>
      <c r="AQ3443">
        <v>2362196992</v>
      </c>
      <c r="AR3443">
        <v>5547304960</v>
      </c>
      <c r="AS3443">
        <v>5315015168</v>
      </c>
      <c r="AT3443">
        <v>6262</v>
      </c>
      <c r="AU3443">
        <v>0.85499999999999998</v>
      </c>
      <c r="AW3443">
        <v>0.199402</v>
      </c>
      <c r="AX3443">
        <v>0.49806</v>
      </c>
      <c r="AY3443">
        <v>7.5124899999999994E-2</v>
      </c>
      <c r="AZ3443">
        <v>62133</v>
      </c>
    </row>
    <row r="3444" spans="1:52">
      <c r="A3444">
        <v>2016</v>
      </c>
      <c r="B3444">
        <v>214777</v>
      </c>
      <c r="C3444" t="s">
        <v>466</v>
      </c>
      <c r="D3444" t="s">
        <v>455</v>
      </c>
      <c r="E3444">
        <f t="shared" si="53"/>
        <v>1</v>
      </c>
      <c r="F3444">
        <f>IF(ISNA(VLOOKUP(B3444,criteria!$U$2:$U$174,1,0)),0,1)</f>
        <v>1</v>
      </c>
      <c r="G3444">
        <v>0.56401253445086263</v>
      </c>
      <c r="H3444">
        <v>0.28445679094986276</v>
      </c>
      <c r="I3444">
        <v>52974</v>
      </c>
      <c r="J3444">
        <v>29878</v>
      </c>
      <c r="K3444">
        <v>8445</v>
      </c>
      <c r="L3444">
        <v>54</v>
      </c>
      <c r="M3444">
        <v>8499</v>
      </c>
      <c r="T3444">
        <v>5.1999999999999998E-2</v>
      </c>
      <c r="U3444">
        <v>19272</v>
      </c>
      <c r="V3444">
        <v>1898364032</v>
      </c>
      <c r="W3444">
        <v>1695650048</v>
      </c>
      <c r="Z3444">
        <v>468136000</v>
      </c>
      <c r="AA3444">
        <v>386089024</v>
      </c>
      <c r="AB3444">
        <v>379929984</v>
      </c>
      <c r="AC3444">
        <v>189951008</v>
      </c>
      <c r="AF3444">
        <v>6224047104</v>
      </c>
      <c r="AG3444">
        <v>1331214976</v>
      </c>
      <c r="AH3444">
        <v>796833024</v>
      </c>
      <c r="AI3444">
        <v>94273000</v>
      </c>
      <c r="AJ3444">
        <v>891106048</v>
      </c>
      <c r="AK3444">
        <v>387468992</v>
      </c>
      <c r="AL3444">
        <v>194436000</v>
      </c>
      <c r="AM3444">
        <v>5591498752</v>
      </c>
      <c r="AN3444">
        <v>2454712064</v>
      </c>
      <c r="AO3444">
        <v>584910016</v>
      </c>
      <c r="AP3444">
        <v>2362196992</v>
      </c>
      <c r="AQ3444">
        <v>2615567872</v>
      </c>
      <c r="AR3444">
        <v>6224047104</v>
      </c>
      <c r="AS3444">
        <v>5591498752</v>
      </c>
      <c r="AT3444">
        <v>6227</v>
      </c>
      <c r="AU3444">
        <v>0.84799999999999998</v>
      </c>
      <c r="AW3444">
        <v>0.197772</v>
      </c>
      <c r="AX3444">
        <v>0.50122599999999995</v>
      </c>
      <c r="AY3444">
        <v>7.4611200000000003E-2</v>
      </c>
      <c r="AZ3444">
        <v>61924</v>
      </c>
    </row>
    <row r="3445" spans="1:52">
      <c r="A3445">
        <v>2017</v>
      </c>
      <c r="B3445">
        <v>214777</v>
      </c>
      <c r="C3445" t="s">
        <v>466</v>
      </c>
      <c r="D3445" t="s">
        <v>455</v>
      </c>
      <c r="E3445">
        <f t="shared" si="53"/>
        <v>1</v>
      </c>
      <c r="F3445">
        <f>IF(ISNA(VLOOKUP(B3445,criteria!$U$2:$U$174,1,0)),0,1)</f>
        <v>1</v>
      </c>
      <c r="G3445">
        <v>0.50313647218163027</v>
      </c>
      <c r="H3445">
        <v>0.27850387844012325</v>
      </c>
      <c r="I3445">
        <v>56114</v>
      </c>
      <c r="J3445">
        <v>28233</v>
      </c>
      <c r="K3445">
        <v>7832</v>
      </c>
      <c r="L3445">
        <v>31</v>
      </c>
      <c r="M3445">
        <v>7863</v>
      </c>
      <c r="T3445">
        <v>5.0999999999999997E-2</v>
      </c>
      <c r="U3445">
        <v>19227</v>
      </c>
      <c r="V3445">
        <v>1941387008</v>
      </c>
      <c r="W3445">
        <v>1729046016</v>
      </c>
      <c r="Z3445">
        <v>486372000</v>
      </c>
      <c r="AA3445">
        <v>386661984</v>
      </c>
      <c r="AB3445">
        <v>395912000</v>
      </c>
      <c r="AC3445">
        <v>419433984</v>
      </c>
      <c r="AF3445">
        <v>6655060992</v>
      </c>
      <c r="AG3445">
        <v>1348189056</v>
      </c>
      <c r="AH3445">
        <v>844438016</v>
      </c>
      <c r="AI3445">
        <v>93793000</v>
      </c>
      <c r="AJ3445">
        <v>938231040</v>
      </c>
      <c r="AK3445">
        <v>382993984</v>
      </c>
      <c r="AL3445">
        <v>197547008</v>
      </c>
      <c r="AM3445">
        <v>5802612224</v>
      </c>
      <c r="AN3445">
        <v>2589944064</v>
      </c>
      <c r="AO3445">
        <v>548182976</v>
      </c>
      <c r="AP3445">
        <v>2615567872</v>
      </c>
      <c r="AQ3445">
        <v>2891684096</v>
      </c>
      <c r="AR3445">
        <v>6655060992</v>
      </c>
      <c r="AS3445">
        <v>5802612224</v>
      </c>
    </row>
    <row r="3446" spans="1:52">
      <c r="A3446">
        <v>1990</v>
      </c>
      <c r="B3446">
        <v>215062</v>
      </c>
      <c r="C3446" t="s">
        <v>555</v>
      </c>
      <c r="D3446" t="s">
        <v>455</v>
      </c>
      <c r="E3446">
        <f t="shared" si="53"/>
        <v>0</v>
      </c>
      <c r="F3446">
        <f>IF(ISNA(VLOOKUP(B3446,criteria!$U$2:$U$174,1,0)),0,1)</f>
        <v>1</v>
      </c>
      <c r="G3446" t="s">
        <v>636</v>
      </c>
      <c r="H3446" t="s">
        <v>636</v>
      </c>
      <c r="N3446">
        <v>19104</v>
      </c>
      <c r="O3446" t="s">
        <v>130</v>
      </c>
      <c r="V3446">
        <v>281908000</v>
      </c>
      <c r="Y3446">
        <v>274000</v>
      </c>
      <c r="Z3446">
        <v>174048000</v>
      </c>
      <c r="AA3446">
        <v>41328000</v>
      </c>
      <c r="AB3446">
        <v>72359000</v>
      </c>
      <c r="AC3446">
        <v>38235000</v>
      </c>
      <c r="AF3446">
        <v>1253399040</v>
      </c>
      <c r="AG3446">
        <v>251046000</v>
      </c>
      <c r="AH3446">
        <v>140218000</v>
      </c>
      <c r="AI3446">
        <v>6346000</v>
      </c>
      <c r="AJ3446">
        <v>146564000</v>
      </c>
      <c r="AK3446">
        <v>65611000</v>
      </c>
      <c r="AL3446">
        <v>16780000</v>
      </c>
      <c r="AM3446">
        <v>1230674048</v>
      </c>
      <c r="AN3446">
        <v>315816000</v>
      </c>
      <c r="AO3446">
        <v>80461000</v>
      </c>
    </row>
    <row r="3447" spans="1:52">
      <c r="A3447">
        <v>1991</v>
      </c>
      <c r="B3447">
        <v>215062</v>
      </c>
      <c r="C3447" t="s">
        <v>555</v>
      </c>
      <c r="D3447" t="s">
        <v>455</v>
      </c>
      <c r="E3447">
        <f t="shared" si="53"/>
        <v>0</v>
      </c>
      <c r="F3447">
        <f>IF(ISNA(VLOOKUP(B3447,criteria!$U$2:$U$174,1,0)),0,1)</f>
        <v>1</v>
      </c>
      <c r="G3447" t="s">
        <v>636</v>
      </c>
      <c r="H3447" t="s">
        <v>636</v>
      </c>
      <c r="N3447">
        <v>19104</v>
      </c>
      <c r="O3447" t="s">
        <v>130</v>
      </c>
      <c r="V3447">
        <v>307513984</v>
      </c>
      <c r="Y3447">
        <v>192000</v>
      </c>
      <c r="Z3447">
        <v>191242000</v>
      </c>
      <c r="AA3447">
        <v>41089000</v>
      </c>
      <c r="AB3447">
        <v>76732000</v>
      </c>
      <c r="AC3447">
        <v>39779000</v>
      </c>
      <c r="AF3447">
        <v>1458246016</v>
      </c>
      <c r="AG3447">
        <v>260692000</v>
      </c>
      <c r="AH3447">
        <v>157224000</v>
      </c>
      <c r="AI3447">
        <v>6643000</v>
      </c>
      <c r="AJ3447">
        <v>163867008</v>
      </c>
      <c r="AK3447">
        <v>72644000</v>
      </c>
      <c r="AL3447">
        <v>17239000</v>
      </c>
      <c r="AM3447">
        <v>1381304960</v>
      </c>
      <c r="AN3447">
        <v>335727008</v>
      </c>
      <c r="AO3447">
        <v>89985000</v>
      </c>
    </row>
    <row r="3448" spans="1:52">
      <c r="A3448">
        <v>1992</v>
      </c>
      <c r="B3448">
        <v>215062</v>
      </c>
      <c r="C3448" t="s">
        <v>555</v>
      </c>
      <c r="D3448" t="s">
        <v>455</v>
      </c>
      <c r="E3448">
        <f t="shared" si="53"/>
        <v>0</v>
      </c>
      <c r="F3448">
        <f>IF(ISNA(VLOOKUP(B3448,criteria!$U$2:$U$174,1,0)),0,1)</f>
        <v>1</v>
      </c>
      <c r="G3448" t="s">
        <v>636</v>
      </c>
      <c r="H3448" t="s">
        <v>636</v>
      </c>
      <c r="N3448">
        <v>19104</v>
      </c>
      <c r="O3448" t="s">
        <v>130</v>
      </c>
      <c r="V3448">
        <v>331744992</v>
      </c>
      <c r="Y3448">
        <v>343000</v>
      </c>
      <c r="Z3448">
        <v>208586000</v>
      </c>
      <c r="AA3448">
        <v>24977000</v>
      </c>
      <c r="AB3448">
        <v>71018000</v>
      </c>
      <c r="AC3448">
        <v>37979000</v>
      </c>
      <c r="AF3448">
        <v>1557188992</v>
      </c>
      <c r="AG3448">
        <v>279256000</v>
      </c>
      <c r="AH3448">
        <v>165248000</v>
      </c>
      <c r="AI3448">
        <v>6938000</v>
      </c>
      <c r="AJ3448">
        <v>172186000</v>
      </c>
      <c r="AK3448">
        <v>72530000</v>
      </c>
      <c r="AL3448">
        <v>18406000</v>
      </c>
      <c r="AM3448">
        <v>1501314944</v>
      </c>
      <c r="AN3448">
        <v>353100992</v>
      </c>
      <c r="AO3448">
        <v>91179000</v>
      </c>
    </row>
    <row r="3449" spans="1:52">
      <c r="A3449">
        <v>1993</v>
      </c>
      <c r="B3449">
        <v>215062</v>
      </c>
      <c r="C3449" t="s">
        <v>555</v>
      </c>
      <c r="D3449" t="s">
        <v>455</v>
      </c>
      <c r="E3449">
        <f t="shared" si="53"/>
        <v>0</v>
      </c>
      <c r="F3449">
        <f>IF(ISNA(VLOOKUP(B3449,criteria!$U$2:$U$174,1,0)),0,1)</f>
        <v>1</v>
      </c>
      <c r="G3449" t="s">
        <v>636</v>
      </c>
      <c r="H3449" t="s">
        <v>636</v>
      </c>
      <c r="N3449">
        <v>19104</v>
      </c>
      <c r="O3449" t="s">
        <v>130</v>
      </c>
      <c r="V3449">
        <v>353523008</v>
      </c>
      <c r="Y3449">
        <v>655000</v>
      </c>
      <c r="Z3449">
        <v>225404992</v>
      </c>
      <c r="AA3449">
        <v>31244000</v>
      </c>
      <c r="AB3449">
        <v>75722000</v>
      </c>
      <c r="AC3449">
        <v>40396000</v>
      </c>
      <c r="AF3449">
        <v>1670038016</v>
      </c>
      <c r="AG3449">
        <v>301972992</v>
      </c>
      <c r="AH3449">
        <v>176572992</v>
      </c>
      <c r="AI3449">
        <v>7459000</v>
      </c>
      <c r="AJ3449">
        <v>184032000</v>
      </c>
      <c r="AK3449">
        <v>74906000</v>
      </c>
      <c r="AL3449">
        <v>20061000</v>
      </c>
      <c r="AM3449">
        <v>1764057984</v>
      </c>
      <c r="AN3449">
        <v>373662016</v>
      </c>
      <c r="AO3449">
        <v>102229000</v>
      </c>
    </row>
    <row r="3450" spans="1:52">
      <c r="A3450">
        <v>1994</v>
      </c>
      <c r="B3450">
        <v>215062</v>
      </c>
      <c r="C3450" t="s">
        <v>555</v>
      </c>
      <c r="D3450" t="s">
        <v>455</v>
      </c>
      <c r="E3450">
        <f t="shared" si="53"/>
        <v>0</v>
      </c>
      <c r="F3450">
        <f>IF(ISNA(VLOOKUP(B3450,criteria!$U$2:$U$174,1,0)),0,1)</f>
        <v>1</v>
      </c>
      <c r="G3450" t="s">
        <v>636</v>
      </c>
      <c r="H3450" t="s">
        <v>636</v>
      </c>
      <c r="N3450">
        <v>19104</v>
      </c>
      <c r="O3450" t="s">
        <v>130</v>
      </c>
      <c r="V3450">
        <v>381702016</v>
      </c>
      <c r="Y3450">
        <v>410000</v>
      </c>
      <c r="Z3450">
        <v>239612992</v>
      </c>
      <c r="AA3450">
        <v>41774000</v>
      </c>
      <c r="AB3450">
        <v>86478000</v>
      </c>
      <c r="AC3450">
        <v>44450000</v>
      </c>
      <c r="AF3450">
        <v>1732987008</v>
      </c>
      <c r="AG3450">
        <v>343057984</v>
      </c>
      <c r="AH3450">
        <v>193827008</v>
      </c>
      <c r="AI3450">
        <v>8317000</v>
      </c>
      <c r="AJ3450">
        <v>202144000</v>
      </c>
      <c r="AK3450">
        <v>83181000</v>
      </c>
      <c r="AL3450">
        <v>20739000</v>
      </c>
      <c r="AM3450">
        <v>1803528960</v>
      </c>
      <c r="AN3450">
        <v>404131008</v>
      </c>
      <c r="AO3450">
        <v>112746000</v>
      </c>
    </row>
    <row r="3451" spans="1:52">
      <c r="A3451">
        <v>1995</v>
      </c>
      <c r="B3451">
        <v>215062</v>
      </c>
      <c r="C3451" t="s">
        <v>555</v>
      </c>
      <c r="D3451" t="s">
        <v>455</v>
      </c>
      <c r="E3451">
        <f t="shared" si="53"/>
        <v>0</v>
      </c>
      <c r="F3451">
        <f>IF(ISNA(VLOOKUP(B3451,criteria!$U$2:$U$174,1,0)),0,1)</f>
        <v>1</v>
      </c>
      <c r="G3451" t="s">
        <v>636</v>
      </c>
      <c r="H3451" t="s">
        <v>636</v>
      </c>
      <c r="N3451">
        <v>19104</v>
      </c>
      <c r="O3451" t="s">
        <v>130</v>
      </c>
      <c r="V3451">
        <v>399124992</v>
      </c>
      <c r="Y3451">
        <v>610000</v>
      </c>
      <c r="Z3451">
        <v>251098000</v>
      </c>
      <c r="AA3451">
        <v>44016000</v>
      </c>
      <c r="AB3451">
        <v>86254000</v>
      </c>
      <c r="AC3451">
        <v>49564000</v>
      </c>
      <c r="AF3451">
        <v>2036637056</v>
      </c>
      <c r="AG3451">
        <v>404023008</v>
      </c>
      <c r="AH3451">
        <v>198854000</v>
      </c>
      <c r="AI3451">
        <v>8405000</v>
      </c>
      <c r="AJ3451">
        <v>207259008</v>
      </c>
      <c r="AK3451">
        <v>98295000</v>
      </c>
      <c r="AL3451">
        <v>21804000</v>
      </c>
      <c r="AM3451">
        <v>2247784960</v>
      </c>
      <c r="AN3451">
        <v>424044000</v>
      </c>
      <c r="AO3451">
        <v>117437000</v>
      </c>
    </row>
    <row r="3452" spans="1:52">
      <c r="A3452">
        <v>1996</v>
      </c>
      <c r="B3452">
        <v>215062</v>
      </c>
      <c r="C3452" t="s">
        <v>555</v>
      </c>
      <c r="D3452" t="s">
        <v>455</v>
      </c>
      <c r="E3452">
        <f t="shared" si="53"/>
        <v>0</v>
      </c>
      <c r="F3452">
        <f>IF(ISNA(VLOOKUP(B3452,criteria!$U$2:$U$174,1,0)),0,1)</f>
        <v>1</v>
      </c>
      <c r="G3452" t="s">
        <v>636</v>
      </c>
      <c r="H3452" t="s">
        <v>636</v>
      </c>
      <c r="N3452">
        <v>19104</v>
      </c>
      <c r="O3452" t="s">
        <v>130</v>
      </c>
      <c r="V3452">
        <v>422374016</v>
      </c>
      <c r="W3452">
        <v>332105984</v>
      </c>
      <c r="Y3452">
        <v>1024000</v>
      </c>
      <c r="Z3452">
        <v>250719008</v>
      </c>
      <c r="AA3452">
        <v>41509000</v>
      </c>
      <c r="AB3452">
        <v>181920000</v>
      </c>
      <c r="AF3452">
        <v>2689544960</v>
      </c>
      <c r="AG3452">
        <v>389703008</v>
      </c>
      <c r="AH3452">
        <v>248707008</v>
      </c>
      <c r="AI3452">
        <v>67031000</v>
      </c>
      <c r="AJ3452">
        <v>315738016</v>
      </c>
      <c r="AK3452">
        <v>40528000</v>
      </c>
      <c r="AL3452">
        <v>23683000</v>
      </c>
      <c r="AM3452">
        <v>2165922048</v>
      </c>
      <c r="AR3452">
        <v>2689544960</v>
      </c>
      <c r="AS3452">
        <v>2165922048</v>
      </c>
      <c r="AT3452">
        <v>2043</v>
      </c>
      <c r="AU3452">
        <v>0.89400000000000002</v>
      </c>
    </row>
    <row r="3453" spans="1:52">
      <c r="A3453">
        <v>1997</v>
      </c>
      <c r="B3453">
        <v>215062</v>
      </c>
      <c r="C3453" t="s">
        <v>555</v>
      </c>
      <c r="D3453" t="s">
        <v>455</v>
      </c>
      <c r="E3453">
        <f t="shared" si="53"/>
        <v>0</v>
      </c>
      <c r="F3453">
        <f>IF(ISNA(VLOOKUP(B3453,criteria!$U$2:$U$174,1,0)),0,1)</f>
        <v>1</v>
      </c>
      <c r="G3453" t="s">
        <v>636</v>
      </c>
      <c r="H3453" t="s">
        <v>636</v>
      </c>
      <c r="N3453">
        <v>19104</v>
      </c>
      <c r="O3453" t="s">
        <v>130</v>
      </c>
      <c r="V3453">
        <v>352868992</v>
      </c>
      <c r="W3453">
        <v>350355008</v>
      </c>
      <c r="Y3453">
        <v>2514000</v>
      </c>
      <c r="Z3453">
        <v>284936000</v>
      </c>
      <c r="AA3453">
        <v>44719000</v>
      </c>
      <c r="AB3453">
        <v>293441984</v>
      </c>
      <c r="AF3453">
        <v>3038796032</v>
      </c>
      <c r="AG3453">
        <v>419756000</v>
      </c>
      <c r="AH3453">
        <v>279580992</v>
      </c>
      <c r="AI3453">
        <v>17015000</v>
      </c>
      <c r="AJ3453">
        <v>296596000</v>
      </c>
      <c r="AK3453">
        <v>411948000</v>
      </c>
      <c r="AL3453">
        <v>21531000</v>
      </c>
      <c r="AM3453">
        <v>2629389056</v>
      </c>
      <c r="AN3453">
        <v>1026435968</v>
      </c>
      <c r="AO3453">
        <v>256028992</v>
      </c>
      <c r="AR3453">
        <v>3038796032</v>
      </c>
      <c r="AS3453">
        <v>2629389056</v>
      </c>
      <c r="AT3453">
        <v>2022</v>
      </c>
      <c r="AU3453">
        <v>0.89500000000000002</v>
      </c>
      <c r="AW3453">
        <v>0.12687100000000001</v>
      </c>
      <c r="AX3453">
        <v>0.52278899999999995</v>
      </c>
      <c r="AY3453">
        <v>2.27891E-2</v>
      </c>
      <c r="AZ3453">
        <v>51938</v>
      </c>
    </row>
    <row r="3454" spans="1:52">
      <c r="A3454">
        <v>1998</v>
      </c>
      <c r="B3454">
        <v>215062</v>
      </c>
      <c r="C3454" t="s">
        <v>555</v>
      </c>
      <c r="D3454" t="s">
        <v>455</v>
      </c>
      <c r="E3454">
        <f t="shared" si="53"/>
        <v>0</v>
      </c>
      <c r="F3454">
        <f>IF(ISNA(VLOOKUP(B3454,criteria!$U$2:$U$174,1,0)),0,1)</f>
        <v>1</v>
      </c>
      <c r="G3454" t="s">
        <v>636</v>
      </c>
      <c r="H3454" t="s">
        <v>636</v>
      </c>
      <c r="N3454">
        <v>19104</v>
      </c>
      <c r="O3454" t="s">
        <v>130</v>
      </c>
      <c r="V3454">
        <v>378988000</v>
      </c>
      <c r="W3454">
        <v>374580000</v>
      </c>
      <c r="Y3454">
        <v>4408000</v>
      </c>
      <c r="Z3454">
        <v>329360000</v>
      </c>
      <c r="AA3454">
        <v>47173000</v>
      </c>
      <c r="AB3454">
        <v>275761984</v>
      </c>
      <c r="AF3454">
        <v>3201200896</v>
      </c>
      <c r="AG3454">
        <v>488481984</v>
      </c>
      <c r="AH3454">
        <v>334072000</v>
      </c>
      <c r="AI3454">
        <v>13830000</v>
      </c>
      <c r="AJ3454">
        <v>347902016</v>
      </c>
      <c r="AK3454">
        <v>462947008</v>
      </c>
      <c r="AL3454">
        <v>31236000</v>
      </c>
      <c r="AM3454">
        <v>2959950080</v>
      </c>
      <c r="AN3454">
        <v>1244280064</v>
      </c>
      <c r="AO3454">
        <v>279396000</v>
      </c>
      <c r="AR3454">
        <v>3201200896</v>
      </c>
      <c r="AS3454">
        <v>2959950080</v>
      </c>
      <c r="AT3454">
        <v>2172</v>
      </c>
      <c r="AU3454">
        <v>0.89200000000000002</v>
      </c>
      <c r="AW3454">
        <v>0.15944700000000001</v>
      </c>
      <c r="AX3454">
        <v>0.53658499999999998</v>
      </c>
      <c r="AY3454">
        <v>2.5846399999999999E-2</v>
      </c>
      <c r="AZ3454">
        <v>51466</v>
      </c>
    </row>
    <row r="3455" spans="1:52">
      <c r="A3455">
        <v>1999</v>
      </c>
      <c r="B3455">
        <v>215062</v>
      </c>
      <c r="C3455" t="s">
        <v>555</v>
      </c>
      <c r="D3455" t="s">
        <v>455</v>
      </c>
      <c r="E3455">
        <f t="shared" si="53"/>
        <v>0</v>
      </c>
      <c r="F3455">
        <f>IF(ISNA(VLOOKUP(B3455,criteria!$U$2:$U$174,1,0)),0,1)</f>
        <v>1</v>
      </c>
      <c r="G3455" t="s">
        <v>636</v>
      </c>
      <c r="H3455" t="s">
        <v>636</v>
      </c>
      <c r="N3455">
        <v>19104</v>
      </c>
      <c r="O3455" t="s">
        <v>130</v>
      </c>
      <c r="V3455">
        <v>498588000</v>
      </c>
      <c r="W3455">
        <v>397737984</v>
      </c>
      <c r="Y3455">
        <v>569000</v>
      </c>
      <c r="Z3455">
        <v>370092000</v>
      </c>
      <c r="AA3455">
        <v>47220000</v>
      </c>
      <c r="AB3455">
        <v>319100992</v>
      </c>
      <c r="AF3455">
        <v>3019336960</v>
      </c>
      <c r="AG3455">
        <v>540065024</v>
      </c>
      <c r="AH3455">
        <v>387744992</v>
      </c>
      <c r="AI3455">
        <v>14888000</v>
      </c>
      <c r="AJ3455">
        <v>402632992</v>
      </c>
      <c r="AK3455">
        <v>465148992</v>
      </c>
      <c r="AL3455">
        <v>33910000</v>
      </c>
      <c r="AM3455">
        <v>3009889024</v>
      </c>
      <c r="AN3455">
        <v>1315633024</v>
      </c>
      <c r="AO3455">
        <v>289062016</v>
      </c>
      <c r="AR3455">
        <v>3019336960</v>
      </c>
      <c r="AS3455">
        <v>3009889024</v>
      </c>
      <c r="AT3455">
        <v>2123</v>
      </c>
      <c r="AU3455">
        <v>0.91300000000000003</v>
      </c>
      <c r="AW3455">
        <v>0.188474</v>
      </c>
      <c r="AX3455">
        <v>0.532802</v>
      </c>
      <c r="AY3455">
        <v>2.2109500000000001E-2</v>
      </c>
      <c r="AZ3455">
        <v>52800</v>
      </c>
    </row>
    <row r="3456" spans="1:52">
      <c r="A3456">
        <v>2000</v>
      </c>
      <c r="B3456">
        <v>215062</v>
      </c>
      <c r="C3456" t="s">
        <v>555</v>
      </c>
      <c r="D3456" t="s">
        <v>455</v>
      </c>
      <c r="E3456">
        <f t="shared" si="53"/>
        <v>0</v>
      </c>
      <c r="F3456">
        <f>IF(ISNA(VLOOKUP(B3456,criteria!$U$2:$U$174,1,0)),0,1)</f>
        <v>1</v>
      </c>
      <c r="G3456" t="s">
        <v>636</v>
      </c>
      <c r="H3456" t="s">
        <v>636</v>
      </c>
      <c r="N3456">
        <v>19104</v>
      </c>
      <c r="O3456" t="s">
        <v>130</v>
      </c>
      <c r="V3456">
        <v>531831008</v>
      </c>
      <c r="W3456">
        <v>430284992</v>
      </c>
      <c r="Y3456">
        <v>548000</v>
      </c>
      <c r="Z3456">
        <v>409676992</v>
      </c>
      <c r="AA3456">
        <v>50336000</v>
      </c>
      <c r="AB3456">
        <v>335832992</v>
      </c>
      <c r="AF3456">
        <v>3386861056</v>
      </c>
      <c r="AG3456">
        <v>553619968</v>
      </c>
      <c r="AH3456">
        <v>427396992</v>
      </c>
      <c r="AI3456">
        <v>17318000</v>
      </c>
      <c r="AJ3456">
        <v>444715008</v>
      </c>
      <c r="AK3456">
        <v>483628992</v>
      </c>
      <c r="AL3456">
        <v>35208000</v>
      </c>
      <c r="AM3456">
        <v>3113914112</v>
      </c>
      <c r="AN3456">
        <v>1349198976</v>
      </c>
      <c r="AO3456">
        <v>300065984</v>
      </c>
      <c r="AR3456">
        <v>3386861056</v>
      </c>
      <c r="AS3456">
        <v>3113914112</v>
      </c>
      <c r="AT3456">
        <v>2148</v>
      </c>
      <c r="AU3456">
        <v>0.91400000000000003</v>
      </c>
      <c r="AW3456">
        <v>0.228884</v>
      </c>
      <c r="AX3456">
        <v>0.53991400000000001</v>
      </c>
      <c r="AY3456">
        <v>2.6167599999999999E-2</v>
      </c>
      <c r="AZ3456">
        <v>51729</v>
      </c>
    </row>
    <row r="3457" spans="1:52">
      <c r="A3457">
        <v>2001</v>
      </c>
      <c r="B3457">
        <v>215062</v>
      </c>
      <c r="C3457" t="s">
        <v>555</v>
      </c>
      <c r="D3457" t="s">
        <v>455</v>
      </c>
      <c r="E3457">
        <f t="shared" si="53"/>
        <v>1</v>
      </c>
      <c r="F3457">
        <f>IF(ISNA(VLOOKUP(B3457,criteria!$U$2:$U$174,1,0)),0,1)</f>
        <v>1</v>
      </c>
      <c r="G3457">
        <v>0.21573643815590246</v>
      </c>
      <c r="H3457">
        <v>0.57865440464666018</v>
      </c>
      <c r="I3457">
        <v>19153</v>
      </c>
      <c r="J3457">
        <v>4132</v>
      </c>
      <c r="K3457">
        <v>2391</v>
      </c>
      <c r="L3457">
        <v>0</v>
      </c>
      <c r="M3457">
        <v>2391</v>
      </c>
      <c r="N3457">
        <v>191046303</v>
      </c>
      <c r="O3457" t="s">
        <v>130</v>
      </c>
      <c r="V3457">
        <v>566883968</v>
      </c>
      <c r="W3457">
        <v>453824000</v>
      </c>
      <c r="Y3457">
        <v>2365000</v>
      </c>
      <c r="Z3457">
        <v>469894016</v>
      </c>
      <c r="AA3457">
        <v>55729000</v>
      </c>
      <c r="AB3457">
        <v>392671008</v>
      </c>
      <c r="AF3457">
        <v>3436500992</v>
      </c>
      <c r="AG3457">
        <v>608857984</v>
      </c>
      <c r="AH3457">
        <v>485563008</v>
      </c>
      <c r="AI3457">
        <v>12577000</v>
      </c>
      <c r="AJ3457">
        <v>498140000</v>
      </c>
      <c r="AK3457">
        <v>507980992</v>
      </c>
      <c r="AL3457">
        <v>37454000</v>
      </c>
      <c r="AM3457">
        <v>3310929920</v>
      </c>
      <c r="AN3457">
        <v>1454449024</v>
      </c>
      <c r="AO3457">
        <v>342328000</v>
      </c>
      <c r="AR3457">
        <v>3436500992</v>
      </c>
      <c r="AS3457">
        <v>3310929920</v>
      </c>
      <c r="AT3457">
        <v>2117</v>
      </c>
      <c r="AU3457">
        <v>0.91800000000000004</v>
      </c>
      <c r="AW3457">
        <v>0.281026</v>
      </c>
      <c r="AX3457">
        <v>0.56443900000000002</v>
      </c>
      <c r="AY3457">
        <v>3.2219600000000001E-2</v>
      </c>
      <c r="AZ3457">
        <v>50250.5</v>
      </c>
    </row>
    <row r="3458" spans="1:52">
      <c r="A3458">
        <v>2002</v>
      </c>
      <c r="B3458">
        <v>215062</v>
      </c>
      <c r="C3458" t="s">
        <v>555</v>
      </c>
      <c r="D3458" t="s">
        <v>455</v>
      </c>
      <c r="E3458">
        <f t="shared" ref="E3458:E3521" si="54">IF(M3458&gt;999,1,0)</f>
        <v>1</v>
      </c>
      <c r="F3458">
        <f>IF(ISNA(VLOOKUP(B3458,criteria!$U$2:$U$174,1,0)),0,1)</f>
        <v>1</v>
      </c>
      <c r="G3458">
        <v>0.21007240204429301</v>
      </c>
      <c r="H3458">
        <v>0.62088190572731883</v>
      </c>
      <c r="I3458">
        <v>18784</v>
      </c>
      <c r="J3458">
        <v>3946</v>
      </c>
      <c r="K3458">
        <v>2450</v>
      </c>
      <c r="L3458">
        <v>0</v>
      </c>
      <c r="M3458">
        <v>2450</v>
      </c>
      <c r="N3458" t="s">
        <v>528</v>
      </c>
      <c r="O3458" t="s">
        <v>130</v>
      </c>
      <c r="V3458">
        <v>609534016</v>
      </c>
      <c r="W3458">
        <v>486064992</v>
      </c>
      <c r="Y3458">
        <v>1883000</v>
      </c>
      <c r="Z3458">
        <v>490665984</v>
      </c>
      <c r="AA3458">
        <v>69265000</v>
      </c>
      <c r="AB3458">
        <v>377976000</v>
      </c>
      <c r="AF3458">
        <v>3739924992</v>
      </c>
      <c r="AG3458">
        <v>666856000</v>
      </c>
      <c r="AH3458">
        <v>524871008</v>
      </c>
      <c r="AI3458">
        <v>13119000</v>
      </c>
      <c r="AJ3458">
        <v>537990016</v>
      </c>
      <c r="AK3458">
        <v>548198016</v>
      </c>
      <c r="AL3458">
        <v>37330000</v>
      </c>
      <c r="AM3458">
        <v>3562752000</v>
      </c>
      <c r="AN3458">
        <v>1529405952</v>
      </c>
      <c r="AO3458">
        <v>360548000</v>
      </c>
      <c r="AP3458">
        <v>3392999936</v>
      </c>
      <c r="AQ3458">
        <v>3547000064</v>
      </c>
      <c r="AR3458">
        <v>3739924992</v>
      </c>
      <c r="AS3458">
        <v>3562752000</v>
      </c>
      <c r="AT3458">
        <v>2136</v>
      </c>
      <c r="AU3458">
        <v>0.91900000000000004</v>
      </c>
      <c r="AW3458">
        <v>0.33005499999999999</v>
      </c>
      <c r="AX3458">
        <v>0.56366099999999997</v>
      </c>
      <c r="AY3458">
        <v>3.5245899999999997E-2</v>
      </c>
      <c r="AZ3458">
        <v>49181</v>
      </c>
    </row>
    <row r="3459" spans="1:52">
      <c r="A3459">
        <v>2003</v>
      </c>
      <c r="B3459">
        <v>215062</v>
      </c>
      <c r="C3459" t="s">
        <v>555</v>
      </c>
      <c r="D3459" t="s">
        <v>455</v>
      </c>
      <c r="E3459">
        <f t="shared" si="54"/>
        <v>1</v>
      </c>
      <c r="F3459">
        <f>IF(ISNA(VLOOKUP(B3459,criteria!$U$2:$U$174,1,0)),0,1)</f>
        <v>1</v>
      </c>
      <c r="G3459">
        <v>0.20375975784610484</v>
      </c>
      <c r="H3459">
        <v>0.63148292937190509</v>
      </c>
      <c r="I3459">
        <v>18831</v>
      </c>
      <c r="J3459">
        <v>3837</v>
      </c>
      <c r="K3459">
        <v>2423</v>
      </c>
      <c r="L3459">
        <v>0</v>
      </c>
      <c r="M3459">
        <v>2423</v>
      </c>
      <c r="V3459">
        <v>653347008</v>
      </c>
      <c r="W3459">
        <v>518992000</v>
      </c>
      <c r="Y3459">
        <v>1958000</v>
      </c>
      <c r="Z3459">
        <v>548254976</v>
      </c>
      <c r="AA3459">
        <v>66750000</v>
      </c>
      <c r="AB3459">
        <v>359840000</v>
      </c>
      <c r="AF3459">
        <v>4270232064</v>
      </c>
      <c r="AG3459">
        <v>700777984</v>
      </c>
      <c r="AH3459">
        <v>547905024</v>
      </c>
      <c r="AI3459">
        <v>21152000</v>
      </c>
      <c r="AJ3459">
        <v>569057024</v>
      </c>
      <c r="AK3459">
        <v>602753984</v>
      </c>
      <c r="AL3459">
        <v>37745000</v>
      </c>
      <c r="AM3459">
        <v>3716144896</v>
      </c>
      <c r="AN3459">
        <v>1591906944</v>
      </c>
      <c r="AO3459">
        <v>393556992</v>
      </c>
      <c r="AP3459">
        <v>3547000064</v>
      </c>
      <c r="AQ3459">
        <v>4019000064</v>
      </c>
      <c r="AR3459">
        <v>4270232064</v>
      </c>
      <c r="AS3459">
        <v>3716144896</v>
      </c>
      <c r="AT3459">
        <v>2154</v>
      </c>
      <c r="AU3459">
        <v>0.93600000000000005</v>
      </c>
      <c r="AW3459">
        <v>0.36122500000000002</v>
      </c>
      <c r="AX3459">
        <v>0.55810800000000005</v>
      </c>
      <c r="AY3459">
        <v>3.9649999999999998E-2</v>
      </c>
      <c r="AZ3459">
        <v>48458</v>
      </c>
    </row>
    <row r="3460" spans="1:52">
      <c r="A3460">
        <v>2004</v>
      </c>
      <c r="B3460">
        <v>215062</v>
      </c>
      <c r="C3460" t="s">
        <v>555</v>
      </c>
      <c r="D3460" t="s">
        <v>455</v>
      </c>
      <c r="E3460">
        <f t="shared" si="54"/>
        <v>1</v>
      </c>
      <c r="F3460">
        <f>IF(ISNA(VLOOKUP(B3460,criteria!$U$2:$U$174,1,0)),0,1)</f>
        <v>1</v>
      </c>
      <c r="G3460">
        <v>0.21212121212121213</v>
      </c>
      <c r="H3460">
        <v>0.62738525012893243</v>
      </c>
      <c r="I3460">
        <v>18282</v>
      </c>
      <c r="J3460">
        <v>3878</v>
      </c>
      <c r="K3460">
        <v>2433</v>
      </c>
      <c r="L3460">
        <v>0</v>
      </c>
      <c r="M3460">
        <v>2433</v>
      </c>
      <c r="V3460">
        <v>696316992</v>
      </c>
      <c r="W3460">
        <v>552932992</v>
      </c>
      <c r="Y3460">
        <v>2886000</v>
      </c>
      <c r="Z3460">
        <v>587652992</v>
      </c>
      <c r="AA3460">
        <v>81091000</v>
      </c>
      <c r="AB3460">
        <v>450688992</v>
      </c>
      <c r="AF3460">
        <v>4480871936</v>
      </c>
      <c r="AG3460">
        <v>744691008</v>
      </c>
      <c r="AH3460">
        <v>578131008</v>
      </c>
      <c r="AI3460">
        <v>21796000</v>
      </c>
      <c r="AJ3460">
        <v>599927040</v>
      </c>
      <c r="AK3460">
        <v>617059008</v>
      </c>
      <c r="AL3460">
        <v>37742000</v>
      </c>
      <c r="AM3460">
        <v>3969240064</v>
      </c>
      <c r="AN3460">
        <v>1680883968</v>
      </c>
      <c r="AO3460">
        <v>407398016</v>
      </c>
      <c r="AP3460">
        <v>4019000064</v>
      </c>
      <c r="AQ3460">
        <v>4369999872</v>
      </c>
      <c r="AR3460">
        <v>4480871936</v>
      </c>
      <c r="AS3460">
        <v>3969240064</v>
      </c>
      <c r="AT3460">
        <v>2255</v>
      </c>
      <c r="AU3460">
        <v>0.93899999999999995</v>
      </c>
      <c r="AW3460">
        <v>0.38962799999999997</v>
      </c>
      <c r="AX3460">
        <v>0.55398899999999995</v>
      </c>
      <c r="AY3460">
        <v>3.59043E-2</v>
      </c>
      <c r="AZ3460">
        <v>47681</v>
      </c>
    </row>
    <row r="3461" spans="1:52">
      <c r="A3461">
        <v>2005</v>
      </c>
      <c r="B3461">
        <v>215062</v>
      </c>
      <c r="C3461" t="s">
        <v>467</v>
      </c>
      <c r="D3461" t="s">
        <v>455</v>
      </c>
      <c r="E3461">
        <f t="shared" si="54"/>
        <v>1</v>
      </c>
      <c r="F3461">
        <f>IF(ISNA(VLOOKUP(B3461,criteria!$U$2:$U$174,1,0)),0,1)</f>
        <v>1</v>
      </c>
      <c r="G3461">
        <v>0.20787292817679559</v>
      </c>
      <c r="H3461">
        <v>0.65218502427804759</v>
      </c>
      <c r="I3461">
        <v>18824</v>
      </c>
      <c r="J3461">
        <v>3913</v>
      </c>
      <c r="K3461">
        <v>2552</v>
      </c>
      <c r="M3461">
        <v>2552</v>
      </c>
      <c r="V3461">
        <v>752489024</v>
      </c>
      <c r="W3461">
        <v>599190016</v>
      </c>
      <c r="Y3461">
        <v>3155000</v>
      </c>
      <c r="Z3461">
        <v>594412992</v>
      </c>
      <c r="AA3461">
        <v>70715000</v>
      </c>
      <c r="AB3461">
        <v>534843008</v>
      </c>
      <c r="AF3461">
        <v>5105949184</v>
      </c>
      <c r="AG3461">
        <v>776960000</v>
      </c>
      <c r="AH3461">
        <v>590990976</v>
      </c>
      <c r="AI3461">
        <v>24361000</v>
      </c>
      <c r="AJ3461">
        <v>615352000</v>
      </c>
      <c r="AK3461">
        <v>585750976</v>
      </c>
      <c r="AL3461">
        <v>41583000</v>
      </c>
      <c r="AM3461">
        <v>4197594880</v>
      </c>
      <c r="AN3461">
        <v>1804427008</v>
      </c>
      <c r="AO3461">
        <v>472934016</v>
      </c>
      <c r="AP3461">
        <v>4369999872</v>
      </c>
      <c r="AQ3461">
        <v>5299999744</v>
      </c>
      <c r="AR3461">
        <v>5105949184</v>
      </c>
      <c r="AS3461">
        <v>4197594880</v>
      </c>
      <c r="AT3461">
        <v>2139</v>
      </c>
      <c r="AU3461">
        <v>0.94199999999999995</v>
      </c>
      <c r="AW3461">
        <v>0.41026899999999999</v>
      </c>
      <c r="AX3461">
        <v>0.55598999999999998</v>
      </c>
      <c r="AY3461">
        <v>4.0342299999999998E-2</v>
      </c>
      <c r="AZ3461">
        <v>48484.5</v>
      </c>
    </row>
    <row r="3462" spans="1:52">
      <c r="A3462">
        <v>2006</v>
      </c>
      <c r="B3462">
        <v>215062</v>
      </c>
      <c r="C3462" t="s">
        <v>467</v>
      </c>
      <c r="D3462" t="s">
        <v>455</v>
      </c>
      <c r="E3462">
        <f t="shared" si="54"/>
        <v>1</v>
      </c>
      <c r="F3462">
        <f>IF(ISNA(VLOOKUP(B3462,criteria!$U$2:$U$174,1,0)),0,1)</f>
        <v>1</v>
      </c>
      <c r="G3462">
        <v>0.17639017722013378</v>
      </c>
      <c r="H3462">
        <v>0.66011624688624415</v>
      </c>
      <c r="I3462">
        <v>20483</v>
      </c>
      <c r="J3462">
        <v>3613</v>
      </c>
      <c r="K3462">
        <v>2385</v>
      </c>
      <c r="L3462">
        <v>0</v>
      </c>
      <c r="M3462">
        <v>2385</v>
      </c>
      <c r="V3462">
        <v>798859008</v>
      </c>
      <c r="W3462">
        <v>638142976</v>
      </c>
      <c r="Y3462">
        <v>3293000</v>
      </c>
      <c r="Z3462">
        <v>581945024</v>
      </c>
      <c r="AA3462">
        <v>81267000</v>
      </c>
      <c r="AB3462">
        <v>483932000</v>
      </c>
      <c r="AC3462">
        <v>394000</v>
      </c>
      <c r="AF3462">
        <v>5880335872</v>
      </c>
      <c r="AG3462">
        <v>847491008</v>
      </c>
      <c r="AH3462">
        <v>592225024</v>
      </c>
      <c r="AI3462">
        <v>24483000</v>
      </c>
      <c r="AJ3462">
        <v>616708032</v>
      </c>
      <c r="AK3462">
        <v>640358016</v>
      </c>
      <c r="AL3462">
        <v>46397000</v>
      </c>
      <c r="AM3462">
        <v>4423621120</v>
      </c>
      <c r="AN3462">
        <v>1918941056</v>
      </c>
      <c r="AO3462">
        <v>471369984</v>
      </c>
      <c r="AP3462">
        <v>5299999744</v>
      </c>
      <c r="AQ3462">
        <v>6634999808</v>
      </c>
      <c r="AR3462">
        <v>5880335872</v>
      </c>
      <c r="AS3462">
        <v>4423621120</v>
      </c>
      <c r="AT3462">
        <v>2195</v>
      </c>
      <c r="AU3462">
        <v>0.94799999999999995</v>
      </c>
      <c r="AW3462">
        <v>0.39954800000000001</v>
      </c>
      <c r="AX3462">
        <v>0.561025</v>
      </c>
      <c r="AY3462">
        <v>4.5705700000000002E-2</v>
      </c>
      <c r="AZ3462">
        <v>50192.5</v>
      </c>
    </row>
    <row r="3463" spans="1:52">
      <c r="A3463">
        <v>2007</v>
      </c>
      <c r="B3463">
        <v>215062</v>
      </c>
      <c r="C3463" t="s">
        <v>467</v>
      </c>
      <c r="D3463" t="s">
        <v>455</v>
      </c>
      <c r="E3463">
        <f t="shared" si="54"/>
        <v>1</v>
      </c>
      <c r="F3463">
        <f>IF(ISNA(VLOOKUP(B3463,criteria!$U$2:$U$174,1,0)),0,1)</f>
        <v>1</v>
      </c>
      <c r="G3463">
        <v>0.16021196732170456</v>
      </c>
      <c r="H3463">
        <v>0.66069459757442117</v>
      </c>
      <c r="I3463">
        <v>22645</v>
      </c>
      <c r="J3463">
        <v>3628</v>
      </c>
      <c r="K3463">
        <v>2397</v>
      </c>
      <c r="L3463">
        <v>0</v>
      </c>
      <c r="M3463">
        <v>2397</v>
      </c>
      <c r="N3463" t="s">
        <v>528</v>
      </c>
      <c r="O3463" t="s">
        <v>130</v>
      </c>
      <c r="P3463" t="s">
        <v>50</v>
      </c>
      <c r="Q3463" t="s">
        <v>54</v>
      </c>
      <c r="V3463">
        <v>850166016</v>
      </c>
      <c r="W3463">
        <v>681801024</v>
      </c>
      <c r="Y3463">
        <v>1955000</v>
      </c>
      <c r="Z3463">
        <v>598515008</v>
      </c>
      <c r="AA3463">
        <v>79151000</v>
      </c>
      <c r="AB3463">
        <v>558451968</v>
      </c>
      <c r="AF3463">
        <v>4934602752</v>
      </c>
      <c r="AG3463">
        <v>909961984</v>
      </c>
      <c r="AH3463">
        <v>584774976</v>
      </c>
      <c r="AI3463">
        <v>27658000</v>
      </c>
      <c r="AJ3463">
        <v>612432960</v>
      </c>
      <c r="AK3463">
        <v>677369984</v>
      </c>
      <c r="AL3463">
        <v>48775000</v>
      </c>
      <c r="AM3463">
        <v>4730825216</v>
      </c>
      <c r="AN3463">
        <v>2075576960</v>
      </c>
      <c r="AO3463">
        <v>512716992</v>
      </c>
      <c r="AP3463">
        <v>6634999808</v>
      </c>
      <c r="AQ3463">
        <v>6233270784</v>
      </c>
      <c r="AR3463">
        <v>4934602752</v>
      </c>
      <c r="AS3463">
        <v>4730825216</v>
      </c>
      <c r="AT3463">
        <v>2259</v>
      </c>
      <c r="AU3463">
        <v>0.95199999999999996</v>
      </c>
      <c r="AW3463">
        <v>0.41209200000000001</v>
      </c>
      <c r="AX3463">
        <v>0.55794200000000005</v>
      </c>
      <c r="AY3463">
        <v>4.1103199999999999E-2</v>
      </c>
      <c r="AZ3463">
        <v>48244</v>
      </c>
    </row>
    <row r="3464" spans="1:52">
      <c r="A3464">
        <v>2008</v>
      </c>
      <c r="B3464">
        <v>215062</v>
      </c>
      <c r="C3464" t="s">
        <v>467</v>
      </c>
      <c r="D3464" t="s">
        <v>455</v>
      </c>
      <c r="E3464">
        <f t="shared" si="54"/>
        <v>1</v>
      </c>
      <c r="F3464">
        <f>IF(ISNA(VLOOKUP(B3464,criteria!$U$2:$U$174,1,0)),0,1)</f>
        <v>1</v>
      </c>
      <c r="G3464">
        <v>0.16930455635491606</v>
      </c>
      <c r="H3464">
        <v>0.62580479011073908</v>
      </c>
      <c r="I3464">
        <v>22935</v>
      </c>
      <c r="J3464">
        <v>3883</v>
      </c>
      <c r="K3464">
        <v>2430</v>
      </c>
      <c r="L3464">
        <v>0</v>
      </c>
      <c r="M3464">
        <v>2430</v>
      </c>
      <c r="N3464" t="s">
        <v>528</v>
      </c>
      <c r="O3464" t="s">
        <v>130</v>
      </c>
      <c r="P3464" t="s">
        <v>50</v>
      </c>
      <c r="Q3464" t="s">
        <v>54</v>
      </c>
      <c r="V3464">
        <v>889888000</v>
      </c>
      <c r="W3464">
        <v>695702016</v>
      </c>
      <c r="Y3464">
        <v>4161000</v>
      </c>
      <c r="Z3464">
        <v>618937024</v>
      </c>
      <c r="AA3464">
        <v>79914000</v>
      </c>
      <c r="AB3464">
        <v>347600992</v>
      </c>
      <c r="AF3464">
        <v>4054959104</v>
      </c>
      <c r="AG3464">
        <v>954963968</v>
      </c>
      <c r="AH3464">
        <v>601235008</v>
      </c>
      <c r="AI3464">
        <v>28508000</v>
      </c>
      <c r="AJ3464">
        <v>629742976</v>
      </c>
      <c r="AK3464">
        <v>718638016</v>
      </c>
      <c r="AL3464">
        <v>51591000</v>
      </c>
      <c r="AM3464">
        <v>5015111168</v>
      </c>
      <c r="AN3464">
        <v>2214789888</v>
      </c>
      <c r="AO3464">
        <v>566374976</v>
      </c>
      <c r="AP3464">
        <v>6233270784</v>
      </c>
      <c r="AQ3464">
        <v>5170539008</v>
      </c>
      <c r="AR3464">
        <v>4054959104</v>
      </c>
      <c r="AS3464">
        <v>5015111168</v>
      </c>
      <c r="AT3464">
        <v>2258</v>
      </c>
      <c r="AU3464">
        <v>0.95</v>
      </c>
      <c r="AW3464">
        <v>0.36212299999999997</v>
      </c>
      <c r="AX3464">
        <v>0.54892399999999997</v>
      </c>
      <c r="AY3464">
        <v>4.1893800000000002E-2</v>
      </c>
      <c r="AZ3464">
        <v>52932</v>
      </c>
    </row>
    <row r="3465" spans="1:52">
      <c r="A3465">
        <v>2009</v>
      </c>
      <c r="B3465">
        <v>215062</v>
      </c>
      <c r="C3465" t="s">
        <v>467</v>
      </c>
      <c r="D3465" t="s">
        <v>455</v>
      </c>
      <c r="E3465">
        <f t="shared" si="54"/>
        <v>1</v>
      </c>
      <c r="F3465">
        <f>IF(ISNA(VLOOKUP(B3465,criteria!$U$2:$U$174,1,0)),0,1)</f>
        <v>1</v>
      </c>
      <c r="G3465">
        <v>0.17713083128726761</v>
      </c>
      <c r="H3465">
        <v>0.61262376237623761</v>
      </c>
      <c r="I3465">
        <v>22808</v>
      </c>
      <c r="J3465">
        <v>4040</v>
      </c>
      <c r="K3465">
        <v>2475</v>
      </c>
      <c r="L3465">
        <v>0</v>
      </c>
      <c r="M3465">
        <v>2475</v>
      </c>
      <c r="N3465" t="s">
        <v>528</v>
      </c>
      <c r="O3465" t="s">
        <v>130</v>
      </c>
      <c r="P3465" t="s">
        <v>50</v>
      </c>
      <c r="Q3465" t="s">
        <v>54</v>
      </c>
      <c r="R3465">
        <v>-75.192499999999995</v>
      </c>
      <c r="S3465">
        <v>39.950099999999999</v>
      </c>
      <c r="V3465">
        <v>931534976</v>
      </c>
      <c r="W3465">
        <v>711105984</v>
      </c>
      <c r="Y3465">
        <v>3604000</v>
      </c>
      <c r="Z3465">
        <v>705681984</v>
      </c>
      <c r="AA3465">
        <v>84954000</v>
      </c>
      <c r="AB3465">
        <v>349580992</v>
      </c>
      <c r="AF3465">
        <v>6059198976</v>
      </c>
      <c r="AG3465">
        <v>990363008</v>
      </c>
      <c r="AH3465">
        <v>675620992</v>
      </c>
      <c r="AI3465">
        <v>28646000</v>
      </c>
      <c r="AJ3465">
        <v>704267008</v>
      </c>
      <c r="AK3465">
        <v>729212992</v>
      </c>
      <c r="AL3465">
        <v>65168000</v>
      </c>
      <c r="AM3465">
        <v>5263100928</v>
      </c>
      <c r="AN3465">
        <v>2299138048</v>
      </c>
      <c r="AO3465">
        <v>611212032</v>
      </c>
      <c r="AP3465">
        <v>5170539008</v>
      </c>
      <c r="AQ3465">
        <v>5668937216</v>
      </c>
      <c r="AR3465">
        <v>6059198976</v>
      </c>
      <c r="AS3465">
        <v>5263100928</v>
      </c>
      <c r="AT3465">
        <v>2254</v>
      </c>
      <c r="AU3465">
        <v>0.95499999999999996</v>
      </c>
      <c r="AW3465">
        <v>0.29760799999999998</v>
      </c>
      <c r="AX3465">
        <v>0.54178300000000001</v>
      </c>
      <c r="AY3465">
        <v>4.6598300000000002E-2</v>
      </c>
      <c r="AZ3465">
        <v>59308</v>
      </c>
    </row>
    <row r="3466" spans="1:52">
      <c r="A3466">
        <v>2010</v>
      </c>
      <c r="B3466">
        <v>215062</v>
      </c>
      <c r="C3466" t="s">
        <v>467</v>
      </c>
      <c r="D3466" t="s">
        <v>455</v>
      </c>
      <c r="E3466">
        <f t="shared" si="54"/>
        <v>1</v>
      </c>
      <c r="F3466">
        <f>IF(ISNA(VLOOKUP(B3466,criteria!$U$2:$U$174,1,0)),0,1)</f>
        <v>1</v>
      </c>
      <c r="G3466">
        <v>0.14257080286552096</v>
      </c>
      <c r="H3466">
        <v>0.62796146836761257</v>
      </c>
      <c r="I3466">
        <v>26941</v>
      </c>
      <c r="J3466">
        <v>3841</v>
      </c>
      <c r="K3466">
        <v>2403</v>
      </c>
      <c r="L3466">
        <v>9</v>
      </c>
      <c r="M3466">
        <v>2412</v>
      </c>
      <c r="V3466">
        <v>989260032</v>
      </c>
      <c r="W3466">
        <v>747398976</v>
      </c>
      <c r="Y3466">
        <v>4645000</v>
      </c>
      <c r="Z3466">
        <v>779492992</v>
      </c>
      <c r="AA3466">
        <v>70509000</v>
      </c>
      <c r="AB3466">
        <v>617331968</v>
      </c>
      <c r="AF3466">
        <v>7050452992</v>
      </c>
      <c r="AG3466">
        <v>1024654016</v>
      </c>
      <c r="AH3466">
        <v>720200000</v>
      </c>
      <c r="AI3466">
        <v>33098000</v>
      </c>
      <c r="AJ3466">
        <v>753297984</v>
      </c>
      <c r="AK3466">
        <v>755283968</v>
      </c>
      <c r="AL3466">
        <v>65586000</v>
      </c>
      <c r="AM3466">
        <v>5557232128</v>
      </c>
      <c r="AN3466">
        <v>2388372992</v>
      </c>
      <c r="AO3466">
        <v>652310016</v>
      </c>
      <c r="AP3466">
        <v>5668937216</v>
      </c>
      <c r="AQ3466">
        <v>6582029824</v>
      </c>
      <c r="AR3466">
        <v>7050452992</v>
      </c>
      <c r="AS3466">
        <v>5557232128</v>
      </c>
      <c r="AT3466">
        <v>2375</v>
      </c>
      <c r="AU3466">
        <v>0.95799999999999996</v>
      </c>
      <c r="AW3466">
        <v>0.33072299999999999</v>
      </c>
      <c r="AX3466">
        <v>0.56656600000000001</v>
      </c>
      <c r="AY3466">
        <v>4.0662700000000003E-2</v>
      </c>
      <c r="AZ3466">
        <v>49677</v>
      </c>
    </row>
    <row r="3467" spans="1:52">
      <c r="A3467">
        <v>2011</v>
      </c>
      <c r="B3467">
        <v>215062</v>
      </c>
      <c r="C3467" t="s">
        <v>467</v>
      </c>
      <c r="D3467" t="s">
        <v>455</v>
      </c>
      <c r="E3467">
        <f t="shared" si="54"/>
        <v>1</v>
      </c>
      <c r="F3467">
        <f>IF(ISNA(VLOOKUP(B3467,criteria!$U$2:$U$174,1,0)),0,1)</f>
        <v>1</v>
      </c>
      <c r="G3467">
        <v>0.12427754792660203</v>
      </c>
      <c r="H3467">
        <v>0.62490470139771281</v>
      </c>
      <c r="I3467">
        <v>31663</v>
      </c>
      <c r="J3467">
        <v>3935</v>
      </c>
      <c r="K3467">
        <v>2441</v>
      </c>
      <c r="L3467">
        <v>18</v>
      </c>
      <c r="M3467">
        <v>2459</v>
      </c>
      <c r="T3467">
        <v>1.7000000000000001E-2</v>
      </c>
      <c r="U3467">
        <v>3452</v>
      </c>
      <c r="V3467">
        <v>1036878016</v>
      </c>
      <c r="W3467">
        <v>776651008</v>
      </c>
      <c r="Y3467">
        <v>4927000</v>
      </c>
      <c r="Z3467">
        <v>746345024</v>
      </c>
      <c r="AA3467">
        <v>73523000</v>
      </c>
      <c r="AB3467">
        <v>500913984</v>
      </c>
      <c r="AF3467">
        <v>6147869184</v>
      </c>
      <c r="AG3467">
        <v>1085138048</v>
      </c>
      <c r="AH3467">
        <v>704411008</v>
      </c>
      <c r="AI3467">
        <v>44391000</v>
      </c>
      <c r="AJ3467">
        <v>748801984</v>
      </c>
      <c r="AK3467">
        <v>732320000</v>
      </c>
      <c r="AL3467">
        <v>67917000</v>
      </c>
      <c r="AM3467">
        <v>5865047040</v>
      </c>
      <c r="AN3467">
        <v>2491804928</v>
      </c>
      <c r="AO3467">
        <v>693873024</v>
      </c>
      <c r="AP3467">
        <v>6582029824</v>
      </c>
      <c r="AQ3467">
        <v>6754657792</v>
      </c>
      <c r="AR3467">
        <v>6147869184</v>
      </c>
      <c r="AS3467">
        <v>5865047040</v>
      </c>
      <c r="AT3467">
        <v>2240</v>
      </c>
      <c r="AU3467">
        <v>0.96</v>
      </c>
      <c r="AW3467">
        <v>0.35756100000000002</v>
      </c>
      <c r="AX3467">
        <v>0.57037300000000002</v>
      </c>
      <c r="AY3467">
        <v>3.8805100000000002E-2</v>
      </c>
      <c r="AZ3467">
        <v>43824</v>
      </c>
    </row>
    <row r="3468" spans="1:52">
      <c r="A3468">
        <v>2012</v>
      </c>
      <c r="B3468">
        <v>215062</v>
      </c>
      <c r="C3468" t="s">
        <v>467</v>
      </c>
      <c r="D3468" t="s">
        <v>455</v>
      </c>
      <c r="E3468">
        <f t="shared" si="54"/>
        <v>1</v>
      </c>
      <c r="F3468">
        <f>IF(ISNA(VLOOKUP(B3468,criteria!$U$2:$U$174,1,0)),0,1)</f>
        <v>1</v>
      </c>
      <c r="G3468">
        <v>0.12604907425203407</v>
      </c>
      <c r="H3468">
        <v>0.62541296060991103</v>
      </c>
      <c r="I3468">
        <v>31218</v>
      </c>
      <c r="J3468">
        <v>3935</v>
      </c>
      <c r="K3468">
        <v>2461</v>
      </c>
      <c r="L3468">
        <v>0</v>
      </c>
      <c r="M3468">
        <v>2461</v>
      </c>
      <c r="N3468" t="s">
        <v>528</v>
      </c>
      <c r="O3468" t="s">
        <v>130</v>
      </c>
      <c r="P3468" t="s">
        <v>50</v>
      </c>
      <c r="Q3468" t="s">
        <v>54</v>
      </c>
      <c r="R3468">
        <v>-75.193600000000004</v>
      </c>
      <c r="S3468">
        <v>39.951000000000001</v>
      </c>
      <c r="T3468">
        <v>1.6E-2</v>
      </c>
      <c r="U3468">
        <v>3437</v>
      </c>
      <c r="V3468">
        <v>1077332992</v>
      </c>
      <c r="W3468">
        <v>797144000</v>
      </c>
      <c r="Y3468">
        <v>2847000</v>
      </c>
      <c r="Z3468">
        <v>731251968</v>
      </c>
      <c r="AA3468">
        <v>73272000</v>
      </c>
      <c r="AB3468">
        <v>584505984</v>
      </c>
      <c r="AF3468">
        <v>7186781184</v>
      </c>
      <c r="AG3468">
        <v>1128392960</v>
      </c>
      <c r="AH3468">
        <v>718140032</v>
      </c>
      <c r="AI3468">
        <v>33389000</v>
      </c>
      <c r="AJ3468">
        <v>751529024</v>
      </c>
      <c r="AK3468">
        <v>730075008</v>
      </c>
      <c r="AL3468">
        <v>70099000</v>
      </c>
      <c r="AM3468">
        <v>5896431104</v>
      </c>
      <c r="AN3468">
        <v>2575879936</v>
      </c>
      <c r="AO3468">
        <v>786008000</v>
      </c>
      <c r="AP3468">
        <v>6754657792</v>
      </c>
      <c r="AQ3468">
        <v>7741395968</v>
      </c>
      <c r="AR3468">
        <v>7186781184</v>
      </c>
      <c r="AS3468">
        <v>5896431104</v>
      </c>
      <c r="AT3468">
        <v>2241</v>
      </c>
      <c r="AU3468">
        <v>0.95699999999999996</v>
      </c>
      <c r="AW3468">
        <v>0.37496099999999999</v>
      </c>
      <c r="AX3468">
        <v>0.55288300000000001</v>
      </c>
      <c r="AY3468">
        <v>4.8411999999999997E-2</v>
      </c>
      <c r="AZ3468">
        <v>41371</v>
      </c>
    </row>
    <row r="3469" spans="1:52">
      <c r="A3469">
        <v>2013</v>
      </c>
      <c r="B3469">
        <v>215062</v>
      </c>
      <c r="C3469" t="s">
        <v>467</v>
      </c>
      <c r="D3469" t="s">
        <v>455</v>
      </c>
      <c r="E3469">
        <f t="shared" si="54"/>
        <v>1</v>
      </c>
      <c r="F3469">
        <f>IF(ISNA(VLOOKUP(B3469,criteria!$U$2:$U$174,1,0)),0,1)</f>
        <v>1</v>
      </c>
      <c r="G3469">
        <v>0.12243462694201138</v>
      </c>
      <c r="H3469">
        <v>0.63211488250652736</v>
      </c>
      <c r="I3469">
        <v>31282</v>
      </c>
      <c r="J3469">
        <v>3830</v>
      </c>
      <c r="K3469">
        <v>2421</v>
      </c>
      <c r="L3469">
        <v>0</v>
      </c>
      <c r="M3469">
        <v>2421</v>
      </c>
      <c r="T3469">
        <v>1.2999999999999999E-2</v>
      </c>
      <c r="U3469">
        <v>3652</v>
      </c>
      <c r="V3469">
        <v>1111906048</v>
      </c>
      <c r="W3469">
        <v>817284992</v>
      </c>
      <c r="Y3469">
        <v>2330000</v>
      </c>
      <c r="Z3469">
        <v>700355968</v>
      </c>
      <c r="AA3469">
        <v>66802000</v>
      </c>
      <c r="AB3469">
        <v>668729984</v>
      </c>
      <c r="AF3469">
        <v>8066364928</v>
      </c>
      <c r="AG3469">
        <v>1159168000</v>
      </c>
      <c r="AH3469">
        <v>722969984</v>
      </c>
      <c r="AI3469">
        <v>33299000</v>
      </c>
      <c r="AJ3469">
        <v>756268992</v>
      </c>
      <c r="AK3469">
        <v>765729024</v>
      </c>
      <c r="AL3469">
        <v>77802000</v>
      </c>
      <c r="AM3469">
        <v>6348797952</v>
      </c>
      <c r="AN3469">
        <v>2786464000</v>
      </c>
      <c r="AO3469">
        <v>791558976</v>
      </c>
      <c r="AP3469">
        <v>8174164992</v>
      </c>
      <c r="AQ3469">
        <v>9582334976</v>
      </c>
      <c r="AR3469">
        <v>8066364928</v>
      </c>
      <c r="AS3469">
        <v>6348797952</v>
      </c>
      <c r="AT3469">
        <v>2287</v>
      </c>
      <c r="AU3469">
        <v>0.95599999999999996</v>
      </c>
      <c r="AW3469">
        <v>0.38729599999999997</v>
      </c>
      <c r="AX3469">
        <v>0.56213400000000002</v>
      </c>
      <c r="AY3469">
        <v>4.5945100000000003E-2</v>
      </c>
      <c r="AZ3469">
        <v>42002</v>
      </c>
    </row>
    <row r="3470" spans="1:52">
      <c r="A3470">
        <v>2014</v>
      </c>
      <c r="B3470">
        <v>215062</v>
      </c>
      <c r="C3470" t="s">
        <v>467</v>
      </c>
      <c r="D3470" t="s">
        <v>455</v>
      </c>
      <c r="E3470">
        <f t="shared" si="54"/>
        <v>1</v>
      </c>
      <c r="F3470">
        <f>IF(ISNA(VLOOKUP(B3470,criteria!$U$2:$U$174,1,0)),0,1)</f>
        <v>1</v>
      </c>
      <c r="G3470">
        <v>0.1036636368705738</v>
      </c>
      <c r="H3470">
        <v>0.65223238300161379</v>
      </c>
      <c r="I3470">
        <v>35866</v>
      </c>
      <c r="J3470">
        <v>3718</v>
      </c>
      <c r="K3470">
        <v>2425</v>
      </c>
      <c r="L3470">
        <v>0</v>
      </c>
      <c r="M3470">
        <v>2425</v>
      </c>
      <c r="T3470">
        <v>1.0999999999999999E-2</v>
      </c>
      <c r="U3470">
        <v>3897</v>
      </c>
      <c r="V3470">
        <v>1152144000</v>
      </c>
      <c r="W3470">
        <v>845313024</v>
      </c>
      <c r="Y3470">
        <v>1633000</v>
      </c>
      <c r="Z3470">
        <v>698900992</v>
      </c>
      <c r="AA3470">
        <v>52088000</v>
      </c>
      <c r="AB3470">
        <v>512454016</v>
      </c>
      <c r="AF3470">
        <v>7581923840</v>
      </c>
      <c r="AG3470">
        <v>1181689984</v>
      </c>
      <c r="AH3470">
        <v>736612992</v>
      </c>
      <c r="AI3470">
        <v>43556000</v>
      </c>
      <c r="AJ3470">
        <v>780168960</v>
      </c>
      <c r="AK3470">
        <v>814350976</v>
      </c>
      <c r="AL3470">
        <v>78440000</v>
      </c>
      <c r="AM3470">
        <v>6723115008</v>
      </c>
      <c r="AN3470">
        <v>2975618048</v>
      </c>
      <c r="AO3470">
        <v>821230016</v>
      </c>
      <c r="AP3470">
        <v>9582334976</v>
      </c>
      <c r="AQ3470">
        <v>10133568512</v>
      </c>
      <c r="AR3470">
        <v>7581923840</v>
      </c>
      <c r="AS3470">
        <v>6723115008</v>
      </c>
      <c r="AT3470">
        <v>2290</v>
      </c>
      <c r="AU3470">
        <v>0.95299999999999996</v>
      </c>
      <c r="AW3470">
        <v>0.43792500000000001</v>
      </c>
      <c r="AX3470">
        <v>0.57782599999999995</v>
      </c>
      <c r="AY3470">
        <v>4.5707200000000003E-2</v>
      </c>
      <c r="AZ3470">
        <v>42018.5</v>
      </c>
    </row>
    <row r="3471" spans="1:52">
      <c r="A3471">
        <v>2015</v>
      </c>
      <c r="B3471">
        <v>215062</v>
      </c>
      <c r="C3471" t="s">
        <v>467</v>
      </c>
      <c r="D3471" t="s">
        <v>455</v>
      </c>
      <c r="E3471">
        <f t="shared" si="54"/>
        <v>1</v>
      </c>
      <c r="F3471">
        <f>IF(ISNA(VLOOKUP(B3471,criteria!$U$2:$U$174,1,0)),0,1)</f>
        <v>1</v>
      </c>
      <c r="G3471">
        <v>0.1016153268219384</v>
      </c>
      <c r="H3471">
        <v>0.64298917348824924</v>
      </c>
      <c r="I3471">
        <v>37268</v>
      </c>
      <c r="J3471">
        <v>3787</v>
      </c>
      <c r="K3471">
        <v>2435</v>
      </c>
      <c r="L3471">
        <v>0</v>
      </c>
      <c r="M3471">
        <v>2435</v>
      </c>
      <c r="T3471">
        <v>1.4E-2</v>
      </c>
      <c r="U3471">
        <v>3557</v>
      </c>
      <c r="V3471">
        <v>1225442944</v>
      </c>
      <c r="W3471">
        <v>903075968</v>
      </c>
      <c r="Y3471">
        <v>1852000</v>
      </c>
      <c r="Z3471">
        <v>680635008</v>
      </c>
      <c r="AA3471">
        <v>47282000</v>
      </c>
      <c r="AB3471">
        <v>1888566016</v>
      </c>
      <c r="AF3471">
        <v>9487790080</v>
      </c>
      <c r="AG3471">
        <v>1187597056</v>
      </c>
      <c r="AH3471">
        <v>700564992</v>
      </c>
      <c r="AI3471">
        <v>36340000</v>
      </c>
      <c r="AJ3471">
        <v>736904960</v>
      </c>
      <c r="AK3471">
        <v>833427968</v>
      </c>
      <c r="AL3471">
        <v>86629000</v>
      </c>
      <c r="AM3471">
        <v>8139986944</v>
      </c>
      <c r="AN3471">
        <v>3605436928</v>
      </c>
      <c r="AO3471">
        <v>1023683008</v>
      </c>
      <c r="AP3471">
        <v>10133568512</v>
      </c>
      <c r="AQ3471">
        <v>10715364352</v>
      </c>
      <c r="AR3471">
        <v>9487790080</v>
      </c>
      <c r="AS3471">
        <v>8139986944</v>
      </c>
      <c r="AT3471">
        <v>2251</v>
      </c>
      <c r="AU3471">
        <v>0.95299999999999996</v>
      </c>
      <c r="AW3471">
        <v>0.48954500000000001</v>
      </c>
      <c r="AX3471">
        <v>0.58364099999999997</v>
      </c>
      <c r="AY3471">
        <v>5.1353000000000003E-2</v>
      </c>
      <c r="AZ3471">
        <v>39127.5</v>
      </c>
    </row>
    <row r="3472" spans="1:52">
      <c r="A3472">
        <v>2016</v>
      </c>
      <c r="B3472">
        <v>215062</v>
      </c>
      <c r="C3472" t="s">
        <v>467</v>
      </c>
      <c r="D3472" t="s">
        <v>455</v>
      </c>
      <c r="E3472">
        <f t="shared" si="54"/>
        <v>1</v>
      </c>
      <c r="F3472">
        <f>IF(ISNA(VLOOKUP(B3472,criteria!$U$2:$U$174,1,0)),0,1)</f>
        <v>1</v>
      </c>
      <c r="G3472">
        <v>9.4403617863199549E-2</v>
      </c>
      <c r="H3472">
        <v>0.67800762112139357</v>
      </c>
      <c r="I3472">
        <v>38918</v>
      </c>
      <c r="J3472">
        <v>3674</v>
      </c>
      <c r="K3472">
        <v>2491</v>
      </c>
      <c r="L3472">
        <v>0</v>
      </c>
      <c r="M3472">
        <v>2491</v>
      </c>
      <c r="T3472">
        <v>1.0999999999999999E-2</v>
      </c>
      <c r="U3472">
        <v>3393</v>
      </c>
      <c r="V3472">
        <v>1271449984</v>
      </c>
      <c r="W3472">
        <v>937868032</v>
      </c>
      <c r="Y3472">
        <v>1995000</v>
      </c>
      <c r="Z3472">
        <v>692899008</v>
      </c>
      <c r="AA3472">
        <v>55654000</v>
      </c>
      <c r="AB3472">
        <v>691136000</v>
      </c>
      <c r="AF3472">
        <v>10410408960</v>
      </c>
      <c r="AG3472">
        <v>1265227008</v>
      </c>
      <c r="AH3472">
        <v>753206016</v>
      </c>
      <c r="AI3472">
        <v>38609000</v>
      </c>
      <c r="AJ3472">
        <v>791815040</v>
      </c>
      <c r="AK3472">
        <v>917958976</v>
      </c>
      <c r="AL3472">
        <v>98527000</v>
      </c>
      <c r="AM3472">
        <v>8850930688</v>
      </c>
      <c r="AN3472">
        <v>3879015936</v>
      </c>
      <c r="AO3472">
        <v>1058289984</v>
      </c>
      <c r="AP3472">
        <v>10715364352</v>
      </c>
      <c r="AQ3472">
        <v>12213207040</v>
      </c>
      <c r="AR3472">
        <v>10410408960</v>
      </c>
      <c r="AS3472">
        <v>8850930688</v>
      </c>
      <c r="AT3472">
        <v>2301</v>
      </c>
      <c r="AU3472">
        <v>0.95699999999999996</v>
      </c>
      <c r="AW3472">
        <v>0.38306600000000002</v>
      </c>
      <c r="AX3472">
        <v>0.572133</v>
      </c>
      <c r="AY3472">
        <v>3.6580399999999999E-2</v>
      </c>
      <c r="AZ3472">
        <v>39832</v>
      </c>
    </row>
    <row r="3473" spans="1:52">
      <c r="A3473">
        <v>2017</v>
      </c>
      <c r="B3473">
        <v>215062</v>
      </c>
      <c r="C3473" t="s">
        <v>467</v>
      </c>
      <c r="D3473" t="s">
        <v>455</v>
      </c>
      <c r="E3473">
        <f t="shared" si="54"/>
        <v>1</v>
      </c>
      <c r="F3473">
        <f>IF(ISNA(VLOOKUP(B3473,criteria!$U$2:$U$174,1,0)),0,1)</f>
        <v>1</v>
      </c>
      <c r="G3473">
        <v>9.2965134981317893E-2</v>
      </c>
      <c r="H3473">
        <v>0.65371306893798242</v>
      </c>
      <c r="I3473">
        <v>40413</v>
      </c>
      <c r="J3473">
        <v>3757</v>
      </c>
      <c r="K3473">
        <v>2456</v>
      </c>
      <c r="L3473">
        <v>0</v>
      </c>
      <c r="M3473">
        <v>2456</v>
      </c>
      <c r="T3473">
        <v>1.0999999999999999E-2</v>
      </c>
      <c r="U3473">
        <v>3009</v>
      </c>
      <c r="V3473">
        <v>1349527040</v>
      </c>
      <c r="W3473">
        <v>999376000</v>
      </c>
      <c r="Y3473">
        <v>2656000</v>
      </c>
      <c r="Z3473">
        <v>716067968</v>
      </c>
      <c r="AA3473">
        <v>50756000</v>
      </c>
      <c r="AB3473">
        <v>1155704064</v>
      </c>
      <c r="AF3473">
        <v>11685713920</v>
      </c>
      <c r="AG3473">
        <v>1337159040</v>
      </c>
      <c r="AH3473">
        <v>794560000</v>
      </c>
      <c r="AI3473">
        <v>38369000</v>
      </c>
      <c r="AJ3473">
        <v>832929024</v>
      </c>
      <c r="AK3473">
        <v>899840000</v>
      </c>
      <c r="AL3473">
        <v>98630000</v>
      </c>
      <c r="AM3473">
        <v>9561019392</v>
      </c>
      <c r="AN3473">
        <v>4262275072</v>
      </c>
      <c r="AO3473">
        <v>1128866944</v>
      </c>
      <c r="AP3473">
        <v>12213207040</v>
      </c>
      <c r="AQ3473">
        <v>13777440768</v>
      </c>
      <c r="AR3473">
        <v>11685713920</v>
      </c>
      <c r="AS3473">
        <v>9561019392</v>
      </c>
    </row>
    <row r="3474" spans="1:52">
      <c r="A3474">
        <v>1990</v>
      </c>
      <c r="B3474">
        <v>215293</v>
      </c>
      <c r="C3474" t="s">
        <v>599</v>
      </c>
      <c r="D3474" t="s">
        <v>455</v>
      </c>
      <c r="E3474">
        <f t="shared" si="54"/>
        <v>0</v>
      </c>
      <c r="F3474">
        <f>IF(ISNA(VLOOKUP(B3474,criteria!$U$2:$U$174,1,0)),0,1)</f>
        <v>1</v>
      </c>
      <c r="G3474" t="s">
        <v>636</v>
      </c>
      <c r="H3474" t="s">
        <v>636</v>
      </c>
      <c r="N3474">
        <v>15260</v>
      </c>
      <c r="O3474" t="s">
        <v>130</v>
      </c>
      <c r="V3474">
        <v>152165744</v>
      </c>
      <c r="Y3474">
        <v>1975265</v>
      </c>
      <c r="Z3474">
        <v>113192624</v>
      </c>
      <c r="AA3474">
        <v>125850232</v>
      </c>
      <c r="AC3474">
        <v>2882568</v>
      </c>
      <c r="AF3474">
        <v>604341376</v>
      </c>
      <c r="AG3474">
        <v>165767008</v>
      </c>
      <c r="AH3474">
        <v>104941000</v>
      </c>
      <c r="AI3474">
        <v>13341081</v>
      </c>
      <c r="AJ3474">
        <v>118282080</v>
      </c>
      <c r="AK3474">
        <v>38918504</v>
      </c>
      <c r="AL3474">
        <v>21070404</v>
      </c>
      <c r="AM3474">
        <v>649551488</v>
      </c>
      <c r="AN3474">
        <v>244646944</v>
      </c>
      <c r="AO3474">
        <v>64467528</v>
      </c>
    </row>
    <row r="3475" spans="1:52">
      <c r="A3475">
        <v>1991</v>
      </c>
      <c r="B3475">
        <v>215293</v>
      </c>
      <c r="C3475" t="s">
        <v>599</v>
      </c>
      <c r="D3475" t="s">
        <v>455</v>
      </c>
      <c r="E3475">
        <f t="shared" si="54"/>
        <v>0</v>
      </c>
      <c r="F3475">
        <f>IF(ISNA(VLOOKUP(B3475,criteria!$U$2:$U$174,1,0)),0,1)</f>
        <v>1</v>
      </c>
      <c r="G3475" t="s">
        <v>636</v>
      </c>
      <c r="H3475" t="s">
        <v>636</v>
      </c>
      <c r="N3475">
        <v>15260</v>
      </c>
      <c r="O3475" t="s">
        <v>130</v>
      </c>
      <c r="V3475">
        <v>166932032</v>
      </c>
      <c r="Y3475">
        <v>1966066</v>
      </c>
      <c r="Z3475">
        <v>151688064</v>
      </c>
      <c r="AA3475">
        <v>113062304</v>
      </c>
      <c r="AB3475">
        <v>49100088</v>
      </c>
      <c r="AC3475">
        <v>9922069</v>
      </c>
      <c r="AF3475">
        <v>717527104</v>
      </c>
      <c r="AG3475">
        <v>183702688</v>
      </c>
      <c r="AH3475">
        <v>126804128</v>
      </c>
      <c r="AI3475">
        <v>13130237</v>
      </c>
      <c r="AJ3475">
        <v>139934368</v>
      </c>
      <c r="AK3475">
        <v>45347240</v>
      </c>
      <c r="AL3475">
        <v>22674164</v>
      </c>
      <c r="AM3475">
        <v>718202432</v>
      </c>
      <c r="AN3475">
        <v>267194928</v>
      </c>
      <c r="AO3475">
        <v>68900944</v>
      </c>
    </row>
    <row r="3476" spans="1:52">
      <c r="A3476">
        <v>1992</v>
      </c>
      <c r="B3476">
        <v>215293</v>
      </c>
      <c r="C3476" t="s">
        <v>599</v>
      </c>
      <c r="D3476" t="s">
        <v>455</v>
      </c>
      <c r="E3476">
        <f t="shared" si="54"/>
        <v>0</v>
      </c>
      <c r="F3476">
        <f>IF(ISNA(VLOOKUP(B3476,criteria!$U$2:$U$174,1,0)),0,1)</f>
        <v>1</v>
      </c>
      <c r="G3476" t="s">
        <v>636</v>
      </c>
      <c r="H3476" t="s">
        <v>636</v>
      </c>
      <c r="N3476">
        <v>15260</v>
      </c>
      <c r="O3476" t="s">
        <v>130</v>
      </c>
      <c r="V3476">
        <v>179415488</v>
      </c>
      <c r="Y3476">
        <v>170568</v>
      </c>
      <c r="Z3476">
        <v>174682928</v>
      </c>
      <c r="AA3476">
        <v>107124360</v>
      </c>
      <c r="AB3476">
        <v>55404084</v>
      </c>
      <c r="AC3476">
        <v>32123860</v>
      </c>
      <c r="AF3476">
        <v>669186432</v>
      </c>
      <c r="AG3476">
        <v>189435728</v>
      </c>
      <c r="AH3476">
        <v>156096608</v>
      </c>
      <c r="AI3476">
        <v>13412635</v>
      </c>
      <c r="AJ3476">
        <v>169509248</v>
      </c>
      <c r="AK3476">
        <v>40951472</v>
      </c>
      <c r="AL3476">
        <v>30260668</v>
      </c>
      <c r="AM3476">
        <v>675377920</v>
      </c>
      <c r="AN3476">
        <v>285394784</v>
      </c>
      <c r="AO3476">
        <v>72505712</v>
      </c>
    </row>
    <row r="3477" spans="1:52">
      <c r="A3477">
        <v>1993</v>
      </c>
      <c r="B3477">
        <v>215293</v>
      </c>
      <c r="C3477" t="s">
        <v>556</v>
      </c>
      <c r="D3477" t="s">
        <v>455</v>
      </c>
      <c r="E3477">
        <f t="shared" si="54"/>
        <v>0</v>
      </c>
      <c r="F3477">
        <f>IF(ISNA(VLOOKUP(B3477,criteria!$U$2:$U$174,1,0)),0,1)</f>
        <v>1</v>
      </c>
      <c r="G3477" t="s">
        <v>636</v>
      </c>
      <c r="H3477" t="s">
        <v>636</v>
      </c>
      <c r="N3477">
        <v>15260</v>
      </c>
      <c r="O3477" t="s">
        <v>130</v>
      </c>
      <c r="V3477">
        <v>188397984</v>
      </c>
      <c r="Y3477">
        <v>3225124</v>
      </c>
      <c r="Z3477">
        <v>178204768</v>
      </c>
      <c r="AA3477">
        <v>117183152</v>
      </c>
      <c r="AB3477">
        <v>58877264</v>
      </c>
      <c r="AC3477">
        <v>35344160</v>
      </c>
      <c r="AF3477">
        <v>690615744</v>
      </c>
      <c r="AG3477">
        <v>192835504</v>
      </c>
      <c r="AH3477">
        <v>160574640</v>
      </c>
      <c r="AI3477">
        <v>14430807</v>
      </c>
      <c r="AJ3477">
        <v>175005440</v>
      </c>
      <c r="AK3477">
        <v>46037384</v>
      </c>
      <c r="AL3477">
        <v>31904036</v>
      </c>
      <c r="AM3477">
        <v>690061056</v>
      </c>
      <c r="AN3477">
        <v>303005056</v>
      </c>
      <c r="AO3477">
        <v>86701304</v>
      </c>
    </row>
    <row r="3478" spans="1:52">
      <c r="A3478">
        <v>1994</v>
      </c>
      <c r="B3478">
        <v>215293</v>
      </c>
      <c r="C3478" t="s">
        <v>556</v>
      </c>
      <c r="D3478" t="s">
        <v>455</v>
      </c>
      <c r="E3478">
        <f t="shared" si="54"/>
        <v>0</v>
      </c>
      <c r="F3478">
        <f>IF(ISNA(VLOOKUP(B3478,criteria!$U$2:$U$174,1,0)),0,1)</f>
        <v>1</v>
      </c>
      <c r="G3478" t="s">
        <v>636</v>
      </c>
      <c r="H3478" t="s">
        <v>636</v>
      </c>
      <c r="N3478">
        <v>15260</v>
      </c>
      <c r="O3478" t="s">
        <v>130</v>
      </c>
      <c r="V3478">
        <v>193163600</v>
      </c>
      <c r="Y3478">
        <v>3463698</v>
      </c>
      <c r="Z3478">
        <v>186201072</v>
      </c>
      <c r="AA3478">
        <v>120406752</v>
      </c>
      <c r="AB3478">
        <v>55944332</v>
      </c>
      <c r="AC3478">
        <v>34556576</v>
      </c>
      <c r="AF3478">
        <v>712490432</v>
      </c>
      <c r="AG3478">
        <v>219697072</v>
      </c>
      <c r="AH3478">
        <v>150025168</v>
      </c>
      <c r="AI3478">
        <v>22755374</v>
      </c>
      <c r="AJ3478">
        <v>172780544</v>
      </c>
      <c r="AK3478">
        <v>46487800</v>
      </c>
      <c r="AL3478">
        <v>31462600</v>
      </c>
      <c r="AM3478">
        <v>724067648</v>
      </c>
      <c r="AN3478">
        <v>322950240</v>
      </c>
      <c r="AO3478">
        <v>87962176</v>
      </c>
    </row>
    <row r="3479" spans="1:52">
      <c r="A3479">
        <v>1995</v>
      </c>
      <c r="B3479">
        <v>215293</v>
      </c>
      <c r="C3479" t="s">
        <v>556</v>
      </c>
      <c r="D3479" t="s">
        <v>455</v>
      </c>
      <c r="E3479">
        <f t="shared" si="54"/>
        <v>0</v>
      </c>
      <c r="F3479">
        <f>IF(ISNA(VLOOKUP(B3479,criteria!$U$2:$U$174,1,0)),0,1)</f>
        <v>1</v>
      </c>
      <c r="G3479" t="s">
        <v>636</v>
      </c>
      <c r="H3479" t="s">
        <v>636</v>
      </c>
      <c r="N3479">
        <v>15260</v>
      </c>
      <c r="O3479" t="s">
        <v>130</v>
      </c>
      <c r="V3479">
        <v>199253760</v>
      </c>
      <c r="Y3479">
        <v>3225573</v>
      </c>
      <c r="Z3479">
        <v>188733760</v>
      </c>
      <c r="AA3479">
        <v>153296656</v>
      </c>
      <c r="AB3479">
        <v>67726096</v>
      </c>
      <c r="AC3479">
        <v>86692360</v>
      </c>
      <c r="AF3479">
        <v>818009856</v>
      </c>
      <c r="AG3479">
        <v>218787968</v>
      </c>
      <c r="AH3479">
        <v>157818064</v>
      </c>
      <c r="AI3479">
        <v>30684624</v>
      </c>
      <c r="AJ3479">
        <v>188502688</v>
      </c>
      <c r="AK3479">
        <v>48003968</v>
      </c>
      <c r="AL3479">
        <v>33677808</v>
      </c>
      <c r="AM3479">
        <v>688096256</v>
      </c>
      <c r="AN3479">
        <v>307591520</v>
      </c>
      <c r="AO3479">
        <v>88536000</v>
      </c>
    </row>
    <row r="3480" spans="1:52">
      <c r="A3480">
        <v>1996</v>
      </c>
      <c r="B3480">
        <v>215293</v>
      </c>
      <c r="C3480" t="s">
        <v>556</v>
      </c>
      <c r="D3480" t="s">
        <v>455</v>
      </c>
      <c r="E3480">
        <f t="shared" si="54"/>
        <v>0</v>
      </c>
      <c r="F3480">
        <f>IF(ISNA(VLOOKUP(B3480,criteria!$U$2:$U$174,1,0)),0,1)</f>
        <v>1</v>
      </c>
      <c r="G3480" t="s">
        <v>636</v>
      </c>
      <c r="H3480" t="s">
        <v>636</v>
      </c>
      <c r="N3480">
        <v>15260</v>
      </c>
      <c r="O3480" t="s">
        <v>130</v>
      </c>
      <c r="V3480">
        <v>206258400</v>
      </c>
      <c r="Y3480">
        <v>2665668</v>
      </c>
      <c r="Z3480">
        <v>190924864</v>
      </c>
      <c r="AA3480">
        <v>154658736</v>
      </c>
      <c r="AB3480">
        <v>87712312</v>
      </c>
      <c r="AC3480">
        <v>40619500</v>
      </c>
      <c r="AF3480">
        <v>807836800</v>
      </c>
      <c r="AG3480">
        <v>207503856</v>
      </c>
      <c r="AH3480">
        <v>166017344</v>
      </c>
      <c r="AI3480">
        <v>29771556</v>
      </c>
      <c r="AJ3480">
        <v>195788896</v>
      </c>
      <c r="AK3480">
        <v>49185624</v>
      </c>
      <c r="AL3480">
        <v>35498148</v>
      </c>
      <c r="AM3480">
        <v>760353344</v>
      </c>
      <c r="AN3480">
        <v>335886848</v>
      </c>
      <c r="AO3480">
        <v>86361360</v>
      </c>
      <c r="AP3480">
        <v>509715776</v>
      </c>
      <c r="AQ3480">
        <v>606639936</v>
      </c>
      <c r="AT3480">
        <v>1534</v>
      </c>
      <c r="AU3480">
        <v>0.61099999999999999</v>
      </c>
    </row>
    <row r="3481" spans="1:52">
      <c r="A3481">
        <v>1997</v>
      </c>
      <c r="B3481">
        <v>215293</v>
      </c>
      <c r="C3481" t="s">
        <v>556</v>
      </c>
      <c r="D3481" t="s">
        <v>455</v>
      </c>
      <c r="E3481">
        <f t="shared" si="54"/>
        <v>0</v>
      </c>
      <c r="F3481">
        <f>IF(ISNA(VLOOKUP(B3481,criteria!$U$2:$U$174,1,0)),0,1)</f>
        <v>1</v>
      </c>
      <c r="G3481" t="s">
        <v>636</v>
      </c>
      <c r="H3481" t="s">
        <v>636</v>
      </c>
      <c r="N3481">
        <v>15260</v>
      </c>
      <c r="O3481" t="s">
        <v>130</v>
      </c>
      <c r="V3481">
        <v>220353744</v>
      </c>
      <c r="Y3481">
        <v>1196922</v>
      </c>
      <c r="Z3481">
        <v>201209072</v>
      </c>
      <c r="AA3481">
        <v>158641408</v>
      </c>
      <c r="AB3481">
        <v>72707008</v>
      </c>
      <c r="AC3481">
        <v>33523492</v>
      </c>
      <c r="AF3481">
        <v>840535808</v>
      </c>
      <c r="AG3481">
        <v>224237248</v>
      </c>
      <c r="AH3481">
        <v>193874784</v>
      </c>
      <c r="AI3481">
        <v>29631246</v>
      </c>
      <c r="AJ3481">
        <v>223506032</v>
      </c>
      <c r="AK3481">
        <v>65758532</v>
      </c>
      <c r="AL3481">
        <v>38512120</v>
      </c>
      <c r="AM3481">
        <v>841067648</v>
      </c>
      <c r="AN3481">
        <v>371511392</v>
      </c>
      <c r="AO3481">
        <v>85110144</v>
      </c>
      <c r="AP3481">
        <v>606639936</v>
      </c>
      <c r="AQ3481">
        <v>715913728</v>
      </c>
      <c r="AT3481">
        <v>1640</v>
      </c>
      <c r="AU3481">
        <v>0.627</v>
      </c>
      <c r="AW3481">
        <v>0.15633</v>
      </c>
      <c r="AX3481">
        <v>0.57244700000000004</v>
      </c>
      <c r="AY3481">
        <v>4.2916700000000002E-2</v>
      </c>
      <c r="AZ3481">
        <v>37314</v>
      </c>
    </row>
    <row r="3482" spans="1:52">
      <c r="A3482">
        <v>1998</v>
      </c>
      <c r="B3482">
        <v>215293</v>
      </c>
      <c r="C3482" t="s">
        <v>556</v>
      </c>
      <c r="D3482" t="s">
        <v>455</v>
      </c>
      <c r="E3482">
        <f t="shared" si="54"/>
        <v>0</v>
      </c>
      <c r="F3482">
        <f>IF(ISNA(VLOOKUP(B3482,criteria!$U$2:$U$174,1,0)),0,1)</f>
        <v>1</v>
      </c>
      <c r="G3482" t="s">
        <v>636</v>
      </c>
      <c r="H3482" t="s">
        <v>636</v>
      </c>
      <c r="N3482">
        <v>15260</v>
      </c>
      <c r="O3482" t="s">
        <v>130</v>
      </c>
      <c r="V3482">
        <v>232941056</v>
      </c>
      <c r="Y3482">
        <v>1383195</v>
      </c>
      <c r="Z3482">
        <v>236283808</v>
      </c>
      <c r="AA3482">
        <v>167091552</v>
      </c>
      <c r="AB3482">
        <v>73504608</v>
      </c>
      <c r="AC3482">
        <v>44703408</v>
      </c>
      <c r="AF3482">
        <v>883609536</v>
      </c>
      <c r="AG3482">
        <v>216634656</v>
      </c>
      <c r="AH3482">
        <v>221855040</v>
      </c>
      <c r="AI3482">
        <v>27342526</v>
      </c>
      <c r="AJ3482">
        <v>249197568</v>
      </c>
      <c r="AK3482">
        <v>76245832</v>
      </c>
      <c r="AL3482">
        <v>40632884</v>
      </c>
      <c r="AM3482">
        <v>881126912</v>
      </c>
      <c r="AN3482">
        <v>375744384</v>
      </c>
      <c r="AO3482">
        <v>89752600</v>
      </c>
      <c r="AP3482">
        <v>715913728</v>
      </c>
      <c r="AQ3482">
        <v>785130688</v>
      </c>
      <c r="AT3482">
        <v>1612</v>
      </c>
      <c r="AU3482">
        <v>0.628</v>
      </c>
      <c r="AW3482">
        <v>0.14096</v>
      </c>
      <c r="AX3482">
        <v>0.56284900000000004</v>
      </c>
      <c r="AY3482">
        <v>3.8094099999999999E-2</v>
      </c>
      <c r="AZ3482">
        <v>39289</v>
      </c>
    </row>
    <row r="3483" spans="1:52">
      <c r="A3483">
        <v>1999</v>
      </c>
      <c r="B3483">
        <v>215293</v>
      </c>
      <c r="C3483" t="s">
        <v>556</v>
      </c>
      <c r="D3483" t="s">
        <v>455</v>
      </c>
      <c r="E3483">
        <f t="shared" si="54"/>
        <v>0</v>
      </c>
      <c r="F3483">
        <f>IF(ISNA(VLOOKUP(B3483,criteria!$U$2:$U$174,1,0)),0,1)</f>
        <v>1</v>
      </c>
      <c r="G3483" t="s">
        <v>636</v>
      </c>
      <c r="H3483" t="s">
        <v>636</v>
      </c>
      <c r="N3483">
        <v>15260</v>
      </c>
      <c r="O3483" t="s">
        <v>130</v>
      </c>
      <c r="V3483">
        <v>242341776</v>
      </c>
      <c r="Y3483">
        <v>1180325</v>
      </c>
      <c r="Z3483">
        <v>269056224</v>
      </c>
      <c r="AA3483">
        <v>175672960</v>
      </c>
      <c r="AB3483">
        <v>78033680</v>
      </c>
      <c r="AC3483">
        <v>55078728</v>
      </c>
      <c r="AF3483">
        <v>953263616</v>
      </c>
      <c r="AG3483">
        <v>238647728</v>
      </c>
      <c r="AH3483">
        <v>250082688</v>
      </c>
      <c r="AI3483">
        <v>21805952</v>
      </c>
      <c r="AJ3483">
        <v>271888640</v>
      </c>
      <c r="AK3483">
        <v>80039664</v>
      </c>
      <c r="AL3483">
        <v>46096000</v>
      </c>
      <c r="AM3483">
        <v>951203712</v>
      </c>
      <c r="AN3483">
        <v>397079040</v>
      </c>
      <c r="AO3483">
        <v>94714152</v>
      </c>
      <c r="AP3483">
        <v>785130688</v>
      </c>
      <c r="AQ3483">
        <v>998673216</v>
      </c>
      <c r="AT3483">
        <v>1501</v>
      </c>
      <c r="AU3483">
        <v>0.60199999999999998</v>
      </c>
      <c r="AW3483">
        <v>0.13511200000000001</v>
      </c>
      <c r="AX3483">
        <v>0.55944199999999999</v>
      </c>
      <c r="AY3483">
        <v>3.6783299999999998E-2</v>
      </c>
      <c r="AZ3483">
        <v>42385</v>
      </c>
    </row>
    <row r="3484" spans="1:52">
      <c r="A3484">
        <v>2000</v>
      </c>
      <c r="B3484">
        <v>215293</v>
      </c>
      <c r="C3484" t="s">
        <v>556</v>
      </c>
      <c r="D3484" t="s">
        <v>455</v>
      </c>
      <c r="E3484">
        <f t="shared" si="54"/>
        <v>0</v>
      </c>
      <c r="F3484">
        <f>IF(ISNA(VLOOKUP(B3484,criteria!$U$2:$U$174,1,0)),0,1)</f>
        <v>1</v>
      </c>
      <c r="G3484" t="s">
        <v>636</v>
      </c>
      <c r="H3484" t="s">
        <v>636</v>
      </c>
      <c r="N3484">
        <v>15260</v>
      </c>
      <c r="O3484" t="s">
        <v>130</v>
      </c>
      <c r="V3484">
        <v>254527456</v>
      </c>
      <c r="Y3484">
        <v>1665371</v>
      </c>
      <c r="Z3484">
        <v>314395520</v>
      </c>
      <c r="AA3484">
        <v>186159808</v>
      </c>
      <c r="AB3484">
        <v>79296856</v>
      </c>
      <c r="AC3484">
        <v>54991424</v>
      </c>
      <c r="AF3484">
        <v>1031353664</v>
      </c>
      <c r="AG3484">
        <v>242815600</v>
      </c>
      <c r="AH3484">
        <v>290829888</v>
      </c>
      <c r="AI3484">
        <v>20014668</v>
      </c>
      <c r="AJ3484">
        <v>310844544</v>
      </c>
      <c r="AK3484">
        <v>99098944</v>
      </c>
      <c r="AL3484">
        <v>48315184</v>
      </c>
      <c r="AM3484">
        <v>1020080768</v>
      </c>
      <c r="AN3484">
        <v>431790496</v>
      </c>
      <c r="AO3484">
        <v>103643600</v>
      </c>
      <c r="AP3484">
        <v>998673216</v>
      </c>
      <c r="AQ3484">
        <v>1096656640</v>
      </c>
      <c r="AT3484">
        <v>1508</v>
      </c>
      <c r="AU3484">
        <v>0.61699999999999999</v>
      </c>
      <c r="AW3484">
        <v>0.12509000000000001</v>
      </c>
      <c r="AX3484">
        <v>0.56212399999999996</v>
      </c>
      <c r="AY3484">
        <v>3.4967600000000001E-2</v>
      </c>
      <c r="AZ3484">
        <v>44471</v>
      </c>
    </row>
    <row r="3485" spans="1:52">
      <c r="A3485">
        <v>2001</v>
      </c>
      <c r="B3485">
        <v>215293</v>
      </c>
      <c r="C3485" t="s">
        <v>556</v>
      </c>
      <c r="D3485" t="s">
        <v>455</v>
      </c>
      <c r="E3485">
        <f t="shared" si="54"/>
        <v>1</v>
      </c>
      <c r="F3485">
        <f>IF(ISNA(VLOOKUP(B3485,criteria!$U$2:$U$174,1,0)),0,1)</f>
        <v>1</v>
      </c>
      <c r="G3485">
        <v>0.61702911905639513</v>
      </c>
      <c r="H3485">
        <v>0.35256869772998806</v>
      </c>
      <c r="I3485">
        <v>13565</v>
      </c>
      <c r="J3485">
        <v>8370</v>
      </c>
      <c r="K3485">
        <v>2943</v>
      </c>
      <c r="L3485">
        <v>8</v>
      </c>
      <c r="M3485">
        <v>2951</v>
      </c>
      <c r="N3485">
        <v>15260</v>
      </c>
      <c r="O3485" t="s">
        <v>130</v>
      </c>
      <c r="V3485">
        <v>275762560</v>
      </c>
      <c r="Y3485">
        <v>1623350</v>
      </c>
      <c r="Z3485">
        <v>371299776</v>
      </c>
      <c r="AA3485">
        <v>191735904</v>
      </c>
      <c r="AB3485">
        <v>69496008</v>
      </c>
      <c r="AC3485">
        <v>56877568</v>
      </c>
      <c r="AF3485">
        <v>1113958912</v>
      </c>
      <c r="AG3485">
        <v>269366784</v>
      </c>
      <c r="AH3485">
        <v>343545600</v>
      </c>
      <c r="AI3485">
        <v>17634574</v>
      </c>
      <c r="AJ3485">
        <v>361180160</v>
      </c>
      <c r="AK3485">
        <v>97002688</v>
      </c>
      <c r="AL3485">
        <v>54834024</v>
      </c>
      <c r="AM3485">
        <v>1110338432</v>
      </c>
      <c r="AN3485">
        <v>480132896</v>
      </c>
      <c r="AO3485">
        <v>121664528</v>
      </c>
      <c r="AP3485">
        <v>1096656640</v>
      </c>
      <c r="AQ3485">
        <v>1139069952</v>
      </c>
      <c r="AT3485">
        <v>1715</v>
      </c>
      <c r="AU3485">
        <v>0.63600000000000001</v>
      </c>
      <c r="AW3485">
        <v>0.12234200000000001</v>
      </c>
      <c r="AX3485">
        <v>0.55742999999999998</v>
      </c>
      <c r="AY3485">
        <v>3.2070300000000003E-2</v>
      </c>
      <c r="AZ3485">
        <v>48071</v>
      </c>
    </row>
    <row r="3486" spans="1:52">
      <c r="A3486">
        <v>2002</v>
      </c>
      <c r="B3486">
        <v>215293</v>
      </c>
      <c r="C3486" t="s">
        <v>556</v>
      </c>
      <c r="D3486" t="s">
        <v>455</v>
      </c>
      <c r="E3486">
        <f t="shared" si="54"/>
        <v>1</v>
      </c>
      <c r="F3486">
        <f>IF(ISNA(VLOOKUP(B3486,criteria!$U$2:$U$174,1,0)),0,1)</f>
        <v>1</v>
      </c>
      <c r="G3486">
        <v>0.59748672107785983</v>
      </c>
      <c r="H3486">
        <v>0.34778837814397223</v>
      </c>
      <c r="I3486">
        <v>15438</v>
      </c>
      <c r="J3486">
        <v>9224</v>
      </c>
      <c r="K3486">
        <v>3204</v>
      </c>
      <c r="L3486">
        <v>4</v>
      </c>
      <c r="M3486">
        <v>3208</v>
      </c>
      <c r="N3486">
        <v>15260</v>
      </c>
      <c r="O3486" t="s">
        <v>130</v>
      </c>
      <c r="V3486">
        <v>315724224</v>
      </c>
      <c r="W3486">
        <v>225450928</v>
      </c>
      <c r="Y3486">
        <v>1375456</v>
      </c>
      <c r="Z3486">
        <v>422036128</v>
      </c>
      <c r="AA3486">
        <v>216713872</v>
      </c>
      <c r="AB3486">
        <v>120672720</v>
      </c>
      <c r="AC3486">
        <v>49996784</v>
      </c>
      <c r="AF3486">
        <v>1223930112</v>
      </c>
      <c r="AG3486">
        <v>351576736</v>
      </c>
      <c r="AH3486">
        <v>362214560</v>
      </c>
      <c r="AI3486">
        <v>78096512</v>
      </c>
      <c r="AJ3486">
        <v>440311072</v>
      </c>
      <c r="AK3486">
        <v>120780400</v>
      </c>
      <c r="AL3486">
        <v>73399664</v>
      </c>
      <c r="AM3486">
        <v>1138379904</v>
      </c>
      <c r="AN3486">
        <v>519588864</v>
      </c>
      <c r="AO3486">
        <v>140363664</v>
      </c>
      <c r="AP3486">
        <v>1139069952</v>
      </c>
      <c r="AQ3486">
        <v>1159634560</v>
      </c>
      <c r="AR3486">
        <v>1223930112</v>
      </c>
      <c r="AS3486">
        <v>1138379904</v>
      </c>
      <c r="AT3486">
        <v>2049</v>
      </c>
      <c r="AU3486">
        <v>0.64900000000000002</v>
      </c>
      <c r="AW3486">
        <v>0.12009400000000001</v>
      </c>
      <c r="AX3486">
        <v>0.553369</v>
      </c>
      <c r="AY3486">
        <v>3.058E-2</v>
      </c>
      <c r="AZ3486">
        <v>51008</v>
      </c>
    </row>
    <row r="3487" spans="1:52">
      <c r="A3487">
        <v>2003</v>
      </c>
      <c r="B3487">
        <v>215293</v>
      </c>
      <c r="C3487" t="s">
        <v>556</v>
      </c>
      <c r="D3487" t="s">
        <v>455</v>
      </c>
      <c r="E3487">
        <f t="shared" si="54"/>
        <v>1</v>
      </c>
      <c r="F3487">
        <f>IF(ISNA(VLOOKUP(B3487,criteria!$U$2:$U$174,1,0)),0,1)</f>
        <v>1</v>
      </c>
      <c r="G3487">
        <v>0.54777190332326287</v>
      </c>
      <c r="H3487">
        <v>0.35757784671952203</v>
      </c>
      <c r="I3487">
        <v>15888</v>
      </c>
      <c r="J3487">
        <v>8703</v>
      </c>
      <c r="K3487">
        <v>3103</v>
      </c>
      <c r="L3487">
        <v>9</v>
      </c>
      <c r="M3487">
        <v>3112</v>
      </c>
      <c r="V3487">
        <v>337603040</v>
      </c>
      <c r="W3487">
        <v>240322272</v>
      </c>
      <c r="Y3487">
        <v>1761371</v>
      </c>
      <c r="Z3487">
        <v>473608704</v>
      </c>
      <c r="AA3487">
        <v>193434080</v>
      </c>
      <c r="AB3487">
        <v>111302176</v>
      </c>
      <c r="AC3487">
        <v>57093128</v>
      </c>
      <c r="AF3487">
        <v>1395981184</v>
      </c>
      <c r="AG3487">
        <v>360621984</v>
      </c>
      <c r="AH3487">
        <v>416254624</v>
      </c>
      <c r="AI3487">
        <v>74130928</v>
      </c>
      <c r="AJ3487">
        <v>490385536</v>
      </c>
      <c r="AK3487">
        <v>118281432</v>
      </c>
      <c r="AL3487">
        <v>77485008</v>
      </c>
      <c r="AM3487">
        <v>1214277248</v>
      </c>
      <c r="AN3487">
        <v>553915392</v>
      </c>
      <c r="AO3487">
        <v>161970736</v>
      </c>
      <c r="AP3487">
        <v>1159634560</v>
      </c>
      <c r="AQ3487">
        <v>1356925696</v>
      </c>
      <c r="AR3487">
        <v>1395981184</v>
      </c>
      <c r="AS3487">
        <v>1214277248</v>
      </c>
      <c r="AT3487">
        <v>2086</v>
      </c>
      <c r="AU3487">
        <v>0.67400000000000004</v>
      </c>
      <c r="AW3487">
        <v>0.121532</v>
      </c>
      <c r="AX3487">
        <v>0.55264400000000002</v>
      </c>
      <c r="AY3487">
        <v>3.2487500000000002E-2</v>
      </c>
      <c r="AZ3487">
        <v>51391.5</v>
      </c>
    </row>
    <row r="3488" spans="1:52">
      <c r="A3488">
        <v>2004</v>
      </c>
      <c r="B3488">
        <v>215293</v>
      </c>
      <c r="C3488" t="s">
        <v>556</v>
      </c>
      <c r="D3488" t="s">
        <v>455</v>
      </c>
      <c r="E3488">
        <f t="shared" si="54"/>
        <v>1</v>
      </c>
      <c r="F3488">
        <f>IF(ISNA(VLOOKUP(B3488,criteria!$U$2:$U$174,1,0)),0,1)</f>
        <v>1</v>
      </c>
      <c r="G3488">
        <v>0.48273693837887277</v>
      </c>
      <c r="H3488">
        <v>0.34493783303730019</v>
      </c>
      <c r="I3488">
        <v>17494</v>
      </c>
      <c r="J3488">
        <v>8445</v>
      </c>
      <c r="K3488">
        <v>2910</v>
      </c>
      <c r="L3488">
        <v>3</v>
      </c>
      <c r="M3488">
        <v>2913</v>
      </c>
      <c r="V3488">
        <v>360639520</v>
      </c>
      <c r="W3488">
        <v>256480544</v>
      </c>
      <c r="Y3488">
        <v>1043451</v>
      </c>
      <c r="Z3488">
        <v>512090048</v>
      </c>
      <c r="AA3488">
        <v>223131088</v>
      </c>
      <c r="AB3488">
        <v>145929568</v>
      </c>
      <c r="AC3488">
        <v>65585280</v>
      </c>
      <c r="AF3488">
        <v>1485476608</v>
      </c>
      <c r="AG3488">
        <v>345562112</v>
      </c>
      <c r="AH3488">
        <v>464115552</v>
      </c>
      <c r="AI3488">
        <v>77157120</v>
      </c>
      <c r="AJ3488">
        <v>541272704</v>
      </c>
      <c r="AK3488">
        <v>138009104</v>
      </c>
      <c r="AL3488">
        <v>79065016</v>
      </c>
      <c r="AM3488">
        <v>1278851840</v>
      </c>
      <c r="AN3488">
        <v>584377856</v>
      </c>
      <c r="AO3488">
        <v>180368304</v>
      </c>
      <c r="AP3488">
        <v>1356925696</v>
      </c>
      <c r="AQ3488">
        <v>1525084800</v>
      </c>
      <c r="AR3488">
        <v>1485476608</v>
      </c>
      <c r="AS3488">
        <v>1278851840</v>
      </c>
      <c r="AT3488">
        <v>2146</v>
      </c>
      <c r="AU3488">
        <v>0.69699999999999995</v>
      </c>
      <c r="AW3488">
        <v>0.13047600000000001</v>
      </c>
      <c r="AX3488">
        <v>0.53771400000000003</v>
      </c>
      <c r="AY3488">
        <v>3.5605499999999998E-2</v>
      </c>
      <c r="AZ3488">
        <v>52666.5</v>
      </c>
    </row>
    <row r="3489" spans="1:52">
      <c r="A3489">
        <v>2005</v>
      </c>
      <c r="B3489">
        <v>215293</v>
      </c>
      <c r="C3489" t="s">
        <v>536</v>
      </c>
      <c r="D3489" t="s">
        <v>455</v>
      </c>
      <c r="E3489">
        <f t="shared" si="54"/>
        <v>1</v>
      </c>
      <c r="F3489">
        <f>IF(ISNA(VLOOKUP(B3489,criteria!$U$2:$U$174,1,0)),0,1)</f>
        <v>1</v>
      </c>
      <c r="G3489">
        <v>0.4899067095346018</v>
      </c>
      <c r="H3489">
        <v>0.32178590640129101</v>
      </c>
      <c r="I3489">
        <v>18973</v>
      </c>
      <c r="J3489">
        <v>9295</v>
      </c>
      <c r="K3489">
        <v>2991</v>
      </c>
      <c r="M3489">
        <v>2991</v>
      </c>
      <c r="V3489">
        <v>380477568</v>
      </c>
      <c r="W3489">
        <v>275154784</v>
      </c>
      <c r="Y3489">
        <v>1290806</v>
      </c>
      <c r="Z3489">
        <v>518719936</v>
      </c>
      <c r="AA3489">
        <v>229114720</v>
      </c>
      <c r="AB3489">
        <v>132778656</v>
      </c>
      <c r="AC3489">
        <v>74561080</v>
      </c>
      <c r="AF3489">
        <v>1636917120</v>
      </c>
      <c r="AG3489">
        <v>356299648</v>
      </c>
      <c r="AH3489">
        <v>478525184</v>
      </c>
      <c r="AI3489">
        <v>71702664</v>
      </c>
      <c r="AJ3489">
        <v>550227840</v>
      </c>
      <c r="AK3489">
        <v>143616096</v>
      </c>
      <c r="AL3489">
        <v>82422376</v>
      </c>
      <c r="AM3489">
        <v>1322710144</v>
      </c>
      <c r="AN3489">
        <v>608498432</v>
      </c>
      <c r="AO3489">
        <v>177647472</v>
      </c>
      <c r="AP3489">
        <v>1525084800</v>
      </c>
      <c r="AQ3489">
        <v>1791057792</v>
      </c>
      <c r="AR3489">
        <v>1636917120</v>
      </c>
      <c r="AS3489">
        <v>1322710144</v>
      </c>
      <c r="AT3489">
        <v>2147</v>
      </c>
      <c r="AU3489">
        <v>0.73299999999999998</v>
      </c>
      <c r="AW3489">
        <v>0.14419399999999999</v>
      </c>
      <c r="AX3489">
        <v>0.538184</v>
      </c>
      <c r="AY3489">
        <v>4.6395100000000002E-2</v>
      </c>
      <c r="AZ3489">
        <v>57000</v>
      </c>
    </row>
    <row r="3490" spans="1:52">
      <c r="A3490">
        <v>2006</v>
      </c>
      <c r="B3490">
        <v>215293</v>
      </c>
      <c r="C3490" t="s">
        <v>536</v>
      </c>
      <c r="D3490" t="s">
        <v>455</v>
      </c>
      <c r="E3490">
        <f t="shared" si="54"/>
        <v>1</v>
      </c>
      <c r="F3490">
        <f>IF(ISNA(VLOOKUP(B3490,criteria!$U$2:$U$174,1,0)),0,1)</f>
        <v>1</v>
      </c>
      <c r="G3490">
        <v>0.53181292348372167</v>
      </c>
      <c r="H3490">
        <v>0.336544437538844</v>
      </c>
      <c r="I3490">
        <v>18153</v>
      </c>
      <c r="J3490">
        <v>9654</v>
      </c>
      <c r="K3490">
        <v>3249</v>
      </c>
      <c r="L3490">
        <v>0</v>
      </c>
      <c r="M3490">
        <v>3249</v>
      </c>
      <c r="V3490">
        <v>412358080</v>
      </c>
      <c r="W3490">
        <v>302126464</v>
      </c>
      <c r="Y3490">
        <v>1082593</v>
      </c>
      <c r="Z3490">
        <v>525792864</v>
      </c>
      <c r="AA3490">
        <v>208034368</v>
      </c>
      <c r="AB3490">
        <v>147006592</v>
      </c>
      <c r="AC3490">
        <v>89642872</v>
      </c>
      <c r="AF3490">
        <v>1870295168</v>
      </c>
      <c r="AG3490">
        <v>381740352</v>
      </c>
      <c r="AH3490">
        <v>501677184</v>
      </c>
      <c r="AI3490">
        <v>62780884</v>
      </c>
      <c r="AJ3490">
        <v>564458048</v>
      </c>
      <c r="AK3490">
        <v>148615728</v>
      </c>
      <c r="AL3490">
        <v>90839080</v>
      </c>
      <c r="AM3490">
        <v>1405060352</v>
      </c>
      <c r="AN3490">
        <v>630295936</v>
      </c>
      <c r="AO3490">
        <v>181084176</v>
      </c>
      <c r="AP3490">
        <v>1791057792</v>
      </c>
      <c r="AQ3490">
        <v>2248121600</v>
      </c>
      <c r="AR3490">
        <v>1870295168</v>
      </c>
      <c r="AS3490">
        <v>1405060352</v>
      </c>
      <c r="AT3490">
        <v>2400</v>
      </c>
      <c r="AU3490">
        <v>0.751</v>
      </c>
      <c r="AW3490">
        <v>0.14412</v>
      </c>
      <c r="AX3490">
        <v>0.53922300000000001</v>
      </c>
      <c r="AY3490">
        <v>4.7687399999999998E-2</v>
      </c>
      <c r="AZ3490">
        <v>58706.5</v>
      </c>
    </row>
    <row r="3491" spans="1:52">
      <c r="A3491">
        <v>2007</v>
      </c>
      <c r="B3491">
        <v>215293</v>
      </c>
      <c r="C3491" t="s">
        <v>468</v>
      </c>
      <c r="D3491" t="s">
        <v>455</v>
      </c>
      <c r="E3491">
        <f t="shared" si="54"/>
        <v>1</v>
      </c>
      <c r="F3491">
        <f>IF(ISNA(VLOOKUP(B3491,criteria!$U$2:$U$174,1,0)),0,1)</f>
        <v>1</v>
      </c>
      <c r="G3491">
        <v>0.55839516350645779</v>
      </c>
      <c r="H3491">
        <v>0.33661417322834647</v>
      </c>
      <c r="I3491">
        <v>18195</v>
      </c>
      <c r="J3491">
        <v>10160</v>
      </c>
      <c r="K3491">
        <v>3420</v>
      </c>
      <c r="L3491">
        <v>0</v>
      </c>
      <c r="M3491">
        <v>3420</v>
      </c>
      <c r="N3491">
        <v>15260</v>
      </c>
      <c r="O3491" t="s">
        <v>130</v>
      </c>
      <c r="P3491" t="s">
        <v>50</v>
      </c>
      <c r="Q3491" t="s">
        <v>54</v>
      </c>
      <c r="V3491">
        <v>442451200</v>
      </c>
      <c r="W3491">
        <v>325573248</v>
      </c>
      <c r="Y3491">
        <v>1151108</v>
      </c>
      <c r="Z3491">
        <v>549642752</v>
      </c>
      <c r="AA3491">
        <v>209100000</v>
      </c>
      <c r="AB3491">
        <v>194696912</v>
      </c>
      <c r="AC3491">
        <v>84297440</v>
      </c>
      <c r="AF3491">
        <v>1517004160</v>
      </c>
      <c r="AG3491">
        <v>397533696</v>
      </c>
      <c r="AH3491">
        <v>532491456</v>
      </c>
      <c r="AI3491">
        <v>64709288</v>
      </c>
      <c r="AJ3491">
        <v>597200768</v>
      </c>
      <c r="AK3491">
        <v>158294576</v>
      </c>
      <c r="AL3491">
        <v>94723888</v>
      </c>
      <c r="AM3491">
        <v>1487771520</v>
      </c>
      <c r="AN3491">
        <v>665191360</v>
      </c>
      <c r="AO3491">
        <v>196212240</v>
      </c>
      <c r="AP3491">
        <v>2248121600</v>
      </c>
      <c r="AQ3491">
        <v>2361281024</v>
      </c>
      <c r="AR3491">
        <v>1517004160</v>
      </c>
      <c r="AS3491">
        <v>1487771520</v>
      </c>
      <c r="AT3491">
        <v>2359</v>
      </c>
      <c r="AU3491">
        <v>0.76300000000000001</v>
      </c>
      <c r="AW3491">
        <v>0.121643</v>
      </c>
      <c r="AX3491">
        <v>0.52699600000000002</v>
      </c>
      <c r="AY3491">
        <v>3.8514100000000002E-2</v>
      </c>
      <c r="AZ3491">
        <v>61729</v>
      </c>
    </row>
    <row r="3492" spans="1:52">
      <c r="A3492">
        <v>2008</v>
      </c>
      <c r="B3492">
        <v>215293</v>
      </c>
      <c r="C3492" t="s">
        <v>468</v>
      </c>
      <c r="D3492" t="s">
        <v>455</v>
      </c>
      <c r="E3492">
        <f t="shared" si="54"/>
        <v>1</v>
      </c>
      <c r="F3492">
        <f>IF(ISNA(VLOOKUP(B3492,criteria!$U$2:$U$174,1,0)),0,1)</f>
        <v>1</v>
      </c>
      <c r="G3492">
        <v>0.55578295549958023</v>
      </c>
      <c r="H3492">
        <v>0.32404872061184026</v>
      </c>
      <c r="I3492">
        <v>19056</v>
      </c>
      <c r="J3492">
        <v>10591</v>
      </c>
      <c r="K3492">
        <v>3428</v>
      </c>
      <c r="L3492">
        <v>4</v>
      </c>
      <c r="M3492">
        <v>3432</v>
      </c>
      <c r="V3492">
        <v>484870848</v>
      </c>
      <c r="W3492">
        <v>356619136</v>
      </c>
      <c r="Y3492">
        <v>1464053</v>
      </c>
      <c r="Z3492">
        <v>561792960</v>
      </c>
      <c r="AA3492">
        <v>236272112</v>
      </c>
      <c r="AB3492">
        <v>113594144</v>
      </c>
      <c r="AC3492">
        <v>82434528</v>
      </c>
      <c r="AF3492">
        <v>1025350528</v>
      </c>
      <c r="AG3492">
        <v>421310208</v>
      </c>
      <c r="AH3492">
        <v>564634496</v>
      </c>
      <c r="AI3492">
        <v>66070620</v>
      </c>
      <c r="AJ3492">
        <v>630705088</v>
      </c>
      <c r="AK3492">
        <v>177617376</v>
      </c>
      <c r="AL3492">
        <v>102440360</v>
      </c>
      <c r="AM3492">
        <v>1553889920</v>
      </c>
      <c r="AN3492">
        <v>707867264</v>
      </c>
      <c r="AO3492">
        <v>207822080</v>
      </c>
      <c r="AP3492">
        <v>2361281024</v>
      </c>
      <c r="AQ3492">
        <v>1842795904</v>
      </c>
      <c r="AR3492">
        <v>1025350528</v>
      </c>
      <c r="AS3492">
        <v>1553889920</v>
      </c>
      <c r="AT3492">
        <v>2255</v>
      </c>
      <c r="AU3492">
        <v>0.77700000000000002</v>
      </c>
      <c r="AW3492">
        <v>0.105334</v>
      </c>
      <c r="AX3492">
        <v>0.52846300000000002</v>
      </c>
      <c r="AY3492">
        <v>3.2720800000000001E-2</v>
      </c>
      <c r="AZ3492">
        <v>66752</v>
      </c>
    </row>
    <row r="3493" spans="1:52">
      <c r="A3493">
        <v>2009</v>
      </c>
      <c r="B3493">
        <v>215293</v>
      </c>
      <c r="C3493" t="s">
        <v>468</v>
      </c>
      <c r="D3493" t="s">
        <v>455</v>
      </c>
      <c r="E3493">
        <f t="shared" si="54"/>
        <v>1</v>
      </c>
      <c r="F3493">
        <f>IF(ISNA(VLOOKUP(B3493,criteria!$U$2:$U$174,1,0)),0,1)</f>
        <v>1</v>
      </c>
      <c r="G3493">
        <v>0.55436306502296351</v>
      </c>
      <c r="H3493">
        <v>0.3041772041510421</v>
      </c>
      <c r="I3493">
        <v>20685</v>
      </c>
      <c r="J3493">
        <v>11467</v>
      </c>
      <c r="K3493">
        <v>3488</v>
      </c>
      <c r="L3493">
        <v>0</v>
      </c>
      <c r="M3493">
        <v>3488</v>
      </c>
      <c r="N3493">
        <v>15260</v>
      </c>
      <c r="O3493" t="s">
        <v>130</v>
      </c>
      <c r="P3493" t="s">
        <v>50</v>
      </c>
      <c r="Q3493" t="s">
        <v>54</v>
      </c>
      <c r="R3493">
        <v>-79.959299999999999</v>
      </c>
      <c r="S3493">
        <v>40.441499999999998</v>
      </c>
      <c r="V3493">
        <v>519878432</v>
      </c>
      <c r="W3493">
        <v>384928480</v>
      </c>
      <c r="Y3493">
        <v>1863653</v>
      </c>
      <c r="Z3493">
        <v>648728256</v>
      </c>
      <c r="AA3493">
        <v>243056400</v>
      </c>
      <c r="AB3493">
        <v>115629752</v>
      </c>
      <c r="AC3493">
        <v>95600408</v>
      </c>
      <c r="AF3493">
        <v>1935918976</v>
      </c>
      <c r="AG3493">
        <v>424847872</v>
      </c>
      <c r="AH3493">
        <v>606474816</v>
      </c>
      <c r="AI3493">
        <v>96109840</v>
      </c>
      <c r="AJ3493">
        <v>702584640</v>
      </c>
      <c r="AK3493">
        <v>183026720</v>
      </c>
      <c r="AL3493">
        <v>102733712</v>
      </c>
      <c r="AM3493">
        <v>1654750464</v>
      </c>
      <c r="AN3493">
        <v>742708672</v>
      </c>
      <c r="AO3493">
        <v>222686736</v>
      </c>
      <c r="AP3493">
        <v>1842795904</v>
      </c>
      <c r="AQ3493">
        <v>2020100608</v>
      </c>
      <c r="AR3493">
        <v>2050648064</v>
      </c>
      <c r="AS3493">
        <v>1754445696</v>
      </c>
      <c r="AT3493">
        <v>2328</v>
      </c>
      <c r="AU3493">
        <v>0.78400000000000003</v>
      </c>
      <c r="AW3493">
        <v>0.109738</v>
      </c>
      <c r="AX3493">
        <v>0.52226099999999998</v>
      </c>
      <c r="AY3493">
        <v>3.2518100000000001E-2</v>
      </c>
      <c r="AZ3493">
        <v>68153</v>
      </c>
    </row>
    <row r="3494" spans="1:52">
      <c r="A3494">
        <v>2010</v>
      </c>
      <c r="B3494">
        <v>215293</v>
      </c>
      <c r="C3494" t="s">
        <v>468</v>
      </c>
      <c r="D3494" t="s">
        <v>455</v>
      </c>
      <c r="E3494">
        <f t="shared" si="54"/>
        <v>1</v>
      </c>
      <c r="F3494">
        <f>IF(ISNA(VLOOKUP(B3494,criteria!$U$2:$U$174,1,0)),0,1)</f>
        <v>1</v>
      </c>
      <c r="G3494">
        <v>0.5852693563969269</v>
      </c>
      <c r="H3494">
        <v>0.28627574280773466</v>
      </c>
      <c r="I3494">
        <v>21737</v>
      </c>
      <c r="J3494">
        <v>12722</v>
      </c>
      <c r="K3494">
        <v>3640</v>
      </c>
      <c r="L3494">
        <v>2</v>
      </c>
      <c r="M3494">
        <v>3642</v>
      </c>
      <c r="V3494">
        <v>560286464</v>
      </c>
      <c r="W3494">
        <v>417525440</v>
      </c>
      <c r="Y3494">
        <v>311508</v>
      </c>
      <c r="Z3494">
        <v>712507520</v>
      </c>
      <c r="AA3494">
        <v>233719632</v>
      </c>
      <c r="AB3494">
        <v>136713408</v>
      </c>
      <c r="AC3494">
        <v>84581392</v>
      </c>
      <c r="AF3494">
        <v>2313867520</v>
      </c>
      <c r="AG3494">
        <v>438520384</v>
      </c>
      <c r="AH3494">
        <v>664054016</v>
      </c>
      <c r="AI3494">
        <v>97102936</v>
      </c>
      <c r="AJ3494">
        <v>761156928</v>
      </c>
      <c r="AK3494">
        <v>184161488</v>
      </c>
      <c r="AL3494">
        <v>110935016</v>
      </c>
      <c r="AM3494">
        <v>1753278720</v>
      </c>
      <c r="AN3494">
        <v>784240128</v>
      </c>
      <c r="AO3494">
        <v>233997616</v>
      </c>
      <c r="AP3494">
        <v>2020100608</v>
      </c>
      <c r="AQ3494">
        <v>2511815680</v>
      </c>
      <c r="AR3494">
        <v>2438596096</v>
      </c>
      <c r="AS3494">
        <v>1849028480</v>
      </c>
      <c r="AT3494">
        <v>2531</v>
      </c>
      <c r="AU3494">
        <v>0.78700000000000003</v>
      </c>
      <c r="AW3494">
        <v>0.115851</v>
      </c>
      <c r="AX3494">
        <v>0.52034100000000005</v>
      </c>
      <c r="AY3494">
        <v>3.3138800000000003E-2</v>
      </c>
      <c r="AZ3494">
        <v>69224</v>
      </c>
    </row>
    <row r="3495" spans="1:52">
      <c r="A3495">
        <v>2011</v>
      </c>
      <c r="B3495">
        <v>215293</v>
      </c>
      <c r="C3495" t="s">
        <v>468</v>
      </c>
      <c r="D3495" t="s">
        <v>455</v>
      </c>
      <c r="E3495">
        <f t="shared" si="54"/>
        <v>1</v>
      </c>
      <c r="F3495">
        <f>IF(ISNA(VLOOKUP(B3495,criteria!$U$2:$U$174,1,0)),0,1)</f>
        <v>1</v>
      </c>
      <c r="G3495">
        <v>0.57773257870534134</v>
      </c>
      <c r="H3495">
        <v>0.28700443900198991</v>
      </c>
      <c r="I3495">
        <v>22616</v>
      </c>
      <c r="J3495">
        <v>13066</v>
      </c>
      <c r="K3495">
        <v>3747</v>
      </c>
      <c r="L3495">
        <v>3</v>
      </c>
      <c r="M3495">
        <v>3750</v>
      </c>
      <c r="T3495">
        <v>3.9E-2</v>
      </c>
      <c r="U3495">
        <v>7852</v>
      </c>
      <c r="V3495">
        <v>598485504</v>
      </c>
      <c r="W3495">
        <v>450151072</v>
      </c>
      <c r="Y3495">
        <v>2464603</v>
      </c>
      <c r="Z3495">
        <v>696831744</v>
      </c>
      <c r="AA3495">
        <v>195181280</v>
      </c>
      <c r="AB3495">
        <v>138896240</v>
      </c>
      <c r="AC3495">
        <v>86596512</v>
      </c>
      <c r="AF3495">
        <v>1795921920</v>
      </c>
      <c r="AG3495">
        <v>466201280</v>
      </c>
      <c r="AH3495">
        <v>689599296</v>
      </c>
      <c r="AI3495">
        <v>95232256</v>
      </c>
      <c r="AJ3495">
        <v>784831552</v>
      </c>
      <c r="AK3495">
        <v>210188464</v>
      </c>
      <c r="AL3495">
        <v>113176480</v>
      </c>
      <c r="AM3495">
        <v>1789025408</v>
      </c>
      <c r="AN3495">
        <v>805413632</v>
      </c>
      <c r="AO3495">
        <v>244758896</v>
      </c>
      <c r="AP3495">
        <v>2511815680</v>
      </c>
      <c r="AQ3495">
        <v>2600313600</v>
      </c>
      <c r="AR3495">
        <v>1910335104</v>
      </c>
      <c r="AS3495">
        <v>1886724992</v>
      </c>
      <c r="AT3495">
        <v>2676</v>
      </c>
      <c r="AU3495">
        <v>0.79</v>
      </c>
      <c r="AW3495">
        <v>0.106617</v>
      </c>
      <c r="AX3495">
        <v>0.52475700000000003</v>
      </c>
      <c r="AY3495">
        <v>2.8875499999999998E-2</v>
      </c>
      <c r="AZ3495">
        <v>70642</v>
      </c>
    </row>
    <row r="3496" spans="1:52">
      <c r="A3496">
        <v>2012</v>
      </c>
      <c r="B3496">
        <v>215293</v>
      </c>
      <c r="C3496" t="s">
        <v>468</v>
      </c>
      <c r="D3496" t="s">
        <v>455</v>
      </c>
      <c r="E3496">
        <f t="shared" si="54"/>
        <v>1</v>
      </c>
      <c r="F3496">
        <f>IF(ISNA(VLOOKUP(B3496,criteria!$U$2:$U$174,1,0)),0,1)</f>
        <v>1</v>
      </c>
      <c r="G3496">
        <v>0.57858088769276772</v>
      </c>
      <c r="H3496">
        <v>0.27820437093916123</v>
      </c>
      <c r="I3496">
        <v>23409</v>
      </c>
      <c r="J3496">
        <v>13544</v>
      </c>
      <c r="K3496">
        <v>3757</v>
      </c>
      <c r="L3496">
        <v>11</v>
      </c>
      <c r="M3496">
        <v>3768</v>
      </c>
      <c r="N3496">
        <v>15260</v>
      </c>
      <c r="O3496" t="s">
        <v>130</v>
      </c>
      <c r="P3496" t="s">
        <v>50</v>
      </c>
      <c r="Q3496" t="s">
        <v>54</v>
      </c>
      <c r="R3496">
        <v>-79.954700000000003</v>
      </c>
      <c r="S3496">
        <v>40.444499999999998</v>
      </c>
      <c r="T3496">
        <v>4.3999999999999997E-2</v>
      </c>
      <c r="U3496">
        <v>7181</v>
      </c>
      <c r="V3496">
        <v>620255808</v>
      </c>
      <c r="W3496">
        <v>471386080</v>
      </c>
      <c r="Y3496">
        <v>2310006</v>
      </c>
      <c r="Z3496">
        <v>666064576</v>
      </c>
      <c r="AA3496">
        <v>200167200</v>
      </c>
      <c r="AB3496">
        <v>136506144</v>
      </c>
      <c r="AC3496">
        <v>81145512</v>
      </c>
      <c r="AF3496">
        <v>2114198656</v>
      </c>
      <c r="AG3496">
        <v>484975840</v>
      </c>
      <c r="AH3496">
        <v>670076800</v>
      </c>
      <c r="AI3496">
        <v>85706056</v>
      </c>
      <c r="AJ3496">
        <v>755782848</v>
      </c>
      <c r="AK3496">
        <v>215944496</v>
      </c>
      <c r="AL3496">
        <v>111146592</v>
      </c>
      <c r="AM3496">
        <v>1780785920</v>
      </c>
      <c r="AN3496">
        <v>805360832</v>
      </c>
      <c r="AO3496">
        <v>241714912</v>
      </c>
      <c r="AP3496">
        <v>2600313600</v>
      </c>
      <c r="AQ3496">
        <v>2956738816</v>
      </c>
      <c r="AR3496">
        <v>2240028928</v>
      </c>
      <c r="AS3496">
        <v>1876904704</v>
      </c>
      <c r="AT3496">
        <v>2756</v>
      </c>
      <c r="AU3496">
        <v>0.80400000000000005</v>
      </c>
      <c r="AW3496">
        <v>9.9453299999999994E-2</v>
      </c>
      <c r="AX3496">
        <v>0.52325699999999997</v>
      </c>
      <c r="AY3496">
        <v>2.5798399999999999E-2</v>
      </c>
      <c r="AZ3496">
        <v>72354</v>
      </c>
    </row>
    <row r="3497" spans="1:52">
      <c r="A3497">
        <v>2013</v>
      </c>
      <c r="B3497">
        <v>215293</v>
      </c>
      <c r="C3497" t="s">
        <v>468</v>
      </c>
      <c r="D3497" t="s">
        <v>455</v>
      </c>
      <c r="E3497">
        <f t="shared" si="54"/>
        <v>1</v>
      </c>
      <c r="F3497">
        <f>IF(ISNA(VLOOKUP(B3497,criteria!$U$2:$U$174,1,0)),0,1)</f>
        <v>1</v>
      </c>
      <c r="G3497">
        <v>0.56125608137992034</v>
      </c>
      <c r="H3497">
        <v>0.26348592306039115</v>
      </c>
      <c r="I3497">
        <v>24871</v>
      </c>
      <c r="J3497">
        <v>13959</v>
      </c>
      <c r="K3497">
        <v>3678</v>
      </c>
      <c r="L3497">
        <v>0</v>
      </c>
      <c r="M3497">
        <v>3678</v>
      </c>
      <c r="T3497">
        <v>4.2000000000000003E-2</v>
      </c>
      <c r="U3497">
        <v>8084</v>
      </c>
      <c r="V3497">
        <v>640372352</v>
      </c>
      <c r="W3497">
        <v>487784800</v>
      </c>
      <c r="Y3497">
        <v>2486766</v>
      </c>
      <c r="Z3497">
        <v>610717120</v>
      </c>
      <c r="AA3497">
        <v>195053376</v>
      </c>
      <c r="AB3497">
        <v>146879568</v>
      </c>
      <c r="AC3497">
        <v>103454272</v>
      </c>
      <c r="AF3497">
        <v>2350046976</v>
      </c>
      <c r="AG3497">
        <v>481792480</v>
      </c>
      <c r="AH3497">
        <v>638155968</v>
      </c>
      <c r="AI3497">
        <v>80484488</v>
      </c>
      <c r="AJ3497">
        <v>718640448</v>
      </c>
      <c r="AK3497">
        <v>225751168</v>
      </c>
      <c r="AL3497">
        <v>119920304</v>
      </c>
      <c r="AM3497">
        <v>1778873600</v>
      </c>
      <c r="AN3497">
        <v>800116480</v>
      </c>
      <c r="AO3497">
        <v>232129808</v>
      </c>
      <c r="AP3497">
        <v>2956738816</v>
      </c>
      <c r="AQ3497">
        <v>3470665216</v>
      </c>
      <c r="AR3497">
        <v>2474838272</v>
      </c>
      <c r="AS3497">
        <v>1878778624</v>
      </c>
      <c r="AT3497">
        <v>2882</v>
      </c>
      <c r="AU3497">
        <v>0.81899999999999995</v>
      </c>
      <c r="AW3497">
        <v>9.8551299999999994E-2</v>
      </c>
      <c r="AX3497">
        <v>0.52330699999999997</v>
      </c>
      <c r="AY3497">
        <v>2.28639E-2</v>
      </c>
      <c r="AZ3497">
        <v>74617</v>
      </c>
    </row>
    <row r="3498" spans="1:52">
      <c r="A3498">
        <v>2014</v>
      </c>
      <c r="B3498">
        <v>215293</v>
      </c>
      <c r="C3498" t="s">
        <v>468</v>
      </c>
      <c r="D3498" t="s">
        <v>455</v>
      </c>
      <c r="E3498">
        <f t="shared" si="54"/>
        <v>1</v>
      </c>
      <c r="F3498">
        <f>IF(ISNA(VLOOKUP(B3498,criteria!$U$2:$U$174,1,0)),0,1)</f>
        <v>1</v>
      </c>
      <c r="G3498">
        <v>0.53122857422703973</v>
      </c>
      <c r="H3498">
        <v>0.23643291746051256</v>
      </c>
      <c r="I3498">
        <v>30629</v>
      </c>
      <c r="J3498">
        <v>16271</v>
      </c>
      <c r="K3498">
        <v>3845</v>
      </c>
      <c r="L3498">
        <v>2</v>
      </c>
      <c r="M3498">
        <v>3847</v>
      </c>
      <c r="T3498">
        <v>4.2999999999999997E-2</v>
      </c>
      <c r="U3498">
        <v>9041</v>
      </c>
      <c r="V3498">
        <v>667636992</v>
      </c>
      <c r="W3498">
        <v>508046528</v>
      </c>
      <c r="Y3498">
        <v>2769671</v>
      </c>
      <c r="Z3498">
        <v>619979520</v>
      </c>
      <c r="AA3498">
        <v>198513744</v>
      </c>
      <c r="AB3498">
        <v>152283424</v>
      </c>
      <c r="AC3498">
        <v>96036264</v>
      </c>
      <c r="AF3498">
        <v>1895331456</v>
      </c>
      <c r="AG3498">
        <v>511066752</v>
      </c>
      <c r="AH3498">
        <v>654880896</v>
      </c>
      <c r="AI3498">
        <v>85169168</v>
      </c>
      <c r="AJ3498">
        <v>740050048</v>
      </c>
      <c r="AK3498">
        <v>233520976</v>
      </c>
      <c r="AL3498">
        <v>131034504</v>
      </c>
      <c r="AM3498">
        <v>1855412480</v>
      </c>
      <c r="AN3498">
        <v>816550464</v>
      </c>
      <c r="AO3498">
        <v>245357808</v>
      </c>
      <c r="AP3498">
        <v>3470665216</v>
      </c>
      <c r="AQ3498">
        <v>3565683456</v>
      </c>
      <c r="AR3498">
        <v>2012346240</v>
      </c>
      <c r="AS3498">
        <v>1958778112</v>
      </c>
      <c r="AT3498">
        <v>2951</v>
      </c>
      <c r="AU3498">
        <v>0.81699999999999995</v>
      </c>
      <c r="AW3498">
        <v>9.0621599999999997E-2</v>
      </c>
      <c r="AX3498">
        <v>0.52515100000000003</v>
      </c>
      <c r="AY3498">
        <v>1.95672E-2</v>
      </c>
      <c r="AZ3498">
        <v>76650</v>
      </c>
    </row>
    <row r="3499" spans="1:52">
      <c r="A3499">
        <v>2015</v>
      </c>
      <c r="B3499">
        <v>215293</v>
      </c>
      <c r="C3499" t="s">
        <v>468</v>
      </c>
      <c r="D3499" t="s">
        <v>455</v>
      </c>
      <c r="E3499">
        <f t="shared" si="54"/>
        <v>1</v>
      </c>
      <c r="F3499">
        <f>IF(ISNA(VLOOKUP(B3499,criteria!$U$2:$U$174,1,0)),0,1)</f>
        <v>1</v>
      </c>
      <c r="G3499">
        <v>0.53885587409390712</v>
      </c>
      <c r="H3499">
        <v>0.2432285039083803</v>
      </c>
      <c r="I3499">
        <v>30626</v>
      </c>
      <c r="J3499">
        <v>16503</v>
      </c>
      <c r="K3499">
        <v>4010</v>
      </c>
      <c r="L3499">
        <v>4</v>
      </c>
      <c r="M3499">
        <v>4014</v>
      </c>
      <c r="T3499">
        <v>3.7999999999999999E-2</v>
      </c>
      <c r="U3499">
        <v>7991</v>
      </c>
      <c r="V3499">
        <v>681739456</v>
      </c>
      <c r="W3499">
        <v>518070720</v>
      </c>
      <c r="Y3499">
        <v>3403211</v>
      </c>
      <c r="Z3499">
        <v>633592064</v>
      </c>
      <c r="AA3499">
        <v>189691504</v>
      </c>
      <c r="AB3499">
        <v>147884672</v>
      </c>
      <c r="AC3499">
        <v>100017016</v>
      </c>
      <c r="AF3499">
        <v>1773326336</v>
      </c>
      <c r="AG3499">
        <v>523127616</v>
      </c>
      <c r="AH3499">
        <v>675691968</v>
      </c>
      <c r="AI3499">
        <v>83895224</v>
      </c>
      <c r="AJ3499">
        <v>759587200</v>
      </c>
      <c r="AK3499">
        <v>234379264</v>
      </c>
      <c r="AL3499">
        <v>136243040</v>
      </c>
      <c r="AM3499">
        <v>1897013760</v>
      </c>
      <c r="AN3499">
        <v>836922688</v>
      </c>
      <c r="AO3499">
        <v>249228688</v>
      </c>
      <c r="AP3499">
        <v>3565683456</v>
      </c>
      <c r="AQ3499">
        <v>3501944064</v>
      </c>
      <c r="AR3499">
        <v>1886148224</v>
      </c>
      <c r="AS3499">
        <v>2001138304</v>
      </c>
      <c r="AT3499">
        <v>3009</v>
      </c>
      <c r="AU3499">
        <v>0.81399999999999995</v>
      </c>
      <c r="AW3499">
        <v>8.50186E-2</v>
      </c>
      <c r="AX3499">
        <v>0.527115</v>
      </c>
      <c r="AY3499">
        <v>1.8110500000000002E-2</v>
      </c>
      <c r="AZ3499">
        <v>79501</v>
      </c>
    </row>
    <row r="3500" spans="1:52">
      <c r="A3500">
        <v>2016</v>
      </c>
      <c r="B3500">
        <v>215293</v>
      </c>
      <c r="C3500" t="s">
        <v>468</v>
      </c>
      <c r="D3500" t="s">
        <v>455</v>
      </c>
      <c r="E3500">
        <f t="shared" si="54"/>
        <v>1</v>
      </c>
      <c r="F3500">
        <f>IF(ISNA(VLOOKUP(B3500,criteria!$U$2:$U$174,1,0)),0,1)</f>
        <v>1</v>
      </c>
      <c r="G3500">
        <v>0.55407026563838901</v>
      </c>
      <c r="H3500">
        <v>0.24460253634395299</v>
      </c>
      <c r="I3500">
        <v>29175</v>
      </c>
      <c r="J3500">
        <v>16165</v>
      </c>
      <c r="K3500">
        <v>3951</v>
      </c>
      <c r="L3500">
        <v>3</v>
      </c>
      <c r="M3500">
        <v>3954</v>
      </c>
      <c r="T3500">
        <v>3.7999999999999999E-2</v>
      </c>
      <c r="U3500">
        <v>7765</v>
      </c>
      <c r="V3500">
        <v>705230656</v>
      </c>
      <c r="W3500">
        <v>531775904</v>
      </c>
      <c r="Y3500">
        <v>3212032</v>
      </c>
      <c r="Z3500">
        <v>659239424</v>
      </c>
      <c r="AA3500">
        <v>190463232</v>
      </c>
      <c r="AB3500">
        <v>155230848</v>
      </c>
      <c r="AC3500">
        <v>94271344</v>
      </c>
      <c r="AF3500">
        <v>2431980032</v>
      </c>
      <c r="AG3500">
        <v>537089344</v>
      </c>
      <c r="AH3500">
        <v>706684352</v>
      </c>
      <c r="AI3500">
        <v>84840512</v>
      </c>
      <c r="AJ3500">
        <v>791524864</v>
      </c>
      <c r="AK3500">
        <v>247009600</v>
      </c>
      <c r="AL3500">
        <v>150782016</v>
      </c>
      <c r="AM3500">
        <v>1976797824</v>
      </c>
      <c r="AN3500">
        <v>876856320</v>
      </c>
      <c r="AO3500">
        <v>274450688</v>
      </c>
      <c r="AP3500">
        <v>3501944064</v>
      </c>
      <c r="AQ3500">
        <v>3921014016</v>
      </c>
      <c r="AR3500">
        <v>2563072512</v>
      </c>
      <c r="AS3500">
        <v>2081117312</v>
      </c>
      <c r="AT3500">
        <v>3053</v>
      </c>
      <c r="AU3500">
        <v>0.82499999999999996</v>
      </c>
      <c r="AW3500">
        <v>8.2465499999999997E-2</v>
      </c>
      <c r="AX3500">
        <v>0.52996799999999999</v>
      </c>
      <c r="AY3500">
        <v>1.7534500000000001E-2</v>
      </c>
      <c r="AZ3500">
        <v>81308</v>
      </c>
    </row>
    <row r="3501" spans="1:52">
      <c r="A3501">
        <v>2017</v>
      </c>
      <c r="B3501">
        <v>215293</v>
      </c>
      <c r="C3501" t="s">
        <v>468</v>
      </c>
      <c r="D3501" t="s">
        <v>455</v>
      </c>
      <c r="E3501">
        <f t="shared" si="54"/>
        <v>1</v>
      </c>
      <c r="F3501">
        <f>IF(ISNA(VLOOKUP(B3501,criteria!$U$2:$U$174,1,0)),0,1)</f>
        <v>1</v>
      </c>
      <c r="G3501">
        <v>0.59713139925575343</v>
      </c>
      <c r="H3501">
        <v>0.24316311713455954</v>
      </c>
      <c r="I3501">
        <v>27679</v>
      </c>
      <c r="J3501">
        <v>16528</v>
      </c>
      <c r="K3501">
        <v>4012</v>
      </c>
      <c r="L3501">
        <v>7</v>
      </c>
      <c r="M3501">
        <v>4019</v>
      </c>
      <c r="T3501">
        <v>3.5000000000000003E-2</v>
      </c>
      <c r="U3501">
        <v>7252</v>
      </c>
      <c r="V3501">
        <v>731211328</v>
      </c>
      <c r="W3501">
        <v>552860352</v>
      </c>
      <c r="Y3501">
        <v>3015212</v>
      </c>
      <c r="Z3501">
        <v>695024448</v>
      </c>
      <c r="AA3501">
        <v>209934336</v>
      </c>
      <c r="AB3501">
        <v>190608080</v>
      </c>
      <c r="AC3501">
        <v>92288584</v>
      </c>
      <c r="AF3501">
        <v>2411257600</v>
      </c>
      <c r="AG3501">
        <v>555596032</v>
      </c>
      <c r="AH3501">
        <v>751933248</v>
      </c>
      <c r="AI3501">
        <v>82687152</v>
      </c>
      <c r="AJ3501">
        <v>834620416</v>
      </c>
      <c r="AK3501">
        <v>260317792</v>
      </c>
      <c r="AL3501">
        <v>160340400</v>
      </c>
      <c r="AM3501">
        <v>2067424896</v>
      </c>
      <c r="AN3501">
        <v>931156224</v>
      </c>
      <c r="AO3501">
        <v>282501920</v>
      </c>
      <c r="AP3501">
        <v>3921014016</v>
      </c>
      <c r="AQ3501">
        <v>4174775040</v>
      </c>
      <c r="AR3501">
        <v>2527667456</v>
      </c>
      <c r="AS3501">
        <v>2173942784</v>
      </c>
    </row>
    <row r="3502" spans="1:52">
      <c r="A3502">
        <v>1990</v>
      </c>
      <c r="B3502">
        <v>215770</v>
      </c>
      <c r="C3502" t="s">
        <v>600</v>
      </c>
      <c r="D3502" t="s">
        <v>455</v>
      </c>
      <c r="E3502">
        <f t="shared" si="54"/>
        <v>0</v>
      </c>
      <c r="F3502">
        <f>IF(ISNA(VLOOKUP(B3502,criteria!$U$2:$U$174,1,0)),0,1)</f>
        <v>1</v>
      </c>
      <c r="G3502" t="s">
        <v>636</v>
      </c>
      <c r="H3502" t="s">
        <v>636</v>
      </c>
      <c r="N3502">
        <v>19131</v>
      </c>
      <c r="O3502" t="s">
        <v>130</v>
      </c>
      <c r="V3502">
        <v>36816408</v>
      </c>
      <c r="Z3502">
        <v>1051390</v>
      </c>
      <c r="AA3502">
        <v>901612</v>
      </c>
      <c r="AB3502">
        <v>2471386</v>
      </c>
      <c r="AC3502">
        <v>2626543</v>
      </c>
      <c r="AF3502">
        <v>51669036</v>
      </c>
      <c r="AG3502">
        <v>15385159</v>
      </c>
      <c r="AH3502">
        <v>638004</v>
      </c>
      <c r="AI3502">
        <v>132637</v>
      </c>
      <c r="AJ3502">
        <v>770641</v>
      </c>
      <c r="AK3502">
        <v>2858163</v>
      </c>
      <c r="AL3502">
        <v>4943864</v>
      </c>
      <c r="AM3502">
        <v>51519048</v>
      </c>
      <c r="AN3502">
        <v>19841982</v>
      </c>
      <c r="AO3502">
        <v>3904479</v>
      </c>
    </row>
    <row r="3503" spans="1:52">
      <c r="A3503">
        <v>1991</v>
      </c>
      <c r="B3503">
        <v>215770</v>
      </c>
      <c r="C3503" t="s">
        <v>600</v>
      </c>
      <c r="D3503" t="s">
        <v>455</v>
      </c>
      <c r="E3503">
        <f t="shared" si="54"/>
        <v>0</v>
      </c>
      <c r="F3503">
        <f>IF(ISNA(VLOOKUP(B3503,criteria!$U$2:$U$174,1,0)),0,1)</f>
        <v>1</v>
      </c>
      <c r="G3503" t="s">
        <v>636</v>
      </c>
      <c r="H3503" t="s">
        <v>636</v>
      </c>
      <c r="N3503">
        <v>19131</v>
      </c>
      <c r="O3503" t="s">
        <v>130</v>
      </c>
      <c r="V3503">
        <v>40260040</v>
      </c>
      <c r="Z3503">
        <v>1166080</v>
      </c>
      <c r="AA3503">
        <v>870785</v>
      </c>
      <c r="AB3503">
        <v>2046825</v>
      </c>
      <c r="AC3503">
        <v>2608678</v>
      </c>
      <c r="AF3503">
        <v>55095592</v>
      </c>
      <c r="AG3503">
        <v>16898316</v>
      </c>
      <c r="AH3503">
        <v>679972</v>
      </c>
      <c r="AI3503">
        <v>118531</v>
      </c>
      <c r="AJ3503">
        <v>798503</v>
      </c>
      <c r="AK3503">
        <v>2926978</v>
      </c>
      <c r="AL3503">
        <v>5207902</v>
      </c>
      <c r="AM3503">
        <v>55068820</v>
      </c>
      <c r="AN3503">
        <v>20639050</v>
      </c>
      <c r="AO3503">
        <v>4426311</v>
      </c>
    </row>
    <row r="3504" spans="1:52">
      <c r="A3504">
        <v>1992</v>
      </c>
      <c r="B3504">
        <v>215770</v>
      </c>
      <c r="C3504" t="s">
        <v>600</v>
      </c>
      <c r="D3504" t="s">
        <v>455</v>
      </c>
      <c r="E3504">
        <f t="shared" si="54"/>
        <v>0</v>
      </c>
      <c r="F3504">
        <f>IF(ISNA(VLOOKUP(B3504,criteria!$U$2:$U$174,1,0)),0,1)</f>
        <v>1</v>
      </c>
      <c r="G3504" t="s">
        <v>636</v>
      </c>
      <c r="H3504" t="s">
        <v>636</v>
      </c>
      <c r="N3504">
        <v>19131</v>
      </c>
      <c r="O3504" t="s">
        <v>130</v>
      </c>
      <c r="V3504">
        <v>43895404</v>
      </c>
      <c r="Z3504">
        <v>1302863</v>
      </c>
      <c r="AA3504">
        <v>723655</v>
      </c>
      <c r="AB3504">
        <v>1899765</v>
      </c>
      <c r="AC3504">
        <v>2715727</v>
      </c>
      <c r="AF3504">
        <v>58588132</v>
      </c>
      <c r="AG3504">
        <v>15384628</v>
      </c>
      <c r="AH3504">
        <v>639559</v>
      </c>
      <c r="AI3504">
        <v>158918</v>
      </c>
      <c r="AJ3504">
        <v>798477</v>
      </c>
      <c r="AK3504">
        <v>4343705</v>
      </c>
      <c r="AL3504">
        <v>5501590</v>
      </c>
      <c r="AM3504">
        <v>58272584</v>
      </c>
      <c r="AN3504">
        <v>21362444</v>
      </c>
      <c r="AO3504">
        <v>4676365</v>
      </c>
    </row>
    <row r="3505" spans="1:52">
      <c r="A3505">
        <v>1993</v>
      </c>
      <c r="B3505">
        <v>215770</v>
      </c>
      <c r="C3505" t="s">
        <v>557</v>
      </c>
      <c r="D3505" t="s">
        <v>455</v>
      </c>
      <c r="E3505">
        <f t="shared" si="54"/>
        <v>0</v>
      </c>
      <c r="F3505">
        <f>IF(ISNA(VLOOKUP(B3505,criteria!$U$2:$U$174,1,0)),0,1)</f>
        <v>1</v>
      </c>
      <c r="G3505" t="s">
        <v>636</v>
      </c>
      <c r="H3505" t="s">
        <v>636</v>
      </c>
      <c r="N3505">
        <v>19131</v>
      </c>
      <c r="O3505" t="s">
        <v>130</v>
      </c>
      <c r="V3505">
        <v>47403096</v>
      </c>
      <c r="Z3505">
        <v>1365033</v>
      </c>
      <c r="AA3505">
        <v>701122</v>
      </c>
      <c r="AB3505">
        <v>3436086</v>
      </c>
      <c r="AC3505">
        <v>1835267</v>
      </c>
      <c r="AF3505">
        <v>63879164</v>
      </c>
      <c r="AG3505">
        <v>16819864</v>
      </c>
      <c r="AH3505">
        <v>630295</v>
      </c>
      <c r="AI3505">
        <v>121888</v>
      </c>
      <c r="AJ3505">
        <v>752183</v>
      </c>
      <c r="AK3505">
        <v>4559241</v>
      </c>
      <c r="AL3505">
        <v>5942849</v>
      </c>
      <c r="AM3505">
        <v>61780792</v>
      </c>
      <c r="AN3505">
        <v>22452808</v>
      </c>
      <c r="AO3505">
        <v>5894839</v>
      </c>
    </row>
    <row r="3506" spans="1:52">
      <c r="A3506">
        <v>1994</v>
      </c>
      <c r="B3506">
        <v>215770</v>
      </c>
      <c r="C3506" t="s">
        <v>557</v>
      </c>
      <c r="D3506" t="s">
        <v>455</v>
      </c>
      <c r="E3506">
        <f t="shared" si="54"/>
        <v>0</v>
      </c>
      <c r="F3506">
        <f>IF(ISNA(VLOOKUP(B3506,criteria!$U$2:$U$174,1,0)),0,1)</f>
        <v>1</v>
      </c>
      <c r="G3506" t="s">
        <v>636</v>
      </c>
      <c r="H3506" t="s">
        <v>636</v>
      </c>
      <c r="N3506">
        <v>19131</v>
      </c>
      <c r="O3506" t="s">
        <v>130</v>
      </c>
      <c r="V3506">
        <v>50688200</v>
      </c>
      <c r="Z3506">
        <v>1461918</v>
      </c>
      <c r="AA3506">
        <v>793714</v>
      </c>
      <c r="AB3506">
        <v>2246805</v>
      </c>
      <c r="AC3506">
        <v>2926436</v>
      </c>
      <c r="AF3506">
        <v>67926584</v>
      </c>
      <c r="AG3506">
        <v>16994290</v>
      </c>
      <c r="AH3506">
        <v>785504</v>
      </c>
      <c r="AI3506">
        <v>127639</v>
      </c>
      <c r="AJ3506">
        <v>913143</v>
      </c>
      <c r="AK3506">
        <v>5036758</v>
      </c>
      <c r="AL3506">
        <v>6655707</v>
      </c>
      <c r="AM3506">
        <v>66546456</v>
      </c>
      <c r="AN3506">
        <v>23990400</v>
      </c>
      <c r="AO3506">
        <v>6113904</v>
      </c>
    </row>
    <row r="3507" spans="1:52">
      <c r="A3507">
        <v>1995</v>
      </c>
      <c r="B3507">
        <v>215770</v>
      </c>
      <c r="C3507" t="s">
        <v>557</v>
      </c>
      <c r="D3507" t="s">
        <v>455</v>
      </c>
      <c r="E3507">
        <f t="shared" si="54"/>
        <v>0</v>
      </c>
      <c r="F3507">
        <f>IF(ISNA(VLOOKUP(B3507,criteria!$U$2:$U$174,1,0)),0,1)</f>
        <v>1</v>
      </c>
      <c r="G3507" t="s">
        <v>636</v>
      </c>
      <c r="H3507" t="s">
        <v>636</v>
      </c>
      <c r="N3507">
        <v>19131</v>
      </c>
      <c r="O3507" t="s">
        <v>130</v>
      </c>
      <c r="V3507">
        <v>56782348</v>
      </c>
      <c r="Z3507">
        <v>1334809</v>
      </c>
      <c r="AA3507">
        <v>890960</v>
      </c>
      <c r="AB3507">
        <v>2104312</v>
      </c>
      <c r="AC3507">
        <v>3096470</v>
      </c>
      <c r="AF3507">
        <v>74219168</v>
      </c>
      <c r="AG3507">
        <v>18317794</v>
      </c>
      <c r="AH3507">
        <v>618083</v>
      </c>
      <c r="AI3507">
        <v>152054</v>
      </c>
      <c r="AJ3507">
        <v>770137</v>
      </c>
      <c r="AK3507">
        <v>5303291</v>
      </c>
      <c r="AL3507">
        <v>7192469</v>
      </c>
      <c r="AM3507">
        <v>73125336</v>
      </c>
      <c r="AN3507">
        <v>25728724</v>
      </c>
      <c r="AO3507">
        <v>6626083</v>
      </c>
    </row>
    <row r="3508" spans="1:52">
      <c r="A3508">
        <v>1996</v>
      </c>
      <c r="B3508">
        <v>215770</v>
      </c>
      <c r="C3508" t="s">
        <v>557</v>
      </c>
      <c r="D3508" t="s">
        <v>455</v>
      </c>
      <c r="E3508">
        <f t="shared" si="54"/>
        <v>0</v>
      </c>
      <c r="F3508">
        <f>IF(ISNA(VLOOKUP(B3508,criteria!$U$2:$U$174,1,0)),0,1)</f>
        <v>1</v>
      </c>
      <c r="G3508" t="s">
        <v>636</v>
      </c>
      <c r="H3508" t="s">
        <v>636</v>
      </c>
      <c r="N3508">
        <v>19131</v>
      </c>
      <c r="O3508" t="s">
        <v>130</v>
      </c>
      <c r="V3508">
        <v>47292360</v>
      </c>
      <c r="W3508">
        <v>47292360</v>
      </c>
      <c r="Z3508">
        <v>7102002</v>
      </c>
      <c r="AB3508">
        <v>13113357</v>
      </c>
      <c r="AF3508">
        <v>81236992</v>
      </c>
      <c r="AG3508">
        <v>22491586</v>
      </c>
      <c r="AH3508">
        <v>590733</v>
      </c>
      <c r="AI3508">
        <v>224470</v>
      </c>
      <c r="AJ3508">
        <v>815203</v>
      </c>
      <c r="AK3508">
        <v>6763462</v>
      </c>
      <c r="AL3508">
        <v>10325389</v>
      </c>
      <c r="AM3508">
        <v>65767036</v>
      </c>
      <c r="AR3508">
        <v>81236992</v>
      </c>
      <c r="AS3508">
        <v>65767036</v>
      </c>
      <c r="AT3508">
        <v>433</v>
      </c>
      <c r="AU3508">
        <v>0.71</v>
      </c>
    </row>
    <row r="3509" spans="1:52">
      <c r="A3509">
        <v>1997</v>
      </c>
      <c r="B3509">
        <v>215770</v>
      </c>
      <c r="C3509" t="s">
        <v>557</v>
      </c>
      <c r="D3509" t="s">
        <v>455</v>
      </c>
      <c r="E3509">
        <f t="shared" si="54"/>
        <v>0</v>
      </c>
      <c r="F3509">
        <f>IF(ISNA(VLOOKUP(B3509,criteria!$U$2:$U$174,1,0)),0,1)</f>
        <v>1</v>
      </c>
      <c r="G3509" t="s">
        <v>636</v>
      </c>
      <c r="H3509" t="s">
        <v>636</v>
      </c>
      <c r="N3509">
        <v>19131</v>
      </c>
      <c r="O3509" t="s">
        <v>130</v>
      </c>
      <c r="V3509">
        <v>52612580</v>
      </c>
      <c r="W3509">
        <v>52612580</v>
      </c>
      <c r="Z3509">
        <v>8146118</v>
      </c>
      <c r="AB3509">
        <v>6196614</v>
      </c>
      <c r="AC3509">
        <v>2472467</v>
      </c>
      <c r="AF3509">
        <v>82851248</v>
      </c>
      <c r="AG3509">
        <v>24680164</v>
      </c>
      <c r="AH3509">
        <v>599195</v>
      </c>
      <c r="AI3509">
        <v>242949</v>
      </c>
      <c r="AJ3509">
        <v>842144</v>
      </c>
      <c r="AK3509">
        <v>6976894</v>
      </c>
      <c r="AL3509">
        <v>11020594</v>
      </c>
      <c r="AM3509">
        <v>71641504</v>
      </c>
      <c r="AN3509">
        <v>31306534</v>
      </c>
      <c r="AO3509">
        <v>6938101</v>
      </c>
      <c r="AR3509">
        <v>82851248</v>
      </c>
      <c r="AS3509">
        <v>71641504</v>
      </c>
      <c r="AT3509">
        <v>384</v>
      </c>
      <c r="AU3509">
        <v>0.67700000000000005</v>
      </c>
      <c r="AW3509">
        <v>0.131687</v>
      </c>
      <c r="AX3509">
        <v>0.58847700000000003</v>
      </c>
      <c r="AY3509">
        <v>3.2921800000000001E-2</v>
      </c>
      <c r="AZ3509">
        <v>56540</v>
      </c>
    </row>
    <row r="3510" spans="1:52">
      <c r="A3510">
        <v>1998</v>
      </c>
      <c r="B3510">
        <v>215770</v>
      </c>
      <c r="C3510" t="s">
        <v>557</v>
      </c>
      <c r="D3510" t="s">
        <v>455</v>
      </c>
      <c r="E3510">
        <f t="shared" si="54"/>
        <v>0</v>
      </c>
      <c r="F3510">
        <f>IF(ISNA(VLOOKUP(B3510,criteria!$U$2:$U$174,1,0)),0,1)</f>
        <v>1</v>
      </c>
      <c r="G3510" t="s">
        <v>636</v>
      </c>
      <c r="H3510" t="s">
        <v>636</v>
      </c>
      <c r="N3510">
        <v>19131</v>
      </c>
      <c r="O3510" t="s">
        <v>130</v>
      </c>
      <c r="V3510">
        <v>56931528</v>
      </c>
      <c r="W3510">
        <v>56928256</v>
      </c>
      <c r="Y3510">
        <v>3271</v>
      </c>
      <c r="Z3510">
        <v>765713</v>
      </c>
      <c r="AA3510">
        <v>1256880</v>
      </c>
      <c r="AB3510">
        <v>9943219</v>
      </c>
      <c r="AC3510">
        <v>2530767</v>
      </c>
      <c r="AF3510">
        <v>91410000</v>
      </c>
      <c r="AG3510">
        <v>30042094</v>
      </c>
      <c r="AH3510">
        <v>354734</v>
      </c>
      <c r="AI3510">
        <v>378712</v>
      </c>
      <c r="AJ3510">
        <v>733446</v>
      </c>
      <c r="AK3510">
        <v>6952097</v>
      </c>
      <c r="AL3510">
        <v>13129878</v>
      </c>
      <c r="AM3510">
        <v>80703992</v>
      </c>
      <c r="AN3510">
        <v>34123288</v>
      </c>
      <c r="AO3510">
        <v>7656614</v>
      </c>
      <c r="AR3510">
        <v>91410000</v>
      </c>
      <c r="AS3510">
        <v>80703992</v>
      </c>
      <c r="AW3510">
        <v>0.164662</v>
      </c>
      <c r="AX3510">
        <v>0.61954900000000002</v>
      </c>
      <c r="AY3510">
        <v>4.0601499999999999E-2</v>
      </c>
      <c r="AZ3510">
        <v>64130</v>
      </c>
    </row>
    <row r="3511" spans="1:52">
      <c r="A3511">
        <v>1999</v>
      </c>
      <c r="B3511">
        <v>215770</v>
      </c>
      <c r="C3511" t="s">
        <v>557</v>
      </c>
      <c r="D3511" t="s">
        <v>455</v>
      </c>
      <c r="E3511">
        <f t="shared" si="54"/>
        <v>0</v>
      </c>
      <c r="F3511">
        <f>IF(ISNA(VLOOKUP(B3511,criteria!$U$2:$U$174,1,0)),0,1)</f>
        <v>1</v>
      </c>
      <c r="G3511" t="s">
        <v>636</v>
      </c>
      <c r="H3511" t="s">
        <v>636</v>
      </c>
      <c r="N3511">
        <v>19131</v>
      </c>
      <c r="O3511" t="s">
        <v>130</v>
      </c>
      <c r="V3511">
        <v>83057224</v>
      </c>
      <c r="W3511">
        <v>59545560</v>
      </c>
      <c r="Y3511">
        <v>277654</v>
      </c>
      <c r="Z3511">
        <v>1472027</v>
      </c>
      <c r="AA3511">
        <v>1377726</v>
      </c>
      <c r="AB3511">
        <v>12548291</v>
      </c>
      <c r="AC3511">
        <v>3296799</v>
      </c>
      <c r="AF3511">
        <v>96285968</v>
      </c>
      <c r="AG3511">
        <v>34570456</v>
      </c>
      <c r="AH3511">
        <v>443269</v>
      </c>
      <c r="AI3511">
        <v>362013</v>
      </c>
      <c r="AJ3511">
        <v>805282</v>
      </c>
      <c r="AK3511">
        <v>8127961</v>
      </c>
      <c r="AL3511">
        <v>12891008</v>
      </c>
      <c r="AM3511">
        <v>87105128</v>
      </c>
      <c r="AN3511">
        <v>36373120</v>
      </c>
      <c r="AO3511">
        <v>8684340</v>
      </c>
      <c r="AR3511">
        <v>96285968</v>
      </c>
      <c r="AS3511">
        <v>87105128</v>
      </c>
      <c r="AT3511">
        <v>495</v>
      </c>
      <c r="AU3511">
        <v>0.71599999999999997</v>
      </c>
      <c r="AW3511">
        <v>0.12576899999999999</v>
      </c>
      <c r="AX3511">
        <v>0.57689699999999999</v>
      </c>
      <c r="AY3511">
        <v>3.2125800000000003E-2</v>
      </c>
      <c r="AZ3511">
        <v>69000</v>
      </c>
    </row>
    <row r="3512" spans="1:52">
      <c r="A3512">
        <v>2000</v>
      </c>
      <c r="B3512">
        <v>215770</v>
      </c>
      <c r="C3512" t="s">
        <v>557</v>
      </c>
      <c r="D3512" t="s">
        <v>455</v>
      </c>
      <c r="E3512">
        <f t="shared" si="54"/>
        <v>0</v>
      </c>
      <c r="F3512">
        <f>IF(ISNA(VLOOKUP(B3512,criteria!$U$2:$U$174,1,0)),0,1)</f>
        <v>1</v>
      </c>
      <c r="G3512" t="s">
        <v>636</v>
      </c>
      <c r="H3512" t="s">
        <v>636</v>
      </c>
      <c r="N3512">
        <v>19131</v>
      </c>
      <c r="O3512" t="s">
        <v>130</v>
      </c>
      <c r="V3512">
        <v>95322720</v>
      </c>
      <c r="W3512">
        <v>69139200</v>
      </c>
      <c r="Y3512">
        <v>21082</v>
      </c>
      <c r="Z3512">
        <v>2181648</v>
      </c>
      <c r="AA3512">
        <v>1179788</v>
      </c>
      <c r="AB3512">
        <v>5765752</v>
      </c>
      <c r="AC3512">
        <v>3584205</v>
      </c>
      <c r="AF3512">
        <v>100315656</v>
      </c>
      <c r="AG3512">
        <v>35354588</v>
      </c>
      <c r="AH3512">
        <v>1659174</v>
      </c>
      <c r="AI3512">
        <v>356749</v>
      </c>
      <c r="AJ3512">
        <v>2015923</v>
      </c>
      <c r="AK3512">
        <v>9064869</v>
      </c>
      <c r="AL3512">
        <v>15371944</v>
      </c>
      <c r="AM3512">
        <v>97008712</v>
      </c>
      <c r="AN3512">
        <v>38430876</v>
      </c>
      <c r="AO3512">
        <v>9055727</v>
      </c>
      <c r="AR3512">
        <v>100315656</v>
      </c>
      <c r="AS3512">
        <v>97008712</v>
      </c>
      <c r="AT3512">
        <v>556</v>
      </c>
      <c r="AU3512">
        <v>0.70699999999999996</v>
      </c>
      <c r="AW3512">
        <v>0.12460300000000001</v>
      </c>
      <c r="AX3512">
        <v>0.556898</v>
      </c>
      <c r="AY3512">
        <v>3.43293E-2</v>
      </c>
      <c r="AZ3512">
        <v>73854</v>
      </c>
    </row>
    <row r="3513" spans="1:52">
      <c r="A3513">
        <v>2001</v>
      </c>
      <c r="B3513">
        <v>215770</v>
      </c>
      <c r="C3513" t="s">
        <v>557</v>
      </c>
      <c r="D3513" t="s">
        <v>455</v>
      </c>
      <c r="E3513">
        <f t="shared" si="54"/>
        <v>1</v>
      </c>
      <c r="F3513">
        <f>IF(ISNA(VLOOKUP(B3513,criteria!$U$2:$U$174,1,0)),0,1)</f>
        <v>1</v>
      </c>
      <c r="G3513">
        <v>0.59729272419627755</v>
      </c>
      <c r="H3513">
        <v>0.29150141643059491</v>
      </c>
      <c r="I3513">
        <v>5910</v>
      </c>
      <c r="J3513">
        <v>3530</v>
      </c>
      <c r="K3513">
        <v>1026</v>
      </c>
      <c r="L3513">
        <v>3</v>
      </c>
      <c r="M3513">
        <v>1029</v>
      </c>
      <c r="N3513">
        <v>19131</v>
      </c>
      <c r="O3513" t="s">
        <v>130</v>
      </c>
      <c r="V3513">
        <v>103278400</v>
      </c>
      <c r="W3513">
        <v>76484248</v>
      </c>
      <c r="Y3513">
        <v>83902</v>
      </c>
      <c r="Z3513">
        <v>3265445</v>
      </c>
      <c r="AA3513">
        <v>1474047</v>
      </c>
      <c r="AB3513">
        <v>6244372</v>
      </c>
      <c r="AC3513">
        <v>3317447</v>
      </c>
      <c r="AF3513">
        <v>106167264</v>
      </c>
      <c r="AG3513">
        <v>37515608</v>
      </c>
      <c r="AH3513">
        <v>3042324</v>
      </c>
      <c r="AI3513">
        <v>356495</v>
      </c>
      <c r="AJ3513">
        <v>3398819</v>
      </c>
      <c r="AK3513">
        <v>8662330</v>
      </c>
      <c r="AL3513">
        <v>14701364</v>
      </c>
      <c r="AM3513">
        <v>99901728</v>
      </c>
      <c r="AN3513">
        <v>39030100</v>
      </c>
      <c r="AO3513">
        <v>10064552</v>
      </c>
      <c r="AR3513">
        <v>106167264</v>
      </c>
      <c r="AS3513">
        <v>99901728</v>
      </c>
      <c r="AT3513">
        <v>604</v>
      </c>
      <c r="AU3513">
        <v>0.75800000000000001</v>
      </c>
      <c r="AW3513">
        <v>0.13520199999999999</v>
      </c>
      <c r="AX3513">
        <v>0.55327099999999996</v>
      </c>
      <c r="AY3513">
        <v>3.4890999999999998E-2</v>
      </c>
      <c r="AZ3513">
        <v>77953</v>
      </c>
    </row>
    <row r="3514" spans="1:52">
      <c r="A3514">
        <v>2002</v>
      </c>
      <c r="B3514">
        <v>215770</v>
      </c>
      <c r="C3514" t="s">
        <v>557</v>
      </c>
      <c r="D3514" t="s">
        <v>455</v>
      </c>
      <c r="E3514">
        <f t="shared" si="54"/>
        <v>1</v>
      </c>
      <c r="F3514">
        <f>IF(ISNA(VLOOKUP(B3514,criteria!$U$2:$U$174,1,0)),0,1)</f>
        <v>1</v>
      </c>
      <c r="G3514">
        <v>0.54505834387740759</v>
      </c>
      <c r="H3514">
        <v>0.28269280371421202</v>
      </c>
      <c r="I3514">
        <v>7113</v>
      </c>
      <c r="J3514">
        <v>3877</v>
      </c>
      <c r="K3514">
        <v>1061</v>
      </c>
      <c r="L3514">
        <v>35</v>
      </c>
      <c r="M3514">
        <v>1096</v>
      </c>
      <c r="N3514" t="s">
        <v>529</v>
      </c>
      <c r="O3514" t="s">
        <v>130</v>
      </c>
      <c r="V3514">
        <v>115774656</v>
      </c>
      <c r="W3514">
        <v>85997840</v>
      </c>
      <c r="Z3514">
        <v>3327754</v>
      </c>
      <c r="AA3514">
        <v>878647</v>
      </c>
      <c r="AB3514">
        <v>5710227</v>
      </c>
      <c r="AC3514">
        <v>3987246</v>
      </c>
      <c r="AF3514">
        <v>117893328</v>
      </c>
      <c r="AG3514">
        <v>41566828</v>
      </c>
      <c r="AH3514">
        <v>3972031</v>
      </c>
      <c r="AI3514">
        <v>359065</v>
      </c>
      <c r="AJ3514">
        <v>4331096</v>
      </c>
      <c r="AK3514">
        <v>10116115</v>
      </c>
      <c r="AL3514">
        <v>16868644</v>
      </c>
      <c r="AM3514">
        <v>113388936</v>
      </c>
      <c r="AN3514">
        <v>41594656</v>
      </c>
      <c r="AO3514">
        <v>10051920</v>
      </c>
      <c r="AP3514">
        <v>73187504</v>
      </c>
      <c r="AQ3514">
        <v>75304576</v>
      </c>
      <c r="AR3514">
        <v>117893328</v>
      </c>
      <c r="AS3514">
        <v>113388936</v>
      </c>
      <c r="AT3514">
        <v>698</v>
      </c>
      <c r="AU3514">
        <v>0.755</v>
      </c>
      <c r="AW3514">
        <v>0.117284</v>
      </c>
      <c r="AX3514">
        <v>0.55493800000000004</v>
      </c>
      <c r="AY3514">
        <v>2.34568E-2</v>
      </c>
      <c r="AZ3514">
        <v>81986.5</v>
      </c>
    </row>
    <row r="3515" spans="1:52">
      <c r="A3515">
        <v>2003</v>
      </c>
      <c r="B3515">
        <v>215770</v>
      </c>
      <c r="C3515" t="s">
        <v>557</v>
      </c>
      <c r="D3515" t="s">
        <v>455</v>
      </c>
      <c r="E3515">
        <f t="shared" si="54"/>
        <v>1</v>
      </c>
      <c r="F3515">
        <f>IF(ISNA(VLOOKUP(B3515,criteria!$U$2:$U$174,1,0)),0,1)</f>
        <v>1</v>
      </c>
      <c r="G3515">
        <v>0.48332260141661298</v>
      </c>
      <c r="H3515">
        <v>0.27045030642152945</v>
      </c>
      <c r="I3515">
        <v>7765</v>
      </c>
      <c r="J3515">
        <v>3753</v>
      </c>
      <c r="K3515">
        <v>1012</v>
      </c>
      <c r="L3515">
        <v>3</v>
      </c>
      <c r="M3515">
        <v>1015</v>
      </c>
      <c r="V3515">
        <v>123468072</v>
      </c>
      <c r="W3515">
        <v>91004680</v>
      </c>
      <c r="Y3515">
        <v>265241</v>
      </c>
      <c r="Z3515">
        <v>4681962</v>
      </c>
      <c r="AA3515">
        <v>1239140</v>
      </c>
      <c r="AB3515">
        <v>6634978</v>
      </c>
      <c r="AC3515">
        <v>4582681</v>
      </c>
      <c r="AF3515">
        <v>131441072</v>
      </c>
      <c r="AG3515">
        <v>44231684</v>
      </c>
      <c r="AH3515">
        <v>4282590</v>
      </c>
      <c r="AI3515">
        <v>401285</v>
      </c>
      <c r="AJ3515">
        <v>4683875</v>
      </c>
      <c r="AK3515">
        <v>9688654</v>
      </c>
      <c r="AL3515">
        <v>18842600</v>
      </c>
      <c r="AM3515">
        <v>119322296</v>
      </c>
      <c r="AN3515">
        <v>46526236</v>
      </c>
      <c r="AO3515">
        <v>11368346</v>
      </c>
      <c r="AP3515">
        <v>75304576</v>
      </c>
      <c r="AQ3515">
        <v>82812056</v>
      </c>
      <c r="AR3515">
        <v>131441072</v>
      </c>
      <c r="AS3515">
        <v>119322296</v>
      </c>
      <c r="AT3515">
        <v>716</v>
      </c>
      <c r="AU3515">
        <v>0.77500000000000002</v>
      </c>
      <c r="AW3515">
        <v>0.12782399999999999</v>
      </c>
      <c r="AX3515">
        <v>0.55588599999999999</v>
      </c>
      <c r="AY3515">
        <v>3.0915600000000001E-2</v>
      </c>
      <c r="AZ3515">
        <v>80938.5</v>
      </c>
    </row>
    <row r="3516" spans="1:52">
      <c r="A3516">
        <v>2004</v>
      </c>
      <c r="B3516">
        <v>215770</v>
      </c>
      <c r="C3516" t="s">
        <v>557</v>
      </c>
      <c r="D3516" t="s">
        <v>455</v>
      </c>
      <c r="E3516">
        <f t="shared" si="54"/>
        <v>1</v>
      </c>
      <c r="F3516">
        <f>IF(ISNA(VLOOKUP(B3516,criteria!$U$2:$U$174,1,0)),0,1)</f>
        <v>1</v>
      </c>
      <c r="G3516">
        <v>0.47917977104038245</v>
      </c>
      <c r="H3516">
        <v>0.31898135993699134</v>
      </c>
      <c r="I3516">
        <v>7949</v>
      </c>
      <c r="J3516">
        <v>3809</v>
      </c>
      <c r="K3516">
        <v>1213</v>
      </c>
      <c r="L3516">
        <v>2</v>
      </c>
      <c r="M3516">
        <v>1215</v>
      </c>
      <c r="V3516">
        <v>139488656</v>
      </c>
      <c r="W3516">
        <v>101500576</v>
      </c>
      <c r="Y3516">
        <v>354031</v>
      </c>
      <c r="Z3516">
        <v>3981586</v>
      </c>
      <c r="AA3516">
        <v>3145405</v>
      </c>
      <c r="AB3516">
        <v>28916812</v>
      </c>
      <c r="AC3516">
        <v>4392242</v>
      </c>
      <c r="AF3516">
        <v>175327616</v>
      </c>
      <c r="AG3516">
        <v>46115008</v>
      </c>
      <c r="AH3516">
        <v>4604971</v>
      </c>
      <c r="AI3516">
        <v>406865</v>
      </c>
      <c r="AJ3516">
        <v>5011836</v>
      </c>
      <c r="AK3516">
        <v>10951320</v>
      </c>
      <c r="AL3516">
        <v>18302070</v>
      </c>
      <c r="AM3516">
        <v>127052352</v>
      </c>
      <c r="AN3516">
        <v>49577312</v>
      </c>
      <c r="AO3516">
        <v>12353319</v>
      </c>
      <c r="AP3516">
        <v>82812056</v>
      </c>
      <c r="AQ3516">
        <v>97365600</v>
      </c>
      <c r="AR3516">
        <v>175327616</v>
      </c>
      <c r="AS3516">
        <v>127052352</v>
      </c>
      <c r="AT3516">
        <v>725</v>
      </c>
      <c r="AU3516">
        <v>0.76100000000000001</v>
      </c>
      <c r="AW3516">
        <v>0.144209</v>
      </c>
      <c r="AX3516">
        <v>0.52839599999999998</v>
      </c>
      <c r="AY3516">
        <v>4.1759499999999998E-2</v>
      </c>
      <c r="AZ3516">
        <v>80837</v>
      </c>
    </row>
    <row r="3517" spans="1:52">
      <c r="A3517">
        <v>2005</v>
      </c>
      <c r="B3517">
        <v>215770</v>
      </c>
      <c r="C3517" t="s">
        <v>469</v>
      </c>
      <c r="D3517" t="s">
        <v>455</v>
      </c>
      <c r="E3517">
        <f t="shared" si="54"/>
        <v>1</v>
      </c>
      <c r="F3517">
        <f>IF(ISNA(VLOOKUP(B3517,criteria!$U$2:$U$174,1,0)),0,1)</f>
        <v>1</v>
      </c>
      <c r="G3517">
        <v>0.47467021394523889</v>
      </c>
      <c r="H3517">
        <v>0.5298925735637553</v>
      </c>
      <c r="I3517">
        <v>9021</v>
      </c>
      <c r="J3517">
        <v>4282</v>
      </c>
      <c r="K3517">
        <v>1129</v>
      </c>
      <c r="L3517">
        <v>1140</v>
      </c>
      <c r="M3517">
        <v>2269</v>
      </c>
      <c r="V3517">
        <v>151789904</v>
      </c>
      <c r="W3517">
        <v>110645616</v>
      </c>
      <c r="Y3517">
        <v>525124</v>
      </c>
      <c r="Z3517">
        <v>3758069</v>
      </c>
      <c r="AA3517">
        <v>4384738</v>
      </c>
      <c r="AB3517">
        <v>14520670</v>
      </c>
      <c r="AC3517">
        <v>4146279</v>
      </c>
      <c r="AF3517">
        <v>171696592</v>
      </c>
      <c r="AG3517">
        <v>49573028</v>
      </c>
      <c r="AH3517">
        <v>5327593</v>
      </c>
      <c r="AI3517">
        <v>465977</v>
      </c>
      <c r="AJ3517">
        <v>5793570</v>
      </c>
      <c r="AK3517">
        <v>11644055</v>
      </c>
      <c r="AL3517">
        <v>21231232</v>
      </c>
      <c r="AM3517">
        <v>136398688</v>
      </c>
      <c r="AN3517">
        <v>49617944</v>
      </c>
      <c r="AO3517">
        <v>12654292</v>
      </c>
      <c r="AP3517">
        <v>97365600</v>
      </c>
      <c r="AQ3517">
        <v>120250568</v>
      </c>
      <c r="AR3517">
        <v>171696592</v>
      </c>
      <c r="AS3517">
        <v>136398688</v>
      </c>
      <c r="AT3517">
        <v>767</v>
      </c>
      <c r="AU3517">
        <v>0.749</v>
      </c>
      <c r="AW3517">
        <v>0.14255200000000001</v>
      </c>
      <c r="AX3517">
        <v>0.51895400000000003</v>
      </c>
      <c r="AY3517">
        <v>3.9508799999999997E-2</v>
      </c>
      <c r="AZ3517">
        <v>85936</v>
      </c>
    </row>
    <row r="3518" spans="1:52">
      <c r="A3518">
        <v>2006</v>
      </c>
      <c r="B3518">
        <v>215770</v>
      </c>
      <c r="C3518" t="s">
        <v>469</v>
      </c>
      <c r="D3518" t="s">
        <v>455</v>
      </c>
      <c r="E3518">
        <f t="shared" si="54"/>
        <v>1</v>
      </c>
      <c r="F3518">
        <f>IF(ISNA(VLOOKUP(B3518,criteria!$U$2:$U$174,1,0)),0,1)</f>
        <v>1</v>
      </c>
      <c r="G3518">
        <v>0.56272074740799816</v>
      </c>
      <c r="H3518">
        <v>0.20732941891071066</v>
      </c>
      <c r="I3518">
        <v>8777</v>
      </c>
      <c r="J3518">
        <v>4939</v>
      </c>
      <c r="K3518">
        <v>1022</v>
      </c>
      <c r="L3518">
        <v>2</v>
      </c>
      <c r="M3518">
        <v>1024</v>
      </c>
      <c r="V3518">
        <v>156538752</v>
      </c>
      <c r="W3518">
        <v>114908480</v>
      </c>
      <c r="Y3518">
        <v>231609</v>
      </c>
      <c r="Z3518">
        <v>3949562</v>
      </c>
      <c r="AA3518">
        <v>3905063</v>
      </c>
      <c r="AB3518">
        <v>27503566</v>
      </c>
      <c r="AC3518">
        <v>4470344</v>
      </c>
      <c r="AF3518">
        <v>208706544</v>
      </c>
      <c r="AG3518">
        <v>51768128</v>
      </c>
      <c r="AH3518">
        <v>8648579</v>
      </c>
      <c r="AI3518">
        <v>538426</v>
      </c>
      <c r="AJ3518">
        <v>9187005</v>
      </c>
      <c r="AK3518">
        <v>12281110</v>
      </c>
      <c r="AL3518">
        <v>22691844</v>
      </c>
      <c r="AM3518">
        <v>149072240</v>
      </c>
      <c r="AN3518">
        <v>51870256</v>
      </c>
      <c r="AO3518">
        <v>13195221</v>
      </c>
      <c r="AP3518">
        <v>120250568</v>
      </c>
      <c r="AQ3518">
        <v>141810848</v>
      </c>
      <c r="AR3518">
        <v>208706544</v>
      </c>
      <c r="AS3518">
        <v>149072240</v>
      </c>
      <c r="AT3518">
        <v>716</v>
      </c>
      <c r="AU3518">
        <v>0.752</v>
      </c>
      <c r="AW3518">
        <v>0.12912899999999999</v>
      </c>
      <c r="AX3518">
        <v>0.53933900000000001</v>
      </c>
      <c r="AY3518">
        <v>3.36336E-2</v>
      </c>
      <c r="AZ3518">
        <v>91695</v>
      </c>
    </row>
    <row r="3519" spans="1:52">
      <c r="A3519">
        <v>2007</v>
      </c>
      <c r="B3519">
        <v>215770</v>
      </c>
      <c r="C3519" t="s">
        <v>469</v>
      </c>
      <c r="D3519" t="s">
        <v>455</v>
      </c>
      <c r="E3519">
        <f t="shared" si="54"/>
        <v>1</v>
      </c>
      <c r="F3519">
        <f>IF(ISNA(VLOOKUP(B3519,criteria!$U$2:$U$174,1,0)),0,1)</f>
        <v>1</v>
      </c>
      <c r="G3519">
        <v>0.61590158332384093</v>
      </c>
      <c r="H3519">
        <v>0.20159053079341593</v>
      </c>
      <c r="I3519">
        <v>8779</v>
      </c>
      <c r="J3519">
        <v>5407</v>
      </c>
      <c r="K3519">
        <v>1086</v>
      </c>
      <c r="L3519">
        <v>4</v>
      </c>
      <c r="M3519">
        <v>1090</v>
      </c>
      <c r="N3519" t="s">
        <v>529</v>
      </c>
      <c r="O3519" t="s">
        <v>130</v>
      </c>
      <c r="P3519" t="s">
        <v>50</v>
      </c>
      <c r="Q3519" t="s">
        <v>52</v>
      </c>
      <c r="V3519">
        <v>165485472</v>
      </c>
      <c r="W3519">
        <v>119035752</v>
      </c>
      <c r="Y3519">
        <v>15114</v>
      </c>
      <c r="Z3519">
        <v>2965748</v>
      </c>
      <c r="AA3519">
        <v>2997180</v>
      </c>
      <c r="AB3519">
        <v>25507000</v>
      </c>
      <c r="AC3519">
        <v>5186510</v>
      </c>
      <c r="AF3519">
        <v>190050368</v>
      </c>
      <c r="AG3519">
        <v>57748288</v>
      </c>
      <c r="AH3519">
        <v>6056446</v>
      </c>
      <c r="AI3519">
        <v>522213</v>
      </c>
      <c r="AJ3519">
        <v>6578659</v>
      </c>
      <c r="AK3519">
        <v>13505640</v>
      </c>
      <c r="AL3519">
        <v>25787998</v>
      </c>
      <c r="AM3519">
        <v>160874704</v>
      </c>
      <c r="AN3519">
        <v>56007412</v>
      </c>
      <c r="AO3519">
        <v>14770313</v>
      </c>
      <c r="AP3519">
        <v>141810848</v>
      </c>
      <c r="AQ3519">
        <v>158324944</v>
      </c>
      <c r="AR3519">
        <v>190050368</v>
      </c>
      <c r="AS3519">
        <v>160874704</v>
      </c>
      <c r="AT3519">
        <v>833</v>
      </c>
      <c r="AU3519">
        <v>0.79400000000000004</v>
      </c>
      <c r="AW3519">
        <v>0.120222</v>
      </c>
      <c r="AX3519">
        <v>0.53637500000000005</v>
      </c>
      <c r="AY3519">
        <v>3.4525300000000002E-2</v>
      </c>
      <c r="AZ3519">
        <v>96529.5</v>
      </c>
    </row>
    <row r="3520" spans="1:52">
      <c r="A3520">
        <v>2008</v>
      </c>
      <c r="B3520">
        <v>215770</v>
      </c>
      <c r="C3520" t="s">
        <v>469</v>
      </c>
      <c r="D3520" t="s">
        <v>455</v>
      </c>
      <c r="E3520">
        <f t="shared" si="54"/>
        <v>1</v>
      </c>
      <c r="F3520">
        <f>IF(ISNA(VLOOKUP(B3520,criteria!$U$2:$U$174,1,0)),0,1)</f>
        <v>1</v>
      </c>
      <c r="G3520">
        <v>0.85981175128351395</v>
      </c>
      <c r="H3520">
        <v>0.24514844916238182</v>
      </c>
      <c r="I3520">
        <v>7012</v>
      </c>
      <c r="J3520">
        <v>6029</v>
      </c>
      <c r="K3520">
        <v>1475</v>
      </c>
      <c r="L3520">
        <v>3</v>
      </c>
      <c r="M3520">
        <v>1478</v>
      </c>
      <c r="V3520">
        <v>184133104</v>
      </c>
      <c r="W3520">
        <v>132786320</v>
      </c>
      <c r="Y3520">
        <v>28603</v>
      </c>
      <c r="Z3520">
        <v>3411436</v>
      </c>
      <c r="AA3520">
        <v>3067545</v>
      </c>
      <c r="AB3520">
        <v>16766776</v>
      </c>
      <c r="AC3520">
        <v>7019724</v>
      </c>
      <c r="AF3520">
        <v>147802752</v>
      </c>
      <c r="AG3520">
        <v>62889400</v>
      </c>
      <c r="AH3520">
        <v>6517942</v>
      </c>
      <c r="AI3520">
        <v>644974</v>
      </c>
      <c r="AJ3520">
        <v>7162916</v>
      </c>
      <c r="AK3520">
        <v>15321739</v>
      </c>
      <c r="AL3520">
        <v>27104376</v>
      </c>
      <c r="AM3520">
        <v>190114352</v>
      </c>
      <c r="AN3520">
        <v>64365600</v>
      </c>
      <c r="AO3520">
        <v>16126899</v>
      </c>
      <c r="AP3520">
        <v>158324944</v>
      </c>
      <c r="AQ3520">
        <v>124131384</v>
      </c>
      <c r="AR3520">
        <v>147802752</v>
      </c>
      <c r="AS3520">
        <v>190114352</v>
      </c>
      <c r="AT3520">
        <v>768</v>
      </c>
      <c r="AU3520">
        <v>0.77500000000000002</v>
      </c>
      <c r="AW3520">
        <v>0.12561600000000001</v>
      </c>
      <c r="AX3520">
        <v>0.54876800000000003</v>
      </c>
      <c r="AY3520">
        <v>3.4975399999999997E-2</v>
      </c>
      <c r="AZ3520">
        <v>97533</v>
      </c>
    </row>
    <row r="3521" spans="1:52">
      <c r="A3521">
        <v>2009</v>
      </c>
      <c r="B3521">
        <v>215770</v>
      </c>
      <c r="C3521" t="s">
        <v>469</v>
      </c>
      <c r="D3521" t="s">
        <v>455</v>
      </c>
      <c r="E3521">
        <f t="shared" si="54"/>
        <v>1</v>
      </c>
      <c r="F3521">
        <f>IF(ISNA(VLOOKUP(B3521,criteria!$U$2:$U$174,1,0)),0,1)</f>
        <v>1</v>
      </c>
      <c r="G3521">
        <v>0.82361963190184051</v>
      </c>
      <c r="H3521">
        <v>0.22141527001862196</v>
      </c>
      <c r="I3521">
        <v>6520</v>
      </c>
      <c r="J3521">
        <v>5370</v>
      </c>
      <c r="K3521">
        <v>1189</v>
      </c>
      <c r="L3521">
        <v>0</v>
      </c>
      <c r="M3521">
        <v>1189</v>
      </c>
      <c r="V3521">
        <v>193675408</v>
      </c>
      <c r="W3521">
        <v>138470560</v>
      </c>
      <c r="Y3521">
        <v>48946</v>
      </c>
      <c r="Z3521">
        <v>3028580</v>
      </c>
      <c r="AA3521">
        <v>882416</v>
      </c>
      <c r="AB3521">
        <v>14671854</v>
      </c>
      <c r="AC3521">
        <v>10733979</v>
      </c>
      <c r="AF3521">
        <v>206358064</v>
      </c>
      <c r="AG3521">
        <v>65755620</v>
      </c>
      <c r="AH3521">
        <v>3968055</v>
      </c>
      <c r="AI3521">
        <v>710971</v>
      </c>
      <c r="AJ3521">
        <v>4679026</v>
      </c>
      <c r="AK3521">
        <v>16005896</v>
      </c>
      <c r="AL3521">
        <v>27152924</v>
      </c>
      <c r="AM3521">
        <v>174263664</v>
      </c>
      <c r="AN3521">
        <v>68079664</v>
      </c>
      <c r="AO3521">
        <v>17345540</v>
      </c>
      <c r="AP3521">
        <v>124131384</v>
      </c>
      <c r="AQ3521">
        <v>145050624</v>
      </c>
      <c r="AR3521">
        <v>206358064</v>
      </c>
      <c r="AS3521">
        <v>174263664</v>
      </c>
      <c r="AT3521">
        <v>948</v>
      </c>
      <c r="AU3521">
        <v>0.78500000000000003</v>
      </c>
      <c r="AW3521">
        <v>0.135932</v>
      </c>
      <c r="AX3521">
        <v>0.55133100000000002</v>
      </c>
      <c r="AY3521">
        <v>3.70722E-2</v>
      </c>
      <c r="AZ3521">
        <v>99549.5</v>
      </c>
    </row>
    <row r="3522" spans="1:52">
      <c r="A3522">
        <v>2010</v>
      </c>
      <c r="B3522">
        <v>215770</v>
      </c>
      <c r="C3522" t="s">
        <v>469</v>
      </c>
      <c r="D3522" t="s">
        <v>455</v>
      </c>
      <c r="E3522">
        <f t="shared" ref="E3522:E3585" si="55">IF(M3522&gt;999,1,0)</f>
        <v>1</v>
      </c>
      <c r="F3522">
        <f>IF(ISNA(VLOOKUP(B3522,criteria!$U$2:$U$174,1,0)),0,1)</f>
        <v>1</v>
      </c>
      <c r="G3522">
        <v>0.80384284485230861</v>
      </c>
      <c r="H3522">
        <v>0.21655369247235104</v>
      </c>
      <c r="I3522">
        <v>6974</v>
      </c>
      <c r="J3522">
        <v>5606</v>
      </c>
      <c r="K3522">
        <v>1212</v>
      </c>
      <c r="L3522">
        <v>2</v>
      </c>
      <c r="M3522">
        <v>1214</v>
      </c>
      <c r="V3522">
        <v>209810096</v>
      </c>
      <c r="W3522">
        <v>149223824</v>
      </c>
      <c r="Y3522">
        <v>55373</v>
      </c>
      <c r="Z3522">
        <v>2826198</v>
      </c>
      <c r="AA3522">
        <v>2686260</v>
      </c>
      <c r="AB3522">
        <v>12958657</v>
      </c>
      <c r="AC3522">
        <v>7484735</v>
      </c>
      <c r="AF3522">
        <v>228898656</v>
      </c>
      <c r="AG3522">
        <v>72713040</v>
      </c>
      <c r="AH3522">
        <v>4528369</v>
      </c>
      <c r="AI3522">
        <v>741937</v>
      </c>
      <c r="AJ3522">
        <v>5270306</v>
      </c>
      <c r="AK3522">
        <v>16763164</v>
      </c>
      <c r="AL3522">
        <v>30190228</v>
      </c>
      <c r="AM3522">
        <v>196771136</v>
      </c>
      <c r="AN3522">
        <v>69345648</v>
      </c>
      <c r="AO3522">
        <v>18910322</v>
      </c>
      <c r="AP3522">
        <v>145050624</v>
      </c>
      <c r="AQ3522">
        <v>173114960</v>
      </c>
      <c r="AR3522">
        <v>228898656</v>
      </c>
      <c r="AS3522">
        <v>196771136</v>
      </c>
      <c r="AT3522">
        <v>853</v>
      </c>
      <c r="AU3522">
        <v>0.75800000000000001</v>
      </c>
      <c r="AW3522">
        <v>0.14946100000000001</v>
      </c>
      <c r="AX3522">
        <v>0.55418599999999996</v>
      </c>
      <c r="AY3522">
        <v>4.4684099999999997E-2</v>
      </c>
      <c r="AZ3522">
        <v>99962</v>
      </c>
    </row>
    <row r="3523" spans="1:52">
      <c r="A3523">
        <v>2011</v>
      </c>
      <c r="B3523">
        <v>215770</v>
      </c>
      <c r="C3523" t="s">
        <v>469</v>
      </c>
      <c r="D3523" t="s">
        <v>455</v>
      </c>
      <c r="E3523">
        <f t="shared" si="55"/>
        <v>1</v>
      </c>
      <c r="F3523">
        <f>IF(ISNA(VLOOKUP(B3523,criteria!$U$2:$U$174,1,0)),0,1)</f>
        <v>1</v>
      </c>
      <c r="G3523">
        <v>0.77719227131468716</v>
      </c>
      <c r="H3523">
        <v>0.19749652294853964</v>
      </c>
      <c r="I3523">
        <v>7401</v>
      </c>
      <c r="J3523">
        <v>5752</v>
      </c>
      <c r="K3523">
        <v>1136</v>
      </c>
      <c r="L3523">
        <v>0</v>
      </c>
      <c r="M3523">
        <v>1136</v>
      </c>
      <c r="T3523">
        <v>3.5000000000000003E-2</v>
      </c>
      <c r="U3523">
        <v>1295</v>
      </c>
      <c r="V3523">
        <v>220410496</v>
      </c>
      <c r="W3523">
        <v>155298576</v>
      </c>
      <c r="Y3523">
        <v>52479</v>
      </c>
      <c r="Z3523">
        <v>2344513</v>
      </c>
      <c r="AA3523">
        <v>1179497</v>
      </c>
      <c r="AB3523">
        <v>11072022</v>
      </c>
      <c r="AC3523">
        <v>7946438</v>
      </c>
      <c r="AF3523">
        <v>199284160</v>
      </c>
      <c r="AG3523">
        <v>76554656</v>
      </c>
      <c r="AH3523">
        <v>4091229</v>
      </c>
      <c r="AI3523">
        <v>744545</v>
      </c>
      <c r="AJ3523">
        <v>4835774</v>
      </c>
      <c r="AK3523">
        <v>18368092</v>
      </c>
      <c r="AL3523">
        <v>32003820</v>
      </c>
      <c r="AM3523">
        <v>218979744</v>
      </c>
      <c r="AN3523">
        <v>75425224</v>
      </c>
      <c r="AO3523">
        <v>20160400</v>
      </c>
      <c r="AP3523">
        <v>173114960</v>
      </c>
      <c r="AQ3523">
        <v>168833568</v>
      </c>
      <c r="AR3523">
        <v>199284160</v>
      </c>
      <c r="AS3523">
        <v>218979744</v>
      </c>
      <c r="AT3523">
        <v>803</v>
      </c>
      <c r="AU3523">
        <v>0.79100000000000004</v>
      </c>
      <c r="AW3523">
        <v>0.15623400000000001</v>
      </c>
      <c r="AX3523">
        <v>0.56182100000000001</v>
      </c>
      <c r="AY3523">
        <v>4.6559799999999998E-2</v>
      </c>
      <c r="AZ3523">
        <v>100204</v>
      </c>
    </row>
    <row r="3524" spans="1:52">
      <c r="A3524">
        <v>2012</v>
      </c>
      <c r="B3524">
        <v>215770</v>
      </c>
      <c r="C3524" t="s">
        <v>469</v>
      </c>
      <c r="D3524" t="s">
        <v>455</v>
      </c>
      <c r="E3524">
        <f t="shared" si="55"/>
        <v>1</v>
      </c>
      <c r="F3524">
        <f>IF(ISNA(VLOOKUP(B3524,criteria!$U$2:$U$174,1,0)),0,1)</f>
        <v>1</v>
      </c>
      <c r="G3524">
        <v>0.78296777687516927</v>
      </c>
      <c r="H3524">
        <v>0.21286529482967317</v>
      </c>
      <c r="I3524">
        <v>7386</v>
      </c>
      <c r="J3524">
        <v>5783</v>
      </c>
      <c r="K3524">
        <v>1229</v>
      </c>
      <c r="L3524">
        <v>2</v>
      </c>
      <c r="M3524">
        <v>1231</v>
      </c>
      <c r="N3524" t="s">
        <v>529</v>
      </c>
      <c r="O3524" t="s">
        <v>130</v>
      </c>
      <c r="P3524" t="s">
        <v>50</v>
      </c>
      <c r="Q3524" t="s">
        <v>52</v>
      </c>
      <c r="R3524">
        <v>-75.238299999999995</v>
      </c>
      <c r="S3524">
        <v>39.994399999999999</v>
      </c>
      <c r="T3524">
        <v>0.05</v>
      </c>
      <c r="U3524">
        <v>1299</v>
      </c>
      <c r="V3524">
        <v>223627776</v>
      </c>
      <c r="W3524">
        <v>153016656</v>
      </c>
      <c r="Y3524">
        <v>12935</v>
      </c>
      <c r="Z3524">
        <v>1958789</v>
      </c>
      <c r="AA3524">
        <v>3830957</v>
      </c>
      <c r="AB3524">
        <v>14051665</v>
      </c>
      <c r="AC3524">
        <v>7229807</v>
      </c>
      <c r="AF3524">
        <v>235607872</v>
      </c>
      <c r="AG3524">
        <v>77809248</v>
      </c>
      <c r="AH3524">
        <v>3445577</v>
      </c>
      <c r="AI3524">
        <v>813200</v>
      </c>
      <c r="AJ3524">
        <v>4258777</v>
      </c>
      <c r="AK3524">
        <v>16601746</v>
      </c>
      <c r="AL3524">
        <v>33684120</v>
      </c>
      <c r="AM3524">
        <v>209919264</v>
      </c>
      <c r="AN3524">
        <v>80149912</v>
      </c>
      <c r="AO3524">
        <v>21290920</v>
      </c>
      <c r="AP3524">
        <v>168833568</v>
      </c>
      <c r="AQ3524">
        <v>193169664</v>
      </c>
      <c r="AR3524">
        <v>235607872</v>
      </c>
      <c r="AS3524">
        <v>209919264</v>
      </c>
      <c r="AT3524">
        <v>851</v>
      </c>
      <c r="AU3524">
        <v>0.78500000000000003</v>
      </c>
      <c r="AW3524">
        <v>0.15023</v>
      </c>
      <c r="AX3524">
        <v>0.55339799999999995</v>
      </c>
      <c r="AY3524">
        <v>4.3944799999999999E-2</v>
      </c>
      <c r="AZ3524">
        <v>103450</v>
      </c>
    </row>
    <row r="3525" spans="1:52">
      <c r="A3525">
        <v>2013</v>
      </c>
      <c r="B3525">
        <v>215770</v>
      </c>
      <c r="C3525" t="s">
        <v>469</v>
      </c>
      <c r="D3525" t="s">
        <v>455</v>
      </c>
      <c r="E3525">
        <f t="shared" si="55"/>
        <v>1</v>
      </c>
      <c r="F3525">
        <f>IF(ISNA(VLOOKUP(B3525,criteria!$U$2:$U$174,1,0)),0,1)</f>
        <v>1</v>
      </c>
      <c r="G3525">
        <v>0.78725577831694549</v>
      </c>
      <c r="H3525">
        <v>0.20681265206812652</v>
      </c>
      <c r="I3525">
        <v>7831</v>
      </c>
      <c r="J3525">
        <v>6165</v>
      </c>
      <c r="K3525">
        <v>1272</v>
      </c>
      <c r="L3525">
        <v>3</v>
      </c>
      <c r="M3525">
        <v>1275</v>
      </c>
      <c r="T3525">
        <v>4.3999999999999997E-2</v>
      </c>
      <c r="U3525">
        <v>1606</v>
      </c>
      <c r="V3525">
        <v>235018224</v>
      </c>
      <c r="W3525">
        <v>157828992</v>
      </c>
      <c r="Z3525">
        <v>1709983</v>
      </c>
      <c r="AA3525">
        <v>3803469</v>
      </c>
      <c r="AB3525">
        <v>15993329</v>
      </c>
      <c r="AC3525">
        <v>13408213</v>
      </c>
      <c r="AF3525">
        <v>247495904</v>
      </c>
      <c r="AG3525">
        <v>80863712</v>
      </c>
      <c r="AH3525">
        <v>2739588</v>
      </c>
      <c r="AI3525">
        <v>781493</v>
      </c>
      <c r="AJ3525">
        <v>3521081</v>
      </c>
      <c r="AK3525">
        <v>16325444</v>
      </c>
      <c r="AL3525">
        <v>34875508</v>
      </c>
      <c r="AM3525">
        <v>219678688</v>
      </c>
      <c r="AN3525">
        <v>84277408</v>
      </c>
      <c r="AO3525">
        <v>22110616</v>
      </c>
      <c r="AP3525">
        <v>193169664</v>
      </c>
      <c r="AQ3525">
        <v>209285520</v>
      </c>
      <c r="AR3525">
        <v>247495904</v>
      </c>
      <c r="AS3525">
        <v>219678688</v>
      </c>
      <c r="AT3525">
        <v>1075</v>
      </c>
      <c r="AU3525">
        <v>0.73099999999999998</v>
      </c>
      <c r="AW3525">
        <v>0.14866199999999999</v>
      </c>
      <c r="AX3525">
        <v>0.56838500000000003</v>
      </c>
      <c r="AY3525">
        <v>4.2120900000000003E-2</v>
      </c>
      <c r="AZ3525">
        <v>105038</v>
      </c>
    </row>
    <row r="3526" spans="1:52">
      <c r="A3526">
        <v>2014</v>
      </c>
      <c r="B3526">
        <v>215770</v>
      </c>
      <c r="C3526" t="s">
        <v>469</v>
      </c>
      <c r="D3526" t="s">
        <v>455</v>
      </c>
      <c r="E3526">
        <f t="shared" si="55"/>
        <v>1</v>
      </c>
      <c r="F3526">
        <f>IF(ISNA(VLOOKUP(B3526,criteria!$U$2:$U$174,1,0)),0,1)</f>
        <v>1</v>
      </c>
      <c r="G3526">
        <v>0.84647204822125044</v>
      </c>
      <c r="H3526">
        <v>0.18891371125383971</v>
      </c>
      <c r="I3526">
        <v>8461</v>
      </c>
      <c r="J3526">
        <v>7162</v>
      </c>
      <c r="K3526">
        <v>1349</v>
      </c>
      <c r="L3526">
        <v>4</v>
      </c>
      <c r="M3526">
        <v>1353</v>
      </c>
      <c r="T3526">
        <v>3.6999999999999998E-2</v>
      </c>
      <c r="U3526">
        <v>1948</v>
      </c>
      <c r="V3526">
        <v>250756688</v>
      </c>
      <c r="W3526">
        <v>166247168</v>
      </c>
      <c r="Y3526">
        <v>12136</v>
      </c>
      <c r="Z3526">
        <v>1173090</v>
      </c>
      <c r="AA3526">
        <v>1237616</v>
      </c>
      <c r="AB3526">
        <v>15438085</v>
      </c>
      <c r="AC3526">
        <v>9547647</v>
      </c>
      <c r="AF3526">
        <v>236704512</v>
      </c>
      <c r="AG3526">
        <v>78358512</v>
      </c>
      <c r="AH3526">
        <v>2890172</v>
      </c>
      <c r="AI3526">
        <v>425044</v>
      </c>
      <c r="AJ3526">
        <v>3315216</v>
      </c>
      <c r="AK3526">
        <v>16679917</v>
      </c>
      <c r="AL3526">
        <v>33901804</v>
      </c>
      <c r="AM3526">
        <v>213581184</v>
      </c>
      <c r="AN3526">
        <v>78911424</v>
      </c>
      <c r="AO3526">
        <v>22715772</v>
      </c>
      <c r="AP3526">
        <v>209285520</v>
      </c>
      <c r="AQ3526">
        <v>215905360</v>
      </c>
      <c r="AR3526">
        <v>236704512</v>
      </c>
      <c r="AS3526">
        <v>213581184</v>
      </c>
      <c r="AT3526">
        <v>939</v>
      </c>
      <c r="AU3526">
        <v>0.79100000000000004</v>
      </c>
      <c r="AW3526">
        <v>0.14229800000000001</v>
      </c>
      <c r="AX3526">
        <v>0.57799500000000004</v>
      </c>
      <c r="AY3526">
        <v>4.0097800000000003E-2</v>
      </c>
      <c r="AZ3526">
        <v>108601</v>
      </c>
    </row>
    <row r="3527" spans="1:52">
      <c r="A3527">
        <v>2015</v>
      </c>
      <c r="B3527">
        <v>215770</v>
      </c>
      <c r="C3527" t="s">
        <v>469</v>
      </c>
      <c r="D3527" t="s">
        <v>455</v>
      </c>
      <c r="E3527">
        <f t="shared" si="55"/>
        <v>1</v>
      </c>
      <c r="F3527">
        <f>IF(ISNA(VLOOKUP(B3527,criteria!$U$2:$U$174,1,0)),0,1)</f>
        <v>1</v>
      </c>
      <c r="G3527">
        <v>0.81849849849849854</v>
      </c>
      <c r="H3527">
        <v>0.17243909597886703</v>
      </c>
      <c r="I3527">
        <v>8325</v>
      </c>
      <c r="J3527">
        <v>6814</v>
      </c>
      <c r="K3527">
        <v>1174</v>
      </c>
      <c r="L3527">
        <v>1</v>
      </c>
      <c r="M3527">
        <v>1175</v>
      </c>
      <c r="T3527">
        <v>3.2000000000000001E-2</v>
      </c>
      <c r="U3527">
        <v>2047</v>
      </c>
      <c r="V3527">
        <v>256597472</v>
      </c>
      <c r="W3527">
        <v>166725104</v>
      </c>
      <c r="Z3527">
        <v>1523458</v>
      </c>
      <c r="AA3527">
        <v>1342211</v>
      </c>
      <c r="AB3527">
        <v>10991887</v>
      </c>
      <c r="AC3527">
        <v>10844845</v>
      </c>
      <c r="AF3527">
        <v>216783392</v>
      </c>
      <c r="AG3527">
        <v>78938488</v>
      </c>
      <c r="AH3527">
        <v>2669584</v>
      </c>
      <c r="AI3527">
        <v>991914</v>
      </c>
      <c r="AJ3527">
        <v>3661498</v>
      </c>
      <c r="AK3527">
        <v>17088472</v>
      </c>
      <c r="AL3527">
        <v>34183628</v>
      </c>
      <c r="AM3527">
        <v>211866096</v>
      </c>
      <c r="AN3527">
        <v>87492352</v>
      </c>
      <c r="AO3527">
        <v>24445488</v>
      </c>
      <c r="AP3527">
        <v>215905360</v>
      </c>
      <c r="AQ3527">
        <v>202181472</v>
      </c>
      <c r="AR3527">
        <v>216783392</v>
      </c>
      <c r="AS3527">
        <v>211866096</v>
      </c>
      <c r="AT3527">
        <v>965</v>
      </c>
      <c r="AU3527">
        <v>0.79600000000000004</v>
      </c>
      <c r="AW3527">
        <v>0.12545000000000001</v>
      </c>
      <c r="AX3527">
        <v>0.58971700000000005</v>
      </c>
      <c r="AY3527">
        <v>3.4961399999999997E-2</v>
      </c>
      <c r="AZ3527">
        <v>110804</v>
      </c>
    </row>
    <row r="3528" spans="1:52">
      <c r="A3528">
        <v>2016</v>
      </c>
      <c r="B3528">
        <v>215770</v>
      </c>
      <c r="C3528" t="s">
        <v>469</v>
      </c>
      <c r="D3528" t="s">
        <v>455</v>
      </c>
      <c r="E3528">
        <f t="shared" si="55"/>
        <v>1</v>
      </c>
      <c r="F3528">
        <f>IF(ISNA(VLOOKUP(B3528,criteria!$U$2:$U$174,1,0)),0,1)</f>
        <v>1</v>
      </c>
      <c r="G3528">
        <v>0.77933587614987665</v>
      </c>
      <c r="H3528">
        <v>0.18295667194472434</v>
      </c>
      <c r="I3528">
        <v>8914</v>
      </c>
      <c r="J3528">
        <v>6947</v>
      </c>
      <c r="K3528">
        <v>1265</v>
      </c>
      <c r="L3528">
        <v>6</v>
      </c>
      <c r="M3528">
        <v>1271</v>
      </c>
      <c r="T3528">
        <v>3.1E-2</v>
      </c>
      <c r="U3528">
        <v>1908</v>
      </c>
      <c r="V3528">
        <v>261600928</v>
      </c>
      <c r="W3528">
        <v>164542496</v>
      </c>
      <c r="Z3528">
        <v>1217018</v>
      </c>
      <c r="AA3528">
        <v>1619460</v>
      </c>
      <c r="AB3528">
        <v>11409933</v>
      </c>
      <c r="AC3528">
        <v>203501</v>
      </c>
      <c r="AF3528">
        <v>283954016</v>
      </c>
      <c r="AG3528">
        <v>79112688</v>
      </c>
      <c r="AH3528">
        <v>2074079</v>
      </c>
      <c r="AI3528">
        <v>862290</v>
      </c>
      <c r="AJ3528">
        <v>2936369</v>
      </c>
      <c r="AK3528">
        <v>15008012</v>
      </c>
      <c r="AL3528">
        <v>33805616</v>
      </c>
      <c r="AM3528">
        <v>208915360</v>
      </c>
      <c r="AN3528">
        <v>83473712</v>
      </c>
      <c r="AO3528">
        <v>23330358</v>
      </c>
      <c r="AP3528">
        <v>202181472</v>
      </c>
      <c r="AQ3528">
        <v>234094480</v>
      </c>
      <c r="AR3528">
        <v>283954016</v>
      </c>
      <c r="AS3528">
        <v>208915360</v>
      </c>
      <c r="AT3528">
        <v>927</v>
      </c>
      <c r="AU3528">
        <v>0.82</v>
      </c>
      <c r="AW3528">
        <v>0.120267</v>
      </c>
      <c r="AX3528">
        <v>0.59298399999999996</v>
      </c>
      <c r="AY3528">
        <v>3.5634699999999998E-2</v>
      </c>
      <c r="AZ3528">
        <v>108285</v>
      </c>
    </row>
    <row r="3529" spans="1:52">
      <c r="A3529">
        <v>2017</v>
      </c>
      <c r="B3529">
        <v>215770</v>
      </c>
      <c r="C3529" t="s">
        <v>469</v>
      </c>
      <c r="D3529" t="s">
        <v>455</v>
      </c>
      <c r="E3529">
        <f t="shared" si="55"/>
        <v>1</v>
      </c>
      <c r="F3529">
        <f>IF(ISNA(VLOOKUP(B3529,criteria!$U$2:$U$174,1,0)),0,1)</f>
        <v>1</v>
      </c>
      <c r="G3529">
        <v>0.77184574230940706</v>
      </c>
      <c r="H3529">
        <v>0.15537906137184115</v>
      </c>
      <c r="I3529">
        <v>8972</v>
      </c>
      <c r="J3529">
        <v>6925</v>
      </c>
      <c r="K3529">
        <v>1075</v>
      </c>
      <c r="L3529">
        <v>1</v>
      </c>
      <c r="M3529">
        <v>1076</v>
      </c>
      <c r="T3529">
        <v>3.3000000000000002E-2</v>
      </c>
      <c r="U3529">
        <v>2045</v>
      </c>
      <c r="V3529">
        <v>257235776</v>
      </c>
      <c r="W3529">
        <v>158702496</v>
      </c>
      <c r="Z3529">
        <v>1220486</v>
      </c>
      <c r="AA3529">
        <v>1228257</v>
      </c>
      <c r="AB3529">
        <v>37750072</v>
      </c>
      <c r="AC3529">
        <v>95807</v>
      </c>
      <c r="AF3529">
        <v>268450816</v>
      </c>
      <c r="AG3529">
        <v>78182024</v>
      </c>
      <c r="AH3529">
        <v>1817468</v>
      </c>
      <c r="AI3529">
        <v>759321</v>
      </c>
      <c r="AJ3529">
        <v>2576789</v>
      </c>
      <c r="AK3529">
        <v>14150410</v>
      </c>
      <c r="AL3529">
        <v>34493564</v>
      </c>
      <c r="AM3529">
        <v>207835024</v>
      </c>
      <c r="AN3529">
        <v>85242400</v>
      </c>
      <c r="AO3529">
        <v>19669284</v>
      </c>
      <c r="AP3529">
        <v>234094480</v>
      </c>
      <c r="AQ3529">
        <v>280330976</v>
      </c>
      <c r="AR3529">
        <v>268450816</v>
      </c>
      <c r="AS3529">
        <v>207835024</v>
      </c>
    </row>
    <row r="3530" spans="1:52">
      <c r="A3530">
        <v>1990</v>
      </c>
      <c r="B3530">
        <v>216010</v>
      </c>
      <c r="C3530" t="s">
        <v>558</v>
      </c>
      <c r="D3530" t="s">
        <v>455</v>
      </c>
      <c r="E3530">
        <f t="shared" si="55"/>
        <v>0</v>
      </c>
      <c r="F3530">
        <f>IF(ISNA(VLOOKUP(B3530,criteria!$U$2:$U$174,1,0)),0,1)</f>
        <v>1</v>
      </c>
      <c r="G3530" t="s">
        <v>636</v>
      </c>
      <c r="H3530" t="s">
        <v>636</v>
      </c>
      <c r="N3530">
        <v>17257</v>
      </c>
      <c r="O3530" t="s">
        <v>130</v>
      </c>
      <c r="V3530">
        <v>16693249</v>
      </c>
      <c r="Y3530">
        <v>8619</v>
      </c>
      <c r="Z3530">
        <v>2405110</v>
      </c>
      <c r="AA3530">
        <v>23775404</v>
      </c>
      <c r="AC3530">
        <v>2147234</v>
      </c>
      <c r="AF3530">
        <v>53174880</v>
      </c>
      <c r="AG3530">
        <v>22121994</v>
      </c>
      <c r="AI3530">
        <v>2392050</v>
      </c>
      <c r="AJ3530">
        <v>2392050</v>
      </c>
      <c r="AK3530">
        <v>4191555</v>
      </c>
      <c r="AL3530">
        <v>2773113</v>
      </c>
      <c r="AM3530">
        <v>53135532</v>
      </c>
      <c r="AN3530">
        <v>27467928</v>
      </c>
      <c r="AO3530">
        <v>8110325</v>
      </c>
    </row>
    <row r="3531" spans="1:52">
      <c r="A3531">
        <v>1991</v>
      </c>
      <c r="B3531">
        <v>216010</v>
      </c>
      <c r="C3531" t="s">
        <v>558</v>
      </c>
      <c r="D3531" t="s">
        <v>455</v>
      </c>
      <c r="E3531">
        <f t="shared" si="55"/>
        <v>0</v>
      </c>
      <c r="F3531">
        <f>IF(ISNA(VLOOKUP(B3531,criteria!$U$2:$U$174,1,0)),0,1)</f>
        <v>1</v>
      </c>
      <c r="G3531" t="s">
        <v>636</v>
      </c>
      <c r="H3531" t="s">
        <v>636</v>
      </c>
      <c r="N3531">
        <v>17257</v>
      </c>
      <c r="O3531" t="s">
        <v>130</v>
      </c>
      <c r="V3531">
        <v>19433348</v>
      </c>
      <c r="Y3531">
        <v>3766</v>
      </c>
      <c r="Z3531">
        <v>2895648</v>
      </c>
      <c r="AA3531">
        <v>26992206</v>
      </c>
      <c r="AC3531">
        <v>2071747</v>
      </c>
      <c r="AF3531">
        <v>60772816</v>
      </c>
      <c r="AG3531">
        <v>23413980</v>
      </c>
      <c r="AI3531">
        <v>3046176</v>
      </c>
      <c r="AJ3531">
        <v>3046176</v>
      </c>
      <c r="AK3531">
        <v>4745722</v>
      </c>
      <c r="AL3531">
        <v>2939245</v>
      </c>
      <c r="AM3531">
        <v>60419788</v>
      </c>
      <c r="AN3531">
        <v>29540548</v>
      </c>
      <c r="AO3531">
        <v>8695446</v>
      </c>
    </row>
    <row r="3532" spans="1:52">
      <c r="A3532">
        <v>1992</v>
      </c>
      <c r="B3532">
        <v>216010</v>
      </c>
      <c r="C3532" t="s">
        <v>558</v>
      </c>
      <c r="D3532" t="s">
        <v>455</v>
      </c>
      <c r="E3532">
        <f t="shared" si="55"/>
        <v>0</v>
      </c>
      <c r="F3532">
        <f>IF(ISNA(VLOOKUP(B3532,criteria!$U$2:$U$174,1,0)),0,1)</f>
        <v>1</v>
      </c>
      <c r="G3532" t="s">
        <v>636</v>
      </c>
      <c r="H3532" t="s">
        <v>636</v>
      </c>
      <c r="N3532">
        <v>17257</v>
      </c>
      <c r="O3532" t="s">
        <v>130</v>
      </c>
      <c r="V3532">
        <v>21669602</v>
      </c>
      <c r="Y3532">
        <v>2523</v>
      </c>
      <c r="Z3532">
        <v>3738963</v>
      </c>
      <c r="AA3532">
        <v>26721080</v>
      </c>
      <c r="AC3532">
        <v>1875858</v>
      </c>
      <c r="AF3532">
        <v>65097008</v>
      </c>
      <c r="AG3532">
        <v>24643086</v>
      </c>
      <c r="AI3532">
        <v>4213393</v>
      </c>
      <c r="AJ3532">
        <v>4213393</v>
      </c>
      <c r="AK3532">
        <v>5299756</v>
      </c>
      <c r="AL3532">
        <v>3177960</v>
      </c>
      <c r="AM3532">
        <v>64891072</v>
      </c>
      <c r="AN3532">
        <v>30791998</v>
      </c>
      <c r="AO3532">
        <v>9597720</v>
      </c>
    </row>
    <row r="3533" spans="1:52">
      <c r="A3533">
        <v>1993</v>
      </c>
      <c r="B3533">
        <v>216010</v>
      </c>
      <c r="C3533" t="s">
        <v>558</v>
      </c>
      <c r="D3533" t="s">
        <v>455</v>
      </c>
      <c r="E3533">
        <f t="shared" si="55"/>
        <v>0</v>
      </c>
      <c r="F3533">
        <f>IF(ISNA(VLOOKUP(B3533,criteria!$U$2:$U$174,1,0)),0,1)</f>
        <v>1</v>
      </c>
      <c r="G3533" t="s">
        <v>636</v>
      </c>
      <c r="H3533" t="s">
        <v>636</v>
      </c>
      <c r="N3533">
        <v>172572299</v>
      </c>
      <c r="O3533" t="s">
        <v>130</v>
      </c>
      <c r="V3533">
        <v>23233928</v>
      </c>
      <c r="Y3533">
        <v>9779</v>
      </c>
      <c r="Z3533">
        <v>4425425</v>
      </c>
      <c r="AA3533">
        <v>27773508</v>
      </c>
      <c r="AC3533">
        <v>1892337</v>
      </c>
      <c r="AF3533">
        <v>69315848</v>
      </c>
      <c r="AG3533">
        <v>27012032</v>
      </c>
      <c r="AH3533">
        <v>364364</v>
      </c>
      <c r="AI3533">
        <v>4747076</v>
      </c>
      <c r="AJ3533">
        <v>5111440</v>
      </c>
      <c r="AK3533">
        <v>5418292</v>
      </c>
      <c r="AL3533">
        <v>4443668</v>
      </c>
      <c r="AM3533">
        <v>86190488</v>
      </c>
      <c r="AN3533">
        <v>32824292</v>
      </c>
      <c r="AO3533">
        <v>10344943</v>
      </c>
    </row>
    <row r="3534" spans="1:52">
      <c r="A3534">
        <v>1994</v>
      </c>
      <c r="B3534">
        <v>216010</v>
      </c>
      <c r="C3534" t="s">
        <v>558</v>
      </c>
      <c r="D3534" t="s">
        <v>455</v>
      </c>
      <c r="E3534">
        <f t="shared" si="55"/>
        <v>0</v>
      </c>
      <c r="F3534">
        <f>IF(ISNA(VLOOKUP(B3534,criteria!$U$2:$U$174,1,0)),0,1)</f>
        <v>1</v>
      </c>
      <c r="G3534" t="s">
        <v>636</v>
      </c>
      <c r="H3534" t="s">
        <v>636</v>
      </c>
      <c r="N3534">
        <v>172572299</v>
      </c>
      <c r="O3534" t="s">
        <v>130</v>
      </c>
      <c r="V3534">
        <v>23915508</v>
      </c>
      <c r="Z3534">
        <v>5229433</v>
      </c>
      <c r="AA3534">
        <v>29019896</v>
      </c>
      <c r="AB3534">
        <v>56515</v>
      </c>
      <c r="AC3534">
        <v>2001044</v>
      </c>
      <c r="AF3534">
        <v>72891040</v>
      </c>
      <c r="AG3534">
        <v>28173316</v>
      </c>
      <c r="AH3534">
        <v>749104</v>
      </c>
      <c r="AI3534">
        <v>4926583</v>
      </c>
      <c r="AJ3534">
        <v>5675687</v>
      </c>
      <c r="AK3534">
        <v>5933511</v>
      </c>
      <c r="AL3534">
        <v>4690375</v>
      </c>
      <c r="AM3534">
        <v>74360696</v>
      </c>
      <c r="AN3534">
        <v>34281992</v>
      </c>
      <c r="AO3534">
        <v>10989684</v>
      </c>
    </row>
    <row r="3535" spans="1:52">
      <c r="A3535">
        <v>1995</v>
      </c>
      <c r="B3535">
        <v>216010</v>
      </c>
      <c r="C3535" t="s">
        <v>558</v>
      </c>
      <c r="D3535" t="s">
        <v>455</v>
      </c>
      <c r="E3535">
        <f t="shared" si="55"/>
        <v>0</v>
      </c>
      <c r="F3535">
        <f>IF(ISNA(VLOOKUP(B3535,criteria!$U$2:$U$174,1,0)),0,1)</f>
        <v>1</v>
      </c>
      <c r="G3535" t="s">
        <v>636</v>
      </c>
      <c r="H3535" t="s">
        <v>636</v>
      </c>
      <c r="N3535">
        <v>172572299</v>
      </c>
      <c r="O3535" t="s">
        <v>130</v>
      </c>
      <c r="V3535">
        <v>25424520</v>
      </c>
      <c r="Y3535">
        <v>131661</v>
      </c>
      <c r="Z3535">
        <v>5542397</v>
      </c>
      <c r="AA3535">
        <v>29824400</v>
      </c>
      <c r="AB3535">
        <v>54318</v>
      </c>
      <c r="AC3535">
        <v>2305714</v>
      </c>
      <c r="AF3535">
        <v>75351576</v>
      </c>
      <c r="AG3535">
        <v>29203648</v>
      </c>
      <c r="AH3535">
        <v>680042</v>
      </c>
      <c r="AI3535">
        <v>5099629</v>
      </c>
      <c r="AJ3535">
        <v>5779671</v>
      </c>
      <c r="AK3535">
        <v>6155286</v>
      </c>
      <c r="AL3535">
        <v>5554191</v>
      </c>
      <c r="AM3535">
        <v>76119376</v>
      </c>
      <c r="AN3535">
        <v>36181408</v>
      </c>
      <c r="AO3535">
        <v>11465944</v>
      </c>
    </row>
    <row r="3536" spans="1:52">
      <c r="A3536">
        <v>1996</v>
      </c>
      <c r="B3536">
        <v>216010</v>
      </c>
      <c r="C3536" t="s">
        <v>558</v>
      </c>
      <c r="D3536" t="s">
        <v>455</v>
      </c>
      <c r="E3536">
        <f t="shared" si="55"/>
        <v>0</v>
      </c>
      <c r="F3536">
        <f>IF(ISNA(VLOOKUP(B3536,criteria!$U$2:$U$174,1,0)),0,1)</f>
        <v>1</v>
      </c>
      <c r="G3536" t="s">
        <v>636</v>
      </c>
      <c r="H3536" t="s">
        <v>636</v>
      </c>
      <c r="N3536">
        <v>172572299</v>
      </c>
      <c r="O3536" t="s">
        <v>130</v>
      </c>
      <c r="V3536">
        <v>26527184</v>
      </c>
      <c r="Y3536">
        <v>16707</v>
      </c>
      <c r="Z3536">
        <v>5139056</v>
      </c>
      <c r="AA3536">
        <v>30266888</v>
      </c>
      <c r="AB3536">
        <v>59566</v>
      </c>
      <c r="AC3536">
        <v>2167631</v>
      </c>
      <c r="AF3536">
        <v>77105872</v>
      </c>
      <c r="AG3536">
        <v>28485020</v>
      </c>
      <c r="AH3536">
        <v>591068</v>
      </c>
      <c r="AI3536">
        <v>4724956</v>
      </c>
      <c r="AJ3536">
        <v>5316024</v>
      </c>
      <c r="AK3536">
        <v>6443311</v>
      </c>
      <c r="AL3536">
        <v>5904077</v>
      </c>
      <c r="AM3536">
        <v>77075816</v>
      </c>
      <c r="AN3536">
        <v>36006752</v>
      </c>
      <c r="AO3536">
        <v>11033237</v>
      </c>
      <c r="AP3536">
        <v>13205928</v>
      </c>
      <c r="AQ3536">
        <v>15189860</v>
      </c>
      <c r="AT3536">
        <v>714</v>
      </c>
      <c r="AU3536">
        <v>0.61399999999999999</v>
      </c>
    </row>
    <row r="3537" spans="1:52">
      <c r="A3537">
        <v>1997</v>
      </c>
      <c r="B3537">
        <v>216010</v>
      </c>
      <c r="C3537" t="s">
        <v>558</v>
      </c>
      <c r="D3537" t="s">
        <v>455</v>
      </c>
      <c r="E3537">
        <f t="shared" si="55"/>
        <v>0</v>
      </c>
      <c r="F3537">
        <f>IF(ISNA(VLOOKUP(B3537,criteria!$U$2:$U$174,1,0)),0,1)</f>
        <v>1</v>
      </c>
      <c r="G3537" t="s">
        <v>636</v>
      </c>
      <c r="H3537" t="s">
        <v>636</v>
      </c>
      <c r="N3537">
        <v>172572299</v>
      </c>
      <c r="O3537" t="s">
        <v>130</v>
      </c>
      <c r="V3537">
        <v>27206350</v>
      </c>
      <c r="Y3537">
        <v>30054</v>
      </c>
      <c r="Z3537">
        <v>5759041</v>
      </c>
      <c r="AA3537">
        <v>31433058</v>
      </c>
      <c r="AB3537">
        <v>51848</v>
      </c>
      <c r="AC3537">
        <v>2384830</v>
      </c>
      <c r="AF3537">
        <v>79812872</v>
      </c>
      <c r="AG3537">
        <v>29147364</v>
      </c>
      <c r="AH3537">
        <v>592319</v>
      </c>
      <c r="AI3537">
        <v>5114338</v>
      </c>
      <c r="AJ3537">
        <v>5706657</v>
      </c>
      <c r="AK3537">
        <v>6522873</v>
      </c>
      <c r="AL3537">
        <v>6128475</v>
      </c>
      <c r="AM3537">
        <v>79181424</v>
      </c>
      <c r="AN3537">
        <v>37346604</v>
      </c>
      <c r="AO3537">
        <v>11698174</v>
      </c>
      <c r="AP3537">
        <v>15045237</v>
      </c>
      <c r="AQ3537">
        <v>21857296</v>
      </c>
      <c r="AT3537">
        <v>717</v>
      </c>
      <c r="AU3537">
        <v>0.57899999999999996</v>
      </c>
      <c r="AW3537">
        <v>9.8030999999999993E-2</v>
      </c>
      <c r="AX3537">
        <v>0.57436100000000001</v>
      </c>
      <c r="AY3537">
        <v>3.2258099999999998E-2</v>
      </c>
      <c r="AZ3537">
        <v>47261</v>
      </c>
    </row>
    <row r="3538" spans="1:52">
      <c r="A3538">
        <v>1998</v>
      </c>
      <c r="B3538">
        <v>216010</v>
      </c>
      <c r="C3538" t="s">
        <v>558</v>
      </c>
      <c r="D3538" t="s">
        <v>455</v>
      </c>
      <c r="E3538">
        <f t="shared" si="55"/>
        <v>0</v>
      </c>
      <c r="F3538">
        <f>IF(ISNA(VLOOKUP(B3538,criteria!$U$2:$U$174,1,0)),0,1)</f>
        <v>1</v>
      </c>
      <c r="G3538" t="s">
        <v>636</v>
      </c>
      <c r="H3538" t="s">
        <v>636</v>
      </c>
      <c r="N3538">
        <v>172572299</v>
      </c>
      <c r="O3538" t="s">
        <v>130</v>
      </c>
      <c r="V3538">
        <v>27207908</v>
      </c>
      <c r="Y3538">
        <v>20330</v>
      </c>
      <c r="Z3538">
        <v>6740109</v>
      </c>
      <c r="AA3538">
        <v>33475042</v>
      </c>
      <c r="AB3538">
        <v>51775</v>
      </c>
      <c r="AC3538">
        <v>2380792</v>
      </c>
      <c r="AF3538">
        <v>83539200</v>
      </c>
      <c r="AG3538">
        <v>28896392</v>
      </c>
      <c r="AH3538">
        <v>393234</v>
      </c>
      <c r="AI3538">
        <v>5867634</v>
      </c>
      <c r="AJ3538">
        <v>6260868</v>
      </c>
      <c r="AK3538">
        <v>6547721</v>
      </c>
      <c r="AL3538">
        <v>6394064</v>
      </c>
      <c r="AM3538">
        <v>84324984</v>
      </c>
      <c r="AN3538">
        <v>38046440</v>
      </c>
      <c r="AO3538">
        <v>11749185</v>
      </c>
      <c r="AP3538">
        <v>21884378</v>
      </c>
      <c r="AQ3538">
        <v>31822860</v>
      </c>
      <c r="AT3538">
        <v>708</v>
      </c>
      <c r="AU3538">
        <v>0.63600000000000001</v>
      </c>
      <c r="AW3538">
        <v>8.9748999999999995E-2</v>
      </c>
      <c r="AX3538">
        <v>0.55380700000000005</v>
      </c>
      <c r="AY3538">
        <v>3.3177400000000003E-2</v>
      </c>
      <c r="AZ3538">
        <v>49053</v>
      </c>
    </row>
    <row r="3539" spans="1:52">
      <c r="A3539">
        <v>1999</v>
      </c>
      <c r="B3539">
        <v>216010</v>
      </c>
      <c r="C3539" t="s">
        <v>558</v>
      </c>
      <c r="D3539" t="s">
        <v>455</v>
      </c>
      <c r="E3539">
        <f t="shared" si="55"/>
        <v>0</v>
      </c>
      <c r="F3539">
        <f>IF(ISNA(VLOOKUP(B3539,criteria!$U$2:$U$174,1,0)),0,1)</f>
        <v>1</v>
      </c>
      <c r="G3539" t="s">
        <v>636</v>
      </c>
      <c r="H3539" t="s">
        <v>636</v>
      </c>
      <c r="N3539">
        <v>172572299</v>
      </c>
      <c r="O3539" t="s">
        <v>130</v>
      </c>
      <c r="V3539">
        <v>28077152</v>
      </c>
      <c r="Y3539">
        <v>20269</v>
      </c>
      <c r="Z3539">
        <v>7824297</v>
      </c>
      <c r="AA3539">
        <v>35789900</v>
      </c>
      <c r="AB3539">
        <v>51759</v>
      </c>
      <c r="AC3539">
        <v>2704326</v>
      </c>
      <c r="AF3539">
        <v>88773520</v>
      </c>
      <c r="AG3539">
        <v>30136844</v>
      </c>
      <c r="AH3539">
        <v>343607</v>
      </c>
      <c r="AI3539">
        <v>7587480</v>
      </c>
      <c r="AJ3539">
        <v>7931087</v>
      </c>
      <c r="AK3539">
        <v>6833899</v>
      </c>
      <c r="AL3539">
        <v>6895800</v>
      </c>
      <c r="AM3539">
        <v>89973128</v>
      </c>
      <c r="AN3539">
        <v>39971312</v>
      </c>
      <c r="AO3539">
        <v>12084582</v>
      </c>
      <c r="AP3539">
        <v>31822860</v>
      </c>
      <c r="AQ3539">
        <v>34148464</v>
      </c>
      <c r="AT3539">
        <v>728</v>
      </c>
      <c r="AU3539">
        <v>0.58899999999999997</v>
      </c>
      <c r="AW3539">
        <v>8.2180600000000006E-2</v>
      </c>
      <c r="AX3539">
        <v>0.53986999999999996</v>
      </c>
      <c r="AY3539">
        <v>3.17331E-2</v>
      </c>
      <c r="AZ3539">
        <v>52267</v>
      </c>
    </row>
    <row r="3540" spans="1:52">
      <c r="A3540">
        <v>2000</v>
      </c>
      <c r="B3540">
        <v>216010</v>
      </c>
      <c r="C3540" t="s">
        <v>558</v>
      </c>
      <c r="D3540" t="s">
        <v>455</v>
      </c>
      <c r="E3540">
        <f t="shared" si="55"/>
        <v>0</v>
      </c>
      <c r="F3540">
        <f>IF(ISNA(VLOOKUP(B3540,criteria!$U$2:$U$174,1,0)),0,1)</f>
        <v>1</v>
      </c>
      <c r="G3540" t="s">
        <v>636</v>
      </c>
      <c r="H3540" t="s">
        <v>636</v>
      </c>
      <c r="N3540">
        <v>172572299</v>
      </c>
      <c r="O3540" t="s">
        <v>130</v>
      </c>
      <c r="V3540">
        <v>32514894</v>
      </c>
      <c r="Y3540">
        <v>38472</v>
      </c>
      <c r="Z3540">
        <v>7605729</v>
      </c>
      <c r="AA3540">
        <v>38875672</v>
      </c>
      <c r="AB3540">
        <v>51418</v>
      </c>
      <c r="AC3540">
        <v>3066021</v>
      </c>
      <c r="AF3540">
        <v>97385712</v>
      </c>
      <c r="AG3540">
        <v>31244178</v>
      </c>
      <c r="AH3540">
        <v>477755</v>
      </c>
      <c r="AI3540">
        <v>7588070</v>
      </c>
      <c r="AJ3540">
        <v>8065825</v>
      </c>
      <c r="AK3540">
        <v>7329863</v>
      </c>
      <c r="AL3540">
        <v>7363439</v>
      </c>
      <c r="AM3540">
        <v>96953864</v>
      </c>
      <c r="AN3540">
        <v>42407768</v>
      </c>
      <c r="AO3540">
        <v>12028958</v>
      </c>
      <c r="AP3540">
        <v>34148464</v>
      </c>
      <c r="AQ3540">
        <v>33365264</v>
      </c>
      <c r="AT3540">
        <v>795</v>
      </c>
      <c r="AU3540">
        <v>0.622</v>
      </c>
      <c r="AW3540">
        <v>7.3803400000000005E-2</v>
      </c>
      <c r="AX3540">
        <v>0.53744999999999998</v>
      </c>
      <c r="AY3540">
        <v>2.8132999999999998E-2</v>
      </c>
      <c r="AZ3540">
        <v>54001</v>
      </c>
    </row>
    <row r="3541" spans="1:52">
      <c r="A3541">
        <v>2001</v>
      </c>
      <c r="B3541">
        <v>216010</v>
      </c>
      <c r="C3541" t="s">
        <v>558</v>
      </c>
      <c r="D3541" t="s">
        <v>455</v>
      </c>
      <c r="E3541">
        <f t="shared" si="55"/>
        <v>1</v>
      </c>
      <c r="F3541">
        <f>IF(ISNA(VLOOKUP(B3541,criteria!$U$2:$U$174,1,0)),0,1)</f>
        <v>1</v>
      </c>
      <c r="G3541">
        <v>0.62474833514015793</v>
      </c>
      <c r="H3541">
        <v>0.36836886465047097</v>
      </c>
      <c r="I3541">
        <v>6457</v>
      </c>
      <c r="J3541">
        <v>4034</v>
      </c>
      <c r="K3541">
        <v>1483</v>
      </c>
      <c r="L3541">
        <v>3</v>
      </c>
      <c r="M3541">
        <v>1486</v>
      </c>
      <c r="N3541">
        <v>172572299</v>
      </c>
      <c r="O3541" t="s">
        <v>130</v>
      </c>
      <c r="V3541">
        <v>35072224</v>
      </c>
      <c r="W3541">
        <v>28543904</v>
      </c>
      <c r="Y3541">
        <v>72708</v>
      </c>
      <c r="Z3541">
        <v>4704957</v>
      </c>
      <c r="AA3541">
        <v>41224084</v>
      </c>
      <c r="AC3541">
        <v>977247</v>
      </c>
      <c r="AD3541">
        <v>58147912</v>
      </c>
      <c r="AE3541">
        <v>35140504</v>
      </c>
      <c r="AF3541">
        <v>93305960</v>
      </c>
      <c r="AG3541">
        <v>37647080</v>
      </c>
      <c r="AH3541">
        <v>1932294.25</v>
      </c>
      <c r="AI3541">
        <v>3299896.25</v>
      </c>
      <c r="AJ3541">
        <v>5232190.5</v>
      </c>
      <c r="AK3541">
        <v>9923746</v>
      </c>
      <c r="AL3541">
        <v>9268139</v>
      </c>
      <c r="AM3541">
        <v>91407072</v>
      </c>
      <c r="AN3541">
        <v>41908220</v>
      </c>
      <c r="AO3541">
        <v>12340806</v>
      </c>
      <c r="AR3541">
        <v>93305960</v>
      </c>
      <c r="AS3541">
        <v>91407072</v>
      </c>
      <c r="AT3541">
        <v>768</v>
      </c>
      <c r="AU3541">
        <v>0.60399999999999998</v>
      </c>
      <c r="AW3541">
        <v>7.5104299999999999E-2</v>
      </c>
      <c r="AX3541">
        <v>0.54172500000000001</v>
      </c>
      <c r="AY3541">
        <v>2.9554899999999999E-2</v>
      </c>
      <c r="AZ3541">
        <v>55906.5</v>
      </c>
    </row>
    <row r="3542" spans="1:52">
      <c r="A3542">
        <v>2002</v>
      </c>
      <c r="B3542">
        <v>216010</v>
      </c>
      <c r="C3542" t="s">
        <v>558</v>
      </c>
      <c r="D3542" t="s">
        <v>455</v>
      </c>
      <c r="E3542">
        <f t="shared" si="55"/>
        <v>1</v>
      </c>
      <c r="F3542">
        <f>IF(ISNA(VLOOKUP(B3542,criteria!$U$2:$U$174,1,0)),0,1)</f>
        <v>1</v>
      </c>
      <c r="G3542">
        <v>0.68504073496273188</v>
      </c>
      <c r="H3542">
        <v>0.38183198380566802</v>
      </c>
      <c r="I3542">
        <v>5769</v>
      </c>
      <c r="J3542">
        <v>3952</v>
      </c>
      <c r="K3542">
        <v>1507</v>
      </c>
      <c r="L3542">
        <v>2</v>
      </c>
      <c r="M3542">
        <v>1509</v>
      </c>
      <c r="N3542" t="s">
        <v>530</v>
      </c>
      <c r="O3542" t="s">
        <v>130</v>
      </c>
      <c r="V3542">
        <v>39877828</v>
      </c>
      <c r="W3542">
        <v>33491722</v>
      </c>
      <c r="Y3542">
        <v>32926</v>
      </c>
      <c r="Z3542">
        <v>5466482</v>
      </c>
      <c r="AA3542">
        <v>39800332</v>
      </c>
      <c r="AC3542">
        <v>1110517</v>
      </c>
      <c r="AD3542">
        <v>64858584</v>
      </c>
      <c r="AE3542">
        <v>33983236</v>
      </c>
      <c r="AF3542">
        <v>99496872</v>
      </c>
      <c r="AG3542">
        <v>41870864</v>
      </c>
      <c r="AH3542">
        <v>455048.66</v>
      </c>
      <c r="AI3542">
        <v>5802223.5</v>
      </c>
      <c r="AJ3542">
        <v>6257272</v>
      </c>
      <c r="AK3542">
        <v>10161695</v>
      </c>
      <c r="AL3542">
        <v>8832741</v>
      </c>
      <c r="AM3542">
        <v>96901776</v>
      </c>
      <c r="AN3542">
        <v>43394300</v>
      </c>
      <c r="AO3542">
        <v>15188933</v>
      </c>
      <c r="AR3542">
        <v>99496872</v>
      </c>
      <c r="AS3542">
        <v>96901776</v>
      </c>
      <c r="AT3542">
        <v>782</v>
      </c>
      <c r="AU3542">
        <v>0.60499999999999998</v>
      </c>
      <c r="AW3542">
        <v>8.4757399999999997E-2</v>
      </c>
      <c r="AX3542">
        <v>0.55160600000000004</v>
      </c>
      <c r="AY3542">
        <v>2.90499E-2</v>
      </c>
      <c r="AZ3542">
        <v>56838</v>
      </c>
    </row>
    <row r="3543" spans="1:52">
      <c r="A3543">
        <v>2003</v>
      </c>
      <c r="B3543">
        <v>216010</v>
      </c>
      <c r="C3543" t="s">
        <v>558</v>
      </c>
      <c r="D3543" t="s">
        <v>455</v>
      </c>
      <c r="E3543">
        <f t="shared" si="55"/>
        <v>1</v>
      </c>
      <c r="F3543">
        <f>IF(ISNA(VLOOKUP(B3543,criteria!$U$2:$U$174,1,0)),0,1)</f>
        <v>1</v>
      </c>
      <c r="G3543">
        <v>0.68504073496273188</v>
      </c>
      <c r="H3543">
        <v>0.38183198380566802</v>
      </c>
      <c r="I3543">
        <v>5769</v>
      </c>
      <c r="J3543">
        <v>3952</v>
      </c>
      <c r="K3543">
        <v>1507</v>
      </c>
      <c r="L3543">
        <v>2</v>
      </c>
      <c r="M3543">
        <v>1509</v>
      </c>
      <c r="V3543">
        <v>43022084</v>
      </c>
      <c r="W3543">
        <v>36638152</v>
      </c>
      <c r="Y3543">
        <v>20164</v>
      </c>
      <c r="Z3543">
        <v>6149239</v>
      </c>
      <c r="AA3543">
        <v>36710480</v>
      </c>
      <c r="AC3543">
        <v>1080721</v>
      </c>
      <c r="AD3543">
        <v>68340744</v>
      </c>
      <c r="AE3543">
        <v>31487280</v>
      </c>
      <c r="AF3543">
        <v>103598784</v>
      </c>
      <c r="AG3543">
        <v>42422556</v>
      </c>
      <c r="AH3543">
        <v>552008.93999999994</v>
      </c>
      <c r="AI3543">
        <v>4586030</v>
      </c>
      <c r="AJ3543">
        <v>5138039</v>
      </c>
      <c r="AK3543">
        <v>10147642</v>
      </c>
      <c r="AL3543">
        <v>9780783</v>
      </c>
      <c r="AM3543">
        <v>99540736</v>
      </c>
      <c r="AN3543">
        <v>43746856</v>
      </c>
      <c r="AO3543">
        <v>17722492</v>
      </c>
      <c r="AP3543">
        <v>13459465</v>
      </c>
      <c r="AQ3543">
        <v>15681065</v>
      </c>
      <c r="AR3543">
        <v>103598784</v>
      </c>
      <c r="AS3543">
        <v>99540736</v>
      </c>
      <c r="AT3543">
        <v>717</v>
      </c>
      <c r="AU3543">
        <v>0.59199999999999997</v>
      </c>
      <c r="AW3543">
        <v>8.7919499999999998E-2</v>
      </c>
      <c r="AX3543">
        <v>0.53657699999999997</v>
      </c>
      <c r="AY3543">
        <v>3.1879200000000003E-2</v>
      </c>
      <c r="AZ3543">
        <v>56957.5</v>
      </c>
    </row>
    <row r="3544" spans="1:52">
      <c r="A3544">
        <v>2004</v>
      </c>
      <c r="B3544">
        <v>216010</v>
      </c>
      <c r="C3544" t="s">
        <v>558</v>
      </c>
      <c r="D3544" t="s">
        <v>455</v>
      </c>
      <c r="E3544">
        <f t="shared" si="55"/>
        <v>1</v>
      </c>
      <c r="F3544">
        <f>IF(ISNA(VLOOKUP(B3544,criteria!$U$2:$U$174,1,0)),0,1)</f>
        <v>1</v>
      </c>
      <c r="G3544">
        <v>0.66791744840525324</v>
      </c>
      <c r="H3544">
        <v>0.38125638406537282</v>
      </c>
      <c r="I3544">
        <v>5863</v>
      </c>
      <c r="J3544">
        <v>3916</v>
      </c>
      <c r="K3544">
        <v>1486</v>
      </c>
      <c r="L3544">
        <v>7</v>
      </c>
      <c r="M3544">
        <v>1493</v>
      </c>
      <c r="V3544">
        <v>44614056</v>
      </c>
      <c r="W3544">
        <v>38463532</v>
      </c>
      <c r="Y3544">
        <v>59478</v>
      </c>
      <c r="Z3544">
        <v>6211377</v>
      </c>
      <c r="AA3544">
        <v>38301080</v>
      </c>
      <c r="AC3544">
        <v>1041765</v>
      </c>
      <c r="AD3544">
        <v>70620688</v>
      </c>
      <c r="AE3544">
        <v>33195720</v>
      </c>
      <c r="AF3544">
        <v>112795800</v>
      </c>
      <c r="AG3544">
        <v>42876488</v>
      </c>
      <c r="AH3544">
        <v>232484.02</v>
      </c>
      <c r="AI3544">
        <v>5197174</v>
      </c>
      <c r="AJ3544">
        <v>5429658</v>
      </c>
      <c r="AK3544">
        <v>10694924</v>
      </c>
      <c r="AL3544">
        <v>10060781</v>
      </c>
      <c r="AM3544">
        <v>102370512</v>
      </c>
      <c r="AN3544">
        <v>44060536</v>
      </c>
      <c r="AO3544">
        <v>17924526</v>
      </c>
      <c r="AP3544">
        <v>15681065</v>
      </c>
      <c r="AQ3544">
        <v>17459328</v>
      </c>
      <c r="AR3544">
        <v>112795800</v>
      </c>
      <c r="AS3544">
        <v>102370512</v>
      </c>
      <c r="AT3544">
        <v>872</v>
      </c>
      <c r="AU3544">
        <v>0.63300000000000001</v>
      </c>
      <c r="AW3544">
        <v>8.7649400000000002E-2</v>
      </c>
      <c r="AX3544">
        <v>0.52124800000000004</v>
      </c>
      <c r="AY3544">
        <v>3.12085E-2</v>
      </c>
      <c r="AZ3544">
        <v>58153</v>
      </c>
    </row>
    <row r="3545" spans="1:52">
      <c r="A3545">
        <v>2005</v>
      </c>
      <c r="B3545">
        <v>216010</v>
      </c>
      <c r="C3545" t="s">
        <v>470</v>
      </c>
      <c r="D3545" t="s">
        <v>455</v>
      </c>
      <c r="E3545">
        <f t="shared" si="55"/>
        <v>1</v>
      </c>
      <c r="F3545">
        <f>IF(ISNA(VLOOKUP(B3545,criteria!$U$2:$U$174,1,0)),0,1)</f>
        <v>1</v>
      </c>
      <c r="G3545">
        <v>0.64226006191950469</v>
      </c>
      <c r="H3545">
        <v>0.35237406604000965</v>
      </c>
      <c r="I3545">
        <v>6460</v>
      </c>
      <c r="J3545">
        <v>4149</v>
      </c>
      <c r="K3545">
        <v>1461</v>
      </c>
      <c r="L3545">
        <v>1</v>
      </c>
      <c r="M3545">
        <v>1462</v>
      </c>
      <c r="V3545">
        <v>45576440</v>
      </c>
      <c r="W3545">
        <v>38965524</v>
      </c>
      <c r="Y3545">
        <v>644831</v>
      </c>
      <c r="Z3545">
        <v>6025559</v>
      </c>
      <c r="AA3545">
        <v>40272216</v>
      </c>
      <c r="AC3545">
        <v>1519349</v>
      </c>
      <c r="AD3545">
        <v>73288672</v>
      </c>
      <c r="AE3545">
        <v>35215056</v>
      </c>
      <c r="AF3545">
        <v>110195656</v>
      </c>
      <c r="AG3545">
        <v>43851044</v>
      </c>
      <c r="AH3545">
        <v>406937.81</v>
      </c>
      <c r="AI3545">
        <v>5429954</v>
      </c>
      <c r="AJ3545">
        <v>5836892</v>
      </c>
      <c r="AK3545">
        <v>11639346</v>
      </c>
      <c r="AL3545">
        <v>10674081</v>
      </c>
      <c r="AM3545">
        <v>106145344</v>
      </c>
      <c r="AN3545">
        <v>44430636</v>
      </c>
      <c r="AO3545">
        <v>19005120</v>
      </c>
      <c r="AP3545">
        <v>17459328</v>
      </c>
      <c r="AQ3545">
        <v>19916304</v>
      </c>
      <c r="AR3545">
        <v>110195656</v>
      </c>
      <c r="AS3545">
        <v>106145344</v>
      </c>
      <c r="AT3545">
        <v>958</v>
      </c>
      <c r="AU3545">
        <v>0.63</v>
      </c>
      <c r="AW3545">
        <v>8.7093699999999996E-2</v>
      </c>
      <c r="AX3545">
        <v>0.523509</v>
      </c>
      <c r="AY3545">
        <v>2.8084600000000001E-2</v>
      </c>
      <c r="AZ3545">
        <v>59376</v>
      </c>
    </row>
    <row r="3546" spans="1:52">
      <c r="A3546">
        <v>2006</v>
      </c>
      <c r="B3546">
        <v>216010</v>
      </c>
      <c r="C3546" t="s">
        <v>470</v>
      </c>
      <c r="D3546" t="s">
        <v>455</v>
      </c>
      <c r="E3546">
        <f t="shared" si="55"/>
        <v>1</v>
      </c>
      <c r="F3546">
        <f>IF(ISNA(VLOOKUP(B3546,criteria!$U$2:$U$174,1,0)),0,1)</f>
        <v>1</v>
      </c>
      <c r="G3546">
        <v>0.65769781881865941</v>
      </c>
      <c r="H3546">
        <v>0.36383442265795207</v>
      </c>
      <c r="I3546">
        <v>6281</v>
      </c>
      <c r="J3546">
        <v>4131</v>
      </c>
      <c r="K3546">
        <v>1499</v>
      </c>
      <c r="L3546">
        <v>4</v>
      </c>
      <c r="M3546">
        <v>1503</v>
      </c>
      <c r="V3546">
        <v>46437468</v>
      </c>
      <c r="W3546">
        <v>39122508</v>
      </c>
      <c r="Y3546">
        <v>589368</v>
      </c>
      <c r="Z3546">
        <v>5876465</v>
      </c>
      <c r="AA3546">
        <v>41156684</v>
      </c>
      <c r="AC3546">
        <v>1578541</v>
      </c>
      <c r="AD3546">
        <v>75824040</v>
      </c>
      <c r="AE3546">
        <v>36188460</v>
      </c>
      <c r="AF3546">
        <v>114325384</v>
      </c>
      <c r="AG3546">
        <v>45902060</v>
      </c>
      <c r="AH3546">
        <v>449985.41</v>
      </c>
      <c r="AI3546">
        <v>5760506.5</v>
      </c>
      <c r="AJ3546">
        <v>6210492</v>
      </c>
      <c r="AK3546">
        <v>12339945</v>
      </c>
      <c r="AL3546">
        <v>11727567</v>
      </c>
      <c r="AM3546">
        <v>112288256</v>
      </c>
      <c r="AN3546">
        <v>47275580</v>
      </c>
      <c r="AO3546">
        <v>20274106</v>
      </c>
      <c r="AP3546">
        <v>19916304</v>
      </c>
      <c r="AQ3546">
        <v>24828884</v>
      </c>
      <c r="AR3546">
        <v>114325384</v>
      </c>
      <c r="AS3546">
        <v>112288256</v>
      </c>
      <c r="AT3546">
        <v>965</v>
      </c>
      <c r="AU3546">
        <v>0.65300000000000002</v>
      </c>
      <c r="AW3546">
        <v>8.77415E-2</v>
      </c>
      <c r="AX3546">
        <v>0.52043099999999998</v>
      </c>
      <c r="AY3546">
        <v>2.91416E-2</v>
      </c>
      <c r="AZ3546">
        <v>60552</v>
      </c>
    </row>
    <row r="3547" spans="1:52">
      <c r="A3547">
        <v>2007</v>
      </c>
      <c r="B3547">
        <v>216010</v>
      </c>
      <c r="C3547" t="s">
        <v>470</v>
      </c>
      <c r="D3547" t="s">
        <v>455</v>
      </c>
      <c r="E3547">
        <f t="shared" si="55"/>
        <v>1</v>
      </c>
      <c r="F3547">
        <f>IF(ISNA(VLOOKUP(B3547,criteria!$U$2:$U$174,1,0)),0,1)</f>
        <v>1</v>
      </c>
      <c r="G3547">
        <v>0.7041353983713875</v>
      </c>
      <c r="H3547">
        <v>0.34081632653061222</v>
      </c>
      <c r="I3547">
        <v>6263</v>
      </c>
      <c r="J3547">
        <v>4410</v>
      </c>
      <c r="K3547">
        <v>1496</v>
      </c>
      <c r="L3547">
        <v>7</v>
      </c>
      <c r="M3547">
        <v>1503</v>
      </c>
      <c r="N3547" t="s">
        <v>530</v>
      </c>
      <c r="O3547" t="s">
        <v>130</v>
      </c>
      <c r="P3547" t="s">
        <v>50</v>
      </c>
      <c r="Q3547" t="s">
        <v>52</v>
      </c>
      <c r="V3547">
        <v>49069784</v>
      </c>
      <c r="W3547">
        <v>41114408</v>
      </c>
      <c r="Y3547">
        <v>630936</v>
      </c>
      <c r="Z3547">
        <v>6191821</v>
      </c>
      <c r="AA3547">
        <v>43522808</v>
      </c>
      <c r="AC3547">
        <v>1938803</v>
      </c>
      <c r="AD3547">
        <v>76532784</v>
      </c>
      <c r="AE3547">
        <v>41655480</v>
      </c>
      <c r="AF3547">
        <v>120154008</v>
      </c>
      <c r="AG3547">
        <v>47058564</v>
      </c>
      <c r="AH3547">
        <v>1302794.6299999999</v>
      </c>
      <c r="AI3547">
        <v>6004583</v>
      </c>
      <c r="AJ3547">
        <v>7307377.5</v>
      </c>
      <c r="AK3547">
        <v>12836422</v>
      </c>
      <c r="AL3547">
        <v>12267534</v>
      </c>
      <c r="AM3547">
        <v>117172360</v>
      </c>
      <c r="AN3547">
        <v>49226112</v>
      </c>
      <c r="AO3547">
        <v>20641144</v>
      </c>
      <c r="AP3547">
        <v>24828884</v>
      </c>
      <c r="AQ3547">
        <v>22580724</v>
      </c>
      <c r="AR3547">
        <v>120154008</v>
      </c>
      <c r="AS3547">
        <v>117172360</v>
      </c>
      <c r="AT3547">
        <v>959</v>
      </c>
      <c r="AU3547">
        <v>0.63600000000000001</v>
      </c>
      <c r="AW3547">
        <v>8.8306200000000001E-2</v>
      </c>
      <c r="AX3547">
        <v>0.53254999999999997</v>
      </c>
      <c r="AY3547">
        <v>2.6522E-2</v>
      </c>
      <c r="AZ3547">
        <v>63022</v>
      </c>
    </row>
    <row r="3548" spans="1:52">
      <c r="A3548">
        <v>2008</v>
      </c>
      <c r="B3548">
        <v>216010</v>
      </c>
      <c r="C3548" t="s">
        <v>470</v>
      </c>
      <c r="D3548" t="s">
        <v>455</v>
      </c>
      <c r="E3548">
        <f t="shared" si="55"/>
        <v>1</v>
      </c>
      <c r="F3548">
        <f>IF(ISNA(VLOOKUP(B3548,criteria!$U$2:$U$174,1,0)),0,1)</f>
        <v>1</v>
      </c>
      <c r="G3548">
        <v>0.75405580791693705</v>
      </c>
      <c r="H3548">
        <v>0.37134251290877796</v>
      </c>
      <c r="I3548">
        <v>6164</v>
      </c>
      <c r="J3548">
        <v>4648</v>
      </c>
      <c r="K3548">
        <v>1722</v>
      </c>
      <c r="L3548">
        <v>4</v>
      </c>
      <c r="M3548">
        <v>1726</v>
      </c>
      <c r="V3548">
        <v>51933636</v>
      </c>
      <c r="W3548">
        <v>43929728</v>
      </c>
      <c r="Y3548">
        <v>886423</v>
      </c>
      <c r="Z3548">
        <v>6975027</v>
      </c>
      <c r="AA3548">
        <v>40889004</v>
      </c>
      <c r="AC3548">
        <v>2133777</v>
      </c>
      <c r="AD3548">
        <v>80191168</v>
      </c>
      <c r="AE3548">
        <v>39233700</v>
      </c>
      <c r="AF3548">
        <v>120655392</v>
      </c>
      <c r="AG3548">
        <v>49459084</v>
      </c>
      <c r="AH3548">
        <v>1055497.25</v>
      </c>
      <c r="AI3548">
        <v>6300305.5</v>
      </c>
      <c r="AJ3548">
        <v>7355803</v>
      </c>
      <c r="AK3548">
        <v>14036382</v>
      </c>
      <c r="AL3548">
        <v>12707004</v>
      </c>
      <c r="AM3548">
        <v>121921592</v>
      </c>
      <c r="AN3548">
        <v>52031620</v>
      </c>
      <c r="AO3548">
        <v>22159848</v>
      </c>
      <c r="AP3548">
        <v>22589724</v>
      </c>
      <c r="AQ3548">
        <v>17433528</v>
      </c>
      <c r="AR3548">
        <v>120655392</v>
      </c>
      <c r="AS3548">
        <v>121921592</v>
      </c>
      <c r="AT3548">
        <v>937</v>
      </c>
      <c r="AU3548">
        <v>0.63100000000000001</v>
      </c>
      <c r="AW3548">
        <v>9.0616600000000005E-2</v>
      </c>
      <c r="AX3548">
        <v>0.53592499999999998</v>
      </c>
      <c r="AY3548">
        <v>2.5737300000000001E-2</v>
      </c>
      <c r="AZ3548">
        <v>66434.5</v>
      </c>
    </row>
    <row r="3549" spans="1:52">
      <c r="A3549">
        <v>2009</v>
      </c>
      <c r="B3549">
        <v>216010</v>
      </c>
      <c r="C3549" t="s">
        <v>470</v>
      </c>
      <c r="D3549" t="s">
        <v>455</v>
      </c>
      <c r="E3549">
        <f t="shared" si="55"/>
        <v>1</v>
      </c>
      <c r="F3549">
        <f>IF(ISNA(VLOOKUP(B3549,criteria!$U$2:$U$174,1,0)),0,1)</f>
        <v>1</v>
      </c>
      <c r="G3549">
        <v>0.70820399113082044</v>
      </c>
      <c r="H3549">
        <v>0.35984136923398036</v>
      </c>
      <c r="I3549">
        <v>6765</v>
      </c>
      <c r="J3549">
        <v>4791</v>
      </c>
      <c r="K3549">
        <v>1718</v>
      </c>
      <c r="L3549">
        <v>6</v>
      </c>
      <c r="M3549">
        <v>1724</v>
      </c>
      <c r="V3549">
        <v>56859488</v>
      </c>
      <c r="W3549">
        <v>46039640</v>
      </c>
      <c r="Y3549">
        <v>928589</v>
      </c>
      <c r="Z3549">
        <v>9771747</v>
      </c>
      <c r="AA3549">
        <v>39313632</v>
      </c>
      <c r="AC3549">
        <v>6183513</v>
      </c>
      <c r="AD3549">
        <v>83856072</v>
      </c>
      <c r="AE3549">
        <v>44507996</v>
      </c>
      <c r="AF3549">
        <v>129547032</v>
      </c>
      <c r="AG3549">
        <v>53631272</v>
      </c>
      <c r="AH3549">
        <v>970372</v>
      </c>
      <c r="AI3549">
        <v>5199708</v>
      </c>
      <c r="AJ3549">
        <v>6170080</v>
      </c>
      <c r="AK3549">
        <v>14088115</v>
      </c>
      <c r="AL3549">
        <v>13721973</v>
      </c>
      <c r="AM3549">
        <v>126398880</v>
      </c>
      <c r="AN3549">
        <v>53759312</v>
      </c>
      <c r="AO3549">
        <v>24452220</v>
      </c>
      <c r="AP3549">
        <v>17433528</v>
      </c>
      <c r="AQ3549">
        <v>18604124</v>
      </c>
      <c r="AR3549">
        <v>129547032</v>
      </c>
      <c r="AS3549">
        <v>126398880</v>
      </c>
      <c r="AT3549">
        <v>880</v>
      </c>
      <c r="AU3549">
        <v>0.60399999999999998</v>
      </c>
      <c r="AW3549">
        <v>9.7983500000000001E-2</v>
      </c>
      <c r="AX3549">
        <v>0.527146</v>
      </c>
      <c r="AY3549">
        <v>2.92141E-2</v>
      </c>
      <c r="AZ3549">
        <v>66859.5</v>
      </c>
    </row>
    <row r="3550" spans="1:52">
      <c r="A3550">
        <v>2010</v>
      </c>
      <c r="B3550">
        <v>216010</v>
      </c>
      <c r="C3550" t="s">
        <v>470</v>
      </c>
      <c r="D3550" t="s">
        <v>455</v>
      </c>
      <c r="E3550">
        <f t="shared" si="55"/>
        <v>1</v>
      </c>
      <c r="F3550">
        <f>IF(ISNA(VLOOKUP(B3550,criteria!$U$2:$U$174,1,0)),0,1)</f>
        <v>1</v>
      </c>
      <c r="G3550">
        <v>0.68642970211541232</v>
      </c>
      <c r="H3550">
        <v>0.35890985324947589</v>
      </c>
      <c r="I3550">
        <v>6949</v>
      </c>
      <c r="J3550">
        <v>4770</v>
      </c>
      <c r="K3550">
        <v>1708</v>
      </c>
      <c r="L3550">
        <v>4</v>
      </c>
      <c r="M3550">
        <v>1712</v>
      </c>
      <c r="V3550">
        <v>61352028</v>
      </c>
      <c r="W3550">
        <v>49865360</v>
      </c>
      <c r="Y3550">
        <v>761042</v>
      </c>
      <c r="Z3550">
        <v>10706020</v>
      </c>
      <c r="AA3550">
        <v>38981676</v>
      </c>
      <c r="AC3550">
        <v>3647258</v>
      </c>
      <c r="AD3550">
        <v>90450200</v>
      </c>
      <c r="AE3550">
        <v>44446120</v>
      </c>
      <c r="AF3550">
        <v>135442208</v>
      </c>
      <c r="AG3550">
        <v>56037720</v>
      </c>
      <c r="AH3550">
        <v>1148842</v>
      </c>
      <c r="AI3550">
        <v>4930818</v>
      </c>
      <c r="AJ3550">
        <v>6079660</v>
      </c>
      <c r="AK3550">
        <v>13891281</v>
      </c>
      <c r="AL3550">
        <v>13389254</v>
      </c>
      <c r="AM3550">
        <v>130152080</v>
      </c>
      <c r="AN3550">
        <v>55374560</v>
      </c>
      <c r="AO3550">
        <v>25572048</v>
      </c>
      <c r="AP3550">
        <v>18604124</v>
      </c>
      <c r="AQ3550">
        <v>27895060</v>
      </c>
      <c r="AR3550">
        <v>135442208</v>
      </c>
      <c r="AS3550">
        <v>130152080</v>
      </c>
      <c r="AT3550">
        <v>890</v>
      </c>
      <c r="AU3550">
        <v>0.59499999999999997</v>
      </c>
      <c r="AW3550">
        <v>0.104417</v>
      </c>
      <c r="AX3550">
        <v>0.52820999999999996</v>
      </c>
      <c r="AY3550">
        <v>3.0890999999999998E-2</v>
      </c>
      <c r="AZ3550">
        <v>64422</v>
      </c>
    </row>
    <row r="3551" spans="1:52">
      <c r="A3551">
        <v>2011</v>
      </c>
      <c r="B3551">
        <v>216010</v>
      </c>
      <c r="C3551" t="s">
        <v>470</v>
      </c>
      <c r="D3551" t="s">
        <v>455</v>
      </c>
      <c r="E3551">
        <f t="shared" si="55"/>
        <v>1</v>
      </c>
      <c r="F3551">
        <f>IF(ISNA(VLOOKUP(B3551,criteria!$U$2:$U$174,1,0)),0,1)</f>
        <v>1</v>
      </c>
      <c r="G3551">
        <v>0.79965131483364815</v>
      </c>
      <c r="H3551">
        <v>0.3183139534883721</v>
      </c>
      <c r="I3551">
        <v>6883</v>
      </c>
      <c r="J3551">
        <v>5504</v>
      </c>
      <c r="K3551">
        <v>1746</v>
      </c>
      <c r="L3551">
        <v>6</v>
      </c>
      <c r="M3551">
        <v>1752</v>
      </c>
      <c r="T3551">
        <v>3.7999999999999999E-2</v>
      </c>
      <c r="U3551">
        <v>1783</v>
      </c>
      <c r="V3551">
        <v>66091088</v>
      </c>
      <c r="W3551">
        <v>51844688</v>
      </c>
      <c r="Y3551">
        <v>722270</v>
      </c>
      <c r="Z3551">
        <v>11052316</v>
      </c>
      <c r="AA3551">
        <v>37868896</v>
      </c>
      <c r="AC3551">
        <v>1908702</v>
      </c>
      <c r="AD3551">
        <v>97714928</v>
      </c>
      <c r="AE3551">
        <v>38363728</v>
      </c>
      <c r="AF3551">
        <v>136935920</v>
      </c>
      <c r="AG3551">
        <v>57125280</v>
      </c>
      <c r="AH3551">
        <v>916129</v>
      </c>
      <c r="AI3551">
        <v>5036196</v>
      </c>
      <c r="AJ3551">
        <v>5952325</v>
      </c>
      <c r="AK3551">
        <v>14668823</v>
      </c>
      <c r="AL3551">
        <v>13619664</v>
      </c>
      <c r="AM3551">
        <v>132854688</v>
      </c>
      <c r="AN3551">
        <v>56207984</v>
      </c>
      <c r="AO3551">
        <v>26685212</v>
      </c>
      <c r="AP3551">
        <v>27895060</v>
      </c>
      <c r="AQ3551">
        <v>27577704</v>
      </c>
      <c r="AR3551">
        <v>136935920</v>
      </c>
      <c r="AS3551">
        <v>132854688</v>
      </c>
      <c r="AT3551">
        <v>855</v>
      </c>
      <c r="AU3551">
        <v>0.57199999999999995</v>
      </c>
      <c r="AW3551">
        <v>9.4271800000000003E-2</v>
      </c>
      <c r="AX3551">
        <v>0.52350399999999997</v>
      </c>
      <c r="AY3551">
        <v>2.8512699999999998E-2</v>
      </c>
      <c r="AZ3551">
        <v>65421</v>
      </c>
    </row>
    <row r="3552" spans="1:52">
      <c r="A3552">
        <v>2012</v>
      </c>
      <c r="B3552">
        <v>216010</v>
      </c>
      <c r="C3552" t="s">
        <v>470</v>
      </c>
      <c r="D3552" t="s">
        <v>455</v>
      </c>
      <c r="E3552">
        <f t="shared" si="55"/>
        <v>1</v>
      </c>
      <c r="F3552">
        <f>IF(ISNA(VLOOKUP(B3552,criteria!$U$2:$U$174,1,0)),0,1)</f>
        <v>1</v>
      </c>
      <c r="G3552">
        <v>0.80568572321149645</v>
      </c>
      <c r="H3552">
        <v>0.28790228770841414</v>
      </c>
      <c r="I3552">
        <v>6402</v>
      </c>
      <c r="J3552">
        <v>5158</v>
      </c>
      <c r="K3552">
        <v>1480</v>
      </c>
      <c r="L3552">
        <v>5</v>
      </c>
      <c r="M3552">
        <v>1485</v>
      </c>
      <c r="N3552" t="s">
        <v>530</v>
      </c>
      <c r="O3552" t="s">
        <v>130</v>
      </c>
      <c r="P3552" t="s">
        <v>50</v>
      </c>
      <c r="Q3552" t="s">
        <v>52</v>
      </c>
      <c r="R3552">
        <v>-77.522900000000007</v>
      </c>
      <c r="S3552">
        <v>40.057400000000001</v>
      </c>
      <c r="T3552">
        <v>5.8999999999999997E-2</v>
      </c>
      <c r="U3552">
        <v>1814</v>
      </c>
      <c r="V3552">
        <v>63910396</v>
      </c>
      <c r="W3552">
        <v>50518604</v>
      </c>
      <c r="Y3552">
        <v>830980</v>
      </c>
      <c r="Z3552">
        <v>10715285</v>
      </c>
      <c r="AA3552">
        <v>37022804</v>
      </c>
      <c r="AC3552">
        <v>1766994</v>
      </c>
      <c r="AD3552">
        <v>93547416</v>
      </c>
      <c r="AE3552">
        <v>37889004</v>
      </c>
      <c r="AF3552">
        <v>132561776</v>
      </c>
      <c r="AG3552">
        <v>60287604</v>
      </c>
      <c r="AH3552">
        <v>1094705</v>
      </c>
      <c r="AI3552">
        <v>5001294</v>
      </c>
      <c r="AJ3552">
        <v>6095999</v>
      </c>
      <c r="AK3552">
        <v>15530761</v>
      </c>
      <c r="AL3552">
        <v>14912189</v>
      </c>
      <c r="AM3552">
        <v>140218128</v>
      </c>
      <c r="AN3552">
        <v>57974368</v>
      </c>
      <c r="AO3552">
        <v>28790068</v>
      </c>
      <c r="AP3552">
        <v>27577704</v>
      </c>
      <c r="AQ3552">
        <v>31303040</v>
      </c>
      <c r="AR3552">
        <v>132561776</v>
      </c>
      <c r="AS3552">
        <v>140218128</v>
      </c>
      <c r="AT3552">
        <v>943</v>
      </c>
      <c r="AU3552">
        <v>0.54800000000000004</v>
      </c>
      <c r="AW3552">
        <v>8.3919900000000006E-2</v>
      </c>
      <c r="AX3552">
        <v>0.50243599999999999</v>
      </c>
      <c r="AY3552">
        <v>2.2739599999999999E-2</v>
      </c>
      <c r="AZ3552">
        <v>67365.5</v>
      </c>
    </row>
    <row r="3553" spans="1:52">
      <c r="A3553">
        <v>2013</v>
      </c>
      <c r="B3553">
        <v>216010</v>
      </c>
      <c r="C3553" t="s">
        <v>470</v>
      </c>
      <c r="D3553" t="s">
        <v>455</v>
      </c>
      <c r="E3553">
        <f t="shared" si="55"/>
        <v>1</v>
      </c>
      <c r="F3553">
        <f>IF(ISNA(VLOOKUP(B3553,criteria!$U$2:$U$174,1,0)),0,1)</f>
        <v>1</v>
      </c>
      <c r="G3553">
        <v>0.83408976298537574</v>
      </c>
      <c r="H3553">
        <v>0.30632809351068119</v>
      </c>
      <c r="I3553">
        <v>5949</v>
      </c>
      <c r="J3553">
        <v>4962</v>
      </c>
      <c r="K3553">
        <v>1514</v>
      </c>
      <c r="L3553">
        <v>6</v>
      </c>
      <c r="M3553">
        <v>1520</v>
      </c>
      <c r="T3553">
        <v>5.7000000000000002E-2</v>
      </c>
      <c r="U3553">
        <v>2024</v>
      </c>
      <c r="V3553">
        <v>64680368</v>
      </c>
      <c r="W3553">
        <v>50247608</v>
      </c>
      <c r="Y3553">
        <v>1018693</v>
      </c>
      <c r="Z3553">
        <v>10656095</v>
      </c>
      <c r="AA3553">
        <v>38218292</v>
      </c>
      <c r="AC3553">
        <v>1966409</v>
      </c>
      <c r="AD3553">
        <v>93647328</v>
      </c>
      <c r="AE3553">
        <v>38806696</v>
      </c>
      <c r="AF3553">
        <v>134106112</v>
      </c>
      <c r="AG3553">
        <v>61459872</v>
      </c>
      <c r="AH3553">
        <v>971226</v>
      </c>
      <c r="AI3553">
        <v>5561972</v>
      </c>
      <c r="AJ3553">
        <v>6533198</v>
      </c>
      <c r="AK3553">
        <v>16391796</v>
      </c>
      <c r="AL3553">
        <v>15286221</v>
      </c>
      <c r="AM3553">
        <v>143088528</v>
      </c>
      <c r="AN3553">
        <v>58626236</v>
      </c>
      <c r="AO3553">
        <v>30749630</v>
      </c>
      <c r="AP3553">
        <v>31303040</v>
      </c>
      <c r="AQ3553">
        <v>39055164</v>
      </c>
      <c r="AR3553">
        <v>134106112</v>
      </c>
      <c r="AS3553">
        <v>143088528</v>
      </c>
      <c r="AT3553">
        <v>943</v>
      </c>
      <c r="AU3553">
        <v>0.55000000000000004</v>
      </c>
      <c r="AW3553">
        <v>9.2944200000000005E-2</v>
      </c>
      <c r="AX3553">
        <v>0.49872499999999997</v>
      </c>
      <c r="AY3553">
        <v>2.23859E-2</v>
      </c>
      <c r="AZ3553">
        <v>67506</v>
      </c>
    </row>
    <row r="3554" spans="1:52">
      <c r="A3554">
        <v>2014</v>
      </c>
      <c r="B3554">
        <v>216010</v>
      </c>
      <c r="C3554" t="s">
        <v>470</v>
      </c>
      <c r="D3554" t="s">
        <v>455</v>
      </c>
      <c r="E3554">
        <f t="shared" si="55"/>
        <v>1</v>
      </c>
      <c r="F3554">
        <f>IF(ISNA(VLOOKUP(B3554,criteria!$U$2:$U$174,1,0)),0,1)</f>
        <v>1</v>
      </c>
      <c r="G3554">
        <v>0.83130242126918819</v>
      </c>
      <c r="H3554">
        <v>0.28250523510375025</v>
      </c>
      <c r="I3554">
        <v>6319</v>
      </c>
      <c r="J3554">
        <v>5253</v>
      </c>
      <c r="K3554">
        <v>1478</v>
      </c>
      <c r="L3554">
        <v>6</v>
      </c>
      <c r="M3554">
        <v>1484</v>
      </c>
      <c r="T3554">
        <v>5.3999999999999999E-2</v>
      </c>
      <c r="U3554">
        <v>2281</v>
      </c>
      <c r="V3554">
        <v>65140360</v>
      </c>
      <c r="W3554">
        <v>50598176</v>
      </c>
      <c r="Y3554">
        <v>1187198</v>
      </c>
      <c r="Z3554">
        <v>10676221</v>
      </c>
      <c r="AA3554">
        <v>38920932</v>
      </c>
      <c r="AC3554">
        <v>1312942</v>
      </c>
      <c r="AD3554">
        <v>96057160</v>
      </c>
      <c r="AE3554">
        <v>38257336</v>
      </c>
      <c r="AF3554">
        <v>135873424</v>
      </c>
      <c r="AG3554">
        <v>60533328</v>
      </c>
      <c r="AH3554">
        <v>871905</v>
      </c>
      <c r="AI3554">
        <v>5937504</v>
      </c>
      <c r="AJ3554">
        <v>6809409</v>
      </c>
      <c r="AK3554">
        <v>16465451</v>
      </c>
      <c r="AL3554">
        <v>14920295</v>
      </c>
      <c r="AM3554">
        <v>144100384</v>
      </c>
      <c r="AN3554">
        <v>58911672</v>
      </c>
      <c r="AO3554">
        <v>31709236</v>
      </c>
      <c r="AP3554">
        <v>39055164</v>
      </c>
      <c r="AQ3554">
        <v>36223792</v>
      </c>
      <c r="AR3554">
        <v>135873424</v>
      </c>
      <c r="AS3554">
        <v>144100384</v>
      </c>
      <c r="AT3554">
        <v>948</v>
      </c>
      <c r="AU3554">
        <v>0.56699999999999995</v>
      </c>
      <c r="AW3554">
        <v>8.8830999999999993E-2</v>
      </c>
      <c r="AX3554">
        <v>0.49508099999999999</v>
      </c>
      <c r="AY3554">
        <v>1.9965299999999998E-2</v>
      </c>
      <c r="AZ3554">
        <v>68057</v>
      </c>
    </row>
    <row r="3555" spans="1:52">
      <c r="A3555">
        <v>2015</v>
      </c>
      <c r="B3555">
        <v>216010</v>
      </c>
      <c r="C3555" t="s">
        <v>470</v>
      </c>
      <c r="D3555" t="s">
        <v>455</v>
      </c>
      <c r="E3555">
        <f t="shared" si="55"/>
        <v>1</v>
      </c>
      <c r="F3555">
        <f>IF(ISNA(VLOOKUP(B3555,criteria!$U$2:$U$174,1,0)),0,1)</f>
        <v>1</v>
      </c>
      <c r="G3555">
        <v>0.89144629448253343</v>
      </c>
      <c r="H3555">
        <v>0.25453213697125071</v>
      </c>
      <c r="I3555">
        <v>6126</v>
      </c>
      <c r="J3555">
        <v>5461</v>
      </c>
      <c r="K3555">
        <v>1384</v>
      </c>
      <c r="L3555">
        <v>6</v>
      </c>
      <c r="M3555">
        <v>1390</v>
      </c>
      <c r="T3555">
        <v>5.1999999999999998E-2</v>
      </c>
      <c r="U3555">
        <v>2170</v>
      </c>
      <c r="V3555">
        <v>65407392</v>
      </c>
      <c r="W3555">
        <v>51249856</v>
      </c>
      <c r="Y3555">
        <v>1688903</v>
      </c>
      <c r="Z3555">
        <v>10073118</v>
      </c>
      <c r="AA3555">
        <v>39627400</v>
      </c>
      <c r="AC3555">
        <v>1197562</v>
      </c>
      <c r="AD3555">
        <v>92593192</v>
      </c>
      <c r="AE3555">
        <v>38294840</v>
      </c>
      <c r="AF3555">
        <v>132881176</v>
      </c>
      <c r="AG3555">
        <v>57064820</v>
      </c>
      <c r="AH3555">
        <v>835236</v>
      </c>
      <c r="AI3555">
        <v>6556307</v>
      </c>
      <c r="AJ3555">
        <v>7391543</v>
      </c>
      <c r="AK3555">
        <v>16153639</v>
      </c>
      <c r="AL3555">
        <v>15227690</v>
      </c>
      <c r="AM3555">
        <v>140196496</v>
      </c>
      <c r="AN3555">
        <v>56536248</v>
      </c>
      <c r="AO3555">
        <v>32267976</v>
      </c>
      <c r="AP3555">
        <v>36223792</v>
      </c>
      <c r="AQ3555">
        <v>34518024</v>
      </c>
      <c r="AR3555">
        <v>132881176</v>
      </c>
      <c r="AS3555">
        <v>140196496</v>
      </c>
      <c r="AT3555">
        <v>957</v>
      </c>
      <c r="AU3555">
        <v>0.56100000000000005</v>
      </c>
      <c r="AW3555">
        <v>7.6161900000000005E-2</v>
      </c>
      <c r="AX3555">
        <v>0.50134900000000004</v>
      </c>
      <c r="AY3555">
        <v>1.4992500000000001E-2</v>
      </c>
      <c r="AZ3555">
        <v>68441</v>
      </c>
    </row>
    <row r="3556" spans="1:52">
      <c r="A3556">
        <v>2016</v>
      </c>
      <c r="B3556">
        <v>216010</v>
      </c>
      <c r="C3556" t="s">
        <v>470</v>
      </c>
      <c r="D3556" t="s">
        <v>455</v>
      </c>
      <c r="E3556">
        <f t="shared" si="55"/>
        <v>1</v>
      </c>
      <c r="F3556">
        <f>IF(ISNA(VLOOKUP(B3556,criteria!$U$2:$U$174,1,0)),0,1)</f>
        <v>1</v>
      </c>
      <c r="G3556">
        <v>0.88308329022245213</v>
      </c>
      <c r="H3556">
        <v>0.26967389181800427</v>
      </c>
      <c r="I3556">
        <v>5799</v>
      </c>
      <c r="J3556">
        <v>5121</v>
      </c>
      <c r="K3556">
        <v>1378</v>
      </c>
      <c r="L3556">
        <v>3</v>
      </c>
      <c r="M3556">
        <v>1381</v>
      </c>
      <c r="T3556">
        <v>5.3999999999999999E-2</v>
      </c>
      <c r="U3556">
        <v>2145</v>
      </c>
      <c r="V3556">
        <v>70643344</v>
      </c>
      <c r="W3556">
        <v>55394456</v>
      </c>
      <c r="Y3556">
        <v>2004950</v>
      </c>
      <c r="Z3556">
        <v>10400358</v>
      </c>
      <c r="AA3556">
        <v>41742628</v>
      </c>
      <c r="AC3556">
        <v>1927467</v>
      </c>
      <c r="AD3556">
        <v>97497640</v>
      </c>
      <c r="AE3556">
        <v>40024272</v>
      </c>
      <c r="AF3556">
        <v>139960160</v>
      </c>
      <c r="AG3556">
        <v>60583960</v>
      </c>
      <c r="AH3556">
        <v>626365</v>
      </c>
      <c r="AI3556">
        <v>7717426</v>
      </c>
      <c r="AJ3556">
        <v>8343791</v>
      </c>
      <c r="AK3556">
        <v>16255214</v>
      </c>
      <c r="AL3556">
        <v>15751932</v>
      </c>
      <c r="AM3556">
        <v>144456112</v>
      </c>
      <c r="AN3556">
        <v>58823888</v>
      </c>
      <c r="AO3556">
        <v>33171402</v>
      </c>
      <c r="AP3556">
        <v>34518024</v>
      </c>
      <c r="AQ3556">
        <v>36842400</v>
      </c>
      <c r="AR3556">
        <v>139960160</v>
      </c>
      <c r="AS3556">
        <v>144456112</v>
      </c>
      <c r="AT3556">
        <v>899</v>
      </c>
      <c r="AU3556">
        <v>0.51500000000000001</v>
      </c>
      <c r="AW3556">
        <v>7.7838500000000005E-2</v>
      </c>
      <c r="AX3556">
        <v>0.52717899999999995</v>
      </c>
      <c r="AY3556">
        <v>1.5439E-2</v>
      </c>
      <c r="AZ3556">
        <v>65945</v>
      </c>
    </row>
    <row r="3557" spans="1:52">
      <c r="A3557">
        <v>2017</v>
      </c>
      <c r="B3557">
        <v>216010</v>
      </c>
      <c r="C3557" t="s">
        <v>470</v>
      </c>
      <c r="D3557" t="s">
        <v>455</v>
      </c>
      <c r="E3557">
        <f t="shared" si="55"/>
        <v>1</v>
      </c>
      <c r="F3557">
        <f>IF(ISNA(VLOOKUP(B3557,criteria!$U$2:$U$174,1,0)),0,1)</f>
        <v>1</v>
      </c>
      <c r="G3557">
        <v>0.8355250619401563</v>
      </c>
      <c r="H3557">
        <v>0.27782846715328469</v>
      </c>
      <c r="I3557">
        <v>5247</v>
      </c>
      <c r="J3557">
        <v>4384</v>
      </c>
      <c r="K3557">
        <v>1209</v>
      </c>
      <c r="L3557">
        <v>9</v>
      </c>
      <c r="M3557">
        <v>1218</v>
      </c>
      <c r="T3557">
        <v>5.5E-2</v>
      </c>
      <c r="U3557">
        <v>2185</v>
      </c>
      <c r="V3557">
        <v>68009992</v>
      </c>
      <c r="W3557">
        <v>52141408</v>
      </c>
      <c r="Y3557">
        <v>1599399</v>
      </c>
      <c r="Z3557">
        <v>11248943</v>
      </c>
      <c r="AA3557">
        <v>40682340</v>
      </c>
      <c r="AC3557">
        <v>2290822</v>
      </c>
      <c r="AD3557">
        <v>90913200</v>
      </c>
      <c r="AE3557">
        <v>41095040</v>
      </c>
      <c r="AF3557">
        <v>133762912</v>
      </c>
      <c r="AG3557">
        <v>51334484</v>
      </c>
      <c r="AH3557">
        <v>839160</v>
      </c>
      <c r="AI3557">
        <v>7459352</v>
      </c>
      <c r="AJ3557">
        <v>8298512</v>
      </c>
      <c r="AK3557">
        <v>15623468</v>
      </c>
      <c r="AL3557">
        <v>14985304</v>
      </c>
      <c r="AM3557">
        <v>139434624</v>
      </c>
      <c r="AN3557">
        <v>60268300</v>
      </c>
      <c r="AO3557">
        <v>28149904</v>
      </c>
      <c r="AP3557">
        <v>38090576</v>
      </c>
      <c r="AQ3557">
        <v>43526224</v>
      </c>
      <c r="AR3557">
        <v>133762912</v>
      </c>
      <c r="AS3557">
        <v>139434624</v>
      </c>
    </row>
    <row r="3558" spans="1:52">
      <c r="A3558">
        <v>1990</v>
      </c>
      <c r="B3558">
        <v>216038</v>
      </c>
      <c r="C3558" t="s">
        <v>559</v>
      </c>
      <c r="D3558" t="s">
        <v>455</v>
      </c>
      <c r="E3558">
        <f t="shared" si="55"/>
        <v>0</v>
      </c>
      <c r="F3558">
        <f>IF(ISNA(VLOOKUP(B3558,criteria!$U$2:$U$174,1,0)),0,1)</f>
        <v>1</v>
      </c>
      <c r="G3558" t="s">
        <v>636</v>
      </c>
      <c r="H3558" t="s">
        <v>636</v>
      </c>
      <c r="N3558">
        <v>16057</v>
      </c>
      <c r="O3558" t="s">
        <v>130</v>
      </c>
      <c r="V3558">
        <v>20461218</v>
      </c>
      <c r="Y3558">
        <v>650196</v>
      </c>
      <c r="Z3558">
        <v>3879718</v>
      </c>
      <c r="AA3558">
        <v>29705418</v>
      </c>
      <c r="AB3558">
        <v>64038</v>
      </c>
      <c r="AC3558">
        <v>2742982</v>
      </c>
      <c r="AF3558">
        <v>67127984</v>
      </c>
      <c r="AG3558">
        <v>25396012</v>
      </c>
      <c r="AH3558">
        <v>67087</v>
      </c>
      <c r="AI3558">
        <v>873686</v>
      </c>
      <c r="AJ3558">
        <v>940773</v>
      </c>
      <c r="AK3558">
        <v>4974496</v>
      </c>
      <c r="AL3558">
        <v>3977994</v>
      </c>
      <c r="AM3558">
        <v>66048384</v>
      </c>
      <c r="AN3558">
        <v>30396550</v>
      </c>
      <c r="AO3558">
        <v>9615276</v>
      </c>
    </row>
    <row r="3559" spans="1:52">
      <c r="A3559">
        <v>1991</v>
      </c>
      <c r="B3559">
        <v>216038</v>
      </c>
      <c r="C3559" t="s">
        <v>559</v>
      </c>
      <c r="D3559" t="s">
        <v>455</v>
      </c>
      <c r="E3559">
        <f t="shared" si="55"/>
        <v>0</v>
      </c>
      <c r="F3559">
        <f>IF(ISNA(VLOOKUP(B3559,criteria!$U$2:$U$174,1,0)),0,1)</f>
        <v>1</v>
      </c>
      <c r="G3559" t="s">
        <v>636</v>
      </c>
      <c r="H3559" t="s">
        <v>636</v>
      </c>
      <c r="N3559">
        <v>16057</v>
      </c>
      <c r="O3559" t="s">
        <v>130</v>
      </c>
      <c r="V3559">
        <v>23414548</v>
      </c>
      <c r="Y3559">
        <v>728543</v>
      </c>
      <c r="Z3559">
        <v>4339968</v>
      </c>
      <c r="AA3559">
        <v>31936096</v>
      </c>
      <c r="AB3559">
        <v>51505</v>
      </c>
      <c r="AC3559">
        <v>2855873</v>
      </c>
      <c r="AF3559">
        <v>73672320</v>
      </c>
      <c r="AG3559">
        <v>27176714</v>
      </c>
      <c r="AH3559">
        <v>55993</v>
      </c>
      <c r="AI3559">
        <v>904716</v>
      </c>
      <c r="AJ3559">
        <v>960709</v>
      </c>
      <c r="AK3559">
        <v>5533631</v>
      </c>
      <c r="AL3559">
        <v>4300974</v>
      </c>
      <c r="AM3559">
        <v>73297248</v>
      </c>
      <c r="AN3559">
        <v>32119402</v>
      </c>
      <c r="AO3559">
        <v>11243914</v>
      </c>
    </row>
    <row r="3560" spans="1:52">
      <c r="A3560">
        <v>1992</v>
      </c>
      <c r="B3560">
        <v>216038</v>
      </c>
      <c r="C3560" t="s">
        <v>559</v>
      </c>
      <c r="D3560" t="s">
        <v>455</v>
      </c>
      <c r="E3560">
        <f t="shared" si="55"/>
        <v>0</v>
      </c>
      <c r="F3560">
        <f>IF(ISNA(VLOOKUP(B3560,criteria!$U$2:$U$174,1,0)),0,1)</f>
        <v>1</v>
      </c>
      <c r="G3560" t="s">
        <v>636</v>
      </c>
      <c r="H3560" t="s">
        <v>636</v>
      </c>
      <c r="N3560">
        <v>16057</v>
      </c>
      <c r="O3560" t="s">
        <v>130</v>
      </c>
      <c r="V3560">
        <v>25955616</v>
      </c>
      <c r="Y3560">
        <v>739008</v>
      </c>
      <c r="Z3560">
        <v>4439258</v>
      </c>
      <c r="AA3560">
        <v>31456690</v>
      </c>
      <c r="AB3560">
        <v>38462</v>
      </c>
      <c r="AC3560">
        <v>2430622</v>
      </c>
      <c r="AF3560">
        <v>74916224</v>
      </c>
      <c r="AG3560">
        <v>28833528</v>
      </c>
      <c r="AH3560">
        <v>167341</v>
      </c>
      <c r="AI3560">
        <v>978204</v>
      </c>
      <c r="AJ3560">
        <v>1145545</v>
      </c>
      <c r="AK3560">
        <v>6163781</v>
      </c>
      <c r="AL3560">
        <v>4729086</v>
      </c>
      <c r="AM3560">
        <v>75057296</v>
      </c>
      <c r="AN3560">
        <v>34057592</v>
      </c>
      <c r="AO3560">
        <v>12031826</v>
      </c>
    </row>
    <row r="3561" spans="1:52">
      <c r="A3561">
        <v>1993</v>
      </c>
      <c r="B3561">
        <v>216038</v>
      </c>
      <c r="C3561" t="s">
        <v>559</v>
      </c>
      <c r="D3561" t="s">
        <v>455</v>
      </c>
      <c r="E3561">
        <f t="shared" si="55"/>
        <v>0</v>
      </c>
      <c r="F3561">
        <f>IF(ISNA(VLOOKUP(B3561,criteria!$U$2:$U$174,1,0)),0,1)</f>
        <v>1</v>
      </c>
      <c r="G3561" t="s">
        <v>636</v>
      </c>
      <c r="H3561" t="s">
        <v>636</v>
      </c>
      <c r="N3561">
        <v>16057</v>
      </c>
      <c r="O3561" t="s">
        <v>130</v>
      </c>
      <c r="V3561">
        <v>27930216</v>
      </c>
      <c r="Y3561">
        <v>788655</v>
      </c>
      <c r="Z3561">
        <v>4110930</v>
      </c>
      <c r="AA3561">
        <v>32905288</v>
      </c>
      <c r="AB3561">
        <v>32659</v>
      </c>
      <c r="AC3561">
        <v>3198287</v>
      </c>
      <c r="AF3561">
        <v>78976824</v>
      </c>
      <c r="AG3561">
        <v>30933088</v>
      </c>
      <c r="AH3561">
        <v>165590</v>
      </c>
      <c r="AI3561">
        <v>965263</v>
      </c>
      <c r="AJ3561">
        <v>1130853</v>
      </c>
      <c r="AK3561">
        <v>6420081</v>
      </c>
      <c r="AL3561">
        <v>5295239</v>
      </c>
      <c r="AM3561">
        <v>100389656</v>
      </c>
      <c r="AN3561">
        <v>37207516</v>
      </c>
      <c r="AO3561">
        <v>13483562</v>
      </c>
    </row>
    <row r="3562" spans="1:52">
      <c r="A3562">
        <v>1994</v>
      </c>
      <c r="B3562">
        <v>216038</v>
      </c>
      <c r="C3562" t="s">
        <v>559</v>
      </c>
      <c r="D3562" t="s">
        <v>455</v>
      </c>
      <c r="E3562">
        <f t="shared" si="55"/>
        <v>0</v>
      </c>
      <c r="F3562">
        <f>IF(ISNA(VLOOKUP(B3562,criteria!$U$2:$U$174,1,0)),0,1)</f>
        <v>1</v>
      </c>
      <c r="G3562" t="s">
        <v>636</v>
      </c>
      <c r="H3562" t="s">
        <v>636</v>
      </c>
      <c r="N3562">
        <v>16057</v>
      </c>
      <c r="O3562" t="s">
        <v>130</v>
      </c>
      <c r="V3562">
        <v>28793230</v>
      </c>
      <c r="Y3562">
        <v>708114</v>
      </c>
      <c r="Z3562">
        <v>4136686</v>
      </c>
      <c r="AA3562">
        <v>34781208</v>
      </c>
      <c r="AB3562">
        <v>111379</v>
      </c>
      <c r="AC3562">
        <v>3530984</v>
      </c>
      <c r="AF3562">
        <v>82481344</v>
      </c>
      <c r="AG3562">
        <v>31731084</v>
      </c>
      <c r="AH3562">
        <v>147856</v>
      </c>
      <c r="AI3562">
        <v>1186020</v>
      </c>
      <c r="AJ3562">
        <v>1333876</v>
      </c>
      <c r="AK3562">
        <v>6719899</v>
      </c>
      <c r="AL3562">
        <v>5490205</v>
      </c>
      <c r="AM3562">
        <v>82425816</v>
      </c>
      <c r="AN3562">
        <v>38548148</v>
      </c>
      <c r="AO3562">
        <v>13266120</v>
      </c>
    </row>
    <row r="3563" spans="1:52">
      <c r="A3563">
        <v>1995</v>
      </c>
      <c r="B3563">
        <v>216038</v>
      </c>
      <c r="C3563" t="s">
        <v>559</v>
      </c>
      <c r="D3563" t="s">
        <v>455</v>
      </c>
      <c r="E3563">
        <f t="shared" si="55"/>
        <v>0</v>
      </c>
      <c r="F3563">
        <f>IF(ISNA(VLOOKUP(B3563,criteria!$U$2:$U$174,1,0)),0,1)</f>
        <v>1</v>
      </c>
      <c r="G3563" t="s">
        <v>636</v>
      </c>
      <c r="H3563" t="s">
        <v>636</v>
      </c>
      <c r="N3563">
        <v>16057</v>
      </c>
      <c r="O3563" t="s">
        <v>130</v>
      </c>
      <c r="V3563">
        <v>28995950</v>
      </c>
      <c r="Y3563">
        <v>794503</v>
      </c>
      <c r="Z3563">
        <v>4196519</v>
      </c>
      <c r="AA3563">
        <v>36288744</v>
      </c>
      <c r="AB3563">
        <v>201722</v>
      </c>
      <c r="AC3563">
        <v>3385536</v>
      </c>
      <c r="AF3563">
        <v>84465552</v>
      </c>
      <c r="AG3563">
        <v>32776492</v>
      </c>
      <c r="AH3563">
        <v>208460</v>
      </c>
      <c r="AI3563">
        <v>1599336</v>
      </c>
      <c r="AJ3563">
        <v>1807796</v>
      </c>
      <c r="AK3563">
        <v>6606834</v>
      </c>
      <c r="AL3563">
        <v>5648123</v>
      </c>
      <c r="AM3563">
        <v>85001920</v>
      </c>
      <c r="AN3563">
        <v>39614844</v>
      </c>
      <c r="AO3563">
        <v>14071523</v>
      </c>
    </row>
    <row r="3564" spans="1:52">
      <c r="A3564">
        <v>1996</v>
      </c>
      <c r="B3564">
        <v>216038</v>
      </c>
      <c r="C3564" t="s">
        <v>559</v>
      </c>
      <c r="D3564" t="s">
        <v>455</v>
      </c>
      <c r="E3564">
        <f t="shared" si="55"/>
        <v>0</v>
      </c>
      <c r="F3564">
        <f>IF(ISNA(VLOOKUP(B3564,criteria!$U$2:$U$174,1,0)),0,1)</f>
        <v>1</v>
      </c>
      <c r="G3564" t="s">
        <v>636</v>
      </c>
      <c r="H3564" t="s">
        <v>636</v>
      </c>
      <c r="N3564">
        <v>16057</v>
      </c>
      <c r="O3564" t="s">
        <v>130</v>
      </c>
      <c r="V3564">
        <v>28414846</v>
      </c>
      <c r="Y3564">
        <v>900621</v>
      </c>
      <c r="Z3564">
        <v>4245432</v>
      </c>
      <c r="AA3564">
        <v>36467960</v>
      </c>
      <c r="AB3564">
        <v>132083</v>
      </c>
      <c r="AC3564">
        <v>2932139</v>
      </c>
      <c r="AF3564">
        <v>84537984</v>
      </c>
      <c r="AG3564">
        <v>32032590</v>
      </c>
      <c r="AH3564">
        <v>236595</v>
      </c>
      <c r="AI3564">
        <v>1507131</v>
      </c>
      <c r="AJ3564">
        <v>1743726</v>
      </c>
      <c r="AK3564">
        <v>6521486</v>
      </c>
      <c r="AL3564">
        <v>6395159</v>
      </c>
      <c r="AM3564">
        <v>82087384</v>
      </c>
      <c r="AN3564">
        <v>39574352</v>
      </c>
      <c r="AO3564">
        <v>13233643</v>
      </c>
      <c r="AP3564">
        <v>2022074</v>
      </c>
      <c r="AQ3564">
        <v>3130923</v>
      </c>
      <c r="AT3564">
        <v>599</v>
      </c>
      <c r="AU3564">
        <v>0.503</v>
      </c>
    </row>
    <row r="3565" spans="1:52">
      <c r="A3565">
        <v>1997</v>
      </c>
      <c r="B3565">
        <v>216038</v>
      </c>
      <c r="C3565" t="s">
        <v>559</v>
      </c>
      <c r="D3565" t="s">
        <v>455</v>
      </c>
      <c r="E3565">
        <f t="shared" si="55"/>
        <v>0</v>
      </c>
      <c r="F3565">
        <f>IF(ISNA(VLOOKUP(B3565,criteria!$U$2:$U$174,1,0)),0,1)</f>
        <v>1</v>
      </c>
      <c r="G3565" t="s">
        <v>636</v>
      </c>
      <c r="H3565" t="s">
        <v>636</v>
      </c>
      <c r="N3565">
        <v>16057</v>
      </c>
      <c r="O3565" t="s">
        <v>130</v>
      </c>
      <c r="V3565">
        <v>28921958</v>
      </c>
      <c r="Y3565">
        <v>1025535</v>
      </c>
      <c r="Z3565">
        <v>4640642</v>
      </c>
      <c r="AA3565">
        <v>37837440</v>
      </c>
      <c r="AB3565">
        <v>159027</v>
      </c>
      <c r="AC3565">
        <v>3320663</v>
      </c>
      <c r="AF3565">
        <v>86941056</v>
      </c>
      <c r="AG3565">
        <v>31594798</v>
      </c>
      <c r="AH3565">
        <v>247220</v>
      </c>
      <c r="AI3565">
        <v>1274548</v>
      </c>
      <c r="AJ3565">
        <v>1521768</v>
      </c>
      <c r="AK3565">
        <v>6124668</v>
      </c>
      <c r="AL3565">
        <v>6968283</v>
      </c>
      <c r="AM3565">
        <v>84223456</v>
      </c>
      <c r="AN3565">
        <v>39909928</v>
      </c>
      <c r="AO3565">
        <v>13359135</v>
      </c>
      <c r="AP3565">
        <v>3130923</v>
      </c>
      <c r="AQ3565">
        <v>8366926</v>
      </c>
      <c r="AT3565">
        <v>613</v>
      </c>
      <c r="AU3565">
        <v>0.52700000000000002</v>
      </c>
      <c r="AW3565">
        <v>0.15065799999999999</v>
      </c>
      <c r="AX3565">
        <v>0.59217699999999995</v>
      </c>
      <c r="AY3565">
        <v>5.2672299999999998E-2</v>
      </c>
      <c r="AZ3565">
        <v>38447</v>
      </c>
    </row>
    <row r="3566" spans="1:52">
      <c r="A3566">
        <v>1998</v>
      </c>
      <c r="B3566">
        <v>216038</v>
      </c>
      <c r="C3566" t="s">
        <v>559</v>
      </c>
      <c r="D3566" t="s">
        <v>455</v>
      </c>
      <c r="E3566">
        <f t="shared" si="55"/>
        <v>0</v>
      </c>
      <c r="F3566">
        <f>IF(ISNA(VLOOKUP(B3566,criteria!$U$2:$U$174,1,0)),0,1)</f>
        <v>1</v>
      </c>
      <c r="G3566" t="s">
        <v>636</v>
      </c>
      <c r="H3566" t="s">
        <v>636</v>
      </c>
      <c r="N3566">
        <v>16057</v>
      </c>
      <c r="O3566" t="s">
        <v>130</v>
      </c>
      <c r="V3566">
        <v>28961628</v>
      </c>
      <c r="Y3566">
        <v>1078603</v>
      </c>
      <c r="Z3566">
        <v>4931636</v>
      </c>
      <c r="AA3566">
        <v>38794632</v>
      </c>
      <c r="AB3566">
        <v>113758</v>
      </c>
      <c r="AC3566">
        <v>3599560</v>
      </c>
      <c r="AF3566">
        <v>88693816</v>
      </c>
      <c r="AG3566">
        <v>32112962</v>
      </c>
      <c r="AH3566">
        <v>122768</v>
      </c>
      <c r="AI3566">
        <v>1220559</v>
      </c>
      <c r="AJ3566">
        <v>1343327</v>
      </c>
      <c r="AK3566">
        <v>7737418</v>
      </c>
      <c r="AL3566">
        <v>6866796</v>
      </c>
      <c r="AM3566">
        <v>88619328</v>
      </c>
      <c r="AN3566">
        <v>40877600</v>
      </c>
      <c r="AO3566">
        <v>13536873</v>
      </c>
      <c r="AP3566">
        <v>8366926</v>
      </c>
      <c r="AQ3566">
        <v>8685199</v>
      </c>
      <c r="AT3566">
        <v>623</v>
      </c>
      <c r="AU3566">
        <v>0.503</v>
      </c>
      <c r="AW3566">
        <v>0.14622499999999999</v>
      </c>
      <c r="AX3566">
        <v>0.590055</v>
      </c>
      <c r="AY3566">
        <v>4.8618799999999997E-2</v>
      </c>
      <c r="AZ3566">
        <v>40432</v>
      </c>
    </row>
    <row r="3567" spans="1:52">
      <c r="A3567">
        <v>1999</v>
      </c>
      <c r="B3567">
        <v>216038</v>
      </c>
      <c r="C3567" t="s">
        <v>559</v>
      </c>
      <c r="D3567" t="s">
        <v>455</v>
      </c>
      <c r="E3567">
        <f t="shared" si="55"/>
        <v>0</v>
      </c>
      <c r="F3567">
        <f>IF(ISNA(VLOOKUP(B3567,criteria!$U$2:$U$174,1,0)),0,1)</f>
        <v>1</v>
      </c>
      <c r="G3567" t="s">
        <v>636</v>
      </c>
      <c r="H3567" t="s">
        <v>636</v>
      </c>
      <c r="N3567">
        <v>16057</v>
      </c>
      <c r="O3567" t="s">
        <v>130</v>
      </c>
      <c r="V3567">
        <v>30431956</v>
      </c>
      <c r="Y3567">
        <v>1166147</v>
      </c>
      <c r="Z3567">
        <v>4666037</v>
      </c>
      <c r="AA3567">
        <v>39700312</v>
      </c>
      <c r="AB3567">
        <v>80367</v>
      </c>
      <c r="AC3567">
        <v>3624910</v>
      </c>
      <c r="AF3567">
        <v>91264736</v>
      </c>
      <c r="AG3567">
        <v>32819304</v>
      </c>
      <c r="AH3567">
        <v>154254</v>
      </c>
      <c r="AI3567">
        <v>1513314</v>
      </c>
      <c r="AJ3567">
        <v>1667568</v>
      </c>
      <c r="AK3567">
        <v>8538036</v>
      </c>
      <c r="AL3567">
        <v>7027603</v>
      </c>
      <c r="AM3567">
        <v>90731304</v>
      </c>
      <c r="AN3567">
        <v>41434972</v>
      </c>
      <c r="AO3567">
        <v>14324870</v>
      </c>
      <c r="AP3567">
        <v>8685199</v>
      </c>
      <c r="AQ3567">
        <v>11149000</v>
      </c>
      <c r="AT3567">
        <v>614</v>
      </c>
      <c r="AU3567">
        <v>0.498</v>
      </c>
      <c r="AW3567">
        <v>0.13423499999999999</v>
      </c>
      <c r="AX3567">
        <v>0.58446100000000001</v>
      </c>
      <c r="AY3567">
        <v>4.6479399999999997E-2</v>
      </c>
      <c r="AZ3567">
        <v>44073</v>
      </c>
    </row>
    <row r="3568" spans="1:52">
      <c r="A3568">
        <v>2000</v>
      </c>
      <c r="B3568">
        <v>216038</v>
      </c>
      <c r="C3568" t="s">
        <v>559</v>
      </c>
      <c r="D3568" t="s">
        <v>455</v>
      </c>
      <c r="E3568">
        <f t="shared" si="55"/>
        <v>0</v>
      </c>
      <c r="F3568">
        <f>IF(ISNA(VLOOKUP(B3568,criteria!$U$2:$U$174,1,0)),0,1)</f>
        <v>1</v>
      </c>
      <c r="G3568" t="s">
        <v>636</v>
      </c>
      <c r="H3568" t="s">
        <v>636</v>
      </c>
      <c r="N3568">
        <v>16057</v>
      </c>
      <c r="O3568" t="s">
        <v>130</v>
      </c>
      <c r="V3568">
        <v>34086324</v>
      </c>
      <c r="Y3568">
        <v>1272374</v>
      </c>
      <c r="Z3568">
        <v>4708457</v>
      </c>
      <c r="AA3568">
        <v>41917772</v>
      </c>
      <c r="AB3568">
        <v>81215</v>
      </c>
      <c r="AC3568">
        <v>4379625</v>
      </c>
      <c r="AF3568">
        <v>98420696</v>
      </c>
      <c r="AG3568">
        <v>34934320</v>
      </c>
      <c r="AH3568">
        <v>154113</v>
      </c>
      <c r="AI3568">
        <v>1759987</v>
      </c>
      <c r="AJ3568">
        <v>1914100</v>
      </c>
      <c r="AK3568">
        <v>8420307</v>
      </c>
      <c r="AL3568">
        <v>7296683</v>
      </c>
      <c r="AM3568">
        <v>97426984</v>
      </c>
      <c r="AN3568">
        <v>44244792</v>
      </c>
      <c r="AO3568">
        <v>13661279</v>
      </c>
      <c r="AP3568">
        <v>11149000</v>
      </c>
      <c r="AQ3568">
        <v>11448650</v>
      </c>
      <c r="AT3568">
        <v>607</v>
      </c>
      <c r="AU3568">
        <v>0.47499999999999998</v>
      </c>
      <c r="AW3568">
        <v>0.12933900000000001</v>
      </c>
      <c r="AX3568">
        <v>0.57170900000000002</v>
      </c>
      <c r="AY3568">
        <v>4.64964E-2</v>
      </c>
      <c r="AZ3568">
        <v>46880</v>
      </c>
    </row>
    <row r="3569" spans="1:52">
      <c r="A3569">
        <v>2001</v>
      </c>
      <c r="B3569">
        <v>216038</v>
      </c>
      <c r="C3569" t="s">
        <v>559</v>
      </c>
      <c r="D3569" t="s">
        <v>455</v>
      </c>
      <c r="E3569">
        <f t="shared" si="55"/>
        <v>1</v>
      </c>
      <c r="F3569">
        <f>IF(ISNA(VLOOKUP(B3569,criteria!$U$2:$U$174,1,0)),0,1)</f>
        <v>1</v>
      </c>
      <c r="G3569">
        <v>0.80664916885389326</v>
      </c>
      <c r="H3569">
        <v>0.48083875632682577</v>
      </c>
      <c r="I3569">
        <v>3429</v>
      </c>
      <c r="J3569">
        <v>2766</v>
      </c>
      <c r="K3569">
        <v>1329</v>
      </c>
      <c r="L3569">
        <v>1</v>
      </c>
      <c r="M3569">
        <v>1330</v>
      </c>
      <c r="N3569">
        <v>16057</v>
      </c>
      <c r="O3569" t="s">
        <v>130</v>
      </c>
      <c r="V3569">
        <v>37040692</v>
      </c>
      <c r="W3569">
        <v>27000180</v>
      </c>
      <c r="Y3569">
        <v>1517181</v>
      </c>
      <c r="Z3569">
        <v>5585431</v>
      </c>
      <c r="AA3569">
        <v>41722868</v>
      </c>
      <c r="AB3569">
        <v>2250</v>
      </c>
      <c r="AC3569">
        <v>4298041</v>
      </c>
      <c r="AD3569">
        <v>54436784</v>
      </c>
      <c r="AE3569">
        <v>36928496</v>
      </c>
      <c r="AF3569">
        <v>95049728</v>
      </c>
      <c r="AG3569">
        <v>43058360</v>
      </c>
      <c r="AH3569">
        <v>208304.91</v>
      </c>
      <c r="AI3569">
        <v>2074431.88</v>
      </c>
      <c r="AJ3569">
        <v>2282736.75</v>
      </c>
      <c r="AK3569">
        <v>8246602</v>
      </c>
      <c r="AL3569">
        <v>8490495</v>
      </c>
      <c r="AM3569">
        <v>92951072</v>
      </c>
      <c r="AN3569">
        <v>43601692</v>
      </c>
      <c r="AO3569">
        <v>14073775</v>
      </c>
      <c r="AR3569">
        <v>95049728</v>
      </c>
      <c r="AS3569">
        <v>92951072</v>
      </c>
      <c r="AT3569">
        <v>586</v>
      </c>
      <c r="AU3569">
        <v>0.49</v>
      </c>
      <c r="AW3569">
        <v>0.134604</v>
      </c>
      <c r="AX3569">
        <v>0.57590699999999995</v>
      </c>
      <c r="AY3569">
        <v>5.4394600000000001E-2</v>
      </c>
      <c r="AZ3569">
        <v>48620</v>
      </c>
    </row>
    <row r="3570" spans="1:52">
      <c r="A3570">
        <v>2002</v>
      </c>
      <c r="B3570">
        <v>216038</v>
      </c>
      <c r="C3570" t="s">
        <v>559</v>
      </c>
      <c r="D3570" t="s">
        <v>455</v>
      </c>
      <c r="E3570">
        <f t="shared" si="55"/>
        <v>1</v>
      </c>
      <c r="F3570">
        <f>IF(ISNA(VLOOKUP(B3570,criteria!$U$2:$U$174,1,0)),0,1)</f>
        <v>1</v>
      </c>
      <c r="G3570">
        <v>0.4933920704845815</v>
      </c>
      <c r="H3570">
        <v>0.7547268907563025</v>
      </c>
      <c r="I3570">
        <v>3859</v>
      </c>
      <c r="J3570">
        <v>1904</v>
      </c>
      <c r="K3570">
        <v>1435</v>
      </c>
      <c r="L3570">
        <v>2</v>
      </c>
      <c r="M3570">
        <v>1437</v>
      </c>
      <c r="N3570">
        <v>16057</v>
      </c>
      <c r="O3570" t="s">
        <v>130</v>
      </c>
      <c r="V3570">
        <v>42575504</v>
      </c>
      <c r="W3570">
        <v>31695268</v>
      </c>
      <c r="Y3570">
        <v>1868202</v>
      </c>
      <c r="Z3570">
        <v>6982284</v>
      </c>
      <c r="AA3570">
        <v>40934832</v>
      </c>
      <c r="AB3570">
        <v>2530</v>
      </c>
      <c r="AC3570">
        <v>1970125</v>
      </c>
      <c r="AD3570">
        <v>62487928</v>
      </c>
      <c r="AE3570">
        <v>34761492</v>
      </c>
      <c r="AF3570">
        <v>97773392</v>
      </c>
      <c r="AG3570">
        <v>44552408</v>
      </c>
      <c r="AH3570">
        <v>196471.44</v>
      </c>
      <c r="AI3570">
        <v>3265969.5</v>
      </c>
      <c r="AJ3570">
        <v>3462441</v>
      </c>
      <c r="AK3570">
        <v>11263763</v>
      </c>
      <c r="AL3570">
        <v>9639962</v>
      </c>
      <c r="AM3570">
        <v>102479232</v>
      </c>
      <c r="AN3570">
        <v>45442968</v>
      </c>
      <c r="AO3570">
        <v>16037205</v>
      </c>
      <c r="AR3570">
        <v>97773392</v>
      </c>
      <c r="AS3570">
        <v>102479232</v>
      </c>
      <c r="AT3570">
        <v>599</v>
      </c>
      <c r="AU3570">
        <v>0.502</v>
      </c>
      <c r="AW3570">
        <v>0.13039700000000001</v>
      </c>
      <c r="AX3570">
        <v>0.56905899999999998</v>
      </c>
      <c r="AY3570">
        <v>5.3474399999999998E-2</v>
      </c>
      <c r="AZ3570">
        <v>49621</v>
      </c>
    </row>
    <row r="3571" spans="1:52">
      <c r="A3571">
        <v>2003</v>
      </c>
      <c r="B3571">
        <v>216038</v>
      </c>
      <c r="C3571" t="s">
        <v>559</v>
      </c>
      <c r="D3571" t="s">
        <v>455</v>
      </c>
      <c r="E3571">
        <f t="shared" si="55"/>
        <v>1</v>
      </c>
      <c r="F3571">
        <f>IF(ISNA(VLOOKUP(B3571,criteria!$U$2:$U$174,1,0)),0,1)</f>
        <v>1</v>
      </c>
      <c r="G3571">
        <v>0.54292343387470998</v>
      </c>
      <c r="H3571">
        <v>0.63717948717948714</v>
      </c>
      <c r="I3571">
        <v>4310</v>
      </c>
      <c r="J3571">
        <v>2340</v>
      </c>
      <c r="K3571">
        <v>1487</v>
      </c>
      <c r="L3571">
        <v>4</v>
      </c>
      <c r="M3571">
        <v>1491</v>
      </c>
      <c r="V3571">
        <v>46581736</v>
      </c>
      <c r="W3571">
        <v>35708744</v>
      </c>
      <c r="Y3571">
        <v>1978991</v>
      </c>
      <c r="Z3571">
        <v>6935864</v>
      </c>
      <c r="AA3571">
        <v>39322192</v>
      </c>
      <c r="AB3571">
        <v>2650</v>
      </c>
      <c r="AC3571">
        <v>1678427</v>
      </c>
      <c r="AD3571">
        <v>66738548</v>
      </c>
      <c r="AE3571">
        <v>32424216</v>
      </c>
      <c r="AF3571">
        <v>100693272</v>
      </c>
      <c r="AG3571">
        <v>44550400</v>
      </c>
      <c r="AH3571">
        <v>385995.63</v>
      </c>
      <c r="AI3571">
        <v>2345629.5</v>
      </c>
      <c r="AJ3571">
        <v>2731625</v>
      </c>
      <c r="AK3571">
        <v>10262915</v>
      </c>
      <c r="AL3571">
        <v>11573255</v>
      </c>
      <c r="AM3571">
        <v>107944944</v>
      </c>
      <c r="AN3571">
        <v>46485096</v>
      </c>
      <c r="AO3571">
        <v>18965508</v>
      </c>
      <c r="AP3571">
        <v>10912742</v>
      </c>
      <c r="AQ3571">
        <v>14582032</v>
      </c>
      <c r="AR3571">
        <v>100693272</v>
      </c>
      <c r="AS3571">
        <v>107944944</v>
      </c>
      <c r="AT3571">
        <v>625</v>
      </c>
      <c r="AU3571">
        <v>0.496</v>
      </c>
      <c r="AW3571">
        <v>0.124695</v>
      </c>
      <c r="AX3571">
        <v>0.54920000000000002</v>
      </c>
      <c r="AY3571">
        <v>4.9064799999999999E-2</v>
      </c>
      <c r="AZ3571">
        <v>50394</v>
      </c>
    </row>
    <row r="3572" spans="1:52">
      <c r="A3572">
        <v>2004</v>
      </c>
      <c r="B3572">
        <v>216038</v>
      </c>
      <c r="C3572" t="s">
        <v>559</v>
      </c>
      <c r="D3572" t="s">
        <v>455</v>
      </c>
      <c r="E3572">
        <f t="shared" si="55"/>
        <v>1</v>
      </c>
      <c r="F3572">
        <f>IF(ISNA(VLOOKUP(B3572,criteria!$U$2:$U$174,1,0)),0,1)</f>
        <v>1</v>
      </c>
      <c r="G3572">
        <v>0.80765661252900234</v>
      </c>
      <c r="H3572">
        <v>0.42832519390979601</v>
      </c>
      <c r="I3572">
        <v>4310</v>
      </c>
      <c r="J3572">
        <v>3481</v>
      </c>
      <c r="K3572">
        <v>1487</v>
      </c>
      <c r="L3572">
        <v>4</v>
      </c>
      <c r="M3572">
        <v>1491</v>
      </c>
      <c r="V3572">
        <v>48586052</v>
      </c>
      <c r="W3572">
        <v>37983020</v>
      </c>
      <c r="Y3572">
        <v>1910035</v>
      </c>
      <c r="Z3572">
        <v>7200795</v>
      </c>
      <c r="AA3572">
        <v>41913840</v>
      </c>
      <c r="AB3572">
        <v>2940</v>
      </c>
      <c r="AC3572">
        <v>2001528</v>
      </c>
      <c r="AD3572">
        <v>71943696</v>
      </c>
      <c r="AE3572">
        <v>33981776</v>
      </c>
      <c r="AF3572">
        <v>108508536</v>
      </c>
      <c r="AG3572">
        <v>46800796</v>
      </c>
      <c r="AH3572">
        <v>237272.75</v>
      </c>
      <c r="AI3572">
        <v>2261796.75</v>
      </c>
      <c r="AJ3572">
        <v>2499069.5</v>
      </c>
      <c r="AK3572">
        <v>10342559</v>
      </c>
      <c r="AL3572">
        <v>11763879</v>
      </c>
      <c r="AM3572">
        <v>106886504</v>
      </c>
      <c r="AN3572">
        <v>46937332</v>
      </c>
      <c r="AO3572">
        <v>18796310</v>
      </c>
      <c r="AP3572">
        <v>14582032</v>
      </c>
      <c r="AQ3572">
        <v>16473232</v>
      </c>
      <c r="AR3572">
        <v>108508536</v>
      </c>
      <c r="AS3572">
        <v>106886504</v>
      </c>
      <c r="AT3572">
        <v>674</v>
      </c>
      <c r="AU3572">
        <v>0.51800000000000002</v>
      </c>
      <c r="AW3572">
        <v>0.118561</v>
      </c>
      <c r="AX3572">
        <v>0.54931399999999997</v>
      </c>
      <c r="AY3572">
        <v>4.2454100000000002E-2</v>
      </c>
      <c r="AZ3572">
        <v>49786</v>
      </c>
    </row>
    <row r="3573" spans="1:52">
      <c r="A3573">
        <v>2005</v>
      </c>
      <c r="B3573">
        <v>216038</v>
      </c>
      <c r="C3573" t="s">
        <v>471</v>
      </c>
      <c r="D3573" t="s">
        <v>455</v>
      </c>
      <c r="E3573">
        <f t="shared" si="55"/>
        <v>1</v>
      </c>
      <c r="F3573">
        <f>IF(ISNA(VLOOKUP(B3573,criteria!$U$2:$U$174,1,0)),0,1)</f>
        <v>1</v>
      </c>
      <c r="G3573">
        <v>0.79013735645124972</v>
      </c>
      <c r="H3573">
        <v>0.4397264177828441</v>
      </c>
      <c r="I3573">
        <v>4441</v>
      </c>
      <c r="J3573">
        <v>3509</v>
      </c>
      <c r="K3573">
        <v>1540</v>
      </c>
      <c r="L3573">
        <v>3</v>
      </c>
      <c r="M3573">
        <v>1543</v>
      </c>
      <c r="V3573">
        <v>51188344</v>
      </c>
      <c r="W3573">
        <v>40223528</v>
      </c>
      <c r="Y3573">
        <v>2062115</v>
      </c>
      <c r="Z3573">
        <v>7039908</v>
      </c>
      <c r="AA3573">
        <v>46131824</v>
      </c>
      <c r="AB3573">
        <v>2235</v>
      </c>
      <c r="AC3573">
        <v>2689317</v>
      </c>
      <c r="AD3573">
        <v>75856424</v>
      </c>
      <c r="AE3573">
        <v>38227560</v>
      </c>
      <c r="AF3573">
        <v>115611224</v>
      </c>
      <c r="AG3573">
        <v>45962088</v>
      </c>
      <c r="AH3573">
        <v>250091</v>
      </c>
      <c r="AI3573">
        <v>2674029.75</v>
      </c>
      <c r="AJ3573">
        <v>2924120.75</v>
      </c>
      <c r="AK3573">
        <v>11231366</v>
      </c>
      <c r="AL3573">
        <v>11097027</v>
      </c>
      <c r="AM3573">
        <v>108752224</v>
      </c>
      <c r="AN3573">
        <v>47073344</v>
      </c>
      <c r="AO3573">
        <v>19961526</v>
      </c>
      <c r="AP3573">
        <v>16473232</v>
      </c>
      <c r="AQ3573">
        <v>17918792</v>
      </c>
      <c r="AR3573">
        <v>115611224</v>
      </c>
      <c r="AS3573">
        <v>108752224</v>
      </c>
      <c r="AT3573">
        <v>697</v>
      </c>
      <c r="AU3573">
        <v>0.51800000000000002</v>
      </c>
      <c r="AW3573">
        <v>0.109324</v>
      </c>
      <c r="AX3573">
        <v>0.54988700000000001</v>
      </c>
      <c r="AY3573">
        <v>3.3928100000000003E-2</v>
      </c>
      <c r="AZ3573">
        <v>51330</v>
      </c>
    </row>
    <row r="3574" spans="1:52">
      <c r="A3574">
        <v>2006</v>
      </c>
      <c r="B3574">
        <v>216038</v>
      </c>
      <c r="C3574" t="s">
        <v>471</v>
      </c>
      <c r="D3574" t="s">
        <v>455</v>
      </c>
      <c r="E3574">
        <f t="shared" si="55"/>
        <v>1</v>
      </c>
      <c r="F3574">
        <f>IF(ISNA(VLOOKUP(B3574,criteria!$U$2:$U$174,1,0)),0,1)</f>
        <v>1</v>
      </c>
      <c r="G3574">
        <v>0.76589924777752449</v>
      </c>
      <c r="H3574">
        <v>0.43630952380952381</v>
      </c>
      <c r="I3574">
        <v>4387</v>
      </c>
      <c r="J3574">
        <v>3360</v>
      </c>
      <c r="K3574">
        <v>1464</v>
      </c>
      <c r="L3574">
        <v>2</v>
      </c>
      <c r="M3574">
        <v>1466</v>
      </c>
      <c r="V3574">
        <v>53716360</v>
      </c>
      <c r="W3574">
        <v>41516776</v>
      </c>
      <c r="Y3574">
        <v>2382176</v>
      </c>
      <c r="Z3574">
        <v>7849010</v>
      </c>
      <c r="AA3574">
        <v>50673140</v>
      </c>
      <c r="AB3574">
        <v>18700</v>
      </c>
      <c r="AC3574">
        <v>3378852</v>
      </c>
      <c r="AD3574">
        <v>80865832</v>
      </c>
      <c r="AE3574">
        <v>42387480</v>
      </c>
      <c r="AF3574">
        <v>124801704</v>
      </c>
      <c r="AG3574">
        <v>50269712</v>
      </c>
      <c r="AH3574">
        <v>234343.39</v>
      </c>
      <c r="AI3574">
        <v>3159224.5</v>
      </c>
      <c r="AJ3574">
        <v>3393568</v>
      </c>
      <c r="AK3574">
        <v>10897832</v>
      </c>
      <c r="AL3574">
        <v>13282453</v>
      </c>
      <c r="AM3574">
        <v>119727888</v>
      </c>
      <c r="AN3574">
        <v>52408924</v>
      </c>
      <c r="AO3574">
        <v>21517074</v>
      </c>
      <c r="AP3574">
        <v>17918792</v>
      </c>
      <c r="AQ3574">
        <v>21203140</v>
      </c>
      <c r="AR3574">
        <v>124801704</v>
      </c>
      <c r="AS3574">
        <v>119727888</v>
      </c>
      <c r="AT3574">
        <v>697</v>
      </c>
      <c r="AU3574">
        <v>0.53</v>
      </c>
      <c r="AW3574">
        <v>0.118311</v>
      </c>
      <c r="AX3574">
        <v>0.54931799999999997</v>
      </c>
      <c r="AY3574">
        <v>3.5414500000000002E-2</v>
      </c>
      <c r="AZ3574">
        <v>52886.5</v>
      </c>
    </row>
    <row r="3575" spans="1:52">
      <c r="A3575">
        <v>2007</v>
      </c>
      <c r="B3575">
        <v>216038</v>
      </c>
      <c r="C3575" t="s">
        <v>471</v>
      </c>
      <c r="D3575" t="s">
        <v>455</v>
      </c>
      <c r="E3575">
        <f t="shared" si="55"/>
        <v>1</v>
      </c>
      <c r="F3575">
        <f>IF(ISNA(VLOOKUP(B3575,criteria!$U$2:$U$174,1,0)),0,1)</f>
        <v>1</v>
      </c>
      <c r="G3575">
        <v>0.7056518151815182</v>
      </c>
      <c r="H3575">
        <v>0.4185910552470038</v>
      </c>
      <c r="I3575">
        <v>4848</v>
      </c>
      <c r="J3575">
        <v>3421</v>
      </c>
      <c r="K3575">
        <v>1429</v>
      </c>
      <c r="L3575">
        <v>3</v>
      </c>
      <c r="M3575">
        <v>1432</v>
      </c>
      <c r="N3575" t="s">
        <v>531</v>
      </c>
      <c r="O3575" t="s">
        <v>130</v>
      </c>
      <c r="P3575" t="s">
        <v>50</v>
      </c>
      <c r="Q3575" t="s">
        <v>52</v>
      </c>
      <c r="V3575">
        <v>55518704</v>
      </c>
      <c r="W3575">
        <v>42488076</v>
      </c>
      <c r="Y3575">
        <v>2615011</v>
      </c>
      <c r="Z3575">
        <v>8554937</v>
      </c>
      <c r="AA3575">
        <v>52390776</v>
      </c>
      <c r="AC3575">
        <v>3229110</v>
      </c>
      <c r="AD3575">
        <v>77961896</v>
      </c>
      <c r="AE3575">
        <v>49451152</v>
      </c>
      <c r="AF3575">
        <v>128487680</v>
      </c>
      <c r="AG3575">
        <v>50524264</v>
      </c>
      <c r="AH3575">
        <v>413157.22</v>
      </c>
      <c r="AI3575">
        <v>2963211.25</v>
      </c>
      <c r="AJ3575">
        <v>3376368.5</v>
      </c>
      <c r="AK3575">
        <v>12805951</v>
      </c>
      <c r="AL3575">
        <v>13250309</v>
      </c>
      <c r="AM3575">
        <v>124462232</v>
      </c>
      <c r="AN3575">
        <v>54328468</v>
      </c>
      <c r="AO3575">
        <v>22101472</v>
      </c>
      <c r="AP3575">
        <v>21203140</v>
      </c>
      <c r="AQ3575">
        <v>19868480</v>
      </c>
      <c r="AR3575">
        <v>128487680</v>
      </c>
      <c r="AS3575">
        <v>124462232</v>
      </c>
      <c r="AT3575">
        <v>841</v>
      </c>
      <c r="AU3575">
        <v>0.59199999999999997</v>
      </c>
      <c r="AW3575">
        <v>0.12531999999999999</v>
      </c>
      <c r="AX3575">
        <v>0.54818</v>
      </c>
      <c r="AY3575">
        <v>3.8698099999999999E-2</v>
      </c>
      <c r="AZ3575">
        <v>55774.5</v>
      </c>
    </row>
    <row r="3576" spans="1:52">
      <c r="A3576">
        <v>2008</v>
      </c>
      <c r="B3576">
        <v>216038</v>
      </c>
      <c r="C3576" t="s">
        <v>471</v>
      </c>
      <c r="D3576" t="s">
        <v>455</v>
      </c>
      <c r="E3576">
        <f t="shared" si="55"/>
        <v>1</v>
      </c>
      <c r="F3576">
        <f>IF(ISNA(VLOOKUP(B3576,criteria!$U$2:$U$174,1,0)),0,1)</f>
        <v>1</v>
      </c>
      <c r="G3576">
        <v>0.70185810810810811</v>
      </c>
      <c r="H3576">
        <v>0.45367027677496991</v>
      </c>
      <c r="I3576">
        <v>4736</v>
      </c>
      <c r="J3576">
        <v>3324</v>
      </c>
      <c r="K3576">
        <v>1506</v>
      </c>
      <c r="L3576">
        <v>2</v>
      </c>
      <c r="M3576">
        <v>1508</v>
      </c>
      <c r="V3576">
        <v>59313112</v>
      </c>
      <c r="W3576">
        <v>46178456</v>
      </c>
      <c r="Y3576">
        <v>2756344</v>
      </c>
      <c r="Z3576">
        <v>8995113</v>
      </c>
      <c r="AA3576">
        <v>51490560</v>
      </c>
      <c r="AB3576">
        <v>1771</v>
      </c>
      <c r="AC3576">
        <v>4148494</v>
      </c>
      <c r="AD3576">
        <v>82103216</v>
      </c>
      <c r="AE3576">
        <v>48593608</v>
      </c>
      <c r="AF3576">
        <v>131717184</v>
      </c>
      <c r="AG3576">
        <v>54475836</v>
      </c>
      <c r="AH3576">
        <v>431130.09</v>
      </c>
      <c r="AI3576">
        <v>2986327.25</v>
      </c>
      <c r="AJ3576">
        <v>3417457.25</v>
      </c>
      <c r="AK3576">
        <v>15443735</v>
      </c>
      <c r="AL3576">
        <v>13770925</v>
      </c>
      <c r="AM3576">
        <v>133283480</v>
      </c>
      <c r="AN3576">
        <v>57177916</v>
      </c>
      <c r="AO3576">
        <v>23844210</v>
      </c>
      <c r="AP3576">
        <v>19868480</v>
      </c>
      <c r="AQ3576">
        <v>16354092</v>
      </c>
      <c r="AR3576">
        <v>131717184</v>
      </c>
      <c r="AS3576">
        <v>133283480</v>
      </c>
      <c r="AT3576">
        <v>845</v>
      </c>
      <c r="AU3576">
        <v>0.57699999999999996</v>
      </c>
      <c r="AW3576">
        <v>0.111459</v>
      </c>
      <c r="AX3576">
        <v>0.53803599999999996</v>
      </c>
      <c r="AY3576">
        <v>3.7554200000000003E-2</v>
      </c>
      <c r="AZ3576">
        <v>60207</v>
      </c>
    </row>
    <row r="3577" spans="1:52">
      <c r="A3577">
        <v>2009</v>
      </c>
      <c r="B3577">
        <v>216038</v>
      </c>
      <c r="C3577" t="s">
        <v>471</v>
      </c>
      <c r="D3577" t="s">
        <v>455</v>
      </c>
      <c r="E3577">
        <f t="shared" si="55"/>
        <v>1</v>
      </c>
      <c r="F3577">
        <f>IF(ISNA(VLOOKUP(B3577,criteria!$U$2:$U$174,1,0)),0,1)</f>
        <v>1</v>
      </c>
      <c r="G3577">
        <v>0.59404741304723996</v>
      </c>
      <c r="H3577">
        <v>0.4506262743955724</v>
      </c>
      <c r="I3577">
        <v>5779</v>
      </c>
      <c r="J3577">
        <v>3433</v>
      </c>
      <c r="K3577">
        <v>1546</v>
      </c>
      <c r="L3577">
        <v>1</v>
      </c>
      <c r="M3577">
        <v>1547</v>
      </c>
      <c r="V3577">
        <v>63476336</v>
      </c>
      <c r="W3577">
        <v>46922824</v>
      </c>
      <c r="Y3577">
        <v>3046820</v>
      </c>
      <c r="Z3577">
        <v>12527955</v>
      </c>
      <c r="AA3577">
        <v>50920432</v>
      </c>
      <c r="AB3577">
        <v>1600</v>
      </c>
      <c r="AC3577">
        <v>8829038</v>
      </c>
      <c r="AD3577">
        <v>84787400</v>
      </c>
      <c r="AE3577">
        <v>55763380</v>
      </c>
      <c r="AF3577">
        <v>140834944</v>
      </c>
      <c r="AG3577">
        <v>55578464</v>
      </c>
      <c r="AH3577">
        <v>381371</v>
      </c>
      <c r="AI3577">
        <v>3482098</v>
      </c>
      <c r="AJ3577">
        <v>3863469</v>
      </c>
      <c r="AK3577">
        <v>14004225</v>
      </c>
      <c r="AL3577">
        <v>14517092</v>
      </c>
      <c r="AM3577">
        <v>134973824</v>
      </c>
      <c r="AN3577">
        <v>59260420</v>
      </c>
      <c r="AO3577">
        <v>26400552</v>
      </c>
      <c r="AP3577">
        <v>16354092</v>
      </c>
      <c r="AQ3577">
        <v>14650279</v>
      </c>
      <c r="AR3577">
        <v>140834944</v>
      </c>
      <c r="AS3577">
        <v>134973824</v>
      </c>
      <c r="AT3577">
        <v>927</v>
      </c>
      <c r="AU3577">
        <v>0.60599999999999998</v>
      </c>
      <c r="AW3577">
        <v>0.116518</v>
      </c>
      <c r="AX3577">
        <v>0.54562500000000003</v>
      </c>
      <c r="AY3577">
        <v>3.8605500000000001E-2</v>
      </c>
      <c r="AZ3577">
        <v>61267</v>
      </c>
    </row>
    <row r="3578" spans="1:52">
      <c r="A3578">
        <v>2010</v>
      </c>
      <c r="B3578">
        <v>216038</v>
      </c>
      <c r="C3578" t="s">
        <v>471</v>
      </c>
      <c r="D3578" t="s">
        <v>455</v>
      </c>
      <c r="E3578">
        <f t="shared" si="55"/>
        <v>1</v>
      </c>
      <c r="F3578">
        <f>IF(ISNA(VLOOKUP(B3578,criteria!$U$2:$U$174,1,0)),0,1)</f>
        <v>1</v>
      </c>
      <c r="G3578">
        <v>0.6271929824561403</v>
      </c>
      <c r="H3578">
        <v>0.41554599246906937</v>
      </c>
      <c r="I3578">
        <v>5928</v>
      </c>
      <c r="J3578">
        <v>3718</v>
      </c>
      <c r="K3578">
        <v>1545</v>
      </c>
      <c r="L3578">
        <v>0</v>
      </c>
      <c r="M3578">
        <v>1545</v>
      </c>
      <c r="V3578">
        <v>68578656</v>
      </c>
      <c r="W3578">
        <v>52217420</v>
      </c>
      <c r="Y3578">
        <v>2842527</v>
      </c>
      <c r="Z3578">
        <v>12767721</v>
      </c>
      <c r="AA3578">
        <v>47581748</v>
      </c>
      <c r="AC3578">
        <v>5585789</v>
      </c>
      <c r="AD3578">
        <v>86745328</v>
      </c>
      <c r="AE3578">
        <v>53294544</v>
      </c>
      <c r="AF3578">
        <v>143004000</v>
      </c>
      <c r="AG3578">
        <v>58775912</v>
      </c>
      <c r="AH3578">
        <v>340546</v>
      </c>
      <c r="AI3578">
        <v>2471481</v>
      </c>
      <c r="AJ3578">
        <v>2812027</v>
      </c>
      <c r="AK3578">
        <v>13242342</v>
      </c>
      <c r="AL3578">
        <v>14665509</v>
      </c>
      <c r="AM3578">
        <v>138453632</v>
      </c>
      <c r="AN3578">
        <v>59442604</v>
      </c>
      <c r="AO3578">
        <v>27151774</v>
      </c>
      <c r="AP3578">
        <v>14650279</v>
      </c>
      <c r="AQ3578">
        <v>17786232</v>
      </c>
      <c r="AR3578">
        <v>143004000</v>
      </c>
      <c r="AS3578">
        <v>138453632</v>
      </c>
      <c r="AT3578">
        <v>861</v>
      </c>
      <c r="AU3578">
        <v>0.59099999999999997</v>
      </c>
      <c r="AW3578">
        <v>0.124283</v>
      </c>
      <c r="AX3578">
        <v>0.56913599999999998</v>
      </c>
      <c r="AY3578">
        <v>3.9669799999999998E-2</v>
      </c>
      <c r="AZ3578">
        <v>61989</v>
      </c>
    </row>
    <row r="3579" spans="1:52">
      <c r="A3579">
        <v>2011</v>
      </c>
      <c r="B3579">
        <v>216038</v>
      </c>
      <c r="C3579" t="s">
        <v>471</v>
      </c>
      <c r="D3579" t="s">
        <v>455</v>
      </c>
      <c r="E3579">
        <f t="shared" si="55"/>
        <v>1</v>
      </c>
      <c r="F3579">
        <f>IF(ISNA(VLOOKUP(B3579,criteria!$U$2:$U$174,1,0)),0,1)</f>
        <v>1</v>
      </c>
      <c r="G3579">
        <v>0.67057640750670244</v>
      </c>
      <c r="H3579">
        <v>0.39355322338830584</v>
      </c>
      <c r="I3579">
        <v>5968</v>
      </c>
      <c r="J3579">
        <v>4002</v>
      </c>
      <c r="K3579">
        <v>1575</v>
      </c>
      <c r="L3579">
        <v>0</v>
      </c>
      <c r="M3579">
        <v>1575</v>
      </c>
      <c r="T3579">
        <v>5.3999999999999999E-2</v>
      </c>
      <c r="U3579">
        <v>2202</v>
      </c>
      <c r="V3579">
        <v>74112624</v>
      </c>
      <c r="W3579">
        <v>56164932</v>
      </c>
      <c r="Y3579">
        <v>3691728</v>
      </c>
      <c r="Z3579">
        <v>11602946</v>
      </c>
      <c r="AA3579">
        <v>44872920</v>
      </c>
      <c r="AC3579">
        <v>1661129</v>
      </c>
      <c r="AD3579">
        <v>95059304</v>
      </c>
      <c r="AE3579">
        <v>44057904</v>
      </c>
      <c r="AF3579">
        <v>142764128</v>
      </c>
      <c r="AG3579">
        <v>58748608</v>
      </c>
      <c r="AH3579">
        <v>296468</v>
      </c>
      <c r="AI3579">
        <v>1984796</v>
      </c>
      <c r="AJ3579">
        <v>2281264</v>
      </c>
      <c r="AK3579">
        <v>12791288</v>
      </c>
      <c r="AL3579">
        <v>15773902</v>
      </c>
      <c r="AM3579">
        <v>140923536</v>
      </c>
      <c r="AN3579">
        <v>57548988</v>
      </c>
      <c r="AO3579">
        <v>27799368</v>
      </c>
      <c r="AP3579">
        <v>17786232</v>
      </c>
      <c r="AQ3579">
        <v>17480032</v>
      </c>
      <c r="AR3579">
        <v>142764128</v>
      </c>
      <c r="AS3579">
        <v>140923536</v>
      </c>
      <c r="AT3579">
        <v>877</v>
      </c>
      <c r="AU3579">
        <v>0.61899999999999999</v>
      </c>
      <c r="AW3579">
        <v>0.115635</v>
      </c>
      <c r="AX3579">
        <v>0.58748299999999998</v>
      </c>
      <c r="AY3579">
        <v>3.3736599999999999E-2</v>
      </c>
      <c r="AZ3579">
        <v>63965.5</v>
      </c>
    </row>
    <row r="3580" spans="1:52">
      <c r="A3580">
        <v>2012</v>
      </c>
      <c r="B3580">
        <v>216038</v>
      </c>
      <c r="C3580" t="s">
        <v>471</v>
      </c>
      <c r="D3580" t="s">
        <v>455</v>
      </c>
      <c r="E3580">
        <f t="shared" si="55"/>
        <v>1</v>
      </c>
      <c r="F3580">
        <f>IF(ISNA(VLOOKUP(B3580,criteria!$U$2:$U$174,1,0)),0,1)</f>
        <v>1</v>
      </c>
      <c r="G3580">
        <v>0.61436584605796196</v>
      </c>
      <c r="H3580">
        <v>0.38955110322089781</v>
      </c>
      <c r="I3580">
        <v>6418</v>
      </c>
      <c r="J3580">
        <v>3943</v>
      </c>
      <c r="K3580">
        <v>1534</v>
      </c>
      <c r="L3580">
        <v>2</v>
      </c>
      <c r="M3580">
        <v>1536</v>
      </c>
      <c r="N3580" t="s">
        <v>531</v>
      </c>
      <c r="O3580" t="s">
        <v>130</v>
      </c>
      <c r="P3580" t="s">
        <v>50</v>
      </c>
      <c r="Q3580" t="s">
        <v>52</v>
      </c>
      <c r="R3580">
        <v>-80.0518</v>
      </c>
      <c r="S3580">
        <v>41.0608</v>
      </c>
      <c r="T3580">
        <v>5.7000000000000002E-2</v>
      </c>
      <c r="U3580">
        <v>2186</v>
      </c>
      <c r="V3580">
        <v>76293624</v>
      </c>
      <c r="W3580">
        <v>58765392</v>
      </c>
      <c r="Y3580">
        <v>3836675</v>
      </c>
      <c r="Z3580">
        <v>11926621</v>
      </c>
      <c r="AA3580">
        <v>43063480</v>
      </c>
      <c r="AC3580">
        <v>672723</v>
      </c>
      <c r="AD3580">
        <v>95591664</v>
      </c>
      <c r="AE3580">
        <v>43319984</v>
      </c>
      <c r="AF3580">
        <v>140424544</v>
      </c>
      <c r="AG3580">
        <v>62174704</v>
      </c>
      <c r="AH3580">
        <v>231655</v>
      </c>
      <c r="AI3580">
        <v>1710714</v>
      </c>
      <c r="AJ3580">
        <v>1942369</v>
      </c>
      <c r="AK3580">
        <v>12539539</v>
      </c>
      <c r="AL3580">
        <v>15804085</v>
      </c>
      <c r="AM3580">
        <v>145170704</v>
      </c>
      <c r="AN3580">
        <v>59337528</v>
      </c>
      <c r="AO3580">
        <v>28942140</v>
      </c>
      <c r="AP3580">
        <v>17480032</v>
      </c>
      <c r="AQ3580">
        <v>20171948</v>
      </c>
      <c r="AR3580">
        <v>140424544</v>
      </c>
      <c r="AS3580">
        <v>145170704</v>
      </c>
      <c r="AT3580">
        <v>938</v>
      </c>
      <c r="AU3580">
        <v>0.626</v>
      </c>
      <c r="AW3580">
        <v>0.112111</v>
      </c>
      <c r="AX3580">
        <v>0.57660500000000003</v>
      </c>
      <c r="AY3580">
        <v>2.7966899999999999E-2</v>
      </c>
      <c r="AZ3580">
        <v>65522</v>
      </c>
    </row>
    <row r="3581" spans="1:52">
      <c r="A3581">
        <v>2013</v>
      </c>
      <c r="B3581">
        <v>216038</v>
      </c>
      <c r="C3581" t="s">
        <v>471</v>
      </c>
      <c r="D3581" t="s">
        <v>455</v>
      </c>
      <c r="E3581">
        <f t="shared" si="55"/>
        <v>1</v>
      </c>
      <c r="F3581">
        <f>IF(ISNA(VLOOKUP(B3581,criteria!$U$2:$U$174,1,0)),0,1)</f>
        <v>1</v>
      </c>
      <c r="G3581">
        <v>0.66977168949771693</v>
      </c>
      <c r="H3581">
        <v>0.38423779656394874</v>
      </c>
      <c r="I3581">
        <v>5475</v>
      </c>
      <c r="J3581">
        <v>3667</v>
      </c>
      <c r="K3581">
        <v>1408</v>
      </c>
      <c r="L3581">
        <v>1</v>
      </c>
      <c r="M3581">
        <v>1409</v>
      </c>
      <c r="T3581">
        <v>5.1999999999999998E-2</v>
      </c>
      <c r="U3581">
        <v>2342</v>
      </c>
      <c r="V3581">
        <v>78179096</v>
      </c>
      <c r="W3581">
        <v>60248848</v>
      </c>
      <c r="Y3581">
        <v>3633302</v>
      </c>
      <c r="Z3581">
        <v>10933522</v>
      </c>
      <c r="AA3581">
        <v>43948420</v>
      </c>
      <c r="AB3581">
        <v>208046</v>
      </c>
      <c r="AC3581">
        <v>797572</v>
      </c>
      <c r="AD3581">
        <v>97068184</v>
      </c>
      <c r="AE3581">
        <v>44249552</v>
      </c>
      <c r="AF3581">
        <v>142390304</v>
      </c>
      <c r="AG3581">
        <v>62952928</v>
      </c>
      <c r="AH3581">
        <v>159523</v>
      </c>
      <c r="AI3581">
        <v>1684044</v>
      </c>
      <c r="AJ3581">
        <v>1843567</v>
      </c>
      <c r="AK3581">
        <v>12837580</v>
      </c>
      <c r="AL3581">
        <v>16175988</v>
      </c>
      <c r="AM3581">
        <v>147712832</v>
      </c>
      <c r="AN3581">
        <v>59612376</v>
      </c>
      <c r="AO3581">
        <v>31475176</v>
      </c>
      <c r="AP3581">
        <v>20171948</v>
      </c>
      <c r="AQ3581">
        <v>25113300</v>
      </c>
      <c r="AR3581">
        <v>142390304</v>
      </c>
      <c r="AS3581">
        <v>147712832</v>
      </c>
      <c r="AT3581">
        <v>1030</v>
      </c>
      <c r="AU3581">
        <v>0.67500000000000004</v>
      </c>
      <c r="AW3581">
        <v>0.111251</v>
      </c>
      <c r="AX3581">
        <v>0.556755</v>
      </c>
      <c r="AY3581">
        <v>3.1642400000000001E-2</v>
      </c>
      <c r="AZ3581">
        <v>66762.5</v>
      </c>
    </row>
    <row r="3582" spans="1:52">
      <c r="A3582">
        <v>2014</v>
      </c>
      <c r="B3582">
        <v>216038</v>
      </c>
      <c r="C3582" t="s">
        <v>471</v>
      </c>
      <c r="D3582" t="s">
        <v>455</v>
      </c>
      <c r="E3582">
        <f t="shared" si="55"/>
        <v>1</v>
      </c>
      <c r="F3582">
        <f>IF(ISNA(VLOOKUP(B3582,criteria!$U$2:$U$174,1,0)),0,1)</f>
        <v>1</v>
      </c>
      <c r="G3582">
        <v>0.65974025974025974</v>
      </c>
      <c r="H3582">
        <v>0.4162729658792651</v>
      </c>
      <c r="I3582">
        <v>5775</v>
      </c>
      <c r="J3582">
        <v>3810</v>
      </c>
      <c r="K3582">
        <v>1586</v>
      </c>
      <c r="M3582">
        <v>1586</v>
      </c>
      <c r="T3582">
        <v>4.3999999999999997E-2</v>
      </c>
      <c r="U3582">
        <v>2417</v>
      </c>
      <c r="V3582">
        <v>81928304</v>
      </c>
      <c r="W3582">
        <v>63638456</v>
      </c>
      <c r="Y3582">
        <v>3995502</v>
      </c>
      <c r="Z3582">
        <v>11370696</v>
      </c>
      <c r="AA3582">
        <v>43957392</v>
      </c>
      <c r="AC3582">
        <v>618678</v>
      </c>
      <c r="AD3582">
        <v>101685416</v>
      </c>
      <c r="AE3582">
        <v>44243640</v>
      </c>
      <c r="AF3582">
        <v>146986624</v>
      </c>
      <c r="AG3582">
        <v>66386808</v>
      </c>
      <c r="AH3582">
        <v>177142</v>
      </c>
      <c r="AI3582">
        <v>1830411</v>
      </c>
      <c r="AJ3582">
        <v>2007553</v>
      </c>
      <c r="AK3582">
        <v>14563431</v>
      </c>
      <c r="AL3582">
        <v>17597634</v>
      </c>
      <c r="AM3582">
        <v>148779344</v>
      </c>
      <c r="AN3582">
        <v>59782224</v>
      </c>
      <c r="AO3582">
        <v>31111160</v>
      </c>
      <c r="AP3582">
        <v>25113300</v>
      </c>
      <c r="AQ3582">
        <v>26435202</v>
      </c>
      <c r="AR3582">
        <v>146986624</v>
      </c>
      <c r="AS3582">
        <v>148779344</v>
      </c>
      <c r="AT3582">
        <v>1043</v>
      </c>
      <c r="AU3582">
        <v>0.68</v>
      </c>
      <c r="AW3582">
        <v>9.9876999999999994E-2</v>
      </c>
      <c r="AX3582">
        <v>0.56039399999999995</v>
      </c>
      <c r="AY3582">
        <v>3.3456300000000001E-2</v>
      </c>
      <c r="AZ3582">
        <v>67804</v>
      </c>
    </row>
    <row r="3583" spans="1:52">
      <c r="A3583">
        <v>2015</v>
      </c>
      <c r="B3583">
        <v>216038</v>
      </c>
      <c r="C3583" t="s">
        <v>471</v>
      </c>
      <c r="D3583" t="s">
        <v>455</v>
      </c>
      <c r="E3583">
        <f t="shared" si="55"/>
        <v>1</v>
      </c>
      <c r="F3583">
        <f>IF(ISNA(VLOOKUP(B3583,criteria!$U$2:$U$174,1,0)),0,1)</f>
        <v>1</v>
      </c>
      <c r="G3583">
        <v>0.6836187510811278</v>
      </c>
      <c r="H3583">
        <v>0.38537449392712553</v>
      </c>
      <c r="I3583">
        <v>5781</v>
      </c>
      <c r="J3583">
        <v>3952</v>
      </c>
      <c r="K3583">
        <v>1522</v>
      </c>
      <c r="L3583">
        <v>1</v>
      </c>
      <c r="M3583">
        <v>1523</v>
      </c>
      <c r="T3583">
        <v>4.9000000000000002E-2</v>
      </c>
      <c r="U3583">
        <v>2465</v>
      </c>
      <c r="V3583">
        <v>86257192</v>
      </c>
      <c r="W3583">
        <v>67354408</v>
      </c>
      <c r="Y3583">
        <v>4394926</v>
      </c>
      <c r="Z3583">
        <v>11096595</v>
      </c>
      <c r="AA3583">
        <v>46510020</v>
      </c>
      <c r="AC3583">
        <v>1320053</v>
      </c>
      <c r="AD3583">
        <v>107109696</v>
      </c>
      <c r="AE3583">
        <v>46692824</v>
      </c>
      <c r="AF3583">
        <v>155015248</v>
      </c>
      <c r="AG3583">
        <v>68172144</v>
      </c>
      <c r="AH3583">
        <v>182639</v>
      </c>
      <c r="AI3583">
        <v>1985225</v>
      </c>
      <c r="AJ3583">
        <v>2167864</v>
      </c>
      <c r="AK3583">
        <v>17516570</v>
      </c>
      <c r="AL3583">
        <v>17890828</v>
      </c>
      <c r="AM3583">
        <v>155217680</v>
      </c>
      <c r="AN3583">
        <v>60872460</v>
      </c>
      <c r="AO3583">
        <v>33711904</v>
      </c>
      <c r="AP3583">
        <v>26435202</v>
      </c>
      <c r="AQ3583">
        <v>25111758</v>
      </c>
      <c r="AR3583">
        <v>155015248</v>
      </c>
      <c r="AS3583">
        <v>155217680</v>
      </c>
      <c r="AT3583">
        <v>1067</v>
      </c>
      <c r="AU3583">
        <v>0.68300000000000005</v>
      </c>
      <c r="AW3583">
        <v>9.1254799999999997E-2</v>
      </c>
      <c r="AX3583">
        <v>0.56882100000000002</v>
      </c>
      <c r="AY3583">
        <v>2.7122899999999998E-2</v>
      </c>
      <c r="AZ3583">
        <v>70209</v>
      </c>
    </row>
    <row r="3584" spans="1:52">
      <c r="A3584">
        <v>2016</v>
      </c>
      <c r="B3584">
        <v>216038</v>
      </c>
      <c r="C3584" t="s">
        <v>471</v>
      </c>
      <c r="D3584" t="s">
        <v>455</v>
      </c>
      <c r="E3584">
        <f t="shared" si="55"/>
        <v>1</v>
      </c>
      <c r="F3584">
        <f>IF(ISNA(VLOOKUP(B3584,criteria!$U$2:$U$174,1,0)),0,1)</f>
        <v>1</v>
      </c>
      <c r="G3584">
        <v>0.69485481406011207</v>
      </c>
      <c r="H3584">
        <v>0.38220918866080156</v>
      </c>
      <c r="I3584">
        <v>5889</v>
      </c>
      <c r="J3584">
        <v>4092</v>
      </c>
      <c r="K3584">
        <v>1564</v>
      </c>
      <c r="L3584">
        <v>0</v>
      </c>
      <c r="M3584">
        <v>1564</v>
      </c>
      <c r="T3584">
        <v>5.3999999999999999E-2</v>
      </c>
      <c r="U3584">
        <v>2495</v>
      </c>
      <c r="V3584">
        <v>92029800</v>
      </c>
      <c r="W3584">
        <v>71970064</v>
      </c>
      <c r="Y3584">
        <v>4899114</v>
      </c>
      <c r="Z3584">
        <v>11348357</v>
      </c>
      <c r="AA3584">
        <v>49391864</v>
      </c>
      <c r="AC3584">
        <v>2044127</v>
      </c>
      <c r="AD3584">
        <v>113242248</v>
      </c>
      <c r="AE3584">
        <v>48973332</v>
      </c>
      <c r="AF3584">
        <v>163803168</v>
      </c>
      <c r="AG3584">
        <v>77267760</v>
      </c>
      <c r="AH3584">
        <v>205973</v>
      </c>
      <c r="AI3584">
        <v>2317203</v>
      </c>
      <c r="AJ3584">
        <v>2523176</v>
      </c>
      <c r="AK3584">
        <v>16033281</v>
      </c>
      <c r="AL3584">
        <v>18932200</v>
      </c>
      <c r="AM3584">
        <v>167663152</v>
      </c>
      <c r="AN3584">
        <v>64731528</v>
      </c>
      <c r="AO3584">
        <v>38587328</v>
      </c>
      <c r="AP3584">
        <v>25111758</v>
      </c>
      <c r="AQ3584">
        <v>30558628</v>
      </c>
      <c r="AR3584">
        <v>163803168</v>
      </c>
      <c r="AS3584">
        <v>167663152</v>
      </c>
      <c r="AT3584">
        <v>1004</v>
      </c>
      <c r="AU3584">
        <v>0.66100000000000003</v>
      </c>
      <c r="AW3584">
        <v>8.7914999999999993E-2</v>
      </c>
      <c r="AX3584">
        <v>0.56972100000000003</v>
      </c>
      <c r="AY3584">
        <v>2.2045200000000001E-2</v>
      </c>
      <c r="AZ3584">
        <v>70320</v>
      </c>
    </row>
    <row r="3585" spans="1:52">
      <c r="A3585">
        <v>2017</v>
      </c>
      <c r="B3585">
        <v>216038</v>
      </c>
      <c r="C3585" t="s">
        <v>471</v>
      </c>
      <c r="D3585" t="s">
        <v>455</v>
      </c>
      <c r="E3585">
        <f t="shared" si="55"/>
        <v>1</v>
      </c>
      <c r="F3585">
        <f>IF(ISNA(VLOOKUP(B3585,criteria!$U$2:$U$174,1,0)),0,1)</f>
        <v>1</v>
      </c>
      <c r="G3585">
        <v>0.71487320082248118</v>
      </c>
      <c r="H3585">
        <v>0.38279002876318313</v>
      </c>
      <c r="I3585">
        <v>5836</v>
      </c>
      <c r="J3585">
        <v>4172</v>
      </c>
      <c r="K3585">
        <v>1596</v>
      </c>
      <c r="L3585">
        <v>1</v>
      </c>
      <c r="M3585">
        <v>1597</v>
      </c>
      <c r="T3585">
        <v>0.05</v>
      </c>
      <c r="U3585">
        <v>2497</v>
      </c>
      <c r="V3585">
        <v>95786800</v>
      </c>
      <c r="W3585">
        <v>74179224</v>
      </c>
      <c r="Y3585">
        <v>4644167</v>
      </c>
      <c r="Z3585">
        <v>12675271</v>
      </c>
      <c r="AA3585">
        <v>50487384</v>
      </c>
      <c r="AC3585">
        <v>1957465</v>
      </c>
      <c r="AD3585">
        <v>115321824</v>
      </c>
      <c r="AE3585">
        <v>52481088</v>
      </c>
      <c r="AF3585">
        <v>169282160</v>
      </c>
      <c r="AG3585">
        <v>65457832</v>
      </c>
      <c r="AH3585">
        <v>250183</v>
      </c>
      <c r="AI3585">
        <v>1811247</v>
      </c>
      <c r="AJ3585">
        <v>2061430</v>
      </c>
      <c r="AK3585">
        <v>15240793</v>
      </c>
      <c r="AL3585">
        <v>17113472</v>
      </c>
      <c r="AM3585">
        <v>174097136</v>
      </c>
      <c r="AN3585">
        <v>66703528</v>
      </c>
      <c r="AO3585">
        <v>39429412</v>
      </c>
      <c r="AP3585">
        <v>30558628</v>
      </c>
      <c r="AQ3585">
        <v>33551842</v>
      </c>
      <c r="AR3585">
        <v>169282160</v>
      </c>
      <c r="AS3585">
        <v>174097136</v>
      </c>
    </row>
    <row r="3586" spans="1:52">
      <c r="A3586">
        <v>1990</v>
      </c>
      <c r="B3586">
        <v>216339</v>
      </c>
      <c r="C3586" t="s">
        <v>560</v>
      </c>
      <c r="D3586" t="s">
        <v>455</v>
      </c>
      <c r="E3586">
        <f t="shared" ref="E3586:E3649" si="56">IF(M3586&gt;999,1,0)</f>
        <v>0</v>
      </c>
      <c r="F3586">
        <f>IF(ISNA(VLOOKUP(B3586,criteria!$U$2:$U$174,1,0)),0,1)</f>
        <v>1</v>
      </c>
      <c r="G3586" t="s">
        <v>636</v>
      </c>
      <c r="H3586" t="s">
        <v>636</v>
      </c>
      <c r="N3586">
        <v>19122</v>
      </c>
      <c r="O3586" t="s">
        <v>130</v>
      </c>
      <c r="V3586">
        <v>146858448</v>
      </c>
      <c r="Y3586">
        <v>2613020</v>
      </c>
      <c r="Z3586">
        <v>40933964</v>
      </c>
      <c r="AA3586">
        <v>141378656</v>
      </c>
      <c r="AB3586">
        <v>23040544</v>
      </c>
      <c r="AC3586">
        <v>6081653</v>
      </c>
      <c r="AF3586">
        <v>643838912</v>
      </c>
      <c r="AG3586">
        <v>150874336</v>
      </c>
      <c r="AH3586">
        <v>32974160</v>
      </c>
      <c r="AI3586">
        <v>5850093</v>
      </c>
      <c r="AJ3586">
        <v>38824252</v>
      </c>
      <c r="AK3586">
        <v>42448512</v>
      </c>
      <c r="AL3586">
        <v>15355305</v>
      </c>
      <c r="AM3586">
        <v>634387968</v>
      </c>
      <c r="AN3586">
        <v>204351088</v>
      </c>
      <c r="AO3586">
        <v>49667896</v>
      </c>
    </row>
    <row r="3587" spans="1:52">
      <c r="A3587">
        <v>1991</v>
      </c>
      <c r="B3587">
        <v>216339</v>
      </c>
      <c r="C3587" t="s">
        <v>560</v>
      </c>
      <c r="D3587" t="s">
        <v>455</v>
      </c>
      <c r="E3587">
        <f t="shared" si="56"/>
        <v>0</v>
      </c>
      <c r="F3587">
        <f>IF(ISNA(VLOOKUP(B3587,criteria!$U$2:$U$174,1,0)),0,1)</f>
        <v>1</v>
      </c>
      <c r="G3587" t="s">
        <v>636</v>
      </c>
      <c r="H3587" t="s">
        <v>636</v>
      </c>
      <c r="N3587">
        <v>19122</v>
      </c>
      <c r="O3587" t="s">
        <v>130</v>
      </c>
      <c r="V3587">
        <v>166276992</v>
      </c>
      <c r="Y3587">
        <v>3058000</v>
      </c>
      <c r="Z3587">
        <v>41309000</v>
      </c>
      <c r="AA3587">
        <v>144721008</v>
      </c>
      <c r="AB3587">
        <v>21947000</v>
      </c>
      <c r="AC3587">
        <v>8959000</v>
      </c>
      <c r="AF3587">
        <v>728883968</v>
      </c>
      <c r="AG3587">
        <v>164852992</v>
      </c>
      <c r="AH3587">
        <v>29767000</v>
      </c>
      <c r="AI3587">
        <v>6128000</v>
      </c>
      <c r="AJ3587">
        <v>35895000</v>
      </c>
      <c r="AK3587">
        <v>45088000</v>
      </c>
      <c r="AL3587">
        <v>15961000</v>
      </c>
      <c r="AM3587">
        <v>702862976</v>
      </c>
      <c r="AN3587">
        <v>218740000</v>
      </c>
      <c r="AO3587">
        <v>52755000</v>
      </c>
    </row>
    <row r="3588" spans="1:52">
      <c r="A3588">
        <v>1992</v>
      </c>
      <c r="B3588">
        <v>216339</v>
      </c>
      <c r="C3588" t="s">
        <v>560</v>
      </c>
      <c r="D3588" t="s">
        <v>455</v>
      </c>
      <c r="E3588">
        <f t="shared" si="56"/>
        <v>0</v>
      </c>
      <c r="F3588">
        <f>IF(ISNA(VLOOKUP(B3588,criteria!$U$2:$U$174,1,0)),0,1)</f>
        <v>1</v>
      </c>
      <c r="G3588" t="s">
        <v>636</v>
      </c>
      <c r="H3588" t="s">
        <v>636</v>
      </c>
      <c r="N3588">
        <v>19122</v>
      </c>
      <c r="O3588" t="s">
        <v>130</v>
      </c>
      <c r="V3588">
        <v>172224992</v>
      </c>
      <c r="Y3588">
        <v>2179000</v>
      </c>
      <c r="Z3588">
        <v>43749000</v>
      </c>
      <c r="AA3588">
        <v>143845984</v>
      </c>
      <c r="AB3588">
        <v>26978000</v>
      </c>
      <c r="AC3588">
        <v>15061000</v>
      </c>
      <c r="AF3588">
        <v>786065984</v>
      </c>
      <c r="AG3588">
        <v>175555008</v>
      </c>
      <c r="AH3588">
        <v>31220000</v>
      </c>
      <c r="AI3588">
        <v>7880000</v>
      </c>
      <c r="AJ3588">
        <v>39100000</v>
      </c>
      <c r="AK3588">
        <v>48565000</v>
      </c>
      <c r="AL3588">
        <v>17816000</v>
      </c>
      <c r="AM3588">
        <v>755044992</v>
      </c>
      <c r="AN3588">
        <v>228344000</v>
      </c>
      <c r="AO3588">
        <v>56156000</v>
      </c>
    </row>
    <row r="3589" spans="1:52">
      <c r="A3589">
        <v>1993</v>
      </c>
      <c r="B3589">
        <v>216339</v>
      </c>
      <c r="C3589" t="s">
        <v>560</v>
      </c>
      <c r="D3589" t="s">
        <v>455</v>
      </c>
      <c r="E3589">
        <f t="shared" si="56"/>
        <v>0</v>
      </c>
      <c r="F3589">
        <f>IF(ISNA(VLOOKUP(B3589,criteria!$U$2:$U$174,1,0)),0,1)</f>
        <v>1</v>
      </c>
      <c r="G3589" t="s">
        <v>636</v>
      </c>
      <c r="H3589" t="s">
        <v>636</v>
      </c>
      <c r="N3589">
        <v>19122</v>
      </c>
      <c r="O3589" t="s">
        <v>130</v>
      </c>
      <c r="V3589">
        <v>179611008</v>
      </c>
      <c r="Y3589">
        <v>2324000</v>
      </c>
      <c r="Z3589">
        <v>46664000</v>
      </c>
      <c r="AA3589">
        <v>147910992</v>
      </c>
      <c r="AB3589">
        <v>26431000</v>
      </c>
      <c r="AC3589">
        <v>7593000</v>
      </c>
      <c r="AF3589">
        <v>820465024</v>
      </c>
      <c r="AG3589">
        <v>183714000</v>
      </c>
      <c r="AH3589">
        <v>32116000</v>
      </c>
      <c r="AI3589">
        <v>9586000</v>
      </c>
      <c r="AJ3589">
        <v>41702000</v>
      </c>
      <c r="AK3589">
        <v>51698000</v>
      </c>
      <c r="AL3589">
        <v>19487000</v>
      </c>
      <c r="AM3589">
        <v>806097024</v>
      </c>
      <c r="AN3589">
        <v>232000992</v>
      </c>
      <c r="AO3589">
        <v>57041000</v>
      </c>
    </row>
    <row r="3590" spans="1:52">
      <c r="A3590">
        <v>1994</v>
      </c>
      <c r="B3590">
        <v>216339</v>
      </c>
      <c r="C3590" t="s">
        <v>560</v>
      </c>
      <c r="D3590" t="s">
        <v>455</v>
      </c>
      <c r="E3590">
        <f t="shared" si="56"/>
        <v>0</v>
      </c>
      <c r="F3590">
        <f>IF(ISNA(VLOOKUP(B3590,criteria!$U$2:$U$174,1,0)),0,1)</f>
        <v>1</v>
      </c>
      <c r="G3590" t="s">
        <v>636</v>
      </c>
      <c r="H3590" t="s">
        <v>636</v>
      </c>
      <c r="N3590">
        <v>19122</v>
      </c>
      <c r="O3590" t="s">
        <v>130</v>
      </c>
      <c r="V3590">
        <v>188784992</v>
      </c>
      <c r="Y3590">
        <v>1911000</v>
      </c>
      <c r="Z3590">
        <v>49295000</v>
      </c>
      <c r="AA3590">
        <v>152409024</v>
      </c>
      <c r="AB3590">
        <v>24308000</v>
      </c>
      <c r="AC3590">
        <v>12157000</v>
      </c>
      <c r="AF3590">
        <v>895043968</v>
      </c>
      <c r="AG3590">
        <v>188770000</v>
      </c>
      <c r="AH3590">
        <v>32414000</v>
      </c>
      <c r="AI3590">
        <v>9572000</v>
      </c>
      <c r="AJ3590">
        <v>41986000</v>
      </c>
      <c r="AK3590">
        <v>52145000</v>
      </c>
      <c r="AL3590">
        <v>20395000</v>
      </c>
      <c r="AM3590">
        <v>889436032</v>
      </c>
      <c r="AN3590">
        <v>239867008</v>
      </c>
      <c r="AO3590">
        <v>64389000</v>
      </c>
    </row>
    <row r="3591" spans="1:52">
      <c r="A3591">
        <v>1995</v>
      </c>
      <c r="B3591">
        <v>216339</v>
      </c>
      <c r="C3591" t="s">
        <v>560</v>
      </c>
      <c r="D3591" t="s">
        <v>455</v>
      </c>
      <c r="E3591">
        <f t="shared" si="56"/>
        <v>0</v>
      </c>
      <c r="F3591">
        <f>IF(ISNA(VLOOKUP(B3591,criteria!$U$2:$U$174,1,0)),0,1)</f>
        <v>1</v>
      </c>
      <c r="G3591" t="s">
        <v>636</v>
      </c>
      <c r="H3591" t="s">
        <v>636</v>
      </c>
      <c r="N3591">
        <v>19122</v>
      </c>
      <c r="O3591" t="s">
        <v>130</v>
      </c>
      <c r="V3591">
        <v>190032000</v>
      </c>
      <c r="Y3591">
        <v>1778000</v>
      </c>
      <c r="Z3591">
        <v>50057000</v>
      </c>
      <c r="AA3591">
        <v>155749008</v>
      </c>
      <c r="AB3591">
        <v>29443000</v>
      </c>
      <c r="AC3591">
        <v>13442000</v>
      </c>
      <c r="AF3591">
        <v>995852992</v>
      </c>
      <c r="AG3591">
        <v>195099008</v>
      </c>
      <c r="AH3591">
        <v>31907000</v>
      </c>
      <c r="AI3591">
        <v>20364000</v>
      </c>
      <c r="AJ3591">
        <v>52271000</v>
      </c>
      <c r="AK3591">
        <v>49146000</v>
      </c>
      <c r="AL3591">
        <v>19923000</v>
      </c>
      <c r="AM3591">
        <v>1002467968</v>
      </c>
      <c r="AN3591">
        <v>236374000</v>
      </c>
      <c r="AO3591">
        <v>65766000</v>
      </c>
    </row>
    <row r="3592" spans="1:52">
      <c r="A3592">
        <v>1996</v>
      </c>
      <c r="B3592">
        <v>216339</v>
      </c>
      <c r="C3592" t="s">
        <v>560</v>
      </c>
      <c r="D3592" t="s">
        <v>455</v>
      </c>
      <c r="E3592">
        <f t="shared" si="56"/>
        <v>0</v>
      </c>
      <c r="F3592">
        <f>IF(ISNA(VLOOKUP(B3592,criteria!$U$2:$U$174,1,0)),0,1)</f>
        <v>1</v>
      </c>
      <c r="G3592" t="s">
        <v>636</v>
      </c>
      <c r="H3592" t="s">
        <v>636</v>
      </c>
      <c r="N3592">
        <v>19122</v>
      </c>
      <c r="O3592" t="s">
        <v>130</v>
      </c>
      <c r="V3592">
        <v>203214000</v>
      </c>
      <c r="Y3592">
        <v>1959000</v>
      </c>
      <c r="Z3592">
        <v>51302000</v>
      </c>
      <c r="AA3592">
        <v>158744000</v>
      </c>
      <c r="AB3592">
        <v>25906000</v>
      </c>
      <c r="AC3592">
        <v>10138000</v>
      </c>
      <c r="AF3592">
        <v>1002352000</v>
      </c>
      <c r="AG3592">
        <v>194448000</v>
      </c>
      <c r="AH3592">
        <v>30086000</v>
      </c>
      <c r="AI3592">
        <v>28440000</v>
      </c>
      <c r="AJ3592">
        <v>58526000</v>
      </c>
      <c r="AK3592">
        <v>49815000</v>
      </c>
      <c r="AL3592">
        <v>20878000</v>
      </c>
      <c r="AM3592">
        <v>1023206976</v>
      </c>
      <c r="AN3592">
        <v>233487008</v>
      </c>
      <c r="AO3592">
        <v>61174000</v>
      </c>
      <c r="AP3592">
        <v>89834000</v>
      </c>
      <c r="AQ3592">
        <v>102838000</v>
      </c>
      <c r="AT3592">
        <v>760</v>
      </c>
      <c r="AU3592">
        <v>0.36499999999999999</v>
      </c>
    </row>
    <row r="3593" spans="1:52">
      <c r="A3593">
        <v>1997</v>
      </c>
      <c r="B3593">
        <v>216339</v>
      </c>
      <c r="C3593" t="s">
        <v>560</v>
      </c>
      <c r="D3593" t="s">
        <v>455</v>
      </c>
      <c r="E3593">
        <f t="shared" si="56"/>
        <v>0</v>
      </c>
      <c r="F3593">
        <f>IF(ISNA(VLOOKUP(B3593,criteria!$U$2:$U$174,1,0)),0,1)</f>
        <v>1</v>
      </c>
      <c r="G3593" t="s">
        <v>636</v>
      </c>
      <c r="H3593" t="s">
        <v>636</v>
      </c>
      <c r="N3593">
        <v>19122</v>
      </c>
      <c r="O3593" t="s">
        <v>130</v>
      </c>
      <c r="V3593">
        <v>210752992</v>
      </c>
      <c r="Y3593">
        <v>2011000</v>
      </c>
      <c r="Z3593">
        <v>52081000</v>
      </c>
      <c r="AA3593">
        <v>163702016</v>
      </c>
      <c r="AB3593">
        <v>23251000</v>
      </c>
      <c r="AC3593">
        <v>16433000</v>
      </c>
      <c r="AF3593">
        <v>1147289984</v>
      </c>
      <c r="AG3593">
        <v>194676992</v>
      </c>
      <c r="AH3593">
        <v>30667000</v>
      </c>
      <c r="AI3593">
        <v>13726000</v>
      </c>
      <c r="AJ3593">
        <v>44393000</v>
      </c>
      <c r="AK3593">
        <v>55648000</v>
      </c>
      <c r="AL3593">
        <v>23908000</v>
      </c>
      <c r="AM3593">
        <v>1152532992</v>
      </c>
      <c r="AN3593">
        <v>240468992</v>
      </c>
      <c r="AO3593">
        <v>53193000</v>
      </c>
      <c r="AP3593">
        <v>102838000</v>
      </c>
      <c r="AQ3593">
        <v>109289000</v>
      </c>
      <c r="AT3593">
        <v>854</v>
      </c>
      <c r="AU3593">
        <v>0.42099999999999999</v>
      </c>
      <c r="AW3593">
        <v>0.28851300000000002</v>
      </c>
      <c r="AX3593">
        <v>0.61110299999999995</v>
      </c>
      <c r="AY3593">
        <v>6.5597000000000003E-2</v>
      </c>
      <c r="AZ3593">
        <v>24754</v>
      </c>
    </row>
    <row r="3594" spans="1:52">
      <c r="A3594">
        <v>1998</v>
      </c>
      <c r="B3594">
        <v>216339</v>
      </c>
      <c r="C3594" t="s">
        <v>560</v>
      </c>
      <c r="D3594" t="s">
        <v>455</v>
      </c>
      <c r="E3594">
        <f t="shared" si="56"/>
        <v>0</v>
      </c>
      <c r="F3594">
        <f>IF(ISNA(VLOOKUP(B3594,criteria!$U$2:$U$174,1,0)),0,1)</f>
        <v>1</v>
      </c>
      <c r="G3594" t="s">
        <v>636</v>
      </c>
      <c r="H3594" t="s">
        <v>636</v>
      </c>
      <c r="N3594">
        <v>19122</v>
      </c>
      <c r="O3594" t="s">
        <v>130</v>
      </c>
      <c r="V3594">
        <v>225771008</v>
      </c>
      <c r="Y3594">
        <v>1786000</v>
      </c>
      <c r="Z3594">
        <v>58312000</v>
      </c>
      <c r="AA3594">
        <v>171588000</v>
      </c>
      <c r="AB3594">
        <v>28235000</v>
      </c>
      <c r="AC3594">
        <v>7115000</v>
      </c>
      <c r="AF3594">
        <v>1256544000</v>
      </c>
      <c r="AG3594">
        <v>210439008</v>
      </c>
      <c r="AH3594">
        <v>36989000</v>
      </c>
      <c r="AI3594">
        <v>15867000</v>
      </c>
      <c r="AJ3594">
        <v>52856000</v>
      </c>
      <c r="AK3594">
        <v>60236000</v>
      </c>
      <c r="AL3594">
        <v>25570000</v>
      </c>
      <c r="AM3594">
        <v>1284620032</v>
      </c>
      <c r="AN3594">
        <v>258131008</v>
      </c>
      <c r="AO3594">
        <v>61867000</v>
      </c>
      <c r="AP3594">
        <v>122759000</v>
      </c>
      <c r="AQ3594">
        <v>141527008</v>
      </c>
      <c r="AT3594">
        <v>914</v>
      </c>
      <c r="AU3594">
        <v>0.41799999999999998</v>
      </c>
      <c r="AW3594">
        <v>0.27473199999999998</v>
      </c>
      <c r="AX3594">
        <v>0.59613499999999997</v>
      </c>
      <c r="AY3594">
        <v>6.4996399999999996E-2</v>
      </c>
      <c r="AZ3594">
        <v>26838</v>
      </c>
    </row>
    <row r="3595" spans="1:52">
      <c r="A3595">
        <v>1999</v>
      </c>
      <c r="B3595">
        <v>216339</v>
      </c>
      <c r="C3595" t="s">
        <v>560</v>
      </c>
      <c r="D3595" t="s">
        <v>455</v>
      </c>
      <c r="E3595">
        <f t="shared" si="56"/>
        <v>0</v>
      </c>
      <c r="F3595">
        <f>IF(ISNA(VLOOKUP(B3595,criteria!$U$2:$U$174,1,0)),0,1)</f>
        <v>1</v>
      </c>
      <c r="G3595" t="s">
        <v>636</v>
      </c>
      <c r="H3595" t="s">
        <v>636</v>
      </c>
      <c r="N3595">
        <v>19122</v>
      </c>
      <c r="O3595" t="s">
        <v>130</v>
      </c>
      <c r="V3595">
        <v>233027008</v>
      </c>
      <c r="Y3595">
        <v>2363000</v>
      </c>
      <c r="Z3595">
        <v>67697000</v>
      </c>
      <c r="AA3595">
        <v>180341008</v>
      </c>
      <c r="AB3595">
        <v>31495000</v>
      </c>
      <c r="AC3595">
        <v>12684000</v>
      </c>
      <c r="AF3595">
        <v>1443860992</v>
      </c>
      <c r="AG3595">
        <v>215496000</v>
      </c>
      <c r="AH3595">
        <v>46744000</v>
      </c>
      <c r="AI3595">
        <v>18272000</v>
      </c>
      <c r="AJ3595">
        <v>65016000</v>
      </c>
      <c r="AK3595">
        <v>66147000</v>
      </c>
      <c r="AL3595">
        <v>28431000</v>
      </c>
      <c r="AM3595">
        <v>1430454016</v>
      </c>
      <c r="AN3595">
        <v>286164000</v>
      </c>
      <c r="AO3595">
        <v>71320000</v>
      </c>
      <c r="AP3595">
        <v>141527008</v>
      </c>
      <c r="AQ3595">
        <v>156762000</v>
      </c>
      <c r="AT3595">
        <v>1014</v>
      </c>
      <c r="AU3595">
        <v>0.439</v>
      </c>
      <c r="AW3595">
        <v>0.24596199999999999</v>
      </c>
      <c r="AX3595">
        <v>0.60285200000000005</v>
      </c>
      <c r="AY3595">
        <v>5.8430099999999999E-2</v>
      </c>
      <c r="AZ3595">
        <v>31018.5</v>
      </c>
    </row>
    <row r="3596" spans="1:52">
      <c r="A3596">
        <v>2000</v>
      </c>
      <c r="B3596">
        <v>216339</v>
      </c>
      <c r="C3596" t="s">
        <v>560</v>
      </c>
      <c r="D3596" t="s">
        <v>455</v>
      </c>
      <c r="E3596">
        <f t="shared" si="56"/>
        <v>0</v>
      </c>
      <c r="F3596">
        <f>IF(ISNA(VLOOKUP(B3596,criteria!$U$2:$U$174,1,0)),0,1)</f>
        <v>1</v>
      </c>
      <c r="G3596" t="s">
        <v>636</v>
      </c>
      <c r="H3596" t="s">
        <v>636</v>
      </c>
      <c r="N3596">
        <v>19122</v>
      </c>
      <c r="O3596" t="s">
        <v>130</v>
      </c>
      <c r="V3596">
        <v>271376992</v>
      </c>
      <c r="W3596">
        <v>241506000</v>
      </c>
      <c r="Y3596">
        <v>3315000</v>
      </c>
      <c r="Z3596">
        <v>62168000</v>
      </c>
      <c r="AA3596">
        <v>195983008</v>
      </c>
      <c r="AB3596">
        <v>53843000</v>
      </c>
      <c r="AC3596">
        <v>21420000</v>
      </c>
      <c r="AF3596">
        <v>1491234048</v>
      </c>
      <c r="AG3596">
        <v>271936000</v>
      </c>
      <c r="AH3596">
        <v>51789000</v>
      </c>
      <c r="AI3596">
        <v>29109000</v>
      </c>
      <c r="AJ3596">
        <v>80898000</v>
      </c>
      <c r="AK3596">
        <v>89288000</v>
      </c>
      <c r="AL3596">
        <v>34706000</v>
      </c>
      <c r="AM3596">
        <v>1429655040</v>
      </c>
      <c r="AN3596">
        <v>693398016</v>
      </c>
      <c r="AO3596">
        <v>160448992</v>
      </c>
      <c r="AR3596">
        <v>1491234048</v>
      </c>
      <c r="AS3596">
        <v>1429655040</v>
      </c>
      <c r="AT3596">
        <v>1033</v>
      </c>
      <c r="AU3596">
        <v>0.44900000000000001</v>
      </c>
      <c r="AW3596">
        <v>0.23247999999999999</v>
      </c>
      <c r="AX3596">
        <v>0.59806899999999996</v>
      </c>
      <c r="AY3596">
        <v>5.5001099999999997E-2</v>
      </c>
      <c r="AZ3596">
        <v>34080</v>
      </c>
    </row>
    <row r="3597" spans="1:52">
      <c r="A3597">
        <v>2001</v>
      </c>
      <c r="B3597">
        <v>216339</v>
      </c>
      <c r="C3597" t="s">
        <v>560</v>
      </c>
      <c r="D3597" t="s">
        <v>455</v>
      </c>
      <c r="E3597">
        <f t="shared" si="56"/>
        <v>1</v>
      </c>
      <c r="F3597">
        <f>IF(ISNA(VLOOKUP(B3597,criteria!$U$2:$U$174,1,0)),0,1)</f>
        <v>1</v>
      </c>
      <c r="G3597">
        <v>0.64895920066611157</v>
      </c>
      <c r="H3597">
        <v>0.43302540415704388</v>
      </c>
      <c r="I3597">
        <v>12010</v>
      </c>
      <c r="J3597">
        <v>7794</v>
      </c>
      <c r="K3597">
        <v>3315</v>
      </c>
      <c r="L3597">
        <v>60</v>
      </c>
      <c r="M3597">
        <v>3375</v>
      </c>
      <c r="N3597">
        <v>191226096</v>
      </c>
      <c r="O3597" t="s">
        <v>130</v>
      </c>
      <c r="V3597">
        <v>303588000</v>
      </c>
      <c r="W3597">
        <v>268564992</v>
      </c>
      <c r="Y3597">
        <v>5764000</v>
      </c>
      <c r="Z3597">
        <v>67316000</v>
      </c>
      <c r="AA3597">
        <v>209256992</v>
      </c>
      <c r="AB3597">
        <v>59441000</v>
      </c>
      <c r="AC3597">
        <v>31119000</v>
      </c>
      <c r="AF3597">
        <v>1598782976</v>
      </c>
      <c r="AG3597">
        <v>273824000</v>
      </c>
      <c r="AH3597">
        <v>52745000</v>
      </c>
      <c r="AI3597">
        <v>30015000</v>
      </c>
      <c r="AJ3597">
        <v>82760000</v>
      </c>
      <c r="AK3597">
        <v>90792000</v>
      </c>
      <c r="AL3597">
        <v>35618000</v>
      </c>
      <c r="AM3597">
        <v>1569485952</v>
      </c>
      <c r="AN3597">
        <v>715756992</v>
      </c>
      <c r="AO3597">
        <v>178020992</v>
      </c>
      <c r="AR3597">
        <v>1598782976</v>
      </c>
      <c r="AS3597">
        <v>1569485952</v>
      </c>
      <c r="AT3597">
        <v>1013</v>
      </c>
      <c r="AU3597">
        <v>0.47</v>
      </c>
      <c r="AW3597">
        <v>0.22855500000000001</v>
      </c>
      <c r="AX3597">
        <v>0.59005600000000002</v>
      </c>
      <c r="AY3597">
        <v>5.0604299999999998E-2</v>
      </c>
      <c r="AZ3597">
        <v>36793</v>
      </c>
    </row>
    <row r="3598" spans="1:52">
      <c r="A3598">
        <v>2002</v>
      </c>
      <c r="B3598">
        <v>216339</v>
      </c>
      <c r="C3598" t="s">
        <v>560</v>
      </c>
      <c r="D3598" t="s">
        <v>455</v>
      </c>
      <c r="E3598">
        <f t="shared" si="56"/>
        <v>1</v>
      </c>
      <c r="F3598">
        <f>IF(ISNA(VLOOKUP(B3598,criteria!$U$2:$U$174,1,0)),0,1)</f>
        <v>1</v>
      </c>
      <c r="G3598">
        <v>0.61579809898393967</v>
      </c>
      <c r="H3598">
        <v>0.3786459442197147</v>
      </c>
      <c r="I3598">
        <v>15255</v>
      </c>
      <c r="J3598">
        <v>9394</v>
      </c>
      <c r="K3598">
        <v>3530</v>
      </c>
      <c r="L3598">
        <v>27</v>
      </c>
      <c r="M3598">
        <v>3557</v>
      </c>
      <c r="N3598" t="s">
        <v>533</v>
      </c>
      <c r="O3598" t="s">
        <v>130</v>
      </c>
      <c r="V3598">
        <v>349755008</v>
      </c>
      <c r="W3598">
        <v>310072000</v>
      </c>
      <c r="Y3598">
        <v>6682000</v>
      </c>
      <c r="Z3598">
        <v>72412000</v>
      </c>
      <c r="AA3598">
        <v>187449984</v>
      </c>
      <c r="AB3598">
        <v>59635000</v>
      </c>
      <c r="AC3598">
        <v>27145000</v>
      </c>
      <c r="AF3598">
        <v>1734206976</v>
      </c>
      <c r="AG3598">
        <v>281343008</v>
      </c>
      <c r="AH3598">
        <v>59504000</v>
      </c>
      <c r="AI3598">
        <v>37044000</v>
      </c>
      <c r="AJ3598">
        <v>96548000</v>
      </c>
      <c r="AK3598">
        <v>94778000</v>
      </c>
      <c r="AL3598">
        <v>37187000</v>
      </c>
      <c r="AM3598">
        <v>1517235968</v>
      </c>
      <c r="AN3598">
        <v>688932992</v>
      </c>
      <c r="AO3598">
        <v>179214000</v>
      </c>
      <c r="AP3598">
        <v>141164000</v>
      </c>
      <c r="AQ3598">
        <v>158111008</v>
      </c>
      <c r="AR3598">
        <v>1734206976</v>
      </c>
      <c r="AS3598">
        <v>1517235968</v>
      </c>
      <c r="AT3598">
        <v>1142</v>
      </c>
      <c r="AU3598">
        <v>0.53100000000000003</v>
      </c>
      <c r="AW3598">
        <v>0.21927099999999999</v>
      </c>
      <c r="AX3598">
        <v>0.58748299999999998</v>
      </c>
      <c r="AY3598">
        <v>4.8086400000000001E-2</v>
      </c>
      <c r="AZ3598">
        <v>40003</v>
      </c>
    </row>
    <row r="3599" spans="1:52">
      <c r="A3599">
        <v>2003</v>
      </c>
      <c r="B3599">
        <v>216339</v>
      </c>
      <c r="C3599" t="s">
        <v>560</v>
      </c>
      <c r="D3599" t="s">
        <v>455</v>
      </c>
      <c r="E3599">
        <f t="shared" si="56"/>
        <v>1</v>
      </c>
      <c r="F3599">
        <f>IF(ISNA(VLOOKUP(B3599,criteria!$U$2:$U$174,1,0)),0,1)</f>
        <v>1</v>
      </c>
      <c r="G3599">
        <v>0.61334552102376605</v>
      </c>
      <c r="H3599">
        <v>0.37215243772620821</v>
      </c>
      <c r="I3599">
        <v>15316</v>
      </c>
      <c r="J3599">
        <v>9394</v>
      </c>
      <c r="K3599">
        <v>3470</v>
      </c>
      <c r="L3599">
        <v>26</v>
      </c>
      <c r="M3599">
        <v>3496</v>
      </c>
      <c r="V3599">
        <v>382580000</v>
      </c>
      <c r="W3599">
        <v>338212992</v>
      </c>
      <c r="Y3599">
        <v>6338000</v>
      </c>
      <c r="Z3599">
        <v>72952000</v>
      </c>
      <c r="AA3599">
        <v>183616992</v>
      </c>
      <c r="AB3599">
        <v>70983000</v>
      </c>
      <c r="AC3599">
        <v>33537000</v>
      </c>
      <c r="AF3599">
        <v>1717154048</v>
      </c>
      <c r="AG3599">
        <v>302863008</v>
      </c>
      <c r="AH3599">
        <v>63832000</v>
      </c>
      <c r="AI3599">
        <v>31682000</v>
      </c>
      <c r="AJ3599">
        <v>95514000</v>
      </c>
      <c r="AK3599">
        <v>102232000</v>
      </c>
      <c r="AL3599">
        <v>39107000</v>
      </c>
      <c r="AM3599">
        <v>1645339008</v>
      </c>
      <c r="AN3599">
        <v>751702976</v>
      </c>
      <c r="AO3599">
        <v>201698000</v>
      </c>
      <c r="AP3599">
        <v>158111008</v>
      </c>
      <c r="AQ3599">
        <v>166128000</v>
      </c>
      <c r="AR3599">
        <v>1717154048</v>
      </c>
      <c r="AS3599">
        <v>1645339008</v>
      </c>
      <c r="AT3599">
        <v>1160</v>
      </c>
      <c r="AU3599">
        <v>0.54</v>
      </c>
      <c r="AW3599">
        <v>0.21502399999999999</v>
      </c>
      <c r="AX3599">
        <v>0.58661700000000006</v>
      </c>
      <c r="AY3599">
        <v>4.50389E-2</v>
      </c>
      <c r="AZ3599">
        <v>41858</v>
      </c>
    </row>
    <row r="3600" spans="1:52">
      <c r="A3600">
        <v>2004</v>
      </c>
      <c r="B3600">
        <v>216339</v>
      </c>
      <c r="C3600" t="s">
        <v>560</v>
      </c>
      <c r="D3600" t="s">
        <v>455</v>
      </c>
      <c r="E3600">
        <f t="shared" si="56"/>
        <v>1</v>
      </c>
      <c r="F3600">
        <f>IF(ISNA(VLOOKUP(B3600,criteria!$U$2:$U$174,1,0)),0,1)</f>
        <v>1</v>
      </c>
      <c r="G3600">
        <v>0.60019095357441221</v>
      </c>
      <c r="H3600">
        <v>0.3585205806323325</v>
      </c>
      <c r="I3600">
        <v>16758</v>
      </c>
      <c r="J3600">
        <v>10058</v>
      </c>
      <c r="K3600">
        <v>3593</v>
      </c>
      <c r="L3600">
        <v>13</v>
      </c>
      <c r="M3600">
        <v>3606</v>
      </c>
      <c r="V3600">
        <v>414275008</v>
      </c>
      <c r="W3600">
        <v>364528000</v>
      </c>
      <c r="Y3600">
        <v>5615000</v>
      </c>
      <c r="Z3600">
        <v>75514000</v>
      </c>
      <c r="AA3600">
        <v>191015008</v>
      </c>
      <c r="AB3600">
        <v>60068000</v>
      </c>
      <c r="AC3600">
        <v>21548000</v>
      </c>
      <c r="AF3600">
        <v>1873968000</v>
      </c>
      <c r="AG3600">
        <v>318444000</v>
      </c>
      <c r="AH3600">
        <v>75324000</v>
      </c>
      <c r="AI3600">
        <v>31333000</v>
      </c>
      <c r="AJ3600">
        <v>106657000</v>
      </c>
      <c r="AK3600">
        <v>107648000</v>
      </c>
      <c r="AL3600">
        <v>42992000</v>
      </c>
      <c r="AM3600">
        <v>1735249024</v>
      </c>
      <c r="AN3600">
        <v>807212032</v>
      </c>
      <c r="AO3600">
        <v>222394000</v>
      </c>
      <c r="AP3600">
        <v>166128000</v>
      </c>
      <c r="AQ3600">
        <v>195159008</v>
      </c>
      <c r="AR3600">
        <v>1873968000</v>
      </c>
      <c r="AS3600">
        <v>1735249024</v>
      </c>
      <c r="AT3600">
        <v>1606</v>
      </c>
      <c r="AU3600">
        <v>0.58499999999999996</v>
      </c>
      <c r="AW3600">
        <v>0.21875800000000001</v>
      </c>
      <c r="AX3600">
        <v>0.58133900000000005</v>
      </c>
      <c r="AY3600">
        <v>4.4154400000000003E-2</v>
      </c>
      <c r="AZ3600">
        <v>41858</v>
      </c>
    </row>
    <row r="3601" spans="1:52">
      <c r="A3601">
        <v>2005</v>
      </c>
      <c r="B3601">
        <v>216339</v>
      </c>
      <c r="C3601" t="s">
        <v>472</v>
      </c>
      <c r="D3601" t="s">
        <v>455</v>
      </c>
      <c r="E3601">
        <f t="shared" si="56"/>
        <v>1</v>
      </c>
      <c r="F3601">
        <f>IF(ISNA(VLOOKUP(B3601,criteria!$U$2:$U$174,1,0)),0,1)</f>
        <v>1</v>
      </c>
      <c r="G3601">
        <v>0.63053773754571074</v>
      </c>
      <c r="H3601">
        <v>0.36271154211827344</v>
      </c>
      <c r="I3601">
        <v>16681</v>
      </c>
      <c r="J3601">
        <v>10518</v>
      </c>
      <c r="K3601">
        <v>3795</v>
      </c>
      <c r="L3601">
        <v>20</v>
      </c>
      <c r="M3601">
        <v>3815</v>
      </c>
      <c r="V3601">
        <v>441123008</v>
      </c>
      <c r="W3601">
        <v>388324000</v>
      </c>
      <c r="Y3601">
        <v>5076000</v>
      </c>
      <c r="Z3601">
        <v>67508000</v>
      </c>
      <c r="AA3601">
        <v>194830000</v>
      </c>
      <c r="AB3601">
        <v>67125000</v>
      </c>
      <c r="AC3601">
        <v>29679000</v>
      </c>
      <c r="AF3601">
        <v>1806535936</v>
      </c>
      <c r="AG3601">
        <v>324871008</v>
      </c>
      <c r="AH3601">
        <v>75217000</v>
      </c>
      <c r="AI3601">
        <v>30641000</v>
      </c>
      <c r="AJ3601">
        <v>105858000</v>
      </c>
      <c r="AK3601">
        <v>116335000</v>
      </c>
      <c r="AL3601">
        <v>50518000</v>
      </c>
      <c r="AM3601">
        <v>1805842048</v>
      </c>
      <c r="AN3601">
        <v>842609024</v>
      </c>
      <c r="AO3601">
        <v>233326000</v>
      </c>
      <c r="AP3601">
        <v>195159008</v>
      </c>
      <c r="AQ3601">
        <v>204178432</v>
      </c>
      <c r="AR3601">
        <v>1806535936</v>
      </c>
      <c r="AS3601">
        <v>1805842048</v>
      </c>
      <c r="AT3601">
        <v>1775</v>
      </c>
      <c r="AU3601">
        <v>0.58599999999999997</v>
      </c>
      <c r="AW3601">
        <v>0.21016699999999999</v>
      </c>
      <c r="AX3601">
        <v>0.57022799999999996</v>
      </c>
      <c r="AY3601">
        <v>4.41748E-2</v>
      </c>
      <c r="AZ3601">
        <v>44350</v>
      </c>
    </row>
    <row r="3602" spans="1:52">
      <c r="A3602">
        <v>2006</v>
      </c>
      <c r="B3602">
        <v>216339</v>
      </c>
      <c r="C3602" t="s">
        <v>472</v>
      </c>
      <c r="D3602" t="s">
        <v>455</v>
      </c>
      <c r="E3602">
        <f t="shared" si="56"/>
        <v>1</v>
      </c>
      <c r="F3602">
        <f>IF(ISNA(VLOOKUP(B3602,criteria!$U$2:$U$174,1,0)),0,1)</f>
        <v>1</v>
      </c>
      <c r="G3602">
        <v>0.6037486218302095</v>
      </c>
      <c r="H3602">
        <v>0.36486486486486486</v>
      </c>
      <c r="I3602">
        <v>18140</v>
      </c>
      <c r="J3602">
        <v>10952</v>
      </c>
      <c r="K3602">
        <v>3957</v>
      </c>
      <c r="L3602">
        <v>39</v>
      </c>
      <c r="M3602">
        <v>3996</v>
      </c>
      <c r="V3602">
        <v>473863008</v>
      </c>
      <c r="W3602">
        <v>416129984</v>
      </c>
      <c r="Y3602">
        <v>5235000</v>
      </c>
      <c r="Z3602">
        <v>64385000</v>
      </c>
      <c r="AA3602">
        <v>219402016</v>
      </c>
      <c r="AB3602">
        <v>73741000</v>
      </c>
      <c r="AC3602">
        <v>44620000</v>
      </c>
      <c r="AF3602">
        <v>1984043008</v>
      </c>
      <c r="AG3602">
        <v>343966016</v>
      </c>
      <c r="AH3602">
        <v>80220000</v>
      </c>
      <c r="AI3602">
        <v>25699000</v>
      </c>
      <c r="AJ3602">
        <v>105919000</v>
      </c>
      <c r="AK3602">
        <v>125666000</v>
      </c>
      <c r="AL3602">
        <v>57786000</v>
      </c>
      <c r="AM3602">
        <v>1804520960</v>
      </c>
      <c r="AN3602">
        <v>857056000</v>
      </c>
      <c r="AO3602">
        <v>238038000</v>
      </c>
      <c r="AP3602">
        <v>204178432</v>
      </c>
      <c r="AQ3602">
        <v>236711472</v>
      </c>
      <c r="AR3602">
        <v>1984043008</v>
      </c>
      <c r="AS3602">
        <v>1804520960</v>
      </c>
      <c r="AT3602">
        <v>1887</v>
      </c>
      <c r="AU3602">
        <v>0.59799999999999998</v>
      </c>
      <c r="AW3602">
        <v>0.20069100000000001</v>
      </c>
      <c r="AX3602">
        <v>0.56111500000000003</v>
      </c>
      <c r="AY3602">
        <v>4.2724100000000001E-2</v>
      </c>
      <c r="AZ3602">
        <v>46853</v>
      </c>
    </row>
    <row r="3603" spans="1:52">
      <c r="A3603">
        <v>2007</v>
      </c>
      <c r="B3603">
        <v>216339</v>
      </c>
      <c r="C3603" t="s">
        <v>472</v>
      </c>
      <c r="D3603" t="s">
        <v>455</v>
      </c>
      <c r="E3603">
        <f t="shared" si="56"/>
        <v>1</v>
      </c>
      <c r="F3603">
        <f>IF(ISNA(VLOOKUP(B3603,criteria!$U$2:$U$174,1,0)),0,1)</f>
        <v>1</v>
      </c>
      <c r="G3603">
        <v>0.69149297689170819</v>
      </c>
      <c r="H3603">
        <v>0.33491686460807601</v>
      </c>
      <c r="I3603">
        <v>17656</v>
      </c>
      <c r="J3603">
        <v>12209</v>
      </c>
      <c r="K3603">
        <v>4066</v>
      </c>
      <c r="L3603">
        <v>23</v>
      </c>
      <c r="M3603">
        <v>4089</v>
      </c>
      <c r="N3603" t="s">
        <v>533</v>
      </c>
      <c r="O3603" t="s">
        <v>130</v>
      </c>
      <c r="P3603" t="s">
        <v>50</v>
      </c>
      <c r="Q3603" t="s">
        <v>54</v>
      </c>
      <c r="V3603">
        <v>520483008</v>
      </c>
      <c r="W3603">
        <v>456415008</v>
      </c>
      <c r="Y3603">
        <v>4979000</v>
      </c>
      <c r="Z3603">
        <v>65531000</v>
      </c>
      <c r="AA3603">
        <v>278198016</v>
      </c>
      <c r="AB3603">
        <v>82816000</v>
      </c>
      <c r="AC3603">
        <v>31541000</v>
      </c>
      <c r="AF3603">
        <v>2133789952</v>
      </c>
      <c r="AG3603">
        <v>352344000</v>
      </c>
      <c r="AH3603">
        <v>84465000</v>
      </c>
      <c r="AI3603">
        <v>25482000</v>
      </c>
      <c r="AJ3603">
        <v>109947000</v>
      </c>
      <c r="AK3603">
        <v>136294000</v>
      </c>
      <c r="AL3603">
        <v>62509000</v>
      </c>
      <c r="AM3603">
        <v>1984796032</v>
      </c>
      <c r="AN3603">
        <v>894862016</v>
      </c>
      <c r="AO3603">
        <v>245418000</v>
      </c>
      <c r="AP3603">
        <v>236711472</v>
      </c>
      <c r="AQ3603">
        <v>237011952</v>
      </c>
      <c r="AR3603">
        <v>2133789952</v>
      </c>
      <c r="AS3603">
        <v>1984796032</v>
      </c>
      <c r="AT3603">
        <v>2141</v>
      </c>
      <c r="AU3603">
        <v>0.61799999999999999</v>
      </c>
      <c r="AW3603">
        <v>0.19995399999999999</v>
      </c>
      <c r="AX3603">
        <v>0.556643</v>
      </c>
      <c r="AY3603">
        <v>3.9929600000000003E-2</v>
      </c>
      <c r="AZ3603">
        <v>48893</v>
      </c>
    </row>
    <row r="3604" spans="1:52">
      <c r="A3604">
        <v>2008</v>
      </c>
      <c r="B3604">
        <v>216339</v>
      </c>
      <c r="C3604" t="s">
        <v>472</v>
      </c>
      <c r="D3604" t="s">
        <v>455</v>
      </c>
      <c r="E3604">
        <f t="shared" si="56"/>
        <v>1</v>
      </c>
      <c r="F3604">
        <f>IF(ISNA(VLOOKUP(B3604,criteria!$U$2:$U$174,1,0)),0,1)</f>
        <v>1</v>
      </c>
      <c r="G3604">
        <v>0.60787359400107122</v>
      </c>
      <c r="H3604">
        <v>0.36470173583575644</v>
      </c>
      <c r="I3604">
        <v>18670</v>
      </c>
      <c r="J3604">
        <v>11349</v>
      </c>
      <c r="K3604">
        <v>4119</v>
      </c>
      <c r="L3604">
        <v>20</v>
      </c>
      <c r="M3604">
        <v>4139</v>
      </c>
      <c r="V3604">
        <v>571648000</v>
      </c>
      <c r="W3604">
        <v>501598016</v>
      </c>
      <c r="Y3604">
        <v>5045000</v>
      </c>
      <c r="Z3604">
        <v>71515000</v>
      </c>
      <c r="AA3604">
        <v>231532000</v>
      </c>
      <c r="AB3604">
        <v>67460000</v>
      </c>
      <c r="AC3604">
        <v>28443000</v>
      </c>
      <c r="AF3604">
        <v>2077527040</v>
      </c>
      <c r="AG3604">
        <v>379801984</v>
      </c>
      <c r="AH3604">
        <v>93416000</v>
      </c>
      <c r="AI3604">
        <v>23970000</v>
      </c>
      <c r="AJ3604">
        <v>117386000</v>
      </c>
      <c r="AK3604">
        <v>143520000</v>
      </c>
      <c r="AL3604">
        <v>64254000</v>
      </c>
      <c r="AM3604">
        <v>2072166016</v>
      </c>
      <c r="AN3604">
        <v>929555008</v>
      </c>
      <c r="AO3604">
        <v>266632992</v>
      </c>
      <c r="AP3604">
        <v>237011952</v>
      </c>
      <c r="AQ3604">
        <v>210042912</v>
      </c>
      <c r="AR3604">
        <v>2077527040</v>
      </c>
      <c r="AS3604">
        <v>2072166016</v>
      </c>
      <c r="AT3604">
        <v>2376</v>
      </c>
      <c r="AU3604">
        <v>0.66200000000000003</v>
      </c>
      <c r="AW3604">
        <v>0.20119200000000001</v>
      </c>
      <c r="AX3604">
        <v>0.54972799999999999</v>
      </c>
      <c r="AY3604">
        <v>4.1635999999999999E-2</v>
      </c>
      <c r="AZ3604">
        <v>51724</v>
      </c>
    </row>
    <row r="3605" spans="1:52">
      <c r="A3605">
        <v>2009</v>
      </c>
      <c r="B3605">
        <v>216339</v>
      </c>
      <c r="C3605" t="s">
        <v>472</v>
      </c>
      <c r="D3605" t="s">
        <v>455</v>
      </c>
      <c r="E3605">
        <f t="shared" si="56"/>
        <v>1</v>
      </c>
      <c r="F3605">
        <f>IF(ISNA(VLOOKUP(B3605,criteria!$U$2:$U$174,1,0)),0,1)</f>
        <v>1</v>
      </c>
      <c r="G3605">
        <v>0.60649294713039736</v>
      </c>
      <c r="H3605">
        <v>0.37310252996005328</v>
      </c>
      <c r="I3605">
        <v>18574</v>
      </c>
      <c r="J3605">
        <v>11265</v>
      </c>
      <c r="K3605">
        <v>4186</v>
      </c>
      <c r="L3605">
        <v>17</v>
      </c>
      <c r="M3605">
        <v>4203</v>
      </c>
      <c r="V3605">
        <v>613694976</v>
      </c>
      <c r="W3605">
        <v>537712000</v>
      </c>
      <c r="Y3605">
        <v>4205000</v>
      </c>
      <c r="Z3605">
        <v>84943000</v>
      </c>
      <c r="AA3605">
        <v>208904000</v>
      </c>
      <c r="AB3605">
        <v>73510000</v>
      </c>
      <c r="AC3605">
        <v>29842000</v>
      </c>
      <c r="AF3605">
        <v>2181010944</v>
      </c>
      <c r="AG3605">
        <v>385220992</v>
      </c>
      <c r="AH3605">
        <v>105943000</v>
      </c>
      <c r="AI3605">
        <v>18060000</v>
      </c>
      <c r="AJ3605">
        <v>124003000</v>
      </c>
      <c r="AK3605">
        <v>146247008</v>
      </c>
      <c r="AL3605">
        <v>64049000</v>
      </c>
      <c r="AM3605">
        <v>2069216000</v>
      </c>
      <c r="AN3605">
        <v>929220992</v>
      </c>
      <c r="AO3605">
        <v>259820000</v>
      </c>
      <c r="AP3605">
        <v>210042912</v>
      </c>
      <c r="AQ3605">
        <v>235531200</v>
      </c>
      <c r="AR3605">
        <v>2181010944</v>
      </c>
      <c r="AS3605">
        <v>2069216000</v>
      </c>
      <c r="AT3605">
        <v>2504</v>
      </c>
      <c r="AU3605">
        <v>0.66100000000000003</v>
      </c>
      <c r="AW3605">
        <v>0.21985399999999999</v>
      </c>
      <c r="AX3605">
        <v>0.54642299999999999</v>
      </c>
      <c r="AY3605">
        <v>4.2773699999999998E-2</v>
      </c>
      <c r="AZ3605">
        <v>50434</v>
      </c>
    </row>
    <row r="3606" spans="1:52">
      <c r="A3606">
        <v>2010</v>
      </c>
      <c r="B3606">
        <v>216339</v>
      </c>
      <c r="C3606" t="s">
        <v>472</v>
      </c>
      <c r="D3606" t="s">
        <v>455</v>
      </c>
      <c r="E3606">
        <f t="shared" si="56"/>
        <v>1</v>
      </c>
      <c r="F3606">
        <f>IF(ISNA(VLOOKUP(B3606,criteria!$U$2:$U$174,1,0)),0,1)</f>
        <v>1</v>
      </c>
      <c r="G3606">
        <v>0.64641370007624188</v>
      </c>
      <c r="H3606">
        <v>0.39275993467610232</v>
      </c>
      <c r="I3606">
        <v>17051</v>
      </c>
      <c r="J3606">
        <v>11022</v>
      </c>
      <c r="K3606">
        <v>4311</v>
      </c>
      <c r="L3606">
        <v>18</v>
      </c>
      <c r="M3606">
        <v>4329</v>
      </c>
      <c r="V3606">
        <v>657524992</v>
      </c>
      <c r="W3606">
        <v>577620992</v>
      </c>
      <c r="Y3606">
        <v>4324000</v>
      </c>
      <c r="Z3606">
        <v>102565000</v>
      </c>
      <c r="AA3606">
        <v>192806000</v>
      </c>
      <c r="AB3606">
        <v>65160000</v>
      </c>
      <c r="AC3606">
        <v>33250000</v>
      </c>
      <c r="AF3606">
        <v>2273043968</v>
      </c>
      <c r="AG3606">
        <v>406567008</v>
      </c>
      <c r="AH3606">
        <v>112249000</v>
      </c>
      <c r="AI3606">
        <v>19465000</v>
      </c>
      <c r="AJ3606">
        <v>131714000</v>
      </c>
      <c r="AK3606">
        <v>148344000</v>
      </c>
      <c r="AL3606">
        <v>66964000</v>
      </c>
      <c r="AM3606">
        <v>2125794944</v>
      </c>
      <c r="AN3606">
        <v>946499008</v>
      </c>
      <c r="AO3606">
        <v>264164992</v>
      </c>
      <c r="AP3606">
        <v>235531200</v>
      </c>
      <c r="AQ3606">
        <v>280731008</v>
      </c>
      <c r="AR3606">
        <v>2273043968</v>
      </c>
      <c r="AS3606">
        <v>2125794944</v>
      </c>
      <c r="AT3606">
        <v>2596</v>
      </c>
      <c r="AU3606">
        <v>0.67600000000000005</v>
      </c>
      <c r="AW3606">
        <v>0.23257800000000001</v>
      </c>
      <c r="AX3606">
        <v>0.54139899999999996</v>
      </c>
      <c r="AY3606">
        <v>4.22545E-2</v>
      </c>
      <c r="AZ3606">
        <v>50582.5</v>
      </c>
    </row>
    <row r="3607" spans="1:52">
      <c r="A3607">
        <v>2011</v>
      </c>
      <c r="B3607">
        <v>216339</v>
      </c>
      <c r="C3607" t="s">
        <v>472</v>
      </c>
      <c r="D3607" t="s">
        <v>455</v>
      </c>
      <c r="E3607">
        <f t="shared" si="56"/>
        <v>1</v>
      </c>
      <c r="F3607">
        <f>IF(ISNA(VLOOKUP(B3607,criteria!$U$2:$U$174,1,0)),0,1)</f>
        <v>1</v>
      </c>
      <c r="G3607">
        <v>0.62844495968804337</v>
      </c>
      <c r="H3607">
        <v>0.35854435686734865</v>
      </c>
      <c r="I3607">
        <v>18977</v>
      </c>
      <c r="J3607">
        <v>11926</v>
      </c>
      <c r="K3607">
        <v>4259</v>
      </c>
      <c r="L3607">
        <v>17</v>
      </c>
      <c r="M3607">
        <v>4276</v>
      </c>
      <c r="T3607">
        <v>5.5E-2</v>
      </c>
      <c r="U3607">
        <v>7717</v>
      </c>
      <c r="V3607">
        <v>709686976</v>
      </c>
      <c r="W3607">
        <v>627507008</v>
      </c>
      <c r="Y3607">
        <v>3822000</v>
      </c>
      <c r="Z3607">
        <v>90696000</v>
      </c>
      <c r="AA3607">
        <v>158728000</v>
      </c>
      <c r="AB3607">
        <v>54211000</v>
      </c>
      <c r="AC3607">
        <v>41419000</v>
      </c>
      <c r="AF3607">
        <v>2253424896</v>
      </c>
      <c r="AG3607">
        <v>419793984</v>
      </c>
      <c r="AH3607">
        <v>109809000</v>
      </c>
      <c r="AI3607">
        <v>17496000</v>
      </c>
      <c r="AJ3607">
        <v>127305000</v>
      </c>
      <c r="AK3607">
        <v>157172992</v>
      </c>
      <c r="AL3607">
        <v>74472000</v>
      </c>
      <c r="AM3607">
        <v>2214956032</v>
      </c>
      <c r="AN3607">
        <v>987089024</v>
      </c>
      <c r="AO3607">
        <v>263384992</v>
      </c>
      <c r="AP3607">
        <v>280731008</v>
      </c>
      <c r="AQ3607">
        <v>277479008</v>
      </c>
      <c r="AR3607">
        <v>2253424896</v>
      </c>
      <c r="AS3607">
        <v>2214956032</v>
      </c>
      <c r="AT3607">
        <v>2534</v>
      </c>
      <c r="AU3607">
        <v>0.65900000000000003</v>
      </c>
      <c r="AW3607">
        <v>0.20525099999999999</v>
      </c>
      <c r="AX3607">
        <v>0.52880000000000005</v>
      </c>
      <c r="AY3607">
        <v>3.7834600000000003E-2</v>
      </c>
      <c r="AZ3607">
        <v>54040</v>
      </c>
    </row>
    <row r="3608" spans="1:52">
      <c r="A3608">
        <v>2012</v>
      </c>
      <c r="B3608">
        <v>216339</v>
      </c>
      <c r="C3608" t="s">
        <v>472</v>
      </c>
      <c r="D3608" t="s">
        <v>455</v>
      </c>
      <c r="E3608">
        <f t="shared" si="56"/>
        <v>1</v>
      </c>
      <c r="F3608">
        <f>IF(ISNA(VLOOKUP(B3608,criteria!$U$2:$U$174,1,0)),0,1)</f>
        <v>1</v>
      </c>
      <c r="G3608">
        <v>0.6723079387112274</v>
      </c>
      <c r="H3608">
        <v>0.32811879615659495</v>
      </c>
      <c r="I3608">
        <v>18731</v>
      </c>
      <c r="J3608">
        <v>12593</v>
      </c>
      <c r="K3608">
        <v>4109</v>
      </c>
      <c r="L3608">
        <v>23</v>
      </c>
      <c r="M3608">
        <v>4132</v>
      </c>
      <c r="T3608">
        <v>6.3E-2</v>
      </c>
      <c r="U3608">
        <v>7725</v>
      </c>
      <c r="V3608">
        <v>716409984</v>
      </c>
      <c r="W3608">
        <v>626521984</v>
      </c>
      <c r="Y3608">
        <v>3029000</v>
      </c>
      <c r="Z3608">
        <v>124101000</v>
      </c>
      <c r="AA3608">
        <v>179333984</v>
      </c>
      <c r="AB3608">
        <v>110109000</v>
      </c>
      <c r="AC3608">
        <v>59216000</v>
      </c>
      <c r="AF3608">
        <v>2681238016</v>
      </c>
      <c r="AG3608">
        <v>415363008</v>
      </c>
      <c r="AH3608">
        <v>171048992</v>
      </c>
      <c r="AI3608">
        <v>16975000</v>
      </c>
      <c r="AJ3608">
        <v>188024000</v>
      </c>
      <c r="AK3608">
        <v>149184000</v>
      </c>
      <c r="AL3608">
        <v>71749000</v>
      </c>
      <c r="AM3608">
        <v>2604504064</v>
      </c>
      <c r="AN3608">
        <v>1187694976</v>
      </c>
      <c r="AO3608">
        <v>332585984</v>
      </c>
      <c r="AP3608">
        <v>277479008</v>
      </c>
      <c r="AQ3608">
        <v>323836992</v>
      </c>
      <c r="AR3608">
        <v>2681238016</v>
      </c>
      <c r="AS3608">
        <v>2604504064</v>
      </c>
      <c r="AT3608">
        <v>2908</v>
      </c>
      <c r="AU3608">
        <v>0.66300000000000003</v>
      </c>
      <c r="AW3608">
        <v>0.17624699999999999</v>
      </c>
      <c r="AX3608">
        <v>0.526837</v>
      </c>
      <c r="AY3608">
        <v>3.3041500000000001E-2</v>
      </c>
      <c r="AZ3608">
        <v>56815</v>
      </c>
    </row>
    <row r="3609" spans="1:52">
      <c r="A3609">
        <v>2013</v>
      </c>
      <c r="B3609">
        <v>216339</v>
      </c>
      <c r="C3609" t="s">
        <v>472</v>
      </c>
      <c r="D3609" t="s">
        <v>455</v>
      </c>
      <c r="E3609">
        <f t="shared" si="56"/>
        <v>1</v>
      </c>
      <c r="F3609">
        <f>IF(ISNA(VLOOKUP(B3609,criteria!$U$2:$U$174,1,0)),0,1)</f>
        <v>1</v>
      </c>
      <c r="G3609">
        <v>0.63870727688300644</v>
      </c>
      <c r="H3609">
        <v>0.3653462050599201</v>
      </c>
      <c r="I3609">
        <v>18813</v>
      </c>
      <c r="J3609">
        <v>12016</v>
      </c>
      <c r="K3609">
        <v>4380</v>
      </c>
      <c r="L3609">
        <v>10</v>
      </c>
      <c r="M3609">
        <v>4390</v>
      </c>
      <c r="T3609">
        <v>5.6000000000000001E-2</v>
      </c>
      <c r="U3609">
        <v>8516</v>
      </c>
      <c r="V3609">
        <v>763412992</v>
      </c>
      <c r="W3609">
        <v>672913984</v>
      </c>
      <c r="Y3609">
        <v>3418000</v>
      </c>
      <c r="Z3609">
        <v>123713000</v>
      </c>
      <c r="AA3609">
        <v>210892992</v>
      </c>
      <c r="AB3609">
        <v>100581000</v>
      </c>
      <c r="AC3609">
        <v>47698000</v>
      </c>
      <c r="AF3609">
        <v>2859143936</v>
      </c>
      <c r="AG3609">
        <v>433311008</v>
      </c>
      <c r="AH3609">
        <v>166235008</v>
      </c>
      <c r="AI3609">
        <v>16433000</v>
      </c>
      <c r="AJ3609">
        <v>182668000</v>
      </c>
      <c r="AK3609">
        <v>156850000</v>
      </c>
      <c r="AL3609">
        <v>76731000</v>
      </c>
      <c r="AM3609">
        <v>2686981888</v>
      </c>
      <c r="AN3609">
        <v>1249890048</v>
      </c>
      <c r="AO3609">
        <v>338592992</v>
      </c>
      <c r="AP3609">
        <v>323836992</v>
      </c>
      <c r="AQ3609">
        <v>372336576</v>
      </c>
      <c r="AR3609">
        <v>2859143936</v>
      </c>
      <c r="AS3609">
        <v>2686981888</v>
      </c>
      <c r="AT3609">
        <v>2876</v>
      </c>
      <c r="AU3609">
        <v>0.69199999999999995</v>
      </c>
      <c r="AW3609">
        <v>0.17934800000000001</v>
      </c>
      <c r="AX3609">
        <v>0.53494900000000001</v>
      </c>
      <c r="AY3609">
        <v>3.4344800000000002E-2</v>
      </c>
      <c r="AZ3609">
        <v>56713</v>
      </c>
    </row>
    <row r="3610" spans="1:52">
      <c r="A3610">
        <v>2014</v>
      </c>
      <c r="B3610">
        <v>216339</v>
      </c>
      <c r="C3610" t="s">
        <v>472</v>
      </c>
      <c r="D3610" t="s">
        <v>455</v>
      </c>
      <c r="E3610">
        <f t="shared" si="56"/>
        <v>1</v>
      </c>
      <c r="F3610">
        <f>IF(ISNA(VLOOKUP(B3610,criteria!$U$2:$U$174,1,0)),0,1)</f>
        <v>1</v>
      </c>
      <c r="G3610">
        <v>0.61733846618357491</v>
      </c>
      <c r="H3610">
        <v>0.27419453445008252</v>
      </c>
      <c r="I3610">
        <v>26496</v>
      </c>
      <c r="J3610">
        <v>16357</v>
      </c>
      <c r="K3610">
        <v>4472</v>
      </c>
      <c r="L3610">
        <v>13</v>
      </c>
      <c r="M3610">
        <v>4485</v>
      </c>
      <c r="T3610">
        <v>0.05</v>
      </c>
      <c r="U3610">
        <v>9085</v>
      </c>
      <c r="V3610">
        <v>808721024</v>
      </c>
      <c r="W3610">
        <v>711601024</v>
      </c>
      <c r="Y3610">
        <v>3043000</v>
      </c>
      <c r="Z3610">
        <v>124569000</v>
      </c>
      <c r="AA3610">
        <v>157324992</v>
      </c>
      <c r="AB3610">
        <v>108522000</v>
      </c>
      <c r="AC3610">
        <v>52858000</v>
      </c>
      <c r="AF3610">
        <v>2888994048</v>
      </c>
      <c r="AG3610">
        <v>456383008</v>
      </c>
      <c r="AH3610">
        <v>171848000</v>
      </c>
      <c r="AI3610">
        <v>21851000</v>
      </c>
      <c r="AJ3610">
        <v>193699008</v>
      </c>
      <c r="AK3610">
        <v>167484992</v>
      </c>
      <c r="AL3610">
        <v>81555000</v>
      </c>
      <c r="AM3610">
        <v>2818906880</v>
      </c>
      <c r="AN3610">
        <v>1298893056</v>
      </c>
      <c r="AO3610">
        <v>356136000</v>
      </c>
      <c r="AP3610">
        <v>391616992</v>
      </c>
      <c r="AQ3610">
        <v>423844992</v>
      </c>
      <c r="AR3610">
        <v>2888994048</v>
      </c>
      <c r="AS3610">
        <v>2818906880</v>
      </c>
      <c r="AT3610">
        <v>2955</v>
      </c>
      <c r="AU3610">
        <v>0.70599999999999996</v>
      </c>
      <c r="AW3610">
        <v>0.17743900000000001</v>
      </c>
      <c r="AX3610">
        <v>0.537601</v>
      </c>
      <c r="AY3610">
        <v>3.0249700000000001E-2</v>
      </c>
      <c r="AZ3610">
        <v>56180</v>
      </c>
    </row>
    <row r="3611" spans="1:52">
      <c r="A3611">
        <v>2015</v>
      </c>
      <c r="B3611">
        <v>216339</v>
      </c>
      <c r="C3611" t="s">
        <v>472</v>
      </c>
      <c r="D3611" t="s">
        <v>455</v>
      </c>
      <c r="E3611">
        <f t="shared" si="56"/>
        <v>1</v>
      </c>
      <c r="F3611">
        <f>IF(ISNA(VLOOKUP(B3611,criteria!$U$2:$U$174,1,0)),0,1)</f>
        <v>1</v>
      </c>
      <c r="G3611">
        <v>0.55680952710655685</v>
      </c>
      <c r="H3611">
        <v>0.30502362596369065</v>
      </c>
      <c r="I3611">
        <v>28886</v>
      </c>
      <c r="J3611">
        <v>16084</v>
      </c>
      <c r="K3611">
        <v>4892</v>
      </c>
      <c r="L3611">
        <v>14</v>
      </c>
      <c r="M3611">
        <v>4906</v>
      </c>
      <c r="T3611">
        <v>4.4999999999999998E-2</v>
      </c>
      <c r="U3611">
        <v>8815</v>
      </c>
      <c r="V3611">
        <v>859537984</v>
      </c>
      <c r="W3611">
        <v>739960000</v>
      </c>
      <c r="Y3611">
        <v>3566000</v>
      </c>
      <c r="Z3611">
        <v>132273000</v>
      </c>
      <c r="AA3611">
        <v>165160000</v>
      </c>
      <c r="AB3611">
        <v>106391000</v>
      </c>
      <c r="AC3611">
        <v>52036000</v>
      </c>
      <c r="AF3611">
        <v>3072421120</v>
      </c>
      <c r="AG3611">
        <v>472153984</v>
      </c>
      <c r="AH3611">
        <v>185926000</v>
      </c>
      <c r="AI3611">
        <v>19100000</v>
      </c>
      <c r="AJ3611">
        <v>205026000</v>
      </c>
      <c r="AK3611">
        <v>170407008</v>
      </c>
      <c r="AL3611">
        <v>82328000</v>
      </c>
      <c r="AM3611">
        <v>2988603904</v>
      </c>
      <c r="AN3611">
        <v>1378694016</v>
      </c>
      <c r="AO3611">
        <v>373812000</v>
      </c>
      <c r="AP3611">
        <v>423844992</v>
      </c>
      <c r="AQ3611">
        <v>533151008</v>
      </c>
      <c r="AR3611">
        <v>3072421120</v>
      </c>
      <c r="AS3611">
        <v>2988603904</v>
      </c>
      <c r="AT3611">
        <v>3051</v>
      </c>
      <c r="AU3611">
        <v>0.70899999999999996</v>
      </c>
      <c r="AW3611">
        <v>0.16133800000000001</v>
      </c>
      <c r="AX3611">
        <v>0.53855200000000003</v>
      </c>
      <c r="AY3611">
        <v>2.5466200000000001E-2</v>
      </c>
      <c r="AZ3611">
        <v>57504.5</v>
      </c>
    </row>
    <row r="3612" spans="1:52">
      <c r="A3612">
        <v>2016</v>
      </c>
      <c r="B3612">
        <v>216339</v>
      </c>
      <c r="C3612" t="s">
        <v>472</v>
      </c>
      <c r="D3612" t="s">
        <v>455</v>
      </c>
      <c r="E3612">
        <f t="shared" si="56"/>
        <v>1</v>
      </c>
      <c r="F3612">
        <f>IF(ISNA(VLOOKUP(B3612,criteria!$U$2:$U$174,1,0)),0,1)</f>
        <v>1</v>
      </c>
      <c r="G3612">
        <v>0.52189263405654973</v>
      </c>
      <c r="H3612">
        <v>0.29846776525007229</v>
      </c>
      <c r="I3612">
        <v>33139</v>
      </c>
      <c r="J3612">
        <v>17295</v>
      </c>
      <c r="K3612">
        <v>5143</v>
      </c>
      <c r="L3612">
        <v>19</v>
      </c>
      <c r="M3612">
        <v>5162</v>
      </c>
      <c r="T3612">
        <v>5.0999999999999997E-2</v>
      </c>
      <c r="U3612">
        <v>8878</v>
      </c>
      <c r="V3612">
        <v>937750976</v>
      </c>
      <c r="W3612">
        <v>796214976</v>
      </c>
      <c r="Y3612">
        <v>4038000</v>
      </c>
      <c r="Z3612">
        <v>144518000</v>
      </c>
      <c r="AA3612">
        <v>164352992</v>
      </c>
      <c r="AB3612">
        <v>107576000</v>
      </c>
      <c r="AC3612">
        <v>53875000</v>
      </c>
      <c r="AF3612">
        <v>3353714944</v>
      </c>
      <c r="AG3612">
        <v>488568992</v>
      </c>
      <c r="AH3612">
        <v>203788000</v>
      </c>
      <c r="AI3612">
        <v>22244000</v>
      </c>
      <c r="AJ3612">
        <v>226032000</v>
      </c>
      <c r="AK3612">
        <v>163224992</v>
      </c>
      <c r="AL3612">
        <v>78818000</v>
      </c>
      <c r="AM3612">
        <v>3147599104</v>
      </c>
      <c r="AN3612">
        <v>1445899008</v>
      </c>
      <c r="AO3612">
        <v>391204992</v>
      </c>
      <c r="AP3612">
        <v>533151008</v>
      </c>
      <c r="AQ3612">
        <v>615352000</v>
      </c>
      <c r="AR3612">
        <v>3353714944</v>
      </c>
      <c r="AS3612">
        <v>3147599104</v>
      </c>
      <c r="AT3612">
        <v>3019</v>
      </c>
      <c r="AU3612">
        <v>0.71</v>
      </c>
      <c r="AW3612">
        <v>0.14527899999999999</v>
      </c>
      <c r="AX3612">
        <v>0.55025199999999996</v>
      </c>
      <c r="AY3612">
        <v>2.3826699999999999E-2</v>
      </c>
      <c r="AZ3612">
        <v>59850</v>
      </c>
    </row>
    <row r="3613" spans="1:52">
      <c r="A3613">
        <v>2017</v>
      </c>
      <c r="B3613">
        <v>216339</v>
      </c>
      <c r="C3613" t="s">
        <v>472</v>
      </c>
      <c r="D3613" t="s">
        <v>455</v>
      </c>
      <c r="E3613">
        <f t="shared" si="56"/>
        <v>1</v>
      </c>
      <c r="F3613">
        <f>IF(ISNA(VLOOKUP(B3613,criteria!$U$2:$U$174,1,0)),0,1)</f>
        <v>1</v>
      </c>
      <c r="G3613">
        <v>0.56669453734671127</v>
      </c>
      <c r="H3613">
        <v>0.2543156445187626</v>
      </c>
      <c r="I3613">
        <v>35880</v>
      </c>
      <c r="J3613">
        <v>20333</v>
      </c>
      <c r="K3613">
        <v>5141</v>
      </c>
      <c r="L3613">
        <v>30</v>
      </c>
      <c r="M3613">
        <v>5171</v>
      </c>
      <c r="T3613">
        <v>4.4999999999999998E-2</v>
      </c>
      <c r="U3613">
        <v>8963</v>
      </c>
      <c r="V3613">
        <v>983316992</v>
      </c>
      <c r="W3613">
        <v>838780032</v>
      </c>
      <c r="Y3613">
        <v>3757000</v>
      </c>
      <c r="Z3613">
        <v>146684000</v>
      </c>
      <c r="AA3613">
        <v>163974000</v>
      </c>
      <c r="AB3613">
        <v>113527000</v>
      </c>
      <c r="AC3613">
        <v>47808000</v>
      </c>
      <c r="AF3613">
        <v>3480916992</v>
      </c>
      <c r="AG3613">
        <v>513222016</v>
      </c>
      <c r="AH3613">
        <v>204886000</v>
      </c>
      <c r="AI3613">
        <v>21901000</v>
      </c>
      <c r="AJ3613">
        <v>226787008</v>
      </c>
      <c r="AK3613">
        <v>167384000</v>
      </c>
      <c r="AL3613">
        <v>82239000</v>
      </c>
      <c r="AM3613">
        <v>3260904960</v>
      </c>
      <c r="AN3613">
        <v>1499714944</v>
      </c>
      <c r="AO3613">
        <v>395780992</v>
      </c>
      <c r="AP3613">
        <v>615352000</v>
      </c>
      <c r="AQ3613">
        <v>683964992</v>
      </c>
      <c r="AR3613">
        <v>3480916992</v>
      </c>
      <c r="AS3613">
        <v>3260904960</v>
      </c>
    </row>
    <row r="3614" spans="1:52">
      <c r="A3614">
        <v>1990</v>
      </c>
      <c r="B3614">
        <v>216597</v>
      </c>
      <c r="C3614" t="s">
        <v>561</v>
      </c>
      <c r="D3614" t="s">
        <v>455</v>
      </c>
      <c r="E3614">
        <f t="shared" si="56"/>
        <v>0</v>
      </c>
      <c r="F3614">
        <f>IF(ISNA(VLOOKUP(B3614,criteria!$U$2:$U$174,1,0)),0,1)</f>
        <v>1</v>
      </c>
      <c r="G3614" t="s">
        <v>636</v>
      </c>
      <c r="H3614" t="s">
        <v>636</v>
      </c>
      <c r="N3614">
        <v>19085</v>
      </c>
      <c r="O3614" t="s">
        <v>130</v>
      </c>
      <c r="V3614">
        <v>95203680</v>
      </c>
      <c r="Y3614">
        <v>12157</v>
      </c>
      <c r="Z3614">
        <v>3090899</v>
      </c>
      <c r="AA3614">
        <v>2745603</v>
      </c>
      <c r="AB3614">
        <v>4257469</v>
      </c>
      <c r="AC3614">
        <v>6480365</v>
      </c>
      <c r="AF3614">
        <v>138491456</v>
      </c>
      <c r="AG3614">
        <v>46766916</v>
      </c>
      <c r="AH3614">
        <v>1662809</v>
      </c>
      <c r="AJ3614">
        <v>1662809</v>
      </c>
      <c r="AK3614">
        <v>11820454</v>
      </c>
      <c r="AL3614">
        <v>11686264</v>
      </c>
      <c r="AM3614">
        <v>140885488</v>
      </c>
      <c r="AN3614">
        <v>55760880</v>
      </c>
      <c r="AO3614">
        <v>14449704</v>
      </c>
    </row>
    <row r="3615" spans="1:52">
      <c r="A3615">
        <v>1991</v>
      </c>
      <c r="B3615">
        <v>216597</v>
      </c>
      <c r="C3615" t="s">
        <v>561</v>
      </c>
      <c r="D3615" t="s">
        <v>455</v>
      </c>
      <c r="E3615">
        <f t="shared" si="56"/>
        <v>0</v>
      </c>
      <c r="F3615">
        <f>IF(ISNA(VLOOKUP(B3615,criteria!$U$2:$U$174,1,0)),0,1)</f>
        <v>1</v>
      </c>
      <c r="G3615" t="s">
        <v>636</v>
      </c>
      <c r="H3615" t="s">
        <v>636</v>
      </c>
      <c r="N3615">
        <v>19085</v>
      </c>
      <c r="O3615" t="s">
        <v>130</v>
      </c>
      <c r="V3615">
        <v>103687520</v>
      </c>
      <c r="Y3615">
        <v>9028</v>
      </c>
      <c r="Z3615">
        <v>3305415</v>
      </c>
      <c r="AA3615">
        <v>2523155</v>
      </c>
      <c r="AB3615">
        <v>4837077</v>
      </c>
      <c r="AC3615">
        <v>5795640</v>
      </c>
      <c r="AF3615">
        <v>148595424</v>
      </c>
      <c r="AG3615">
        <v>48905976</v>
      </c>
      <c r="AH3615">
        <v>1645555</v>
      </c>
      <c r="AJ3615">
        <v>1645555</v>
      </c>
      <c r="AK3615">
        <v>11854250</v>
      </c>
      <c r="AL3615">
        <v>12077952</v>
      </c>
      <c r="AM3615">
        <v>150013504</v>
      </c>
      <c r="AN3615">
        <v>57978816</v>
      </c>
      <c r="AO3615">
        <v>15717382</v>
      </c>
    </row>
    <row r="3616" spans="1:52">
      <c r="A3616">
        <v>1992</v>
      </c>
      <c r="B3616">
        <v>216597</v>
      </c>
      <c r="C3616" t="s">
        <v>561</v>
      </c>
      <c r="D3616" t="s">
        <v>455</v>
      </c>
      <c r="E3616">
        <f t="shared" si="56"/>
        <v>0</v>
      </c>
      <c r="F3616">
        <f>IF(ISNA(VLOOKUP(B3616,criteria!$U$2:$U$174,1,0)),0,1)</f>
        <v>1</v>
      </c>
      <c r="G3616" t="s">
        <v>636</v>
      </c>
      <c r="H3616" t="s">
        <v>636</v>
      </c>
      <c r="N3616">
        <v>19085</v>
      </c>
      <c r="O3616" t="s">
        <v>130</v>
      </c>
      <c r="V3616">
        <v>108366024</v>
      </c>
      <c r="Y3616">
        <v>35306</v>
      </c>
      <c r="Z3616">
        <v>3490858</v>
      </c>
      <c r="AA3616">
        <v>2642440</v>
      </c>
      <c r="AB3616">
        <v>4888121</v>
      </c>
      <c r="AC3616">
        <v>5613621</v>
      </c>
      <c r="AF3616">
        <v>155188256</v>
      </c>
      <c r="AG3616">
        <v>51328472</v>
      </c>
      <c r="AH3616">
        <v>1864053</v>
      </c>
      <c r="AJ3616">
        <v>1864053</v>
      </c>
      <c r="AK3616">
        <v>12535520</v>
      </c>
      <c r="AL3616">
        <v>12275985</v>
      </c>
      <c r="AM3616">
        <v>155133184</v>
      </c>
      <c r="AN3616">
        <v>60577624</v>
      </c>
      <c r="AO3616">
        <v>16794472</v>
      </c>
    </row>
    <row r="3617" spans="1:52">
      <c r="A3617">
        <v>1993</v>
      </c>
      <c r="B3617">
        <v>216597</v>
      </c>
      <c r="C3617" t="s">
        <v>561</v>
      </c>
      <c r="D3617" t="s">
        <v>455</v>
      </c>
      <c r="E3617">
        <f t="shared" si="56"/>
        <v>0</v>
      </c>
      <c r="F3617">
        <f>IF(ISNA(VLOOKUP(B3617,criteria!$U$2:$U$174,1,0)),0,1)</f>
        <v>1</v>
      </c>
      <c r="G3617" t="s">
        <v>636</v>
      </c>
      <c r="H3617" t="s">
        <v>636</v>
      </c>
      <c r="N3617">
        <v>190859989</v>
      </c>
      <c r="O3617" t="s">
        <v>130</v>
      </c>
      <c r="V3617">
        <v>116764288</v>
      </c>
      <c r="Y3617">
        <v>25712</v>
      </c>
      <c r="Z3617">
        <v>3251093</v>
      </c>
      <c r="AA3617">
        <v>2697633</v>
      </c>
      <c r="AB3617">
        <v>5281594</v>
      </c>
      <c r="AC3617">
        <v>5158091</v>
      </c>
      <c r="AF3617">
        <v>164625376</v>
      </c>
      <c r="AG3617">
        <v>52748904</v>
      </c>
      <c r="AH3617">
        <v>1513890</v>
      </c>
      <c r="AJ3617">
        <v>1513890</v>
      </c>
      <c r="AK3617">
        <v>13661358</v>
      </c>
      <c r="AL3617">
        <v>13282816</v>
      </c>
      <c r="AM3617">
        <v>164633056</v>
      </c>
      <c r="AN3617">
        <v>61350656</v>
      </c>
      <c r="AO3617">
        <v>17957444</v>
      </c>
    </row>
    <row r="3618" spans="1:52">
      <c r="A3618">
        <v>1994</v>
      </c>
      <c r="B3618">
        <v>216597</v>
      </c>
      <c r="C3618" t="s">
        <v>561</v>
      </c>
      <c r="D3618" t="s">
        <v>455</v>
      </c>
      <c r="E3618">
        <f t="shared" si="56"/>
        <v>0</v>
      </c>
      <c r="F3618">
        <f>IF(ISNA(VLOOKUP(B3618,criteria!$U$2:$U$174,1,0)),0,1)</f>
        <v>1</v>
      </c>
      <c r="G3618" t="s">
        <v>636</v>
      </c>
      <c r="H3618" t="s">
        <v>636</v>
      </c>
      <c r="N3618">
        <v>190851699</v>
      </c>
      <c r="O3618" t="s">
        <v>130</v>
      </c>
      <c r="V3618">
        <v>124978016</v>
      </c>
      <c r="Y3618">
        <v>12275</v>
      </c>
      <c r="Z3618">
        <v>3714166</v>
      </c>
      <c r="AA3618">
        <v>2709528</v>
      </c>
      <c r="AB3618">
        <v>5596421</v>
      </c>
      <c r="AC3618">
        <v>6365876</v>
      </c>
      <c r="AF3618">
        <v>180254208</v>
      </c>
      <c r="AG3618">
        <v>54740704</v>
      </c>
      <c r="AH3618">
        <v>1987740</v>
      </c>
      <c r="AJ3618">
        <v>1987740</v>
      </c>
      <c r="AK3618">
        <v>13301298</v>
      </c>
      <c r="AL3618">
        <v>15099153</v>
      </c>
      <c r="AM3618">
        <v>181421376</v>
      </c>
      <c r="AN3618">
        <v>63949472</v>
      </c>
      <c r="AO3618">
        <v>18848990</v>
      </c>
    </row>
    <row r="3619" spans="1:52">
      <c r="A3619">
        <v>1995</v>
      </c>
      <c r="B3619">
        <v>216597</v>
      </c>
      <c r="C3619" t="s">
        <v>561</v>
      </c>
      <c r="D3619" t="s">
        <v>455</v>
      </c>
      <c r="E3619">
        <f t="shared" si="56"/>
        <v>0</v>
      </c>
      <c r="F3619">
        <f>IF(ISNA(VLOOKUP(B3619,criteria!$U$2:$U$174,1,0)),0,1)</f>
        <v>1</v>
      </c>
      <c r="G3619" t="s">
        <v>636</v>
      </c>
      <c r="H3619" t="s">
        <v>636</v>
      </c>
      <c r="N3619">
        <v>190851699</v>
      </c>
      <c r="O3619" t="s">
        <v>130</v>
      </c>
      <c r="V3619">
        <v>132654216</v>
      </c>
      <c r="Y3619">
        <v>7371</v>
      </c>
      <c r="Z3619">
        <v>4140102</v>
      </c>
      <c r="AA3619">
        <v>2604167</v>
      </c>
      <c r="AB3619">
        <v>5672786</v>
      </c>
      <c r="AC3619">
        <v>7736686</v>
      </c>
      <c r="AF3619">
        <v>191983312</v>
      </c>
      <c r="AG3619">
        <v>56174876</v>
      </c>
      <c r="AH3619">
        <v>1990415</v>
      </c>
      <c r="AJ3619">
        <v>1990415</v>
      </c>
      <c r="AK3619">
        <v>14798487</v>
      </c>
      <c r="AL3619">
        <v>15629289</v>
      </c>
      <c r="AM3619">
        <v>187470352</v>
      </c>
      <c r="AN3619">
        <v>68100960</v>
      </c>
      <c r="AO3619">
        <v>18361216</v>
      </c>
    </row>
    <row r="3620" spans="1:52">
      <c r="A3620">
        <v>1996</v>
      </c>
      <c r="B3620">
        <v>216597</v>
      </c>
      <c r="C3620" t="s">
        <v>561</v>
      </c>
      <c r="D3620" t="s">
        <v>455</v>
      </c>
      <c r="E3620">
        <f t="shared" si="56"/>
        <v>0</v>
      </c>
      <c r="F3620">
        <f>IF(ISNA(VLOOKUP(B3620,criteria!$U$2:$U$174,1,0)),0,1)</f>
        <v>1</v>
      </c>
      <c r="G3620" t="s">
        <v>636</v>
      </c>
      <c r="H3620" t="s">
        <v>636</v>
      </c>
      <c r="N3620">
        <v>190851699</v>
      </c>
      <c r="O3620" t="s">
        <v>130</v>
      </c>
      <c r="V3620">
        <v>138014432</v>
      </c>
      <c r="W3620">
        <v>111323208</v>
      </c>
      <c r="Z3620">
        <v>3006190</v>
      </c>
      <c r="AA3620">
        <v>783921</v>
      </c>
      <c r="AB3620">
        <v>13644556</v>
      </c>
      <c r="AF3620">
        <v>193109888</v>
      </c>
      <c r="AG3620">
        <v>65858704</v>
      </c>
      <c r="AH3620">
        <v>2189646</v>
      </c>
      <c r="AJ3620">
        <v>2189646</v>
      </c>
      <c r="AK3620">
        <v>17256712</v>
      </c>
      <c r="AL3620">
        <v>20791632</v>
      </c>
      <c r="AM3620">
        <v>163867792</v>
      </c>
      <c r="AR3620">
        <v>193109888</v>
      </c>
      <c r="AS3620">
        <v>163867792</v>
      </c>
      <c r="AT3620">
        <v>1451</v>
      </c>
      <c r="AU3620">
        <v>0.85499999999999998</v>
      </c>
    </row>
    <row r="3621" spans="1:52">
      <c r="A3621">
        <v>1997</v>
      </c>
      <c r="B3621">
        <v>216597</v>
      </c>
      <c r="C3621" t="s">
        <v>561</v>
      </c>
      <c r="D3621" t="s">
        <v>455</v>
      </c>
      <c r="E3621">
        <f t="shared" si="56"/>
        <v>0</v>
      </c>
      <c r="F3621">
        <f>IF(ISNA(VLOOKUP(B3621,criteria!$U$2:$U$174,1,0)),0,1)</f>
        <v>1</v>
      </c>
      <c r="G3621" t="s">
        <v>636</v>
      </c>
      <c r="H3621" t="s">
        <v>636</v>
      </c>
      <c r="N3621">
        <v>190851699</v>
      </c>
      <c r="O3621" t="s">
        <v>130</v>
      </c>
      <c r="V3621">
        <v>117075488</v>
      </c>
      <c r="W3621">
        <v>117075488</v>
      </c>
      <c r="Z3621">
        <v>2791800</v>
      </c>
      <c r="AA3621">
        <v>842430</v>
      </c>
      <c r="AB3621">
        <v>11931904</v>
      </c>
      <c r="AC3621">
        <v>7796265</v>
      </c>
      <c r="AF3621">
        <v>201348544</v>
      </c>
      <c r="AG3621">
        <v>71053792</v>
      </c>
      <c r="AH3621">
        <v>2257245</v>
      </c>
      <c r="AJ3621">
        <v>2257245</v>
      </c>
      <c r="AK3621">
        <v>19381134</v>
      </c>
      <c r="AL3621">
        <v>21736454</v>
      </c>
      <c r="AM3621">
        <v>174170816</v>
      </c>
      <c r="AN3621">
        <v>86031800</v>
      </c>
      <c r="AO3621">
        <v>21179228</v>
      </c>
      <c r="AR3621">
        <v>201348544</v>
      </c>
      <c r="AS3621">
        <v>174170816</v>
      </c>
      <c r="AT3621">
        <v>1270</v>
      </c>
      <c r="AU3621">
        <v>0.82399999999999995</v>
      </c>
      <c r="AW3621">
        <v>4.0307099999999998E-2</v>
      </c>
      <c r="AX3621">
        <v>0.52447200000000005</v>
      </c>
      <c r="AY3621">
        <v>1.0556599999999999E-2</v>
      </c>
      <c r="AZ3621">
        <v>65131</v>
      </c>
    </row>
    <row r="3622" spans="1:52">
      <c r="A3622">
        <v>1998</v>
      </c>
      <c r="B3622">
        <v>216597</v>
      </c>
      <c r="C3622" t="s">
        <v>561</v>
      </c>
      <c r="D3622" t="s">
        <v>455</v>
      </c>
      <c r="E3622">
        <f t="shared" si="56"/>
        <v>0</v>
      </c>
      <c r="F3622">
        <f>IF(ISNA(VLOOKUP(B3622,criteria!$U$2:$U$174,1,0)),0,1)</f>
        <v>1</v>
      </c>
      <c r="G3622" t="s">
        <v>636</v>
      </c>
      <c r="H3622" t="s">
        <v>636</v>
      </c>
      <c r="N3622">
        <v>190851699</v>
      </c>
      <c r="O3622" t="s">
        <v>130</v>
      </c>
      <c r="V3622">
        <v>124074344</v>
      </c>
      <c r="W3622">
        <v>124074344</v>
      </c>
      <c r="Z3622">
        <v>3355362</v>
      </c>
      <c r="AA3622">
        <v>908133</v>
      </c>
      <c r="AB3622">
        <v>12507541</v>
      </c>
      <c r="AC3622">
        <v>9391967</v>
      </c>
      <c r="AF3622">
        <v>213628528</v>
      </c>
      <c r="AG3622">
        <v>76885744</v>
      </c>
      <c r="AH3622">
        <v>2567613</v>
      </c>
      <c r="AJ3622">
        <v>2567613</v>
      </c>
      <c r="AK3622">
        <v>22922238</v>
      </c>
      <c r="AL3622">
        <v>22711660</v>
      </c>
      <c r="AM3622">
        <v>188508016</v>
      </c>
      <c r="AN3622">
        <v>87904336</v>
      </c>
      <c r="AO3622">
        <v>23097872</v>
      </c>
      <c r="AR3622">
        <v>213628528</v>
      </c>
      <c r="AS3622">
        <v>188508016</v>
      </c>
      <c r="AT3622">
        <v>1264</v>
      </c>
      <c r="AU3622">
        <v>0.82899999999999996</v>
      </c>
      <c r="AW3622">
        <v>4.2042000000000003E-2</v>
      </c>
      <c r="AX3622">
        <v>0.51351400000000003</v>
      </c>
      <c r="AY3622">
        <v>1.0510500000000001E-2</v>
      </c>
      <c r="AZ3622">
        <v>68085</v>
      </c>
    </row>
    <row r="3623" spans="1:52">
      <c r="A3623">
        <v>1999</v>
      </c>
      <c r="B3623">
        <v>216597</v>
      </c>
      <c r="C3623" t="s">
        <v>561</v>
      </c>
      <c r="D3623" t="s">
        <v>455</v>
      </c>
      <c r="E3623">
        <f t="shared" si="56"/>
        <v>0</v>
      </c>
      <c r="F3623">
        <f>IF(ISNA(VLOOKUP(B3623,criteria!$U$2:$U$174,1,0)),0,1)</f>
        <v>1</v>
      </c>
      <c r="G3623" t="s">
        <v>636</v>
      </c>
      <c r="H3623" t="s">
        <v>636</v>
      </c>
      <c r="N3623">
        <v>190851699</v>
      </c>
      <c r="O3623" t="s">
        <v>130</v>
      </c>
      <c r="V3623">
        <v>163367152</v>
      </c>
      <c r="W3623">
        <v>131207152</v>
      </c>
      <c r="Y3623">
        <v>360</v>
      </c>
      <c r="Z3623">
        <v>5456905</v>
      </c>
      <c r="AA3623">
        <v>997663</v>
      </c>
      <c r="AB3623">
        <v>8482892</v>
      </c>
      <c r="AC3623">
        <v>11024523</v>
      </c>
      <c r="AF3623">
        <v>217187616</v>
      </c>
      <c r="AG3623">
        <v>79977000</v>
      </c>
      <c r="AH3623">
        <v>4477059</v>
      </c>
      <c r="AJ3623">
        <v>4477059</v>
      </c>
      <c r="AK3623">
        <v>23780492</v>
      </c>
      <c r="AL3623">
        <v>24711348</v>
      </c>
      <c r="AM3623">
        <v>199753680</v>
      </c>
      <c r="AN3623">
        <v>92407160</v>
      </c>
      <c r="AO3623">
        <v>20343656</v>
      </c>
      <c r="AR3623">
        <v>217187616</v>
      </c>
      <c r="AS3623">
        <v>199753680</v>
      </c>
      <c r="AT3623">
        <v>1376</v>
      </c>
      <c r="AU3623">
        <v>0.84699999999999998</v>
      </c>
      <c r="AW3623">
        <v>3.8811699999999998E-2</v>
      </c>
      <c r="AX3623">
        <v>0.51844800000000002</v>
      </c>
      <c r="AY3623">
        <v>9.5831300000000005E-3</v>
      </c>
      <c r="AZ3623">
        <v>71056</v>
      </c>
    </row>
    <row r="3624" spans="1:52">
      <c r="A3624">
        <v>2000</v>
      </c>
      <c r="B3624">
        <v>216597</v>
      </c>
      <c r="C3624" t="s">
        <v>561</v>
      </c>
      <c r="D3624" t="s">
        <v>455</v>
      </c>
      <c r="E3624">
        <f t="shared" si="56"/>
        <v>0</v>
      </c>
      <c r="F3624">
        <f>IF(ISNA(VLOOKUP(B3624,criteria!$U$2:$U$174,1,0)),0,1)</f>
        <v>1</v>
      </c>
      <c r="G3624" t="s">
        <v>636</v>
      </c>
      <c r="H3624" t="s">
        <v>636</v>
      </c>
      <c r="N3624">
        <v>190851699</v>
      </c>
      <c r="O3624" t="s">
        <v>130</v>
      </c>
      <c r="V3624">
        <v>173014304</v>
      </c>
      <c r="W3624">
        <v>138408112</v>
      </c>
      <c r="Y3624">
        <v>11344</v>
      </c>
      <c r="Z3624">
        <v>6321775</v>
      </c>
      <c r="AA3624">
        <v>979351</v>
      </c>
      <c r="AB3624">
        <v>11989134</v>
      </c>
      <c r="AC3624">
        <v>11106591</v>
      </c>
      <c r="AF3624">
        <v>222899488</v>
      </c>
      <c r="AG3624">
        <v>84426104</v>
      </c>
      <c r="AH3624">
        <v>4122945</v>
      </c>
      <c r="AJ3624">
        <v>4122945</v>
      </c>
      <c r="AK3624">
        <v>25399042</v>
      </c>
      <c r="AL3624">
        <v>25615856</v>
      </c>
      <c r="AM3624">
        <v>212030464</v>
      </c>
      <c r="AN3624">
        <v>98396928</v>
      </c>
      <c r="AO3624">
        <v>23295772</v>
      </c>
      <c r="AR3624">
        <v>222899488</v>
      </c>
      <c r="AS3624">
        <v>212030464</v>
      </c>
      <c r="AT3624">
        <v>1417</v>
      </c>
      <c r="AU3624">
        <v>0.85199999999999998</v>
      </c>
      <c r="AW3624">
        <v>5.41431E-2</v>
      </c>
      <c r="AX3624">
        <v>0.51600800000000002</v>
      </c>
      <c r="AY3624">
        <v>1.17702E-2</v>
      </c>
      <c r="AZ3624">
        <v>76212.5</v>
      </c>
    </row>
    <row r="3625" spans="1:52">
      <c r="A3625">
        <v>2001</v>
      </c>
      <c r="B3625">
        <v>216597</v>
      </c>
      <c r="C3625" t="s">
        <v>561</v>
      </c>
      <c r="D3625" t="s">
        <v>455</v>
      </c>
      <c r="E3625">
        <f t="shared" si="56"/>
        <v>1</v>
      </c>
      <c r="F3625">
        <f>IF(ISNA(VLOOKUP(B3625,criteria!$U$2:$U$174,1,0)),0,1)</f>
        <v>1</v>
      </c>
      <c r="G3625">
        <v>0.49927120785152074</v>
      </c>
      <c r="H3625">
        <v>0.37816270922537953</v>
      </c>
      <c r="I3625">
        <v>10291</v>
      </c>
      <c r="J3625">
        <v>5138</v>
      </c>
      <c r="K3625">
        <v>1740</v>
      </c>
      <c r="L3625">
        <v>203</v>
      </c>
      <c r="M3625">
        <v>1943</v>
      </c>
      <c r="N3625">
        <v>190851699</v>
      </c>
      <c r="O3625" t="s">
        <v>130</v>
      </c>
      <c r="V3625">
        <v>189440352</v>
      </c>
      <c r="W3625">
        <v>151900320</v>
      </c>
      <c r="Y3625">
        <v>38001</v>
      </c>
      <c r="Z3625">
        <v>4241074</v>
      </c>
      <c r="AA3625">
        <v>1549702</v>
      </c>
      <c r="AB3625">
        <v>15794821</v>
      </c>
      <c r="AC3625">
        <v>10218378</v>
      </c>
      <c r="AF3625">
        <v>233051664</v>
      </c>
      <c r="AG3625">
        <v>94828792</v>
      </c>
      <c r="AH3625">
        <v>3448065</v>
      </c>
      <c r="AJ3625">
        <v>3448065</v>
      </c>
      <c r="AK3625">
        <v>26485198</v>
      </c>
      <c r="AL3625">
        <v>25525610</v>
      </c>
      <c r="AM3625">
        <v>227454368</v>
      </c>
      <c r="AN3625">
        <v>106580984</v>
      </c>
      <c r="AO3625">
        <v>26780506</v>
      </c>
      <c r="AR3625">
        <v>233051664</v>
      </c>
      <c r="AS3625">
        <v>227454368</v>
      </c>
      <c r="AT3625">
        <v>1351</v>
      </c>
      <c r="AU3625">
        <v>0.85299999999999998</v>
      </c>
      <c r="AW3625">
        <v>7.3061399999999999E-2</v>
      </c>
      <c r="AX3625">
        <v>0.51546400000000003</v>
      </c>
      <c r="AY3625">
        <v>1.7929199999999999E-2</v>
      </c>
      <c r="AZ3625">
        <v>80500</v>
      </c>
    </row>
    <row r="3626" spans="1:52">
      <c r="A3626">
        <v>2002</v>
      </c>
      <c r="B3626">
        <v>216597</v>
      </c>
      <c r="C3626" t="s">
        <v>561</v>
      </c>
      <c r="D3626" t="s">
        <v>455</v>
      </c>
      <c r="E3626">
        <f t="shared" si="56"/>
        <v>1</v>
      </c>
      <c r="F3626">
        <f>IF(ISNA(VLOOKUP(B3626,criteria!$U$2:$U$174,1,0)),0,1)</f>
        <v>1</v>
      </c>
      <c r="G3626">
        <v>0.47122533272143186</v>
      </c>
      <c r="H3626">
        <v>0.3081417997662641</v>
      </c>
      <c r="I3626">
        <v>10895</v>
      </c>
      <c r="J3626">
        <v>5134</v>
      </c>
      <c r="K3626">
        <v>1582</v>
      </c>
      <c r="L3626">
        <v>0</v>
      </c>
      <c r="M3626">
        <v>1582</v>
      </c>
      <c r="N3626" t="s">
        <v>534</v>
      </c>
      <c r="O3626" t="s">
        <v>130</v>
      </c>
      <c r="V3626">
        <v>205711568</v>
      </c>
      <c r="W3626">
        <v>164806464</v>
      </c>
      <c r="Y3626">
        <v>39964</v>
      </c>
      <c r="Z3626">
        <v>4652049</v>
      </c>
      <c r="AA3626">
        <v>1342286</v>
      </c>
      <c r="AB3626">
        <v>13120401</v>
      </c>
      <c r="AC3626">
        <v>9817175</v>
      </c>
      <c r="AF3626">
        <v>241899088</v>
      </c>
      <c r="AG3626">
        <v>95044616</v>
      </c>
      <c r="AH3626">
        <v>3870940</v>
      </c>
      <c r="AJ3626">
        <v>3870940</v>
      </c>
      <c r="AK3626">
        <v>28784712</v>
      </c>
      <c r="AL3626">
        <v>26880404</v>
      </c>
      <c r="AM3626">
        <v>234588768</v>
      </c>
      <c r="AN3626">
        <v>101466480</v>
      </c>
      <c r="AO3626">
        <v>26630482</v>
      </c>
      <c r="AP3626">
        <v>175061568</v>
      </c>
      <c r="AQ3626">
        <v>174543792</v>
      </c>
      <c r="AR3626">
        <v>241899088</v>
      </c>
      <c r="AS3626">
        <v>234588768</v>
      </c>
      <c r="AT3626">
        <v>1307</v>
      </c>
      <c r="AU3626">
        <v>0.84599999999999997</v>
      </c>
      <c r="AW3626">
        <v>6.8566299999999997E-2</v>
      </c>
      <c r="AX3626">
        <v>0.51202099999999995</v>
      </c>
      <c r="AY3626">
        <v>1.9145100000000002E-2</v>
      </c>
      <c r="AZ3626">
        <v>80726.5</v>
      </c>
    </row>
    <row r="3627" spans="1:52">
      <c r="A3627">
        <v>2003</v>
      </c>
      <c r="B3627">
        <v>216597</v>
      </c>
      <c r="C3627" t="s">
        <v>561</v>
      </c>
      <c r="D3627" t="s">
        <v>455</v>
      </c>
      <c r="E3627">
        <f t="shared" si="56"/>
        <v>1</v>
      </c>
      <c r="F3627">
        <f>IF(ISNA(VLOOKUP(B3627,criteria!$U$2:$U$174,1,0)),0,1)</f>
        <v>1</v>
      </c>
      <c r="G3627">
        <v>0.5305616740088106</v>
      </c>
      <c r="H3627">
        <v>0.26967652655249957</v>
      </c>
      <c r="I3627">
        <v>10896</v>
      </c>
      <c r="J3627">
        <v>5781</v>
      </c>
      <c r="K3627">
        <v>1557</v>
      </c>
      <c r="L3627">
        <v>2</v>
      </c>
      <c r="M3627">
        <v>1559</v>
      </c>
      <c r="V3627">
        <v>220864560</v>
      </c>
      <c r="W3627">
        <v>176998976</v>
      </c>
      <c r="Z3627">
        <v>4442981</v>
      </c>
      <c r="AA3627">
        <v>1346953</v>
      </c>
      <c r="AB3627">
        <v>17386464</v>
      </c>
      <c r="AC3627">
        <v>11618388</v>
      </c>
      <c r="AF3627">
        <v>295002528</v>
      </c>
      <c r="AG3627">
        <v>100700968</v>
      </c>
      <c r="AH3627">
        <v>3931111</v>
      </c>
      <c r="AJ3627">
        <v>3931111</v>
      </c>
      <c r="AK3627">
        <v>30528060</v>
      </c>
      <c r="AL3627">
        <v>28941728</v>
      </c>
      <c r="AM3627">
        <v>246199008</v>
      </c>
      <c r="AN3627">
        <v>106395880</v>
      </c>
      <c r="AO3627">
        <v>29291252</v>
      </c>
      <c r="AP3627">
        <v>174543792</v>
      </c>
      <c r="AQ3627">
        <v>206763600</v>
      </c>
      <c r="AR3627">
        <v>295002528</v>
      </c>
      <c r="AS3627">
        <v>246199008</v>
      </c>
      <c r="AT3627">
        <v>1393</v>
      </c>
      <c r="AU3627">
        <v>0.86</v>
      </c>
      <c r="AW3627">
        <v>7.8290100000000001E-2</v>
      </c>
      <c r="AX3627">
        <v>0.51152699999999995</v>
      </c>
      <c r="AY3627">
        <v>1.6810800000000001E-2</v>
      </c>
      <c r="AZ3627">
        <v>80397</v>
      </c>
    </row>
    <row r="3628" spans="1:52">
      <c r="A3628">
        <v>2004</v>
      </c>
      <c r="B3628">
        <v>216597</v>
      </c>
      <c r="C3628" t="s">
        <v>561</v>
      </c>
      <c r="D3628" t="s">
        <v>455</v>
      </c>
      <c r="E3628">
        <f t="shared" si="56"/>
        <v>1</v>
      </c>
      <c r="F3628">
        <f>IF(ISNA(VLOOKUP(B3628,criteria!$U$2:$U$174,1,0)),0,1)</f>
        <v>1</v>
      </c>
      <c r="G3628">
        <v>0.57940054495912807</v>
      </c>
      <c r="H3628">
        <v>0.31094808126410833</v>
      </c>
      <c r="I3628">
        <v>9175</v>
      </c>
      <c r="J3628">
        <v>5316</v>
      </c>
      <c r="K3628">
        <v>1653</v>
      </c>
      <c r="M3628">
        <v>1653</v>
      </c>
      <c r="V3628">
        <v>235407856</v>
      </c>
      <c r="W3628">
        <v>187674336</v>
      </c>
      <c r="Z3628">
        <v>5786213</v>
      </c>
      <c r="AA3628">
        <v>1569125</v>
      </c>
      <c r="AB3628">
        <v>38256176</v>
      </c>
      <c r="AC3628">
        <v>13075777</v>
      </c>
      <c r="AF3628">
        <v>327313952</v>
      </c>
      <c r="AG3628">
        <v>107670936</v>
      </c>
      <c r="AH3628">
        <v>4696557</v>
      </c>
      <c r="AJ3628">
        <v>4696557</v>
      </c>
      <c r="AK3628">
        <v>31460066</v>
      </c>
      <c r="AL3628">
        <v>31374362</v>
      </c>
      <c r="AM3628">
        <v>259128576</v>
      </c>
      <c r="AN3628">
        <v>112605784</v>
      </c>
      <c r="AO3628">
        <v>30609104</v>
      </c>
      <c r="AP3628">
        <v>206763600</v>
      </c>
      <c r="AQ3628">
        <v>238765088</v>
      </c>
      <c r="AR3628">
        <v>327313952</v>
      </c>
      <c r="AS3628">
        <v>259128576</v>
      </c>
      <c r="AT3628">
        <v>1417</v>
      </c>
      <c r="AU3628">
        <v>0.84699999999999998</v>
      </c>
      <c r="AW3628">
        <v>8.5930099999999995E-2</v>
      </c>
      <c r="AX3628">
        <v>0.52360700000000004</v>
      </c>
      <c r="AY3628">
        <v>1.6997200000000001E-2</v>
      </c>
      <c r="AZ3628">
        <v>84509</v>
      </c>
    </row>
    <row r="3629" spans="1:52">
      <c r="A3629">
        <v>2005</v>
      </c>
      <c r="B3629">
        <v>216597</v>
      </c>
      <c r="C3629" t="s">
        <v>473</v>
      </c>
      <c r="D3629" t="s">
        <v>455</v>
      </c>
      <c r="E3629">
        <f t="shared" si="56"/>
        <v>1</v>
      </c>
      <c r="F3629">
        <f>IF(ISNA(VLOOKUP(B3629,criteria!$U$2:$U$174,1,0)),0,1)</f>
        <v>1</v>
      </c>
      <c r="G3629">
        <v>0.51356551856840482</v>
      </c>
      <c r="H3629">
        <v>0.30498313975271635</v>
      </c>
      <c r="I3629">
        <v>10394</v>
      </c>
      <c r="J3629">
        <v>5338</v>
      </c>
      <c r="K3629">
        <v>1625</v>
      </c>
      <c r="L3629">
        <v>3</v>
      </c>
      <c r="M3629">
        <v>1628</v>
      </c>
      <c r="V3629">
        <v>246771744</v>
      </c>
      <c r="W3629">
        <v>196129712</v>
      </c>
      <c r="Z3629">
        <v>6611710</v>
      </c>
      <c r="AA3629">
        <v>1591463</v>
      </c>
      <c r="AB3629">
        <v>34343136</v>
      </c>
      <c r="AC3629">
        <v>13774264</v>
      </c>
      <c r="AF3629">
        <v>347310240</v>
      </c>
      <c r="AG3629">
        <v>113094368</v>
      </c>
      <c r="AH3629">
        <v>5666766</v>
      </c>
      <c r="AJ3629">
        <v>5666766</v>
      </c>
      <c r="AK3629">
        <v>34885456</v>
      </c>
      <c r="AL3629">
        <v>34141928</v>
      </c>
      <c r="AM3629">
        <v>276045600</v>
      </c>
      <c r="AN3629">
        <v>118938592</v>
      </c>
      <c r="AO3629">
        <v>32710286</v>
      </c>
      <c r="AP3629">
        <v>238765088</v>
      </c>
      <c r="AQ3629">
        <v>278605664</v>
      </c>
      <c r="AR3629">
        <v>347310240</v>
      </c>
      <c r="AS3629">
        <v>276045600</v>
      </c>
      <c r="AT3629">
        <v>1383</v>
      </c>
      <c r="AU3629">
        <v>0.86699999999999999</v>
      </c>
      <c r="AW3629">
        <v>8.2556000000000004E-2</v>
      </c>
      <c r="AX3629">
        <v>0.52565300000000004</v>
      </c>
      <c r="AY3629">
        <v>1.6324600000000002E-2</v>
      </c>
      <c r="AZ3629">
        <v>88091.5</v>
      </c>
    </row>
    <row r="3630" spans="1:52">
      <c r="A3630">
        <v>2006</v>
      </c>
      <c r="B3630">
        <v>216597</v>
      </c>
      <c r="C3630" t="s">
        <v>473</v>
      </c>
      <c r="D3630" t="s">
        <v>455</v>
      </c>
      <c r="E3630">
        <f t="shared" si="56"/>
        <v>1</v>
      </c>
      <c r="F3630">
        <f>IF(ISNA(VLOOKUP(B3630,criteria!$U$2:$U$174,1,0)),0,1)</f>
        <v>1</v>
      </c>
      <c r="G3630">
        <v>0.42671312427409991</v>
      </c>
      <c r="H3630">
        <v>0.29686082380693157</v>
      </c>
      <c r="I3630">
        <v>12915</v>
      </c>
      <c r="J3630">
        <v>5511</v>
      </c>
      <c r="K3630">
        <v>1634</v>
      </c>
      <c r="L3630">
        <v>2</v>
      </c>
      <c r="M3630">
        <v>1636</v>
      </c>
      <c r="V3630">
        <v>266591344</v>
      </c>
      <c r="W3630">
        <v>209996496</v>
      </c>
      <c r="Z3630">
        <v>10973019</v>
      </c>
      <c r="AA3630">
        <v>1693400</v>
      </c>
      <c r="AB3630">
        <v>26900098</v>
      </c>
      <c r="AC3630">
        <v>13458565</v>
      </c>
      <c r="AF3630">
        <v>386845760</v>
      </c>
      <c r="AG3630">
        <v>120121776</v>
      </c>
      <c r="AH3630">
        <v>9770347</v>
      </c>
      <c r="AJ3630">
        <v>9770347</v>
      </c>
      <c r="AK3630">
        <v>36859896</v>
      </c>
      <c r="AL3630">
        <v>35621008</v>
      </c>
      <c r="AM3630">
        <v>298404800</v>
      </c>
      <c r="AN3630">
        <v>126214368</v>
      </c>
      <c r="AO3630">
        <v>35186188</v>
      </c>
      <c r="AP3630">
        <v>278605664</v>
      </c>
      <c r="AQ3630">
        <v>335733664</v>
      </c>
      <c r="AR3630">
        <v>386845760</v>
      </c>
      <c r="AS3630">
        <v>298404800</v>
      </c>
      <c r="AT3630">
        <v>1514</v>
      </c>
      <c r="AU3630">
        <v>0.875</v>
      </c>
      <c r="AW3630">
        <v>9.8322499999999993E-2</v>
      </c>
      <c r="AX3630">
        <v>0.52842500000000003</v>
      </c>
      <c r="AY3630">
        <v>2.23672E-2</v>
      </c>
      <c r="AZ3630">
        <v>91688.5</v>
      </c>
    </row>
    <row r="3631" spans="1:52">
      <c r="A3631">
        <v>2007</v>
      </c>
      <c r="B3631">
        <v>216597</v>
      </c>
      <c r="C3631" t="s">
        <v>473</v>
      </c>
      <c r="D3631" t="s">
        <v>455</v>
      </c>
      <c r="E3631">
        <f t="shared" si="56"/>
        <v>1</v>
      </c>
      <c r="F3631">
        <f>IF(ISNA(VLOOKUP(B3631,criteria!$U$2:$U$174,1,0)),0,1)</f>
        <v>1</v>
      </c>
      <c r="G3631">
        <v>0.41555232558139538</v>
      </c>
      <c r="H3631">
        <v>0.28051766351871282</v>
      </c>
      <c r="I3631">
        <v>13760</v>
      </c>
      <c r="J3631">
        <v>5718</v>
      </c>
      <c r="K3631">
        <v>1604</v>
      </c>
      <c r="M3631">
        <v>1604</v>
      </c>
      <c r="N3631" t="s">
        <v>534</v>
      </c>
      <c r="O3631" t="s">
        <v>130</v>
      </c>
      <c r="P3631" t="s">
        <v>50</v>
      </c>
      <c r="Q3631" t="s">
        <v>51</v>
      </c>
      <c r="V3631">
        <v>285980800</v>
      </c>
      <c r="W3631">
        <v>224642384</v>
      </c>
      <c r="Z3631">
        <v>7480245</v>
      </c>
      <c r="AA3631">
        <v>822774</v>
      </c>
      <c r="AB3631">
        <v>34144584</v>
      </c>
      <c r="AC3631">
        <v>14238059</v>
      </c>
      <c r="AF3631">
        <v>361290720</v>
      </c>
      <c r="AG3631">
        <v>125967328</v>
      </c>
      <c r="AH3631">
        <v>6684653</v>
      </c>
      <c r="AJ3631">
        <v>6684653</v>
      </c>
      <c r="AK3631">
        <v>39520216</v>
      </c>
      <c r="AL3631">
        <v>40058608</v>
      </c>
      <c r="AM3631">
        <v>311790432</v>
      </c>
      <c r="AN3631">
        <v>136141936</v>
      </c>
      <c r="AO3631">
        <v>35291276</v>
      </c>
      <c r="AP3631">
        <v>335733664</v>
      </c>
      <c r="AQ3631">
        <v>355169184</v>
      </c>
      <c r="AR3631">
        <v>361290720</v>
      </c>
      <c r="AS3631">
        <v>311790432</v>
      </c>
      <c r="AT3631">
        <v>1399</v>
      </c>
      <c r="AU3631">
        <v>0.88700000000000001</v>
      </c>
      <c r="AW3631">
        <v>9.6922400000000006E-2</v>
      </c>
      <c r="AX3631">
        <v>0.525034</v>
      </c>
      <c r="AY3631">
        <v>2.57235E-2</v>
      </c>
      <c r="AZ3631">
        <v>95369</v>
      </c>
    </row>
    <row r="3632" spans="1:52">
      <c r="A3632">
        <v>2008</v>
      </c>
      <c r="B3632">
        <v>216597</v>
      </c>
      <c r="C3632" t="s">
        <v>473</v>
      </c>
      <c r="D3632" t="s">
        <v>455</v>
      </c>
      <c r="E3632">
        <f t="shared" si="56"/>
        <v>1</v>
      </c>
      <c r="F3632">
        <f>IF(ISNA(VLOOKUP(B3632,criteria!$U$2:$U$174,1,0)),0,1)</f>
        <v>1</v>
      </c>
      <c r="G3632">
        <v>0.39484836445503907</v>
      </c>
      <c r="H3632">
        <v>0.26899211806137852</v>
      </c>
      <c r="I3632">
        <v>15102</v>
      </c>
      <c r="J3632">
        <v>5963</v>
      </c>
      <c r="K3632">
        <v>1604</v>
      </c>
      <c r="L3632">
        <v>0</v>
      </c>
      <c r="M3632">
        <v>1604</v>
      </c>
      <c r="V3632">
        <v>305732896</v>
      </c>
      <c r="W3632">
        <v>238553424</v>
      </c>
      <c r="Z3632">
        <v>6259603</v>
      </c>
      <c r="AA3632">
        <v>935290</v>
      </c>
      <c r="AB3632">
        <v>19869256</v>
      </c>
      <c r="AC3632">
        <v>14894056</v>
      </c>
      <c r="AF3632">
        <v>241274096</v>
      </c>
      <c r="AG3632">
        <v>131469632</v>
      </c>
      <c r="AH3632">
        <v>6293185</v>
      </c>
      <c r="AJ3632">
        <v>6293185</v>
      </c>
      <c r="AK3632">
        <v>38782440</v>
      </c>
      <c r="AL3632">
        <v>41342500</v>
      </c>
      <c r="AM3632">
        <v>319762816</v>
      </c>
      <c r="AN3632">
        <v>141347760</v>
      </c>
      <c r="AO3632">
        <v>37493420</v>
      </c>
      <c r="AP3632">
        <v>355169184</v>
      </c>
      <c r="AQ3632">
        <v>264664656</v>
      </c>
      <c r="AR3632">
        <v>241274096</v>
      </c>
      <c r="AS3632">
        <v>319762816</v>
      </c>
      <c r="AT3632">
        <v>1352</v>
      </c>
      <c r="AU3632">
        <v>0.871</v>
      </c>
      <c r="AW3632">
        <v>8.1171999999999994E-2</v>
      </c>
      <c r="AX3632">
        <v>0.52737800000000001</v>
      </c>
      <c r="AY3632">
        <v>2.1613799999999999E-2</v>
      </c>
      <c r="AZ3632">
        <v>100000</v>
      </c>
    </row>
    <row r="3633" spans="1:52">
      <c r="A3633">
        <v>2009</v>
      </c>
      <c r="B3633">
        <v>216597</v>
      </c>
      <c r="C3633" t="s">
        <v>473</v>
      </c>
      <c r="D3633" t="s">
        <v>455</v>
      </c>
      <c r="E3633">
        <f t="shared" si="56"/>
        <v>1</v>
      </c>
      <c r="F3633">
        <f>IF(ISNA(VLOOKUP(B3633,criteria!$U$2:$U$174,1,0)),0,1)</f>
        <v>1</v>
      </c>
      <c r="G3633">
        <v>0.46411665903191329</v>
      </c>
      <c r="H3633">
        <v>0.27027471623622307</v>
      </c>
      <c r="I3633">
        <v>13098</v>
      </c>
      <c r="J3633">
        <v>6079</v>
      </c>
      <c r="K3633">
        <v>1643</v>
      </c>
      <c r="L3633">
        <v>0</v>
      </c>
      <c r="M3633">
        <v>1643</v>
      </c>
      <c r="V3633">
        <v>324706432</v>
      </c>
      <c r="W3633">
        <v>247217104</v>
      </c>
      <c r="Z3633">
        <v>8291982</v>
      </c>
      <c r="AA3633">
        <v>948743</v>
      </c>
      <c r="AB3633">
        <v>22530236</v>
      </c>
      <c r="AC3633">
        <v>14875217</v>
      </c>
      <c r="AF3633">
        <v>383823872</v>
      </c>
      <c r="AG3633">
        <v>139595232</v>
      </c>
      <c r="AH3633">
        <v>7123461</v>
      </c>
      <c r="AJ3633">
        <v>7123461</v>
      </c>
      <c r="AK3633">
        <v>41647628</v>
      </c>
      <c r="AL3633">
        <v>43755736</v>
      </c>
      <c r="AM3633">
        <v>335691360</v>
      </c>
      <c r="AN3633">
        <v>146219424</v>
      </c>
      <c r="AO3633">
        <v>41867480</v>
      </c>
      <c r="AP3633">
        <v>264664656</v>
      </c>
      <c r="AQ3633">
        <v>302536544</v>
      </c>
      <c r="AR3633">
        <v>383823872</v>
      </c>
      <c r="AS3633">
        <v>335691360</v>
      </c>
      <c r="AT3633">
        <v>1482</v>
      </c>
      <c r="AU3633">
        <v>0.89600000000000002</v>
      </c>
      <c r="AW3633">
        <v>8.3449899999999994E-2</v>
      </c>
      <c r="AX3633">
        <v>0.54825199999999996</v>
      </c>
      <c r="AY3633">
        <v>2.2377600000000001E-2</v>
      </c>
      <c r="AZ3633">
        <v>100415</v>
      </c>
    </row>
    <row r="3634" spans="1:52">
      <c r="A3634">
        <v>2010</v>
      </c>
      <c r="B3634">
        <v>216597</v>
      </c>
      <c r="C3634" t="s">
        <v>473</v>
      </c>
      <c r="D3634" t="s">
        <v>455</v>
      </c>
      <c r="E3634">
        <f t="shared" si="56"/>
        <v>1</v>
      </c>
      <c r="F3634">
        <f>IF(ISNA(VLOOKUP(B3634,criteria!$U$2:$U$174,1,0)),0,1)</f>
        <v>1</v>
      </c>
      <c r="G3634">
        <v>0.45158371040723982</v>
      </c>
      <c r="H3634">
        <v>0.25450901803607212</v>
      </c>
      <c r="I3634">
        <v>14365</v>
      </c>
      <c r="J3634">
        <v>6487</v>
      </c>
      <c r="K3634">
        <v>1649</v>
      </c>
      <c r="L3634">
        <v>2</v>
      </c>
      <c r="M3634">
        <v>1651</v>
      </c>
      <c r="V3634">
        <v>339475424</v>
      </c>
      <c r="W3634">
        <v>256654176</v>
      </c>
      <c r="Z3634">
        <v>9244389</v>
      </c>
      <c r="AA3634">
        <v>897938</v>
      </c>
      <c r="AB3634">
        <v>25850060</v>
      </c>
      <c r="AC3634">
        <v>17173004</v>
      </c>
      <c r="AF3634">
        <v>443664384</v>
      </c>
      <c r="AG3634">
        <v>144639328</v>
      </c>
      <c r="AH3634">
        <v>7833195</v>
      </c>
      <c r="AJ3634">
        <v>7833195</v>
      </c>
      <c r="AK3634">
        <v>43451616</v>
      </c>
      <c r="AL3634">
        <v>45641748</v>
      </c>
      <c r="AM3634">
        <v>349616416</v>
      </c>
      <c r="AN3634">
        <v>152959856</v>
      </c>
      <c r="AO3634">
        <v>45029804</v>
      </c>
      <c r="AP3634">
        <v>302536544</v>
      </c>
      <c r="AQ3634">
        <v>375060576</v>
      </c>
      <c r="AR3634">
        <v>443664384</v>
      </c>
      <c r="AS3634">
        <v>349616416</v>
      </c>
      <c r="AT3634">
        <v>1470</v>
      </c>
      <c r="AU3634">
        <v>0.90500000000000003</v>
      </c>
      <c r="AW3634">
        <v>9.03471E-2</v>
      </c>
      <c r="AX3634">
        <v>0.53780300000000003</v>
      </c>
      <c r="AY3634">
        <v>2.6153099999999999E-2</v>
      </c>
      <c r="AZ3634">
        <v>97910</v>
      </c>
    </row>
    <row r="3635" spans="1:52">
      <c r="A3635">
        <v>2011</v>
      </c>
      <c r="B3635">
        <v>216597</v>
      </c>
      <c r="C3635" t="s">
        <v>473</v>
      </c>
      <c r="D3635" t="s">
        <v>455</v>
      </c>
      <c r="E3635">
        <f t="shared" si="56"/>
        <v>1</v>
      </c>
      <c r="F3635">
        <f>IF(ISNA(VLOOKUP(B3635,criteria!$U$2:$U$174,1,0)),0,1)</f>
        <v>1</v>
      </c>
      <c r="G3635">
        <v>0.4396518123944394</v>
      </c>
      <c r="H3635">
        <v>0.24290780141843971</v>
      </c>
      <c r="I3635">
        <v>15394</v>
      </c>
      <c r="J3635">
        <v>6768</v>
      </c>
      <c r="K3635">
        <v>1644</v>
      </c>
      <c r="L3635">
        <v>0</v>
      </c>
      <c r="M3635">
        <v>1644</v>
      </c>
      <c r="T3635">
        <v>1.6E-2</v>
      </c>
      <c r="U3635">
        <v>1562</v>
      </c>
      <c r="V3635">
        <v>349229312</v>
      </c>
      <c r="W3635">
        <v>260863632</v>
      </c>
      <c r="Z3635">
        <v>6743704</v>
      </c>
      <c r="AA3635">
        <v>648610</v>
      </c>
      <c r="AB3635">
        <v>28402418</v>
      </c>
      <c r="AC3635">
        <v>15914311</v>
      </c>
      <c r="AF3635">
        <v>346441056</v>
      </c>
      <c r="AG3635">
        <v>149914400</v>
      </c>
      <c r="AH3635">
        <v>6956521</v>
      </c>
      <c r="AJ3635">
        <v>6956521</v>
      </c>
      <c r="AK3635">
        <v>45140416</v>
      </c>
      <c r="AL3635">
        <v>46345780</v>
      </c>
      <c r="AM3635">
        <v>361004832</v>
      </c>
      <c r="AN3635">
        <v>159834064</v>
      </c>
      <c r="AO3635">
        <v>46111172</v>
      </c>
      <c r="AP3635">
        <v>375060576</v>
      </c>
      <c r="AQ3635">
        <v>357022080</v>
      </c>
      <c r="AR3635">
        <v>346441056</v>
      </c>
      <c r="AS3635">
        <v>361004832</v>
      </c>
      <c r="AT3635">
        <v>1437</v>
      </c>
      <c r="AU3635">
        <v>0.88100000000000001</v>
      </c>
      <c r="AW3635">
        <v>9.2177400000000007E-2</v>
      </c>
      <c r="AX3635">
        <v>0.53861499999999995</v>
      </c>
      <c r="AY3635">
        <v>2.8898900000000002E-2</v>
      </c>
      <c r="AZ3635">
        <v>99185</v>
      </c>
    </row>
    <row r="3636" spans="1:52">
      <c r="A3636">
        <v>2012</v>
      </c>
      <c r="B3636">
        <v>216597</v>
      </c>
      <c r="C3636" t="s">
        <v>473</v>
      </c>
      <c r="D3636" t="s">
        <v>455</v>
      </c>
      <c r="E3636">
        <f t="shared" si="56"/>
        <v>1</v>
      </c>
      <c r="F3636">
        <f>IF(ISNA(VLOOKUP(B3636,criteria!$U$2:$U$174,1,0)),0,1)</f>
        <v>1</v>
      </c>
      <c r="G3636">
        <v>0.45621099255083553</v>
      </c>
      <c r="H3636">
        <v>0.24154162989114444</v>
      </c>
      <c r="I3636">
        <v>14901</v>
      </c>
      <c r="J3636">
        <v>6798</v>
      </c>
      <c r="K3636">
        <v>1641</v>
      </c>
      <c r="L3636">
        <v>1</v>
      </c>
      <c r="M3636">
        <v>1642</v>
      </c>
      <c r="T3636">
        <v>1.7000000000000001E-2</v>
      </c>
      <c r="U3636">
        <v>1525</v>
      </c>
      <c r="V3636">
        <v>358856992</v>
      </c>
      <c r="W3636">
        <v>261515664</v>
      </c>
      <c r="Z3636">
        <v>5942929</v>
      </c>
      <c r="AA3636">
        <v>624067</v>
      </c>
      <c r="AB3636">
        <v>57565708</v>
      </c>
      <c r="AC3636">
        <v>17442694</v>
      </c>
      <c r="AF3636">
        <v>480381984</v>
      </c>
      <c r="AG3636">
        <v>154834032</v>
      </c>
      <c r="AH3636">
        <v>6429219</v>
      </c>
      <c r="AJ3636">
        <v>6429219</v>
      </c>
      <c r="AK3636">
        <v>45632176</v>
      </c>
      <c r="AL3636">
        <v>48772760</v>
      </c>
      <c r="AM3636">
        <v>367942336</v>
      </c>
      <c r="AN3636">
        <v>167313216</v>
      </c>
      <c r="AO3636">
        <v>50263996</v>
      </c>
      <c r="AP3636">
        <v>357022080</v>
      </c>
      <c r="AQ3636">
        <v>425792960</v>
      </c>
      <c r="AR3636">
        <v>480381984</v>
      </c>
      <c r="AS3636">
        <v>367942336</v>
      </c>
      <c r="AT3636">
        <v>1444</v>
      </c>
      <c r="AU3636">
        <v>0.90100000000000002</v>
      </c>
      <c r="AW3636">
        <v>9.1998099999999999E-2</v>
      </c>
      <c r="AX3636">
        <v>0.55198800000000003</v>
      </c>
      <c r="AY3636">
        <v>2.68328E-2</v>
      </c>
      <c r="AZ3636">
        <v>99440</v>
      </c>
    </row>
    <row r="3637" spans="1:52">
      <c r="A3637">
        <v>2013</v>
      </c>
      <c r="B3637">
        <v>216597</v>
      </c>
      <c r="C3637" t="s">
        <v>473</v>
      </c>
      <c r="D3637" t="s">
        <v>455</v>
      </c>
      <c r="E3637">
        <f t="shared" si="56"/>
        <v>1</v>
      </c>
      <c r="F3637">
        <f>IF(ISNA(VLOOKUP(B3637,criteria!$U$2:$U$174,1,0)),0,1)</f>
        <v>1</v>
      </c>
      <c r="G3637">
        <v>0.4890418281437926</v>
      </c>
      <c r="H3637">
        <v>0.22667031015166006</v>
      </c>
      <c r="I3637">
        <v>14966</v>
      </c>
      <c r="J3637">
        <v>7319</v>
      </c>
      <c r="K3637">
        <v>1659</v>
      </c>
      <c r="L3637">
        <v>0</v>
      </c>
      <c r="M3637">
        <v>1659</v>
      </c>
      <c r="T3637">
        <v>0.02</v>
      </c>
      <c r="U3637">
        <v>1658</v>
      </c>
      <c r="V3637">
        <v>367637568</v>
      </c>
      <c r="W3637">
        <v>266579456</v>
      </c>
      <c r="Z3637">
        <v>5843978</v>
      </c>
      <c r="AA3637">
        <v>511137</v>
      </c>
      <c r="AB3637">
        <v>105737704</v>
      </c>
      <c r="AC3637">
        <v>22802320</v>
      </c>
      <c r="AF3637">
        <v>527349664</v>
      </c>
      <c r="AG3637">
        <v>158418752</v>
      </c>
      <c r="AH3637">
        <v>6881102</v>
      </c>
      <c r="AJ3637">
        <v>6881102</v>
      </c>
      <c r="AK3637">
        <v>43742924</v>
      </c>
      <c r="AL3637">
        <v>49551064</v>
      </c>
      <c r="AM3637">
        <v>373793728</v>
      </c>
      <c r="AN3637">
        <v>171208032</v>
      </c>
      <c r="AO3637">
        <v>48756356</v>
      </c>
      <c r="AP3637">
        <v>425792960</v>
      </c>
      <c r="AQ3637">
        <v>501483008</v>
      </c>
      <c r="AR3637">
        <v>527349664</v>
      </c>
      <c r="AS3637">
        <v>373793728</v>
      </c>
      <c r="AT3637">
        <v>1429</v>
      </c>
      <c r="AU3637">
        <v>0.89400000000000002</v>
      </c>
      <c r="AW3637">
        <v>0.10662099999999999</v>
      </c>
      <c r="AX3637">
        <v>0.54186999999999996</v>
      </c>
      <c r="AY3637">
        <v>2.7263900000000001E-2</v>
      </c>
      <c r="AZ3637">
        <v>97413</v>
      </c>
    </row>
    <row r="3638" spans="1:52">
      <c r="A3638">
        <v>2014</v>
      </c>
      <c r="B3638">
        <v>216597</v>
      </c>
      <c r="C3638" t="s">
        <v>473</v>
      </c>
      <c r="D3638" t="s">
        <v>455</v>
      </c>
      <c r="E3638">
        <f t="shared" si="56"/>
        <v>1</v>
      </c>
      <c r="F3638">
        <f>IF(ISNA(VLOOKUP(B3638,criteria!$U$2:$U$174,1,0)),0,1)</f>
        <v>1</v>
      </c>
      <c r="G3638">
        <v>0.49334606813116844</v>
      </c>
      <c r="H3638">
        <v>0.21528136293236966</v>
      </c>
      <c r="I3638">
        <v>15705</v>
      </c>
      <c r="J3638">
        <v>7748</v>
      </c>
      <c r="K3638">
        <v>1668</v>
      </c>
      <c r="L3638">
        <v>0</v>
      </c>
      <c r="M3638">
        <v>1668</v>
      </c>
      <c r="T3638">
        <v>1.0999999999999999E-2</v>
      </c>
      <c r="U3638">
        <v>1885</v>
      </c>
      <c r="V3638">
        <v>377257120</v>
      </c>
      <c r="W3638">
        <v>270616192</v>
      </c>
      <c r="Z3638">
        <v>6306510</v>
      </c>
      <c r="AA3638">
        <v>515951</v>
      </c>
      <c r="AB3638">
        <v>61705376</v>
      </c>
      <c r="AC3638">
        <v>18511990</v>
      </c>
      <c r="AF3638">
        <v>443713664</v>
      </c>
      <c r="AG3638">
        <v>159722096</v>
      </c>
      <c r="AH3638">
        <v>6582394</v>
      </c>
      <c r="AJ3638">
        <v>6582394</v>
      </c>
      <c r="AK3638">
        <v>45695656</v>
      </c>
      <c r="AL3638">
        <v>55290320</v>
      </c>
      <c r="AM3638">
        <v>377542528</v>
      </c>
      <c r="AN3638">
        <v>176392448</v>
      </c>
      <c r="AO3638">
        <v>49482580</v>
      </c>
      <c r="AP3638">
        <v>501483008</v>
      </c>
      <c r="AQ3638">
        <v>563865472</v>
      </c>
      <c r="AR3638">
        <v>443713664</v>
      </c>
      <c r="AS3638">
        <v>377542528</v>
      </c>
      <c r="AT3638">
        <v>1483</v>
      </c>
      <c r="AU3638">
        <v>0.90400000000000003</v>
      </c>
      <c r="AW3638">
        <v>0.115998</v>
      </c>
      <c r="AX3638">
        <v>0.55340699999999998</v>
      </c>
      <c r="AY3638">
        <v>3.81827E-2</v>
      </c>
      <c r="AZ3638">
        <v>104610</v>
      </c>
    </row>
    <row r="3639" spans="1:52">
      <c r="A3639">
        <v>2015</v>
      </c>
      <c r="B3639">
        <v>216597</v>
      </c>
      <c r="C3639" t="s">
        <v>473</v>
      </c>
      <c r="D3639" t="s">
        <v>455</v>
      </c>
      <c r="E3639">
        <f t="shared" si="56"/>
        <v>1</v>
      </c>
      <c r="F3639">
        <f>IF(ISNA(VLOOKUP(B3639,criteria!$U$2:$U$174,1,0)),0,1)</f>
        <v>1</v>
      </c>
      <c r="G3639">
        <v>0.47889670492410219</v>
      </c>
      <c r="H3639">
        <v>0.21904393763690247</v>
      </c>
      <c r="I3639">
        <v>16206</v>
      </c>
      <c r="J3639">
        <v>7761</v>
      </c>
      <c r="K3639">
        <v>1699</v>
      </c>
      <c r="L3639">
        <v>1</v>
      </c>
      <c r="M3639">
        <v>1700</v>
      </c>
      <c r="T3639">
        <v>0.01</v>
      </c>
      <c r="U3639">
        <v>1851</v>
      </c>
      <c r="V3639">
        <v>391685120</v>
      </c>
      <c r="W3639">
        <v>277388192</v>
      </c>
      <c r="Z3639">
        <v>5803390</v>
      </c>
      <c r="AA3639">
        <v>522329</v>
      </c>
      <c r="AB3639">
        <v>74490440</v>
      </c>
      <c r="AC3639">
        <v>22284092</v>
      </c>
      <c r="AF3639">
        <v>423281152</v>
      </c>
      <c r="AG3639">
        <v>159071648</v>
      </c>
      <c r="AH3639">
        <v>5955404</v>
      </c>
      <c r="AJ3639">
        <v>5955404</v>
      </c>
      <c r="AK3639">
        <v>47850776</v>
      </c>
      <c r="AL3639">
        <v>56565328</v>
      </c>
      <c r="AM3639">
        <v>382670496</v>
      </c>
      <c r="AN3639">
        <v>182815456</v>
      </c>
      <c r="AO3639">
        <v>55188032</v>
      </c>
      <c r="AP3639">
        <v>563865472</v>
      </c>
      <c r="AQ3639">
        <v>552700992</v>
      </c>
      <c r="AR3639">
        <v>423281152</v>
      </c>
      <c r="AS3639">
        <v>382670496</v>
      </c>
      <c r="AT3639">
        <v>1488</v>
      </c>
      <c r="AU3639">
        <v>0.90300000000000002</v>
      </c>
      <c r="AW3639">
        <v>0.106641</v>
      </c>
      <c r="AX3639">
        <v>0.57392200000000004</v>
      </c>
      <c r="AY3639">
        <v>3.7324299999999998E-2</v>
      </c>
      <c r="AZ3639">
        <v>104697</v>
      </c>
    </row>
    <row r="3640" spans="1:52">
      <c r="A3640">
        <v>2016</v>
      </c>
      <c r="B3640">
        <v>216597</v>
      </c>
      <c r="C3640" t="s">
        <v>473</v>
      </c>
      <c r="D3640" t="s">
        <v>455</v>
      </c>
      <c r="E3640">
        <f t="shared" si="56"/>
        <v>1</v>
      </c>
      <c r="F3640">
        <f>IF(ISNA(VLOOKUP(B3640,criteria!$U$2:$U$174,1,0)),0,1)</f>
        <v>1</v>
      </c>
      <c r="G3640">
        <v>0.43503937007874016</v>
      </c>
      <c r="H3640">
        <v>0.22331647591163162</v>
      </c>
      <c r="I3640">
        <v>17272</v>
      </c>
      <c r="J3640">
        <v>7514</v>
      </c>
      <c r="K3640">
        <v>1677</v>
      </c>
      <c r="L3640">
        <v>1</v>
      </c>
      <c r="M3640">
        <v>1678</v>
      </c>
      <c r="T3640">
        <v>1.2999999999999999E-2</v>
      </c>
      <c r="U3640">
        <v>1887</v>
      </c>
      <c r="V3640">
        <v>411565344</v>
      </c>
      <c r="W3640">
        <v>291131680</v>
      </c>
      <c r="Z3640">
        <v>5930922</v>
      </c>
      <c r="AA3640">
        <v>4000607</v>
      </c>
      <c r="AB3640">
        <v>93610112</v>
      </c>
      <c r="AC3640">
        <v>20624284</v>
      </c>
      <c r="AF3640">
        <v>550730688</v>
      </c>
      <c r="AG3640">
        <v>158961648</v>
      </c>
      <c r="AH3640">
        <v>6910481</v>
      </c>
      <c r="AJ3640">
        <v>6910481</v>
      </c>
      <c r="AK3640">
        <v>50793252</v>
      </c>
      <c r="AL3640">
        <v>61661300</v>
      </c>
      <c r="AM3640">
        <v>392926304</v>
      </c>
      <c r="AN3640">
        <v>189834944</v>
      </c>
      <c r="AO3640">
        <v>54821116</v>
      </c>
      <c r="AP3640">
        <v>552700992</v>
      </c>
      <c r="AQ3640">
        <v>640428032</v>
      </c>
      <c r="AR3640">
        <v>550730688</v>
      </c>
      <c r="AS3640">
        <v>392926304</v>
      </c>
      <c r="AT3640">
        <v>1481</v>
      </c>
      <c r="AU3640">
        <v>0.90300000000000002</v>
      </c>
      <c r="AW3640">
        <v>9.6925499999999998E-2</v>
      </c>
      <c r="AX3640">
        <v>0.57946799999999998</v>
      </c>
      <c r="AY3640">
        <v>2.44919E-2</v>
      </c>
      <c r="AZ3640">
        <v>110409</v>
      </c>
    </row>
    <row r="3641" spans="1:52">
      <c r="A3641">
        <v>2017</v>
      </c>
      <c r="B3641">
        <v>216597</v>
      </c>
      <c r="C3641" t="s">
        <v>473</v>
      </c>
      <c r="D3641" t="s">
        <v>455</v>
      </c>
      <c r="E3641">
        <f t="shared" si="56"/>
        <v>1</v>
      </c>
      <c r="F3641">
        <f>IF(ISNA(VLOOKUP(B3641,criteria!$U$2:$U$174,1,0)),0,1)</f>
        <v>1</v>
      </c>
      <c r="G3641">
        <v>0.36003408606731996</v>
      </c>
      <c r="H3641">
        <v>0.22669296515450363</v>
      </c>
      <c r="I3641">
        <v>21123</v>
      </c>
      <c r="J3641">
        <v>7605</v>
      </c>
      <c r="K3641">
        <v>1713</v>
      </c>
      <c r="L3641">
        <v>11</v>
      </c>
      <c r="M3641">
        <v>1724</v>
      </c>
      <c r="T3641">
        <v>1.7000000000000001E-2</v>
      </c>
      <c r="U3641">
        <v>1810</v>
      </c>
      <c r="V3641">
        <v>433729216</v>
      </c>
      <c r="W3641">
        <v>304660096</v>
      </c>
      <c r="Z3641">
        <v>5528204</v>
      </c>
      <c r="AA3641">
        <v>4479038</v>
      </c>
      <c r="AB3641">
        <v>91280952</v>
      </c>
      <c r="AC3641">
        <v>25864582</v>
      </c>
      <c r="AF3641">
        <v>578138560</v>
      </c>
      <c r="AG3641">
        <v>162448176</v>
      </c>
      <c r="AH3641">
        <v>6671363</v>
      </c>
      <c r="AJ3641">
        <v>6671363</v>
      </c>
      <c r="AK3641">
        <v>56493228</v>
      </c>
      <c r="AL3641">
        <v>69205632</v>
      </c>
      <c r="AM3641">
        <v>423625088</v>
      </c>
      <c r="AN3641">
        <v>201851360</v>
      </c>
      <c r="AO3641">
        <v>56009724</v>
      </c>
      <c r="AP3641">
        <v>640428032</v>
      </c>
      <c r="AQ3641">
        <v>710592000</v>
      </c>
      <c r="AR3641">
        <v>578138560</v>
      </c>
      <c r="AS3641">
        <v>423625088</v>
      </c>
    </row>
    <row r="3642" spans="1:52">
      <c r="A3642">
        <v>1990</v>
      </c>
      <c r="B3642">
        <v>216764</v>
      </c>
      <c r="C3642" t="s">
        <v>562</v>
      </c>
      <c r="D3642" t="s">
        <v>455</v>
      </c>
      <c r="E3642">
        <f t="shared" si="56"/>
        <v>0</v>
      </c>
      <c r="F3642">
        <f>IF(ISNA(VLOOKUP(B3642,criteria!$U$2:$U$174,1,0)),0,1)</f>
        <v>1</v>
      </c>
      <c r="G3642" t="s">
        <v>636</v>
      </c>
      <c r="H3642" t="s">
        <v>636</v>
      </c>
      <c r="N3642">
        <v>19383</v>
      </c>
      <c r="O3642" t="s">
        <v>130</v>
      </c>
      <c r="V3642">
        <v>29781896</v>
      </c>
      <c r="Y3642">
        <v>2250</v>
      </c>
      <c r="Z3642">
        <v>2701850</v>
      </c>
      <c r="AA3642">
        <v>38762824</v>
      </c>
      <c r="AB3642">
        <v>964138</v>
      </c>
      <c r="AC3642">
        <v>2039552</v>
      </c>
      <c r="AF3642">
        <v>85573752</v>
      </c>
      <c r="AG3642">
        <v>34772588</v>
      </c>
      <c r="AH3642">
        <v>315822</v>
      </c>
      <c r="AI3642">
        <v>838220</v>
      </c>
      <c r="AJ3642">
        <v>1154042</v>
      </c>
      <c r="AK3642">
        <v>7678242</v>
      </c>
      <c r="AL3642">
        <v>5361000</v>
      </c>
      <c r="AM3642">
        <v>88423920</v>
      </c>
      <c r="AN3642">
        <v>42916000</v>
      </c>
    </row>
    <row r="3643" spans="1:52">
      <c r="A3643">
        <v>1991</v>
      </c>
      <c r="B3643">
        <v>216764</v>
      </c>
      <c r="C3643" t="s">
        <v>562</v>
      </c>
      <c r="D3643" t="s">
        <v>455</v>
      </c>
      <c r="E3643">
        <f t="shared" si="56"/>
        <v>0</v>
      </c>
      <c r="F3643">
        <f>IF(ISNA(VLOOKUP(B3643,criteria!$U$2:$U$174,1,0)),0,1)</f>
        <v>1</v>
      </c>
      <c r="G3643" t="s">
        <v>636</v>
      </c>
      <c r="H3643" t="s">
        <v>636</v>
      </c>
      <c r="N3643">
        <v>19383</v>
      </c>
      <c r="O3643" t="s">
        <v>130</v>
      </c>
      <c r="V3643">
        <v>34102616</v>
      </c>
      <c r="Y3643">
        <v>1500</v>
      </c>
      <c r="Z3643">
        <v>3007087</v>
      </c>
      <c r="AA3643">
        <v>41925696</v>
      </c>
      <c r="AB3643">
        <v>940760</v>
      </c>
      <c r="AC3643">
        <v>1826227</v>
      </c>
      <c r="AF3643">
        <v>93821696</v>
      </c>
      <c r="AG3643">
        <v>36908704</v>
      </c>
      <c r="AH3643">
        <v>252487</v>
      </c>
      <c r="AI3643">
        <v>982468</v>
      </c>
      <c r="AJ3643">
        <v>1234955</v>
      </c>
      <c r="AK3643">
        <v>7609712</v>
      </c>
      <c r="AL3643">
        <v>5488939</v>
      </c>
      <c r="AM3643">
        <v>93833784</v>
      </c>
      <c r="AN3643">
        <v>43285712</v>
      </c>
      <c r="AO3643">
        <v>15813412</v>
      </c>
    </row>
    <row r="3644" spans="1:52">
      <c r="A3644">
        <v>1992</v>
      </c>
      <c r="B3644">
        <v>216764</v>
      </c>
      <c r="C3644" t="s">
        <v>562</v>
      </c>
      <c r="D3644" t="s">
        <v>455</v>
      </c>
      <c r="E3644">
        <f t="shared" si="56"/>
        <v>0</v>
      </c>
      <c r="F3644">
        <f>IF(ISNA(VLOOKUP(B3644,criteria!$U$2:$U$174,1,0)),0,1)</f>
        <v>1</v>
      </c>
      <c r="G3644" t="s">
        <v>636</v>
      </c>
      <c r="H3644" t="s">
        <v>636</v>
      </c>
      <c r="N3644">
        <v>19383</v>
      </c>
      <c r="O3644" t="s">
        <v>130</v>
      </c>
      <c r="V3644">
        <v>36132000</v>
      </c>
      <c r="Y3644">
        <v>2000</v>
      </c>
      <c r="Z3644">
        <v>3056000</v>
      </c>
      <c r="AA3644">
        <v>40816000</v>
      </c>
      <c r="AB3644">
        <v>1049000</v>
      </c>
      <c r="AC3644">
        <v>1950000</v>
      </c>
      <c r="AF3644">
        <v>95461000</v>
      </c>
      <c r="AG3644">
        <v>38547000</v>
      </c>
      <c r="AH3644">
        <v>192000</v>
      </c>
      <c r="AI3644">
        <v>984000</v>
      </c>
      <c r="AJ3644">
        <v>1176000</v>
      </c>
      <c r="AK3644">
        <v>7925000</v>
      </c>
      <c r="AL3644">
        <v>5700000</v>
      </c>
      <c r="AM3644">
        <v>93637000</v>
      </c>
      <c r="AN3644">
        <v>45541000</v>
      </c>
      <c r="AO3644">
        <v>14827000</v>
      </c>
    </row>
    <row r="3645" spans="1:52">
      <c r="A3645">
        <v>1993</v>
      </c>
      <c r="B3645">
        <v>216764</v>
      </c>
      <c r="C3645" t="s">
        <v>562</v>
      </c>
      <c r="D3645" t="s">
        <v>455</v>
      </c>
      <c r="E3645">
        <f t="shared" si="56"/>
        <v>0</v>
      </c>
      <c r="F3645">
        <f>IF(ISNA(VLOOKUP(B3645,criteria!$U$2:$U$174,1,0)),0,1)</f>
        <v>1</v>
      </c>
      <c r="G3645" t="s">
        <v>636</v>
      </c>
      <c r="H3645" t="s">
        <v>636</v>
      </c>
      <c r="N3645">
        <v>19383</v>
      </c>
      <c r="O3645" t="s">
        <v>130</v>
      </c>
      <c r="V3645">
        <v>38294616</v>
      </c>
      <c r="Y3645">
        <v>2250</v>
      </c>
      <c r="Z3645">
        <v>3208774</v>
      </c>
      <c r="AA3645">
        <v>42571664</v>
      </c>
      <c r="AB3645">
        <v>1301788</v>
      </c>
      <c r="AC3645">
        <v>2472379</v>
      </c>
      <c r="AF3645">
        <v>102782152</v>
      </c>
      <c r="AG3645">
        <v>42058380</v>
      </c>
      <c r="AH3645">
        <v>385258</v>
      </c>
      <c r="AI3645">
        <v>1237073</v>
      </c>
      <c r="AJ3645">
        <v>1622331</v>
      </c>
      <c r="AK3645">
        <v>8192875</v>
      </c>
      <c r="AL3645">
        <v>6176383</v>
      </c>
      <c r="AM3645">
        <v>117768280</v>
      </c>
      <c r="AN3645">
        <v>49210208</v>
      </c>
      <c r="AO3645">
        <v>17768480</v>
      </c>
    </row>
    <row r="3646" spans="1:52">
      <c r="A3646">
        <v>1994</v>
      </c>
      <c r="B3646">
        <v>216764</v>
      </c>
      <c r="C3646" t="s">
        <v>562</v>
      </c>
      <c r="D3646" t="s">
        <v>455</v>
      </c>
      <c r="E3646">
        <f t="shared" si="56"/>
        <v>0</v>
      </c>
      <c r="F3646">
        <f>IF(ISNA(VLOOKUP(B3646,criteria!$U$2:$U$174,1,0)),0,1)</f>
        <v>1</v>
      </c>
      <c r="G3646" t="s">
        <v>636</v>
      </c>
      <c r="H3646" t="s">
        <v>636</v>
      </c>
      <c r="N3646">
        <v>19383</v>
      </c>
      <c r="O3646" t="s">
        <v>130</v>
      </c>
      <c r="V3646">
        <v>38562112</v>
      </c>
      <c r="Y3646">
        <v>2250</v>
      </c>
      <c r="Z3646">
        <v>3227215</v>
      </c>
      <c r="AA3646">
        <v>44440624</v>
      </c>
      <c r="AB3646">
        <v>2278170</v>
      </c>
      <c r="AC3646">
        <v>2091932</v>
      </c>
      <c r="AF3646">
        <v>105716176</v>
      </c>
      <c r="AG3646">
        <v>43270644</v>
      </c>
      <c r="AH3646">
        <v>393705</v>
      </c>
      <c r="AI3646">
        <v>1304709</v>
      </c>
      <c r="AJ3646">
        <v>1698414</v>
      </c>
      <c r="AK3646">
        <v>8576914</v>
      </c>
      <c r="AL3646">
        <v>6571596</v>
      </c>
      <c r="AM3646">
        <v>104995472</v>
      </c>
      <c r="AN3646">
        <v>51481488</v>
      </c>
      <c r="AO3646">
        <v>18088088</v>
      </c>
    </row>
    <row r="3647" spans="1:52">
      <c r="A3647">
        <v>1995</v>
      </c>
      <c r="B3647">
        <v>216764</v>
      </c>
      <c r="C3647" t="s">
        <v>562</v>
      </c>
      <c r="D3647" t="s">
        <v>455</v>
      </c>
      <c r="E3647">
        <f t="shared" si="56"/>
        <v>0</v>
      </c>
      <c r="F3647">
        <f>IF(ISNA(VLOOKUP(B3647,criteria!$U$2:$U$174,1,0)),0,1)</f>
        <v>1</v>
      </c>
      <c r="G3647" t="s">
        <v>636</v>
      </c>
      <c r="H3647" t="s">
        <v>636</v>
      </c>
      <c r="N3647">
        <v>19383</v>
      </c>
      <c r="O3647" t="s">
        <v>130</v>
      </c>
      <c r="V3647">
        <v>43288112</v>
      </c>
      <c r="Y3647">
        <v>2250</v>
      </c>
      <c r="Z3647">
        <v>3535579</v>
      </c>
      <c r="AA3647">
        <v>42947272</v>
      </c>
      <c r="AB3647">
        <v>2024965</v>
      </c>
      <c r="AC3647">
        <v>3472443</v>
      </c>
      <c r="AF3647">
        <v>109956968</v>
      </c>
      <c r="AG3647">
        <v>45017876</v>
      </c>
      <c r="AH3647">
        <v>485837</v>
      </c>
      <c r="AI3647">
        <v>1393317</v>
      </c>
      <c r="AJ3647">
        <v>1879154</v>
      </c>
      <c r="AK3647">
        <v>9171898</v>
      </c>
      <c r="AL3647">
        <v>7671959</v>
      </c>
      <c r="AM3647">
        <v>110806216</v>
      </c>
      <c r="AN3647">
        <v>56404380</v>
      </c>
      <c r="AO3647">
        <v>16848064</v>
      </c>
    </row>
    <row r="3648" spans="1:52">
      <c r="A3648">
        <v>1996</v>
      </c>
      <c r="B3648">
        <v>216764</v>
      </c>
      <c r="C3648" t="s">
        <v>562</v>
      </c>
      <c r="D3648" t="s">
        <v>455</v>
      </c>
      <c r="E3648">
        <f t="shared" si="56"/>
        <v>0</v>
      </c>
      <c r="F3648">
        <f>IF(ISNA(VLOOKUP(B3648,criteria!$U$2:$U$174,1,0)),0,1)</f>
        <v>1</v>
      </c>
      <c r="G3648" t="s">
        <v>636</v>
      </c>
      <c r="H3648" t="s">
        <v>636</v>
      </c>
      <c r="N3648">
        <v>19383</v>
      </c>
      <c r="O3648" t="s">
        <v>130</v>
      </c>
      <c r="V3648">
        <v>45501456</v>
      </c>
      <c r="Z3648">
        <v>3846924</v>
      </c>
      <c r="AA3648">
        <v>42912900</v>
      </c>
      <c r="AB3648">
        <v>1797144</v>
      </c>
      <c r="AC3648">
        <v>3250968</v>
      </c>
      <c r="AF3648">
        <v>112616280</v>
      </c>
      <c r="AG3648">
        <v>45158680</v>
      </c>
      <c r="AH3648">
        <v>285430</v>
      </c>
      <c r="AI3648">
        <v>1414644</v>
      </c>
      <c r="AJ3648">
        <v>1700074</v>
      </c>
      <c r="AK3648">
        <v>9456510</v>
      </c>
      <c r="AL3648">
        <v>7972972</v>
      </c>
      <c r="AM3648">
        <v>114139200</v>
      </c>
      <c r="AN3648">
        <v>54952376</v>
      </c>
      <c r="AO3648">
        <v>19547860</v>
      </c>
      <c r="AP3648">
        <v>3647315</v>
      </c>
      <c r="AQ3648">
        <v>4768694</v>
      </c>
      <c r="AT3648">
        <v>756</v>
      </c>
      <c r="AU3648">
        <v>0.51500000000000001</v>
      </c>
    </row>
    <row r="3649" spans="1:52">
      <c r="A3649">
        <v>1997</v>
      </c>
      <c r="B3649">
        <v>216764</v>
      </c>
      <c r="C3649" t="s">
        <v>562</v>
      </c>
      <c r="D3649" t="s">
        <v>455</v>
      </c>
      <c r="E3649">
        <f t="shared" si="56"/>
        <v>0</v>
      </c>
      <c r="F3649">
        <f>IF(ISNA(VLOOKUP(B3649,criteria!$U$2:$U$174,1,0)),0,1)</f>
        <v>1</v>
      </c>
      <c r="G3649" t="s">
        <v>636</v>
      </c>
      <c r="H3649" t="s">
        <v>636</v>
      </c>
      <c r="N3649">
        <v>19383</v>
      </c>
      <c r="O3649" t="s">
        <v>130</v>
      </c>
      <c r="V3649">
        <v>47994744</v>
      </c>
      <c r="Y3649">
        <v>2200</v>
      </c>
      <c r="Z3649">
        <v>5201124</v>
      </c>
      <c r="AA3649">
        <v>44347960</v>
      </c>
      <c r="AB3649">
        <v>2105320</v>
      </c>
      <c r="AC3649">
        <v>3082086</v>
      </c>
      <c r="AF3649">
        <v>119148120</v>
      </c>
      <c r="AG3649">
        <v>47049088</v>
      </c>
      <c r="AH3649">
        <v>628063</v>
      </c>
      <c r="AI3649">
        <v>1940057</v>
      </c>
      <c r="AJ3649">
        <v>2568120</v>
      </c>
      <c r="AK3649">
        <v>10541797</v>
      </c>
      <c r="AL3649">
        <v>8709433</v>
      </c>
      <c r="AM3649">
        <v>121217496</v>
      </c>
      <c r="AN3649">
        <v>57646744</v>
      </c>
      <c r="AO3649">
        <v>19286220</v>
      </c>
      <c r="AP3649">
        <v>4907383</v>
      </c>
      <c r="AQ3649">
        <v>6665278</v>
      </c>
      <c r="AT3649">
        <v>743</v>
      </c>
      <c r="AU3649">
        <v>0.53900000000000003</v>
      </c>
      <c r="AW3649">
        <v>0.16209000000000001</v>
      </c>
      <c r="AX3649">
        <v>0.63044800000000001</v>
      </c>
      <c r="AY3649">
        <v>3.91045E-2</v>
      </c>
      <c r="AZ3649">
        <v>43507.5</v>
      </c>
    </row>
    <row r="3650" spans="1:52">
      <c r="A3650">
        <v>1998</v>
      </c>
      <c r="B3650">
        <v>216764</v>
      </c>
      <c r="C3650" t="s">
        <v>562</v>
      </c>
      <c r="D3650" t="s">
        <v>455</v>
      </c>
      <c r="E3650">
        <f t="shared" ref="E3650:E3713" si="57">IF(M3650&gt;999,1,0)</f>
        <v>0</v>
      </c>
      <c r="F3650">
        <f>IF(ISNA(VLOOKUP(B3650,criteria!$U$2:$U$174,1,0)),0,1)</f>
        <v>1</v>
      </c>
      <c r="G3650" t="s">
        <v>636</v>
      </c>
      <c r="H3650" t="s">
        <v>636</v>
      </c>
      <c r="N3650">
        <v>19383</v>
      </c>
      <c r="O3650" t="s">
        <v>130</v>
      </c>
      <c r="V3650">
        <v>50677724</v>
      </c>
      <c r="Y3650">
        <v>2600</v>
      </c>
      <c r="Z3650">
        <v>6258093</v>
      </c>
      <c r="AA3650">
        <v>45752664</v>
      </c>
      <c r="AB3650">
        <v>1814294</v>
      </c>
      <c r="AC3650">
        <v>3034486</v>
      </c>
      <c r="AF3650">
        <v>124696192</v>
      </c>
      <c r="AG3650">
        <v>48993596</v>
      </c>
      <c r="AH3650">
        <v>1085946</v>
      </c>
      <c r="AI3650">
        <v>1918334</v>
      </c>
      <c r="AJ3650">
        <v>3004280</v>
      </c>
      <c r="AK3650">
        <v>11488017</v>
      </c>
      <c r="AL3650">
        <v>9003683</v>
      </c>
      <c r="AM3650">
        <v>126574880</v>
      </c>
      <c r="AN3650">
        <v>58528720</v>
      </c>
      <c r="AO3650">
        <v>21428520</v>
      </c>
      <c r="AP3650">
        <v>6665278</v>
      </c>
      <c r="AQ3650">
        <v>7736514</v>
      </c>
      <c r="AT3650">
        <v>720</v>
      </c>
      <c r="AU3650">
        <v>0.51900000000000002</v>
      </c>
      <c r="AW3650">
        <v>0.151753</v>
      </c>
      <c r="AX3650">
        <v>0.61935499999999999</v>
      </c>
      <c r="AY3650">
        <v>3.5343600000000003E-2</v>
      </c>
      <c r="AZ3650">
        <v>47411</v>
      </c>
    </row>
    <row r="3651" spans="1:52">
      <c r="A3651">
        <v>1999</v>
      </c>
      <c r="B3651">
        <v>216764</v>
      </c>
      <c r="C3651" t="s">
        <v>562</v>
      </c>
      <c r="D3651" t="s">
        <v>455</v>
      </c>
      <c r="E3651">
        <f t="shared" si="57"/>
        <v>0</v>
      </c>
      <c r="F3651">
        <f>IF(ISNA(VLOOKUP(B3651,criteria!$U$2:$U$174,1,0)),0,1)</f>
        <v>1</v>
      </c>
      <c r="G3651" t="s">
        <v>636</v>
      </c>
      <c r="H3651" t="s">
        <v>636</v>
      </c>
      <c r="N3651">
        <v>19383</v>
      </c>
      <c r="O3651" t="s">
        <v>130</v>
      </c>
      <c r="V3651">
        <v>54828812</v>
      </c>
      <c r="Z3651">
        <v>5593055</v>
      </c>
      <c r="AA3651">
        <v>49593904</v>
      </c>
      <c r="AB3651">
        <v>2386386</v>
      </c>
      <c r="AC3651">
        <v>3651239</v>
      </c>
      <c r="AF3651">
        <v>134291984</v>
      </c>
      <c r="AG3651">
        <v>52734924</v>
      </c>
      <c r="AH3651">
        <v>484750</v>
      </c>
      <c r="AI3651">
        <v>1915634</v>
      </c>
      <c r="AJ3651">
        <v>2400384</v>
      </c>
      <c r="AK3651">
        <v>12000880</v>
      </c>
      <c r="AL3651">
        <v>8751823</v>
      </c>
      <c r="AM3651">
        <v>136747120</v>
      </c>
      <c r="AN3651">
        <v>63163896</v>
      </c>
      <c r="AO3651">
        <v>21577458</v>
      </c>
      <c r="AP3651">
        <v>7736514</v>
      </c>
      <c r="AQ3651">
        <v>8658155</v>
      </c>
      <c r="AT3651">
        <v>686</v>
      </c>
      <c r="AU3651">
        <v>0.503</v>
      </c>
      <c r="AW3651">
        <v>0.14702000000000001</v>
      </c>
      <c r="AX3651">
        <v>0.61192100000000005</v>
      </c>
      <c r="AY3651">
        <v>3.8410600000000003E-2</v>
      </c>
      <c r="AZ3651">
        <v>51248</v>
      </c>
    </row>
    <row r="3652" spans="1:52">
      <c r="A3652">
        <v>2000</v>
      </c>
      <c r="B3652">
        <v>216764</v>
      </c>
      <c r="C3652" t="s">
        <v>562</v>
      </c>
      <c r="D3652" t="s">
        <v>455</v>
      </c>
      <c r="E3652">
        <f t="shared" si="57"/>
        <v>0</v>
      </c>
      <c r="F3652">
        <f>IF(ISNA(VLOOKUP(B3652,criteria!$U$2:$U$174,1,0)),0,1)</f>
        <v>1</v>
      </c>
      <c r="G3652" t="s">
        <v>636</v>
      </c>
      <c r="H3652" t="s">
        <v>636</v>
      </c>
      <c r="N3652">
        <v>19383</v>
      </c>
      <c r="O3652" t="s">
        <v>130</v>
      </c>
      <c r="V3652">
        <v>62886472</v>
      </c>
      <c r="Z3652">
        <v>5884368</v>
      </c>
      <c r="AA3652">
        <v>53356440</v>
      </c>
      <c r="AB3652">
        <v>2406828</v>
      </c>
      <c r="AC3652">
        <v>3704460</v>
      </c>
      <c r="AF3652">
        <v>147409808</v>
      </c>
      <c r="AG3652">
        <v>56364540</v>
      </c>
      <c r="AH3652">
        <v>740043</v>
      </c>
      <c r="AI3652">
        <v>2246946</v>
      </c>
      <c r="AJ3652">
        <v>2986989</v>
      </c>
      <c r="AK3652">
        <v>12911417</v>
      </c>
      <c r="AL3652">
        <v>9421762</v>
      </c>
      <c r="AM3652">
        <v>147862400</v>
      </c>
      <c r="AN3652">
        <v>68519408</v>
      </c>
      <c r="AO3652">
        <v>21379828</v>
      </c>
      <c r="AP3652">
        <v>8658155</v>
      </c>
      <c r="AQ3652">
        <v>8692226</v>
      </c>
      <c r="AT3652">
        <v>816</v>
      </c>
      <c r="AU3652">
        <v>0.59</v>
      </c>
      <c r="AW3652">
        <v>0.14164599999999999</v>
      </c>
      <c r="AX3652">
        <v>0.61446400000000001</v>
      </c>
      <c r="AY3652">
        <v>4.2394000000000001E-2</v>
      </c>
      <c r="AZ3652">
        <v>54160</v>
      </c>
    </row>
    <row r="3653" spans="1:52">
      <c r="A3653">
        <v>2001</v>
      </c>
      <c r="B3653">
        <v>216764</v>
      </c>
      <c r="C3653" t="s">
        <v>562</v>
      </c>
      <c r="D3653" t="s">
        <v>455</v>
      </c>
      <c r="E3653">
        <f t="shared" si="57"/>
        <v>1</v>
      </c>
      <c r="F3653">
        <f>IF(ISNA(VLOOKUP(B3653,criteria!$U$2:$U$174,1,0)),0,1)</f>
        <v>1</v>
      </c>
      <c r="G3653">
        <v>0.47960682408767369</v>
      </c>
      <c r="H3653">
        <v>0.38445229681978799</v>
      </c>
      <c r="I3653">
        <v>8851</v>
      </c>
      <c r="J3653">
        <v>4245</v>
      </c>
      <c r="K3653">
        <v>1620</v>
      </c>
      <c r="L3653">
        <v>12</v>
      </c>
      <c r="M3653">
        <v>1632</v>
      </c>
      <c r="N3653">
        <v>19383</v>
      </c>
      <c r="O3653" t="s">
        <v>130</v>
      </c>
      <c r="V3653">
        <v>67930552</v>
      </c>
      <c r="W3653">
        <v>58379328</v>
      </c>
      <c r="Y3653">
        <v>219266</v>
      </c>
      <c r="Z3653">
        <v>6783790</v>
      </c>
      <c r="AA3653">
        <v>54067956</v>
      </c>
      <c r="AB3653">
        <v>2629947</v>
      </c>
      <c r="AC3653">
        <v>4379187</v>
      </c>
      <c r="AD3653">
        <v>93205320</v>
      </c>
      <c r="AE3653">
        <v>51755932</v>
      </c>
      <c r="AF3653">
        <v>148711392</v>
      </c>
      <c r="AG3653">
        <v>71127320</v>
      </c>
      <c r="AH3653">
        <v>286616.71999999997</v>
      </c>
      <c r="AI3653">
        <v>1713653.75</v>
      </c>
      <c r="AJ3653">
        <v>2000270.5</v>
      </c>
      <c r="AK3653">
        <v>13095578</v>
      </c>
      <c r="AL3653">
        <v>12267456</v>
      </c>
      <c r="AM3653">
        <v>141145952</v>
      </c>
      <c r="AN3653">
        <v>70347968</v>
      </c>
      <c r="AO3653">
        <v>22858250</v>
      </c>
      <c r="AR3653">
        <v>148711392</v>
      </c>
      <c r="AS3653">
        <v>141145952</v>
      </c>
      <c r="AT3653">
        <v>831</v>
      </c>
      <c r="AU3653">
        <v>0.57199999999999995</v>
      </c>
      <c r="AW3653">
        <v>0.14532400000000001</v>
      </c>
      <c r="AX3653">
        <v>0.62278199999999995</v>
      </c>
      <c r="AY3653">
        <v>4.3645099999999999E-2</v>
      </c>
      <c r="AZ3653">
        <v>57143.5</v>
      </c>
    </row>
    <row r="3654" spans="1:52">
      <c r="A3654">
        <v>2002</v>
      </c>
      <c r="B3654">
        <v>216764</v>
      </c>
      <c r="C3654" t="s">
        <v>562</v>
      </c>
      <c r="D3654" t="s">
        <v>455</v>
      </c>
      <c r="E3654">
        <f t="shared" si="57"/>
        <v>1</v>
      </c>
      <c r="F3654">
        <f>IF(ISNA(VLOOKUP(B3654,criteria!$U$2:$U$174,1,0)),0,1)</f>
        <v>1</v>
      </c>
      <c r="G3654">
        <v>0.50142857142857145</v>
      </c>
      <c r="H3654">
        <v>0.38856015779092701</v>
      </c>
      <c r="I3654">
        <v>9100</v>
      </c>
      <c r="J3654">
        <v>4563</v>
      </c>
      <c r="K3654">
        <v>1765</v>
      </c>
      <c r="L3654">
        <v>8</v>
      </c>
      <c r="M3654">
        <v>1773</v>
      </c>
      <c r="N3654">
        <v>19383</v>
      </c>
      <c r="O3654" t="s">
        <v>130</v>
      </c>
      <c r="V3654">
        <v>77295048</v>
      </c>
      <c r="W3654">
        <v>66377768</v>
      </c>
      <c r="Y3654">
        <v>390553</v>
      </c>
      <c r="Z3654">
        <v>8403190</v>
      </c>
      <c r="AA3654">
        <v>52814920</v>
      </c>
      <c r="AB3654">
        <v>2179639</v>
      </c>
      <c r="AC3654">
        <v>2762787</v>
      </c>
      <c r="AD3654">
        <v>105543024</v>
      </c>
      <c r="AE3654">
        <v>48982288</v>
      </c>
      <c r="AF3654">
        <v>156250208</v>
      </c>
      <c r="AG3654">
        <v>76058672</v>
      </c>
      <c r="AH3654">
        <v>302320.28000000003</v>
      </c>
      <c r="AI3654">
        <v>1564096.63</v>
      </c>
      <c r="AJ3654">
        <v>1866416.88</v>
      </c>
      <c r="AK3654">
        <v>15982146</v>
      </c>
      <c r="AL3654">
        <v>13170325</v>
      </c>
      <c r="AM3654">
        <v>149157840</v>
      </c>
      <c r="AN3654">
        <v>74158016</v>
      </c>
      <c r="AO3654">
        <v>25263040</v>
      </c>
      <c r="AP3654">
        <v>8741480</v>
      </c>
      <c r="AQ3654">
        <v>9543572</v>
      </c>
      <c r="AR3654">
        <v>156250208</v>
      </c>
      <c r="AS3654">
        <v>149157840</v>
      </c>
      <c r="AT3654">
        <v>933</v>
      </c>
      <c r="AU3654">
        <v>0.59</v>
      </c>
      <c r="AW3654">
        <v>0.14269499999999999</v>
      </c>
      <c r="AX3654">
        <v>0.62840300000000004</v>
      </c>
      <c r="AY3654">
        <v>4.0607999999999998E-2</v>
      </c>
      <c r="AZ3654">
        <v>60433.5</v>
      </c>
    </row>
    <row r="3655" spans="1:52">
      <c r="A3655">
        <v>2003</v>
      </c>
      <c r="B3655">
        <v>216764</v>
      </c>
      <c r="C3655" t="s">
        <v>562</v>
      </c>
      <c r="D3655" t="s">
        <v>455</v>
      </c>
      <c r="E3655">
        <f t="shared" si="57"/>
        <v>1</v>
      </c>
      <c r="F3655">
        <f>IF(ISNA(VLOOKUP(B3655,criteria!$U$2:$U$174,1,0)),0,1)</f>
        <v>1</v>
      </c>
      <c r="G3655">
        <v>0.46242774566473988</v>
      </c>
      <c r="H3655">
        <v>0.36631355932203391</v>
      </c>
      <c r="I3655">
        <v>10207</v>
      </c>
      <c r="J3655">
        <v>4720</v>
      </c>
      <c r="K3655">
        <v>1721</v>
      </c>
      <c r="L3655">
        <v>8</v>
      </c>
      <c r="M3655">
        <v>1729</v>
      </c>
      <c r="V3655">
        <v>80411272</v>
      </c>
      <c r="W3655">
        <v>69410784</v>
      </c>
      <c r="Y3655">
        <v>386710</v>
      </c>
      <c r="Z3655">
        <v>9268999</v>
      </c>
      <c r="AA3655">
        <v>51547588</v>
      </c>
      <c r="AB3655">
        <v>2889606</v>
      </c>
      <c r="AC3655">
        <v>2964050</v>
      </c>
      <c r="AD3655">
        <v>110350048</v>
      </c>
      <c r="AE3655">
        <v>49554052</v>
      </c>
      <c r="AF3655">
        <v>162004512</v>
      </c>
      <c r="AG3655">
        <v>71786504</v>
      </c>
      <c r="AH3655">
        <v>340168.66</v>
      </c>
      <c r="AI3655">
        <v>1459730.5</v>
      </c>
      <c r="AJ3655">
        <v>1799899.13</v>
      </c>
      <c r="AK3655">
        <v>15811738</v>
      </c>
      <c r="AL3655">
        <v>16208149</v>
      </c>
      <c r="AM3655">
        <v>150852944</v>
      </c>
      <c r="AN3655">
        <v>70280496</v>
      </c>
      <c r="AO3655">
        <v>26265586</v>
      </c>
      <c r="AP3655">
        <v>9543572</v>
      </c>
      <c r="AQ3655">
        <v>11251079</v>
      </c>
      <c r="AR3655">
        <v>162004512</v>
      </c>
      <c r="AS3655">
        <v>150852944</v>
      </c>
      <c r="AT3655">
        <v>964</v>
      </c>
      <c r="AU3655">
        <v>0.59199999999999997</v>
      </c>
      <c r="AW3655">
        <v>0.13952400000000001</v>
      </c>
      <c r="AX3655">
        <v>0.63189799999999996</v>
      </c>
      <c r="AY3655">
        <v>3.85823E-2</v>
      </c>
      <c r="AZ3655">
        <v>61506.5</v>
      </c>
    </row>
    <row r="3656" spans="1:52">
      <c r="A3656">
        <v>2004</v>
      </c>
      <c r="B3656">
        <v>216764</v>
      </c>
      <c r="C3656" t="s">
        <v>562</v>
      </c>
      <c r="D3656" t="s">
        <v>455</v>
      </c>
      <c r="E3656">
        <f t="shared" si="57"/>
        <v>1</v>
      </c>
      <c r="F3656">
        <f>IF(ISNA(VLOOKUP(B3656,criteria!$U$2:$U$174,1,0)),0,1)</f>
        <v>1</v>
      </c>
      <c r="G3656">
        <v>0.50697048360734542</v>
      </c>
      <c r="H3656">
        <v>0.35634363739806563</v>
      </c>
      <c r="I3656">
        <v>10401</v>
      </c>
      <c r="J3656">
        <v>5273</v>
      </c>
      <c r="K3656">
        <v>1867</v>
      </c>
      <c r="L3656">
        <v>12</v>
      </c>
      <c r="M3656">
        <v>1879</v>
      </c>
      <c r="V3656">
        <v>85492424</v>
      </c>
      <c r="W3656">
        <v>74575680</v>
      </c>
      <c r="Y3656">
        <v>491434</v>
      </c>
      <c r="Z3656">
        <v>7523265</v>
      </c>
      <c r="AA3656">
        <v>55770896</v>
      </c>
      <c r="AB3656">
        <v>3015395</v>
      </c>
      <c r="AC3656">
        <v>6417010</v>
      </c>
      <c r="AD3656">
        <v>117200032</v>
      </c>
      <c r="AE3656">
        <v>53392144</v>
      </c>
      <c r="AF3656">
        <v>184364576</v>
      </c>
      <c r="AG3656">
        <v>75713464</v>
      </c>
      <c r="AH3656">
        <v>640794.13</v>
      </c>
      <c r="AI3656">
        <v>2297134.25</v>
      </c>
      <c r="AJ3656">
        <v>2937928.5</v>
      </c>
      <c r="AK3656">
        <v>17793680</v>
      </c>
      <c r="AL3656">
        <v>13503205</v>
      </c>
      <c r="AM3656">
        <v>160524288</v>
      </c>
      <c r="AN3656">
        <v>73908672</v>
      </c>
      <c r="AO3656">
        <v>25944378</v>
      </c>
      <c r="AP3656">
        <v>11251079</v>
      </c>
      <c r="AQ3656">
        <v>12229836</v>
      </c>
      <c r="AR3656">
        <v>184364576</v>
      </c>
      <c r="AS3656">
        <v>160524288</v>
      </c>
      <c r="AT3656">
        <v>1015</v>
      </c>
      <c r="AU3656">
        <v>0.59399999999999997</v>
      </c>
      <c r="AW3656">
        <v>0.14263799999999999</v>
      </c>
      <c r="AX3656">
        <v>0.62787099999999996</v>
      </c>
      <c r="AY3656">
        <v>3.3034300000000003E-2</v>
      </c>
      <c r="AZ3656">
        <v>62044</v>
      </c>
    </row>
    <row r="3657" spans="1:52">
      <c r="A3657">
        <v>2005</v>
      </c>
      <c r="B3657">
        <v>216764</v>
      </c>
      <c r="C3657" t="s">
        <v>474</v>
      </c>
      <c r="D3657" t="s">
        <v>455</v>
      </c>
      <c r="E3657">
        <f t="shared" si="57"/>
        <v>1</v>
      </c>
      <c r="F3657">
        <f>IF(ISNA(VLOOKUP(B3657,criteria!$U$2:$U$174,1,0)),0,1)</f>
        <v>1</v>
      </c>
      <c r="G3657">
        <v>0.50697048360734542</v>
      </c>
      <c r="H3657">
        <v>0.35634363739806563</v>
      </c>
      <c r="I3657">
        <v>10401</v>
      </c>
      <c r="J3657">
        <v>5273</v>
      </c>
      <c r="K3657">
        <v>1867</v>
      </c>
      <c r="L3657">
        <v>12</v>
      </c>
      <c r="M3657">
        <v>1879</v>
      </c>
      <c r="V3657">
        <v>89445552</v>
      </c>
      <c r="W3657">
        <v>79341888</v>
      </c>
      <c r="Y3657">
        <v>993753</v>
      </c>
      <c r="Z3657">
        <v>6332977</v>
      </c>
      <c r="AA3657">
        <v>61011920</v>
      </c>
      <c r="AB3657">
        <v>3041736</v>
      </c>
      <c r="AC3657">
        <v>3455994</v>
      </c>
      <c r="AD3657">
        <v>120734240</v>
      </c>
      <c r="AE3657">
        <v>58812052</v>
      </c>
      <c r="AF3657">
        <v>183385344</v>
      </c>
      <c r="AG3657">
        <v>78798512</v>
      </c>
      <c r="AH3657">
        <v>680892.63</v>
      </c>
      <c r="AI3657">
        <v>1793535.38</v>
      </c>
      <c r="AJ3657">
        <v>2474428</v>
      </c>
      <c r="AK3657">
        <v>18421996</v>
      </c>
      <c r="AL3657">
        <v>14033707</v>
      </c>
      <c r="AM3657">
        <v>165908416</v>
      </c>
      <c r="AN3657">
        <v>73464328</v>
      </c>
      <c r="AO3657">
        <v>28849166</v>
      </c>
      <c r="AP3657">
        <v>12229836</v>
      </c>
      <c r="AQ3657">
        <v>13008805</v>
      </c>
      <c r="AR3657">
        <v>183385344</v>
      </c>
      <c r="AS3657">
        <v>165908416</v>
      </c>
      <c r="AT3657">
        <v>1014</v>
      </c>
      <c r="AU3657">
        <v>0.59099999999999997</v>
      </c>
      <c r="AW3657">
        <v>0.129246</v>
      </c>
      <c r="AX3657">
        <v>0.62821000000000005</v>
      </c>
      <c r="AY3657">
        <v>2.6097800000000001E-2</v>
      </c>
      <c r="AZ3657">
        <v>65428</v>
      </c>
    </row>
    <row r="3658" spans="1:52">
      <c r="A3658">
        <v>2006</v>
      </c>
      <c r="B3658">
        <v>216764</v>
      </c>
      <c r="C3658" t="s">
        <v>474</v>
      </c>
      <c r="D3658" t="s">
        <v>455</v>
      </c>
      <c r="E3658">
        <f t="shared" si="57"/>
        <v>1</v>
      </c>
      <c r="F3658">
        <f>IF(ISNA(VLOOKUP(B3658,criteria!$U$2:$U$174,1,0)),0,1)</f>
        <v>1</v>
      </c>
      <c r="G3658">
        <v>0.47390521895620874</v>
      </c>
      <c r="H3658">
        <v>0.34177215189873417</v>
      </c>
      <c r="I3658">
        <v>11669</v>
      </c>
      <c r="J3658">
        <v>5530</v>
      </c>
      <c r="K3658">
        <v>1882</v>
      </c>
      <c r="L3658">
        <v>8</v>
      </c>
      <c r="M3658">
        <v>1890</v>
      </c>
      <c r="V3658">
        <v>88568528</v>
      </c>
      <c r="W3658">
        <v>77894624</v>
      </c>
      <c r="Y3658">
        <v>837733</v>
      </c>
      <c r="Z3658">
        <v>7022943</v>
      </c>
      <c r="AA3658">
        <v>63265948</v>
      </c>
      <c r="AB3658">
        <v>1596485</v>
      </c>
      <c r="AC3658">
        <v>7324581</v>
      </c>
      <c r="AD3658">
        <v>127399800</v>
      </c>
      <c r="AE3658">
        <v>61686392</v>
      </c>
      <c r="AF3658">
        <v>192495344</v>
      </c>
      <c r="AG3658">
        <v>81580120</v>
      </c>
      <c r="AH3658">
        <v>949044.81</v>
      </c>
      <c r="AI3658">
        <v>2311156.25</v>
      </c>
      <c r="AJ3658">
        <v>3260201</v>
      </c>
      <c r="AK3658">
        <v>21654248</v>
      </c>
      <c r="AL3658">
        <v>12052754</v>
      </c>
      <c r="AM3658">
        <v>176987024</v>
      </c>
      <c r="AN3658">
        <v>78727064</v>
      </c>
      <c r="AO3658">
        <v>32723938</v>
      </c>
      <c r="AP3658">
        <v>13008805</v>
      </c>
      <c r="AQ3658">
        <v>15158772</v>
      </c>
      <c r="AR3658">
        <v>192495344</v>
      </c>
      <c r="AS3658">
        <v>176987024</v>
      </c>
      <c r="AT3658">
        <v>1035</v>
      </c>
      <c r="AU3658">
        <v>0.63700000000000001</v>
      </c>
      <c r="AW3658">
        <v>0.13370199999999999</v>
      </c>
      <c r="AX3658">
        <v>0.62465400000000004</v>
      </c>
      <c r="AY3658">
        <v>2.89547E-2</v>
      </c>
      <c r="AZ3658">
        <v>64920</v>
      </c>
    </row>
    <row r="3659" spans="1:52">
      <c r="A3659">
        <v>2007</v>
      </c>
      <c r="B3659">
        <v>216764</v>
      </c>
      <c r="C3659" t="s">
        <v>474</v>
      </c>
      <c r="D3659" t="s">
        <v>455</v>
      </c>
      <c r="E3659">
        <f t="shared" si="57"/>
        <v>1</v>
      </c>
      <c r="F3659">
        <f>IF(ISNA(VLOOKUP(B3659,criteria!$U$2:$U$174,1,0)),0,1)</f>
        <v>1</v>
      </c>
      <c r="G3659">
        <v>0.47675083762360054</v>
      </c>
      <c r="H3659">
        <v>0.33836133013369901</v>
      </c>
      <c r="I3659">
        <v>12237</v>
      </c>
      <c r="J3659">
        <v>5834</v>
      </c>
      <c r="K3659">
        <v>1965</v>
      </c>
      <c r="L3659">
        <v>9</v>
      </c>
      <c r="M3659">
        <v>1974</v>
      </c>
      <c r="N3659">
        <v>19383</v>
      </c>
      <c r="O3659" t="s">
        <v>130</v>
      </c>
      <c r="P3659" t="s">
        <v>50</v>
      </c>
      <c r="Q3659" t="s">
        <v>51</v>
      </c>
      <c r="V3659">
        <v>94816096</v>
      </c>
      <c r="W3659">
        <v>83218608</v>
      </c>
      <c r="Y3659">
        <v>915414</v>
      </c>
      <c r="Z3659">
        <v>7879872</v>
      </c>
      <c r="AA3659">
        <v>64788144</v>
      </c>
      <c r="AB3659">
        <v>2339626</v>
      </c>
      <c r="AC3659">
        <v>5503949</v>
      </c>
      <c r="AD3659">
        <v>127914328</v>
      </c>
      <c r="AE3659">
        <v>67956872</v>
      </c>
      <c r="AF3659">
        <v>199167552</v>
      </c>
      <c r="AG3659">
        <v>85762744</v>
      </c>
      <c r="AH3659">
        <v>1069666.8799999999</v>
      </c>
      <c r="AI3659">
        <v>2926144.75</v>
      </c>
      <c r="AJ3659">
        <v>3995811.5</v>
      </c>
      <c r="AK3659">
        <v>23721342</v>
      </c>
      <c r="AL3659">
        <v>14121095</v>
      </c>
      <c r="AM3659">
        <v>190342384</v>
      </c>
      <c r="AN3659">
        <v>83393856</v>
      </c>
      <c r="AO3659">
        <v>32542838</v>
      </c>
      <c r="AP3659">
        <v>15158772</v>
      </c>
      <c r="AQ3659">
        <v>14485904</v>
      </c>
      <c r="AR3659">
        <v>199167552</v>
      </c>
      <c r="AS3659">
        <v>190342384</v>
      </c>
      <c r="AT3659">
        <v>1121</v>
      </c>
      <c r="AU3659">
        <v>0.63500000000000001</v>
      </c>
      <c r="AW3659">
        <v>0.14605799999999999</v>
      </c>
      <c r="AX3659">
        <v>0.61037300000000005</v>
      </c>
      <c r="AY3659">
        <v>3.1535300000000002E-2</v>
      </c>
      <c r="AZ3659">
        <v>66922</v>
      </c>
    </row>
    <row r="3660" spans="1:52">
      <c r="A3660">
        <v>2008</v>
      </c>
      <c r="B3660">
        <v>216764</v>
      </c>
      <c r="C3660" t="s">
        <v>474</v>
      </c>
      <c r="D3660" t="s">
        <v>455</v>
      </c>
      <c r="E3660">
        <f t="shared" si="57"/>
        <v>1</v>
      </c>
      <c r="F3660">
        <f>IF(ISNA(VLOOKUP(B3660,criteria!$U$2:$U$174,1,0)),0,1)</f>
        <v>1</v>
      </c>
      <c r="G3660">
        <v>0.47307721111360745</v>
      </c>
      <c r="H3660">
        <v>0.31692258983694793</v>
      </c>
      <c r="I3660">
        <v>13353</v>
      </c>
      <c r="J3660">
        <v>6317</v>
      </c>
      <c r="K3660">
        <v>1993</v>
      </c>
      <c r="L3660">
        <v>9</v>
      </c>
      <c r="M3660">
        <v>2002</v>
      </c>
      <c r="V3660">
        <v>99669008</v>
      </c>
      <c r="W3660">
        <v>88371128</v>
      </c>
      <c r="Y3660">
        <v>995621</v>
      </c>
      <c r="Z3660">
        <v>8891027</v>
      </c>
      <c r="AA3660">
        <v>57905080</v>
      </c>
      <c r="AB3660">
        <v>1453947</v>
      </c>
      <c r="AC3660">
        <v>10090449</v>
      </c>
      <c r="AD3660">
        <v>133328648</v>
      </c>
      <c r="AE3660">
        <v>64285208</v>
      </c>
      <c r="AF3660">
        <v>200254688</v>
      </c>
      <c r="AG3660">
        <v>89713752</v>
      </c>
      <c r="AH3660">
        <v>2083991.88</v>
      </c>
      <c r="AI3660">
        <v>3221915.5</v>
      </c>
      <c r="AJ3660">
        <v>5305907.5</v>
      </c>
      <c r="AK3660">
        <v>27214272</v>
      </c>
      <c r="AL3660">
        <v>15860043</v>
      </c>
      <c r="AM3660">
        <v>196108592</v>
      </c>
      <c r="AN3660">
        <v>86274272</v>
      </c>
      <c r="AO3660">
        <v>35815288</v>
      </c>
      <c r="AP3660">
        <v>14485904</v>
      </c>
      <c r="AQ3660">
        <v>12389655</v>
      </c>
      <c r="AR3660">
        <v>200254688</v>
      </c>
      <c r="AS3660">
        <v>196108592</v>
      </c>
      <c r="AT3660">
        <v>1121</v>
      </c>
      <c r="AU3660">
        <v>0.65100000000000002</v>
      </c>
      <c r="AW3660">
        <v>0.12981100000000001</v>
      </c>
      <c r="AX3660">
        <v>0.60546</v>
      </c>
      <c r="AY3660">
        <v>2.7101299999999998E-2</v>
      </c>
      <c r="AZ3660">
        <v>72589.5</v>
      </c>
    </row>
    <row r="3661" spans="1:52">
      <c r="A3661">
        <v>2009</v>
      </c>
      <c r="B3661">
        <v>216764</v>
      </c>
      <c r="C3661" t="s">
        <v>474</v>
      </c>
      <c r="D3661" t="s">
        <v>455</v>
      </c>
      <c r="E3661">
        <f t="shared" si="57"/>
        <v>1</v>
      </c>
      <c r="F3661">
        <f>IF(ISNA(VLOOKUP(B3661,criteria!$U$2:$U$174,1,0)),0,1)</f>
        <v>1</v>
      </c>
      <c r="G3661">
        <v>0.489680499449137</v>
      </c>
      <c r="H3661">
        <v>0.33718314084295786</v>
      </c>
      <c r="I3661">
        <v>13615</v>
      </c>
      <c r="J3661">
        <v>6667</v>
      </c>
      <c r="K3661">
        <v>2241</v>
      </c>
      <c r="L3661">
        <v>7</v>
      </c>
      <c r="M3661">
        <v>2248</v>
      </c>
      <c r="V3661">
        <v>111768504</v>
      </c>
      <c r="W3661">
        <v>96720896</v>
      </c>
      <c r="Y3661">
        <v>639495</v>
      </c>
      <c r="Z3661">
        <v>20165832</v>
      </c>
      <c r="AA3661">
        <v>60762904</v>
      </c>
      <c r="AB3661">
        <v>2019494</v>
      </c>
      <c r="AC3661">
        <v>2144530</v>
      </c>
      <c r="AD3661">
        <v>143752288</v>
      </c>
      <c r="AE3661">
        <v>75113568</v>
      </c>
      <c r="AF3661">
        <v>220076368</v>
      </c>
      <c r="AG3661">
        <v>95392656</v>
      </c>
      <c r="AH3661">
        <v>2177039</v>
      </c>
      <c r="AI3661">
        <v>3147720</v>
      </c>
      <c r="AJ3661">
        <v>5324759</v>
      </c>
      <c r="AK3661">
        <v>27703916</v>
      </c>
      <c r="AL3661">
        <v>16217450</v>
      </c>
      <c r="AM3661">
        <v>204876544</v>
      </c>
      <c r="AN3661">
        <v>89603680</v>
      </c>
      <c r="AO3661">
        <v>38913740</v>
      </c>
      <c r="AP3661">
        <v>12389655</v>
      </c>
      <c r="AQ3661">
        <v>13995325</v>
      </c>
      <c r="AR3661">
        <v>220076368</v>
      </c>
      <c r="AS3661">
        <v>204876544</v>
      </c>
      <c r="AT3661">
        <v>1222</v>
      </c>
      <c r="AU3661">
        <v>0.65300000000000002</v>
      </c>
      <c r="AW3661">
        <v>0.141595</v>
      </c>
      <c r="AX3661">
        <v>0.59920600000000002</v>
      </c>
      <c r="AY3661">
        <v>3.1204900000000001E-2</v>
      </c>
      <c r="AZ3661">
        <v>73623</v>
      </c>
    </row>
    <row r="3662" spans="1:52">
      <c r="A3662">
        <v>2010</v>
      </c>
      <c r="B3662">
        <v>216764</v>
      </c>
      <c r="C3662" t="s">
        <v>474</v>
      </c>
      <c r="D3662" t="s">
        <v>455</v>
      </c>
      <c r="E3662">
        <f t="shared" si="57"/>
        <v>1</v>
      </c>
      <c r="F3662">
        <f>IF(ISNA(VLOOKUP(B3662,criteria!$U$2:$U$174,1,0)),0,1)</f>
        <v>1</v>
      </c>
      <c r="G3662">
        <v>0.41450674424755357</v>
      </c>
      <c r="H3662">
        <v>0.32971765831871114</v>
      </c>
      <c r="I3662">
        <v>15124</v>
      </c>
      <c r="J3662">
        <v>6269</v>
      </c>
      <c r="K3662">
        <v>2062</v>
      </c>
      <c r="L3662">
        <v>5</v>
      </c>
      <c r="M3662">
        <v>2067</v>
      </c>
      <c r="V3662">
        <v>119490912</v>
      </c>
      <c r="W3662">
        <v>103631952</v>
      </c>
      <c r="Y3662">
        <v>561471</v>
      </c>
      <c r="Z3662">
        <v>16909948</v>
      </c>
      <c r="AA3662">
        <v>60712904</v>
      </c>
      <c r="AB3662">
        <v>2341250</v>
      </c>
      <c r="AC3662">
        <v>6762585</v>
      </c>
      <c r="AD3662">
        <v>151379728</v>
      </c>
      <c r="AE3662">
        <v>77327760</v>
      </c>
      <c r="AF3662">
        <v>229634896</v>
      </c>
      <c r="AG3662">
        <v>100041280</v>
      </c>
      <c r="AH3662">
        <v>2363464</v>
      </c>
      <c r="AI3662">
        <v>3017102</v>
      </c>
      <c r="AJ3662">
        <v>5380566</v>
      </c>
      <c r="AK3662">
        <v>28086896</v>
      </c>
      <c r="AL3662">
        <v>17255968</v>
      </c>
      <c r="AM3662">
        <v>211151072</v>
      </c>
      <c r="AN3662">
        <v>94157008</v>
      </c>
      <c r="AO3662">
        <v>41560716</v>
      </c>
      <c r="AP3662">
        <v>13995325</v>
      </c>
      <c r="AQ3662">
        <v>16370242</v>
      </c>
      <c r="AR3662">
        <v>229634896</v>
      </c>
      <c r="AS3662">
        <v>211151072</v>
      </c>
      <c r="AT3662">
        <v>1298</v>
      </c>
      <c r="AU3662">
        <v>0.68400000000000005</v>
      </c>
      <c r="AW3662">
        <v>0.15389800000000001</v>
      </c>
      <c r="AX3662">
        <v>0.60724400000000001</v>
      </c>
      <c r="AY3662">
        <v>3.5052600000000003E-2</v>
      </c>
      <c r="AZ3662">
        <v>73263</v>
      </c>
    </row>
    <row r="3663" spans="1:52">
      <c r="A3663">
        <v>2011</v>
      </c>
      <c r="B3663">
        <v>216764</v>
      </c>
      <c r="C3663" t="s">
        <v>474</v>
      </c>
      <c r="D3663" t="s">
        <v>455</v>
      </c>
      <c r="E3663">
        <f t="shared" si="57"/>
        <v>1</v>
      </c>
      <c r="F3663">
        <f>IF(ISNA(VLOOKUP(B3663,criteria!$U$2:$U$174,1,0)),0,1)</f>
        <v>1</v>
      </c>
      <c r="G3663">
        <v>0.46505305039787798</v>
      </c>
      <c r="H3663">
        <v>0.32682161699700557</v>
      </c>
      <c r="I3663">
        <v>15080</v>
      </c>
      <c r="J3663">
        <v>7013</v>
      </c>
      <c r="K3663">
        <v>2283</v>
      </c>
      <c r="L3663">
        <v>9</v>
      </c>
      <c r="M3663">
        <v>2292</v>
      </c>
      <c r="T3663">
        <v>4.2000000000000003E-2</v>
      </c>
      <c r="U3663">
        <v>2513</v>
      </c>
      <c r="V3663">
        <v>134143064</v>
      </c>
      <c r="W3663">
        <v>116140232</v>
      </c>
      <c r="Y3663">
        <v>369341</v>
      </c>
      <c r="Z3663">
        <v>17664654</v>
      </c>
      <c r="AA3663">
        <v>59158568</v>
      </c>
      <c r="AB3663">
        <v>1957183</v>
      </c>
      <c r="AC3663">
        <v>3236740</v>
      </c>
      <c r="AD3663">
        <v>172206624</v>
      </c>
      <c r="AE3663">
        <v>65689904</v>
      </c>
      <c r="AF3663">
        <v>239197104</v>
      </c>
      <c r="AG3663">
        <v>102621776</v>
      </c>
      <c r="AH3663">
        <v>2198885</v>
      </c>
      <c r="AI3663">
        <v>3068961</v>
      </c>
      <c r="AJ3663">
        <v>5267846</v>
      </c>
      <c r="AK3663">
        <v>29361412</v>
      </c>
      <c r="AL3663">
        <v>17834880</v>
      </c>
      <c r="AM3663">
        <v>217719680</v>
      </c>
      <c r="AN3663">
        <v>95278616</v>
      </c>
      <c r="AO3663">
        <v>43438068</v>
      </c>
      <c r="AP3663">
        <v>21043800</v>
      </c>
      <c r="AQ3663">
        <v>21638456</v>
      </c>
      <c r="AR3663">
        <v>239197104</v>
      </c>
      <c r="AS3663">
        <v>217719680</v>
      </c>
      <c r="AT3663">
        <v>1296</v>
      </c>
      <c r="AU3663">
        <v>0.68799999999999994</v>
      </c>
      <c r="AW3663">
        <v>0.145256</v>
      </c>
      <c r="AX3663">
        <v>0.60987899999999995</v>
      </c>
      <c r="AY3663">
        <v>3.2605200000000001E-2</v>
      </c>
      <c r="AZ3663">
        <v>73957.5</v>
      </c>
    </row>
    <row r="3664" spans="1:52">
      <c r="A3664">
        <v>2012</v>
      </c>
      <c r="B3664">
        <v>216764</v>
      </c>
      <c r="C3664" t="s">
        <v>474</v>
      </c>
      <c r="D3664" t="s">
        <v>455</v>
      </c>
      <c r="E3664">
        <f t="shared" si="57"/>
        <v>1</v>
      </c>
      <c r="F3664">
        <f>IF(ISNA(VLOOKUP(B3664,criteria!$U$2:$U$174,1,0)),0,1)</f>
        <v>1</v>
      </c>
      <c r="G3664">
        <v>0.49928397536875269</v>
      </c>
      <c r="H3664">
        <v>0.33471963286964002</v>
      </c>
      <c r="I3664">
        <v>13966</v>
      </c>
      <c r="J3664">
        <v>6973</v>
      </c>
      <c r="K3664">
        <v>2326</v>
      </c>
      <c r="L3664">
        <v>8</v>
      </c>
      <c r="M3664">
        <v>2334</v>
      </c>
      <c r="T3664">
        <v>4.7E-2</v>
      </c>
      <c r="U3664">
        <v>2638</v>
      </c>
      <c r="V3664">
        <v>142486752</v>
      </c>
      <c r="W3664">
        <v>123904856</v>
      </c>
      <c r="Y3664">
        <v>225823</v>
      </c>
      <c r="Z3664">
        <v>15893277</v>
      </c>
      <c r="AA3664">
        <v>59291928</v>
      </c>
      <c r="AB3664">
        <v>2069098</v>
      </c>
      <c r="AC3664">
        <v>1986363</v>
      </c>
      <c r="AD3664">
        <v>180398512</v>
      </c>
      <c r="AE3664">
        <v>69047056</v>
      </c>
      <c r="AF3664">
        <v>251929504</v>
      </c>
      <c r="AG3664">
        <v>107014992</v>
      </c>
      <c r="AH3664">
        <v>1657121</v>
      </c>
      <c r="AI3664">
        <v>2569858</v>
      </c>
      <c r="AJ3664">
        <v>4226979</v>
      </c>
      <c r="AK3664">
        <v>34600096</v>
      </c>
      <c r="AL3664">
        <v>18724510</v>
      </c>
      <c r="AM3664">
        <v>233675808</v>
      </c>
      <c r="AN3664">
        <v>100483072</v>
      </c>
      <c r="AO3664">
        <v>46709380</v>
      </c>
      <c r="AP3664">
        <v>21638456</v>
      </c>
      <c r="AQ3664">
        <v>25448578</v>
      </c>
      <c r="AR3664">
        <v>251929504</v>
      </c>
      <c r="AS3664">
        <v>233675808</v>
      </c>
      <c r="AT3664">
        <v>1342</v>
      </c>
      <c r="AU3664">
        <v>0.68600000000000005</v>
      </c>
      <c r="AW3664">
        <v>0.137651</v>
      </c>
      <c r="AX3664">
        <v>0.60550599999999999</v>
      </c>
      <c r="AY3664">
        <v>3.0502100000000001E-2</v>
      </c>
      <c r="AZ3664">
        <v>75718</v>
      </c>
    </row>
    <row r="3665" spans="1:52">
      <c r="A3665">
        <v>2013</v>
      </c>
      <c r="B3665">
        <v>216764</v>
      </c>
      <c r="C3665" t="s">
        <v>474</v>
      </c>
      <c r="D3665" t="s">
        <v>455</v>
      </c>
      <c r="E3665">
        <f t="shared" si="57"/>
        <v>1</v>
      </c>
      <c r="F3665">
        <f>IF(ISNA(VLOOKUP(B3665,criteria!$U$2:$U$174,1,0)),0,1)</f>
        <v>1</v>
      </c>
      <c r="G3665">
        <v>0.51564362336114422</v>
      </c>
      <c r="H3665">
        <v>0.33198497544062411</v>
      </c>
      <c r="I3665">
        <v>13424</v>
      </c>
      <c r="J3665">
        <v>6922</v>
      </c>
      <c r="K3665">
        <v>2292</v>
      </c>
      <c r="L3665">
        <v>6</v>
      </c>
      <c r="M3665">
        <v>2298</v>
      </c>
      <c r="T3665">
        <v>5.1999999999999998E-2</v>
      </c>
      <c r="U3665">
        <v>2943</v>
      </c>
      <c r="V3665">
        <v>151138096</v>
      </c>
      <c r="W3665">
        <v>132583056</v>
      </c>
      <c r="Y3665">
        <v>184927</v>
      </c>
      <c r="Z3665">
        <v>15507658</v>
      </c>
      <c r="AA3665">
        <v>61294296</v>
      </c>
      <c r="AB3665">
        <v>2105855</v>
      </c>
      <c r="AC3665">
        <v>4334907</v>
      </c>
      <c r="AD3665">
        <v>192652688</v>
      </c>
      <c r="AE3665">
        <v>72435384</v>
      </c>
      <c r="AF3665">
        <v>267547344</v>
      </c>
      <c r="AG3665">
        <v>115984576</v>
      </c>
      <c r="AH3665">
        <v>1495008</v>
      </c>
      <c r="AI3665">
        <v>2878623</v>
      </c>
      <c r="AJ3665">
        <v>4373631</v>
      </c>
      <c r="AK3665">
        <v>37072240</v>
      </c>
      <c r="AL3665">
        <v>20095532</v>
      </c>
      <c r="AM3665">
        <v>250052144</v>
      </c>
      <c r="AN3665">
        <v>105199792</v>
      </c>
      <c r="AO3665">
        <v>53029008</v>
      </c>
      <c r="AP3665">
        <v>25448578</v>
      </c>
      <c r="AQ3665">
        <v>31492048</v>
      </c>
      <c r="AR3665">
        <v>267547344</v>
      </c>
      <c r="AS3665">
        <v>250052144</v>
      </c>
      <c r="AT3665">
        <v>1336</v>
      </c>
      <c r="AU3665">
        <v>0.67100000000000004</v>
      </c>
      <c r="AW3665">
        <v>0.13500499999999999</v>
      </c>
      <c r="AX3665">
        <v>0.61211499999999996</v>
      </c>
      <c r="AY3665">
        <v>2.6782899999999998E-2</v>
      </c>
      <c r="AZ3665">
        <v>75876</v>
      </c>
    </row>
    <row r="3666" spans="1:52">
      <c r="A3666">
        <v>2014</v>
      </c>
      <c r="B3666">
        <v>216764</v>
      </c>
      <c r="C3666" t="s">
        <v>474</v>
      </c>
      <c r="D3666" t="s">
        <v>455</v>
      </c>
      <c r="E3666">
        <f t="shared" si="57"/>
        <v>1</v>
      </c>
      <c r="F3666">
        <f>IF(ISNA(VLOOKUP(B3666,criteria!$U$2:$U$174,1,0)),0,1)</f>
        <v>1</v>
      </c>
      <c r="G3666">
        <v>0.53479798359792341</v>
      </c>
      <c r="H3666">
        <v>0.33075407990996059</v>
      </c>
      <c r="I3666">
        <v>13291</v>
      </c>
      <c r="J3666">
        <v>7108</v>
      </c>
      <c r="K3666">
        <v>2344</v>
      </c>
      <c r="L3666">
        <v>7</v>
      </c>
      <c r="M3666">
        <v>2351</v>
      </c>
      <c r="T3666">
        <v>3.7999999999999999E-2</v>
      </c>
      <c r="U3666">
        <v>3208</v>
      </c>
      <c r="V3666">
        <v>159296464</v>
      </c>
      <c r="W3666">
        <v>139784400</v>
      </c>
      <c r="Y3666">
        <v>186252</v>
      </c>
      <c r="Z3666">
        <v>16322322</v>
      </c>
      <c r="AA3666">
        <v>60245272</v>
      </c>
      <c r="AB3666">
        <v>2328845</v>
      </c>
      <c r="AC3666">
        <v>1843089</v>
      </c>
      <c r="AD3666">
        <v>196642208</v>
      </c>
      <c r="AE3666">
        <v>69066192</v>
      </c>
      <c r="AF3666">
        <v>267967568</v>
      </c>
      <c r="AG3666">
        <v>120007952</v>
      </c>
      <c r="AH3666">
        <v>1638034</v>
      </c>
      <c r="AI3666">
        <v>2325179</v>
      </c>
      <c r="AJ3666">
        <v>3963213</v>
      </c>
      <c r="AK3666">
        <v>40177672</v>
      </c>
      <c r="AL3666">
        <v>20677096</v>
      </c>
      <c r="AM3666">
        <v>258541072</v>
      </c>
      <c r="AN3666">
        <v>111486552</v>
      </c>
      <c r="AO3666">
        <v>53839436</v>
      </c>
      <c r="AP3666">
        <v>31492048</v>
      </c>
      <c r="AQ3666">
        <v>33224040</v>
      </c>
      <c r="AR3666">
        <v>267967568</v>
      </c>
      <c r="AS3666">
        <v>258541072</v>
      </c>
      <c r="AT3666">
        <v>1585</v>
      </c>
      <c r="AU3666">
        <v>0.70699999999999996</v>
      </c>
      <c r="AW3666">
        <v>0.13994200000000001</v>
      </c>
      <c r="AX3666">
        <v>0.60840899999999998</v>
      </c>
      <c r="AY3666">
        <v>2.4858100000000001E-2</v>
      </c>
      <c r="AZ3666">
        <v>77011</v>
      </c>
    </row>
    <row r="3667" spans="1:52">
      <c r="A3667">
        <v>2015</v>
      </c>
      <c r="B3667">
        <v>216764</v>
      </c>
      <c r="C3667" t="s">
        <v>474</v>
      </c>
      <c r="D3667" t="s">
        <v>455</v>
      </c>
      <c r="E3667">
        <f t="shared" si="57"/>
        <v>1</v>
      </c>
      <c r="F3667">
        <f>IF(ISNA(VLOOKUP(B3667,criteria!$U$2:$U$174,1,0)),0,1)</f>
        <v>1</v>
      </c>
      <c r="G3667">
        <v>0.58681875792141946</v>
      </c>
      <c r="H3667">
        <v>0.32343412526997839</v>
      </c>
      <c r="I3667">
        <v>12624</v>
      </c>
      <c r="J3667">
        <v>7408</v>
      </c>
      <c r="K3667">
        <v>2381</v>
      </c>
      <c r="L3667">
        <v>15</v>
      </c>
      <c r="M3667">
        <v>2396</v>
      </c>
      <c r="T3667">
        <v>5.2999999999999999E-2</v>
      </c>
      <c r="U3667">
        <v>3242</v>
      </c>
      <c r="V3667">
        <v>168271296</v>
      </c>
      <c r="W3667">
        <v>147312544</v>
      </c>
      <c r="Y3667">
        <v>399300</v>
      </c>
      <c r="Z3667">
        <v>16782542</v>
      </c>
      <c r="AA3667">
        <v>63354020</v>
      </c>
      <c r="AB3667">
        <v>2803797</v>
      </c>
      <c r="AC3667">
        <v>2255815</v>
      </c>
      <c r="AD3667">
        <v>204455264</v>
      </c>
      <c r="AE3667">
        <v>73048224</v>
      </c>
      <c r="AF3667">
        <v>281243840</v>
      </c>
      <c r="AG3667">
        <v>126115080</v>
      </c>
      <c r="AH3667">
        <v>2019593</v>
      </c>
      <c r="AI3667">
        <v>3086889</v>
      </c>
      <c r="AJ3667">
        <v>5106482</v>
      </c>
      <c r="AK3667">
        <v>42703624</v>
      </c>
      <c r="AL3667">
        <v>23008398</v>
      </c>
      <c r="AM3667">
        <v>276168128</v>
      </c>
      <c r="AN3667">
        <v>113908992</v>
      </c>
      <c r="AO3667">
        <v>60962088</v>
      </c>
      <c r="AP3667">
        <v>33224040</v>
      </c>
      <c r="AQ3667">
        <v>33526212</v>
      </c>
      <c r="AR3667">
        <v>281243840</v>
      </c>
      <c r="AS3667">
        <v>276168128</v>
      </c>
      <c r="AT3667">
        <v>1444</v>
      </c>
      <c r="AU3667">
        <v>0.70099999999999996</v>
      </c>
      <c r="AW3667">
        <v>0.141731</v>
      </c>
      <c r="AX3667">
        <v>0.60803700000000005</v>
      </c>
      <c r="AY3667">
        <v>2.4575E-2</v>
      </c>
      <c r="AZ3667">
        <v>77752.5</v>
      </c>
    </row>
    <row r="3668" spans="1:52">
      <c r="A3668">
        <v>2016</v>
      </c>
      <c r="B3668">
        <v>216764</v>
      </c>
      <c r="C3668" t="s">
        <v>474</v>
      </c>
      <c r="D3668" t="s">
        <v>455</v>
      </c>
      <c r="E3668">
        <f t="shared" si="57"/>
        <v>1</v>
      </c>
      <c r="F3668">
        <f>IF(ISNA(VLOOKUP(B3668,criteria!$U$2:$U$174,1,0)),0,1)</f>
        <v>1</v>
      </c>
      <c r="G3668">
        <v>0.64479530307838784</v>
      </c>
      <c r="H3668">
        <v>0.30195644149132522</v>
      </c>
      <c r="I3668">
        <v>12604</v>
      </c>
      <c r="J3668">
        <v>8127</v>
      </c>
      <c r="K3668">
        <v>2441</v>
      </c>
      <c r="L3668">
        <v>13</v>
      </c>
      <c r="M3668">
        <v>2454</v>
      </c>
      <c r="T3668">
        <v>4.1000000000000002E-2</v>
      </c>
      <c r="U3668">
        <v>3583</v>
      </c>
      <c r="V3668">
        <v>173268464</v>
      </c>
      <c r="W3668">
        <v>151648864</v>
      </c>
      <c r="Y3668">
        <v>418271</v>
      </c>
      <c r="Z3668">
        <v>17469952</v>
      </c>
      <c r="AA3668">
        <v>66251180</v>
      </c>
      <c r="AB3668">
        <v>2810131</v>
      </c>
      <c r="AC3668">
        <v>7059585</v>
      </c>
      <c r="AD3668">
        <v>214536064</v>
      </c>
      <c r="AE3668">
        <v>79838032</v>
      </c>
      <c r="AF3668">
        <v>297131392</v>
      </c>
      <c r="AG3668">
        <v>136956576</v>
      </c>
      <c r="AH3668">
        <v>1907754</v>
      </c>
      <c r="AI3668">
        <v>2512284</v>
      </c>
      <c r="AJ3668">
        <v>4420038</v>
      </c>
      <c r="AK3668">
        <v>44536696</v>
      </c>
      <c r="AL3668">
        <v>24099940</v>
      </c>
      <c r="AM3668">
        <v>295054656</v>
      </c>
      <c r="AN3668">
        <v>122926704</v>
      </c>
      <c r="AO3668">
        <v>65492256</v>
      </c>
      <c r="AP3668">
        <v>33526212</v>
      </c>
      <c r="AQ3668">
        <v>38401168</v>
      </c>
      <c r="AR3668">
        <v>297131392</v>
      </c>
      <c r="AS3668">
        <v>295054656</v>
      </c>
      <c r="AT3668">
        <v>1656</v>
      </c>
      <c r="AU3668">
        <v>0.72599999999999998</v>
      </c>
      <c r="AW3668">
        <v>0.14043</v>
      </c>
      <c r="AX3668">
        <v>0.60788699999999996</v>
      </c>
      <c r="AY3668">
        <v>2.4687400000000002E-2</v>
      </c>
      <c r="AZ3668">
        <v>75332.5</v>
      </c>
    </row>
    <row r="3669" spans="1:52">
      <c r="A3669">
        <v>2017</v>
      </c>
      <c r="B3669">
        <v>216764</v>
      </c>
      <c r="C3669" t="s">
        <v>474</v>
      </c>
      <c r="D3669" t="s">
        <v>455</v>
      </c>
      <c r="E3669">
        <f t="shared" si="57"/>
        <v>1</v>
      </c>
      <c r="F3669">
        <f>IF(ISNA(VLOOKUP(B3669,criteria!$U$2:$U$174,1,0)),0,1)</f>
        <v>1</v>
      </c>
      <c r="G3669">
        <v>0.68500828925554591</v>
      </c>
      <c r="H3669">
        <v>0.30310014982136685</v>
      </c>
      <c r="I3669">
        <v>12667</v>
      </c>
      <c r="J3669">
        <v>8677</v>
      </c>
      <c r="K3669">
        <v>2620</v>
      </c>
      <c r="L3669">
        <v>10</v>
      </c>
      <c r="M3669">
        <v>2630</v>
      </c>
      <c r="T3669">
        <v>4.1000000000000002E-2</v>
      </c>
      <c r="U3669">
        <v>3692</v>
      </c>
      <c r="V3669">
        <v>182820224</v>
      </c>
      <c r="W3669">
        <v>158515424</v>
      </c>
      <c r="Y3669">
        <v>536440</v>
      </c>
      <c r="Z3669">
        <v>19189580</v>
      </c>
      <c r="AA3669">
        <v>67823888</v>
      </c>
      <c r="AB3669">
        <v>4491278</v>
      </c>
      <c r="AC3669">
        <v>6258735</v>
      </c>
      <c r="AD3669">
        <v>222602976</v>
      </c>
      <c r="AE3669">
        <v>85915896</v>
      </c>
      <c r="AF3669">
        <v>311016640</v>
      </c>
      <c r="AG3669">
        <v>119620304</v>
      </c>
      <c r="AH3669">
        <v>2165286</v>
      </c>
      <c r="AI3669">
        <v>2251646</v>
      </c>
      <c r="AJ3669">
        <v>4416932</v>
      </c>
      <c r="AK3669">
        <v>46385724</v>
      </c>
      <c r="AL3669">
        <v>22917360</v>
      </c>
      <c r="AM3669">
        <v>331013088</v>
      </c>
      <c r="AN3669">
        <v>127989088</v>
      </c>
      <c r="AO3669">
        <v>85168376</v>
      </c>
      <c r="AP3669">
        <v>38401168</v>
      </c>
      <c r="AQ3669">
        <v>41124240</v>
      </c>
      <c r="AR3669">
        <v>311016640</v>
      </c>
      <c r="AS3669">
        <v>331013088</v>
      </c>
    </row>
    <row r="3670" spans="1:52">
      <c r="A3670">
        <v>1990</v>
      </c>
      <c r="B3670">
        <v>222831</v>
      </c>
      <c r="C3670" t="s">
        <v>417</v>
      </c>
      <c r="D3670" t="s">
        <v>372</v>
      </c>
      <c r="E3670">
        <f t="shared" si="57"/>
        <v>0</v>
      </c>
      <c r="F3670">
        <f>IF(ISNA(VLOOKUP(B3670,criteria!$U$2:$U$174,1,0)),0,1)</f>
        <v>1</v>
      </c>
      <c r="G3670" t="s">
        <v>636</v>
      </c>
      <c r="H3670" t="s">
        <v>636</v>
      </c>
      <c r="N3670">
        <v>76901</v>
      </c>
      <c r="O3670" t="s">
        <v>275</v>
      </c>
      <c r="V3670">
        <v>7020923</v>
      </c>
      <c r="Z3670">
        <v>2620199</v>
      </c>
      <c r="AA3670">
        <v>18194180</v>
      </c>
      <c r="AB3670">
        <v>284749</v>
      </c>
      <c r="AC3670">
        <v>770179</v>
      </c>
      <c r="AF3670">
        <v>40470664</v>
      </c>
      <c r="AG3670">
        <v>13958951</v>
      </c>
      <c r="AH3670">
        <v>301883</v>
      </c>
      <c r="AI3670">
        <v>137805</v>
      </c>
      <c r="AJ3670">
        <v>439688</v>
      </c>
      <c r="AK3670">
        <v>1626664</v>
      </c>
      <c r="AL3670">
        <v>865937</v>
      </c>
      <c r="AM3670">
        <v>40923564</v>
      </c>
      <c r="AN3670">
        <v>13471728</v>
      </c>
      <c r="AO3670">
        <v>3611555</v>
      </c>
    </row>
    <row r="3671" spans="1:52">
      <c r="A3671">
        <v>1991</v>
      </c>
      <c r="B3671">
        <v>222831</v>
      </c>
      <c r="C3671" t="s">
        <v>417</v>
      </c>
      <c r="D3671" t="s">
        <v>372</v>
      </c>
      <c r="E3671">
        <f t="shared" si="57"/>
        <v>0</v>
      </c>
      <c r="F3671">
        <f>IF(ISNA(VLOOKUP(B3671,criteria!$U$2:$U$174,1,0)),0,1)</f>
        <v>1</v>
      </c>
      <c r="G3671" t="s">
        <v>636</v>
      </c>
      <c r="H3671" t="s">
        <v>636</v>
      </c>
      <c r="N3671">
        <v>76901</v>
      </c>
      <c r="O3671" t="s">
        <v>275</v>
      </c>
      <c r="V3671">
        <v>7890311</v>
      </c>
      <c r="Z3671">
        <v>2799268</v>
      </c>
      <c r="AA3671">
        <v>18318256</v>
      </c>
      <c r="AB3671">
        <v>389819</v>
      </c>
      <c r="AC3671">
        <v>1164225</v>
      </c>
      <c r="AF3671">
        <v>41431456</v>
      </c>
      <c r="AG3671">
        <v>13197162</v>
      </c>
      <c r="AH3671">
        <v>390433</v>
      </c>
      <c r="AI3671">
        <v>145980</v>
      </c>
      <c r="AJ3671">
        <v>536413</v>
      </c>
      <c r="AK3671">
        <v>1921213</v>
      </c>
      <c r="AL3671">
        <v>1000782</v>
      </c>
      <c r="AM3671">
        <v>45869652</v>
      </c>
      <c r="AN3671">
        <v>14021381</v>
      </c>
      <c r="AO3671">
        <v>3604119</v>
      </c>
    </row>
    <row r="3672" spans="1:52">
      <c r="A3672">
        <v>1992</v>
      </c>
      <c r="B3672">
        <v>222831</v>
      </c>
      <c r="C3672" t="s">
        <v>417</v>
      </c>
      <c r="D3672" t="s">
        <v>372</v>
      </c>
      <c r="E3672">
        <f t="shared" si="57"/>
        <v>0</v>
      </c>
      <c r="F3672">
        <f>IF(ISNA(VLOOKUP(B3672,criteria!$U$2:$U$174,1,0)),0,1)</f>
        <v>1</v>
      </c>
      <c r="G3672" t="s">
        <v>636</v>
      </c>
      <c r="H3672" t="s">
        <v>636</v>
      </c>
      <c r="N3672">
        <v>76901</v>
      </c>
      <c r="O3672" t="s">
        <v>275</v>
      </c>
      <c r="V3672">
        <v>9216801</v>
      </c>
      <c r="Z3672">
        <v>3060796</v>
      </c>
      <c r="AA3672">
        <v>19193624</v>
      </c>
      <c r="AB3672">
        <v>474921</v>
      </c>
      <c r="AC3672">
        <v>978477</v>
      </c>
      <c r="AF3672">
        <v>43035960</v>
      </c>
      <c r="AG3672">
        <v>14156477</v>
      </c>
      <c r="AH3672">
        <v>383841</v>
      </c>
      <c r="AI3672">
        <v>140664</v>
      </c>
      <c r="AJ3672">
        <v>524505</v>
      </c>
      <c r="AK3672">
        <v>1967044</v>
      </c>
      <c r="AL3672">
        <v>1127834</v>
      </c>
      <c r="AM3672">
        <v>41460560</v>
      </c>
      <c r="AN3672">
        <v>14909987</v>
      </c>
      <c r="AO3672">
        <v>4124095</v>
      </c>
    </row>
    <row r="3673" spans="1:52">
      <c r="A3673">
        <v>1993</v>
      </c>
      <c r="B3673">
        <v>222831</v>
      </c>
      <c r="C3673" t="s">
        <v>417</v>
      </c>
      <c r="D3673" t="s">
        <v>372</v>
      </c>
      <c r="E3673">
        <f t="shared" si="57"/>
        <v>0</v>
      </c>
      <c r="F3673">
        <f>IF(ISNA(VLOOKUP(B3673,criteria!$U$2:$U$174,1,0)),0,1)</f>
        <v>1</v>
      </c>
      <c r="G3673" t="s">
        <v>636</v>
      </c>
      <c r="H3673" t="s">
        <v>636</v>
      </c>
      <c r="N3673">
        <v>76901</v>
      </c>
      <c r="O3673" t="s">
        <v>275</v>
      </c>
      <c r="V3673">
        <v>10281114</v>
      </c>
      <c r="Z3673">
        <v>2683419</v>
      </c>
      <c r="AA3673">
        <v>20469844</v>
      </c>
      <c r="AB3673">
        <v>313654</v>
      </c>
      <c r="AC3673">
        <v>863152</v>
      </c>
      <c r="AF3673">
        <v>44581476</v>
      </c>
      <c r="AG3673">
        <v>14286742</v>
      </c>
      <c r="AH3673">
        <v>464748</v>
      </c>
      <c r="AI3673">
        <v>369336</v>
      </c>
      <c r="AJ3673">
        <v>834084</v>
      </c>
      <c r="AK3673">
        <v>1953194</v>
      </c>
      <c r="AL3673">
        <v>1179821</v>
      </c>
      <c r="AM3673">
        <v>42840260</v>
      </c>
      <c r="AN3673">
        <v>14959186</v>
      </c>
      <c r="AO3673">
        <v>4326937</v>
      </c>
    </row>
    <row r="3674" spans="1:52">
      <c r="A3674">
        <v>1994</v>
      </c>
      <c r="B3674">
        <v>222831</v>
      </c>
      <c r="C3674" t="s">
        <v>417</v>
      </c>
      <c r="D3674" t="s">
        <v>372</v>
      </c>
      <c r="E3674">
        <f t="shared" si="57"/>
        <v>0</v>
      </c>
      <c r="F3674">
        <f>IF(ISNA(VLOOKUP(B3674,criteria!$U$2:$U$174,1,0)),0,1)</f>
        <v>1</v>
      </c>
      <c r="G3674" t="s">
        <v>636</v>
      </c>
      <c r="H3674" t="s">
        <v>636</v>
      </c>
      <c r="N3674">
        <v>76901</v>
      </c>
      <c r="O3674" t="s">
        <v>275</v>
      </c>
      <c r="V3674">
        <v>11157822</v>
      </c>
      <c r="Z3674">
        <v>3105947</v>
      </c>
      <c r="AA3674">
        <v>20267676</v>
      </c>
      <c r="AB3674">
        <v>354909</v>
      </c>
      <c r="AC3674">
        <v>1060008</v>
      </c>
      <c r="AF3674">
        <v>45895908</v>
      </c>
      <c r="AG3674">
        <v>14710827</v>
      </c>
      <c r="AH3674">
        <v>441701</v>
      </c>
      <c r="AI3674">
        <v>578097</v>
      </c>
      <c r="AJ3674">
        <v>1019798</v>
      </c>
      <c r="AK3674">
        <v>1934260</v>
      </c>
      <c r="AL3674">
        <v>1152294</v>
      </c>
      <c r="AM3674">
        <v>45126152</v>
      </c>
      <c r="AN3674">
        <v>15145374</v>
      </c>
      <c r="AO3674">
        <v>4408330</v>
      </c>
    </row>
    <row r="3675" spans="1:52">
      <c r="A3675">
        <v>1995</v>
      </c>
      <c r="B3675">
        <v>222831</v>
      </c>
      <c r="C3675" t="s">
        <v>417</v>
      </c>
      <c r="D3675" t="s">
        <v>372</v>
      </c>
      <c r="E3675">
        <f t="shared" si="57"/>
        <v>0</v>
      </c>
      <c r="F3675">
        <f>IF(ISNA(VLOOKUP(B3675,criteria!$U$2:$U$174,1,0)),0,1)</f>
        <v>1</v>
      </c>
      <c r="G3675" t="s">
        <v>636</v>
      </c>
      <c r="H3675" t="s">
        <v>636</v>
      </c>
      <c r="N3675">
        <v>76909</v>
      </c>
      <c r="O3675" t="s">
        <v>275</v>
      </c>
      <c r="V3675">
        <v>11602603</v>
      </c>
      <c r="Z3675">
        <v>3120803</v>
      </c>
      <c r="AA3675">
        <v>22387160</v>
      </c>
      <c r="AB3675">
        <v>593294</v>
      </c>
      <c r="AC3675">
        <v>1694169</v>
      </c>
      <c r="AF3675">
        <v>49216448</v>
      </c>
      <c r="AG3675">
        <v>15237094</v>
      </c>
      <c r="AH3675">
        <v>609764</v>
      </c>
      <c r="AI3675">
        <v>612982</v>
      </c>
      <c r="AJ3675">
        <v>1222746</v>
      </c>
      <c r="AK3675">
        <v>2153930</v>
      </c>
      <c r="AL3675">
        <v>1369690</v>
      </c>
      <c r="AM3675">
        <v>45446048</v>
      </c>
      <c r="AN3675">
        <v>16315536</v>
      </c>
      <c r="AO3675">
        <v>3933659</v>
      </c>
    </row>
    <row r="3676" spans="1:52">
      <c r="A3676">
        <v>1996</v>
      </c>
      <c r="B3676">
        <v>222831</v>
      </c>
      <c r="C3676" t="s">
        <v>417</v>
      </c>
      <c r="D3676" t="s">
        <v>372</v>
      </c>
      <c r="E3676">
        <f t="shared" si="57"/>
        <v>0</v>
      </c>
      <c r="F3676">
        <f>IF(ISNA(VLOOKUP(B3676,criteria!$U$2:$U$174,1,0)),0,1)</f>
        <v>1</v>
      </c>
      <c r="G3676" t="s">
        <v>636</v>
      </c>
      <c r="H3676" t="s">
        <v>636</v>
      </c>
      <c r="N3676">
        <v>76909</v>
      </c>
      <c r="O3676" t="s">
        <v>275</v>
      </c>
      <c r="V3676">
        <v>12881910</v>
      </c>
      <c r="Z3676">
        <v>3483355</v>
      </c>
      <c r="AA3676">
        <v>25121100</v>
      </c>
      <c r="AB3676">
        <v>545615</v>
      </c>
      <c r="AC3676">
        <v>1658769</v>
      </c>
      <c r="AF3676">
        <v>54114704</v>
      </c>
      <c r="AG3676">
        <v>15718447</v>
      </c>
      <c r="AH3676">
        <v>618178</v>
      </c>
      <c r="AI3676">
        <v>701205</v>
      </c>
      <c r="AJ3676">
        <v>1319383</v>
      </c>
      <c r="AK3676">
        <v>2142620</v>
      </c>
      <c r="AL3676">
        <v>1504236</v>
      </c>
      <c r="AM3676">
        <v>50476280</v>
      </c>
      <c r="AN3676">
        <v>16771956</v>
      </c>
      <c r="AO3676">
        <v>3961451</v>
      </c>
      <c r="AP3676">
        <v>51103008</v>
      </c>
      <c r="AQ3676">
        <v>54869832</v>
      </c>
    </row>
    <row r="3677" spans="1:52">
      <c r="A3677">
        <v>1997</v>
      </c>
      <c r="B3677">
        <v>222831</v>
      </c>
      <c r="C3677" t="s">
        <v>417</v>
      </c>
      <c r="D3677" t="s">
        <v>372</v>
      </c>
      <c r="E3677">
        <f t="shared" si="57"/>
        <v>0</v>
      </c>
      <c r="F3677">
        <f>IF(ISNA(VLOOKUP(B3677,criteria!$U$2:$U$174,1,0)),0,1)</f>
        <v>1</v>
      </c>
      <c r="G3677" t="s">
        <v>636</v>
      </c>
      <c r="H3677" t="s">
        <v>636</v>
      </c>
      <c r="N3677">
        <v>76909</v>
      </c>
      <c r="O3677" t="s">
        <v>275</v>
      </c>
      <c r="V3677">
        <v>13691314</v>
      </c>
      <c r="Z3677">
        <v>4439402</v>
      </c>
      <c r="AA3677">
        <v>25884690</v>
      </c>
      <c r="AB3677">
        <v>415022</v>
      </c>
      <c r="AC3677">
        <v>3847306</v>
      </c>
      <c r="AF3677">
        <v>59429644</v>
      </c>
      <c r="AG3677">
        <v>17729136</v>
      </c>
      <c r="AH3677">
        <v>691564</v>
      </c>
      <c r="AI3677">
        <v>978120</v>
      </c>
      <c r="AJ3677">
        <v>1669684</v>
      </c>
      <c r="AK3677">
        <v>2468576</v>
      </c>
      <c r="AL3677">
        <v>1496399</v>
      </c>
      <c r="AM3677">
        <v>53848920</v>
      </c>
      <c r="AN3677">
        <v>18485096</v>
      </c>
      <c r="AO3677">
        <v>4271758</v>
      </c>
      <c r="AP3677">
        <v>54869832</v>
      </c>
      <c r="AQ3677">
        <v>56743004</v>
      </c>
      <c r="AT3677">
        <v>305</v>
      </c>
      <c r="AU3677">
        <v>0.376</v>
      </c>
      <c r="AW3677">
        <v>0.31848700000000002</v>
      </c>
      <c r="AX3677">
        <v>0.57941200000000004</v>
      </c>
      <c r="AY3677">
        <v>0.17437</v>
      </c>
      <c r="AZ3677">
        <v>23692</v>
      </c>
    </row>
    <row r="3678" spans="1:52">
      <c r="A3678">
        <v>1998</v>
      </c>
      <c r="B3678">
        <v>222831</v>
      </c>
      <c r="C3678" t="s">
        <v>417</v>
      </c>
      <c r="D3678" t="s">
        <v>372</v>
      </c>
      <c r="E3678">
        <f t="shared" si="57"/>
        <v>0</v>
      </c>
      <c r="F3678">
        <f>IF(ISNA(VLOOKUP(B3678,criteria!$U$2:$U$174,1,0)),0,1)</f>
        <v>1</v>
      </c>
      <c r="G3678" t="s">
        <v>636</v>
      </c>
      <c r="H3678" t="s">
        <v>636</v>
      </c>
      <c r="N3678">
        <v>76909</v>
      </c>
      <c r="O3678" t="s">
        <v>275</v>
      </c>
      <c r="V3678">
        <v>14772032</v>
      </c>
      <c r="Z3678">
        <v>4901591</v>
      </c>
      <c r="AA3678">
        <v>26233486</v>
      </c>
      <c r="AB3678">
        <v>349842</v>
      </c>
      <c r="AC3678">
        <v>3886838</v>
      </c>
      <c r="AF3678">
        <v>60992240</v>
      </c>
      <c r="AG3678">
        <v>18012266</v>
      </c>
      <c r="AH3678">
        <v>656482</v>
      </c>
      <c r="AI3678">
        <v>914209</v>
      </c>
      <c r="AJ3678">
        <v>1570691</v>
      </c>
      <c r="AK3678">
        <v>2480082</v>
      </c>
      <c r="AL3678">
        <v>1643990</v>
      </c>
      <c r="AM3678">
        <v>56463192</v>
      </c>
      <c r="AN3678">
        <v>19047388</v>
      </c>
      <c r="AO3678">
        <v>4331644</v>
      </c>
      <c r="AP3678">
        <v>56743004</v>
      </c>
      <c r="AQ3678">
        <v>56756792</v>
      </c>
      <c r="AT3678">
        <v>328</v>
      </c>
      <c r="AU3678">
        <v>0.34</v>
      </c>
      <c r="AW3678">
        <v>0.29813400000000001</v>
      </c>
      <c r="AX3678">
        <v>0.56530400000000003</v>
      </c>
      <c r="AY3678">
        <v>0.15998399999999999</v>
      </c>
      <c r="AZ3678">
        <v>24864</v>
      </c>
    </row>
    <row r="3679" spans="1:52">
      <c r="A3679">
        <v>1999</v>
      </c>
      <c r="B3679">
        <v>222831</v>
      </c>
      <c r="C3679" t="s">
        <v>417</v>
      </c>
      <c r="D3679" t="s">
        <v>372</v>
      </c>
      <c r="E3679">
        <f t="shared" si="57"/>
        <v>0</v>
      </c>
      <c r="F3679">
        <f>IF(ISNA(VLOOKUP(B3679,criteria!$U$2:$U$174,1,0)),0,1)</f>
        <v>1</v>
      </c>
      <c r="G3679" t="s">
        <v>636</v>
      </c>
      <c r="H3679" t="s">
        <v>636</v>
      </c>
      <c r="N3679">
        <v>76909</v>
      </c>
      <c r="O3679" t="s">
        <v>275</v>
      </c>
      <c r="V3679">
        <v>15080648</v>
      </c>
      <c r="Z3679">
        <v>4810973</v>
      </c>
      <c r="AA3679">
        <v>32748148</v>
      </c>
      <c r="AB3679">
        <v>502989</v>
      </c>
      <c r="AC3679">
        <v>2137555</v>
      </c>
      <c r="AF3679">
        <v>66462484</v>
      </c>
      <c r="AG3679">
        <v>19239896</v>
      </c>
      <c r="AH3679">
        <v>1046975</v>
      </c>
      <c r="AI3679">
        <v>2287020</v>
      </c>
      <c r="AJ3679">
        <v>3333995</v>
      </c>
      <c r="AK3679">
        <v>2674650</v>
      </c>
      <c r="AL3679">
        <v>1697827</v>
      </c>
      <c r="AM3679">
        <v>63510200</v>
      </c>
      <c r="AN3679">
        <v>20370900</v>
      </c>
      <c r="AO3679">
        <v>4717251</v>
      </c>
      <c r="AP3679">
        <v>56756792</v>
      </c>
      <c r="AQ3679">
        <v>57864552</v>
      </c>
      <c r="AT3679">
        <v>335</v>
      </c>
      <c r="AU3679">
        <v>0.27900000000000003</v>
      </c>
      <c r="AW3679">
        <v>0.290323</v>
      </c>
      <c r="AX3679">
        <v>0.57730800000000004</v>
      </c>
      <c r="AY3679">
        <v>0.149425</v>
      </c>
      <c r="AZ3679">
        <v>26616</v>
      </c>
    </row>
    <row r="3680" spans="1:52">
      <c r="A3680">
        <v>2000</v>
      </c>
      <c r="B3680">
        <v>222831</v>
      </c>
      <c r="C3680" t="s">
        <v>417</v>
      </c>
      <c r="D3680" t="s">
        <v>372</v>
      </c>
      <c r="E3680">
        <f t="shared" si="57"/>
        <v>0</v>
      </c>
      <c r="F3680">
        <f>IF(ISNA(VLOOKUP(B3680,criteria!$U$2:$U$174,1,0)),0,1)</f>
        <v>1</v>
      </c>
      <c r="G3680" t="s">
        <v>636</v>
      </c>
      <c r="H3680" t="s">
        <v>636</v>
      </c>
      <c r="N3680">
        <v>76909</v>
      </c>
      <c r="O3680" t="s">
        <v>275</v>
      </c>
      <c r="V3680">
        <v>16272548</v>
      </c>
      <c r="Z3680">
        <v>5331493</v>
      </c>
      <c r="AA3680">
        <v>31853942</v>
      </c>
      <c r="AB3680">
        <v>1083845</v>
      </c>
      <c r="AC3680">
        <v>2352729</v>
      </c>
      <c r="AF3680">
        <v>68161872</v>
      </c>
      <c r="AG3680">
        <v>20510404</v>
      </c>
      <c r="AH3680">
        <v>1058450</v>
      </c>
      <c r="AI3680">
        <v>1170620</v>
      </c>
      <c r="AJ3680">
        <v>2229070</v>
      </c>
      <c r="AK3680">
        <v>3112368</v>
      </c>
      <c r="AL3680">
        <v>1878947</v>
      </c>
      <c r="AM3680">
        <v>68501312</v>
      </c>
      <c r="AN3680">
        <v>22273964</v>
      </c>
      <c r="AO3680">
        <v>4990928</v>
      </c>
      <c r="AP3680">
        <v>57864552</v>
      </c>
      <c r="AQ3680">
        <v>58476208</v>
      </c>
      <c r="AT3680">
        <v>330</v>
      </c>
      <c r="AU3680">
        <v>0.34799999999999998</v>
      </c>
      <c r="AW3680">
        <v>0.27311099999999999</v>
      </c>
      <c r="AX3680">
        <v>0.57230499999999995</v>
      </c>
      <c r="AY3680">
        <v>0.13463800000000001</v>
      </c>
      <c r="AZ3680">
        <v>27645</v>
      </c>
    </row>
    <row r="3681" spans="1:52">
      <c r="A3681">
        <v>2001</v>
      </c>
      <c r="B3681">
        <v>222831</v>
      </c>
      <c r="C3681" t="s">
        <v>417</v>
      </c>
      <c r="D3681" t="s">
        <v>372</v>
      </c>
      <c r="E3681">
        <f t="shared" si="57"/>
        <v>1</v>
      </c>
      <c r="F3681">
        <f>IF(ISNA(VLOOKUP(B3681,criteria!$U$2:$U$174,1,0)),0,1)</f>
        <v>1</v>
      </c>
      <c r="G3681">
        <v>0.76117713638936046</v>
      </c>
      <c r="H3681">
        <v>0.46728624535315982</v>
      </c>
      <c r="I3681">
        <v>3534</v>
      </c>
      <c r="J3681">
        <v>2690</v>
      </c>
      <c r="K3681">
        <v>1257</v>
      </c>
      <c r="L3681">
        <v>0</v>
      </c>
      <c r="M3681">
        <v>1257</v>
      </c>
      <c r="N3681">
        <v>76909</v>
      </c>
      <c r="O3681" t="s">
        <v>275</v>
      </c>
      <c r="V3681">
        <v>17403052</v>
      </c>
      <c r="W3681">
        <v>11951765</v>
      </c>
      <c r="Y3681">
        <v>304179</v>
      </c>
      <c r="Z3681">
        <v>6107957</v>
      </c>
      <c r="AA3681">
        <v>32756188</v>
      </c>
      <c r="AB3681">
        <v>1878085</v>
      </c>
      <c r="AC3681">
        <v>843676</v>
      </c>
      <c r="AD3681">
        <v>29403452</v>
      </c>
      <c r="AE3681">
        <v>35993768</v>
      </c>
      <c r="AF3681">
        <v>69284432</v>
      </c>
      <c r="AG3681">
        <v>30165218</v>
      </c>
      <c r="AH3681">
        <v>862711.19</v>
      </c>
      <c r="AI3681">
        <v>2200114</v>
      </c>
      <c r="AJ3681">
        <v>3062825.25</v>
      </c>
      <c r="AK3681">
        <v>2823822.25</v>
      </c>
      <c r="AL3681">
        <v>2847502</v>
      </c>
      <c r="AM3681">
        <v>69285152</v>
      </c>
      <c r="AN3681">
        <v>25352978</v>
      </c>
      <c r="AO3681">
        <v>6138715.5</v>
      </c>
      <c r="AR3681">
        <v>69284432</v>
      </c>
      <c r="AS3681">
        <v>69285152</v>
      </c>
      <c r="AT3681">
        <v>414</v>
      </c>
      <c r="AU3681">
        <v>0.35599999999999998</v>
      </c>
      <c r="AW3681">
        <v>0.25540099999999999</v>
      </c>
      <c r="AX3681">
        <v>0.57677500000000004</v>
      </c>
      <c r="AY3681">
        <v>0.128472</v>
      </c>
      <c r="AZ3681">
        <v>28196</v>
      </c>
    </row>
    <row r="3682" spans="1:52">
      <c r="A3682">
        <v>2002</v>
      </c>
      <c r="B3682">
        <v>222831</v>
      </c>
      <c r="C3682" t="s">
        <v>417</v>
      </c>
      <c r="D3682" t="s">
        <v>372</v>
      </c>
      <c r="E3682">
        <f t="shared" si="57"/>
        <v>1</v>
      </c>
      <c r="F3682">
        <f>IF(ISNA(VLOOKUP(B3682,criteria!$U$2:$U$174,1,0)),0,1)</f>
        <v>1</v>
      </c>
      <c r="G3682">
        <v>0.6433104177683765</v>
      </c>
      <c r="H3682">
        <v>0.52034525277435262</v>
      </c>
      <c r="I3682">
        <v>3782</v>
      </c>
      <c r="J3682">
        <v>2433</v>
      </c>
      <c r="K3682">
        <v>1266</v>
      </c>
      <c r="L3682">
        <v>0</v>
      </c>
      <c r="M3682">
        <v>1266</v>
      </c>
      <c r="N3682">
        <v>76909</v>
      </c>
      <c r="O3682" t="s">
        <v>275</v>
      </c>
      <c r="V3682">
        <v>17786828</v>
      </c>
      <c r="W3682">
        <v>14907608</v>
      </c>
      <c r="Y3682">
        <v>455501</v>
      </c>
      <c r="Z3682">
        <v>6291350</v>
      </c>
      <c r="AA3682">
        <v>37254048</v>
      </c>
      <c r="AB3682">
        <v>669623</v>
      </c>
      <c r="AC3682">
        <v>21060812</v>
      </c>
      <c r="AD3682">
        <v>31651740</v>
      </c>
      <c r="AE3682">
        <v>41884288</v>
      </c>
      <c r="AF3682">
        <v>90565968</v>
      </c>
      <c r="AG3682">
        <v>32299732</v>
      </c>
      <c r="AH3682">
        <v>823335.31</v>
      </c>
      <c r="AI3682">
        <v>2562156.25</v>
      </c>
      <c r="AJ3682">
        <v>3385491.5</v>
      </c>
      <c r="AK3682">
        <v>2996807.25</v>
      </c>
      <c r="AL3682">
        <v>2839201.25</v>
      </c>
      <c r="AM3682">
        <v>69717224</v>
      </c>
      <c r="AN3682">
        <v>26690592</v>
      </c>
      <c r="AO3682">
        <v>6305098</v>
      </c>
      <c r="AR3682">
        <v>90565968</v>
      </c>
      <c r="AS3682">
        <v>69717224</v>
      </c>
      <c r="AT3682">
        <v>414</v>
      </c>
      <c r="AU3682">
        <v>0.35099999999999998</v>
      </c>
      <c r="AW3682">
        <v>0.25207200000000002</v>
      </c>
      <c r="AX3682">
        <v>0.58138699999999999</v>
      </c>
      <c r="AY3682">
        <v>0.123964</v>
      </c>
      <c r="AZ3682">
        <v>30556</v>
      </c>
    </row>
    <row r="3683" spans="1:52">
      <c r="A3683">
        <v>2003</v>
      </c>
      <c r="B3683">
        <v>222831</v>
      </c>
      <c r="C3683" t="s">
        <v>417</v>
      </c>
      <c r="D3683" t="s">
        <v>372</v>
      </c>
      <c r="E3683">
        <f t="shared" si="57"/>
        <v>1</v>
      </c>
      <c r="F3683">
        <f>IF(ISNA(VLOOKUP(B3683,criteria!$U$2:$U$174,1,0)),0,1)</f>
        <v>1</v>
      </c>
      <c r="G3683">
        <v>0.99068033550792167</v>
      </c>
      <c r="H3683">
        <v>0.53998118532455319</v>
      </c>
      <c r="I3683">
        <v>2146</v>
      </c>
      <c r="J3683">
        <v>2126</v>
      </c>
      <c r="K3683">
        <v>1093</v>
      </c>
      <c r="L3683">
        <v>55</v>
      </c>
      <c r="M3683">
        <v>1148</v>
      </c>
      <c r="N3683">
        <v>76909</v>
      </c>
      <c r="O3683" t="s">
        <v>275</v>
      </c>
      <c r="V3683">
        <v>20369008</v>
      </c>
      <c r="W3683">
        <v>16472633</v>
      </c>
      <c r="Y3683">
        <v>454143</v>
      </c>
      <c r="Z3683">
        <v>6692882</v>
      </c>
      <c r="AA3683">
        <v>35522044</v>
      </c>
      <c r="AB3683">
        <v>1025050</v>
      </c>
      <c r="AC3683">
        <v>2948818</v>
      </c>
      <c r="AD3683">
        <v>33188716</v>
      </c>
      <c r="AE3683">
        <v>39095608</v>
      </c>
      <c r="AF3683">
        <v>72284328</v>
      </c>
      <c r="AG3683">
        <v>31862320</v>
      </c>
      <c r="AH3683">
        <v>840481.63</v>
      </c>
      <c r="AI3683">
        <v>1791668</v>
      </c>
      <c r="AJ3683">
        <v>2632149.5</v>
      </c>
      <c r="AK3683">
        <v>3246340</v>
      </c>
      <c r="AL3683">
        <v>2713567</v>
      </c>
      <c r="AM3683">
        <v>70172904</v>
      </c>
      <c r="AN3683">
        <v>26149932</v>
      </c>
      <c r="AO3683">
        <v>5989095.5</v>
      </c>
      <c r="AP3683">
        <v>73434560</v>
      </c>
      <c r="AQ3683">
        <v>78252800</v>
      </c>
      <c r="AR3683">
        <v>72284328</v>
      </c>
      <c r="AS3683">
        <v>70172904</v>
      </c>
      <c r="AT3683">
        <v>394</v>
      </c>
      <c r="AU3683">
        <v>0.34699999999999998</v>
      </c>
      <c r="AW3683">
        <v>0.24626899999999999</v>
      </c>
      <c r="AX3683">
        <v>0.56343299999999996</v>
      </c>
      <c r="AY3683">
        <v>0.115672</v>
      </c>
      <c r="AZ3683">
        <v>31053.5</v>
      </c>
    </row>
    <row r="3684" spans="1:52">
      <c r="A3684">
        <v>2004</v>
      </c>
      <c r="B3684">
        <v>222831</v>
      </c>
      <c r="C3684" t="s">
        <v>417</v>
      </c>
      <c r="D3684" t="s">
        <v>372</v>
      </c>
      <c r="E3684">
        <f t="shared" si="57"/>
        <v>1</v>
      </c>
      <c r="F3684">
        <f>IF(ISNA(VLOOKUP(B3684,criteria!$U$2:$U$174,1,0)),0,1)</f>
        <v>1</v>
      </c>
      <c r="G3684">
        <v>0.99226650803093397</v>
      </c>
      <c r="H3684">
        <v>0.7188249400479616</v>
      </c>
      <c r="I3684">
        <v>1681</v>
      </c>
      <c r="J3684">
        <v>1668</v>
      </c>
      <c r="K3684">
        <v>1157</v>
      </c>
      <c r="L3684">
        <v>42</v>
      </c>
      <c r="M3684">
        <v>1199</v>
      </c>
      <c r="N3684">
        <v>76909</v>
      </c>
      <c r="O3684" t="s">
        <v>275</v>
      </c>
      <c r="P3684" t="s">
        <v>50</v>
      </c>
      <c r="V3684">
        <v>28040850</v>
      </c>
      <c r="W3684">
        <v>19504956</v>
      </c>
      <c r="Y3684">
        <v>336566</v>
      </c>
      <c r="Z3684">
        <v>4396284</v>
      </c>
      <c r="AA3684">
        <v>36221600</v>
      </c>
      <c r="AB3684">
        <v>690576</v>
      </c>
      <c r="AC3684">
        <v>3043221</v>
      </c>
      <c r="AD3684">
        <v>34844676</v>
      </c>
      <c r="AE3684">
        <v>39471056</v>
      </c>
      <c r="AF3684">
        <v>74315728</v>
      </c>
      <c r="AG3684">
        <v>33622716</v>
      </c>
      <c r="AH3684">
        <v>903220.75</v>
      </c>
      <c r="AI3684">
        <v>2843525.5</v>
      </c>
      <c r="AJ3684">
        <v>3746746.25</v>
      </c>
      <c r="AK3684">
        <v>3756273</v>
      </c>
      <c r="AL3684">
        <v>3119882.25</v>
      </c>
      <c r="AM3684">
        <v>76324928</v>
      </c>
      <c r="AN3684">
        <v>28975516</v>
      </c>
      <c r="AO3684">
        <v>6685315.5</v>
      </c>
      <c r="AP3684">
        <v>78252800</v>
      </c>
      <c r="AQ3684">
        <v>83065648</v>
      </c>
      <c r="AR3684">
        <v>74315728</v>
      </c>
      <c r="AS3684">
        <v>76324928</v>
      </c>
      <c r="AT3684">
        <v>411</v>
      </c>
      <c r="AU3684">
        <v>0.35899999999999999</v>
      </c>
      <c r="AW3684">
        <v>0.23957600000000001</v>
      </c>
      <c r="AX3684">
        <v>0.54754899999999995</v>
      </c>
      <c r="AY3684">
        <v>0.111558</v>
      </c>
      <c r="AZ3684">
        <v>32138.5</v>
      </c>
    </row>
    <row r="3685" spans="1:52">
      <c r="A3685">
        <v>2005</v>
      </c>
      <c r="B3685">
        <v>222831</v>
      </c>
      <c r="C3685" t="s">
        <v>373</v>
      </c>
      <c r="D3685" t="s">
        <v>372</v>
      </c>
      <c r="E3685">
        <f t="shared" si="57"/>
        <v>1</v>
      </c>
      <c r="F3685">
        <f>IF(ISNA(VLOOKUP(B3685,criteria!$U$2:$U$174,1,0)),0,1)</f>
        <v>1</v>
      </c>
      <c r="G3685">
        <v>0.99640287769784175</v>
      </c>
      <c r="H3685">
        <v>0.58844765342960292</v>
      </c>
      <c r="I3685">
        <v>2224</v>
      </c>
      <c r="J3685">
        <v>2216</v>
      </c>
      <c r="K3685">
        <v>1271</v>
      </c>
      <c r="L3685">
        <v>33</v>
      </c>
      <c r="M3685">
        <v>1304</v>
      </c>
      <c r="N3685">
        <v>76909</v>
      </c>
      <c r="O3685" t="s">
        <v>275</v>
      </c>
      <c r="P3685" t="s">
        <v>50</v>
      </c>
      <c r="Q3685" t="s">
        <v>52</v>
      </c>
      <c r="V3685">
        <v>34630192</v>
      </c>
      <c r="W3685">
        <v>18865640</v>
      </c>
      <c r="Y3685">
        <v>325579</v>
      </c>
      <c r="Z3685">
        <v>8440418</v>
      </c>
      <c r="AA3685">
        <v>33591240</v>
      </c>
      <c r="AB3685">
        <v>642632</v>
      </c>
      <c r="AC3685">
        <v>16307481</v>
      </c>
      <c r="AD3685">
        <v>38193824</v>
      </c>
      <c r="AE3685">
        <v>38248336</v>
      </c>
      <c r="AF3685">
        <v>91757016</v>
      </c>
      <c r="AG3685">
        <v>35073084</v>
      </c>
      <c r="AH3685">
        <v>905337.56</v>
      </c>
      <c r="AI3685">
        <v>1836803.13</v>
      </c>
      <c r="AJ3685">
        <v>2742140.75</v>
      </c>
      <c r="AK3685">
        <v>4171644.75</v>
      </c>
      <c r="AL3685">
        <v>3704538.75</v>
      </c>
      <c r="AM3685">
        <v>80393440</v>
      </c>
      <c r="AN3685">
        <v>31436464</v>
      </c>
      <c r="AO3685">
        <v>7026342.5</v>
      </c>
      <c r="AP3685">
        <v>83065648</v>
      </c>
      <c r="AQ3685">
        <v>86283496</v>
      </c>
      <c r="AR3685">
        <v>91757016</v>
      </c>
      <c r="AS3685">
        <v>80393440</v>
      </c>
      <c r="AT3685">
        <v>424</v>
      </c>
      <c r="AU3685">
        <v>0.35</v>
      </c>
      <c r="AW3685">
        <v>0.21376200000000001</v>
      </c>
      <c r="AX3685">
        <v>0.53964400000000001</v>
      </c>
      <c r="AY3685">
        <v>9.3258800000000003E-2</v>
      </c>
      <c r="AZ3685">
        <v>34359</v>
      </c>
    </row>
    <row r="3686" spans="1:52">
      <c r="A3686">
        <v>2006</v>
      </c>
      <c r="B3686">
        <v>222831</v>
      </c>
      <c r="C3686" t="s">
        <v>373</v>
      </c>
      <c r="D3686" t="s">
        <v>372</v>
      </c>
      <c r="E3686">
        <f t="shared" si="57"/>
        <v>1</v>
      </c>
      <c r="F3686">
        <f>IF(ISNA(VLOOKUP(B3686,criteria!$U$2:$U$174,1,0)),0,1)</f>
        <v>1</v>
      </c>
      <c r="G3686">
        <v>0.84200946487076811</v>
      </c>
      <c r="H3686">
        <v>0.62732382187635105</v>
      </c>
      <c r="I3686">
        <v>2747</v>
      </c>
      <c r="J3686">
        <v>2313</v>
      </c>
      <c r="K3686">
        <v>1418</v>
      </c>
      <c r="L3686">
        <v>33</v>
      </c>
      <c r="M3686">
        <v>1451</v>
      </c>
      <c r="N3686">
        <v>76909</v>
      </c>
      <c r="O3686" t="s">
        <v>275</v>
      </c>
      <c r="P3686" t="s">
        <v>50</v>
      </c>
      <c r="Q3686" t="s">
        <v>52</v>
      </c>
      <c r="V3686">
        <v>34078172</v>
      </c>
      <c r="W3686">
        <v>22393880</v>
      </c>
      <c r="Y3686">
        <v>657042</v>
      </c>
      <c r="Z3686">
        <v>6810051</v>
      </c>
      <c r="AA3686">
        <v>33849784</v>
      </c>
      <c r="AB3686">
        <v>1792713</v>
      </c>
      <c r="AC3686">
        <v>6063813</v>
      </c>
      <c r="AD3686">
        <v>43004276</v>
      </c>
      <c r="AE3686">
        <v>41894248</v>
      </c>
      <c r="AF3686">
        <v>87289056</v>
      </c>
      <c r="AG3686">
        <v>35166660</v>
      </c>
      <c r="AH3686">
        <v>911876.44</v>
      </c>
      <c r="AI3686">
        <v>1792469.63</v>
      </c>
      <c r="AJ3686">
        <v>2704346</v>
      </c>
      <c r="AK3686">
        <v>4378724.5</v>
      </c>
      <c r="AL3686">
        <v>3680606.25</v>
      </c>
      <c r="AM3686">
        <v>82221368</v>
      </c>
      <c r="AN3686">
        <v>33181412</v>
      </c>
      <c r="AO3686">
        <v>7269839.5</v>
      </c>
      <c r="AP3686">
        <v>86283496</v>
      </c>
      <c r="AQ3686">
        <v>93025360</v>
      </c>
      <c r="AR3686">
        <v>87289056</v>
      </c>
      <c r="AS3686">
        <v>82221368</v>
      </c>
      <c r="AT3686">
        <v>408</v>
      </c>
      <c r="AU3686">
        <v>0.34200000000000003</v>
      </c>
      <c r="AW3686">
        <v>0.19611999999999999</v>
      </c>
      <c r="AX3686">
        <v>0.53721300000000005</v>
      </c>
      <c r="AY3686">
        <v>8.1481499999999998E-2</v>
      </c>
      <c r="AZ3686">
        <v>35431</v>
      </c>
    </row>
    <row r="3687" spans="1:52">
      <c r="A3687">
        <v>2007</v>
      </c>
      <c r="B3687">
        <v>222831</v>
      </c>
      <c r="C3687" t="s">
        <v>373</v>
      </c>
      <c r="D3687" t="s">
        <v>372</v>
      </c>
      <c r="E3687">
        <f t="shared" si="57"/>
        <v>1</v>
      </c>
      <c r="F3687">
        <f>IF(ISNA(VLOOKUP(B3687,criteria!$U$2:$U$174,1,0)),0,1)</f>
        <v>1</v>
      </c>
      <c r="G3687">
        <v>0.99020508111417205</v>
      </c>
      <c r="H3687">
        <v>0.45595054095826892</v>
      </c>
      <c r="I3687">
        <v>3267</v>
      </c>
      <c r="J3687">
        <v>3235</v>
      </c>
      <c r="K3687">
        <v>1434</v>
      </c>
      <c r="L3687">
        <v>41</v>
      </c>
      <c r="M3687">
        <v>1475</v>
      </c>
      <c r="N3687">
        <v>76909</v>
      </c>
      <c r="O3687" t="s">
        <v>275</v>
      </c>
      <c r="P3687" t="s">
        <v>50</v>
      </c>
      <c r="Q3687" t="s">
        <v>52</v>
      </c>
      <c r="V3687">
        <v>38884640</v>
      </c>
      <c r="W3687">
        <v>25992076</v>
      </c>
      <c r="Y3687">
        <v>696433</v>
      </c>
      <c r="Z3687">
        <v>7441451</v>
      </c>
      <c r="AA3687">
        <v>35052860</v>
      </c>
      <c r="AB3687">
        <v>2031572</v>
      </c>
      <c r="AC3687">
        <v>6217797</v>
      </c>
      <c r="AD3687">
        <v>40733040</v>
      </c>
      <c r="AE3687">
        <v>49066964</v>
      </c>
      <c r="AF3687">
        <v>93385808</v>
      </c>
      <c r="AG3687">
        <v>38071228</v>
      </c>
      <c r="AH3687">
        <v>874237.06</v>
      </c>
      <c r="AI3687">
        <v>2134691.25</v>
      </c>
      <c r="AJ3687">
        <v>3008928.25</v>
      </c>
      <c r="AK3687">
        <v>4747147.5</v>
      </c>
      <c r="AL3687">
        <v>4102269</v>
      </c>
      <c r="AM3687">
        <v>95562976</v>
      </c>
      <c r="AN3687">
        <v>35777916</v>
      </c>
      <c r="AO3687">
        <v>8663846</v>
      </c>
      <c r="AP3687">
        <v>93025360</v>
      </c>
      <c r="AQ3687">
        <v>96873984</v>
      </c>
      <c r="AR3687">
        <v>93385808</v>
      </c>
      <c r="AS3687">
        <v>95562976</v>
      </c>
      <c r="AT3687">
        <v>397</v>
      </c>
      <c r="AU3687">
        <v>0.32800000000000001</v>
      </c>
      <c r="AW3687">
        <v>0.20414499999999999</v>
      </c>
      <c r="AX3687">
        <v>0.54542299999999999</v>
      </c>
      <c r="AY3687">
        <v>7.9447299999999998E-2</v>
      </c>
      <c r="AZ3687">
        <v>35125</v>
      </c>
    </row>
    <row r="3688" spans="1:52">
      <c r="A3688">
        <v>2008</v>
      </c>
      <c r="B3688">
        <v>222831</v>
      </c>
      <c r="C3688" t="s">
        <v>373</v>
      </c>
      <c r="D3688" t="s">
        <v>372</v>
      </c>
      <c r="E3688">
        <f t="shared" si="57"/>
        <v>1</v>
      </c>
      <c r="F3688">
        <f>IF(ISNA(VLOOKUP(B3688,criteria!$U$2:$U$174,1,0)),0,1)</f>
        <v>1</v>
      </c>
      <c r="G3688">
        <v>0.99103663289166022</v>
      </c>
      <c r="H3688">
        <v>0.57687770349980338</v>
      </c>
      <c r="I3688">
        <v>2566</v>
      </c>
      <c r="J3688">
        <v>2543</v>
      </c>
      <c r="K3688">
        <v>1421</v>
      </c>
      <c r="L3688">
        <v>46</v>
      </c>
      <c r="M3688">
        <v>1467</v>
      </c>
      <c r="N3688">
        <v>76909</v>
      </c>
      <c r="O3688" t="s">
        <v>275</v>
      </c>
      <c r="P3688" t="s">
        <v>50</v>
      </c>
      <c r="Q3688" t="s">
        <v>52</v>
      </c>
      <c r="V3688">
        <v>37317180</v>
      </c>
      <c r="W3688">
        <v>27821900</v>
      </c>
      <c r="Y3688">
        <v>415810</v>
      </c>
      <c r="Z3688">
        <v>4758584</v>
      </c>
      <c r="AA3688">
        <v>34497264</v>
      </c>
      <c r="AB3688">
        <v>728019</v>
      </c>
      <c r="AC3688">
        <v>3296872</v>
      </c>
      <c r="AD3688">
        <v>47474896</v>
      </c>
      <c r="AE3688">
        <v>37069024</v>
      </c>
      <c r="AF3688">
        <v>88398904</v>
      </c>
      <c r="AG3688">
        <v>39357720</v>
      </c>
      <c r="AH3688">
        <v>1079062</v>
      </c>
      <c r="AI3688">
        <v>1656038.13</v>
      </c>
      <c r="AJ3688">
        <v>2735100</v>
      </c>
      <c r="AK3688">
        <v>4892125.5</v>
      </c>
      <c r="AL3688">
        <v>4571631</v>
      </c>
      <c r="AM3688">
        <v>115492432</v>
      </c>
      <c r="AN3688">
        <v>38275408</v>
      </c>
      <c r="AO3688">
        <v>9711939</v>
      </c>
      <c r="AP3688">
        <v>96873984</v>
      </c>
      <c r="AQ3688">
        <v>92889200</v>
      </c>
      <c r="AR3688">
        <v>88398904</v>
      </c>
      <c r="AS3688">
        <v>115492432</v>
      </c>
      <c r="AT3688">
        <v>328</v>
      </c>
      <c r="AU3688">
        <v>0.308</v>
      </c>
      <c r="AW3688">
        <v>0.19225800000000001</v>
      </c>
      <c r="AX3688">
        <v>0.54161300000000001</v>
      </c>
      <c r="AY3688">
        <v>6.80645E-2</v>
      </c>
      <c r="AZ3688">
        <v>37291</v>
      </c>
    </row>
    <row r="3689" spans="1:52">
      <c r="A3689">
        <v>2009</v>
      </c>
      <c r="B3689">
        <v>222831</v>
      </c>
      <c r="C3689" t="s">
        <v>373</v>
      </c>
      <c r="D3689" t="s">
        <v>372</v>
      </c>
      <c r="E3689">
        <f t="shared" si="57"/>
        <v>1</v>
      </c>
      <c r="F3689">
        <f>IF(ISNA(VLOOKUP(B3689,criteria!$U$2:$U$174,1,0)),0,1)</f>
        <v>1</v>
      </c>
      <c r="G3689">
        <v>0.96198630136986296</v>
      </c>
      <c r="H3689">
        <v>0.52474190103239582</v>
      </c>
      <c r="I3689">
        <v>2920</v>
      </c>
      <c r="J3689">
        <v>2809</v>
      </c>
      <c r="K3689">
        <v>1423</v>
      </c>
      <c r="L3689">
        <v>51</v>
      </c>
      <c r="M3689">
        <v>1474</v>
      </c>
      <c r="N3689">
        <v>76909</v>
      </c>
      <c r="O3689" t="s">
        <v>275</v>
      </c>
      <c r="P3689" t="s">
        <v>50</v>
      </c>
      <c r="Q3689" t="s">
        <v>52</v>
      </c>
      <c r="R3689">
        <v>-100.46599999999999</v>
      </c>
      <c r="S3689">
        <v>31.4434</v>
      </c>
      <c r="V3689">
        <v>54483404</v>
      </c>
      <c r="W3689">
        <v>28962004</v>
      </c>
      <c r="Y3689">
        <v>555693</v>
      </c>
      <c r="Z3689">
        <v>18799228</v>
      </c>
      <c r="AA3689">
        <v>35715884</v>
      </c>
      <c r="AB3689">
        <v>829228</v>
      </c>
      <c r="AC3689">
        <v>4155065</v>
      </c>
      <c r="AD3689">
        <v>47282784</v>
      </c>
      <c r="AE3689">
        <v>60704176</v>
      </c>
      <c r="AF3689">
        <v>112083584</v>
      </c>
      <c r="AG3689">
        <v>40426220</v>
      </c>
      <c r="AH3689">
        <v>1007691</v>
      </c>
      <c r="AI3689">
        <v>1877227</v>
      </c>
      <c r="AJ3689">
        <v>2884918</v>
      </c>
      <c r="AK3689">
        <v>5464540</v>
      </c>
      <c r="AL3689">
        <v>4198993</v>
      </c>
      <c r="AM3689">
        <v>112181344</v>
      </c>
      <c r="AN3689">
        <v>39611060</v>
      </c>
      <c r="AO3689">
        <v>11356567</v>
      </c>
      <c r="AP3689">
        <v>92889200</v>
      </c>
      <c r="AQ3689">
        <v>103008624</v>
      </c>
      <c r="AR3689">
        <v>112083584</v>
      </c>
      <c r="AS3689">
        <v>112181344</v>
      </c>
      <c r="AT3689">
        <v>390</v>
      </c>
      <c r="AU3689">
        <v>0.32700000000000001</v>
      </c>
      <c r="AW3689">
        <v>0.19975799999999999</v>
      </c>
      <c r="AX3689">
        <v>0.53925400000000001</v>
      </c>
      <c r="AY3689">
        <v>7.2143100000000002E-2</v>
      </c>
      <c r="AZ3689">
        <v>38593</v>
      </c>
    </row>
    <row r="3690" spans="1:52">
      <c r="A3690">
        <v>2010</v>
      </c>
      <c r="B3690">
        <v>222831</v>
      </c>
      <c r="C3690" t="s">
        <v>373</v>
      </c>
      <c r="D3690" t="s">
        <v>372</v>
      </c>
      <c r="E3690">
        <f t="shared" si="57"/>
        <v>1</v>
      </c>
      <c r="F3690">
        <f>IF(ISNA(VLOOKUP(B3690,criteria!$U$2:$U$174,1,0)),0,1)</f>
        <v>1</v>
      </c>
      <c r="G3690">
        <v>0.95175718849840252</v>
      </c>
      <c r="H3690">
        <v>0.49513259483048</v>
      </c>
      <c r="I3690">
        <v>3130</v>
      </c>
      <c r="J3690">
        <v>2979</v>
      </c>
      <c r="K3690">
        <v>1444</v>
      </c>
      <c r="L3690">
        <v>31</v>
      </c>
      <c r="M3690">
        <v>1475</v>
      </c>
      <c r="N3690">
        <v>76909</v>
      </c>
      <c r="O3690" t="s">
        <v>275</v>
      </c>
      <c r="P3690" t="s">
        <v>50</v>
      </c>
      <c r="Q3690" t="s">
        <v>52</v>
      </c>
      <c r="R3690">
        <v>-100.46599999999999</v>
      </c>
      <c r="S3690">
        <v>31.4434</v>
      </c>
      <c r="V3690">
        <v>57480264</v>
      </c>
      <c r="W3690">
        <v>37132400</v>
      </c>
      <c r="Y3690">
        <v>805305</v>
      </c>
      <c r="Z3690">
        <v>18916020</v>
      </c>
      <c r="AA3690">
        <v>35911100</v>
      </c>
      <c r="AB3690">
        <v>1589021</v>
      </c>
      <c r="AC3690">
        <v>34050240</v>
      </c>
      <c r="AD3690">
        <v>60551840</v>
      </c>
      <c r="AE3690">
        <v>88874040</v>
      </c>
      <c r="AF3690">
        <v>153338928</v>
      </c>
      <c r="AG3690">
        <v>45387824</v>
      </c>
      <c r="AH3690">
        <v>1093331</v>
      </c>
      <c r="AI3690">
        <v>1889833</v>
      </c>
      <c r="AJ3690">
        <v>2983164</v>
      </c>
      <c r="AK3690">
        <v>5843905</v>
      </c>
      <c r="AL3690">
        <v>5274331</v>
      </c>
      <c r="AM3690">
        <v>147933952</v>
      </c>
      <c r="AN3690">
        <v>44185972</v>
      </c>
      <c r="AO3690">
        <v>12060574</v>
      </c>
      <c r="AP3690">
        <v>103008624</v>
      </c>
      <c r="AQ3690">
        <v>113612200</v>
      </c>
      <c r="AR3690">
        <v>153338928</v>
      </c>
      <c r="AS3690">
        <v>147933952</v>
      </c>
      <c r="AT3690">
        <v>394</v>
      </c>
      <c r="AU3690">
        <v>0.31</v>
      </c>
      <c r="AW3690">
        <v>0.21589900000000001</v>
      </c>
      <c r="AX3690">
        <v>0.54646799999999995</v>
      </c>
      <c r="AY3690">
        <v>8.2928199999999994E-2</v>
      </c>
      <c r="AZ3690">
        <v>38308</v>
      </c>
    </row>
    <row r="3691" spans="1:52">
      <c r="A3691">
        <v>2011</v>
      </c>
      <c r="B3691">
        <v>222831</v>
      </c>
      <c r="C3691" t="s">
        <v>373</v>
      </c>
      <c r="D3691" t="s">
        <v>372</v>
      </c>
      <c r="E3691">
        <f t="shared" si="57"/>
        <v>1</v>
      </c>
      <c r="F3691">
        <f>IF(ISNA(VLOOKUP(B3691,criteria!$U$2:$U$174,1,0)),0,1)</f>
        <v>1</v>
      </c>
      <c r="G3691">
        <v>0.92820852661806941</v>
      </c>
      <c r="H3691">
        <v>0.34626368396001905</v>
      </c>
      <c r="I3691">
        <v>4527</v>
      </c>
      <c r="J3691">
        <v>4202</v>
      </c>
      <c r="K3691">
        <v>1423</v>
      </c>
      <c r="L3691">
        <v>32</v>
      </c>
      <c r="M3691">
        <v>1455</v>
      </c>
      <c r="N3691">
        <v>76909</v>
      </c>
      <c r="O3691" t="s">
        <v>275</v>
      </c>
      <c r="P3691" t="s">
        <v>50</v>
      </c>
      <c r="Q3691" t="s">
        <v>52</v>
      </c>
      <c r="R3691">
        <v>-100.46599999999999</v>
      </c>
      <c r="S3691">
        <v>31.441500000000001</v>
      </c>
      <c r="T3691">
        <v>0.156</v>
      </c>
      <c r="U3691">
        <v>1339</v>
      </c>
      <c r="V3691">
        <v>60226696</v>
      </c>
      <c r="W3691">
        <v>40586576</v>
      </c>
      <c r="Y3691">
        <v>680625</v>
      </c>
      <c r="Z3691">
        <v>14452129</v>
      </c>
      <c r="AA3691">
        <v>34119008</v>
      </c>
      <c r="AB3691">
        <v>1857834</v>
      </c>
      <c r="AC3691">
        <v>12326656</v>
      </c>
      <c r="AD3691">
        <v>64017960</v>
      </c>
      <c r="AE3691">
        <v>63832900</v>
      </c>
      <c r="AF3691">
        <v>131672752</v>
      </c>
      <c r="AG3691">
        <v>44978260</v>
      </c>
      <c r="AH3691">
        <v>860158</v>
      </c>
      <c r="AI3691">
        <v>1859236</v>
      </c>
      <c r="AJ3691">
        <v>2719394</v>
      </c>
      <c r="AK3691">
        <v>6150874</v>
      </c>
      <c r="AL3691">
        <v>4433620</v>
      </c>
      <c r="AM3691">
        <v>130935240</v>
      </c>
      <c r="AN3691">
        <v>44338552</v>
      </c>
      <c r="AO3691">
        <v>11568432</v>
      </c>
      <c r="AP3691">
        <v>113612200</v>
      </c>
      <c r="AQ3691">
        <v>119076432</v>
      </c>
      <c r="AR3691">
        <v>131672752</v>
      </c>
      <c r="AS3691">
        <v>130935240</v>
      </c>
      <c r="AT3691">
        <v>444</v>
      </c>
      <c r="AU3691">
        <v>0.313</v>
      </c>
      <c r="AW3691">
        <v>0.210649</v>
      </c>
      <c r="AX3691">
        <v>0.55018900000000004</v>
      </c>
      <c r="AY3691">
        <v>7.9138799999999995E-2</v>
      </c>
      <c r="AZ3691">
        <v>37761</v>
      </c>
    </row>
    <row r="3692" spans="1:52">
      <c r="A3692">
        <v>2012</v>
      </c>
      <c r="B3692">
        <v>222831</v>
      </c>
      <c r="C3692" t="s">
        <v>373</v>
      </c>
      <c r="D3692" t="s">
        <v>372</v>
      </c>
      <c r="E3692">
        <f t="shared" si="57"/>
        <v>1</v>
      </c>
      <c r="F3692">
        <f>IF(ISNA(VLOOKUP(B3692,criteria!$U$2:$U$174,1,0)),0,1)</f>
        <v>1</v>
      </c>
      <c r="G3692">
        <v>0.9025898724391187</v>
      </c>
      <c r="H3692">
        <v>0.60042826552462525</v>
      </c>
      <c r="I3692">
        <v>2587</v>
      </c>
      <c r="J3692">
        <v>2335</v>
      </c>
      <c r="K3692">
        <v>1377</v>
      </c>
      <c r="L3692">
        <v>25</v>
      </c>
      <c r="M3692">
        <v>1402</v>
      </c>
      <c r="N3692">
        <v>76909</v>
      </c>
      <c r="O3692" t="s">
        <v>275</v>
      </c>
      <c r="P3692" t="s">
        <v>50</v>
      </c>
      <c r="Q3692" t="s">
        <v>52</v>
      </c>
      <c r="R3692">
        <v>-100.46599999999999</v>
      </c>
      <c r="S3692">
        <v>31.441500000000001</v>
      </c>
      <c r="T3692">
        <v>0.16800000000000001</v>
      </c>
      <c r="U3692">
        <v>1336</v>
      </c>
      <c r="V3692">
        <v>49290816</v>
      </c>
      <c r="W3692">
        <v>39289804</v>
      </c>
      <c r="Y3692">
        <v>1007334</v>
      </c>
      <c r="Z3692">
        <v>14020458</v>
      </c>
      <c r="AA3692">
        <v>35025620</v>
      </c>
      <c r="AB3692">
        <v>2415298</v>
      </c>
      <c r="AC3692">
        <v>524730</v>
      </c>
      <c r="AD3692">
        <v>64700356</v>
      </c>
      <c r="AE3692">
        <v>47979832</v>
      </c>
      <c r="AF3692">
        <v>116702224</v>
      </c>
      <c r="AG3692">
        <v>41580628</v>
      </c>
      <c r="AH3692">
        <v>1210976</v>
      </c>
      <c r="AI3692">
        <v>2701689</v>
      </c>
      <c r="AJ3692">
        <v>3912665</v>
      </c>
      <c r="AK3692">
        <v>6866409</v>
      </c>
      <c r="AL3692">
        <v>5746878</v>
      </c>
      <c r="AM3692">
        <v>115416976</v>
      </c>
      <c r="AN3692">
        <v>44146368</v>
      </c>
      <c r="AO3692">
        <v>12723363</v>
      </c>
      <c r="AP3692">
        <v>119076432</v>
      </c>
      <c r="AQ3692">
        <v>130768224</v>
      </c>
      <c r="AR3692">
        <v>116702224</v>
      </c>
      <c r="AS3692">
        <v>115416976</v>
      </c>
      <c r="AT3692">
        <v>426</v>
      </c>
      <c r="AU3692">
        <v>0.29699999999999999</v>
      </c>
      <c r="AW3692">
        <v>0.201956</v>
      </c>
      <c r="AX3692">
        <v>0.55285600000000001</v>
      </c>
      <c r="AY3692">
        <v>7.1946999999999997E-2</v>
      </c>
      <c r="AZ3692">
        <v>37484</v>
      </c>
    </row>
    <row r="3693" spans="1:52">
      <c r="A3693">
        <v>2013</v>
      </c>
      <c r="B3693">
        <v>222831</v>
      </c>
      <c r="C3693" t="s">
        <v>373</v>
      </c>
      <c r="D3693" t="s">
        <v>372</v>
      </c>
      <c r="E3693">
        <f t="shared" si="57"/>
        <v>1</v>
      </c>
      <c r="F3693">
        <f>IF(ISNA(VLOOKUP(B3693,criteria!$U$2:$U$174,1,0)),0,1)</f>
        <v>1</v>
      </c>
      <c r="G3693">
        <v>0.80492497114274719</v>
      </c>
      <c r="H3693">
        <v>0.58317399617590826</v>
      </c>
      <c r="I3693">
        <v>2599</v>
      </c>
      <c r="J3693">
        <v>2092</v>
      </c>
      <c r="K3693">
        <v>1207</v>
      </c>
      <c r="L3693">
        <v>13</v>
      </c>
      <c r="M3693">
        <v>1220</v>
      </c>
      <c r="N3693">
        <v>76909</v>
      </c>
      <c r="O3693" t="s">
        <v>275</v>
      </c>
      <c r="P3693" t="s">
        <v>50</v>
      </c>
      <c r="Q3693" t="s">
        <v>52</v>
      </c>
      <c r="R3693">
        <v>-100.46599999999999</v>
      </c>
      <c r="S3693">
        <v>31.441500000000001</v>
      </c>
      <c r="T3693">
        <v>0.13400000000000001</v>
      </c>
      <c r="U3693">
        <v>1475</v>
      </c>
      <c r="V3693">
        <v>47495008</v>
      </c>
      <c r="W3693">
        <v>36775196</v>
      </c>
      <c r="Y3693">
        <v>576877</v>
      </c>
      <c r="Z3693">
        <v>13624656</v>
      </c>
      <c r="AA3693">
        <v>39650244</v>
      </c>
      <c r="AB3693">
        <v>4900676</v>
      </c>
      <c r="AC3693">
        <v>742771</v>
      </c>
      <c r="AD3693">
        <v>60870976</v>
      </c>
      <c r="AE3693">
        <v>57267236</v>
      </c>
      <c r="AF3693">
        <v>121996104</v>
      </c>
      <c r="AG3693">
        <v>42935180</v>
      </c>
      <c r="AH3693">
        <v>1027210</v>
      </c>
      <c r="AI3693">
        <v>2167230</v>
      </c>
      <c r="AJ3693">
        <v>3194440</v>
      </c>
      <c r="AK3693">
        <v>6879390</v>
      </c>
      <c r="AL3693">
        <v>6225201</v>
      </c>
      <c r="AM3693">
        <v>116721992</v>
      </c>
      <c r="AN3693">
        <v>44021696</v>
      </c>
      <c r="AO3693">
        <v>13308317</v>
      </c>
      <c r="AP3693">
        <v>130768224</v>
      </c>
      <c r="AQ3693">
        <v>149857472</v>
      </c>
      <c r="AR3693">
        <v>121996104</v>
      </c>
      <c r="AS3693">
        <v>116721992</v>
      </c>
      <c r="AT3693">
        <v>426</v>
      </c>
      <c r="AU3693">
        <v>0.29699999999999999</v>
      </c>
      <c r="AW3693">
        <v>0.19882</v>
      </c>
      <c r="AX3693">
        <v>0.55065900000000001</v>
      </c>
      <c r="AY3693">
        <v>7.5988899999999998E-2</v>
      </c>
      <c r="AZ3693">
        <v>38401.5</v>
      </c>
    </row>
    <row r="3694" spans="1:52">
      <c r="A3694">
        <v>2014</v>
      </c>
      <c r="B3694">
        <v>222831</v>
      </c>
      <c r="C3694" t="s">
        <v>373</v>
      </c>
      <c r="D3694" t="s">
        <v>372</v>
      </c>
      <c r="E3694">
        <f t="shared" si="57"/>
        <v>1</v>
      </c>
      <c r="F3694">
        <f>IF(ISNA(VLOOKUP(B3694,criteria!$U$2:$U$174,1,0)),0,1)</f>
        <v>1</v>
      </c>
      <c r="G3694">
        <v>0.82443588332416073</v>
      </c>
      <c r="H3694">
        <v>0.43958611481975968</v>
      </c>
      <c r="I3694">
        <v>3634</v>
      </c>
      <c r="J3694">
        <v>2996</v>
      </c>
      <c r="K3694">
        <v>1282</v>
      </c>
      <c r="L3694">
        <v>35</v>
      </c>
      <c r="M3694">
        <v>1317</v>
      </c>
      <c r="N3694">
        <v>76909</v>
      </c>
      <c r="O3694" t="s">
        <v>275</v>
      </c>
      <c r="P3694" t="s">
        <v>50</v>
      </c>
      <c r="Q3694" t="s">
        <v>52</v>
      </c>
      <c r="R3694">
        <v>-100.46599999999999</v>
      </c>
      <c r="S3694">
        <v>31.441500000000001</v>
      </c>
      <c r="T3694">
        <v>0.12</v>
      </c>
      <c r="U3694">
        <v>1781</v>
      </c>
      <c r="V3694">
        <v>49067120</v>
      </c>
      <c r="W3694">
        <v>37820796</v>
      </c>
      <c r="Y3694">
        <v>732244</v>
      </c>
      <c r="Z3694">
        <v>12799772</v>
      </c>
      <c r="AA3694">
        <v>37578544</v>
      </c>
      <c r="AB3694">
        <v>11819184</v>
      </c>
      <c r="AC3694">
        <v>68883216</v>
      </c>
      <c r="AD3694">
        <v>64068312</v>
      </c>
      <c r="AE3694">
        <v>62260024</v>
      </c>
      <c r="AF3694">
        <v>199574464</v>
      </c>
      <c r="AG3694">
        <v>43464336</v>
      </c>
      <c r="AH3694">
        <v>1034693</v>
      </c>
      <c r="AI3694">
        <v>2256735</v>
      </c>
      <c r="AJ3694">
        <v>3291428</v>
      </c>
      <c r="AK3694">
        <v>7429720</v>
      </c>
      <c r="AL3694">
        <v>6589185</v>
      </c>
      <c r="AM3694">
        <v>121136840</v>
      </c>
      <c r="AN3694">
        <v>44027904</v>
      </c>
      <c r="AO3694">
        <v>13626556</v>
      </c>
      <c r="AP3694">
        <v>149857472</v>
      </c>
      <c r="AQ3694">
        <v>158754432</v>
      </c>
      <c r="AR3694">
        <v>199574464</v>
      </c>
      <c r="AS3694">
        <v>121136840</v>
      </c>
      <c r="AT3694">
        <v>521</v>
      </c>
      <c r="AU3694">
        <v>0.36599999999999999</v>
      </c>
      <c r="AW3694">
        <v>0.19950200000000001</v>
      </c>
      <c r="AX3694">
        <v>0.55120899999999995</v>
      </c>
      <c r="AY3694">
        <v>7.1123800000000001E-2</v>
      </c>
      <c r="AZ3694">
        <v>39035.5</v>
      </c>
    </row>
    <row r="3695" spans="1:52">
      <c r="A3695">
        <v>2015</v>
      </c>
      <c r="B3695">
        <v>222831</v>
      </c>
      <c r="C3695" t="s">
        <v>373</v>
      </c>
      <c r="D3695" t="s">
        <v>372</v>
      </c>
      <c r="E3695">
        <f t="shared" si="57"/>
        <v>1</v>
      </c>
      <c r="F3695">
        <f>IF(ISNA(VLOOKUP(B3695,criteria!$U$2:$U$174,1,0)),0,1)</f>
        <v>1</v>
      </c>
      <c r="G3695">
        <v>0.76724360630328081</v>
      </c>
      <c r="H3695">
        <v>0.45319865319865321</v>
      </c>
      <c r="I3695">
        <v>3871</v>
      </c>
      <c r="J3695">
        <v>2970</v>
      </c>
      <c r="K3695">
        <v>1331</v>
      </c>
      <c r="L3695">
        <v>15</v>
      </c>
      <c r="M3695">
        <v>1346</v>
      </c>
      <c r="N3695">
        <v>76909</v>
      </c>
      <c r="O3695" t="s">
        <v>275</v>
      </c>
      <c r="P3695" t="s">
        <v>50</v>
      </c>
      <c r="Q3695" t="s">
        <v>52</v>
      </c>
      <c r="R3695">
        <v>-100.46599999999999</v>
      </c>
      <c r="S3695">
        <v>31.441500000000001</v>
      </c>
      <c r="T3695">
        <v>0.115</v>
      </c>
      <c r="U3695">
        <v>1919</v>
      </c>
      <c r="V3695">
        <v>55467160</v>
      </c>
      <c r="W3695">
        <v>44369912</v>
      </c>
      <c r="Y3695">
        <v>455451</v>
      </c>
      <c r="Z3695">
        <v>11022676</v>
      </c>
      <c r="AA3695">
        <v>39622088</v>
      </c>
      <c r="AB3695">
        <v>11977926</v>
      </c>
      <c r="AC3695">
        <v>421128</v>
      </c>
      <c r="AD3695">
        <v>68923680</v>
      </c>
      <c r="AE3695">
        <v>65089192</v>
      </c>
      <c r="AF3695">
        <v>142246224</v>
      </c>
      <c r="AG3695">
        <v>44185796</v>
      </c>
      <c r="AH3695">
        <v>1098478</v>
      </c>
      <c r="AI3695">
        <v>2384049</v>
      </c>
      <c r="AJ3695">
        <v>3482527</v>
      </c>
      <c r="AK3695">
        <v>7763181</v>
      </c>
      <c r="AL3695">
        <v>6978033</v>
      </c>
      <c r="AM3695">
        <v>134181504</v>
      </c>
      <c r="AN3695">
        <v>46699692</v>
      </c>
      <c r="AO3695">
        <v>15404373</v>
      </c>
      <c r="AP3695">
        <v>158754432</v>
      </c>
      <c r="AQ3695">
        <v>154155888</v>
      </c>
      <c r="AR3695">
        <v>142246224</v>
      </c>
      <c r="AS3695">
        <v>134181504</v>
      </c>
      <c r="AT3695">
        <v>516</v>
      </c>
      <c r="AU3695">
        <v>0.35699999999999998</v>
      </c>
      <c r="AW3695">
        <v>0.18444199999999999</v>
      </c>
      <c r="AX3695">
        <v>0.56670200000000004</v>
      </c>
      <c r="AY3695">
        <v>5.5966200000000001E-2</v>
      </c>
      <c r="AZ3695">
        <v>40264</v>
      </c>
    </row>
    <row r="3696" spans="1:52">
      <c r="A3696">
        <v>2016</v>
      </c>
      <c r="B3696">
        <v>222831</v>
      </c>
      <c r="C3696" t="s">
        <v>373</v>
      </c>
      <c r="D3696" t="s">
        <v>372</v>
      </c>
      <c r="E3696">
        <f t="shared" si="57"/>
        <v>1</v>
      </c>
      <c r="F3696">
        <f>IF(ISNA(VLOOKUP(B3696,criteria!$U$2:$U$174,1,0)),0,1)</f>
        <v>1</v>
      </c>
      <c r="G3696">
        <v>0.7437231395611853</v>
      </c>
      <c r="H3696">
        <v>0.48053527980535282</v>
      </c>
      <c r="I3696">
        <v>4421</v>
      </c>
      <c r="J3696">
        <v>3288</v>
      </c>
      <c r="K3696">
        <v>1553</v>
      </c>
      <c r="L3696">
        <v>27</v>
      </c>
      <c r="M3696">
        <v>1580</v>
      </c>
      <c r="N3696">
        <v>76909</v>
      </c>
      <c r="O3696" t="s">
        <v>275</v>
      </c>
      <c r="P3696" t="s">
        <v>50</v>
      </c>
      <c r="Q3696" t="s">
        <v>52</v>
      </c>
      <c r="R3696">
        <v>-100.46599999999999</v>
      </c>
      <c r="S3696">
        <v>31.441500000000001</v>
      </c>
      <c r="T3696">
        <v>0.106</v>
      </c>
      <c r="U3696">
        <v>1838</v>
      </c>
      <c r="V3696">
        <v>60724216</v>
      </c>
      <c r="W3696">
        <v>47031112</v>
      </c>
      <c r="Y3696">
        <v>179753</v>
      </c>
      <c r="Z3696">
        <v>11847468</v>
      </c>
      <c r="AA3696">
        <v>39491920</v>
      </c>
      <c r="AB3696">
        <v>3097277</v>
      </c>
      <c r="AC3696">
        <v>26018360</v>
      </c>
      <c r="AD3696">
        <v>68995528</v>
      </c>
      <c r="AE3696">
        <v>58340656</v>
      </c>
      <c r="AF3696">
        <v>159627376</v>
      </c>
      <c r="AG3696">
        <v>46478596</v>
      </c>
      <c r="AH3696">
        <v>924118</v>
      </c>
      <c r="AI3696">
        <v>2475393</v>
      </c>
      <c r="AJ3696">
        <v>3399511</v>
      </c>
      <c r="AK3696">
        <v>8513001</v>
      </c>
      <c r="AL3696">
        <v>7289625</v>
      </c>
      <c r="AM3696">
        <v>146584208</v>
      </c>
      <c r="AN3696">
        <v>49547360</v>
      </c>
      <c r="AO3696">
        <v>16705719</v>
      </c>
      <c r="AP3696">
        <v>154155888</v>
      </c>
      <c r="AQ3696">
        <v>169205152</v>
      </c>
      <c r="AR3696">
        <v>159627376</v>
      </c>
      <c r="AS3696">
        <v>146584208</v>
      </c>
      <c r="AT3696">
        <v>515</v>
      </c>
      <c r="AU3696">
        <v>0.36599999999999999</v>
      </c>
      <c r="AW3696">
        <v>0.15657799999999999</v>
      </c>
      <c r="AX3696">
        <v>0.56070299999999995</v>
      </c>
      <c r="AY3696">
        <v>5.0727099999999997E-2</v>
      </c>
      <c r="AZ3696">
        <v>41570</v>
      </c>
    </row>
    <row r="3697" spans="1:52">
      <c r="A3697">
        <v>2017</v>
      </c>
      <c r="B3697">
        <v>222831</v>
      </c>
      <c r="C3697" t="s">
        <v>373</v>
      </c>
      <c r="D3697" t="s">
        <v>372</v>
      </c>
      <c r="E3697">
        <f t="shared" si="57"/>
        <v>1</v>
      </c>
      <c r="F3697">
        <f>IF(ISNA(VLOOKUP(B3697,criteria!$U$2:$U$174,1,0)),0,1)</f>
        <v>1</v>
      </c>
      <c r="G3697">
        <v>0.73587505741846582</v>
      </c>
      <c r="H3697">
        <v>0.49157303370786515</v>
      </c>
      <c r="I3697">
        <v>4354</v>
      </c>
      <c r="J3697">
        <v>3204</v>
      </c>
      <c r="K3697">
        <v>1563</v>
      </c>
      <c r="L3697">
        <v>12</v>
      </c>
      <c r="M3697">
        <v>1575</v>
      </c>
      <c r="N3697">
        <v>76909</v>
      </c>
      <c r="O3697" t="s">
        <v>275</v>
      </c>
      <c r="P3697" t="s">
        <v>50</v>
      </c>
      <c r="Q3697" t="s">
        <v>51</v>
      </c>
      <c r="R3697">
        <v>-100.465</v>
      </c>
      <c r="S3697">
        <v>31.440899999999999</v>
      </c>
      <c r="T3697">
        <v>9.2999999999999999E-2</v>
      </c>
      <c r="U3697">
        <v>1813</v>
      </c>
      <c r="V3697">
        <v>64995984</v>
      </c>
      <c r="W3697">
        <v>49110880</v>
      </c>
      <c r="Y3697">
        <v>140493</v>
      </c>
      <c r="Z3697">
        <v>14778640</v>
      </c>
      <c r="AA3697">
        <v>41307004</v>
      </c>
      <c r="AB3697">
        <v>4796687</v>
      </c>
      <c r="AC3697">
        <v>21773022</v>
      </c>
      <c r="AD3697">
        <v>71699896</v>
      </c>
      <c r="AE3697">
        <v>63848116</v>
      </c>
      <c r="AF3697">
        <v>164840480</v>
      </c>
      <c r="AG3697">
        <v>50628840</v>
      </c>
      <c r="AH3697">
        <v>931252</v>
      </c>
      <c r="AI3697">
        <v>1829685</v>
      </c>
      <c r="AJ3697">
        <v>2760937</v>
      </c>
      <c r="AK3697">
        <v>8375594</v>
      </c>
      <c r="AL3697">
        <v>7414662</v>
      </c>
      <c r="AM3697">
        <v>146265248</v>
      </c>
      <c r="AN3697">
        <v>52293036</v>
      </c>
      <c r="AO3697">
        <v>17330062</v>
      </c>
      <c r="AP3697">
        <v>169205152</v>
      </c>
      <c r="AQ3697">
        <v>189276736</v>
      </c>
      <c r="AR3697">
        <v>164840480</v>
      </c>
      <c r="AS3697">
        <v>146265248</v>
      </c>
    </row>
    <row r="3698" spans="1:52">
      <c r="A3698">
        <v>1990</v>
      </c>
      <c r="B3698">
        <v>223232</v>
      </c>
      <c r="C3698" t="s">
        <v>418</v>
      </c>
      <c r="D3698" t="s">
        <v>372</v>
      </c>
      <c r="E3698">
        <f t="shared" si="57"/>
        <v>0</v>
      </c>
      <c r="F3698">
        <f>IF(ISNA(VLOOKUP(B3698,criteria!$U$2:$U$174,1,0)),0,1)</f>
        <v>1</v>
      </c>
      <c r="G3698" t="s">
        <v>636</v>
      </c>
      <c r="H3698" t="s">
        <v>636</v>
      </c>
      <c r="N3698">
        <v>76798</v>
      </c>
      <c r="O3698" t="s">
        <v>275</v>
      </c>
      <c r="V3698">
        <v>64878292</v>
      </c>
      <c r="Z3698">
        <v>4320744</v>
      </c>
      <c r="AA3698">
        <v>3303953</v>
      </c>
      <c r="AB3698">
        <v>6499755</v>
      </c>
      <c r="AC3698">
        <v>8417120</v>
      </c>
      <c r="AF3698">
        <v>126076704</v>
      </c>
      <c r="AG3698">
        <v>50877704</v>
      </c>
      <c r="AH3698">
        <v>1423824</v>
      </c>
      <c r="AI3698">
        <v>1186410</v>
      </c>
      <c r="AJ3698">
        <v>2610234</v>
      </c>
      <c r="AK3698">
        <v>8284361</v>
      </c>
      <c r="AL3698">
        <v>7980368</v>
      </c>
      <c r="AM3698">
        <v>126056328</v>
      </c>
      <c r="AN3698">
        <v>49576376</v>
      </c>
      <c r="AO3698">
        <v>14171851</v>
      </c>
    </row>
    <row r="3699" spans="1:52">
      <c r="A3699">
        <v>1991</v>
      </c>
      <c r="B3699">
        <v>223232</v>
      </c>
      <c r="C3699" t="s">
        <v>418</v>
      </c>
      <c r="D3699" t="s">
        <v>372</v>
      </c>
      <c r="E3699">
        <f t="shared" si="57"/>
        <v>0</v>
      </c>
      <c r="F3699">
        <f>IF(ISNA(VLOOKUP(B3699,criteria!$U$2:$U$174,1,0)),0,1)</f>
        <v>1</v>
      </c>
      <c r="G3699" t="s">
        <v>636</v>
      </c>
      <c r="H3699" t="s">
        <v>636</v>
      </c>
      <c r="N3699">
        <v>76798</v>
      </c>
      <c r="O3699" t="s">
        <v>275</v>
      </c>
      <c r="V3699">
        <v>68940784</v>
      </c>
      <c r="Z3699">
        <v>5032211</v>
      </c>
      <c r="AA3699">
        <v>3436378</v>
      </c>
      <c r="AB3699">
        <v>11451058</v>
      </c>
      <c r="AC3699">
        <v>7919515</v>
      </c>
      <c r="AF3699">
        <v>135977248</v>
      </c>
      <c r="AG3699">
        <v>53367632</v>
      </c>
      <c r="AH3699">
        <v>1713171</v>
      </c>
      <c r="AI3699">
        <v>1201739</v>
      </c>
      <c r="AJ3699">
        <v>2914910</v>
      </c>
      <c r="AK3699">
        <v>8747604</v>
      </c>
      <c r="AL3699">
        <v>8796694</v>
      </c>
      <c r="AM3699">
        <v>135961968</v>
      </c>
      <c r="AN3699">
        <v>53023784</v>
      </c>
      <c r="AO3699">
        <v>12991392</v>
      </c>
    </row>
    <row r="3700" spans="1:52">
      <c r="A3700">
        <v>1992</v>
      </c>
      <c r="B3700">
        <v>223232</v>
      </c>
      <c r="C3700" t="s">
        <v>418</v>
      </c>
      <c r="D3700" t="s">
        <v>372</v>
      </c>
      <c r="E3700">
        <f t="shared" si="57"/>
        <v>0</v>
      </c>
      <c r="F3700">
        <f>IF(ISNA(VLOOKUP(B3700,criteria!$U$2:$U$174,1,0)),0,1)</f>
        <v>1</v>
      </c>
      <c r="G3700" t="s">
        <v>636</v>
      </c>
      <c r="H3700" t="s">
        <v>636</v>
      </c>
      <c r="N3700">
        <v>76798</v>
      </c>
      <c r="O3700" t="s">
        <v>275</v>
      </c>
      <c r="V3700">
        <v>75284496</v>
      </c>
      <c r="Z3700">
        <v>5198472</v>
      </c>
      <c r="AA3700">
        <v>3381455</v>
      </c>
      <c r="AB3700">
        <v>7940594</v>
      </c>
      <c r="AC3700">
        <v>8918992</v>
      </c>
      <c r="AF3700">
        <v>141771360</v>
      </c>
      <c r="AG3700">
        <v>55821344</v>
      </c>
      <c r="AH3700">
        <v>1662668</v>
      </c>
      <c r="AI3700">
        <v>1160126</v>
      </c>
      <c r="AJ3700">
        <v>2822794</v>
      </c>
      <c r="AK3700">
        <v>9227859</v>
      </c>
      <c r="AL3700">
        <v>9392588</v>
      </c>
      <c r="AM3700">
        <v>141750464</v>
      </c>
      <c r="AN3700">
        <v>55134360</v>
      </c>
      <c r="AO3700">
        <v>12691764</v>
      </c>
    </row>
    <row r="3701" spans="1:52">
      <c r="A3701">
        <v>1993</v>
      </c>
      <c r="B3701">
        <v>223232</v>
      </c>
      <c r="C3701" t="s">
        <v>418</v>
      </c>
      <c r="D3701" t="s">
        <v>372</v>
      </c>
      <c r="E3701">
        <f t="shared" si="57"/>
        <v>0</v>
      </c>
      <c r="F3701">
        <f>IF(ISNA(VLOOKUP(B3701,criteria!$U$2:$U$174,1,0)),0,1)</f>
        <v>1</v>
      </c>
      <c r="G3701" t="s">
        <v>636</v>
      </c>
      <c r="H3701" t="s">
        <v>636</v>
      </c>
      <c r="N3701">
        <v>76798</v>
      </c>
      <c r="O3701" t="s">
        <v>275</v>
      </c>
      <c r="V3701">
        <v>80903992</v>
      </c>
      <c r="Z3701">
        <v>4854454</v>
      </c>
      <c r="AA3701">
        <v>3555620</v>
      </c>
      <c r="AB3701">
        <v>8832303</v>
      </c>
      <c r="AC3701">
        <v>9471015</v>
      </c>
      <c r="AF3701">
        <v>149187376</v>
      </c>
      <c r="AG3701">
        <v>57454444</v>
      </c>
      <c r="AH3701">
        <v>1402973</v>
      </c>
      <c r="AI3701">
        <v>898156</v>
      </c>
      <c r="AJ3701">
        <v>2301129</v>
      </c>
      <c r="AK3701">
        <v>9788090</v>
      </c>
      <c r="AL3701">
        <v>9656549</v>
      </c>
      <c r="AM3701">
        <v>149226032</v>
      </c>
      <c r="AN3701">
        <v>58641088</v>
      </c>
      <c r="AO3701">
        <v>14767319</v>
      </c>
    </row>
    <row r="3702" spans="1:52">
      <c r="A3702">
        <v>1994</v>
      </c>
      <c r="B3702">
        <v>223232</v>
      </c>
      <c r="C3702" t="s">
        <v>418</v>
      </c>
      <c r="D3702" t="s">
        <v>372</v>
      </c>
      <c r="E3702">
        <f t="shared" si="57"/>
        <v>0</v>
      </c>
      <c r="F3702">
        <f>IF(ISNA(VLOOKUP(B3702,criteria!$U$2:$U$174,1,0)),0,1)</f>
        <v>1</v>
      </c>
      <c r="G3702" t="s">
        <v>636</v>
      </c>
      <c r="H3702" t="s">
        <v>636</v>
      </c>
      <c r="N3702">
        <v>76798</v>
      </c>
      <c r="O3702" t="s">
        <v>275</v>
      </c>
      <c r="V3702">
        <v>86690344</v>
      </c>
      <c r="Z3702">
        <v>5246723</v>
      </c>
      <c r="AA3702">
        <v>3798191</v>
      </c>
      <c r="AB3702">
        <v>8651163</v>
      </c>
      <c r="AC3702">
        <v>7788251</v>
      </c>
      <c r="AF3702">
        <v>155587360</v>
      </c>
      <c r="AG3702">
        <v>61216036</v>
      </c>
      <c r="AH3702">
        <v>1777467</v>
      </c>
      <c r="AI3702">
        <v>1229860</v>
      </c>
      <c r="AJ3702">
        <v>3007327</v>
      </c>
      <c r="AK3702">
        <v>10297393</v>
      </c>
      <c r="AL3702">
        <v>10047060</v>
      </c>
      <c r="AM3702">
        <v>155565680</v>
      </c>
      <c r="AN3702">
        <v>61252524</v>
      </c>
      <c r="AO3702">
        <v>15198549</v>
      </c>
    </row>
    <row r="3703" spans="1:52">
      <c r="A3703">
        <v>1995</v>
      </c>
      <c r="B3703">
        <v>223232</v>
      </c>
      <c r="C3703" t="s">
        <v>418</v>
      </c>
      <c r="D3703" t="s">
        <v>372</v>
      </c>
      <c r="E3703">
        <f t="shared" si="57"/>
        <v>0</v>
      </c>
      <c r="F3703">
        <f>IF(ISNA(VLOOKUP(B3703,criteria!$U$2:$U$174,1,0)),0,1)</f>
        <v>1</v>
      </c>
      <c r="G3703" t="s">
        <v>636</v>
      </c>
      <c r="H3703" t="s">
        <v>636</v>
      </c>
      <c r="N3703">
        <v>76798</v>
      </c>
      <c r="O3703" t="s">
        <v>275</v>
      </c>
      <c r="V3703">
        <v>95766632</v>
      </c>
      <c r="Z3703">
        <v>5041817</v>
      </c>
      <c r="AA3703">
        <v>5590620</v>
      </c>
      <c r="AB3703">
        <v>9783197</v>
      </c>
      <c r="AC3703">
        <v>9361709</v>
      </c>
      <c r="AF3703">
        <v>170919536</v>
      </c>
      <c r="AG3703">
        <v>65820176</v>
      </c>
      <c r="AH3703">
        <v>1671198</v>
      </c>
      <c r="AI3703">
        <v>966487</v>
      </c>
      <c r="AJ3703">
        <v>2637685</v>
      </c>
      <c r="AK3703">
        <v>11535272</v>
      </c>
      <c r="AL3703">
        <v>10657551</v>
      </c>
      <c r="AM3703">
        <v>170901744</v>
      </c>
      <c r="AN3703">
        <v>65269456</v>
      </c>
      <c r="AO3703">
        <v>16275699</v>
      </c>
    </row>
    <row r="3704" spans="1:52">
      <c r="A3704">
        <v>1996</v>
      </c>
      <c r="B3704">
        <v>223232</v>
      </c>
      <c r="C3704" t="s">
        <v>418</v>
      </c>
      <c r="D3704" t="s">
        <v>372</v>
      </c>
      <c r="E3704">
        <f t="shared" si="57"/>
        <v>0</v>
      </c>
      <c r="F3704">
        <f>IF(ISNA(VLOOKUP(B3704,criteria!$U$2:$U$174,1,0)),0,1)</f>
        <v>1</v>
      </c>
      <c r="G3704" t="s">
        <v>636</v>
      </c>
      <c r="H3704" t="s">
        <v>636</v>
      </c>
      <c r="N3704">
        <v>76798</v>
      </c>
      <c r="O3704" t="s">
        <v>275</v>
      </c>
      <c r="V3704">
        <v>106146808</v>
      </c>
      <c r="W3704">
        <v>87810776</v>
      </c>
      <c r="Z3704">
        <v>2397316</v>
      </c>
      <c r="AA3704">
        <v>2247353</v>
      </c>
      <c r="AB3704">
        <v>59172508</v>
      </c>
      <c r="AF3704">
        <v>261303248</v>
      </c>
      <c r="AG3704">
        <v>76187160</v>
      </c>
      <c r="AH3704">
        <v>2021058</v>
      </c>
      <c r="AI3704">
        <v>1151056</v>
      </c>
      <c r="AJ3704">
        <v>3172114</v>
      </c>
      <c r="AK3704">
        <v>13703079</v>
      </c>
      <c r="AL3704">
        <v>11855332</v>
      </c>
      <c r="AM3704">
        <v>155260528</v>
      </c>
      <c r="AR3704">
        <v>261303248</v>
      </c>
      <c r="AS3704">
        <v>155260528</v>
      </c>
      <c r="AT3704">
        <v>1502</v>
      </c>
      <c r="AU3704">
        <v>0.69899999999999995</v>
      </c>
    </row>
    <row r="3705" spans="1:52">
      <c r="A3705">
        <v>1997</v>
      </c>
      <c r="B3705">
        <v>223232</v>
      </c>
      <c r="C3705" t="s">
        <v>418</v>
      </c>
      <c r="D3705" t="s">
        <v>372</v>
      </c>
      <c r="E3705">
        <f t="shared" si="57"/>
        <v>0</v>
      </c>
      <c r="F3705">
        <f>IF(ISNA(VLOOKUP(B3705,criteria!$U$2:$U$174,1,0)),0,1)</f>
        <v>1</v>
      </c>
      <c r="G3705" t="s">
        <v>636</v>
      </c>
      <c r="H3705" t="s">
        <v>636</v>
      </c>
      <c r="N3705">
        <v>76798</v>
      </c>
      <c r="O3705" t="s">
        <v>275</v>
      </c>
      <c r="V3705">
        <v>96031000</v>
      </c>
      <c r="W3705">
        <v>96031000</v>
      </c>
      <c r="Z3705">
        <v>2398000</v>
      </c>
      <c r="AA3705">
        <v>1519000</v>
      </c>
      <c r="AB3705">
        <v>29140000</v>
      </c>
      <c r="AC3705">
        <v>8499000</v>
      </c>
      <c r="AF3705">
        <v>257967008</v>
      </c>
      <c r="AG3705">
        <v>81304000</v>
      </c>
      <c r="AH3705">
        <v>2180000</v>
      </c>
      <c r="AI3705">
        <v>1228000</v>
      </c>
      <c r="AJ3705">
        <v>3408000</v>
      </c>
      <c r="AK3705">
        <v>14900000</v>
      </c>
      <c r="AL3705">
        <v>10928000</v>
      </c>
      <c r="AM3705">
        <v>165708000</v>
      </c>
      <c r="AN3705">
        <v>78229000</v>
      </c>
      <c r="AO3705">
        <v>20247000</v>
      </c>
      <c r="AR3705">
        <v>257967008</v>
      </c>
      <c r="AS3705">
        <v>165708000</v>
      </c>
      <c r="AT3705">
        <v>1582</v>
      </c>
      <c r="AU3705">
        <v>0.66900000000000004</v>
      </c>
      <c r="AW3705">
        <v>9.8725199999999999E-2</v>
      </c>
      <c r="AX3705">
        <v>0.59798399999999996</v>
      </c>
      <c r="AY3705">
        <v>4.0913100000000001E-2</v>
      </c>
      <c r="AZ3705">
        <v>46496</v>
      </c>
    </row>
    <row r="3706" spans="1:52">
      <c r="A3706">
        <v>1998</v>
      </c>
      <c r="B3706">
        <v>223232</v>
      </c>
      <c r="C3706" t="s">
        <v>418</v>
      </c>
      <c r="D3706" t="s">
        <v>372</v>
      </c>
      <c r="E3706">
        <f t="shared" si="57"/>
        <v>0</v>
      </c>
      <c r="F3706">
        <f>IF(ISNA(VLOOKUP(B3706,criteria!$U$2:$U$174,1,0)),0,1)</f>
        <v>1</v>
      </c>
      <c r="G3706" t="s">
        <v>636</v>
      </c>
      <c r="H3706" t="s">
        <v>636</v>
      </c>
      <c r="N3706">
        <v>76798</v>
      </c>
      <c r="O3706" t="s">
        <v>275</v>
      </c>
      <c r="V3706">
        <v>109441000</v>
      </c>
      <c r="W3706">
        <v>109441000</v>
      </c>
      <c r="Z3706">
        <v>2203000</v>
      </c>
      <c r="AA3706">
        <v>1610000</v>
      </c>
      <c r="AB3706">
        <v>39019000</v>
      </c>
      <c r="AC3706">
        <v>7248000</v>
      </c>
      <c r="AF3706">
        <v>257620992</v>
      </c>
      <c r="AG3706">
        <v>86503000</v>
      </c>
      <c r="AH3706">
        <v>2445000</v>
      </c>
      <c r="AI3706">
        <v>1084000</v>
      </c>
      <c r="AJ3706">
        <v>3529000</v>
      </c>
      <c r="AK3706">
        <v>17969000</v>
      </c>
      <c r="AL3706">
        <v>11388000</v>
      </c>
      <c r="AM3706">
        <v>184579008</v>
      </c>
      <c r="AN3706">
        <v>85243000</v>
      </c>
      <c r="AO3706">
        <v>22382000</v>
      </c>
      <c r="AR3706">
        <v>257620992</v>
      </c>
      <c r="AS3706">
        <v>184579008</v>
      </c>
      <c r="AT3706">
        <v>1627</v>
      </c>
      <c r="AU3706">
        <v>0.67100000000000004</v>
      </c>
      <c r="AW3706">
        <v>9.0445499999999998E-2</v>
      </c>
      <c r="AX3706">
        <v>0.59205600000000003</v>
      </c>
      <c r="AY3706">
        <v>3.7573799999999997E-2</v>
      </c>
      <c r="AZ3706">
        <v>49726.5</v>
      </c>
    </row>
    <row r="3707" spans="1:52">
      <c r="A3707">
        <v>1999</v>
      </c>
      <c r="B3707">
        <v>223232</v>
      </c>
      <c r="C3707" t="s">
        <v>418</v>
      </c>
      <c r="D3707" t="s">
        <v>372</v>
      </c>
      <c r="E3707">
        <f t="shared" si="57"/>
        <v>0</v>
      </c>
      <c r="F3707">
        <f>IF(ISNA(VLOOKUP(B3707,criteria!$U$2:$U$174,1,0)),0,1)</f>
        <v>1</v>
      </c>
      <c r="G3707" t="s">
        <v>636</v>
      </c>
      <c r="H3707" t="s">
        <v>636</v>
      </c>
      <c r="N3707">
        <v>76798</v>
      </c>
      <c r="O3707" t="s">
        <v>275</v>
      </c>
      <c r="V3707">
        <v>145400000</v>
      </c>
      <c r="W3707">
        <v>119642000</v>
      </c>
      <c r="Z3707">
        <v>3017000</v>
      </c>
      <c r="AA3707">
        <v>1534000</v>
      </c>
      <c r="AB3707">
        <v>55425000</v>
      </c>
      <c r="AC3707">
        <v>7375000</v>
      </c>
      <c r="AF3707">
        <v>285316992</v>
      </c>
      <c r="AG3707">
        <v>92820000</v>
      </c>
      <c r="AH3707">
        <v>2387000</v>
      </c>
      <c r="AI3707">
        <v>1202000</v>
      </c>
      <c r="AJ3707">
        <v>3589000</v>
      </c>
      <c r="AK3707">
        <v>20063000</v>
      </c>
      <c r="AL3707">
        <v>13712000</v>
      </c>
      <c r="AM3707">
        <v>203612000</v>
      </c>
      <c r="AN3707">
        <v>91086000</v>
      </c>
      <c r="AO3707">
        <v>23268000</v>
      </c>
      <c r="AR3707">
        <v>285316992</v>
      </c>
      <c r="AS3707">
        <v>203612000</v>
      </c>
      <c r="AT3707">
        <v>1564</v>
      </c>
      <c r="AU3707">
        <v>0.66600000000000004</v>
      </c>
      <c r="AW3707">
        <v>7.6355300000000001E-2</v>
      </c>
      <c r="AX3707">
        <v>0.58055500000000004</v>
      </c>
      <c r="AY3707">
        <v>3.3341799999999998E-2</v>
      </c>
      <c r="AZ3707">
        <v>52699</v>
      </c>
    </row>
    <row r="3708" spans="1:52">
      <c r="A3708">
        <v>2000</v>
      </c>
      <c r="B3708">
        <v>223232</v>
      </c>
      <c r="C3708" t="s">
        <v>418</v>
      </c>
      <c r="D3708" t="s">
        <v>372</v>
      </c>
      <c r="E3708">
        <f t="shared" si="57"/>
        <v>0</v>
      </c>
      <c r="F3708">
        <f>IF(ISNA(VLOOKUP(B3708,criteria!$U$2:$U$174,1,0)),0,1)</f>
        <v>1</v>
      </c>
      <c r="G3708" t="s">
        <v>636</v>
      </c>
      <c r="H3708" t="s">
        <v>636</v>
      </c>
      <c r="N3708">
        <v>76798</v>
      </c>
      <c r="O3708" t="s">
        <v>275</v>
      </c>
      <c r="V3708">
        <v>162118000</v>
      </c>
      <c r="W3708">
        <v>131415000</v>
      </c>
      <c r="Z3708">
        <v>4103000</v>
      </c>
      <c r="AA3708">
        <v>1885000</v>
      </c>
      <c r="AB3708">
        <v>49188000</v>
      </c>
      <c r="AC3708">
        <v>8472000</v>
      </c>
      <c r="AF3708">
        <v>225303008</v>
      </c>
      <c r="AG3708">
        <v>98850000</v>
      </c>
      <c r="AH3708">
        <v>3139000</v>
      </c>
      <c r="AI3708">
        <v>1718000</v>
      </c>
      <c r="AJ3708">
        <v>4857000</v>
      </c>
      <c r="AK3708">
        <v>21716000</v>
      </c>
      <c r="AL3708">
        <v>14637000</v>
      </c>
      <c r="AM3708">
        <v>218818000</v>
      </c>
      <c r="AN3708">
        <v>96221000</v>
      </c>
      <c r="AO3708">
        <v>26176000</v>
      </c>
      <c r="AR3708">
        <v>225303008</v>
      </c>
      <c r="AS3708">
        <v>218818000</v>
      </c>
      <c r="AT3708">
        <v>1652</v>
      </c>
      <c r="AU3708">
        <v>0.70899999999999996</v>
      </c>
      <c r="AW3708">
        <v>7.9419500000000004E-2</v>
      </c>
      <c r="AX3708">
        <v>0.58707100000000001</v>
      </c>
      <c r="AY3708">
        <v>3.4564600000000001E-2</v>
      </c>
      <c r="AZ3708">
        <v>57975</v>
      </c>
    </row>
    <row r="3709" spans="1:52">
      <c r="A3709">
        <v>2001</v>
      </c>
      <c r="B3709">
        <v>223232</v>
      </c>
      <c r="C3709" t="s">
        <v>418</v>
      </c>
      <c r="D3709" t="s">
        <v>372</v>
      </c>
      <c r="E3709">
        <f t="shared" si="57"/>
        <v>1</v>
      </c>
      <c r="F3709">
        <f>IF(ISNA(VLOOKUP(B3709,criteria!$U$2:$U$174,1,0)),0,1)</f>
        <v>1</v>
      </c>
      <c r="G3709">
        <v>0.79338842975206614</v>
      </c>
      <c r="H3709">
        <v>0.44207702020202022</v>
      </c>
      <c r="I3709">
        <v>7986</v>
      </c>
      <c r="J3709">
        <v>6336</v>
      </c>
      <c r="K3709">
        <v>2790</v>
      </c>
      <c r="L3709">
        <v>11</v>
      </c>
      <c r="M3709">
        <v>2801</v>
      </c>
      <c r="N3709">
        <v>76798</v>
      </c>
      <c r="O3709" t="s">
        <v>275</v>
      </c>
      <c r="V3709">
        <v>180558000</v>
      </c>
      <c r="W3709">
        <v>142611008</v>
      </c>
      <c r="Z3709">
        <v>4675000</v>
      </c>
      <c r="AA3709">
        <v>3464763</v>
      </c>
      <c r="AB3709">
        <v>37005000</v>
      </c>
      <c r="AC3709">
        <v>11529237</v>
      </c>
      <c r="AF3709">
        <v>199004000</v>
      </c>
      <c r="AG3709">
        <v>109845000</v>
      </c>
      <c r="AH3709">
        <v>4716000</v>
      </c>
      <c r="AI3709">
        <v>3892000</v>
      </c>
      <c r="AJ3709">
        <v>8608000</v>
      </c>
      <c r="AK3709">
        <v>25265000</v>
      </c>
      <c r="AL3709">
        <v>16190000</v>
      </c>
      <c r="AM3709">
        <v>245846000</v>
      </c>
      <c r="AN3709">
        <v>106027000</v>
      </c>
      <c r="AO3709">
        <v>29126000</v>
      </c>
      <c r="AR3709">
        <v>199004000</v>
      </c>
      <c r="AS3709">
        <v>245846000</v>
      </c>
      <c r="AT3709">
        <v>1775</v>
      </c>
      <c r="AU3709">
        <v>0.72099999999999997</v>
      </c>
      <c r="AW3709">
        <v>8.2587599999999997E-2</v>
      </c>
      <c r="AX3709">
        <v>0.58603899999999998</v>
      </c>
      <c r="AY3709">
        <v>3.5540799999999997E-2</v>
      </c>
      <c r="AZ3709">
        <v>60367</v>
      </c>
    </row>
    <row r="3710" spans="1:52">
      <c r="A3710">
        <v>2002</v>
      </c>
      <c r="B3710">
        <v>223232</v>
      </c>
      <c r="C3710" t="s">
        <v>418</v>
      </c>
      <c r="D3710" t="s">
        <v>372</v>
      </c>
      <c r="E3710">
        <f t="shared" si="57"/>
        <v>1</v>
      </c>
      <c r="F3710">
        <f>IF(ISNA(VLOOKUP(B3710,criteria!$U$2:$U$174,1,0)),0,1)</f>
        <v>1</v>
      </c>
      <c r="G3710">
        <v>0.81119633965818871</v>
      </c>
      <c r="H3710">
        <v>0.43463835434638354</v>
      </c>
      <c r="I3710">
        <v>7431</v>
      </c>
      <c r="J3710">
        <v>6028</v>
      </c>
      <c r="K3710">
        <v>2601</v>
      </c>
      <c r="L3710">
        <v>19</v>
      </c>
      <c r="M3710">
        <v>2620</v>
      </c>
      <c r="N3710">
        <v>76798</v>
      </c>
      <c r="O3710" t="s">
        <v>275</v>
      </c>
      <c r="V3710">
        <v>205258000</v>
      </c>
      <c r="W3710">
        <v>155050000</v>
      </c>
      <c r="Z3710">
        <v>4097000</v>
      </c>
      <c r="AA3710">
        <v>5598000</v>
      </c>
      <c r="AB3710">
        <v>41358000</v>
      </c>
      <c r="AC3710">
        <v>6740000</v>
      </c>
      <c r="AF3710">
        <v>226226000</v>
      </c>
      <c r="AG3710">
        <v>124092000</v>
      </c>
      <c r="AH3710">
        <v>5047000</v>
      </c>
      <c r="AI3710">
        <v>4579000</v>
      </c>
      <c r="AJ3710">
        <v>9626000</v>
      </c>
      <c r="AK3710">
        <v>27094000</v>
      </c>
      <c r="AL3710">
        <v>19831000</v>
      </c>
      <c r="AM3710">
        <v>273524000</v>
      </c>
      <c r="AN3710">
        <v>118833000</v>
      </c>
      <c r="AO3710">
        <v>34246000</v>
      </c>
      <c r="AP3710">
        <v>584332992</v>
      </c>
      <c r="AQ3710">
        <v>557342016</v>
      </c>
      <c r="AR3710">
        <v>226226000</v>
      </c>
      <c r="AS3710">
        <v>273524000</v>
      </c>
      <c r="AT3710">
        <v>1690</v>
      </c>
      <c r="AU3710">
        <v>0.70299999999999996</v>
      </c>
      <c r="AW3710">
        <v>7.9898200000000003E-2</v>
      </c>
      <c r="AX3710">
        <v>0.593893</v>
      </c>
      <c r="AY3710">
        <v>3.56234E-2</v>
      </c>
      <c r="AZ3710">
        <v>58601</v>
      </c>
    </row>
    <row r="3711" spans="1:52">
      <c r="A3711">
        <v>2003</v>
      </c>
      <c r="B3711">
        <v>223232</v>
      </c>
      <c r="C3711" t="s">
        <v>418</v>
      </c>
      <c r="D3711" t="s">
        <v>372</v>
      </c>
      <c r="E3711">
        <f t="shared" si="57"/>
        <v>1</v>
      </c>
      <c r="F3711">
        <f>IF(ISNA(VLOOKUP(B3711,criteria!$U$2:$U$174,1,0)),0,1)</f>
        <v>1</v>
      </c>
      <c r="G3711">
        <v>0.82196842458851194</v>
      </c>
      <c r="H3711">
        <v>0.36480043590791444</v>
      </c>
      <c r="I3711">
        <v>8931</v>
      </c>
      <c r="J3711">
        <v>7341</v>
      </c>
      <c r="K3711">
        <v>2672</v>
      </c>
      <c r="L3711">
        <v>6</v>
      </c>
      <c r="M3711">
        <v>2678</v>
      </c>
      <c r="N3711">
        <v>76798</v>
      </c>
      <c r="O3711" t="s">
        <v>275</v>
      </c>
      <c r="V3711">
        <v>228724992</v>
      </c>
      <c r="W3711">
        <v>169292000</v>
      </c>
      <c r="Z3711">
        <v>5148000</v>
      </c>
      <c r="AA3711">
        <v>4261000</v>
      </c>
      <c r="AB3711">
        <v>33577000</v>
      </c>
      <c r="AF3711">
        <v>425639008</v>
      </c>
      <c r="AG3711">
        <v>133330000</v>
      </c>
      <c r="AH3711">
        <v>5477000</v>
      </c>
      <c r="AI3711">
        <v>4695000</v>
      </c>
      <c r="AJ3711">
        <v>10172000</v>
      </c>
      <c r="AK3711">
        <v>28949000</v>
      </c>
      <c r="AL3711">
        <v>19744000</v>
      </c>
      <c r="AM3711">
        <v>286457984</v>
      </c>
      <c r="AN3711">
        <v>124624000</v>
      </c>
      <c r="AO3711">
        <v>35249000</v>
      </c>
      <c r="AP3711">
        <v>557342016</v>
      </c>
      <c r="AQ3711">
        <v>672340992</v>
      </c>
      <c r="AR3711">
        <v>425639008</v>
      </c>
      <c r="AS3711">
        <v>286457984</v>
      </c>
      <c r="AT3711">
        <v>2110</v>
      </c>
      <c r="AU3711">
        <v>0.71899999999999997</v>
      </c>
      <c r="AW3711">
        <v>8.0061999999999994E-2</v>
      </c>
      <c r="AX3711">
        <v>0.61234500000000003</v>
      </c>
      <c r="AY3711">
        <v>3.2541300000000002E-2</v>
      </c>
      <c r="AZ3711">
        <v>56491.5</v>
      </c>
    </row>
    <row r="3712" spans="1:52">
      <c r="A3712">
        <v>2004</v>
      </c>
      <c r="B3712">
        <v>223232</v>
      </c>
      <c r="C3712" t="s">
        <v>418</v>
      </c>
      <c r="D3712" t="s">
        <v>372</v>
      </c>
      <c r="E3712">
        <f t="shared" si="57"/>
        <v>1</v>
      </c>
      <c r="F3712">
        <f>IF(ISNA(VLOOKUP(B3712,criteria!$U$2:$U$174,1,0)),0,1)</f>
        <v>1</v>
      </c>
      <c r="G3712">
        <v>0.72584043235321061</v>
      </c>
      <c r="H3712">
        <v>0.35146390711761738</v>
      </c>
      <c r="I3712">
        <v>10917</v>
      </c>
      <c r="J3712">
        <v>7924</v>
      </c>
      <c r="K3712">
        <v>2774</v>
      </c>
      <c r="L3712">
        <v>11</v>
      </c>
      <c r="M3712">
        <v>2785</v>
      </c>
      <c r="N3712">
        <v>76798</v>
      </c>
      <c r="O3712" t="s">
        <v>275</v>
      </c>
      <c r="P3712" t="s">
        <v>50</v>
      </c>
      <c r="V3712">
        <v>253948000</v>
      </c>
      <c r="W3712">
        <v>180103008</v>
      </c>
      <c r="Z3712">
        <v>10768000</v>
      </c>
      <c r="AA3712">
        <v>12842000</v>
      </c>
      <c r="AB3712">
        <v>29483000</v>
      </c>
      <c r="AF3712">
        <v>370246016</v>
      </c>
      <c r="AG3712">
        <v>143968992</v>
      </c>
      <c r="AH3712">
        <v>7511000</v>
      </c>
      <c r="AI3712">
        <v>4025000</v>
      </c>
      <c r="AJ3712">
        <v>11536000</v>
      </c>
      <c r="AK3712">
        <v>30633000</v>
      </c>
      <c r="AL3712">
        <v>23220000</v>
      </c>
      <c r="AM3712">
        <v>304128000</v>
      </c>
      <c r="AN3712">
        <v>131883000</v>
      </c>
      <c r="AO3712">
        <v>37510000</v>
      </c>
      <c r="AP3712">
        <v>672340992</v>
      </c>
      <c r="AQ3712">
        <v>746137024</v>
      </c>
      <c r="AR3712">
        <v>370246016</v>
      </c>
      <c r="AS3712">
        <v>304128000</v>
      </c>
      <c r="AT3712">
        <v>1996</v>
      </c>
      <c r="AU3712">
        <v>0.72199999999999998</v>
      </c>
      <c r="AW3712">
        <v>7.3927999999999994E-2</v>
      </c>
      <c r="AX3712">
        <v>0.60842799999999997</v>
      </c>
      <c r="AY3712">
        <v>2.8339099999999999E-2</v>
      </c>
      <c r="AZ3712">
        <v>56016</v>
      </c>
    </row>
    <row r="3713" spans="1:52">
      <c r="A3713">
        <v>2005</v>
      </c>
      <c r="B3713">
        <v>223232</v>
      </c>
      <c r="C3713" t="s">
        <v>374</v>
      </c>
      <c r="D3713" t="s">
        <v>372</v>
      </c>
      <c r="E3713">
        <f t="shared" si="57"/>
        <v>1</v>
      </c>
      <c r="F3713">
        <f>IF(ISNA(VLOOKUP(B3713,criteria!$U$2:$U$174,1,0)),0,1)</f>
        <v>1</v>
      </c>
      <c r="G3713">
        <v>0.65676461091378757</v>
      </c>
      <c r="H3713">
        <v>0.31150442477876106</v>
      </c>
      <c r="I3713">
        <v>15485</v>
      </c>
      <c r="J3713">
        <v>10170</v>
      </c>
      <c r="K3713">
        <v>3161</v>
      </c>
      <c r="L3713">
        <v>7</v>
      </c>
      <c r="M3713">
        <v>3168</v>
      </c>
      <c r="N3713">
        <v>76798</v>
      </c>
      <c r="O3713" t="s">
        <v>275</v>
      </c>
      <c r="P3713" t="s">
        <v>50</v>
      </c>
      <c r="Q3713" t="s">
        <v>51</v>
      </c>
      <c r="V3713">
        <v>286798016</v>
      </c>
      <c r="W3713">
        <v>200448992</v>
      </c>
      <c r="Z3713">
        <v>10400000</v>
      </c>
      <c r="AA3713">
        <v>13809000</v>
      </c>
      <c r="AB3713">
        <v>38112000</v>
      </c>
      <c r="AF3713">
        <v>487475008</v>
      </c>
      <c r="AG3713">
        <v>148719008</v>
      </c>
      <c r="AH3713">
        <v>8111000</v>
      </c>
      <c r="AI3713">
        <v>4321000</v>
      </c>
      <c r="AJ3713">
        <v>12432000</v>
      </c>
      <c r="AK3713">
        <v>31992000</v>
      </c>
      <c r="AL3713">
        <v>24171000</v>
      </c>
      <c r="AM3713">
        <v>317203008</v>
      </c>
      <c r="AN3713">
        <v>128495000</v>
      </c>
      <c r="AO3713">
        <v>37005296</v>
      </c>
      <c r="AP3713">
        <v>746137024</v>
      </c>
      <c r="AQ3713">
        <v>870168000</v>
      </c>
      <c r="AR3713">
        <v>487475008</v>
      </c>
      <c r="AS3713">
        <v>317203008</v>
      </c>
      <c r="AT3713">
        <v>2093</v>
      </c>
      <c r="AU3713">
        <v>0.74199999999999999</v>
      </c>
      <c r="AW3713">
        <v>6.27138E-2</v>
      </c>
      <c r="AX3713">
        <v>0.60456100000000002</v>
      </c>
      <c r="AY3713">
        <v>2.44014E-2</v>
      </c>
      <c r="AZ3713">
        <v>56873</v>
      </c>
    </row>
    <row r="3714" spans="1:52">
      <c r="A3714">
        <v>2006</v>
      </c>
      <c r="B3714">
        <v>223232</v>
      </c>
      <c r="C3714" t="s">
        <v>374</v>
      </c>
      <c r="D3714" t="s">
        <v>372</v>
      </c>
      <c r="E3714">
        <f t="shared" ref="E3714:E3777" si="58">IF(M3714&gt;999,1,0)</f>
        <v>1</v>
      </c>
      <c r="F3714">
        <f>IF(ISNA(VLOOKUP(B3714,criteria!$U$2:$U$174,1,0)),0,1)</f>
        <v>1</v>
      </c>
      <c r="G3714">
        <v>0.42523255270415555</v>
      </c>
      <c r="H3714">
        <v>0.3059250302297461</v>
      </c>
      <c r="I3714">
        <v>21393</v>
      </c>
      <c r="J3714">
        <v>9097</v>
      </c>
      <c r="K3714">
        <v>2782</v>
      </c>
      <c r="L3714">
        <v>1</v>
      </c>
      <c r="M3714">
        <v>2783</v>
      </c>
      <c r="N3714">
        <v>76798</v>
      </c>
      <c r="O3714" t="s">
        <v>275</v>
      </c>
      <c r="P3714" t="s">
        <v>50</v>
      </c>
      <c r="Q3714" t="s">
        <v>51</v>
      </c>
      <c r="V3714">
        <v>313900000</v>
      </c>
      <c r="W3714">
        <v>219712992</v>
      </c>
      <c r="Z3714">
        <v>13158000</v>
      </c>
      <c r="AA3714">
        <v>13731000</v>
      </c>
      <c r="AB3714">
        <v>46306000</v>
      </c>
      <c r="AC3714">
        <v>10193000</v>
      </c>
      <c r="AF3714">
        <v>524681984</v>
      </c>
      <c r="AG3714">
        <v>160456992</v>
      </c>
      <c r="AH3714">
        <v>9616000</v>
      </c>
      <c r="AI3714">
        <v>5804000</v>
      </c>
      <c r="AJ3714">
        <v>15420000</v>
      </c>
      <c r="AK3714">
        <v>35369000</v>
      </c>
      <c r="AL3714">
        <v>59218000</v>
      </c>
      <c r="AM3714">
        <v>343324992</v>
      </c>
      <c r="AN3714">
        <v>130465000</v>
      </c>
      <c r="AO3714">
        <v>42270000</v>
      </c>
      <c r="AP3714">
        <v>870168000</v>
      </c>
      <c r="AQ3714">
        <v>1014044032</v>
      </c>
      <c r="AR3714">
        <v>524681984</v>
      </c>
      <c r="AS3714">
        <v>343324992</v>
      </c>
      <c r="AT3714">
        <v>2000</v>
      </c>
      <c r="AU3714">
        <v>0.71699999999999997</v>
      </c>
      <c r="AW3714">
        <v>6.9316299999999997E-2</v>
      </c>
      <c r="AX3714">
        <v>0.61130799999999996</v>
      </c>
      <c r="AY3714">
        <v>2.8625500000000002E-2</v>
      </c>
      <c r="AZ3714">
        <v>61065</v>
      </c>
    </row>
    <row r="3715" spans="1:52">
      <c r="A3715">
        <v>2007</v>
      </c>
      <c r="B3715">
        <v>223232</v>
      </c>
      <c r="C3715" t="s">
        <v>374</v>
      </c>
      <c r="D3715" t="s">
        <v>372</v>
      </c>
      <c r="E3715">
        <f t="shared" si="58"/>
        <v>1</v>
      </c>
      <c r="F3715">
        <f>IF(ISNA(VLOOKUP(B3715,criteria!$U$2:$U$174,1,0)),0,1)</f>
        <v>1</v>
      </c>
      <c r="G3715">
        <v>0.44006939729953987</v>
      </c>
      <c r="H3715">
        <v>0.23414466918066507</v>
      </c>
      <c r="I3715">
        <v>26514</v>
      </c>
      <c r="J3715">
        <v>11668</v>
      </c>
      <c r="K3715">
        <v>2729</v>
      </c>
      <c r="L3715">
        <v>3</v>
      </c>
      <c r="M3715">
        <v>2732</v>
      </c>
      <c r="N3715">
        <v>76798</v>
      </c>
      <c r="O3715" t="s">
        <v>275</v>
      </c>
      <c r="P3715" t="s">
        <v>50</v>
      </c>
      <c r="Q3715" t="s">
        <v>51</v>
      </c>
      <c r="V3715">
        <v>342097984</v>
      </c>
      <c r="W3715">
        <v>222736000</v>
      </c>
      <c r="Y3715">
        <v>249000</v>
      </c>
      <c r="Z3715">
        <v>10254000</v>
      </c>
      <c r="AA3715">
        <v>14333000</v>
      </c>
      <c r="AB3715">
        <v>40145000</v>
      </c>
      <c r="AC3715">
        <v>9781000</v>
      </c>
      <c r="AF3715">
        <v>433099008</v>
      </c>
      <c r="AG3715">
        <v>176204000</v>
      </c>
      <c r="AH3715">
        <v>11200000</v>
      </c>
      <c r="AI3715">
        <v>4183000</v>
      </c>
      <c r="AJ3715">
        <v>15383000</v>
      </c>
      <c r="AK3715">
        <v>37966000</v>
      </c>
      <c r="AL3715">
        <v>66777000</v>
      </c>
      <c r="AM3715">
        <v>378168000</v>
      </c>
      <c r="AN3715">
        <v>143747008</v>
      </c>
      <c r="AO3715">
        <v>45634000</v>
      </c>
      <c r="AP3715">
        <v>1014044032</v>
      </c>
      <c r="AQ3715">
        <v>1068934016</v>
      </c>
      <c r="AR3715">
        <v>433099008</v>
      </c>
      <c r="AS3715">
        <v>378168000</v>
      </c>
      <c r="AT3715">
        <v>1892</v>
      </c>
      <c r="AU3715">
        <v>0.72699999999999998</v>
      </c>
      <c r="AW3715">
        <v>7.2001999999999997E-2</v>
      </c>
      <c r="AX3715">
        <v>0.61665800000000004</v>
      </c>
      <c r="AY3715">
        <v>3.1108899999999998E-2</v>
      </c>
      <c r="AZ3715">
        <v>65444.5</v>
      </c>
    </row>
    <row r="3716" spans="1:52">
      <c r="A3716">
        <v>2008</v>
      </c>
      <c r="B3716">
        <v>223232</v>
      </c>
      <c r="C3716" t="s">
        <v>374</v>
      </c>
      <c r="D3716" t="s">
        <v>372</v>
      </c>
      <c r="E3716">
        <f t="shared" si="58"/>
        <v>1</v>
      </c>
      <c r="F3716">
        <f>IF(ISNA(VLOOKUP(B3716,criteria!$U$2:$U$174,1,0)),0,1)</f>
        <v>1</v>
      </c>
      <c r="G3716">
        <v>0.51354848829457667</v>
      </c>
      <c r="H3716">
        <v>0.2342700061087355</v>
      </c>
      <c r="I3716">
        <v>25501</v>
      </c>
      <c r="J3716">
        <v>13096</v>
      </c>
      <c r="K3716">
        <v>3062</v>
      </c>
      <c r="L3716">
        <v>6</v>
      </c>
      <c r="M3716">
        <v>3068</v>
      </c>
      <c r="N3716">
        <v>76798</v>
      </c>
      <c r="O3716" t="s">
        <v>275</v>
      </c>
      <c r="P3716" t="s">
        <v>50</v>
      </c>
      <c r="Q3716" t="s">
        <v>51</v>
      </c>
      <c r="V3716">
        <v>373028000</v>
      </c>
      <c r="W3716">
        <v>240799008</v>
      </c>
      <c r="Y3716">
        <v>159000</v>
      </c>
      <c r="Z3716">
        <v>11631000</v>
      </c>
      <c r="AA3716">
        <v>13870000</v>
      </c>
      <c r="AB3716">
        <v>43079000</v>
      </c>
      <c r="AC3716">
        <v>9433000</v>
      </c>
      <c r="AF3716">
        <v>213030000</v>
      </c>
      <c r="AG3716">
        <v>187876992</v>
      </c>
      <c r="AH3716">
        <v>11507000</v>
      </c>
      <c r="AI3716">
        <v>4391000</v>
      </c>
      <c r="AJ3716">
        <v>15898000</v>
      </c>
      <c r="AK3716">
        <v>41178000</v>
      </c>
      <c r="AL3716">
        <v>74667000</v>
      </c>
      <c r="AM3716">
        <v>410670016</v>
      </c>
      <c r="AN3716">
        <v>155098144</v>
      </c>
      <c r="AO3716">
        <v>51596112</v>
      </c>
      <c r="AP3716">
        <v>1068934016</v>
      </c>
      <c r="AQ3716">
        <v>880255488</v>
      </c>
      <c r="AR3716">
        <v>213030000</v>
      </c>
      <c r="AS3716">
        <v>410670016</v>
      </c>
      <c r="AT3716">
        <v>1874</v>
      </c>
      <c r="AU3716">
        <v>0.70299999999999996</v>
      </c>
      <c r="AW3716">
        <v>6.4899499999999999E-2</v>
      </c>
      <c r="AX3716">
        <v>0.60329100000000002</v>
      </c>
      <c r="AY3716">
        <v>2.3994499999999998E-2</v>
      </c>
      <c r="AZ3716">
        <v>65197</v>
      </c>
    </row>
    <row r="3717" spans="1:52">
      <c r="A3717">
        <v>2009</v>
      </c>
      <c r="B3717">
        <v>223232</v>
      </c>
      <c r="C3717" t="s">
        <v>374</v>
      </c>
      <c r="D3717" t="s">
        <v>372</v>
      </c>
      <c r="E3717">
        <f t="shared" si="58"/>
        <v>1</v>
      </c>
      <c r="F3717">
        <f>IF(ISNA(VLOOKUP(B3717,criteria!$U$2:$U$174,1,0)),0,1)</f>
        <v>1</v>
      </c>
      <c r="G3717">
        <v>0.49933206106870232</v>
      </c>
      <c r="H3717">
        <v>0.19733741002611632</v>
      </c>
      <c r="I3717">
        <v>31440</v>
      </c>
      <c r="J3717">
        <v>15699</v>
      </c>
      <c r="K3717">
        <v>3098</v>
      </c>
      <c r="L3717">
        <v>0</v>
      </c>
      <c r="M3717">
        <v>3098</v>
      </c>
      <c r="N3717">
        <v>76798</v>
      </c>
      <c r="O3717" t="s">
        <v>275</v>
      </c>
      <c r="P3717" t="s">
        <v>50</v>
      </c>
      <c r="Q3717" t="s">
        <v>51</v>
      </c>
      <c r="R3717">
        <v>-97.118499999999997</v>
      </c>
      <c r="S3717">
        <v>31.545400000000001</v>
      </c>
      <c r="V3717">
        <v>399351008</v>
      </c>
      <c r="W3717">
        <v>249336992</v>
      </c>
      <c r="Y3717">
        <v>28000</v>
      </c>
      <c r="Z3717">
        <v>10692000</v>
      </c>
      <c r="AA3717">
        <v>13455000</v>
      </c>
      <c r="AB3717">
        <v>34071000</v>
      </c>
      <c r="AC3717">
        <v>24340000</v>
      </c>
      <c r="AF3717">
        <v>416308000</v>
      </c>
      <c r="AG3717">
        <v>194018000</v>
      </c>
      <c r="AH3717">
        <v>10518000</v>
      </c>
      <c r="AI3717">
        <v>4625000</v>
      </c>
      <c r="AJ3717">
        <v>15143000</v>
      </c>
      <c r="AK3717">
        <v>42263000</v>
      </c>
      <c r="AL3717">
        <v>79501000</v>
      </c>
      <c r="AM3717">
        <v>421836992</v>
      </c>
      <c r="AN3717">
        <v>167786864</v>
      </c>
      <c r="AO3717">
        <v>55102392</v>
      </c>
      <c r="AP3717">
        <v>880255488</v>
      </c>
      <c r="AQ3717">
        <v>871965952</v>
      </c>
      <c r="AR3717">
        <v>416308000</v>
      </c>
      <c r="AS3717">
        <v>421836992</v>
      </c>
      <c r="AT3717">
        <v>1972</v>
      </c>
      <c r="AU3717">
        <v>0.71099999999999997</v>
      </c>
      <c r="AW3717">
        <v>6.7084599999999994E-2</v>
      </c>
      <c r="AX3717">
        <v>0.59164099999999997</v>
      </c>
      <c r="AY3717">
        <v>2.3615500000000001E-2</v>
      </c>
      <c r="AZ3717">
        <v>64034</v>
      </c>
    </row>
    <row r="3718" spans="1:52">
      <c r="A3718">
        <v>2010</v>
      </c>
      <c r="B3718">
        <v>223232</v>
      </c>
      <c r="C3718" t="s">
        <v>374</v>
      </c>
      <c r="D3718" t="s">
        <v>372</v>
      </c>
      <c r="E3718">
        <f t="shared" si="58"/>
        <v>1</v>
      </c>
      <c r="F3718">
        <f>IF(ISNA(VLOOKUP(B3718,criteria!$U$2:$U$174,1,0)),0,1)</f>
        <v>1</v>
      </c>
      <c r="G3718">
        <v>0.47781519988285254</v>
      </c>
      <c r="H3718">
        <v>0.19975482684646031</v>
      </c>
      <c r="I3718">
        <v>34145</v>
      </c>
      <c r="J3718">
        <v>16315</v>
      </c>
      <c r="K3718">
        <v>3257</v>
      </c>
      <c r="L3718">
        <v>2</v>
      </c>
      <c r="M3718">
        <v>3259</v>
      </c>
      <c r="N3718">
        <v>76798</v>
      </c>
      <c r="O3718" t="s">
        <v>275</v>
      </c>
      <c r="P3718" t="s">
        <v>50</v>
      </c>
      <c r="Q3718" t="s">
        <v>51</v>
      </c>
      <c r="R3718">
        <v>-97.118399999999994</v>
      </c>
      <c r="S3718">
        <v>31.545400000000001</v>
      </c>
      <c r="V3718">
        <v>432089984</v>
      </c>
      <c r="W3718">
        <v>261587008</v>
      </c>
      <c r="Y3718">
        <v>2422000</v>
      </c>
      <c r="Z3718">
        <v>10793000</v>
      </c>
      <c r="AA3718">
        <v>15818000</v>
      </c>
      <c r="AB3718">
        <v>39551000</v>
      </c>
      <c r="AC3718">
        <v>28319000</v>
      </c>
      <c r="AF3718">
        <v>589139008</v>
      </c>
      <c r="AG3718">
        <v>204940000</v>
      </c>
      <c r="AH3718">
        <v>11574000</v>
      </c>
      <c r="AI3718">
        <v>3397000</v>
      </c>
      <c r="AJ3718">
        <v>14971000</v>
      </c>
      <c r="AK3718">
        <v>43812000</v>
      </c>
      <c r="AL3718">
        <v>87566000</v>
      </c>
      <c r="AM3718">
        <v>446499008</v>
      </c>
      <c r="AN3718">
        <v>176606112</v>
      </c>
      <c r="AO3718">
        <v>59048344</v>
      </c>
      <c r="AP3718">
        <v>871965952</v>
      </c>
      <c r="AQ3718">
        <v>1003929152</v>
      </c>
      <c r="AR3718">
        <v>589139008</v>
      </c>
      <c r="AS3718">
        <v>446499008</v>
      </c>
      <c r="AT3718">
        <v>2263</v>
      </c>
      <c r="AU3718">
        <v>0.71699999999999997</v>
      </c>
      <c r="AW3718">
        <v>6.5289299999999995E-2</v>
      </c>
      <c r="AX3718">
        <v>0.58843000000000001</v>
      </c>
      <c r="AY3718">
        <v>2.29339E-2</v>
      </c>
      <c r="AZ3718">
        <v>64072</v>
      </c>
    </row>
    <row r="3719" spans="1:52">
      <c r="A3719">
        <v>2011</v>
      </c>
      <c r="B3719">
        <v>223232</v>
      </c>
      <c r="C3719" t="s">
        <v>374</v>
      </c>
      <c r="D3719" t="s">
        <v>372</v>
      </c>
      <c r="E3719">
        <f t="shared" si="58"/>
        <v>1</v>
      </c>
      <c r="F3719">
        <f>IF(ISNA(VLOOKUP(B3719,criteria!$U$2:$U$174,1,0)),0,1)</f>
        <v>1</v>
      </c>
      <c r="G3719">
        <v>0.39658624229979467</v>
      </c>
      <c r="H3719">
        <v>0.19629797424114945</v>
      </c>
      <c r="I3719">
        <v>38960</v>
      </c>
      <c r="J3719">
        <v>15451</v>
      </c>
      <c r="K3719">
        <v>3033</v>
      </c>
      <c r="L3719">
        <v>0</v>
      </c>
      <c r="M3719">
        <v>3033</v>
      </c>
      <c r="N3719">
        <v>76798</v>
      </c>
      <c r="O3719" t="s">
        <v>275</v>
      </c>
      <c r="P3719" t="s">
        <v>50</v>
      </c>
      <c r="Q3719" t="s">
        <v>51</v>
      </c>
      <c r="R3719">
        <v>-97.119399999999999</v>
      </c>
      <c r="S3719">
        <v>31.545999999999999</v>
      </c>
      <c r="T3719">
        <v>6.9000000000000006E-2</v>
      </c>
      <c r="U3719">
        <v>2248</v>
      </c>
      <c r="V3719">
        <v>463484000</v>
      </c>
      <c r="W3719">
        <v>278720992</v>
      </c>
      <c r="Y3719">
        <v>3728000</v>
      </c>
      <c r="Z3719">
        <v>8386000</v>
      </c>
      <c r="AA3719">
        <v>14072000</v>
      </c>
      <c r="AB3719">
        <v>102108000</v>
      </c>
      <c r="AC3719">
        <v>28267000</v>
      </c>
      <c r="AF3719">
        <v>476083008</v>
      </c>
      <c r="AG3719">
        <v>209564992</v>
      </c>
      <c r="AH3719">
        <v>11395000</v>
      </c>
      <c r="AI3719">
        <v>3090000</v>
      </c>
      <c r="AJ3719">
        <v>14485000</v>
      </c>
      <c r="AK3719">
        <v>48520000</v>
      </c>
      <c r="AL3719">
        <v>96634000</v>
      </c>
      <c r="AM3719">
        <v>473174016</v>
      </c>
      <c r="AN3719">
        <v>188663440</v>
      </c>
      <c r="AO3719">
        <v>64084656</v>
      </c>
      <c r="AP3719">
        <v>1003929152</v>
      </c>
      <c r="AQ3719">
        <v>964161024</v>
      </c>
      <c r="AR3719">
        <v>476083008</v>
      </c>
      <c r="AS3719">
        <v>473174016</v>
      </c>
      <c r="AT3719">
        <v>2071</v>
      </c>
      <c r="AU3719">
        <v>0.746</v>
      </c>
      <c r="AW3719">
        <v>6.8449899999999994E-2</v>
      </c>
      <c r="AX3719">
        <v>0.59456600000000004</v>
      </c>
      <c r="AY3719">
        <v>2.3378300000000001E-2</v>
      </c>
      <c r="AZ3719">
        <v>67620.5</v>
      </c>
    </row>
    <row r="3720" spans="1:52">
      <c r="A3720">
        <v>2012</v>
      </c>
      <c r="B3720">
        <v>223232</v>
      </c>
      <c r="C3720" t="s">
        <v>374</v>
      </c>
      <c r="D3720" t="s">
        <v>372</v>
      </c>
      <c r="E3720">
        <f t="shared" si="58"/>
        <v>1</v>
      </c>
      <c r="F3720">
        <f>IF(ISNA(VLOOKUP(B3720,criteria!$U$2:$U$174,1,0)),0,1)</f>
        <v>1</v>
      </c>
      <c r="G3720">
        <v>0.60654736236883711</v>
      </c>
      <c r="H3720">
        <v>0.19278393269743468</v>
      </c>
      <c r="I3720">
        <v>27828</v>
      </c>
      <c r="J3720">
        <v>16879</v>
      </c>
      <c r="K3720">
        <v>3253</v>
      </c>
      <c r="L3720">
        <v>1</v>
      </c>
      <c r="M3720">
        <v>3254</v>
      </c>
      <c r="N3720">
        <v>76798</v>
      </c>
      <c r="O3720" t="s">
        <v>275</v>
      </c>
      <c r="P3720" t="s">
        <v>50</v>
      </c>
      <c r="Q3720" t="s">
        <v>51</v>
      </c>
      <c r="R3720">
        <v>-97.119399999999999</v>
      </c>
      <c r="S3720">
        <v>31.545999999999999</v>
      </c>
      <c r="T3720">
        <v>6.5000000000000002E-2</v>
      </c>
      <c r="U3720">
        <v>2597</v>
      </c>
      <c r="V3720">
        <v>502326016</v>
      </c>
      <c r="W3720">
        <v>298091008</v>
      </c>
      <c r="Y3720">
        <v>8006000</v>
      </c>
      <c r="Z3720">
        <v>9502000</v>
      </c>
      <c r="AA3720">
        <v>18525000</v>
      </c>
      <c r="AB3720">
        <v>24095000</v>
      </c>
      <c r="AC3720">
        <v>153022000</v>
      </c>
      <c r="AF3720">
        <v>703852992</v>
      </c>
      <c r="AG3720">
        <v>219335008</v>
      </c>
      <c r="AH3720">
        <v>15081000</v>
      </c>
      <c r="AI3720">
        <v>4970000</v>
      </c>
      <c r="AJ3720">
        <v>20051000</v>
      </c>
      <c r="AK3720">
        <v>50618000</v>
      </c>
      <c r="AL3720">
        <v>106017000</v>
      </c>
      <c r="AM3720">
        <v>500159008</v>
      </c>
      <c r="AN3720">
        <v>196241360</v>
      </c>
      <c r="AO3720">
        <v>66549488</v>
      </c>
      <c r="AP3720">
        <v>964161024</v>
      </c>
      <c r="AQ3720">
        <v>1061156608</v>
      </c>
      <c r="AR3720">
        <v>703852992</v>
      </c>
      <c r="AS3720">
        <v>500159008</v>
      </c>
      <c r="AT3720">
        <v>2033</v>
      </c>
      <c r="AU3720">
        <v>0.747</v>
      </c>
      <c r="AW3720">
        <v>6.9689299999999996E-2</v>
      </c>
      <c r="AX3720">
        <v>0.61104099999999995</v>
      </c>
      <c r="AY3720">
        <v>2.4139399999999998E-2</v>
      </c>
      <c r="AZ3720">
        <v>71564.5</v>
      </c>
    </row>
    <row r="3721" spans="1:52">
      <c r="A3721">
        <v>2013</v>
      </c>
      <c r="B3721">
        <v>223232</v>
      </c>
      <c r="C3721" t="s">
        <v>374</v>
      </c>
      <c r="D3721" t="s">
        <v>372</v>
      </c>
      <c r="E3721">
        <f t="shared" si="58"/>
        <v>1</v>
      </c>
      <c r="F3721">
        <f>IF(ISNA(VLOOKUP(B3721,criteria!$U$2:$U$174,1,0)),0,1)</f>
        <v>1</v>
      </c>
      <c r="G3721">
        <v>0.5746863140620192</v>
      </c>
      <c r="H3721">
        <v>0.18977928490689511</v>
      </c>
      <c r="I3721">
        <v>29249</v>
      </c>
      <c r="J3721">
        <v>16809</v>
      </c>
      <c r="K3721">
        <v>3189</v>
      </c>
      <c r="L3721">
        <v>1</v>
      </c>
      <c r="M3721">
        <v>3190</v>
      </c>
      <c r="N3721">
        <v>76798</v>
      </c>
      <c r="O3721" t="s">
        <v>275</v>
      </c>
      <c r="P3721" t="s">
        <v>50</v>
      </c>
      <c r="Q3721" t="s">
        <v>51</v>
      </c>
      <c r="R3721">
        <v>-97.119399999999999</v>
      </c>
      <c r="S3721">
        <v>31.545999999999999</v>
      </c>
      <c r="T3721">
        <v>4.8000000000000001E-2</v>
      </c>
      <c r="U3721">
        <v>2615</v>
      </c>
      <c r="V3721">
        <v>545798976</v>
      </c>
      <c r="W3721">
        <v>323664000</v>
      </c>
      <c r="Y3721">
        <v>3006000</v>
      </c>
      <c r="Z3721">
        <v>10005000</v>
      </c>
      <c r="AA3721">
        <v>14894000</v>
      </c>
      <c r="AB3721">
        <v>83336000</v>
      </c>
      <c r="AC3721">
        <v>43636000</v>
      </c>
      <c r="AF3721">
        <v>673395008</v>
      </c>
      <c r="AG3721">
        <v>225332992</v>
      </c>
      <c r="AH3721">
        <v>20143000</v>
      </c>
      <c r="AI3721">
        <v>7110000</v>
      </c>
      <c r="AJ3721">
        <v>27253000</v>
      </c>
      <c r="AK3721">
        <v>50876000</v>
      </c>
      <c r="AL3721">
        <v>115544000</v>
      </c>
      <c r="AM3721">
        <v>547390976</v>
      </c>
      <c r="AN3721">
        <v>211876032</v>
      </c>
      <c r="AO3721">
        <v>64896180</v>
      </c>
      <c r="AP3721">
        <v>1061156608</v>
      </c>
      <c r="AQ3721">
        <v>1151200256</v>
      </c>
      <c r="AR3721">
        <v>673395008</v>
      </c>
      <c r="AS3721">
        <v>547390976</v>
      </c>
      <c r="AT3721">
        <v>2205</v>
      </c>
      <c r="AU3721">
        <v>0.72199999999999998</v>
      </c>
      <c r="AW3721">
        <v>7.1277900000000005E-2</v>
      </c>
      <c r="AX3721">
        <v>0.60839299999999996</v>
      </c>
      <c r="AY3721">
        <v>2.2564299999999999E-2</v>
      </c>
      <c r="AZ3721">
        <v>71289.5</v>
      </c>
    </row>
    <row r="3722" spans="1:52">
      <c r="A3722">
        <v>2014</v>
      </c>
      <c r="B3722">
        <v>223232</v>
      </c>
      <c r="C3722" t="s">
        <v>374</v>
      </c>
      <c r="D3722" t="s">
        <v>372</v>
      </c>
      <c r="E3722">
        <f t="shared" si="58"/>
        <v>1</v>
      </c>
      <c r="F3722">
        <f>IF(ISNA(VLOOKUP(B3722,criteria!$U$2:$U$174,1,0)),0,1)</f>
        <v>1</v>
      </c>
      <c r="G3722">
        <v>0.55360198241784175</v>
      </c>
      <c r="H3722">
        <v>0.19316849621656187</v>
      </c>
      <c r="I3722">
        <v>33898</v>
      </c>
      <c r="J3722">
        <v>18766</v>
      </c>
      <c r="K3722">
        <v>3622</v>
      </c>
      <c r="L3722">
        <v>3</v>
      </c>
      <c r="M3722">
        <v>3625</v>
      </c>
      <c r="N3722">
        <v>76798</v>
      </c>
      <c r="O3722" t="s">
        <v>275</v>
      </c>
      <c r="P3722" t="s">
        <v>50</v>
      </c>
      <c r="Q3722" t="s">
        <v>51</v>
      </c>
      <c r="R3722">
        <v>-97.119399999999999</v>
      </c>
      <c r="S3722">
        <v>31.545999999999999</v>
      </c>
      <c r="T3722">
        <v>3.9E-2</v>
      </c>
      <c r="U3722">
        <v>2660</v>
      </c>
      <c r="V3722">
        <v>604593024</v>
      </c>
      <c r="W3722">
        <v>359840992</v>
      </c>
      <c r="Y3722">
        <v>3006000</v>
      </c>
      <c r="Z3722">
        <v>10075000</v>
      </c>
      <c r="AA3722">
        <v>14932000</v>
      </c>
      <c r="AB3722">
        <v>94236000</v>
      </c>
      <c r="AC3722">
        <v>47841000</v>
      </c>
      <c r="AF3722">
        <v>626641984</v>
      </c>
      <c r="AG3722">
        <v>232219008</v>
      </c>
      <c r="AH3722">
        <v>24042000</v>
      </c>
      <c r="AI3722">
        <v>9173000</v>
      </c>
      <c r="AJ3722">
        <v>33215000</v>
      </c>
      <c r="AK3722">
        <v>50843000</v>
      </c>
      <c r="AL3722">
        <v>134776992</v>
      </c>
      <c r="AM3722">
        <v>558654016</v>
      </c>
      <c r="AN3722">
        <v>225580656</v>
      </c>
      <c r="AO3722">
        <v>68050344</v>
      </c>
      <c r="AP3722">
        <v>1151201024</v>
      </c>
      <c r="AQ3722">
        <v>1165549952</v>
      </c>
      <c r="AR3722">
        <v>626641984</v>
      </c>
      <c r="AS3722">
        <v>558654016</v>
      </c>
      <c r="AT3722">
        <v>2181</v>
      </c>
      <c r="AU3722">
        <v>0.70399999999999996</v>
      </c>
      <c r="AW3722">
        <v>6.6080200000000006E-2</v>
      </c>
      <c r="AX3722">
        <v>0.599657</v>
      </c>
      <c r="AY3722">
        <v>2.1025499999999999E-2</v>
      </c>
      <c r="AZ3722">
        <v>73926</v>
      </c>
    </row>
    <row r="3723" spans="1:52">
      <c r="A3723">
        <v>2015</v>
      </c>
      <c r="B3723">
        <v>223232</v>
      </c>
      <c r="C3723" t="s">
        <v>374</v>
      </c>
      <c r="D3723" t="s">
        <v>372</v>
      </c>
      <c r="E3723">
        <f t="shared" si="58"/>
        <v>1</v>
      </c>
      <c r="F3723">
        <f>IF(ISNA(VLOOKUP(B3723,criteria!$U$2:$U$174,1,0)),0,1)</f>
        <v>1</v>
      </c>
      <c r="G3723">
        <v>0.43667537963654468</v>
      </c>
      <c r="H3723">
        <v>0.24185847644837169</v>
      </c>
      <c r="I3723">
        <v>32136</v>
      </c>
      <c r="J3723">
        <v>14033</v>
      </c>
      <c r="K3723">
        <v>3393</v>
      </c>
      <c r="L3723">
        <v>1</v>
      </c>
      <c r="M3723">
        <v>3394</v>
      </c>
      <c r="N3723">
        <v>76798</v>
      </c>
      <c r="O3723" t="s">
        <v>275</v>
      </c>
      <c r="P3723" t="s">
        <v>50</v>
      </c>
      <c r="Q3723" t="s">
        <v>51</v>
      </c>
      <c r="R3723">
        <v>-97.119399999999999</v>
      </c>
      <c r="S3723">
        <v>31.545999999999999</v>
      </c>
      <c r="T3723">
        <v>4.1000000000000002E-2</v>
      </c>
      <c r="U3723">
        <v>2794</v>
      </c>
      <c r="V3723">
        <v>654294016</v>
      </c>
      <c r="W3723">
        <v>387425984</v>
      </c>
      <c r="Y3723">
        <v>3006000</v>
      </c>
      <c r="Z3723">
        <v>11433000</v>
      </c>
      <c r="AA3723">
        <v>15009000</v>
      </c>
      <c r="AB3723">
        <v>79988000</v>
      </c>
      <c r="AC3723">
        <v>52275000</v>
      </c>
      <c r="AF3723">
        <v>608622976</v>
      </c>
      <c r="AG3723">
        <v>252719008</v>
      </c>
      <c r="AH3723">
        <v>26837000</v>
      </c>
      <c r="AI3723">
        <v>10494000</v>
      </c>
      <c r="AJ3723">
        <v>37331000</v>
      </c>
      <c r="AK3723">
        <v>53589000</v>
      </c>
      <c r="AL3723">
        <v>148456992</v>
      </c>
      <c r="AM3723">
        <v>636417024</v>
      </c>
      <c r="AN3723">
        <v>256249296</v>
      </c>
      <c r="AO3723">
        <v>76018600</v>
      </c>
      <c r="AP3723">
        <v>1165549952</v>
      </c>
      <c r="AQ3723">
        <v>1153534976</v>
      </c>
      <c r="AR3723">
        <v>608622976</v>
      </c>
      <c r="AS3723">
        <v>636417024</v>
      </c>
      <c r="AT3723">
        <v>2409</v>
      </c>
      <c r="AU3723">
        <v>0.74</v>
      </c>
      <c r="AW3723">
        <v>5.75489E-2</v>
      </c>
      <c r="AX3723">
        <v>0.59832200000000002</v>
      </c>
      <c r="AY3723">
        <v>1.7474400000000001E-2</v>
      </c>
      <c r="AZ3723">
        <v>79768</v>
      </c>
    </row>
    <row r="3724" spans="1:52">
      <c r="A3724">
        <v>2016</v>
      </c>
      <c r="B3724">
        <v>223232</v>
      </c>
      <c r="C3724" t="s">
        <v>374</v>
      </c>
      <c r="D3724" t="s">
        <v>372</v>
      </c>
      <c r="E3724">
        <f t="shared" si="58"/>
        <v>1</v>
      </c>
      <c r="F3724">
        <f>IF(ISNA(VLOOKUP(B3724,criteria!$U$2:$U$174,1,0)),0,1)</f>
        <v>1</v>
      </c>
      <c r="G3724">
        <v>0.39721676867998612</v>
      </c>
      <c r="H3724">
        <v>0.25461549643843584</v>
      </c>
      <c r="I3724">
        <v>34636</v>
      </c>
      <c r="J3724">
        <v>13758</v>
      </c>
      <c r="K3724">
        <v>3496</v>
      </c>
      <c r="L3724">
        <v>7</v>
      </c>
      <c r="M3724">
        <v>3503</v>
      </c>
      <c r="N3724">
        <v>76798</v>
      </c>
      <c r="O3724" t="s">
        <v>275</v>
      </c>
      <c r="P3724" t="s">
        <v>50</v>
      </c>
      <c r="Q3724" t="s">
        <v>51</v>
      </c>
      <c r="R3724">
        <v>-97.119399999999999</v>
      </c>
      <c r="S3724">
        <v>31.545999999999999</v>
      </c>
      <c r="T3724">
        <v>3.2000000000000001E-2</v>
      </c>
      <c r="U3724">
        <v>2972</v>
      </c>
      <c r="V3724">
        <v>688693376</v>
      </c>
      <c r="W3724">
        <v>404648992</v>
      </c>
      <c r="Y3724">
        <v>3006000</v>
      </c>
      <c r="Z3724">
        <v>10239000</v>
      </c>
      <c r="AA3724">
        <v>15114000</v>
      </c>
      <c r="AB3724">
        <v>64876000</v>
      </c>
      <c r="AC3724">
        <v>58897000</v>
      </c>
      <c r="AF3724">
        <v>754193984</v>
      </c>
      <c r="AG3724">
        <v>266172992</v>
      </c>
      <c r="AH3724">
        <v>29030000</v>
      </c>
      <c r="AI3724">
        <v>9227000</v>
      </c>
      <c r="AJ3724">
        <v>38257000</v>
      </c>
      <c r="AK3724">
        <v>55452000</v>
      </c>
      <c r="AL3724">
        <v>160230000</v>
      </c>
      <c r="AM3724">
        <v>660163968</v>
      </c>
      <c r="AN3724">
        <v>264550112</v>
      </c>
      <c r="AO3724">
        <v>78426064</v>
      </c>
      <c r="AP3724">
        <v>1153534976</v>
      </c>
      <c r="AQ3724">
        <v>1231712000</v>
      </c>
      <c r="AR3724">
        <v>754193984</v>
      </c>
      <c r="AS3724">
        <v>660163968</v>
      </c>
      <c r="AT3724">
        <v>2323</v>
      </c>
      <c r="AU3724">
        <v>0.76600000000000001</v>
      </c>
      <c r="AW3724">
        <v>5.7813700000000003E-2</v>
      </c>
      <c r="AX3724">
        <v>0.603383</v>
      </c>
      <c r="AY3724">
        <v>1.4895200000000001E-2</v>
      </c>
      <c r="AZ3724">
        <v>80000</v>
      </c>
    </row>
    <row r="3725" spans="1:52">
      <c r="A3725">
        <v>2017</v>
      </c>
      <c r="B3725">
        <v>223232</v>
      </c>
      <c r="C3725" t="s">
        <v>374</v>
      </c>
      <c r="D3725" t="s">
        <v>372</v>
      </c>
      <c r="E3725">
        <f t="shared" si="58"/>
        <v>1</v>
      </c>
      <c r="F3725">
        <f>IF(ISNA(VLOOKUP(B3725,criteria!$U$2:$U$174,1,0)),0,1)</f>
        <v>1</v>
      </c>
      <c r="G3725">
        <v>0.38945069169161073</v>
      </c>
      <c r="H3725">
        <v>0.22988505747126436</v>
      </c>
      <c r="I3725">
        <v>37083</v>
      </c>
      <c r="J3725">
        <v>14442</v>
      </c>
      <c r="K3725">
        <v>3316</v>
      </c>
      <c r="L3725">
        <v>4</v>
      </c>
      <c r="M3725">
        <v>3320</v>
      </c>
      <c r="N3725">
        <v>76798</v>
      </c>
      <c r="O3725" t="s">
        <v>275</v>
      </c>
      <c r="P3725" t="s">
        <v>50</v>
      </c>
      <c r="Q3725" t="s">
        <v>51</v>
      </c>
      <c r="R3725">
        <v>-97.117599999999996</v>
      </c>
      <c r="S3725">
        <v>31.548999999999999</v>
      </c>
      <c r="T3725">
        <v>3.7999999999999999E-2</v>
      </c>
      <c r="U3725">
        <v>2892</v>
      </c>
      <c r="V3725">
        <v>720217792</v>
      </c>
      <c r="W3725">
        <v>409902016</v>
      </c>
      <c r="Y3725">
        <v>3006000</v>
      </c>
      <c r="Z3725">
        <v>10380000</v>
      </c>
      <c r="AA3725">
        <v>14238000</v>
      </c>
      <c r="AB3725">
        <v>57508000</v>
      </c>
      <c r="AC3725">
        <v>53650000</v>
      </c>
      <c r="AF3725">
        <v>757123008</v>
      </c>
      <c r="AG3725">
        <v>277550016</v>
      </c>
      <c r="AH3725">
        <v>32829000</v>
      </c>
      <c r="AI3725">
        <v>9223000</v>
      </c>
      <c r="AJ3725">
        <v>42052000</v>
      </c>
      <c r="AK3725">
        <v>56933000</v>
      </c>
      <c r="AL3725">
        <v>160179008</v>
      </c>
      <c r="AM3725">
        <v>664756992</v>
      </c>
      <c r="AN3725">
        <v>270062016</v>
      </c>
      <c r="AO3725">
        <v>79380000</v>
      </c>
      <c r="AP3725">
        <v>1231712000</v>
      </c>
      <c r="AQ3725">
        <v>1310781056</v>
      </c>
      <c r="AR3725">
        <v>757123008</v>
      </c>
      <c r="AS3725">
        <v>664756992</v>
      </c>
    </row>
    <row r="3726" spans="1:52">
      <c r="A3726">
        <v>1990</v>
      </c>
      <c r="B3726">
        <v>224147</v>
      </c>
      <c r="C3726" t="s">
        <v>438</v>
      </c>
      <c r="D3726" t="s">
        <v>372</v>
      </c>
      <c r="E3726">
        <f t="shared" si="58"/>
        <v>0</v>
      </c>
      <c r="F3726">
        <f>IF(ISNA(VLOOKUP(B3726,criteria!$U$2:$U$174,1,0)),0,1)</f>
        <v>1</v>
      </c>
      <c r="G3726" t="s">
        <v>636</v>
      </c>
      <c r="H3726" t="s">
        <v>636</v>
      </c>
      <c r="N3726">
        <v>78412</v>
      </c>
      <c r="O3726" t="s">
        <v>275</v>
      </c>
      <c r="V3726">
        <v>3346946</v>
      </c>
      <c r="Y3726">
        <v>35725</v>
      </c>
      <c r="Z3726">
        <v>1593211</v>
      </c>
      <c r="AA3726">
        <v>14266629</v>
      </c>
      <c r="AB3726">
        <v>615979</v>
      </c>
      <c r="AC3726">
        <v>271959</v>
      </c>
      <c r="AF3726">
        <v>21545732</v>
      </c>
      <c r="AG3726">
        <v>10320148</v>
      </c>
      <c r="AH3726">
        <v>19365</v>
      </c>
      <c r="AI3726">
        <v>99997</v>
      </c>
      <c r="AJ3726">
        <v>119362</v>
      </c>
      <c r="AK3726">
        <v>1880417</v>
      </c>
      <c r="AL3726">
        <v>612241</v>
      </c>
      <c r="AM3726">
        <v>21250842</v>
      </c>
      <c r="AN3726">
        <v>10600318</v>
      </c>
      <c r="AO3726">
        <v>2901471</v>
      </c>
    </row>
    <row r="3727" spans="1:52">
      <c r="A3727">
        <v>1991</v>
      </c>
      <c r="B3727">
        <v>224147</v>
      </c>
      <c r="C3727" t="s">
        <v>438</v>
      </c>
      <c r="D3727" t="s">
        <v>372</v>
      </c>
      <c r="E3727">
        <f t="shared" si="58"/>
        <v>0</v>
      </c>
      <c r="F3727">
        <f>IF(ISNA(VLOOKUP(B3727,criteria!$U$2:$U$174,1,0)),0,1)</f>
        <v>1</v>
      </c>
      <c r="G3727" t="s">
        <v>636</v>
      </c>
      <c r="H3727" t="s">
        <v>636</v>
      </c>
      <c r="N3727">
        <v>78412</v>
      </c>
      <c r="O3727" t="s">
        <v>275</v>
      </c>
      <c r="V3727">
        <v>4022429</v>
      </c>
      <c r="Y3727">
        <v>45283</v>
      </c>
      <c r="Z3727">
        <v>1645750</v>
      </c>
      <c r="AA3727">
        <v>15902509</v>
      </c>
      <c r="AB3727">
        <v>867174</v>
      </c>
      <c r="AC3727">
        <v>163891</v>
      </c>
      <c r="AF3727">
        <v>24237028</v>
      </c>
      <c r="AG3727">
        <v>9105348</v>
      </c>
      <c r="AH3727">
        <v>1310332</v>
      </c>
      <c r="AI3727">
        <v>477288</v>
      </c>
      <c r="AJ3727">
        <v>1787620</v>
      </c>
      <c r="AK3727">
        <v>2707716</v>
      </c>
      <c r="AL3727">
        <v>647869</v>
      </c>
      <c r="AM3727">
        <v>21738418</v>
      </c>
      <c r="AN3727">
        <v>11154726</v>
      </c>
      <c r="AO3727">
        <v>2973675</v>
      </c>
    </row>
    <row r="3728" spans="1:52">
      <c r="A3728">
        <v>1992</v>
      </c>
      <c r="B3728">
        <v>224147</v>
      </c>
      <c r="C3728" t="s">
        <v>438</v>
      </c>
      <c r="D3728" t="s">
        <v>372</v>
      </c>
      <c r="E3728">
        <f t="shared" si="58"/>
        <v>0</v>
      </c>
      <c r="F3728">
        <f>IF(ISNA(VLOOKUP(B3728,criteria!$U$2:$U$174,1,0)),0,1)</f>
        <v>1</v>
      </c>
      <c r="G3728" t="s">
        <v>636</v>
      </c>
      <c r="H3728" t="s">
        <v>636</v>
      </c>
      <c r="N3728">
        <v>78412</v>
      </c>
      <c r="O3728" t="s">
        <v>275</v>
      </c>
      <c r="V3728">
        <v>5173355</v>
      </c>
      <c r="Y3728">
        <v>87688</v>
      </c>
      <c r="Z3728">
        <v>1972890</v>
      </c>
      <c r="AA3728">
        <v>16815990</v>
      </c>
      <c r="AB3728">
        <v>1094594</v>
      </c>
      <c r="AC3728">
        <v>168050</v>
      </c>
      <c r="AF3728">
        <v>27037120</v>
      </c>
      <c r="AG3728">
        <v>10515519</v>
      </c>
      <c r="AH3728">
        <v>1730048</v>
      </c>
      <c r="AI3728">
        <v>418968</v>
      </c>
      <c r="AJ3728">
        <v>2149016</v>
      </c>
      <c r="AK3728">
        <v>3160714</v>
      </c>
      <c r="AL3728">
        <v>825580</v>
      </c>
      <c r="AM3728">
        <v>26443844</v>
      </c>
      <c r="AN3728">
        <v>11550965</v>
      </c>
      <c r="AO3728">
        <v>3088591</v>
      </c>
    </row>
    <row r="3729" spans="1:52">
      <c r="A3729">
        <v>1993</v>
      </c>
      <c r="B3729">
        <v>224147</v>
      </c>
      <c r="C3729" t="s">
        <v>419</v>
      </c>
      <c r="D3729" t="s">
        <v>372</v>
      </c>
      <c r="E3729">
        <f t="shared" si="58"/>
        <v>0</v>
      </c>
      <c r="F3729">
        <f>IF(ISNA(VLOOKUP(B3729,criteria!$U$2:$U$174,1,0)),0,1)</f>
        <v>1</v>
      </c>
      <c r="G3729" t="s">
        <v>636</v>
      </c>
      <c r="H3729" t="s">
        <v>636</v>
      </c>
      <c r="N3729">
        <v>78412</v>
      </c>
      <c r="O3729" t="s">
        <v>275</v>
      </c>
      <c r="V3729">
        <v>5721241</v>
      </c>
      <c r="Y3729">
        <v>196823</v>
      </c>
      <c r="Z3729">
        <v>2284587</v>
      </c>
      <c r="AA3729">
        <v>26476680</v>
      </c>
      <c r="AB3729">
        <v>1317278</v>
      </c>
      <c r="AC3729">
        <v>201359</v>
      </c>
      <c r="AF3729">
        <v>38454528</v>
      </c>
      <c r="AG3729">
        <v>12851195</v>
      </c>
      <c r="AH3729">
        <v>2528145</v>
      </c>
      <c r="AI3729">
        <v>586097</v>
      </c>
      <c r="AJ3729">
        <v>3114242</v>
      </c>
      <c r="AK3729">
        <v>3224415</v>
      </c>
      <c r="AL3729">
        <v>1036956</v>
      </c>
      <c r="AM3729">
        <v>35489680</v>
      </c>
      <c r="AN3729">
        <v>12186362</v>
      </c>
      <c r="AO3729">
        <v>3711587</v>
      </c>
    </row>
    <row r="3730" spans="1:52">
      <c r="A3730">
        <v>1994</v>
      </c>
      <c r="B3730">
        <v>224147</v>
      </c>
      <c r="C3730" t="s">
        <v>419</v>
      </c>
      <c r="D3730" t="s">
        <v>372</v>
      </c>
      <c r="E3730">
        <f t="shared" si="58"/>
        <v>0</v>
      </c>
      <c r="F3730">
        <f>IF(ISNA(VLOOKUP(B3730,criteria!$U$2:$U$174,1,0)),0,1)</f>
        <v>1</v>
      </c>
      <c r="G3730" t="s">
        <v>636</v>
      </c>
      <c r="H3730" t="s">
        <v>636</v>
      </c>
      <c r="N3730">
        <v>78412</v>
      </c>
      <c r="O3730" t="s">
        <v>275</v>
      </c>
      <c r="V3730">
        <v>8797641</v>
      </c>
      <c r="Y3730">
        <v>144818</v>
      </c>
      <c r="Z3730">
        <v>3099747</v>
      </c>
      <c r="AA3730">
        <v>27177926</v>
      </c>
      <c r="AB3730">
        <v>1110235</v>
      </c>
      <c r="AC3730">
        <v>507150</v>
      </c>
      <c r="AF3730">
        <v>42852768</v>
      </c>
      <c r="AG3730">
        <v>16236912</v>
      </c>
      <c r="AH3730">
        <v>2387131</v>
      </c>
      <c r="AI3730">
        <v>696611</v>
      </c>
      <c r="AJ3730">
        <v>3083742</v>
      </c>
      <c r="AK3730">
        <v>3375458</v>
      </c>
      <c r="AL3730">
        <v>1581155</v>
      </c>
      <c r="AM3730">
        <v>41264652</v>
      </c>
      <c r="AN3730">
        <v>18862478</v>
      </c>
      <c r="AO3730">
        <v>1931964</v>
      </c>
    </row>
    <row r="3731" spans="1:52">
      <c r="A3731">
        <v>1995</v>
      </c>
      <c r="B3731">
        <v>224147</v>
      </c>
      <c r="C3731" t="s">
        <v>419</v>
      </c>
      <c r="D3731" t="s">
        <v>372</v>
      </c>
      <c r="E3731">
        <f t="shared" si="58"/>
        <v>0</v>
      </c>
      <c r="F3731">
        <f>IF(ISNA(VLOOKUP(B3731,criteria!$U$2:$U$174,1,0)),0,1)</f>
        <v>1</v>
      </c>
      <c r="G3731" t="s">
        <v>636</v>
      </c>
      <c r="H3731" t="s">
        <v>636</v>
      </c>
      <c r="N3731">
        <v>78412</v>
      </c>
      <c r="O3731" t="s">
        <v>275</v>
      </c>
      <c r="V3731">
        <v>10779034</v>
      </c>
      <c r="Y3731">
        <v>306589</v>
      </c>
      <c r="Z3731">
        <v>3422968</v>
      </c>
      <c r="AA3731">
        <v>31666052</v>
      </c>
      <c r="AB3731">
        <v>1407270</v>
      </c>
      <c r="AC3731">
        <v>528143</v>
      </c>
      <c r="AF3731">
        <v>50805536</v>
      </c>
      <c r="AG3731">
        <v>17832112</v>
      </c>
      <c r="AH3731">
        <v>2574210</v>
      </c>
      <c r="AI3731">
        <v>1076733</v>
      </c>
      <c r="AJ3731">
        <v>3650943</v>
      </c>
      <c r="AK3731">
        <v>4152639</v>
      </c>
      <c r="AL3731">
        <v>1820041</v>
      </c>
      <c r="AM3731">
        <v>47628644</v>
      </c>
      <c r="AN3731">
        <v>20373048</v>
      </c>
      <c r="AO3731">
        <v>2845959</v>
      </c>
    </row>
    <row r="3732" spans="1:52">
      <c r="A3732">
        <v>1996</v>
      </c>
      <c r="B3732">
        <v>224147</v>
      </c>
      <c r="C3732" t="s">
        <v>419</v>
      </c>
      <c r="D3732" t="s">
        <v>372</v>
      </c>
      <c r="E3732">
        <f t="shared" si="58"/>
        <v>0</v>
      </c>
      <c r="F3732">
        <f>IF(ISNA(VLOOKUP(B3732,criteria!$U$2:$U$174,1,0)),0,1)</f>
        <v>1</v>
      </c>
      <c r="G3732" t="s">
        <v>636</v>
      </c>
      <c r="H3732" t="s">
        <v>636</v>
      </c>
      <c r="N3732">
        <v>78412</v>
      </c>
      <c r="O3732" t="s">
        <v>275</v>
      </c>
      <c r="V3732">
        <v>13495353</v>
      </c>
      <c r="Y3732">
        <v>397172</v>
      </c>
      <c r="Z3732">
        <v>5004460</v>
      </c>
      <c r="AA3732">
        <v>33661912</v>
      </c>
      <c r="AB3732">
        <v>1893207</v>
      </c>
      <c r="AC3732">
        <v>837190</v>
      </c>
      <c r="AF3732">
        <v>58137664</v>
      </c>
      <c r="AG3732">
        <v>18661884</v>
      </c>
      <c r="AH3732">
        <v>2809451</v>
      </c>
      <c r="AI3732">
        <v>1082641</v>
      </c>
      <c r="AJ3732">
        <v>3892092</v>
      </c>
      <c r="AK3732">
        <v>5182939</v>
      </c>
      <c r="AL3732">
        <v>1900433</v>
      </c>
      <c r="AM3732">
        <v>54923408</v>
      </c>
      <c r="AN3732">
        <v>23739786</v>
      </c>
      <c r="AO3732">
        <v>2583110</v>
      </c>
      <c r="AP3732">
        <v>1466899</v>
      </c>
      <c r="AQ3732">
        <v>1847811</v>
      </c>
    </row>
    <row r="3733" spans="1:52">
      <c r="A3733">
        <v>1997</v>
      </c>
      <c r="B3733">
        <v>224147</v>
      </c>
      <c r="C3733" t="s">
        <v>419</v>
      </c>
      <c r="D3733" t="s">
        <v>372</v>
      </c>
      <c r="E3733">
        <f t="shared" si="58"/>
        <v>0</v>
      </c>
      <c r="F3733">
        <f>IF(ISNA(VLOOKUP(B3733,criteria!$U$2:$U$174,1,0)),0,1)</f>
        <v>1</v>
      </c>
      <c r="G3733" t="s">
        <v>636</v>
      </c>
      <c r="H3733" t="s">
        <v>636</v>
      </c>
      <c r="N3733">
        <v>78412</v>
      </c>
      <c r="O3733" t="s">
        <v>275</v>
      </c>
      <c r="V3733">
        <v>13807192</v>
      </c>
      <c r="Y3733">
        <v>470275</v>
      </c>
      <c r="Z3733">
        <v>4189646</v>
      </c>
      <c r="AA3733">
        <v>36182992</v>
      </c>
      <c r="AB3733">
        <v>1685395</v>
      </c>
      <c r="AC3733">
        <v>1281477</v>
      </c>
      <c r="AF3733">
        <v>61567492</v>
      </c>
      <c r="AG3733">
        <v>20645024</v>
      </c>
      <c r="AH3733">
        <v>1960180</v>
      </c>
      <c r="AI3733">
        <v>990067</v>
      </c>
      <c r="AJ3733">
        <v>2950247</v>
      </c>
      <c r="AK3733">
        <v>5848697</v>
      </c>
      <c r="AL3733">
        <v>2439026</v>
      </c>
      <c r="AM3733">
        <v>59906484</v>
      </c>
      <c r="AN3733">
        <v>25751504</v>
      </c>
      <c r="AO3733">
        <v>5505081</v>
      </c>
      <c r="AP3733">
        <v>1847811</v>
      </c>
      <c r="AQ3733">
        <v>1802376</v>
      </c>
      <c r="AW3733">
        <v>0.48573</v>
      </c>
      <c r="AX3733">
        <v>0.63556500000000005</v>
      </c>
      <c r="AY3733">
        <v>0.20197599999999999</v>
      </c>
      <c r="AZ3733">
        <v>19015.5</v>
      </c>
    </row>
    <row r="3734" spans="1:52">
      <c r="A3734">
        <v>1998</v>
      </c>
      <c r="B3734">
        <v>224147</v>
      </c>
      <c r="C3734" t="s">
        <v>419</v>
      </c>
      <c r="D3734" t="s">
        <v>372</v>
      </c>
      <c r="E3734">
        <f t="shared" si="58"/>
        <v>0</v>
      </c>
      <c r="F3734">
        <f>IF(ISNA(VLOOKUP(B3734,criteria!$U$2:$U$174,1,0)),0,1)</f>
        <v>1</v>
      </c>
      <c r="G3734" t="s">
        <v>636</v>
      </c>
      <c r="H3734" t="s">
        <v>636</v>
      </c>
      <c r="N3734">
        <v>78412</v>
      </c>
      <c r="O3734" t="s">
        <v>275</v>
      </c>
      <c r="V3734">
        <v>15415615</v>
      </c>
      <c r="Y3734">
        <v>456376</v>
      </c>
      <c r="Z3734">
        <v>3293997</v>
      </c>
      <c r="AA3734">
        <v>37081684</v>
      </c>
      <c r="AB3734">
        <v>1694722</v>
      </c>
      <c r="AC3734">
        <v>2002004</v>
      </c>
      <c r="AF3734">
        <v>64271968</v>
      </c>
      <c r="AG3734">
        <v>20778936</v>
      </c>
      <c r="AH3734">
        <v>1613559</v>
      </c>
      <c r="AI3734">
        <v>1279148</v>
      </c>
      <c r="AJ3734">
        <v>2892707</v>
      </c>
      <c r="AK3734">
        <v>6050804</v>
      </c>
      <c r="AL3734">
        <v>2857564</v>
      </c>
      <c r="AM3734">
        <v>64709960</v>
      </c>
      <c r="AN3734">
        <v>26991588</v>
      </c>
      <c r="AO3734">
        <v>5677420</v>
      </c>
      <c r="AP3734">
        <v>1802376</v>
      </c>
      <c r="AQ3734">
        <v>2390167</v>
      </c>
      <c r="AW3734">
        <v>0.453708</v>
      </c>
      <c r="AX3734">
        <v>0.62097199999999997</v>
      </c>
      <c r="AY3734">
        <v>0.19079299999999999</v>
      </c>
      <c r="AZ3734">
        <v>21642</v>
      </c>
    </row>
    <row r="3735" spans="1:52">
      <c r="A3735">
        <v>1999</v>
      </c>
      <c r="B3735">
        <v>224147</v>
      </c>
      <c r="C3735" t="s">
        <v>419</v>
      </c>
      <c r="D3735" t="s">
        <v>372</v>
      </c>
      <c r="E3735">
        <f t="shared" si="58"/>
        <v>0</v>
      </c>
      <c r="F3735">
        <f>IF(ISNA(VLOOKUP(B3735,criteria!$U$2:$U$174,1,0)),0,1)</f>
        <v>1</v>
      </c>
      <c r="G3735" t="s">
        <v>636</v>
      </c>
      <c r="H3735" t="s">
        <v>636</v>
      </c>
      <c r="N3735">
        <v>78412</v>
      </c>
      <c r="O3735" t="s">
        <v>275</v>
      </c>
      <c r="V3735">
        <v>16719887</v>
      </c>
      <c r="Y3735">
        <v>727509</v>
      </c>
      <c r="Z3735">
        <v>5310740</v>
      </c>
      <c r="AA3735">
        <v>44850896</v>
      </c>
      <c r="AB3735">
        <v>1885159</v>
      </c>
      <c r="AC3735">
        <v>2422746</v>
      </c>
      <c r="AF3735">
        <v>77470760</v>
      </c>
      <c r="AG3735">
        <v>23938650</v>
      </c>
      <c r="AH3735">
        <v>2463639</v>
      </c>
      <c r="AI3735">
        <v>1750937</v>
      </c>
      <c r="AJ3735">
        <v>4214576</v>
      </c>
      <c r="AK3735">
        <v>6977467</v>
      </c>
      <c r="AL3735">
        <v>3099170</v>
      </c>
      <c r="AM3735">
        <v>76204600</v>
      </c>
      <c r="AN3735">
        <v>30650636</v>
      </c>
      <c r="AO3735">
        <v>6306560</v>
      </c>
      <c r="AP3735">
        <v>2390167</v>
      </c>
      <c r="AQ3735">
        <v>2937608</v>
      </c>
      <c r="AT3735">
        <v>143</v>
      </c>
      <c r="AU3735">
        <v>0.37</v>
      </c>
      <c r="AV3735">
        <v>5661</v>
      </c>
      <c r="AW3735">
        <v>0.40775400000000001</v>
      </c>
      <c r="AX3735">
        <v>0.60918000000000005</v>
      </c>
      <c r="AY3735">
        <v>0.17602499999999999</v>
      </c>
      <c r="AZ3735">
        <v>22697.5</v>
      </c>
    </row>
    <row r="3736" spans="1:52">
      <c r="A3736">
        <v>2000</v>
      </c>
      <c r="B3736">
        <v>224147</v>
      </c>
      <c r="C3736" t="s">
        <v>419</v>
      </c>
      <c r="D3736" t="s">
        <v>372</v>
      </c>
      <c r="E3736">
        <f t="shared" si="58"/>
        <v>0</v>
      </c>
      <c r="F3736">
        <f>IF(ISNA(VLOOKUP(B3736,criteria!$U$2:$U$174,1,0)),0,1)</f>
        <v>1</v>
      </c>
      <c r="G3736" t="s">
        <v>636</v>
      </c>
      <c r="H3736" t="s">
        <v>636</v>
      </c>
      <c r="N3736">
        <v>784125503</v>
      </c>
      <c r="O3736" t="s">
        <v>275</v>
      </c>
      <c r="V3736">
        <v>19184226</v>
      </c>
      <c r="Y3736">
        <v>504083</v>
      </c>
      <c r="Z3736">
        <v>6920138</v>
      </c>
      <c r="AA3736">
        <v>47276976</v>
      </c>
      <c r="AB3736">
        <v>2458805</v>
      </c>
      <c r="AC3736">
        <v>2298223</v>
      </c>
      <c r="AF3736">
        <v>84842568</v>
      </c>
      <c r="AG3736">
        <v>25503624</v>
      </c>
      <c r="AH3736">
        <v>3480291</v>
      </c>
      <c r="AI3736">
        <v>2112518</v>
      </c>
      <c r="AJ3736">
        <v>5592809</v>
      </c>
      <c r="AK3736">
        <v>7482907</v>
      </c>
      <c r="AL3736">
        <v>3119353</v>
      </c>
      <c r="AM3736">
        <v>83947856</v>
      </c>
      <c r="AN3736">
        <v>33674200</v>
      </c>
      <c r="AO3736">
        <v>6686981</v>
      </c>
      <c r="AP3736">
        <v>2937608</v>
      </c>
      <c r="AQ3736">
        <v>2632230</v>
      </c>
      <c r="AT3736">
        <v>167</v>
      </c>
      <c r="AU3736">
        <v>0.36899999999999999</v>
      </c>
      <c r="AW3736">
        <v>0.37095499999999998</v>
      </c>
      <c r="AX3736">
        <v>0.62365199999999998</v>
      </c>
      <c r="AY3736">
        <v>0.16833600000000001</v>
      </c>
      <c r="AZ3736">
        <v>24357</v>
      </c>
    </row>
    <row r="3737" spans="1:52">
      <c r="A3737">
        <v>2001</v>
      </c>
      <c r="B3737">
        <v>224147</v>
      </c>
      <c r="C3737" t="s">
        <v>419</v>
      </c>
      <c r="D3737" t="s">
        <v>372</v>
      </c>
      <c r="E3737">
        <f t="shared" si="58"/>
        <v>1</v>
      </c>
      <c r="F3737">
        <f>IF(ISNA(VLOOKUP(B3737,criteria!$U$2:$U$174,1,0)),0,1)</f>
        <v>1</v>
      </c>
      <c r="G3737">
        <v>0.8858035404373481</v>
      </c>
      <c r="H3737">
        <v>0.4134012539184953</v>
      </c>
      <c r="I3737">
        <v>2881</v>
      </c>
      <c r="J3737">
        <v>2552</v>
      </c>
      <c r="K3737">
        <v>1036</v>
      </c>
      <c r="L3737">
        <v>19</v>
      </c>
      <c r="M3737">
        <v>1055</v>
      </c>
      <c r="N3737">
        <v>784125503</v>
      </c>
      <c r="O3737" t="s">
        <v>275</v>
      </c>
      <c r="V3737">
        <v>22973570</v>
      </c>
      <c r="W3737">
        <v>13475920</v>
      </c>
      <c r="Y3737">
        <v>1386741</v>
      </c>
      <c r="Z3737">
        <v>10300452</v>
      </c>
      <c r="AA3737">
        <v>52985040</v>
      </c>
      <c r="AB3737">
        <v>2913795</v>
      </c>
      <c r="AC3737">
        <v>15420487</v>
      </c>
      <c r="AD3737">
        <v>36295824</v>
      </c>
      <c r="AE3737">
        <v>52474476</v>
      </c>
      <c r="AF3737">
        <v>101337968</v>
      </c>
      <c r="AG3737">
        <v>31858966</v>
      </c>
      <c r="AH3737">
        <v>6017457.5</v>
      </c>
      <c r="AI3737">
        <v>1591112.88</v>
      </c>
      <c r="AJ3737">
        <v>7608570.5</v>
      </c>
      <c r="AK3737">
        <v>8683077</v>
      </c>
      <c r="AL3737">
        <v>4973494.5</v>
      </c>
      <c r="AM3737">
        <v>90667280</v>
      </c>
      <c r="AN3737">
        <v>38970792</v>
      </c>
      <c r="AO3737">
        <v>10164198</v>
      </c>
      <c r="AR3737">
        <v>101337968</v>
      </c>
      <c r="AS3737">
        <v>90667280</v>
      </c>
      <c r="AT3737">
        <v>162</v>
      </c>
      <c r="AU3737">
        <v>0.33400000000000002</v>
      </c>
      <c r="AV3737">
        <v>6705</v>
      </c>
      <c r="AW3737">
        <v>0.34378300000000001</v>
      </c>
      <c r="AX3737">
        <v>0.61894800000000005</v>
      </c>
      <c r="AY3737">
        <v>0.15743599999999999</v>
      </c>
      <c r="AZ3737">
        <v>27257</v>
      </c>
    </row>
    <row r="3738" spans="1:52">
      <c r="A3738">
        <v>2002</v>
      </c>
      <c r="B3738">
        <v>224147</v>
      </c>
      <c r="C3738" t="s">
        <v>419</v>
      </c>
      <c r="D3738" t="s">
        <v>372</v>
      </c>
      <c r="E3738">
        <f t="shared" si="58"/>
        <v>1</v>
      </c>
      <c r="F3738">
        <f>IF(ISNA(VLOOKUP(B3738,criteria!$U$2:$U$174,1,0)),0,1)</f>
        <v>1</v>
      </c>
      <c r="G3738">
        <v>0.8858035404373481</v>
      </c>
      <c r="H3738">
        <v>0.4134012539184953</v>
      </c>
      <c r="I3738">
        <v>2881</v>
      </c>
      <c r="J3738">
        <v>2552</v>
      </c>
      <c r="K3738">
        <v>1036</v>
      </c>
      <c r="L3738">
        <v>19</v>
      </c>
      <c r="M3738">
        <v>1055</v>
      </c>
      <c r="N3738" t="s">
        <v>376</v>
      </c>
      <c r="O3738" t="s">
        <v>275</v>
      </c>
      <c r="V3738">
        <v>26946104</v>
      </c>
      <c r="W3738">
        <v>14796535</v>
      </c>
      <c r="Y3738">
        <v>1186503</v>
      </c>
      <c r="Z3738">
        <v>11809276</v>
      </c>
      <c r="AA3738">
        <v>53260572</v>
      </c>
      <c r="AB3738">
        <v>5843941</v>
      </c>
      <c r="AC3738">
        <v>2771548</v>
      </c>
      <c r="AD3738">
        <v>38880800</v>
      </c>
      <c r="AE3738">
        <v>55053456</v>
      </c>
      <c r="AF3738">
        <v>94329200</v>
      </c>
      <c r="AG3738">
        <v>32307258</v>
      </c>
      <c r="AH3738">
        <v>7550781</v>
      </c>
      <c r="AI3738">
        <v>2077288.75</v>
      </c>
      <c r="AJ3738">
        <v>9628070</v>
      </c>
      <c r="AK3738">
        <v>7993989</v>
      </c>
      <c r="AL3738">
        <v>5611302.5</v>
      </c>
      <c r="AM3738">
        <v>90123040</v>
      </c>
      <c r="AN3738">
        <v>41195704</v>
      </c>
      <c r="AO3738">
        <v>9976744</v>
      </c>
      <c r="AP3738">
        <v>2297094</v>
      </c>
      <c r="AQ3738">
        <v>2434265</v>
      </c>
      <c r="AR3738">
        <v>94329200</v>
      </c>
      <c r="AS3738">
        <v>90123040</v>
      </c>
      <c r="AT3738">
        <v>172</v>
      </c>
      <c r="AU3738">
        <v>0.39</v>
      </c>
      <c r="AW3738">
        <v>0.33190199999999997</v>
      </c>
      <c r="AX3738">
        <v>0.62252300000000005</v>
      </c>
      <c r="AY3738">
        <v>0.13738400000000001</v>
      </c>
      <c r="AZ3738">
        <v>28994</v>
      </c>
    </row>
    <row r="3739" spans="1:52">
      <c r="A3739">
        <v>2003</v>
      </c>
      <c r="B3739">
        <v>224147</v>
      </c>
      <c r="C3739" t="s">
        <v>419</v>
      </c>
      <c r="D3739" t="s">
        <v>372</v>
      </c>
      <c r="E3739">
        <f t="shared" si="58"/>
        <v>0</v>
      </c>
      <c r="F3739">
        <f>IF(ISNA(VLOOKUP(B3739,criteria!$U$2:$U$174,1,0)),0,1)</f>
        <v>1</v>
      </c>
      <c r="G3739">
        <v>0.84874759152215795</v>
      </c>
      <c r="H3739">
        <v>0.370790768066591</v>
      </c>
      <c r="I3739">
        <v>3114</v>
      </c>
      <c r="J3739">
        <v>2643</v>
      </c>
      <c r="K3739">
        <v>980</v>
      </c>
      <c r="M3739">
        <v>980</v>
      </c>
      <c r="N3739" t="s">
        <v>376</v>
      </c>
      <c r="O3739" t="s">
        <v>275</v>
      </c>
      <c r="V3739">
        <v>29350470</v>
      </c>
      <c r="W3739">
        <v>18950262</v>
      </c>
      <c r="Y3739">
        <v>1649229</v>
      </c>
      <c r="Z3739">
        <v>12534269</v>
      </c>
      <c r="AA3739">
        <v>55836680</v>
      </c>
      <c r="AB3739">
        <v>3734807</v>
      </c>
      <c r="AC3739">
        <v>2955629</v>
      </c>
      <c r="AD3739">
        <v>44285756</v>
      </c>
      <c r="AE3739">
        <v>55993328</v>
      </c>
      <c r="AF3739">
        <v>101040264</v>
      </c>
      <c r="AG3739">
        <v>33269522</v>
      </c>
      <c r="AH3739">
        <v>7353171.5</v>
      </c>
      <c r="AI3739">
        <v>2377072</v>
      </c>
      <c r="AJ3739">
        <v>9730244</v>
      </c>
      <c r="AK3739">
        <v>9624839</v>
      </c>
      <c r="AL3739">
        <v>5960039.5</v>
      </c>
      <c r="AM3739">
        <v>96011384</v>
      </c>
      <c r="AN3739">
        <v>42801576</v>
      </c>
      <c r="AO3739">
        <v>9598533</v>
      </c>
      <c r="AP3739">
        <v>2434265</v>
      </c>
      <c r="AQ3739">
        <v>2745750</v>
      </c>
      <c r="AR3739">
        <v>101040264</v>
      </c>
      <c r="AS3739">
        <v>96011384</v>
      </c>
      <c r="AT3739">
        <v>239</v>
      </c>
      <c r="AU3739">
        <v>0.44400000000000001</v>
      </c>
      <c r="AW3739">
        <v>0.33024999999999999</v>
      </c>
      <c r="AX3739">
        <v>0.64446499999999995</v>
      </c>
      <c r="AY3739">
        <v>0.13012599999999999</v>
      </c>
      <c r="AZ3739">
        <v>28382</v>
      </c>
    </row>
    <row r="3740" spans="1:52">
      <c r="A3740">
        <v>2004</v>
      </c>
      <c r="B3740">
        <v>224147</v>
      </c>
      <c r="C3740" t="s">
        <v>419</v>
      </c>
      <c r="D3740" t="s">
        <v>372</v>
      </c>
      <c r="E3740">
        <f t="shared" si="58"/>
        <v>1</v>
      </c>
      <c r="F3740">
        <f>IF(ISNA(VLOOKUP(B3740,criteria!$U$2:$U$174,1,0)),0,1)</f>
        <v>1</v>
      </c>
      <c r="G3740">
        <v>0.8373812038014784</v>
      </c>
      <c r="H3740">
        <v>0.49180327868852458</v>
      </c>
      <c r="I3740">
        <v>2841</v>
      </c>
      <c r="J3740">
        <v>2379</v>
      </c>
      <c r="K3740">
        <v>1111</v>
      </c>
      <c r="L3740">
        <v>59</v>
      </c>
      <c r="M3740">
        <v>1170</v>
      </c>
      <c r="N3740" t="s">
        <v>376</v>
      </c>
      <c r="O3740" t="s">
        <v>275</v>
      </c>
      <c r="P3740" t="s">
        <v>50</v>
      </c>
      <c r="V3740">
        <v>33861112</v>
      </c>
      <c r="W3740">
        <v>28438148</v>
      </c>
      <c r="Y3740">
        <v>1751060</v>
      </c>
      <c r="Z3740">
        <v>13276975</v>
      </c>
      <c r="AA3740">
        <v>56448760</v>
      </c>
      <c r="AB3740">
        <v>4164273</v>
      </c>
      <c r="AC3740">
        <v>8513678</v>
      </c>
      <c r="AD3740">
        <v>56219824</v>
      </c>
      <c r="AE3740">
        <v>57191824</v>
      </c>
      <c r="AF3740">
        <v>118923648</v>
      </c>
      <c r="AG3740">
        <v>37463288</v>
      </c>
      <c r="AH3740">
        <v>8985101</v>
      </c>
      <c r="AI3740">
        <v>2489859.5</v>
      </c>
      <c r="AJ3740">
        <v>11474960</v>
      </c>
      <c r="AK3740">
        <v>10352249</v>
      </c>
      <c r="AL3740">
        <v>6888649</v>
      </c>
      <c r="AM3740">
        <v>113529056</v>
      </c>
      <c r="AN3740">
        <v>46796596</v>
      </c>
      <c r="AO3740">
        <v>10690550</v>
      </c>
      <c r="AP3740">
        <v>2745750</v>
      </c>
      <c r="AQ3740">
        <v>3631534</v>
      </c>
      <c r="AR3740">
        <v>118923648</v>
      </c>
      <c r="AS3740">
        <v>113529056</v>
      </c>
      <c r="AT3740">
        <v>278</v>
      </c>
      <c r="AU3740">
        <v>0.373</v>
      </c>
      <c r="AW3740">
        <v>0.31720399999999999</v>
      </c>
      <c r="AX3740">
        <v>0.64204899999999998</v>
      </c>
      <c r="AY3740">
        <v>0.12309</v>
      </c>
      <c r="AZ3740">
        <v>28011</v>
      </c>
    </row>
    <row r="3741" spans="1:52">
      <c r="A3741">
        <v>2005</v>
      </c>
      <c r="B3741">
        <v>224147</v>
      </c>
      <c r="C3741" t="s">
        <v>375</v>
      </c>
      <c r="D3741" t="s">
        <v>372</v>
      </c>
      <c r="E3741">
        <f t="shared" si="58"/>
        <v>1</v>
      </c>
      <c r="F3741">
        <f>IF(ISNA(VLOOKUP(B3741,criteria!$U$2:$U$174,1,0)),0,1)</f>
        <v>1</v>
      </c>
      <c r="G3741">
        <v>0.85304002444240756</v>
      </c>
      <c r="H3741">
        <v>0.42048710601719197</v>
      </c>
      <c r="I3741">
        <v>3273</v>
      </c>
      <c r="J3741">
        <v>2792</v>
      </c>
      <c r="K3741">
        <v>1155</v>
      </c>
      <c r="L3741">
        <v>19</v>
      </c>
      <c r="M3741">
        <v>1174</v>
      </c>
      <c r="N3741" t="s">
        <v>376</v>
      </c>
      <c r="O3741" t="s">
        <v>275</v>
      </c>
      <c r="P3741" t="s">
        <v>50</v>
      </c>
      <c r="Q3741" t="s">
        <v>52</v>
      </c>
      <c r="V3741">
        <v>37231200</v>
      </c>
      <c r="W3741">
        <v>30091186</v>
      </c>
      <c r="Y3741">
        <v>1825155</v>
      </c>
      <c r="Z3741">
        <v>15761553</v>
      </c>
      <c r="AA3741">
        <v>63792500</v>
      </c>
      <c r="AB3741">
        <v>3861004</v>
      </c>
      <c r="AC3741">
        <v>50866696</v>
      </c>
      <c r="AD3741">
        <v>62122516</v>
      </c>
      <c r="AE3741">
        <v>62011724</v>
      </c>
      <c r="AF3741">
        <v>171579200</v>
      </c>
      <c r="AG3741">
        <v>42019388</v>
      </c>
      <c r="AH3741">
        <v>10829845</v>
      </c>
      <c r="AI3741">
        <v>4128508</v>
      </c>
      <c r="AJ3741">
        <v>14958353</v>
      </c>
      <c r="AK3741">
        <v>12187584</v>
      </c>
      <c r="AL3741">
        <v>8470106</v>
      </c>
      <c r="AM3741">
        <v>125131344</v>
      </c>
      <c r="AN3741">
        <v>50955572</v>
      </c>
      <c r="AO3741">
        <v>12055119</v>
      </c>
      <c r="AP3741">
        <v>3631534</v>
      </c>
      <c r="AQ3741">
        <v>4178575</v>
      </c>
      <c r="AR3741">
        <v>171579200</v>
      </c>
      <c r="AS3741">
        <v>125131344</v>
      </c>
      <c r="AT3741">
        <v>334</v>
      </c>
      <c r="AU3741">
        <v>0.40500000000000003</v>
      </c>
      <c r="AW3741">
        <v>0.31052299999999999</v>
      </c>
      <c r="AX3741">
        <v>0.63195199999999996</v>
      </c>
      <c r="AY3741">
        <v>0.116412</v>
      </c>
      <c r="AZ3741">
        <v>28769.5</v>
      </c>
    </row>
    <row r="3742" spans="1:52">
      <c r="A3742">
        <v>2006</v>
      </c>
      <c r="B3742">
        <v>224147</v>
      </c>
      <c r="C3742" t="s">
        <v>375</v>
      </c>
      <c r="D3742" t="s">
        <v>372</v>
      </c>
      <c r="E3742">
        <f t="shared" si="58"/>
        <v>1</v>
      </c>
      <c r="F3742">
        <f>IF(ISNA(VLOOKUP(B3742,criteria!$U$2:$U$174,1,0)),0,1)</f>
        <v>1</v>
      </c>
      <c r="G3742">
        <v>0.84632299047153681</v>
      </c>
      <c r="H3742">
        <v>0.3625866050808314</v>
      </c>
      <c r="I3742">
        <v>4093</v>
      </c>
      <c r="J3742">
        <v>3464</v>
      </c>
      <c r="K3742">
        <v>1235</v>
      </c>
      <c r="L3742">
        <v>21</v>
      </c>
      <c r="M3742">
        <v>1256</v>
      </c>
      <c r="N3742" t="s">
        <v>376</v>
      </c>
      <c r="O3742" t="s">
        <v>275</v>
      </c>
      <c r="P3742" t="s">
        <v>50</v>
      </c>
      <c r="Q3742" t="s">
        <v>52</v>
      </c>
      <c r="V3742">
        <v>38727460</v>
      </c>
      <c r="W3742">
        <v>33989456</v>
      </c>
      <c r="Y3742">
        <v>2385196</v>
      </c>
      <c r="Z3742">
        <v>16637525</v>
      </c>
      <c r="AA3742">
        <v>62341428</v>
      </c>
      <c r="AB3742">
        <v>5366416</v>
      </c>
      <c r="AC3742">
        <v>8433514</v>
      </c>
      <c r="AD3742">
        <v>64252888</v>
      </c>
      <c r="AE3742">
        <v>65329936</v>
      </c>
      <c r="AF3742">
        <v>132789136</v>
      </c>
      <c r="AG3742">
        <v>40049240</v>
      </c>
      <c r="AH3742">
        <v>13364477</v>
      </c>
      <c r="AI3742">
        <v>3431601.75</v>
      </c>
      <c r="AJ3742">
        <v>16796078</v>
      </c>
      <c r="AK3742">
        <v>16211242</v>
      </c>
      <c r="AL3742">
        <v>8606176</v>
      </c>
      <c r="AM3742">
        <v>128396688</v>
      </c>
      <c r="AN3742">
        <v>51876100</v>
      </c>
      <c r="AO3742">
        <v>12568445</v>
      </c>
      <c r="AP3742">
        <v>4178575</v>
      </c>
      <c r="AQ3742">
        <v>5227789</v>
      </c>
      <c r="AR3742">
        <v>132789136</v>
      </c>
      <c r="AS3742">
        <v>128396688</v>
      </c>
      <c r="AT3742">
        <v>364</v>
      </c>
      <c r="AU3742">
        <v>0.35199999999999998</v>
      </c>
      <c r="AW3742">
        <v>0.31534600000000002</v>
      </c>
      <c r="AX3742">
        <v>0.617201</v>
      </c>
      <c r="AY3742">
        <v>0.111017</v>
      </c>
      <c r="AZ3742">
        <v>28718.5</v>
      </c>
    </row>
    <row r="3743" spans="1:52">
      <c r="A3743">
        <v>2007</v>
      </c>
      <c r="B3743">
        <v>224147</v>
      </c>
      <c r="C3743" t="s">
        <v>375</v>
      </c>
      <c r="D3743" t="s">
        <v>372</v>
      </c>
      <c r="E3743">
        <f t="shared" si="58"/>
        <v>1</v>
      </c>
      <c r="F3743">
        <f>IF(ISNA(VLOOKUP(B3743,criteria!$U$2:$U$174,1,0)),0,1)</f>
        <v>1</v>
      </c>
      <c r="G3743">
        <v>0.863903874448259</v>
      </c>
      <c r="H3743">
        <v>0.32926483110984955</v>
      </c>
      <c r="I3743">
        <v>4078</v>
      </c>
      <c r="J3743">
        <v>3523</v>
      </c>
      <c r="K3743">
        <v>1149</v>
      </c>
      <c r="L3743">
        <v>11</v>
      </c>
      <c r="M3743">
        <v>1160</v>
      </c>
      <c r="N3743" t="s">
        <v>376</v>
      </c>
      <c r="O3743" t="s">
        <v>275</v>
      </c>
      <c r="P3743" t="s">
        <v>50</v>
      </c>
      <c r="Q3743" t="s">
        <v>52</v>
      </c>
      <c r="V3743">
        <v>44102656</v>
      </c>
      <c r="W3743">
        <v>37277456</v>
      </c>
      <c r="Y3743">
        <v>2316194</v>
      </c>
      <c r="Z3743">
        <v>16808384</v>
      </c>
      <c r="AA3743">
        <v>70589392</v>
      </c>
      <c r="AB3743">
        <v>5263500</v>
      </c>
      <c r="AC3743">
        <v>2504799</v>
      </c>
      <c r="AD3743">
        <v>60981276</v>
      </c>
      <c r="AE3743">
        <v>76174816</v>
      </c>
      <c r="AF3743">
        <v>142269104</v>
      </c>
      <c r="AG3743">
        <v>44843068</v>
      </c>
      <c r="AH3743">
        <v>14536530</v>
      </c>
      <c r="AI3743">
        <v>3914690</v>
      </c>
      <c r="AJ3743">
        <v>18451220</v>
      </c>
      <c r="AK3743">
        <v>18918324</v>
      </c>
      <c r="AL3743">
        <v>8588344</v>
      </c>
      <c r="AM3743">
        <v>146700880</v>
      </c>
      <c r="AN3743">
        <v>54895884</v>
      </c>
      <c r="AO3743">
        <v>19354640</v>
      </c>
      <c r="AP3743">
        <v>5227789</v>
      </c>
      <c r="AQ3743">
        <v>5184801</v>
      </c>
      <c r="AR3743">
        <v>142269104</v>
      </c>
      <c r="AS3743">
        <v>146700880</v>
      </c>
      <c r="AT3743">
        <v>389</v>
      </c>
      <c r="AU3743">
        <v>0.39500000000000002</v>
      </c>
      <c r="AW3743">
        <v>0.31558000000000003</v>
      </c>
      <c r="AX3743">
        <v>0.61463999999999996</v>
      </c>
      <c r="AY3743">
        <v>0.10281999999999999</v>
      </c>
      <c r="AZ3743">
        <v>28870</v>
      </c>
    </row>
    <row r="3744" spans="1:52">
      <c r="A3744">
        <v>2008</v>
      </c>
      <c r="B3744">
        <v>224147</v>
      </c>
      <c r="C3744" t="s">
        <v>375</v>
      </c>
      <c r="D3744" t="s">
        <v>372</v>
      </c>
      <c r="E3744">
        <f t="shared" si="58"/>
        <v>0</v>
      </c>
      <c r="F3744">
        <f>IF(ISNA(VLOOKUP(B3744,criteria!$U$2:$U$174,1,0)),0,1)</f>
        <v>1</v>
      </c>
      <c r="G3744" t="s">
        <v>636</v>
      </c>
      <c r="H3744" t="s">
        <v>636</v>
      </c>
      <c r="N3744" t="s">
        <v>376</v>
      </c>
      <c r="O3744" t="s">
        <v>275</v>
      </c>
      <c r="P3744" t="s">
        <v>50</v>
      </c>
      <c r="Q3744" t="s">
        <v>52</v>
      </c>
      <c r="V3744">
        <v>48434020</v>
      </c>
      <c r="W3744">
        <v>38452472</v>
      </c>
      <c r="Y3744">
        <v>5916864</v>
      </c>
      <c r="Z3744">
        <v>20675136</v>
      </c>
      <c r="AA3744">
        <v>73278400</v>
      </c>
      <c r="AB3744">
        <v>12763218</v>
      </c>
      <c r="AC3744">
        <v>2200735</v>
      </c>
      <c r="AD3744">
        <v>68441584</v>
      </c>
      <c r="AE3744">
        <v>83441568</v>
      </c>
      <c r="AF3744">
        <v>152252736</v>
      </c>
      <c r="AG3744">
        <v>46839196</v>
      </c>
      <c r="AH3744">
        <v>16319105</v>
      </c>
      <c r="AI3744">
        <v>4776335.5</v>
      </c>
      <c r="AJ3744">
        <v>21095440</v>
      </c>
      <c r="AK3744">
        <v>18495416</v>
      </c>
      <c r="AL3744">
        <v>9277815</v>
      </c>
      <c r="AM3744">
        <v>152377168</v>
      </c>
      <c r="AN3744">
        <v>60172624</v>
      </c>
      <c r="AO3744">
        <v>17610276</v>
      </c>
      <c r="AP3744">
        <v>5184801</v>
      </c>
      <c r="AQ3744">
        <v>4534169</v>
      </c>
      <c r="AR3744">
        <v>152252736</v>
      </c>
      <c r="AS3744">
        <v>152377168</v>
      </c>
      <c r="AT3744">
        <v>431</v>
      </c>
      <c r="AU3744">
        <v>0.38800000000000001</v>
      </c>
      <c r="AW3744">
        <v>0.29571500000000001</v>
      </c>
      <c r="AX3744">
        <v>0.61724800000000002</v>
      </c>
      <c r="AY3744">
        <v>9.8216700000000004E-2</v>
      </c>
      <c r="AZ3744">
        <v>31177</v>
      </c>
    </row>
    <row r="3745" spans="1:52">
      <c r="A3745">
        <v>2009</v>
      </c>
      <c r="B3745">
        <v>224147</v>
      </c>
      <c r="C3745" t="s">
        <v>375</v>
      </c>
      <c r="D3745" t="s">
        <v>372</v>
      </c>
      <c r="E3745">
        <f t="shared" si="58"/>
        <v>0</v>
      </c>
      <c r="F3745">
        <f>IF(ISNA(VLOOKUP(B3745,criteria!$U$2:$U$174,1,0)),0,1)</f>
        <v>1</v>
      </c>
      <c r="G3745" t="s">
        <v>636</v>
      </c>
      <c r="H3745" t="s">
        <v>636</v>
      </c>
      <c r="N3745" t="s">
        <v>376</v>
      </c>
      <c r="O3745" t="s">
        <v>275</v>
      </c>
      <c r="P3745" t="s">
        <v>50</v>
      </c>
      <c r="Q3745" t="s">
        <v>52</v>
      </c>
      <c r="R3745">
        <v>-97.331900000000005</v>
      </c>
      <c r="S3745">
        <v>27.718599999999999</v>
      </c>
      <c r="V3745">
        <v>55393556</v>
      </c>
      <c r="W3745">
        <v>43941948</v>
      </c>
      <c r="Y3745">
        <v>4256130</v>
      </c>
      <c r="Z3745">
        <v>37380084</v>
      </c>
      <c r="AA3745">
        <v>74704496</v>
      </c>
      <c r="AB3745">
        <v>6961589</v>
      </c>
      <c r="AC3745">
        <v>28054764</v>
      </c>
      <c r="AD3745">
        <v>76078648</v>
      </c>
      <c r="AE3745">
        <v>98224872</v>
      </c>
      <c r="AF3745">
        <v>198572912</v>
      </c>
      <c r="AG3745">
        <v>54151120</v>
      </c>
      <c r="AH3745">
        <v>14684078</v>
      </c>
      <c r="AI3745">
        <v>4191197</v>
      </c>
      <c r="AJ3745">
        <v>18875276</v>
      </c>
      <c r="AK3745">
        <v>22822468</v>
      </c>
      <c r="AL3745">
        <v>10866139</v>
      </c>
      <c r="AM3745">
        <v>172382144</v>
      </c>
      <c r="AN3745">
        <v>63899404</v>
      </c>
      <c r="AO3745">
        <v>20556172</v>
      </c>
      <c r="AP3745">
        <v>4534169</v>
      </c>
      <c r="AQ3745">
        <v>7420840</v>
      </c>
      <c r="AR3745">
        <v>198572912</v>
      </c>
      <c r="AS3745">
        <v>172382144</v>
      </c>
      <c r="AT3745">
        <v>434</v>
      </c>
      <c r="AU3745">
        <v>0.376</v>
      </c>
      <c r="AW3745">
        <v>0.28960799999999998</v>
      </c>
      <c r="AX3745">
        <v>0.610124</v>
      </c>
      <c r="AY3745">
        <v>9.5157000000000005E-2</v>
      </c>
      <c r="AZ3745">
        <v>32439</v>
      </c>
    </row>
    <row r="3746" spans="1:52">
      <c r="A3746">
        <v>2010</v>
      </c>
      <c r="B3746">
        <v>224147</v>
      </c>
      <c r="C3746" t="s">
        <v>375</v>
      </c>
      <c r="D3746" t="s">
        <v>372</v>
      </c>
      <c r="E3746">
        <f t="shared" si="58"/>
        <v>1</v>
      </c>
      <c r="F3746">
        <f>IF(ISNA(VLOOKUP(B3746,criteria!$U$2:$U$174,1,0)),0,1)</f>
        <v>1</v>
      </c>
      <c r="G3746">
        <v>0.8466823714173537</v>
      </c>
      <c r="H3746">
        <v>0.32599118942731276</v>
      </c>
      <c r="I3746">
        <v>5094</v>
      </c>
      <c r="J3746">
        <v>4313</v>
      </c>
      <c r="K3746">
        <v>1379</v>
      </c>
      <c r="L3746">
        <v>27</v>
      </c>
      <c r="M3746">
        <v>1406</v>
      </c>
      <c r="N3746" t="s">
        <v>376</v>
      </c>
      <c r="O3746" t="s">
        <v>275</v>
      </c>
      <c r="P3746" t="s">
        <v>50</v>
      </c>
      <c r="Q3746" t="s">
        <v>51</v>
      </c>
      <c r="R3746">
        <v>-97.331900000000005</v>
      </c>
      <c r="S3746">
        <v>27.718599999999999</v>
      </c>
      <c r="V3746">
        <v>64405112</v>
      </c>
      <c r="W3746">
        <v>50294620</v>
      </c>
      <c r="Y3746">
        <v>3290224</v>
      </c>
      <c r="Z3746">
        <v>31661096</v>
      </c>
      <c r="AA3746">
        <v>71443920</v>
      </c>
      <c r="AB3746">
        <v>6724013</v>
      </c>
      <c r="AC3746">
        <v>54891704</v>
      </c>
      <c r="AD3746">
        <v>81880680</v>
      </c>
      <c r="AE3746">
        <v>92216024</v>
      </c>
      <c r="AF3746">
        <v>221101056</v>
      </c>
      <c r="AG3746">
        <v>55393304</v>
      </c>
      <c r="AH3746">
        <v>15434062</v>
      </c>
      <c r="AI3746">
        <v>4388302</v>
      </c>
      <c r="AJ3746">
        <v>19822364</v>
      </c>
      <c r="AK3746">
        <v>21395480</v>
      </c>
      <c r="AL3746">
        <v>11932302</v>
      </c>
      <c r="AM3746">
        <v>174081152</v>
      </c>
      <c r="AN3746">
        <v>67503344</v>
      </c>
      <c r="AO3746">
        <v>15811389</v>
      </c>
      <c r="AP3746">
        <v>7420840</v>
      </c>
      <c r="AQ3746">
        <v>8833098</v>
      </c>
      <c r="AR3746">
        <v>221101056</v>
      </c>
      <c r="AS3746">
        <v>174081152</v>
      </c>
      <c r="AT3746">
        <v>483</v>
      </c>
      <c r="AU3746">
        <v>0.39700000000000002</v>
      </c>
      <c r="AW3746">
        <v>0.29649399999999998</v>
      </c>
      <c r="AX3746">
        <v>0.62363599999999997</v>
      </c>
      <c r="AY3746">
        <v>9.4033000000000005E-2</v>
      </c>
      <c r="AZ3746">
        <v>31621</v>
      </c>
    </row>
    <row r="3747" spans="1:52">
      <c r="A3747">
        <v>2011</v>
      </c>
      <c r="B3747">
        <v>224147</v>
      </c>
      <c r="C3747" t="s">
        <v>375</v>
      </c>
      <c r="D3747" t="s">
        <v>372</v>
      </c>
      <c r="E3747">
        <f t="shared" si="58"/>
        <v>1</v>
      </c>
      <c r="F3747">
        <f>IF(ISNA(VLOOKUP(B3747,criteria!$U$2:$U$174,1,0)),0,1)</f>
        <v>1</v>
      </c>
      <c r="G3747">
        <v>0.8464860620337652</v>
      </c>
      <c r="H3747">
        <v>0.32606679035250463</v>
      </c>
      <c r="I3747">
        <v>5094</v>
      </c>
      <c r="J3747">
        <v>4312</v>
      </c>
      <c r="K3747">
        <v>1379</v>
      </c>
      <c r="L3747">
        <v>27</v>
      </c>
      <c r="M3747">
        <v>1406</v>
      </c>
      <c r="N3747" t="s">
        <v>376</v>
      </c>
      <c r="O3747" t="s">
        <v>275</v>
      </c>
      <c r="P3747" t="s">
        <v>50</v>
      </c>
      <c r="Q3747" t="s">
        <v>51</v>
      </c>
      <c r="R3747">
        <v>-97.331900000000005</v>
      </c>
      <c r="S3747">
        <v>27.718599999999999</v>
      </c>
      <c r="T3747">
        <v>0.13800000000000001</v>
      </c>
      <c r="U3747">
        <v>1842</v>
      </c>
      <c r="V3747">
        <v>70482368</v>
      </c>
      <c r="W3747">
        <v>55857760</v>
      </c>
      <c r="Y3747">
        <v>4252964</v>
      </c>
      <c r="Z3747">
        <v>27115872</v>
      </c>
      <c r="AA3747">
        <v>64723900</v>
      </c>
      <c r="AB3747">
        <v>5504005</v>
      </c>
      <c r="AC3747">
        <v>60115960</v>
      </c>
      <c r="AD3747">
        <v>85334232</v>
      </c>
      <c r="AE3747">
        <v>80621592</v>
      </c>
      <c r="AF3747">
        <v>219755808</v>
      </c>
      <c r="AG3747">
        <v>53947656</v>
      </c>
      <c r="AH3747">
        <v>15166411</v>
      </c>
      <c r="AI3747">
        <v>4646823</v>
      </c>
      <c r="AJ3747">
        <v>19813234</v>
      </c>
      <c r="AK3747">
        <v>21138096</v>
      </c>
      <c r="AL3747">
        <v>12356783</v>
      </c>
      <c r="AM3747">
        <v>176700080</v>
      </c>
      <c r="AN3747">
        <v>65921728</v>
      </c>
      <c r="AO3747">
        <v>14608273</v>
      </c>
      <c r="AP3747">
        <v>8833098</v>
      </c>
      <c r="AQ3747">
        <v>9617919</v>
      </c>
      <c r="AR3747">
        <v>219755808</v>
      </c>
      <c r="AS3747">
        <v>176700080</v>
      </c>
      <c r="AT3747">
        <v>446</v>
      </c>
      <c r="AU3747">
        <v>0.38800000000000001</v>
      </c>
      <c r="AW3747">
        <v>0.30653999999999998</v>
      </c>
      <c r="AX3747">
        <v>0.63578599999999996</v>
      </c>
      <c r="AY3747">
        <v>9.3324299999999999E-2</v>
      </c>
      <c r="AZ3747">
        <v>29967</v>
      </c>
    </row>
    <row r="3748" spans="1:52">
      <c r="A3748">
        <v>2012</v>
      </c>
      <c r="B3748">
        <v>224147</v>
      </c>
      <c r="C3748" t="s">
        <v>375</v>
      </c>
      <c r="D3748" t="s">
        <v>372</v>
      </c>
      <c r="E3748">
        <f t="shared" si="58"/>
        <v>1</v>
      </c>
      <c r="F3748">
        <f>IF(ISNA(VLOOKUP(B3748,criteria!$U$2:$U$174,1,0)),0,1)</f>
        <v>1</v>
      </c>
      <c r="G3748">
        <v>0.89693893247192735</v>
      </c>
      <c r="H3748">
        <v>0.29377465271823017</v>
      </c>
      <c r="I3748">
        <v>6501</v>
      </c>
      <c r="J3748">
        <v>5831</v>
      </c>
      <c r="K3748">
        <v>1698</v>
      </c>
      <c r="L3748">
        <v>15</v>
      </c>
      <c r="M3748">
        <v>1713</v>
      </c>
      <c r="N3748" t="s">
        <v>376</v>
      </c>
      <c r="O3748" t="s">
        <v>275</v>
      </c>
      <c r="P3748" t="s">
        <v>50</v>
      </c>
      <c r="Q3748" t="s">
        <v>51</v>
      </c>
      <c r="R3748">
        <v>-97.331900000000005</v>
      </c>
      <c r="S3748">
        <v>27.718599999999999</v>
      </c>
      <c r="T3748">
        <v>0.13600000000000001</v>
      </c>
      <c r="U3748">
        <v>2028</v>
      </c>
      <c r="V3748">
        <v>78055008</v>
      </c>
      <c r="W3748">
        <v>60712076</v>
      </c>
      <c r="Y3748">
        <v>4473186</v>
      </c>
      <c r="Z3748">
        <v>27815424</v>
      </c>
      <c r="AA3748">
        <v>64686252</v>
      </c>
      <c r="AB3748">
        <v>6224671</v>
      </c>
      <c r="AC3748">
        <v>26175108</v>
      </c>
      <c r="AD3748">
        <v>91788272</v>
      </c>
      <c r="AE3748">
        <v>82237728</v>
      </c>
      <c r="AF3748">
        <v>192510096</v>
      </c>
      <c r="AG3748">
        <v>55529208</v>
      </c>
      <c r="AH3748">
        <v>16369055</v>
      </c>
      <c r="AI3748">
        <v>3867019</v>
      </c>
      <c r="AJ3748">
        <v>20236074</v>
      </c>
      <c r="AK3748">
        <v>23183470</v>
      </c>
      <c r="AL3748">
        <v>13178860</v>
      </c>
      <c r="AM3748">
        <v>180466592</v>
      </c>
      <c r="AN3748">
        <v>69899928</v>
      </c>
      <c r="AO3748">
        <v>15157081</v>
      </c>
      <c r="AP3748">
        <v>9617919</v>
      </c>
      <c r="AQ3748">
        <v>11282209</v>
      </c>
      <c r="AR3748">
        <v>192510096</v>
      </c>
      <c r="AS3748">
        <v>180466592</v>
      </c>
      <c r="AT3748">
        <v>608</v>
      </c>
      <c r="AU3748">
        <v>0.40200000000000002</v>
      </c>
      <c r="AW3748">
        <v>0.28715600000000002</v>
      </c>
      <c r="AX3748">
        <v>0.62707599999999997</v>
      </c>
      <c r="AY3748">
        <v>8.3245700000000006E-2</v>
      </c>
      <c r="AZ3748">
        <v>31200</v>
      </c>
    </row>
    <row r="3749" spans="1:52">
      <c r="A3749">
        <v>2013</v>
      </c>
      <c r="B3749">
        <v>224147</v>
      </c>
      <c r="C3749" t="s">
        <v>375</v>
      </c>
      <c r="D3749" t="s">
        <v>372</v>
      </c>
      <c r="E3749">
        <f t="shared" si="58"/>
        <v>1</v>
      </c>
      <c r="F3749">
        <f>IF(ISNA(VLOOKUP(B3749,criteria!$U$2:$U$174,1,0)),0,1)</f>
        <v>1</v>
      </c>
      <c r="G3749">
        <v>0.92582146382738684</v>
      </c>
      <c r="H3749">
        <v>0.3124143183549124</v>
      </c>
      <c r="I3749">
        <v>7091</v>
      </c>
      <c r="J3749">
        <v>6565</v>
      </c>
      <c r="K3749">
        <v>2002</v>
      </c>
      <c r="L3749">
        <v>49</v>
      </c>
      <c r="M3749">
        <v>2051</v>
      </c>
      <c r="N3749" t="s">
        <v>376</v>
      </c>
      <c r="O3749" t="s">
        <v>275</v>
      </c>
      <c r="P3749" t="s">
        <v>50</v>
      </c>
      <c r="Q3749" t="s">
        <v>51</v>
      </c>
      <c r="R3749">
        <v>-97.331900000000005</v>
      </c>
      <c r="S3749">
        <v>27.718599999999999</v>
      </c>
      <c r="T3749">
        <v>0.121</v>
      </c>
      <c r="U3749">
        <v>2018</v>
      </c>
      <c r="V3749">
        <v>82112048</v>
      </c>
      <c r="W3749">
        <v>63892660</v>
      </c>
      <c r="Y3749">
        <v>6526797</v>
      </c>
      <c r="Z3749">
        <v>29275946</v>
      </c>
      <c r="AA3749">
        <v>72536864</v>
      </c>
      <c r="AB3749">
        <v>6124344</v>
      </c>
      <c r="AC3749">
        <v>17405372</v>
      </c>
      <c r="AD3749">
        <v>100888816</v>
      </c>
      <c r="AE3749">
        <v>95789192</v>
      </c>
      <c r="AF3749">
        <v>200309184</v>
      </c>
      <c r="AG3749">
        <v>60723608</v>
      </c>
      <c r="AH3749">
        <v>19774144</v>
      </c>
      <c r="AI3749">
        <v>3539492</v>
      </c>
      <c r="AJ3749">
        <v>23313636</v>
      </c>
      <c r="AK3749">
        <v>23718946</v>
      </c>
      <c r="AL3749">
        <v>13994972</v>
      </c>
      <c r="AM3749">
        <v>189637056</v>
      </c>
      <c r="AN3749">
        <v>74548144</v>
      </c>
      <c r="AO3749">
        <v>18230444</v>
      </c>
      <c r="AP3749">
        <v>11282209</v>
      </c>
      <c r="AQ3749">
        <v>13673273</v>
      </c>
      <c r="AR3749">
        <v>200309184</v>
      </c>
      <c r="AS3749">
        <v>189637056</v>
      </c>
      <c r="AT3749">
        <v>471</v>
      </c>
      <c r="AU3749">
        <v>0.38</v>
      </c>
      <c r="AW3749">
        <v>0.25054599999999999</v>
      </c>
      <c r="AX3749">
        <v>0.61614800000000003</v>
      </c>
      <c r="AY3749">
        <v>7.4786699999999998E-2</v>
      </c>
      <c r="AZ3749">
        <v>32600</v>
      </c>
    </row>
    <row r="3750" spans="1:52">
      <c r="A3750">
        <v>2014</v>
      </c>
      <c r="B3750">
        <v>224147</v>
      </c>
      <c r="C3750" t="s">
        <v>375</v>
      </c>
      <c r="D3750" t="s">
        <v>372</v>
      </c>
      <c r="E3750">
        <f t="shared" si="58"/>
        <v>1</v>
      </c>
      <c r="F3750">
        <f>IF(ISNA(VLOOKUP(B3750,criteria!$U$2:$U$174,1,0)),0,1)</f>
        <v>1</v>
      </c>
      <c r="G3750">
        <v>0.84617314930991216</v>
      </c>
      <c r="H3750">
        <v>0.29819098457888493</v>
      </c>
      <c r="I3750">
        <v>7970</v>
      </c>
      <c r="J3750">
        <v>6744</v>
      </c>
      <c r="K3750">
        <v>1928</v>
      </c>
      <c r="L3750">
        <v>83</v>
      </c>
      <c r="M3750">
        <v>2011</v>
      </c>
      <c r="N3750" t="s">
        <v>376</v>
      </c>
      <c r="O3750" t="s">
        <v>275</v>
      </c>
      <c r="P3750" t="s">
        <v>50</v>
      </c>
      <c r="Q3750" t="s">
        <v>51</v>
      </c>
      <c r="R3750">
        <v>-97.331900000000005</v>
      </c>
      <c r="S3750">
        <v>27.718599999999999</v>
      </c>
      <c r="T3750">
        <v>8.6999999999999994E-2</v>
      </c>
      <c r="U3750">
        <v>2361</v>
      </c>
      <c r="V3750">
        <v>89939600</v>
      </c>
      <c r="W3750">
        <v>67875896</v>
      </c>
      <c r="Y3750">
        <v>5326048</v>
      </c>
      <c r="Z3750">
        <v>30193454</v>
      </c>
      <c r="AA3750">
        <v>70903120</v>
      </c>
      <c r="AB3750">
        <v>6318071</v>
      </c>
      <c r="AC3750">
        <v>39115656</v>
      </c>
      <c r="AD3750">
        <v>104259256</v>
      </c>
      <c r="AE3750">
        <v>82270560</v>
      </c>
      <c r="AF3750">
        <v>220770864</v>
      </c>
      <c r="AG3750">
        <v>63588152</v>
      </c>
      <c r="AH3750">
        <v>20887156</v>
      </c>
      <c r="AI3750">
        <v>3558494</v>
      </c>
      <c r="AJ3750">
        <v>24445650</v>
      </c>
      <c r="AK3750">
        <v>28629124</v>
      </c>
      <c r="AL3750">
        <v>11933272</v>
      </c>
      <c r="AM3750">
        <v>198025680</v>
      </c>
      <c r="AN3750">
        <v>79755680</v>
      </c>
      <c r="AO3750">
        <v>20252912</v>
      </c>
      <c r="AP3750">
        <v>13673273</v>
      </c>
      <c r="AQ3750">
        <v>13914231</v>
      </c>
      <c r="AR3750">
        <v>220770864</v>
      </c>
      <c r="AS3750">
        <v>198025680</v>
      </c>
      <c r="AT3750">
        <v>473</v>
      </c>
      <c r="AU3750">
        <v>0.36799999999999999</v>
      </c>
      <c r="AW3750">
        <v>0.23790700000000001</v>
      </c>
      <c r="AX3750">
        <v>0.61480699999999999</v>
      </c>
      <c r="AY3750">
        <v>7.3247800000000002E-2</v>
      </c>
      <c r="AZ3750">
        <v>34633</v>
      </c>
    </row>
    <row r="3751" spans="1:52">
      <c r="A3751">
        <v>2015</v>
      </c>
      <c r="B3751">
        <v>224147</v>
      </c>
      <c r="C3751" t="s">
        <v>375</v>
      </c>
      <c r="D3751" t="s">
        <v>372</v>
      </c>
      <c r="E3751">
        <f t="shared" si="58"/>
        <v>1</v>
      </c>
      <c r="F3751">
        <f>IF(ISNA(VLOOKUP(B3751,criteria!$U$2:$U$174,1,0)),0,1)</f>
        <v>1</v>
      </c>
      <c r="G3751">
        <v>0.83769222134919741</v>
      </c>
      <c r="H3751">
        <v>0.31381481977756936</v>
      </c>
      <c r="I3751">
        <v>8909</v>
      </c>
      <c r="J3751">
        <v>7463</v>
      </c>
      <c r="K3751">
        <v>2228</v>
      </c>
      <c r="L3751">
        <v>114</v>
      </c>
      <c r="M3751">
        <v>2342</v>
      </c>
      <c r="N3751" t="s">
        <v>376</v>
      </c>
      <c r="O3751" t="s">
        <v>275</v>
      </c>
      <c r="P3751" t="s">
        <v>50</v>
      </c>
      <c r="Q3751" t="s">
        <v>51</v>
      </c>
      <c r="R3751">
        <v>-97.331900000000005</v>
      </c>
      <c r="S3751">
        <v>27.718599999999999</v>
      </c>
      <c r="T3751">
        <v>9.9000000000000005E-2</v>
      </c>
      <c r="U3751">
        <v>2555</v>
      </c>
      <c r="V3751">
        <v>96552152</v>
      </c>
      <c r="W3751">
        <v>72620640</v>
      </c>
      <c r="Y3751">
        <v>6871291</v>
      </c>
      <c r="Z3751">
        <v>30852936</v>
      </c>
      <c r="AA3751">
        <v>79061856</v>
      </c>
      <c r="AB3751">
        <v>6493515</v>
      </c>
      <c r="AC3751">
        <v>10938736</v>
      </c>
      <c r="AD3751">
        <v>111993568</v>
      </c>
      <c r="AE3751">
        <v>93588456</v>
      </c>
      <c r="AF3751">
        <v>211466560</v>
      </c>
      <c r="AG3751">
        <v>69117344</v>
      </c>
      <c r="AH3751">
        <v>23431192</v>
      </c>
      <c r="AI3751">
        <v>3278378</v>
      </c>
      <c r="AJ3751">
        <v>26709570</v>
      </c>
      <c r="AK3751">
        <v>30852760</v>
      </c>
      <c r="AL3751">
        <v>10966361</v>
      </c>
      <c r="AM3751">
        <v>216249424</v>
      </c>
      <c r="AN3751">
        <v>85677208</v>
      </c>
      <c r="AO3751">
        <v>22190040</v>
      </c>
      <c r="AP3751">
        <v>13914231</v>
      </c>
      <c r="AQ3751">
        <v>14774892</v>
      </c>
      <c r="AR3751">
        <v>211466560</v>
      </c>
      <c r="AS3751">
        <v>216249424</v>
      </c>
      <c r="AT3751">
        <v>483</v>
      </c>
      <c r="AU3751">
        <v>0.34499999999999997</v>
      </c>
      <c r="AV3751">
        <v>9195</v>
      </c>
      <c r="AW3751">
        <v>0.21246100000000001</v>
      </c>
      <c r="AX3751">
        <v>0.62932399999999999</v>
      </c>
      <c r="AY3751">
        <v>6.7216999999999999E-2</v>
      </c>
      <c r="AZ3751">
        <v>37441.5</v>
      </c>
    </row>
    <row r="3752" spans="1:52">
      <c r="A3752">
        <v>2016</v>
      </c>
      <c r="B3752">
        <v>224147</v>
      </c>
      <c r="C3752" t="s">
        <v>375</v>
      </c>
      <c r="D3752" t="s">
        <v>372</v>
      </c>
      <c r="E3752">
        <f t="shared" si="58"/>
        <v>1</v>
      </c>
      <c r="F3752">
        <f>IF(ISNA(VLOOKUP(B3752,criteria!$U$2:$U$174,1,0)),0,1)</f>
        <v>1</v>
      </c>
      <c r="G3752">
        <v>0.6465256797583081</v>
      </c>
      <c r="H3752">
        <v>0.28828181164629763</v>
      </c>
      <c r="I3752">
        <v>12909</v>
      </c>
      <c r="J3752">
        <v>8346</v>
      </c>
      <c r="K3752">
        <v>2375</v>
      </c>
      <c r="L3752">
        <v>31</v>
      </c>
      <c r="M3752">
        <v>2406</v>
      </c>
      <c r="N3752" t="s">
        <v>376</v>
      </c>
      <c r="O3752" t="s">
        <v>275</v>
      </c>
      <c r="P3752" t="s">
        <v>50</v>
      </c>
      <c r="Q3752" t="s">
        <v>51</v>
      </c>
      <c r="R3752">
        <v>-97.323999999999998</v>
      </c>
      <c r="S3752">
        <v>27.713699999999999</v>
      </c>
      <c r="T3752">
        <v>9.0999999999999998E-2</v>
      </c>
      <c r="U3752">
        <v>2554</v>
      </c>
      <c r="V3752">
        <v>104438440</v>
      </c>
      <c r="W3752">
        <v>76989848</v>
      </c>
      <c r="Y3752">
        <v>8854255</v>
      </c>
      <c r="Z3752">
        <v>34262064</v>
      </c>
      <c r="AA3752">
        <v>86622432</v>
      </c>
      <c r="AB3752">
        <v>6536157</v>
      </c>
      <c r="AC3752">
        <v>24314780</v>
      </c>
      <c r="AD3752">
        <v>123618872</v>
      </c>
      <c r="AE3752">
        <v>103617280</v>
      </c>
      <c r="AF3752">
        <v>246361296</v>
      </c>
      <c r="AG3752">
        <v>69619136</v>
      </c>
      <c r="AH3752">
        <v>26209996</v>
      </c>
      <c r="AI3752">
        <v>4161379</v>
      </c>
      <c r="AJ3752">
        <v>30371376</v>
      </c>
      <c r="AK3752">
        <v>30028800</v>
      </c>
      <c r="AL3752">
        <v>11756859</v>
      </c>
      <c r="AM3752">
        <v>220967264</v>
      </c>
      <c r="AN3752">
        <v>87406320</v>
      </c>
      <c r="AO3752">
        <v>23736334</v>
      </c>
      <c r="AP3752">
        <v>14774892</v>
      </c>
      <c r="AQ3752">
        <v>16389418</v>
      </c>
      <c r="AR3752">
        <v>246361296</v>
      </c>
      <c r="AS3752">
        <v>220967264</v>
      </c>
      <c r="AT3752">
        <v>526</v>
      </c>
      <c r="AU3752">
        <v>0.36299999999999999</v>
      </c>
      <c r="AV3752">
        <v>9195</v>
      </c>
      <c r="AW3752">
        <v>0.188836</v>
      </c>
      <c r="AX3752">
        <v>0.62549500000000002</v>
      </c>
      <c r="AY3752">
        <v>5.5621499999999997E-2</v>
      </c>
      <c r="AZ3752">
        <v>37435.5</v>
      </c>
    </row>
    <row r="3753" spans="1:52">
      <c r="A3753">
        <v>2017</v>
      </c>
      <c r="B3753">
        <v>224147</v>
      </c>
      <c r="C3753" t="s">
        <v>375</v>
      </c>
      <c r="D3753" t="s">
        <v>372</v>
      </c>
      <c r="E3753">
        <f t="shared" si="58"/>
        <v>1</v>
      </c>
      <c r="F3753">
        <f>IF(ISNA(VLOOKUP(B3753,criteria!$U$2:$U$174,1,0)),0,1)</f>
        <v>1</v>
      </c>
      <c r="G3753">
        <v>0.60462130937098846</v>
      </c>
      <c r="H3753">
        <v>0.30015923566878983</v>
      </c>
      <c r="I3753">
        <v>12464</v>
      </c>
      <c r="J3753">
        <v>7536</v>
      </c>
      <c r="K3753">
        <v>2219</v>
      </c>
      <c r="L3753">
        <v>43</v>
      </c>
      <c r="M3753">
        <v>2262</v>
      </c>
      <c r="N3753" t="s">
        <v>376</v>
      </c>
      <c r="O3753" t="s">
        <v>275</v>
      </c>
      <c r="P3753" t="s">
        <v>50</v>
      </c>
      <c r="Q3753" t="s">
        <v>51</v>
      </c>
      <c r="R3753">
        <v>-97.323999999999998</v>
      </c>
      <c r="S3753">
        <v>27.713699999999999</v>
      </c>
      <c r="T3753">
        <v>8.3000000000000004E-2</v>
      </c>
      <c r="U3753">
        <v>2948</v>
      </c>
      <c r="V3753">
        <v>109640640</v>
      </c>
      <c r="W3753">
        <v>81197088</v>
      </c>
      <c r="Y3753">
        <v>8321006</v>
      </c>
      <c r="Z3753">
        <v>39204520</v>
      </c>
      <c r="AA3753">
        <v>88219032</v>
      </c>
      <c r="AB3753">
        <v>7263370</v>
      </c>
      <c r="AC3753">
        <v>7597377</v>
      </c>
      <c r="AD3753">
        <v>129988656</v>
      </c>
      <c r="AE3753">
        <v>105430680</v>
      </c>
      <c r="AF3753">
        <v>239174176</v>
      </c>
      <c r="AG3753">
        <v>72729144</v>
      </c>
      <c r="AH3753">
        <v>26623140</v>
      </c>
      <c r="AI3753">
        <v>3898017</v>
      </c>
      <c r="AJ3753">
        <v>30521156</v>
      </c>
      <c r="AK3753">
        <v>29834378</v>
      </c>
      <c r="AL3753">
        <v>11373384</v>
      </c>
      <c r="AM3753">
        <v>223191568</v>
      </c>
      <c r="AN3753">
        <v>90086848</v>
      </c>
      <c r="AO3753">
        <v>24421280</v>
      </c>
      <c r="AP3753">
        <v>16389418</v>
      </c>
      <c r="AQ3753">
        <v>18808404</v>
      </c>
      <c r="AR3753">
        <v>239174176</v>
      </c>
      <c r="AS3753">
        <v>223191568</v>
      </c>
      <c r="AV3753">
        <v>9195</v>
      </c>
    </row>
    <row r="3754" spans="1:52">
      <c r="A3754">
        <v>1990</v>
      </c>
      <c r="B3754">
        <v>225511</v>
      </c>
      <c r="C3754" t="s">
        <v>420</v>
      </c>
      <c r="D3754" t="s">
        <v>372</v>
      </c>
      <c r="E3754">
        <f t="shared" si="58"/>
        <v>0</v>
      </c>
      <c r="F3754">
        <f>IF(ISNA(VLOOKUP(B3754,criteria!$U$2:$U$174,1,0)),0,1)</f>
        <v>1</v>
      </c>
      <c r="G3754" t="s">
        <v>636</v>
      </c>
      <c r="H3754" t="s">
        <v>636</v>
      </c>
      <c r="N3754">
        <v>77004</v>
      </c>
      <c r="O3754" t="s">
        <v>275</v>
      </c>
      <c r="V3754">
        <v>54330736</v>
      </c>
      <c r="Y3754">
        <v>407836</v>
      </c>
      <c r="Z3754">
        <v>29655726</v>
      </c>
      <c r="AA3754">
        <v>135669984</v>
      </c>
      <c r="AB3754">
        <v>14290962</v>
      </c>
      <c r="AC3754">
        <v>3444419</v>
      </c>
      <c r="AF3754">
        <v>270616000</v>
      </c>
      <c r="AG3754">
        <v>90254088</v>
      </c>
      <c r="AH3754">
        <v>32217472</v>
      </c>
      <c r="AI3754">
        <v>9771155</v>
      </c>
      <c r="AJ3754">
        <v>41988628</v>
      </c>
      <c r="AK3754">
        <v>23833710</v>
      </c>
      <c r="AL3754">
        <v>5523651</v>
      </c>
      <c r="AM3754">
        <v>274679360</v>
      </c>
      <c r="AN3754">
        <v>121913864</v>
      </c>
      <c r="AO3754">
        <v>17145380</v>
      </c>
    </row>
    <row r="3755" spans="1:52">
      <c r="A3755">
        <v>1991</v>
      </c>
      <c r="B3755">
        <v>225511</v>
      </c>
      <c r="C3755" t="s">
        <v>420</v>
      </c>
      <c r="D3755" t="s">
        <v>372</v>
      </c>
      <c r="E3755">
        <f t="shared" si="58"/>
        <v>0</v>
      </c>
      <c r="F3755">
        <f>IF(ISNA(VLOOKUP(B3755,criteria!$U$2:$U$174,1,0)),0,1)</f>
        <v>1</v>
      </c>
      <c r="G3755" t="s">
        <v>636</v>
      </c>
      <c r="H3755" t="s">
        <v>636</v>
      </c>
      <c r="N3755">
        <v>77004</v>
      </c>
      <c r="O3755" t="s">
        <v>275</v>
      </c>
      <c r="V3755">
        <v>58807128</v>
      </c>
      <c r="Y3755">
        <v>472761</v>
      </c>
      <c r="Z3755">
        <v>32469316</v>
      </c>
      <c r="AA3755">
        <v>150371632</v>
      </c>
      <c r="AB3755">
        <v>15009906</v>
      </c>
      <c r="AC3755">
        <v>2955227</v>
      </c>
      <c r="AF3755">
        <v>296657760</v>
      </c>
      <c r="AG3755">
        <v>100117424</v>
      </c>
      <c r="AH3755">
        <v>33739256</v>
      </c>
      <c r="AI3755">
        <v>10367024</v>
      </c>
      <c r="AJ3755">
        <v>44106280</v>
      </c>
      <c r="AK3755">
        <v>27240892</v>
      </c>
      <c r="AL3755">
        <v>6588334</v>
      </c>
      <c r="AM3755">
        <v>302983296</v>
      </c>
      <c r="AN3755">
        <v>126488472</v>
      </c>
      <c r="AO3755">
        <v>28538980</v>
      </c>
    </row>
    <row r="3756" spans="1:52">
      <c r="A3756">
        <v>1992</v>
      </c>
      <c r="B3756">
        <v>225511</v>
      </c>
      <c r="C3756" t="s">
        <v>420</v>
      </c>
      <c r="D3756" t="s">
        <v>372</v>
      </c>
      <c r="E3756">
        <f t="shared" si="58"/>
        <v>0</v>
      </c>
      <c r="F3756">
        <f>IF(ISNA(VLOOKUP(B3756,criteria!$U$2:$U$174,1,0)),0,1)</f>
        <v>1</v>
      </c>
      <c r="G3756" t="s">
        <v>636</v>
      </c>
      <c r="H3756" t="s">
        <v>636</v>
      </c>
      <c r="N3756">
        <v>77004</v>
      </c>
      <c r="O3756" t="s">
        <v>275</v>
      </c>
      <c r="V3756">
        <v>67816776</v>
      </c>
      <c r="Y3756">
        <v>512160</v>
      </c>
      <c r="Z3756">
        <v>32300260</v>
      </c>
      <c r="AA3756">
        <v>146928320</v>
      </c>
      <c r="AB3756">
        <v>14657457</v>
      </c>
      <c r="AC3756">
        <v>3448745</v>
      </c>
      <c r="AF3756">
        <v>300430560</v>
      </c>
      <c r="AG3756">
        <v>110024328</v>
      </c>
      <c r="AH3756">
        <v>34244824</v>
      </c>
      <c r="AI3756">
        <v>9895928</v>
      </c>
      <c r="AJ3756">
        <v>44140752</v>
      </c>
      <c r="AK3756">
        <v>20483924</v>
      </c>
      <c r="AL3756">
        <v>7031053</v>
      </c>
      <c r="AM3756">
        <v>310231008</v>
      </c>
      <c r="AN3756">
        <v>130586904</v>
      </c>
      <c r="AO3756">
        <v>28330228</v>
      </c>
    </row>
    <row r="3757" spans="1:52">
      <c r="A3757">
        <v>1993</v>
      </c>
      <c r="B3757">
        <v>225511</v>
      </c>
      <c r="C3757" t="s">
        <v>420</v>
      </c>
      <c r="D3757" t="s">
        <v>372</v>
      </c>
      <c r="E3757">
        <f t="shared" si="58"/>
        <v>0</v>
      </c>
      <c r="F3757">
        <f>IF(ISNA(VLOOKUP(B3757,criteria!$U$2:$U$174,1,0)),0,1)</f>
        <v>1</v>
      </c>
      <c r="G3757" t="s">
        <v>636</v>
      </c>
      <c r="H3757" t="s">
        <v>636</v>
      </c>
      <c r="N3757">
        <v>77004</v>
      </c>
      <c r="O3757" t="s">
        <v>275</v>
      </c>
      <c r="V3757">
        <v>70265464</v>
      </c>
      <c r="Y3757">
        <v>365999</v>
      </c>
      <c r="Z3757">
        <v>31577204</v>
      </c>
      <c r="AA3757">
        <v>150994224</v>
      </c>
      <c r="AB3757">
        <v>14841137</v>
      </c>
      <c r="AC3757">
        <v>2900615</v>
      </c>
      <c r="AF3757">
        <v>307371328</v>
      </c>
      <c r="AG3757">
        <v>111800232</v>
      </c>
      <c r="AH3757">
        <v>34277620</v>
      </c>
      <c r="AI3757">
        <v>11882152</v>
      </c>
      <c r="AJ3757">
        <v>46159772</v>
      </c>
      <c r="AK3757">
        <v>22696312</v>
      </c>
      <c r="AL3757">
        <v>7435553</v>
      </c>
      <c r="AM3757">
        <v>321616288</v>
      </c>
      <c r="AN3757">
        <v>134656416</v>
      </c>
      <c r="AO3757">
        <v>28694024</v>
      </c>
    </row>
    <row r="3758" spans="1:52">
      <c r="A3758">
        <v>1994</v>
      </c>
      <c r="B3758">
        <v>225511</v>
      </c>
      <c r="C3758" t="s">
        <v>420</v>
      </c>
      <c r="D3758" t="s">
        <v>372</v>
      </c>
      <c r="E3758">
        <f t="shared" si="58"/>
        <v>0</v>
      </c>
      <c r="F3758">
        <f>IF(ISNA(VLOOKUP(B3758,criteria!$U$2:$U$174,1,0)),0,1)</f>
        <v>1</v>
      </c>
      <c r="G3758" t="s">
        <v>636</v>
      </c>
      <c r="H3758" t="s">
        <v>636</v>
      </c>
      <c r="N3758">
        <v>77004</v>
      </c>
      <c r="O3758" t="s">
        <v>275</v>
      </c>
      <c r="V3758">
        <v>72383672</v>
      </c>
      <c r="Y3758">
        <v>458693</v>
      </c>
      <c r="Z3758">
        <v>33508324</v>
      </c>
      <c r="AA3758">
        <v>138752240</v>
      </c>
      <c r="AB3758">
        <v>16550709</v>
      </c>
      <c r="AC3758">
        <v>4451038</v>
      </c>
      <c r="AF3758">
        <v>303953344</v>
      </c>
      <c r="AG3758">
        <v>116415840</v>
      </c>
      <c r="AH3758">
        <v>37915480</v>
      </c>
      <c r="AI3758">
        <v>11985643</v>
      </c>
      <c r="AJ3758">
        <v>49901124</v>
      </c>
      <c r="AK3758">
        <v>22870442</v>
      </c>
      <c r="AL3758">
        <v>8053221</v>
      </c>
      <c r="AM3758">
        <v>343644704</v>
      </c>
      <c r="AN3758">
        <v>139581200</v>
      </c>
      <c r="AO3758">
        <v>33547392</v>
      </c>
    </row>
    <row r="3759" spans="1:52">
      <c r="A3759">
        <v>1995</v>
      </c>
      <c r="B3759">
        <v>225511</v>
      </c>
      <c r="C3759" t="s">
        <v>420</v>
      </c>
      <c r="D3759" t="s">
        <v>372</v>
      </c>
      <c r="E3759">
        <f t="shared" si="58"/>
        <v>0</v>
      </c>
      <c r="F3759">
        <f>IF(ISNA(VLOOKUP(B3759,criteria!$U$2:$U$174,1,0)),0,1)</f>
        <v>1</v>
      </c>
      <c r="G3759" t="s">
        <v>636</v>
      </c>
      <c r="H3759" t="s">
        <v>636</v>
      </c>
      <c r="N3759">
        <v>770042162</v>
      </c>
      <c r="O3759" t="s">
        <v>275</v>
      </c>
      <c r="V3759">
        <v>78436640</v>
      </c>
      <c r="Y3759">
        <v>441732</v>
      </c>
      <c r="Z3759">
        <v>34655336</v>
      </c>
      <c r="AA3759">
        <v>137264928</v>
      </c>
      <c r="AB3759">
        <v>18073636</v>
      </c>
      <c r="AC3759">
        <v>4913353</v>
      </c>
      <c r="AF3759">
        <v>313776672</v>
      </c>
      <c r="AG3759">
        <v>116423712</v>
      </c>
      <c r="AH3759">
        <v>38770864</v>
      </c>
      <c r="AI3759">
        <v>14434918</v>
      </c>
      <c r="AJ3759">
        <v>53205784</v>
      </c>
      <c r="AK3759">
        <v>26802038</v>
      </c>
      <c r="AL3759">
        <v>8390860</v>
      </c>
      <c r="AM3759">
        <v>363888480</v>
      </c>
      <c r="AN3759">
        <v>144527600</v>
      </c>
      <c r="AO3759">
        <v>33153338</v>
      </c>
    </row>
    <row r="3760" spans="1:52">
      <c r="A3760">
        <v>1996</v>
      </c>
      <c r="B3760">
        <v>225511</v>
      </c>
      <c r="C3760" t="s">
        <v>420</v>
      </c>
      <c r="D3760" t="s">
        <v>372</v>
      </c>
      <c r="E3760">
        <f t="shared" si="58"/>
        <v>0</v>
      </c>
      <c r="F3760">
        <f>IF(ISNA(VLOOKUP(B3760,criteria!$U$2:$U$174,1,0)),0,1)</f>
        <v>1</v>
      </c>
      <c r="G3760" t="s">
        <v>636</v>
      </c>
      <c r="H3760" t="s">
        <v>636</v>
      </c>
      <c r="N3760">
        <v>770042162</v>
      </c>
      <c r="O3760" t="s">
        <v>275</v>
      </c>
      <c r="V3760">
        <v>93886048</v>
      </c>
      <c r="Y3760">
        <v>1625377</v>
      </c>
      <c r="Z3760">
        <v>39340520</v>
      </c>
      <c r="AA3760">
        <v>131139088</v>
      </c>
      <c r="AB3760">
        <v>19677448</v>
      </c>
      <c r="AC3760">
        <v>4106142</v>
      </c>
      <c r="AF3760">
        <v>331570656</v>
      </c>
      <c r="AG3760">
        <v>118407160</v>
      </c>
      <c r="AH3760">
        <v>37417064</v>
      </c>
      <c r="AI3760">
        <v>14355027</v>
      </c>
      <c r="AJ3760">
        <v>51772092</v>
      </c>
      <c r="AK3760">
        <v>32491720</v>
      </c>
      <c r="AL3760">
        <v>9038626</v>
      </c>
      <c r="AM3760">
        <v>392685152</v>
      </c>
      <c r="AN3760">
        <v>150909648</v>
      </c>
      <c r="AO3760">
        <v>32645112</v>
      </c>
      <c r="AT3760">
        <v>826</v>
      </c>
      <c r="AU3760">
        <v>0.36499999999999999</v>
      </c>
    </row>
    <row r="3761" spans="1:52">
      <c r="A3761">
        <v>1997</v>
      </c>
      <c r="B3761">
        <v>225511</v>
      </c>
      <c r="C3761" t="s">
        <v>420</v>
      </c>
      <c r="D3761" t="s">
        <v>372</v>
      </c>
      <c r="E3761">
        <f t="shared" si="58"/>
        <v>0</v>
      </c>
      <c r="F3761">
        <f>IF(ISNA(VLOOKUP(B3761,criteria!$U$2:$U$174,1,0)),0,1)</f>
        <v>1</v>
      </c>
      <c r="G3761" t="s">
        <v>636</v>
      </c>
      <c r="H3761" t="s">
        <v>636</v>
      </c>
      <c r="N3761">
        <v>770042162</v>
      </c>
      <c r="O3761" t="s">
        <v>275</v>
      </c>
      <c r="V3761">
        <v>100483032</v>
      </c>
      <c r="Y3761">
        <v>1034850</v>
      </c>
      <c r="Z3761">
        <v>33935440</v>
      </c>
      <c r="AA3761">
        <v>138127968</v>
      </c>
      <c r="AB3761">
        <v>20795318</v>
      </c>
      <c r="AC3761">
        <v>5903806</v>
      </c>
      <c r="AF3761">
        <v>351203136</v>
      </c>
      <c r="AG3761">
        <v>120157208</v>
      </c>
      <c r="AH3761">
        <v>40112100</v>
      </c>
      <c r="AI3761">
        <v>15109904</v>
      </c>
      <c r="AJ3761">
        <v>55222004</v>
      </c>
      <c r="AK3761">
        <v>32261956</v>
      </c>
      <c r="AL3761">
        <v>9263478</v>
      </c>
      <c r="AM3761">
        <v>379756288</v>
      </c>
      <c r="AN3761">
        <v>164426432</v>
      </c>
      <c r="AO3761">
        <v>37229600</v>
      </c>
      <c r="AP3761">
        <v>196897296</v>
      </c>
      <c r="AQ3761">
        <v>129433456</v>
      </c>
      <c r="AW3761">
        <v>0.410802</v>
      </c>
      <c r="AX3761">
        <v>0.58651799999999998</v>
      </c>
      <c r="AY3761">
        <v>0.115216</v>
      </c>
      <c r="AZ3761">
        <v>17550</v>
      </c>
    </row>
    <row r="3762" spans="1:52">
      <c r="A3762">
        <v>1998</v>
      </c>
      <c r="B3762">
        <v>225511</v>
      </c>
      <c r="C3762" t="s">
        <v>420</v>
      </c>
      <c r="D3762" t="s">
        <v>372</v>
      </c>
      <c r="E3762">
        <f t="shared" si="58"/>
        <v>0</v>
      </c>
      <c r="F3762">
        <f>IF(ISNA(VLOOKUP(B3762,criteria!$U$2:$U$174,1,0)),0,1)</f>
        <v>1</v>
      </c>
      <c r="G3762" t="s">
        <v>636</v>
      </c>
      <c r="H3762" t="s">
        <v>636</v>
      </c>
      <c r="N3762">
        <v>770042162</v>
      </c>
      <c r="O3762" t="s">
        <v>275</v>
      </c>
      <c r="V3762">
        <v>105061800</v>
      </c>
      <c r="Y3762">
        <v>196634</v>
      </c>
      <c r="Z3762">
        <v>40285400</v>
      </c>
      <c r="AA3762">
        <v>132500880</v>
      </c>
      <c r="AB3762">
        <v>21400016</v>
      </c>
      <c r="AC3762">
        <v>2653396</v>
      </c>
      <c r="AF3762">
        <v>356046720</v>
      </c>
      <c r="AG3762">
        <v>123254008</v>
      </c>
      <c r="AH3762">
        <v>42034212</v>
      </c>
      <c r="AI3762">
        <v>14795303</v>
      </c>
      <c r="AJ3762">
        <v>56829516</v>
      </c>
      <c r="AK3762">
        <v>33219552</v>
      </c>
      <c r="AL3762">
        <v>9587144</v>
      </c>
      <c r="AM3762">
        <v>385828416</v>
      </c>
      <c r="AN3762">
        <v>166882128</v>
      </c>
      <c r="AO3762">
        <v>40212760</v>
      </c>
      <c r="AP3762">
        <v>129433456</v>
      </c>
      <c r="AQ3762">
        <v>134421664</v>
      </c>
      <c r="AT3762">
        <v>705</v>
      </c>
      <c r="AU3762">
        <v>0.35199999999999998</v>
      </c>
      <c r="AW3762">
        <v>0.371336</v>
      </c>
      <c r="AX3762">
        <v>0.58788300000000004</v>
      </c>
      <c r="AY3762">
        <v>0.102932</v>
      </c>
      <c r="AZ3762">
        <v>19045</v>
      </c>
    </row>
    <row r="3763" spans="1:52">
      <c r="A3763">
        <v>1999</v>
      </c>
      <c r="B3763">
        <v>225511</v>
      </c>
      <c r="C3763" t="s">
        <v>420</v>
      </c>
      <c r="D3763" t="s">
        <v>372</v>
      </c>
      <c r="E3763">
        <f t="shared" si="58"/>
        <v>0</v>
      </c>
      <c r="F3763">
        <f>IF(ISNA(VLOOKUP(B3763,criteria!$U$2:$U$174,1,0)),0,1)</f>
        <v>1</v>
      </c>
      <c r="G3763" t="s">
        <v>636</v>
      </c>
      <c r="H3763" t="s">
        <v>636</v>
      </c>
      <c r="N3763">
        <v>770042162</v>
      </c>
      <c r="O3763" t="s">
        <v>275</v>
      </c>
      <c r="V3763">
        <v>119319592</v>
      </c>
      <c r="Y3763">
        <v>194241</v>
      </c>
      <c r="Z3763">
        <v>41724872</v>
      </c>
      <c r="AA3763">
        <v>154536544</v>
      </c>
      <c r="AB3763">
        <v>24142634</v>
      </c>
      <c r="AC3763">
        <v>4542446</v>
      </c>
      <c r="AF3763">
        <v>397836544</v>
      </c>
      <c r="AG3763">
        <v>127036976</v>
      </c>
      <c r="AH3763">
        <v>50752028</v>
      </c>
      <c r="AI3763">
        <v>13398659</v>
      </c>
      <c r="AJ3763">
        <v>64150688</v>
      </c>
      <c r="AK3763">
        <v>38600408</v>
      </c>
      <c r="AL3763">
        <v>11945480</v>
      </c>
      <c r="AM3763">
        <v>429934208</v>
      </c>
      <c r="AN3763">
        <v>176927728</v>
      </c>
      <c r="AO3763">
        <v>42963448</v>
      </c>
      <c r="AP3763">
        <v>134421664</v>
      </c>
      <c r="AQ3763">
        <v>189329600</v>
      </c>
      <c r="AT3763">
        <v>570</v>
      </c>
      <c r="AU3763">
        <v>0.34899999999999998</v>
      </c>
      <c r="AW3763">
        <v>0.35016000000000003</v>
      </c>
      <c r="AX3763">
        <v>0.58172500000000005</v>
      </c>
      <c r="AY3763">
        <v>9.7635799999999995E-2</v>
      </c>
      <c r="AZ3763">
        <v>20239</v>
      </c>
    </row>
    <row r="3764" spans="1:52">
      <c r="A3764">
        <v>2000</v>
      </c>
      <c r="B3764">
        <v>225511</v>
      </c>
      <c r="C3764" t="s">
        <v>420</v>
      </c>
      <c r="D3764" t="s">
        <v>372</v>
      </c>
      <c r="E3764">
        <f t="shared" si="58"/>
        <v>0</v>
      </c>
      <c r="F3764">
        <f>IF(ISNA(VLOOKUP(B3764,criteria!$U$2:$U$174,1,0)),0,1)</f>
        <v>1</v>
      </c>
      <c r="G3764" t="s">
        <v>636</v>
      </c>
      <c r="H3764" t="s">
        <v>636</v>
      </c>
      <c r="N3764">
        <v>770042162</v>
      </c>
      <c r="O3764" t="s">
        <v>275</v>
      </c>
      <c r="V3764">
        <v>126391280</v>
      </c>
      <c r="Y3764">
        <v>304868</v>
      </c>
      <c r="Z3764">
        <v>42325564</v>
      </c>
      <c r="AA3764">
        <v>178770608</v>
      </c>
      <c r="AB3764">
        <v>27718996</v>
      </c>
      <c r="AC3764">
        <v>9344824</v>
      </c>
      <c r="AF3764">
        <v>440215424</v>
      </c>
      <c r="AG3764">
        <v>136821424</v>
      </c>
      <c r="AH3764">
        <v>51798696</v>
      </c>
      <c r="AI3764">
        <v>14207642</v>
      </c>
      <c r="AJ3764">
        <v>66006336</v>
      </c>
      <c r="AK3764">
        <v>41685432</v>
      </c>
      <c r="AL3764">
        <v>12157985</v>
      </c>
      <c r="AM3764">
        <v>451372896</v>
      </c>
      <c r="AN3764">
        <v>187592000</v>
      </c>
      <c r="AO3764">
        <v>41806276</v>
      </c>
      <c r="AP3764">
        <v>189329600</v>
      </c>
      <c r="AQ3764">
        <v>202857136</v>
      </c>
      <c r="AT3764">
        <v>661</v>
      </c>
      <c r="AU3764">
        <v>0.36299999999999999</v>
      </c>
      <c r="AW3764">
        <v>0.32844899999999999</v>
      </c>
      <c r="AX3764">
        <v>0.57383099999999998</v>
      </c>
      <c r="AY3764">
        <v>9.3132900000000005E-2</v>
      </c>
      <c r="AZ3764">
        <v>22339</v>
      </c>
    </row>
    <row r="3765" spans="1:52">
      <c r="A3765">
        <v>2001</v>
      </c>
      <c r="B3765">
        <v>225511</v>
      </c>
      <c r="C3765" t="s">
        <v>420</v>
      </c>
      <c r="D3765" t="s">
        <v>372</v>
      </c>
      <c r="E3765">
        <f t="shared" si="58"/>
        <v>1</v>
      </c>
      <c r="F3765">
        <f>IF(ISNA(VLOOKUP(B3765,criteria!$U$2:$U$174,1,0)),0,1)</f>
        <v>1</v>
      </c>
      <c r="G3765">
        <v>0.81361401352181928</v>
      </c>
      <c r="H3765">
        <v>0.59206798866855526</v>
      </c>
      <c r="I3765">
        <v>6508</v>
      </c>
      <c r="J3765">
        <v>5295</v>
      </c>
      <c r="K3765">
        <v>2847</v>
      </c>
      <c r="L3765">
        <v>288</v>
      </c>
      <c r="M3765">
        <v>3135</v>
      </c>
      <c r="N3765">
        <v>770042162</v>
      </c>
      <c r="O3765" t="s">
        <v>275</v>
      </c>
      <c r="V3765">
        <v>139053200</v>
      </c>
      <c r="W3765">
        <v>110757496</v>
      </c>
      <c r="Y3765">
        <v>20907242</v>
      </c>
      <c r="Z3765">
        <v>55693668</v>
      </c>
      <c r="AA3765">
        <v>195089152</v>
      </c>
      <c r="AB3765">
        <v>23289848</v>
      </c>
      <c r="AC3765">
        <v>150576672</v>
      </c>
      <c r="AD3765">
        <v>274234688</v>
      </c>
      <c r="AE3765">
        <v>274573536</v>
      </c>
      <c r="AF3765">
        <v>601249472</v>
      </c>
      <c r="AG3765">
        <v>158915504</v>
      </c>
      <c r="AH3765">
        <v>79076568</v>
      </c>
      <c r="AI3765">
        <v>17622492</v>
      </c>
      <c r="AJ3765">
        <v>96699056</v>
      </c>
      <c r="AK3765">
        <v>43520028</v>
      </c>
      <c r="AL3765">
        <v>17373478</v>
      </c>
      <c r="AM3765">
        <v>541691520</v>
      </c>
      <c r="AN3765">
        <v>217055168</v>
      </c>
      <c r="AO3765">
        <v>46955368</v>
      </c>
      <c r="AR3765">
        <v>601249472</v>
      </c>
      <c r="AS3765">
        <v>541691520</v>
      </c>
      <c r="AT3765">
        <v>834</v>
      </c>
      <c r="AU3765">
        <v>0.37</v>
      </c>
      <c r="AW3765">
        <v>0.33232800000000001</v>
      </c>
      <c r="AX3765">
        <v>0.56247899999999995</v>
      </c>
      <c r="AY3765">
        <v>9.62591E-2</v>
      </c>
      <c r="AZ3765">
        <v>23975</v>
      </c>
    </row>
    <row r="3766" spans="1:52">
      <c r="A3766">
        <v>2002</v>
      </c>
      <c r="B3766">
        <v>225511</v>
      </c>
      <c r="C3766" t="s">
        <v>420</v>
      </c>
      <c r="D3766" t="s">
        <v>372</v>
      </c>
      <c r="E3766">
        <f t="shared" si="58"/>
        <v>1</v>
      </c>
      <c r="F3766">
        <f>IF(ISNA(VLOOKUP(B3766,criteria!$U$2:$U$174,1,0)),0,1)</f>
        <v>1</v>
      </c>
      <c r="G3766">
        <v>0.81428214107053531</v>
      </c>
      <c r="H3766">
        <v>0.53094762709261245</v>
      </c>
      <c r="I3766">
        <v>7996</v>
      </c>
      <c r="J3766">
        <v>6511</v>
      </c>
      <c r="K3766">
        <v>3157</v>
      </c>
      <c r="L3766">
        <v>300</v>
      </c>
      <c r="M3766">
        <v>3457</v>
      </c>
      <c r="N3766" t="s">
        <v>378</v>
      </c>
      <c r="O3766" t="s">
        <v>275</v>
      </c>
      <c r="V3766">
        <v>159776048</v>
      </c>
      <c r="W3766">
        <v>124585856</v>
      </c>
      <c r="Y3766">
        <v>16864348</v>
      </c>
      <c r="Z3766">
        <v>87508384</v>
      </c>
      <c r="AA3766">
        <v>185585808</v>
      </c>
      <c r="AB3766">
        <v>26025606</v>
      </c>
      <c r="AC3766">
        <v>123977344</v>
      </c>
      <c r="AD3766">
        <v>291931776</v>
      </c>
      <c r="AE3766">
        <v>283421920</v>
      </c>
      <c r="AF3766">
        <v>630023936</v>
      </c>
      <c r="AG3766">
        <v>166569728</v>
      </c>
      <c r="AH3766">
        <v>87872128</v>
      </c>
      <c r="AI3766">
        <v>17023714</v>
      </c>
      <c r="AJ3766">
        <v>104895840</v>
      </c>
      <c r="AK3766">
        <v>51416640</v>
      </c>
      <c r="AL3766">
        <v>19032390</v>
      </c>
      <c r="AM3766">
        <v>597062272</v>
      </c>
      <c r="AN3766">
        <v>235666608</v>
      </c>
      <c r="AO3766">
        <v>54965888</v>
      </c>
      <c r="AP3766">
        <v>204721184</v>
      </c>
      <c r="AQ3766">
        <v>189627360</v>
      </c>
      <c r="AR3766">
        <v>630023936</v>
      </c>
      <c r="AS3766">
        <v>597062272</v>
      </c>
      <c r="AT3766">
        <v>1034</v>
      </c>
      <c r="AU3766">
        <v>0.40200000000000002</v>
      </c>
      <c r="AW3766">
        <v>0.33987200000000001</v>
      </c>
      <c r="AX3766">
        <v>0.55594500000000002</v>
      </c>
      <c r="AY3766">
        <v>0.10058</v>
      </c>
      <c r="AZ3766">
        <v>24938</v>
      </c>
    </row>
    <row r="3767" spans="1:52">
      <c r="A3767">
        <v>2003</v>
      </c>
      <c r="B3767">
        <v>225511</v>
      </c>
      <c r="C3767" t="s">
        <v>420</v>
      </c>
      <c r="D3767" t="s">
        <v>372</v>
      </c>
      <c r="E3767">
        <f t="shared" si="58"/>
        <v>1</v>
      </c>
      <c r="F3767">
        <f>IF(ISNA(VLOOKUP(B3767,criteria!$U$2:$U$174,1,0)),0,1)</f>
        <v>1</v>
      </c>
      <c r="G3767">
        <v>0.78023725082548612</v>
      </c>
      <c r="H3767">
        <v>0.52084639498432606</v>
      </c>
      <c r="I3767">
        <v>8177</v>
      </c>
      <c r="J3767">
        <v>6380</v>
      </c>
      <c r="K3767">
        <v>3051</v>
      </c>
      <c r="L3767">
        <v>272</v>
      </c>
      <c r="M3767">
        <v>3323</v>
      </c>
      <c r="N3767" t="s">
        <v>378</v>
      </c>
      <c r="O3767" t="s">
        <v>275</v>
      </c>
      <c r="V3767">
        <v>188718000</v>
      </c>
      <c r="W3767">
        <v>155524480</v>
      </c>
      <c r="Y3767">
        <v>14583263</v>
      </c>
      <c r="Z3767">
        <v>65992728</v>
      </c>
      <c r="AA3767">
        <v>185554496</v>
      </c>
      <c r="AB3767">
        <v>18967354</v>
      </c>
      <c r="AC3767">
        <v>71106256</v>
      </c>
      <c r="AD3767">
        <v>302514272</v>
      </c>
      <c r="AE3767">
        <v>226724976</v>
      </c>
      <c r="AF3767">
        <v>585552064</v>
      </c>
      <c r="AG3767">
        <v>163997376</v>
      </c>
      <c r="AH3767">
        <v>79313992</v>
      </c>
      <c r="AI3767">
        <v>19242758</v>
      </c>
      <c r="AJ3767">
        <v>98556752</v>
      </c>
      <c r="AK3767">
        <v>70130248</v>
      </c>
      <c r="AL3767">
        <v>22505274</v>
      </c>
      <c r="AM3767">
        <v>604728640</v>
      </c>
      <c r="AN3767">
        <v>247114480</v>
      </c>
      <c r="AO3767">
        <v>53237588</v>
      </c>
      <c r="AP3767">
        <v>189627360</v>
      </c>
      <c r="AQ3767">
        <v>200750768</v>
      </c>
      <c r="AR3767">
        <v>585552064</v>
      </c>
      <c r="AS3767">
        <v>604728640</v>
      </c>
      <c r="AT3767">
        <v>1027</v>
      </c>
      <c r="AU3767">
        <v>0.38700000000000001</v>
      </c>
      <c r="AW3767">
        <v>0.326291</v>
      </c>
      <c r="AX3767">
        <v>0.56166400000000005</v>
      </c>
      <c r="AY3767">
        <v>9.9235199999999996E-2</v>
      </c>
      <c r="AZ3767">
        <v>26477.5</v>
      </c>
    </row>
    <row r="3768" spans="1:52">
      <c r="A3768">
        <v>2004</v>
      </c>
      <c r="B3768">
        <v>225511</v>
      </c>
      <c r="C3768" t="s">
        <v>420</v>
      </c>
      <c r="D3768" t="s">
        <v>372</v>
      </c>
      <c r="E3768">
        <f t="shared" si="58"/>
        <v>1</v>
      </c>
      <c r="F3768">
        <f>IF(ISNA(VLOOKUP(B3768,criteria!$U$2:$U$174,1,0)),0,1)</f>
        <v>1</v>
      </c>
      <c r="G3768">
        <v>0.80600516068496364</v>
      </c>
      <c r="H3768">
        <v>0.49097788125727593</v>
      </c>
      <c r="I3768">
        <v>8526</v>
      </c>
      <c r="J3768">
        <v>6872</v>
      </c>
      <c r="K3768">
        <v>2994</v>
      </c>
      <c r="L3768">
        <v>380</v>
      </c>
      <c r="M3768">
        <v>3374</v>
      </c>
      <c r="N3768" t="s">
        <v>378</v>
      </c>
      <c r="O3768" t="s">
        <v>275</v>
      </c>
      <c r="P3768" t="s">
        <v>50</v>
      </c>
      <c r="V3768">
        <v>217327056</v>
      </c>
      <c r="W3768">
        <v>180933440</v>
      </c>
      <c r="Y3768">
        <v>14044555</v>
      </c>
      <c r="Z3768">
        <v>73647312</v>
      </c>
      <c r="AA3768">
        <v>191720944</v>
      </c>
      <c r="AB3768">
        <v>23370952</v>
      </c>
      <c r="AC3768">
        <v>117680560</v>
      </c>
      <c r="AD3768">
        <v>342903744</v>
      </c>
      <c r="AE3768">
        <v>294593568</v>
      </c>
      <c r="AF3768">
        <v>688877248</v>
      </c>
      <c r="AG3768">
        <v>175360256</v>
      </c>
      <c r="AH3768">
        <v>85896144</v>
      </c>
      <c r="AI3768">
        <v>29124688</v>
      </c>
      <c r="AJ3768">
        <v>115020832</v>
      </c>
      <c r="AK3768">
        <v>80061264</v>
      </c>
      <c r="AL3768">
        <v>23467350</v>
      </c>
      <c r="AM3768">
        <v>663271744</v>
      </c>
      <c r="AN3768">
        <v>265966608</v>
      </c>
      <c r="AO3768">
        <v>56089204</v>
      </c>
      <c r="AP3768">
        <v>200750768</v>
      </c>
      <c r="AQ3768">
        <v>223772640</v>
      </c>
      <c r="AR3768">
        <v>688877248</v>
      </c>
      <c r="AS3768">
        <v>663271744</v>
      </c>
      <c r="AT3768">
        <v>1123</v>
      </c>
      <c r="AU3768">
        <v>0.40300000000000002</v>
      </c>
      <c r="AW3768">
        <v>0.30954799999999999</v>
      </c>
      <c r="AX3768">
        <v>0.55740699999999999</v>
      </c>
      <c r="AY3768">
        <v>9.6215800000000004E-2</v>
      </c>
      <c r="AZ3768">
        <v>27030</v>
      </c>
    </row>
    <row r="3769" spans="1:52">
      <c r="A3769">
        <v>2005</v>
      </c>
      <c r="B3769">
        <v>225511</v>
      </c>
      <c r="C3769" t="s">
        <v>377</v>
      </c>
      <c r="D3769" t="s">
        <v>372</v>
      </c>
      <c r="E3769">
        <f t="shared" si="58"/>
        <v>1</v>
      </c>
      <c r="F3769">
        <f>IF(ISNA(VLOOKUP(B3769,criteria!$U$2:$U$174,1,0)),0,1)</f>
        <v>1</v>
      </c>
      <c r="G3769">
        <v>0.8055316401205338</v>
      </c>
      <c r="H3769">
        <v>0.46052104208416833</v>
      </c>
      <c r="I3769">
        <v>9292</v>
      </c>
      <c r="J3769">
        <v>7485</v>
      </c>
      <c r="K3769">
        <v>3156</v>
      </c>
      <c r="L3769">
        <v>291</v>
      </c>
      <c r="M3769">
        <v>3447</v>
      </c>
      <c r="N3769" t="s">
        <v>378</v>
      </c>
      <c r="O3769" t="s">
        <v>275</v>
      </c>
      <c r="P3769" t="s">
        <v>50</v>
      </c>
      <c r="Q3769" t="s">
        <v>54</v>
      </c>
      <c r="V3769">
        <v>229680768</v>
      </c>
      <c r="W3769">
        <v>188759936</v>
      </c>
      <c r="Y3769">
        <v>14151019</v>
      </c>
      <c r="Z3769">
        <v>75333192</v>
      </c>
      <c r="AA3769">
        <v>203400256</v>
      </c>
      <c r="AB3769">
        <v>29431274</v>
      </c>
      <c r="AC3769">
        <v>103436968</v>
      </c>
      <c r="AD3769">
        <v>349820800</v>
      </c>
      <c r="AE3769">
        <v>324807360</v>
      </c>
      <c r="AF3769">
        <v>719078976</v>
      </c>
      <c r="AG3769">
        <v>191084592</v>
      </c>
      <c r="AH3769">
        <v>81562920</v>
      </c>
      <c r="AI3769">
        <v>33743708</v>
      </c>
      <c r="AJ3769">
        <v>115306624</v>
      </c>
      <c r="AK3769">
        <v>86278360</v>
      </c>
      <c r="AL3769">
        <v>23853842</v>
      </c>
      <c r="AM3769">
        <v>662617408</v>
      </c>
      <c r="AN3769">
        <v>282786784</v>
      </c>
      <c r="AO3769">
        <v>58884372</v>
      </c>
      <c r="AP3769">
        <v>223772640</v>
      </c>
      <c r="AQ3769">
        <v>258041792</v>
      </c>
      <c r="AR3769">
        <v>719078976</v>
      </c>
      <c r="AS3769">
        <v>662617408</v>
      </c>
      <c r="AT3769">
        <v>1192</v>
      </c>
      <c r="AU3769">
        <v>0.42299999999999999</v>
      </c>
      <c r="AW3769">
        <v>0.31545499999999999</v>
      </c>
      <c r="AX3769">
        <v>0.55775399999999997</v>
      </c>
      <c r="AY3769">
        <v>9.2317300000000005E-2</v>
      </c>
      <c r="AZ3769">
        <v>26390</v>
      </c>
    </row>
    <row r="3770" spans="1:52">
      <c r="A3770">
        <v>2006</v>
      </c>
      <c r="B3770">
        <v>225511</v>
      </c>
      <c r="C3770" t="s">
        <v>377</v>
      </c>
      <c r="D3770" t="s">
        <v>372</v>
      </c>
      <c r="E3770">
        <f t="shared" si="58"/>
        <v>1</v>
      </c>
      <c r="F3770">
        <f>IF(ISNA(VLOOKUP(B3770,criteria!$U$2:$U$174,1,0)),0,1)</f>
        <v>1</v>
      </c>
      <c r="G3770">
        <v>0.74514343231001512</v>
      </c>
      <c r="H3770">
        <v>0.46454140213426987</v>
      </c>
      <c r="I3770">
        <v>9935</v>
      </c>
      <c r="J3770">
        <v>7403</v>
      </c>
      <c r="K3770">
        <v>3041</v>
      </c>
      <c r="L3770">
        <v>398</v>
      </c>
      <c r="M3770">
        <v>3439</v>
      </c>
      <c r="N3770" t="s">
        <v>378</v>
      </c>
      <c r="O3770" t="s">
        <v>275</v>
      </c>
      <c r="P3770" t="s">
        <v>50</v>
      </c>
      <c r="Q3770" t="s">
        <v>54</v>
      </c>
      <c r="V3770">
        <v>248455552</v>
      </c>
      <c r="W3770">
        <v>208752000</v>
      </c>
      <c r="Y3770">
        <v>12351162</v>
      </c>
      <c r="Z3770">
        <v>75350864</v>
      </c>
      <c r="AA3770">
        <v>204558640</v>
      </c>
      <c r="AB3770">
        <v>39467496</v>
      </c>
      <c r="AC3770">
        <v>57577852</v>
      </c>
      <c r="AD3770">
        <v>373610752</v>
      </c>
      <c r="AE3770">
        <v>277156448</v>
      </c>
      <c r="AF3770">
        <v>695363328</v>
      </c>
      <c r="AG3770">
        <v>191190448</v>
      </c>
      <c r="AH3770">
        <v>81676920</v>
      </c>
      <c r="AI3770">
        <v>35203444</v>
      </c>
      <c r="AJ3770">
        <v>116880368</v>
      </c>
      <c r="AK3770">
        <v>98952504</v>
      </c>
      <c r="AL3770">
        <v>25784948</v>
      </c>
      <c r="AM3770">
        <v>640025472</v>
      </c>
      <c r="AN3770">
        <v>292130496</v>
      </c>
      <c r="AO3770">
        <v>61605148</v>
      </c>
      <c r="AP3770">
        <v>258041792</v>
      </c>
      <c r="AQ3770">
        <v>275670048</v>
      </c>
      <c r="AR3770">
        <v>695363328</v>
      </c>
      <c r="AS3770">
        <v>640025472</v>
      </c>
      <c r="AT3770">
        <v>1361</v>
      </c>
      <c r="AU3770">
        <v>0.42699999999999999</v>
      </c>
      <c r="AW3770">
        <v>0.316085</v>
      </c>
      <c r="AX3770">
        <v>0.55165600000000004</v>
      </c>
      <c r="AY3770">
        <v>8.9650800000000003E-2</v>
      </c>
      <c r="AZ3770">
        <v>26825</v>
      </c>
    </row>
    <row r="3771" spans="1:52">
      <c r="A3771">
        <v>2007</v>
      </c>
      <c r="B3771">
        <v>225511</v>
      </c>
      <c r="C3771" t="s">
        <v>377</v>
      </c>
      <c r="D3771" t="s">
        <v>372</v>
      </c>
      <c r="E3771">
        <f t="shared" si="58"/>
        <v>1</v>
      </c>
      <c r="F3771">
        <f>IF(ISNA(VLOOKUP(B3771,criteria!$U$2:$U$174,1,0)),0,1)</f>
        <v>1</v>
      </c>
      <c r="G3771">
        <v>0.76781137878011274</v>
      </c>
      <c r="H3771">
        <v>0.45206942590120158</v>
      </c>
      <c r="I3771">
        <v>9755</v>
      </c>
      <c r="J3771">
        <v>7490</v>
      </c>
      <c r="K3771">
        <v>3041</v>
      </c>
      <c r="L3771">
        <v>345</v>
      </c>
      <c r="M3771">
        <v>3386</v>
      </c>
      <c r="N3771" t="s">
        <v>378</v>
      </c>
      <c r="O3771" t="s">
        <v>275</v>
      </c>
      <c r="P3771" t="s">
        <v>50</v>
      </c>
      <c r="Q3771" t="s">
        <v>54</v>
      </c>
      <c r="V3771">
        <v>267864192</v>
      </c>
      <c r="W3771">
        <v>223434112</v>
      </c>
      <c r="Y3771">
        <v>13599667</v>
      </c>
      <c r="Z3771">
        <v>81453632</v>
      </c>
      <c r="AA3771">
        <v>232209712</v>
      </c>
      <c r="AB3771">
        <v>62961728</v>
      </c>
      <c r="AC3771">
        <v>81485648</v>
      </c>
      <c r="AD3771">
        <v>381272480</v>
      </c>
      <c r="AE3771">
        <v>358619520</v>
      </c>
      <c r="AF3771">
        <v>795716288</v>
      </c>
      <c r="AG3771">
        <v>205035440</v>
      </c>
      <c r="AH3771">
        <v>87116896</v>
      </c>
      <c r="AI3771">
        <v>41003632</v>
      </c>
      <c r="AJ3771">
        <v>128120528</v>
      </c>
      <c r="AK3771">
        <v>111649856</v>
      </c>
      <c r="AL3771">
        <v>24496974</v>
      </c>
      <c r="AM3771">
        <v>717572352</v>
      </c>
      <c r="AN3771">
        <v>308708384</v>
      </c>
      <c r="AO3771">
        <v>66294552</v>
      </c>
      <c r="AP3771">
        <v>559928000</v>
      </c>
      <c r="AQ3771">
        <v>545068480</v>
      </c>
      <c r="AR3771">
        <v>795716288</v>
      </c>
      <c r="AS3771">
        <v>717572352</v>
      </c>
      <c r="AT3771">
        <v>1313</v>
      </c>
      <c r="AU3771">
        <v>0.41799999999999998</v>
      </c>
      <c r="AW3771">
        <v>0.30920700000000001</v>
      </c>
      <c r="AX3771">
        <v>0.54494100000000001</v>
      </c>
      <c r="AY3771">
        <v>8.6873300000000001E-2</v>
      </c>
      <c r="AZ3771">
        <v>28174.5</v>
      </c>
    </row>
    <row r="3772" spans="1:52">
      <c r="A3772">
        <v>2008</v>
      </c>
      <c r="B3772">
        <v>225511</v>
      </c>
      <c r="C3772" t="s">
        <v>377</v>
      </c>
      <c r="D3772" t="s">
        <v>372</v>
      </c>
      <c r="E3772">
        <f t="shared" si="58"/>
        <v>1</v>
      </c>
      <c r="F3772">
        <f>IF(ISNA(VLOOKUP(B3772,criteria!$U$2:$U$174,1,0)),0,1)</f>
        <v>1</v>
      </c>
      <c r="G3772">
        <v>0.78518898580468621</v>
      </c>
      <c r="H3772">
        <v>0.41374428229143978</v>
      </c>
      <c r="I3772">
        <v>11694</v>
      </c>
      <c r="J3772">
        <v>9182</v>
      </c>
      <c r="K3772">
        <v>3488</v>
      </c>
      <c r="L3772">
        <v>311</v>
      </c>
      <c r="M3772">
        <v>3799</v>
      </c>
      <c r="N3772" t="s">
        <v>378</v>
      </c>
      <c r="O3772" t="s">
        <v>275</v>
      </c>
      <c r="P3772" t="s">
        <v>50</v>
      </c>
      <c r="Q3772" t="s">
        <v>54</v>
      </c>
      <c r="V3772">
        <v>294048768</v>
      </c>
      <c r="W3772">
        <v>233248032</v>
      </c>
      <c r="Y3772">
        <v>17393516</v>
      </c>
      <c r="Z3772">
        <v>88697640</v>
      </c>
      <c r="AA3772">
        <v>239951280</v>
      </c>
      <c r="AB3772">
        <v>33563952</v>
      </c>
      <c r="AC3772">
        <v>81944008</v>
      </c>
      <c r="AD3772">
        <v>406903680</v>
      </c>
      <c r="AE3772">
        <v>292956576</v>
      </c>
      <c r="AF3772">
        <v>752197248</v>
      </c>
      <c r="AG3772">
        <v>218929408</v>
      </c>
      <c r="AH3772">
        <v>97006320</v>
      </c>
      <c r="AI3772">
        <v>38686088</v>
      </c>
      <c r="AJ3772">
        <v>135692416</v>
      </c>
      <c r="AK3772">
        <v>127478112</v>
      </c>
      <c r="AL3772">
        <v>47656892</v>
      </c>
      <c r="AM3772">
        <v>768001280</v>
      </c>
      <c r="AN3772">
        <v>336845664</v>
      </c>
      <c r="AO3772">
        <v>70425576</v>
      </c>
      <c r="AP3772">
        <v>545068480</v>
      </c>
      <c r="AQ3772">
        <v>452755296</v>
      </c>
      <c r="AR3772">
        <v>752197248</v>
      </c>
      <c r="AS3772">
        <v>768001280</v>
      </c>
      <c r="AT3772">
        <v>1258</v>
      </c>
      <c r="AU3772">
        <v>0.40799999999999997</v>
      </c>
      <c r="AW3772">
        <v>0.31133699999999997</v>
      </c>
      <c r="AX3772">
        <v>0.54619200000000001</v>
      </c>
      <c r="AY3772">
        <v>8.7220300000000001E-2</v>
      </c>
      <c r="AZ3772">
        <v>28767</v>
      </c>
    </row>
    <row r="3773" spans="1:52">
      <c r="A3773">
        <v>2009</v>
      </c>
      <c r="B3773">
        <v>225511</v>
      </c>
      <c r="C3773" t="s">
        <v>377</v>
      </c>
      <c r="D3773" t="s">
        <v>372</v>
      </c>
      <c r="E3773">
        <f t="shared" si="58"/>
        <v>1</v>
      </c>
      <c r="F3773">
        <f>IF(ISNA(VLOOKUP(B3773,criteria!$U$2:$U$174,1,0)),0,1)</f>
        <v>1</v>
      </c>
      <c r="G3773">
        <v>0.69700693408233128</v>
      </c>
      <c r="H3773">
        <v>0.41493514670696385</v>
      </c>
      <c r="I3773">
        <v>11393</v>
      </c>
      <c r="J3773">
        <v>7941</v>
      </c>
      <c r="K3773">
        <v>3100</v>
      </c>
      <c r="L3773">
        <v>195</v>
      </c>
      <c r="M3773">
        <v>3295</v>
      </c>
      <c r="N3773" t="s">
        <v>378</v>
      </c>
      <c r="O3773" t="s">
        <v>275</v>
      </c>
      <c r="P3773" t="s">
        <v>50</v>
      </c>
      <c r="Q3773" t="s">
        <v>54</v>
      </c>
      <c r="R3773">
        <v>-95.346400000000003</v>
      </c>
      <c r="S3773">
        <v>29.7227</v>
      </c>
      <c r="V3773">
        <v>320950528</v>
      </c>
      <c r="W3773">
        <v>241782416</v>
      </c>
      <c r="Y3773">
        <v>21133254</v>
      </c>
      <c r="Z3773">
        <v>112084872</v>
      </c>
      <c r="AA3773">
        <v>242428160</v>
      </c>
      <c r="AB3773">
        <v>54231328</v>
      </c>
      <c r="AC3773">
        <v>37730716</v>
      </c>
      <c r="AD3773">
        <v>412611392</v>
      </c>
      <c r="AE3773">
        <v>358274816</v>
      </c>
      <c r="AF3773">
        <v>818972608</v>
      </c>
      <c r="AG3773">
        <v>227083648</v>
      </c>
      <c r="AH3773">
        <v>113810736</v>
      </c>
      <c r="AI3773">
        <v>45817120</v>
      </c>
      <c r="AJ3773">
        <v>159627856</v>
      </c>
      <c r="AK3773">
        <v>140871616</v>
      </c>
      <c r="AL3773">
        <v>29856848</v>
      </c>
      <c r="AM3773">
        <v>735817664</v>
      </c>
      <c r="AN3773">
        <v>350736736</v>
      </c>
      <c r="AO3773">
        <v>73359376</v>
      </c>
      <c r="AP3773">
        <v>452755296</v>
      </c>
      <c r="AQ3773">
        <v>495128224</v>
      </c>
      <c r="AR3773">
        <v>818972608</v>
      </c>
      <c r="AS3773">
        <v>735817664</v>
      </c>
      <c r="AT3773">
        <v>1390</v>
      </c>
      <c r="AU3773">
        <v>0.45700000000000002</v>
      </c>
      <c r="AW3773">
        <v>0.32111400000000001</v>
      </c>
      <c r="AX3773">
        <v>0.53195099999999995</v>
      </c>
      <c r="AY3773">
        <v>8.9385500000000007E-2</v>
      </c>
      <c r="AZ3773">
        <v>29526</v>
      </c>
    </row>
    <row r="3774" spans="1:52">
      <c r="A3774">
        <v>2010</v>
      </c>
      <c r="B3774">
        <v>225511</v>
      </c>
      <c r="C3774" t="s">
        <v>377</v>
      </c>
      <c r="D3774" t="s">
        <v>372</v>
      </c>
      <c r="E3774">
        <f t="shared" si="58"/>
        <v>1</v>
      </c>
      <c r="F3774">
        <f>IF(ISNA(VLOOKUP(B3774,criteria!$U$2:$U$174,1,0)),0,1)</f>
        <v>1</v>
      </c>
      <c r="G3774">
        <v>0.70521134463629975</v>
      </c>
      <c r="H3774">
        <v>0.4029470418790162</v>
      </c>
      <c r="I3774">
        <v>12799</v>
      </c>
      <c r="J3774">
        <v>9026</v>
      </c>
      <c r="K3774">
        <v>3453</v>
      </c>
      <c r="L3774">
        <v>184</v>
      </c>
      <c r="M3774">
        <v>3637</v>
      </c>
      <c r="N3774" t="s">
        <v>378</v>
      </c>
      <c r="O3774" t="s">
        <v>275</v>
      </c>
      <c r="P3774" t="s">
        <v>50</v>
      </c>
      <c r="Q3774" t="s">
        <v>54</v>
      </c>
      <c r="R3774">
        <v>-95.343699999999998</v>
      </c>
      <c r="S3774">
        <v>29.720400000000001</v>
      </c>
      <c r="V3774">
        <v>364307744</v>
      </c>
      <c r="W3774">
        <v>282533760</v>
      </c>
      <c r="Y3774">
        <v>17871832</v>
      </c>
      <c r="Z3774">
        <v>120898720</v>
      </c>
      <c r="AA3774">
        <v>237140240</v>
      </c>
      <c r="AB3774">
        <v>79797056</v>
      </c>
      <c r="AC3774">
        <v>24379956</v>
      </c>
      <c r="AD3774">
        <v>485983808</v>
      </c>
      <c r="AE3774">
        <v>369586560</v>
      </c>
      <c r="AF3774">
        <v>907048448</v>
      </c>
      <c r="AG3774">
        <v>238958032</v>
      </c>
      <c r="AH3774">
        <v>115777976</v>
      </c>
      <c r="AI3774">
        <v>48007156</v>
      </c>
      <c r="AJ3774">
        <v>163785136</v>
      </c>
      <c r="AK3774">
        <v>147944496</v>
      </c>
      <c r="AL3774">
        <v>32468528</v>
      </c>
      <c r="AM3774">
        <v>806586560</v>
      </c>
      <c r="AN3774">
        <v>360560032</v>
      </c>
      <c r="AO3774">
        <v>77978200</v>
      </c>
      <c r="AP3774">
        <v>495128224</v>
      </c>
      <c r="AQ3774">
        <v>559389312</v>
      </c>
      <c r="AR3774">
        <v>907048448</v>
      </c>
      <c r="AS3774">
        <v>806586560</v>
      </c>
      <c r="AT3774">
        <v>1482</v>
      </c>
      <c r="AU3774">
        <v>0.46100000000000002</v>
      </c>
      <c r="AW3774">
        <v>0.32186900000000002</v>
      </c>
      <c r="AX3774">
        <v>0.52368700000000001</v>
      </c>
      <c r="AY3774">
        <v>8.8295700000000005E-2</v>
      </c>
      <c r="AZ3774">
        <v>30020.5</v>
      </c>
    </row>
    <row r="3775" spans="1:52">
      <c r="A3775">
        <v>2011</v>
      </c>
      <c r="B3775">
        <v>225511</v>
      </c>
      <c r="C3775" t="s">
        <v>377</v>
      </c>
      <c r="D3775" t="s">
        <v>372</v>
      </c>
      <c r="E3775">
        <f t="shared" si="58"/>
        <v>1</v>
      </c>
      <c r="F3775">
        <f>IF(ISNA(VLOOKUP(B3775,criteria!$U$2:$U$174,1,0)),0,1)</f>
        <v>1</v>
      </c>
      <c r="G3775">
        <v>0.63219273743016757</v>
      </c>
      <c r="H3775">
        <v>0.4106925880923451</v>
      </c>
      <c r="I3775">
        <v>14320</v>
      </c>
      <c r="J3775">
        <v>9053</v>
      </c>
      <c r="K3775">
        <v>3555</v>
      </c>
      <c r="L3775">
        <v>163</v>
      </c>
      <c r="M3775">
        <v>3718</v>
      </c>
      <c r="N3775" t="s">
        <v>378</v>
      </c>
      <c r="O3775" t="s">
        <v>275</v>
      </c>
      <c r="P3775" t="s">
        <v>50</v>
      </c>
      <c r="Q3775" t="s">
        <v>54</v>
      </c>
      <c r="R3775">
        <v>-95.344800000000006</v>
      </c>
      <c r="S3775">
        <v>29.72</v>
      </c>
      <c r="T3775">
        <v>8.7999999999999995E-2</v>
      </c>
      <c r="U3775">
        <v>5910</v>
      </c>
      <c r="V3775">
        <v>392270848</v>
      </c>
      <c r="W3775">
        <v>325389568</v>
      </c>
      <c r="Y3775">
        <v>18085228</v>
      </c>
      <c r="Z3775">
        <v>93872496</v>
      </c>
      <c r="AA3775">
        <v>220225984</v>
      </c>
      <c r="AB3775">
        <v>75988608</v>
      </c>
      <c r="AC3775">
        <v>70007120</v>
      </c>
      <c r="AD3775">
        <v>542184576</v>
      </c>
      <c r="AE3775">
        <v>357174912</v>
      </c>
      <c r="AF3775">
        <v>967005888</v>
      </c>
      <c r="AG3775">
        <v>247647136</v>
      </c>
      <c r="AH3775">
        <v>115289496</v>
      </c>
      <c r="AI3775">
        <v>49176280</v>
      </c>
      <c r="AJ3775">
        <v>164465776</v>
      </c>
      <c r="AK3775">
        <v>159835504</v>
      </c>
      <c r="AL3775">
        <v>31264906</v>
      </c>
      <c r="AM3775">
        <v>817290944</v>
      </c>
      <c r="AN3775">
        <v>361644128</v>
      </c>
      <c r="AO3775">
        <v>78919208</v>
      </c>
      <c r="AP3775">
        <v>559389312</v>
      </c>
      <c r="AQ3775">
        <v>577698240</v>
      </c>
      <c r="AR3775">
        <v>967005888</v>
      </c>
      <c r="AS3775">
        <v>817290944</v>
      </c>
      <c r="AT3775">
        <v>1500</v>
      </c>
      <c r="AU3775">
        <v>0.46200000000000002</v>
      </c>
      <c r="AW3775">
        <v>0.315639</v>
      </c>
      <c r="AX3775">
        <v>0.52643700000000004</v>
      </c>
      <c r="AY3775">
        <v>8.6795399999999995E-2</v>
      </c>
      <c r="AZ3775">
        <v>29406.5</v>
      </c>
    </row>
    <row r="3776" spans="1:52">
      <c r="A3776">
        <v>2012</v>
      </c>
      <c r="B3776">
        <v>225511</v>
      </c>
      <c r="C3776" t="s">
        <v>377</v>
      </c>
      <c r="D3776" t="s">
        <v>372</v>
      </c>
      <c r="E3776">
        <f t="shared" si="58"/>
        <v>1</v>
      </c>
      <c r="F3776">
        <f>IF(ISNA(VLOOKUP(B3776,criteria!$U$2:$U$174,1,0)),0,1)</f>
        <v>1</v>
      </c>
      <c r="G3776">
        <v>0.56201892003055409</v>
      </c>
      <c r="H3776">
        <v>0.3650810245687402</v>
      </c>
      <c r="I3776">
        <v>17019</v>
      </c>
      <c r="J3776">
        <v>9565</v>
      </c>
      <c r="K3776">
        <v>3350</v>
      </c>
      <c r="L3776">
        <v>142</v>
      </c>
      <c r="M3776">
        <v>3492</v>
      </c>
      <c r="N3776" t="s">
        <v>378</v>
      </c>
      <c r="O3776" t="s">
        <v>275</v>
      </c>
      <c r="P3776" t="s">
        <v>50</v>
      </c>
      <c r="Q3776" t="s">
        <v>54</v>
      </c>
      <c r="R3776">
        <v>-95.344800000000006</v>
      </c>
      <c r="S3776">
        <v>29.72</v>
      </c>
      <c r="T3776">
        <v>9.6000000000000002E-2</v>
      </c>
      <c r="U3776">
        <v>5945</v>
      </c>
      <c r="V3776">
        <v>411506112</v>
      </c>
      <c r="W3776">
        <v>314306464</v>
      </c>
      <c r="Y3776">
        <v>26087984</v>
      </c>
      <c r="Z3776">
        <v>121608120</v>
      </c>
      <c r="AA3776">
        <v>228234768</v>
      </c>
      <c r="AB3776">
        <v>71362480</v>
      </c>
      <c r="AC3776">
        <v>44212000</v>
      </c>
      <c r="AD3776">
        <v>558684416</v>
      </c>
      <c r="AE3776">
        <v>335833280</v>
      </c>
      <c r="AF3776">
        <v>971843392</v>
      </c>
      <c r="AG3776">
        <v>251847488</v>
      </c>
      <c r="AH3776">
        <v>132496176</v>
      </c>
      <c r="AI3776">
        <v>47871544</v>
      </c>
      <c r="AJ3776">
        <v>180367712</v>
      </c>
      <c r="AK3776">
        <v>179305280</v>
      </c>
      <c r="AL3776">
        <v>35943632</v>
      </c>
      <c r="AM3776">
        <v>896878528</v>
      </c>
      <c r="AN3776">
        <v>380942048</v>
      </c>
      <c r="AO3776">
        <v>85926992</v>
      </c>
      <c r="AP3776">
        <v>577698240</v>
      </c>
      <c r="AQ3776">
        <v>608081088</v>
      </c>
      <c r="AR3776">
        <v>971843392</v>
      </c>
      <c r="AS3776">
        <v>896878528</v>
      </c>
      <c r="AT3776">
        <v>1565</v>
      </c>
      <c r="AU3776">
        <v>0.47499999999999998</v>
      </c>
      <c r="AW3776">
        <v>0.31322699999999998</v>
      </c>
      <c r="AX3776">
        <v>0.52204499999999998</v>
      </c>
      <c r="AY3776">
        <v>8.7246900000000002E-2</v>
      </c>
      <c r="AZ3776">
        <v>29316.5</v>
      </c>
    </row>
    <row r="3777" spans="1:52">
      <c r="A3777">
        <v>2013</v>
      </c>
      <c r="B3777">
        <v>225511</v>
      </c>
      <c r="C3777" t="s">
        <v>377</v>
      </c>
      <c r="D3777" t="s">
        <v>372</v>
      </c>
      <c r="E3777">
        <f t="shared" si="58"/>
        <v>1</v>
      </c>
      <c r="F3777">
        <f>IF(ISNA(VLOOKUP(B3777,criteria!$U$2:$U$174,1,0)),0,1)</f>
        <v>1</v>
      </c>
      <c r="G3777">
        <v>0.58407537197679094</v>
      </c>
      <c r="H3777">
        <v>0.33775941772400903</v>
      </c>
      <c r="I3777">
        <v>17407</v>
      </c>
      <c r="J3777">
        <v>10167</v>
      </c>
      <c r="K3777">
        <v>3321</v>
      </c>
      <c r="L3777">
        <v>113</v>
      </c>
      <c r="M3777">
        <v>3434</v>
      </c>
      <c r="N3777" t="s">
        <v>378</v>
      </c>
      <c r="O3777" t="s">
        <v>275</v>
      </c>
      <c r="P3777" t="s">
        <v>50</v>
      </c>
      <c r="Q3777" t="s">
        <v>54</v>
      </c>
      <c r="R3777">
        <v>-95.344800000000006</v>
      </c>
      <c r="S3777">
        <v>29.72</v>
      </c>
      <c r="T3777">
        <v>7.9000000000000001E-2</v>
      </c>
      <c r="U3777">
        <v>6882</v>
      </c>
      <c r="V3777">
        <v>424994336</v>
      </c>
      <c r="W3777">
        <v>327087072</v>
      </c>
      <c r="Y3777">
        <v>32345848</v>
      </c>
      <c r="Z3777">
        <v>117654800</v>
      </c>
      <c r="AA3777">
        <v>244953664</v>
      </c>
      <c r="AB3777">
        <v>64472284</v>
      </c>
      <c r="AC3777">
        <v>45293056</v>
      </c>
      <c r="AD3777">
        <v>579480960</v>
      </c>
      <c r="AE3777">
        <v>361220480</v>
      </c>
      <c r="AF3777">
        <v>1020492800</v>
      </c>
      <c r="AG3777">
        <v>264315312</v>
      </c>
      <c r="AH3777">
        <v>132994336</v>
      </c>
      <c r="AI3777">
        <v>52523720</v>
      </c>
      <c r="AJ3777">
        <v>185518048</v>
      </c>
      <c r="AK3777">
        <v>188242848</v>
      </c>
      <c r="AL3777">
        <v>39492536</v>
      </c>
      <c r="AM3777">
        <v>985825536</v>
      </c>
      <c r="AN3777">
        <v>402844160</v>
      </c>
      <c r="AO3777">
        <v>93842000</v>
      </c>
      <c r="AP3777">
        <v>608081088</v>
      </c>
      <c r="AQ3777">
        <v>684517760</v>
      </c>
      <c r="AR3777">
        <v>1020492800</v>
      </c>
      <c r="AS3777">
        <v>985825536</v>
      </c>
      <c r="AT3777">
        <v>1677</v>
      </c>
      <c r="AU3777">
        <v>0.48099999999999998</v>
      </c>
      <c r="AW3777">
        <v>0.29235100000000003</v>
      </c>
      <c r="AX3777">
        <v>0.529609</v>
      </c>
      <c r="AY3777">
        <v>8.0538499999999999E-2</v>
      </c>
      <c r="AZ3777">
        <v>30929</v>
      </c>
    </row>
    <row r="3778" spans="1:52">
      <c r="A3778">
        <v>2014</v>
      </c>
      <c r="B3778">
        <v>225511</v>
      </c>
      <c r="C3778" t="s">
        <v>377</v>
      </c>
      <c r="D3778" t="s">
        <v>372</v>
      </c>
      <c r="E3778">
        <f t="shared" ref="E3778:E3841" si="59">IF(M3778&gt;999,1,0)</f>
        <v>1</v>
      </c>
      <c r="F3778">
        <f>IF(ISNA(VLOOKUP(B3778,criteria!$U$2:$U$174,1,0)),0,1)</f>
        <v>1</v>
      </c>
      <c r="G3778">
        <v>0.62990535549399818</v>
      </c>
      <c r="H3778">
        <v>0.37086578103527257</v>
      </c>
      <c r="I3778">
        <v>17328</v>
      </c>
      <c r="J3778">
        <v>10915</v>
      </c>
      <c r="K3778">
        <v>3908</v>
      </c>
      <c r="L3778">
        <v>140</v>
      </c>
      <c r="M3778">
        <v>4048</v>
      </c>
      <c r="N3778" t="s">
        <v>378</v>
      </c>
      <c r="O3778" t="s">
        <v>275</v>
      </c>
      <c r="P3778" t="s">
        <v>50</v>
      </c>
      <c r="Q3778" t="s">
        <v>54</v>
      </c>
      <c r="R3778">
        <v>-95.344800000000006</v>
      </c>
      <c r="S3778">
        <v>29.72</v>
      </c>
      <c r="T3778">
        <v>6.2E-2</v>
      </c>
      <c r="U3778">
        <v>7472</v>
      </c>
      <c r="V3778">
        <v>447126304</v>
      </c>
      <c r="W3778">
        <v>349353632</v>
      </c>
      <c r="Y3778">
        <v>27612292</v>
      </c>
      <c r="Z3778">
        <v>123181464</v>
      </c>
      <c r="AA3778">
        <v>241447776</v>
      </c>
      <c r="AB3778">
        <v>91014464</v>
      </c>
      <c r="AC3778">
        <v>48124136</v>
      </c>
      <c r="AD3778">
        <v>605547136</v>
      </c>
      <c r="AE3778">
        <v>319271328</v>
      </c>
      <c r="AF3778">
        <v>1014192640</v>
      </c>
      <c r="AG3778">
        <v>268117248</v>
      </c>
      <c r="AH3778">
        <v>151199520</v>
      </c>
      <c r="AI3778">
        <v>51833400</v>
      </c>
      <c r="AJ3778">
        <v>203032928</v>
      </c>
      <c r="AK3778">
        <v>187208208</v>
      </c>
      <c r="AL3778">
        <v>36514868</v>
      </c>
      <c r="AM3778">
        <v>972243840</v>
      </c>
      <c r="AN3778">
        <v>418479840</v>
      </c>
      <c r="AO3778">
        <v>99181544</v>
      </c>
      <c r="AP3778">
        <v>684517760</v>
      </c>
      <c r="AQ3778">
        <v>639168320</v>
      </c>
      <c r="AR3778">
        <v>1014192640</v>
      </c>
      <c r="AS3778">
        <v>972243840</v>
      </c>
      <c r="AT3778">
        <v>1580</v>
      </c>
      <c r="AU3778">
        <v>0.51</v>
      </c>
      <c r="AW3778">
        <v>0.28222799999999998</v>
      </c>
      <c r="AX3778">
        <v>0.52865899999999999</v>
      </c>
      <c r="AY3778">
        <v>7.4920500000000001E-2</v>
      </c>
      <c r="AZ3778">
        <v>32460</v>
      </c>
    </row>
    <row r="3779" spans="1:52">
      <c r="A3779">
        <v>2015</v>
      </c>
      <c r="B3779">
        <v>225511</v>
      </c>
      <c r="C3779" t="s">
        <v>377</v>
      </c>
      <c r="D3779" t="s">
        <v>372</v>
      </c>
      <c r="E3779">
        <f t="shared" si="59"/>
        <v>1</v>
      </c>
      <c r="F3779">
        <f>IF(ISNA(VLOOKUP(B3779,criteria!$U$2:$U$174,1,0)),0,1)</f>
        <v>1</v>
      </c>
      <c r="G3779">
        <v>0.59718435256802627</v>
      </c>
      <c r="H3779">
        <v>0.39014163250093181</v>
      </c>
      <c r="I3779">
        <v>17971</v>
      </c>
      <c r="J3779">
        <v>10732</v>
      </c>
      <c r="K3779">
        <v>4010</v>
      </c>
      <c r="L3779">
        <v>177</v>
      </c>
      <c r="M3779">
        <v>4187</v>
      </c>
      <c r="N3779" t="s">
        <v>378</v>
      </c>
      <c r="O3779" t="s">
        <v>275</v>
      </c>
      <c r="P3779" t="s">
        <v>50</v>
      </c>
      <c r="Q3779" t="s">
        <v>54</v>
      </c>
      <c r="R3779">
        <v>-95.344800000000006</v>
      </c>
      <c r="S3779">
        <v>29.72</v>
      </c>
      <c r="T3779">
        <v>5.0999999999999997E-2</v>
      </c>
      <c r="U3779">
        <v>7888</v>
      </c>
      <c r="V3779">
        <v>472245568</v>
      </c>
      <c r="W3779">
        <v>371759648</v>
      </c>
      <c r="Y3779">
        <v>24960896</v>
      </c>
      <c r="Z3779">
        <v>126803264</v>
      </c>
      <c r="AA3779">
        <v>272342368</v>
      </c>
      <c r="AB3779">
        <v>60291400</v>
      </c>
      <c r="AC3779">
        <v>52416992</v>
      </c>
      <c r="AD3779">
        <v>664279872</v>
      </c>
      <c r="AE3779">
        <v>338436160</v>
      </c>
      <c r="AF3779">
        <v>1094644096</v>
      </c>
      <c r="AG3779">
        <v>281052896</v>
      </c>
      <c r="AH3779">
        <v>169648112</v>
      </c>
      <c r="AI3779">
        <v>54336356</v>
      </c>
      <c r="AJ3779">
        <v>223984464</v>
      </c>
      <c r="AK3779">
        <v>204018256</v>
      </c>
      <c r="AL3779">
        <v>39912328</v>
      </c>
      <c r="AM3779">
        <v>1038205888</v>
      </c>
      <c r="AN3779">
        <v>441274016</v>
      </c>
      <c r="AO3779">
        <v>107331024</v>
      </c>
      <c r="AP3779">
        <v>639168320</v>
      </c>
      <c r="AQ3779">
        <v>679236928</v>
      </c>
      <c r="AR3779">
        <v>1094644096</v>
      </c>
      <c r="AS3779">
        <v>1038205888</v>
      </c>
      <c r="AT3779">
        <v>1750</v>
      </c>
      <c r="AU3779">
        <v>0.50700000000000001</v>
      </c>
      <c r="AW3779">
        <v>0.273308</v>
      </c>
      <c r="AX3779">
        <v>0.51776200000000006</v>
      </c>
      <c r="AY3779">
        <v>7.0064600000000005E-2</v>
      </c>
      <c r="AZ3779">
        <v>32867.5</v>
      </c>
    </row>
    <row r="3780" spans="1:52">
      <c r="A3780">
        <v>2016</v>
      </c>
      <c r="B3780">
        <v>225511</v>
      </c>
      <c r="C3780" t="s">
        <v>377</v>
      </c>
      <c r="D3780" t="s">
        <v>372</v>
      </c>
      <c r="E3780">
        <f t="shared" si="59"/>
        <v>1</v>
      </c>
      <c r="F3780">
        <f>IF(ISNA(VLOOKUP(B3780,criteria!$U$2:$U$174,1,0)),0,1)</f>
        <v>1</v>
      </c>
      <c r="G3780">
        <v>0.58544813695871101</v>
      </c>
      <c r="H3780">
        <v>0.38384794013933088</v>
      </c>
      <c r="I3780">
        <v>19860</v>
      </c>
      <c r="J3780">
        <v>11627</v>
      </c>
      <c r="K3780">
        <v>4263</v>
      </c>
      <c r="L3780">
        <v>200</v>
      </c>
      <c r="M3780">
        <v>4463</v>
      </c>
      <c r="N3780" t="s">
        <v>378</v>
      </c>
      <c r="O3780" t="s">
        <v>275</v>
      </c>
      <c r="P3780" t="s">
        <v>50</v>
      </c>
      <c r="Q3780" t="s">
        <v>54</v>
      </c>
      <c r="R3780">
        <v>-95.343500000000006</v>
      </c>
      <c r="S3780">
        <v>29.720400000000001</v>
      </c>
      <c r="T3780">
        <v>2.9000000000000001E-2</v>
      </c>
      <c r="U3780">
        <v>7807</v>
      </c>
      <c r="V3780">
        <v>491069344</v>
      </c>
      <c r="W3780">
        <v>388013472</v>
      </c>
      <c r="Y3780">
        <v>21422640</v>
      </c>
      <c r="Z3780">
        <v>126578432</v>
      </c>
      <c r="AA3780">
        <v>253107616</v>
      </c>
      <c r="AB3780">
        <v>81676552</v>
      </c>
      <c r="AC3780">
        <v>53341016</v>
      </c>
      <c r="AD3780">
        <v>670675136</v>
      </c>
      <c r="AE3780">
        <v>395663456</v>
      </c>
      <c r="AF3780">
        <v>1178800640</v>
      </c>
      <c r="AG3780">
        <v>293117600</v>
      </c>
      <c r="AH3780">
        <v>177804512</v>
      </c>
      <c r="AI3780">
        <v>47389372</v>
      </c>
      <c r="AJ3780">
        <v>225193888</v>
      </c>
      <c r="AK3780">
        <v>206405552</v>
      </c>
      <c r="AL3780">
        <v>41418704</v>
      </c>
      <c r="AM3780">
        <v>1067423744</v>
      </c>
      <c r="AN3780">
        <v>456519392</v>
      </c>
      <c r="AO3780">
        <v>110215648</v>
      </c>
      <c r="AP3780">
        <v>679236928</v>
      </c>
      <c r="AQ3780">
        <v>753146496</v>
      </c>
      <c r="AR3780">
        <v>1178800640</v>
      </c>
      <c r="AS3780">
        <v>1067423744</v>
      </c>
      <c r="AT3780">
        <v>1909</v>
      </c>
      <c r="AU3780">
        <v>0.53700000000000003</v>
      </c>
      <c r="AW3780">
        <v>0.24820600000000001</v>
      </c>
      <c r="AX3780">
        <v>0.52571000000000001</v>
      </c>
      <c r="AY3780">
        <v>6.0837099999999998E-2</v>
      </c>
      <c r="AZ3780">
        <v>33197.5</v>
      </c>
    </row>
    <row r="3781" spans="1:52">
      <c r="A3781">
        <v>2017</v>
      </c>
      <c r="B3781">
        <v>225511</v>
      </c>
      <c r="C3781" t="s">
        <v>377</v>
      </c>
      <c r="D3781" t="s">
        <v>372</v>
      </c>
      <c r="E3781">
        <f t="shared" si="59"/>
        <v>1</v>
      </c>
      <c r="F3781">
        <f>IF(ISNA(VLOOKUP(B3781,criteria!$U$2:$U$174,1,0)),0,1)</f>
        <v>1</v>
      </c>
      <c r="G3781">
        <v>0.6110843605546995</v>
      </c>
      <c r="H3781">
        <v>0.3907493499330234</v>
      </c>
      <c r="I3781">
        <v>20768</v>
      </c>
      <c r="J3781">
        <v>12691</v>
      </c>
      <c r="K3781">
        <v>4745</v>
      </c>
      <c r="L3781">
        <v>214</v>
      </c>
      <c r="M3781">
        <v>4959</v>
      </c>
      <c r="N3781" t="s">
        <v>378</v>
      </c>
      <c r="O3781" t="s">
        <v>275</v>
      </c>
      <c r="P3781" t="s">
        <v>50</v>
      </c>
      <c r="Q3781" t="s">
        <v>54</v>
      </c>
      <c r="R3781">
        <v>-95.343500000000006</v>
      </c>
      <c r="S3781">
        <v>29.720400000000001</v>
      </c>
      <c r="T3781">
        <v>3.6999999999999998E-2</v>
      </c>
      <c r="U3781">
        <v>7515</v>
      </c>
      <c r="V3781">
        <v>509717184</v>
      </c>
      <c r="W3781">
        <v>392695296</v>
      </c>
      <c r="Y3781">
        <v>22453304</v>
      </c>
      <c r="Z3781">
        <v>137471808</v>
      </c>
      <c r="AA3781">
        <v>256677536</v>
      </c>
      <c r="AB3781">
        <v>81928272</v>
      </c>
      <c r="AC3781">
        <v>43226756</v>
      </c>
      <c r="AD3781">
        <v>686820160</v>
      </c>
      <c r="AE3781">
        <v>402916320</v>
      </c>
      <c r="AF3781">
        <v>1183013760</v>
      </c>
      <c r="AG3781">
        <v>303421152</v>
      </c>
      <c r="AH3781">
        <v>188625424</v>
      </c>
      <c r="AI3781">
        <v>51324548</v>
      </c>
      <c r="AJ3781">
        <v>239949968</v>
      </c>
      <c r="AK3781">
        <v>207838864</v>
      </c>
      <c r="AL3781">
        <v>40309360</v>
      </c>
      <c r="AM3781">
        <v>1073086720</v>
      </c>
      <c r="AN3781">
        <v>462348864</v>
      </c>
      <c r="AO3781">
        <v>112204336</v>
      </c>
      <c r="AP3781">
        <v>753146496</v>
      </c>
      <c r="AQ3781">
        <v>842482112</v>
      </c>
      <c r="AR3781">
        <v>1183013760</v>
      </c>
      <c r="AS3781">
        <v>1073086720</v>
      </c>
    </row>
    <row r="3782" spans="1:52">
      <c r="A3782">
        <v>1990</v>
      </c>
      <c r="B3782">
        <v>226091</v>
      </c>
      <c r="C3782" t="s">
        <v>436</v>
      </c>
      <c r="D3782" t="s">
        <v>372</v>
      </c>
      <c r="E3782">
        <f t="shared" si="59"/>
        <v>0</v>
      </c>
      <c r="F3782">
        <f>IF(ISNA(VLOOKUP(B3782,criteria!$U$2:$U$174,1,0)),0,1)</f>
        <v>1</v>
      </c>
      <c r="G3782" t="s">
        <v>636</v>
      </c>
      <c r="H3782" t="s">
        <v>636</v>
      </c>
      <c r="N3782">
        <v>77710</v>
      </c>
      <c r="O3782" t="s">
        <v>275</v>
      </c>
      <c r="V3782">
        <v>11804076</v>
      </c>
      <c r="Z3782">
        <v>8434221</v>
      </c>
      <c r="AA3782">
        <v>35526228</v>
      </c>
      <c r="AB3782">
        <v>5234002</v>
      </c>
      <c r="AC3782">
        <v>716153</v>
      </c>
      <c r="AF3782">
        <v>65776988</v>
      </c>
      <c r="AG3782">
        <v>28121448</v>
      </c>
      <c r="AH3782">
        <v>2999099</v>
      </c>
      <c r="AI3782">
        <v>4531025</v>
      </c>
      <c r="AJ3782">
        <v>7530124</v>
      </c>
      <c r="AK3782">
        <v>3717988</v>
      </c>
      <c r="AL3782">
        <v>1261979</v>
      </c>
      <c r="AM3782">
        <v>66762884</v>
      </c>
      <c r="AN3782">
        <v>30619848</v>
      </c>
      <c r="AO3782">
        <v>7334183</v>
      </c>
    </row>
    <row r="3783" spans="1:52">
      <c r="A3783">
        <v>1991</v>
      </c>
      <c r="B3783">
        <v>226091</v>
      </c>
      <c r="C3783" t="s">
        <v>436</v>
      </c>
      <c r="D3783" t="s">
        <v>372</v>
      </c>
      <c r="E3783">
        <f t="shared" si="59"/>
        <v>0</v>
      </c>
      <c r="F3783">
        <f>IF(ISNA(VLOOKUP(B3783,criteria!$U$2:$U$174,1,0)),0,1)</f>
        <v>1</v>
      </c>
      <c r="G3783" t="s">
        <v>636</v>
      </c>
      <c r="H3783" t="s">
        <v>636</v>
      </c>
      <c r="N3783">
        <v>77710</v>
      </c>
      <c r="O3783" t="s">
        <v>275</v>
      </c>
      <c r="V3783">
        <v>12932572</v>
      </c>
      <c r="Z3783">
        <v>8267635</v>
      </c>
      <c r="AA3783">
        <v>33575808</v>
      </c>
      <c r="AB3783">
        <v>5976788</v>
      </c>
      <c r="AC3783">
        <v>1399451</v>
      </c>
      <c r="AF3783">
        <v>66659596</v>
      </c>
      <c r="AG3783">
        <v>26734008</v>
      </c>
      <c r="AH3783">
        <v>3251222</v>
      </c>
      <c r="AI3783">
        <v>4753665</v>
      </c>
      <c r="AJ3783">
        <v>8004887</v>
      </c>
      <c r="AK3783">
        <v>3365072</v>
      </c>
      <c r="AL3783">
        <v>1255137</v>
      </c>
      <c r="AM3783">
        <v>66481000</v>
      </c>
      <c r="AN3783">
        <v>30562548</v>
      </c>
      <c r="AO3783">
        <v>7385161</v>
      </c>
    </row>
    <row r="3784" spans="1:52">
      <c r="A3784">
        <v>1992</v>
      </c>
      <c r="B3784">
        <v>226091</v>
      </c>
      <c r="C3784" t="s">
        <v>436</v>
      </c>
      <c r="D3784" t="s">
        <v>372</v>
      </c>
      <c r="E3784">
        <f t="shared" si="59"/>
        <v>0</v>
      </c>
      <c r="F3784">
        <f>IF(ISNA(VLOOKUP(B3784,criteria!$U$2:$U$174,1,0)),0,1)</f>
        <v>1</v>
      </c>
      <c r="G3784" t="s">
        <v>636</v>
      </c>
      <c r="H3784" t="s">
        <v>636</v>
      </c>
      <c r="N3784">
        <v>77710</v>
      </c>
      <c r="O3784" t="s">
        <v>275</v>
      </c>
      <c r="V3784">
        <v>15031003</v>
      </c>
      <c r="Z3784">
        <v>9173870</v>
      </c>
      <c r="AA3784">
        <v>43197804</v>
      </c>
      <c r="AB3784">
        <v>5783003</v>
      </c>
      <c r="AC3784">
        <v>800820</v>
      </c>
      <c r="AF3784">
        <v>78348664</v>
      </c>
      <c r="AG3784">
        <v>31243304</v>
      </c>
      <c r="AH3784">
        <v>4278621</v>
      </c>
      <c r="AI3784">
        <v>5613529</v>
      </c>
      <c r="AJ3784">
        <v>9892150</v>
      </c>
      <c r="AK3784">
        <v>3762136</v>
      </c>
      <c r="AL3784">
        <v>1662571</v>
      </c>
      <c r="AM3784">
        <v>76220240</v>
      </c>
      <c r="AN3784">
        <v>31653360</v>
      </c>
      <c r="AO3784">
        <v>14229336</v>
      </c>
    </row>
    <row r="3785" spans="1:52">
      <c r="A3785">
        <v>1993</v>
      </c>
      <c r="B3785">
        <v>226091</v>
      </c>
      <c r="C3785" t="s">
        <v>436</v>
      </c>
      <c r="D3785" t="s">
        <v>372</v>
      </c>
      <c r="E3785">
        <f t="shared" si="59"/>
        <v>0</v>
      </c>
      <c r="F3785">
        <f>IF(ISNA(VLOOKUP(B3785,criteria!$U$2:$U$174,1,0)),0,1)</f>
        <v>1</v>
      </c>
      <c r="G3785" t="s">
        <v>636</v>
      </c>
      <c r="H3785" t="s">
        <v>636</v>
      </c>
      <c r="N3785">
        <v>77710</v>
      </c>
      <c r="O3785" t="s">
        <v>275</v>
      </c>
      <c r="V3785">
        <v>17424792</v>
      </c>
      <c r="Z3785">
        <v>8043590</v>
      </c>
      <c r="AA3785">
        <v>44044208</v>
      </c>
      <c r="AB3785">
        <v>3603550</v>
      </c>
      <c r="AC3785">
        <v>578977</v>
      </c>
      <c r="AF3785">
        <v>78029360</v>
      </c>
      <c r="AG3785">
        <v>31226400</v>
      </c>
      <c r="AH3785">
        <v>4255640</v>
      </c>
      <c r="AI3785">
        <v>4192971</v>
      </c>
      <c r="AJ3785">
        <v>8448611</v>
      </c>
      <c r="AK3785">
        <v>3515376</v>
      </c>
      <c r="AL3785">
        <v>1686082</v>
      </c>
      <c r="AM3785">
        <v>77159744</v>
      </c>
      <c r="AN3785">
        <v>31676344</v>
      </c>
      <c r="AO3785">
        <v>13422899</v>
      </c>
    </row>
    <row r="3786" spans="1:52">
      <c r="A3786">
        <v>1994</v>
      </c>
      <c r="B3786">
        <v>226091</v>
      </c>
      <c r="C3786" t="s">
        <v>436</v>
      </c>
      <c r="D3786" t="s">
        <v>372</v>
      </c>
      <c r="E3786">
        <f t="shared" si="59"/>
        <v>0</v>
      </c>
      <c r="F3786">
        <f>IF(ISNA(VLOOKUP(B3786,criteria!$U$2:$U$174,1,0)),0,1)</f>
        <v>1</v>
      </c>
      <c r="G3786" t="s">
        <v>636</v>
      </c>
      <c r="H3786" t="s">
        <v>636</v>
      </c>
      <c r="N3786">
        <v>77710</v>
      </c>
      <c r="O3786" t="s">
        <v>275</v>
      </c>
      <c r="V3786">
        <v>18174900</v>
      </c>
      <c r="Z3786">
        <v>7076995</v>
      </c>
      <c r="AA3786">
        <v>42720832</v>
      </c>
      <c r="AB3786">
        <v>3362763</v>
      </c>
      <c r="AC3786">
        <v>633234</v>
      </c>
      <c r="AF3786">
        <v>76307200</v>
      </c>
      <c r="AG3786">
        <v>29947332</v>
      </c>
      <c r="AH3786">
        <v>3909229</v>
      </c>
      <c r="AI3786">
        <v>3407449</v>
      </c>
      <c r="AJ3786">
        <v>7316678</v>
      </c>
      <c r="AK3786">
        <v>4039255</v>
      </c>
      <c r="AL3786">
        <v>1584477</v>
      </c>
      <c r="AM3786">
        <v>70215576</v>
      </c>
      <c r="AN3786">
        <v>27597060</v>
      </c>
      <c r="AO3786">
        <v>13269760</v>
      </c>
    </row>
    <row r="3787" spans="1:52">
      <c r="A3787">
        <v>1995</v>
      </c>
      <c r="B3787">
        <v>226091</v>
      </c>
      <c r="C3787" t="s">
        <v>436</v>
      </c>
      <c r="D3787" t="s">
        <v>372</v>
      </c>
      <c r="E3787">
        <f t="shared" si="59"/>
        <v>0</v>
      </c>
      <c r="F3787">
        <f>IF(ISNA(VLOOKUP(B3787,criteria!$U$2:$U$174,1,0)),0,1)</f>
        <v>1</v>
      </c>
      <c r="G3787" t="s">
        <v>636</v>
      </c>
      <c r="H3787" t="s">
        <v>636</v>
      </c>
      <c r="N3787">
        <v>77710</v>
      </c>
      <c r="O3787" t="s">
        <v>275</v>
      </c>
      <c r="V3787">
        <v>18164980</v>
      </c>
      <c r="Z3787">
        <v>6819308</v>
      </c>
      <c r="AA3787">
        <v>40617124</v>
      </c>
      <c r="AB3787">
        <v>3374688</v>
      </c>
      <c r="AC3787">
        <v>833916</v>
      </c>
      <c r="AF3787">
        <v>73845424</v>
      </c>
      <c r="AG3787">
        <v>27408782</v>
      </c>
      <c r="AH3787">
        <v>1948758</v>
      </c>
      <c r="AI3787">
        <v>2892276</v>
      </c>
      <c r="AJ3787">
        <v>4841034</v>
      </c>
      <c r="AK3787">
        <v>3995252</v>
      </c>
      <c r="AL3787">
        <v>2263866</v>
      </c>
      <c r="AM3787">
        <v>72034528</v>
      </c>
      <c r="AN3787">
        <v>30310956</v>
      </c>
      <c r="AO3787">
        <v>12270511</v>
      </c>
    </row>
    <row r="3788" spans="1:52">
      <c r="A3788">
        <v>1996</v>
      </c>
      <c r="B3788">
        <v>226091</v>
      </c>
      <c r="C3788" t="s">
        <v>436</v>
      </c>
      <c r="D3788" t="s">
        <v>372</v>
      </c>
      <c r="E3788">
        <f t="shared" si="59"/>
        <v>0</v>
      </c>
      <c r="F3788">
        <f>IF(ISNA(VLOOKUP(B3788,criteria!$U$2:$U$174,1,0)),0,1)</f>
        <v>1</v>
      </c>
      <c r="G3788" t="s">
        <v>636</v>
      </c>
      <c r="H3788" t="s">
        <v>636</v>
      </c>
      <c r="N3788">
        <v>77710</v>
      </c>
      <c r="O3788" t="s">
        <v>275</v>
      </c>
      <c r="V3788">
        <v>19703344</v>
      </c>
      <c r="Z3788">
        <v>6478221</v>
      </c>
      <c r="AA3788">
        <v>35547560</v>
      </c>
      <c r="AB3788">
        <v>1992142</v>
      </c>
      <c r="AC3788">
        <v>1531796</v>
      </c>
      <c r="AF3788">
        <v>70695568</v>
      </c>
      <c r="AG3788">
        <v>22875188</v>
      </c>
      <c r="AH3788">
        <v>2204045</v>
      </c>
      <c r="AI3788">
        <v>2946088</v>
      </c>
      <c r="AJ3788">
        <v>5150133</v>
      </c>
      <c r="AK3788">
        <v>4471902</v>
      </c>
      <c r="AL3788">
        <v>2041950</v>
      </c>
      <c r="AM3788">
        <v>66978512</v>
      </c>
      <c r="AN3788">
        <v>28233650</v>
      </c>
      <c r="AO3788">
        <v>13079306</v>
      </c>
      <c r="AP3788">
        <v>4790726</v>
      </c>
      <c r="AQ3788">
        <v>6007379</v>
      </c>
      <c r="AT3788">
        <v>205</v>
      </c>
      <c r="AU3788">
        <v>0.24299999999999999</v>
      </c>
    </row>
    <row r="3789" spans="1:52">
      <c r="A3789">
        <v>1997</v>
      </c>
      <c r="B3789">
        <v>226091</v>
      </c>
      <c r="C3789" t="s">
        <v>436</v>
      </c>
      <c r="D3789" t="s">
        <v>372</v>
      </c>
      <c r="E3789">
        <f t="shared" si="59"/>
        <v>0</v>
      </c>
      <c r="F3789">
        <f>IF(ISNA(VLOOKUP(B3789,criteria!$U$2:$U$174,1,0)),0,1)</f>
        <v>1</v>
      </c>
      <c r="G3789" t="s">
        <v>636</v>
      </c>
      <c r="H3789" t="s">
        <v>636</v>
      </c>
      <c r="N3789">
        <v>77710</v>
      </c>
      <c r="O3789" t="s">
        <v>275</v>
      </c>
      <c r="V3789">
        <v>19867832</v>
      </c>
      <c r="Z3789">
        <v>6696404</v>
      </c>
      <c r="AA3789">
        <v>37130252</v>
      </c>
      <c r="AB3789">
        <v>1665325</v>
      </c>
      <c r="AC3789">
        <v>1390256</v>
      </c>
      <c r="AF3789">
        <v>72303344</v>
      </c>
      <c r="AG3789">
        <v>25029178</v>
      </c>
      <c r="AH3789">
        <v>2241463</v>
      </c>
      <c r="AI3789">
        <v>3051790</v>
      </c>
      <c r="AJ3789">
        <v>5293253</v>
      </c>
      <c r="AK3789">
        <v>4636471</v>
      </c>
      <c r="AL3789">
        <v>1632140</v>
      </c>
      <c r="AM3789">
        <v>70187096</v>
      </c>
      <c r="AN3789">
        <v>30321280</v>
      </c>
      <c r="AO3789">
        <v>10766731</v>
      </c>
      <c r="AP3789">
        <v>6007379</v>
      </c>
      <c r="AQ3789">
        <v>7031388</v>
      </c>
      <c r="AT3789">
        <v>256</v>
      </c>
      <c r="AU3789">
        <v>0.27100000000000002</v>
      </c>
      <c r="AW3789">
        <v>0.54193999999999998</v>
      </c>
      <c r="AX3789">
        <v>0.61173</v>
      </c>
      <c r="AY3789">
        <v>0.23427300000000001</v>
      </c>
      <c r="AZ3789">
        <v>15414.5</v>
      </c>
    </row>
    <row r="3790" spans="1:52">
      <c r="A3790">
        <v>1998</v>
      </c>
      <c r="B3790">
        <v>226091</v>
      </c>
      <c r="C3790" t="s">
        <v>436</v>
      </c>
      <c r="D3790" t="s">
        <v>372</v>
      </c>
      <c r="E3790">
        <f t="shared" si="59"/>
        <v>0</v>
      </c>
      <c r="F3790">
        <f>IF(ISNA(VLOOKUP(B3790,criteria!$U$2:$U$174,1,0)),0,1)</f>
        <v>1</v>
      </c>
      <c r="G3790" t="s">
        <v>636</v>
      </c>
      <c r="H3790" t="s">
        <v>636</v>
      </c>
      <c r="N3790">
        <v>77710</v>
      </c>
      <c r="O3790" t="s">
        <v>275</v>
      </c>
      <c r="V3790">
        <v>20847164</v>
      </c>
      <c r="Z3790">
        <v>8274937</v>
      </c>
      <c r="AA3790">
        <v>36993312</v>
      </c>
      <c r="AB3790">
        <v>2717123</v>
      </c>
      <c r="AC3790">
        <v>2199025</v>
      </c>
      <c r="AF3790">
        <v>76614192</v>
      </c>
      <c r="AG3790">
        <v>25751824</v>
      </c>
      <c r="AH3790">
        <v>2265523</v>
      </c>
      <c r="AI3790">
        <v>3150862</v>
      </c>
      <c r="AJ3790">
        <v>5416385</v>
      </c>
      <c r="AK3790">
        <v>4824434</v>
      </c>
      <c r="AL3790">
        <v>1570829</v>
      </c>
      <c r="AM3790">
        <v>70182968</v>
      </c>
      <c r="AN3790">
        <v>31339750</v>
      </c>
      <c r="AO3790">
        <v>7814097</v>
      </c>
      <c r="AP3790">
        <v>6507788</v>
      </c>
      <c r="AQ3790">
        <v>7915139</v>
      </c>
      <c r="AT3790">
        <v>187</v>
      </c>
      <c r="AU3790">
        <v>0.23300000000000001</v>
      </c>
      <c r="AW3790">
        <v>0.51732100000000003</v>
      </c>
      <c r="AX3790">
        <v>0.61056600000000005</v>
      </c>
      <c r="AY3790">
        <v>0.23758699999999999</v>
      </c>
      <c r="AZ3790">
        <v>17084</v>
      </c>
    </row>
    <row r="3791" spans="1:52">
      <c r="A3791">
        <v>1999</v>
      </c>
      <c r="B3791">
        <v>226091</v>
      </c>
      <c r="C3791" t="s">
        <v>436</v>
      </c>
      <c r="D3791" t="s">
        <v>372</v>
      </c>
      <c r="E3791">
        <f t="shared" si="59"/>
        <v>0</v>
      </c>
      <c r="F3791">
        <f>IF(ISNA(VLOOKUP(B3791,criteria!$U$2:$U$174,1,0)),0,1)</f>
        <v>1</v>
      </c>
      <c r="G3791" t="s">
        <v>636</v>
      </c>
      <c r="H3791" t="s">
        <v>636</v>
      </c>
      <c r="N3791">
        <v>77710</v>
      </c>
      <c r="O3791" t="s">
        <v>275</v>
      </c>
      <c r="V3791">
        <v>22895552</v>
      </c>
      <c r="Z3791">
        <v>8103147</v>
      </c>
      <c r="AA3791">
        <v>41358016</v>
      </c>
      <c r="AB3791">
        <v>2761216</v>
      </c>
      <c r="AC3791">
        <v>1947772</v>
      </c>
      <c r="AF3791">
        <v>82868584</v>
      </c>
      <c r="AG3791">
        <v>28452640</v>
      </c>
      <c r="AH3791">
        <v>1873685</v>
      </c>
      <c r="AI3791">
        <v>3937408</v>
      </c>
      <c r="AJ3791">
        <v>5811093</v>
      </c>
      <c r="AK3791">
        <v>4656615</v>
      </c>
      <c r="AL3791">
        <v>1984117</v>
      </c>
      <c r="AM3791">
        <v>79577688</v>
      </c>
      <c r="AN3791">
        <v>34172304</v>
      </c>
      <c r="AO3791">
        <v>8763640</v>
      </c>
      <c r="AP3791">
        <v>7915139</v>
      </c>
      <c r="AQ3791">
        <v>9632717</v>
      </c>
      <c r="AT3791">
        <v>247</v>
      </c>
      <c r="AU3791">
        <v>0.24099999999999999</v>
      </c>
      <c r="AW3791">
        <v>0.48107499999999997</v>
      </c>
      <c r="AX3791">
        <v>0.605047</v>
      </c>
      <c r="AY3791">
        <v>0.221613</v>
      </c>
      <c r="AZ3791">
        <v>18402.5</v>
      </c>
    </row>
    <row r="3792" spans="1:52">
      <c r="A3792">
        <v>2000</v>
      </c>
      <c r="B3792">
        <v>226091</v>
      </c>
      <c r="C3792" t="s">
        <v>436</v>
      </c>
      <c r="D3792" t="s">
        <v>372</v>
      </c>
      <c r="E3792">
        <f t="shared" si="59"/>
        <v>0</v>
      </c>
      <c r="F3792">
        <f>IF(ISNA(VLOOKUP(B3792,criteria!$U$2:$U$174,1,0)),0,1)</f>
        <v>1</v>
      </c>
      <c r="G3792" t="s">
        <v>636</v>
      </c>
      <c r="H3792" t="s">
        <v>636</v>
      </c>
      <c r="N3792">
        <v>77705</v>
      </c>
      <c r="O3792" t="s">
        <v>275</v>
      </c>
      <c r="V3792">
        <v>26056966</v>
      </c>
      <c r="Z3792">
        <v>9254854</v>
      </c>
      <c r="AA3792">
        <v>42263744</v>
      </c>
      <c r="AB3792">
        <v>5163631</v>
      </c>
      <c r="AC3792">
        <v>1801063</v>
      </c>
      <c r="AF3792">
        <v>90509512</v>
      </c>
      <c r="AG3792">
        <v>29876024</v>
      </c>
      <c r="AH3792">
        <v>2216228</v>
      </c>
      <c r="AI3792">
        <v>3721597</v>
      </c>
      <c r="AJ3792">
        <v>5937825</v>
      </c>
      <c r="AK3792">
        <v>5016263</v>
      </c>
      <c r="AL3792">
        <v>2167680</v>
      </c>
      <c r="AM3792">
        <v>92721704</v>
      </c>
      <c r="AN3792">
        <v>36237624</v>
      </c>
      <c r="AO3792">
        <v>9263232</v>
      </c>
      <c r="AP3792">
        <v>9632717</v>
      </c>
      <c r="AQ3792">
        <v>8889669</v>
      </c>
      <c r="AT3792">
        <v>244</v>
      </c>
      <c r="AU3792">
        <v>0.26800000000000002</v>
      </c>
      <c r="AW3792">
        <v>0.487487</v>
      </c>
      <c r="AX3792">
        <v>0.61022399999999999</v>
      </c>
      <c r="AY3792">
        <v>0.228435</v>
      </c>
      <c r="AZ3792">
        <v>18616</v>
      </c>
    </row>
    <row r="3793" spans="1:52">
      <c r="A3793">
        <v>2001</v>
      </c>
      <c r="B3793">
        <v>226091</v>
      </c>
      <c r="C3793" t="s">
        <v>436</v>
      </c>
      <c r="D3793" t="s">
        <v>372</v>
      </c>
      <c r="E3793">
        <f t="shared" si="59"/>
        <v>1</v>
      </c>
      <c r="F3793">
        <f>IF(ISNA(VLOOKUP(B3793,criteria!$U$2:$U$174,1,0)),0,1)</f>
        <v>1</v>
      </c>
      <c r="G3793">
        <v>0.93764873869585907</v>
      </c>
      <c r="H3793">
        <v>0.68020304568527923</v>
      </c>
      <c r="I3793">
        <v>2101</v>
      </c>
      <c r="J3793">
        <v>1970</v>
      </c>
      <c r="K3793">
        <v>1000</v>
      </c>
      <c r="L3793">
        <v>340</v>
      </c>
      <c r="M3793">
        <v>1340</v>
      </c>
      <c r="N3793">
        <v>77705</v>
      </c>
      <c r="O3793" t="s">
        <v>275</v>
      </c>
      <c r="V3793">
        <v>27722038</v>
      </c>
      <c r="W3793">
        <v>24244478</v>
      </c>
      <c r="Y3793">
        <v>535693</v>
      </c>
      <c r="Z3793">
        <v>12239018</v>
      </c>
      <c r="AA3793">
        <v>46582856</v>
      </c>
      <c r="AB3793">
        <v>1494298</v>
      </c>
      <c r="AC3793">
        <v>4088035</v>
      </c>
      <c r="AD3793">
        <v>47838356</v>
      </c>
      <c r="AE3793">
        <v>45658504</v>
      </c>
      <c r="AF3793">
        <v>93496864</v>
      </c>
      <c r="AG3793">
        <v>36483592</v>
      </c>
      <c r="AH3793">
        <v>4756023</v>
      </c>
      <c r="AI3793">
        <v>4364478</v>
      </c>
      <c r="AJ3793">
        <v>9120501</v>
      </c>
      <c r="AK3793">
        <v>5435446.5</v>
      </c>
      <c r="AL3793">
        <v>2743539.5</v>
      </c>
      <c r="AM3793">
        <v>89393576</v>
      </c>
      <c r="AN3793">
        <v>39831792</v>
      </c>
      <c r="AO3793">
        <v>9862623</v>
      </c>
      <c r="AR3793">
        <v>93496864</v>
      </c>
      <c r="AS3793">
        <v>89393576</v>
      </c>
      <c r="AT3793">
        <v>245</v>
      </c>
      <c r="AU3793">
        <v>0.26800000000000002</v>
      </c>
      <c r="AW3793">
        <v>0.48740800000000001</v>
      </c>
      <c r="AX3793">
        <v>0.61714599999999997</v>
      </c>
      <c r="AY3793">
        <v>0.221827</v>
      </c>
      <c r="AZ3793">
        <v>19282</v>
      </c>
    </row>
    <row r="3794" spans="1:52">
      <c r="A3794">
        <v>2002</v>
      </c>
      <c r="B3794">
        <v>226091</v>
      </c>
      <c r="C3794" t="s">
        <v>421</v>
      </c>
      <c r="D3794" t="s">
        <v>372</v>
      </c>
      <c r="E3794">
        <f t="shared" si="59"/>
        <v>1</v>
      </c>
      <c r="F3794">
        <f>IF(ISNA(VLOOKUP(B3794,criteria!$U$2:$U$174,1,0)),0,1)</f>
        <v>1</v>
      </c>
      <c r="G3794">
        <v>0.71790633608815424</v>
      </c>
      <c r="H3794">
        <v>0.5034535686876439</v>
      </c>
      <c r="I3794">
        <v>3630</v>
      </c>
      <c r="J3794">
        <v>2606</v>
      </c>
      <c r="K3794">
        <v>1209</v>
      </c>
      <c r="L3794">
        <v>103</v>
      </c>
      <c r="M3794">
        <v>1312</v>
      </c>
      <c r="N3794">
        <v>77705</v>
      </c>
      <c r="O3794" t="s">
        <v>275</v>
      </c>
      <c r="V3794">
        <v>32741734</v>
      </c>
      <c r="W3794">
        <v>28740246</v>
      </c>
      <c r="Y3794">
        <v>808285</v>
      </c>
      <c r="Z3794">
        <v>10866139</v>
      </c>
      <c r="AA3794">
        <v>48523820</v>
      </c>
      <c r="AB3794">
        <v>2647648</v>
      </c>
      <c r="AC3794">
        <v>20218064</v>
      </c>
      <c r="AD3794">
        <v>48665412</v>
      </c>
      <c r="AE3794">
        <v>66017944</v>
      </c>
      <c r="AF3794">
        <v>114683360</v>
      </c>
      <c r="AG3794">
        <v>40943988</v>
      </c>
      <c r="AH3794">
        <v>4987599</v>
      </c>
      <c r="AI3794">
        <v>4154619.5</v>
      </c>
      <c r="AJ3794">
        <v>9142218</v>
      </c>
      <c r="AK3794">
        <v>6722491.5</v>
      </c>
      <c r="AL3794">
        <v>4267804</v>
      </c>
      <c r="AM3794">
        <v>95276240</v>
      </c>
      <c r="AN3794">
        <v>42550312</v>
      </c>
      <c r="AO3794">
        <v>11320338</v>
      </c>
      <c r="AP3794">
        <v>8718055</v>
      </c>
      <c r="AQ3794">
        <v>9721546</v>
      </c>
      <c r="AR3794">
        <v>114683360</v>
      </c>
      <c r="AS3794">
        <v>95276240</v>
      </c>
      <c r="AT3794">
        <v>258</v>
      </c>
      <c r="AU3794">
        <v>0.28499999999999998</v>
      </c>
      <c r="AW3794">
        <v>0.42252000000000001</v>
      </c>
      <c r="AX3794">
        <v>0.62562499999999999</v>
      </c>
      <c r="AY3794">
        <v>0.187582</v>
      </c>
      <c r="AZ3794">
        <v>22222</v>
      </c>
    </row>
    <row r="3795" spans="1:52">
      <c r="A3795">
        <v>2003</v>
      </c>
      <c r="B3795">
        <v>226091</v>
      </c>
      <c r="C3795" t="s">
        <v>421</v>
      </c>
      <c r="D3795" t="s">
        <v>372</v>
      </c>
      <c r="E3795">
        <f t="shared" si="59"/>
        <v>1</v>
      </c>
      <c r="F3795">
        <f>IF(ISNA(VLOOKUP(B3795,criteria!$U$2:$U$174,1,0)),0,1)</f>
        <v>1</v>
      </c>
      <c r="G3795">
        <v>0.67980884109916373</v>
      </c>
      <c r="H3795">
        <v>0.49701230228470999</v>
      </c>
      <c r="I3795">
        <v>4185</v>
      </c>
      <c r="J3795">
        <v>2845</v>
      </c>
      <c r="K3795">
        <v>1297</v>
      </c>
      <c r="L3795">
        <v>117</v>
      </c>
      <c r="M3795">
        <v>1414</v>
      </c>
      <c r="N3795">
        <v>77705</v>
      </c>
      <c r="O3795" t="s">
        <v>275</v>
      </c>
      <c r="V3795">
        <v>38747252</v>
      </c>
      <c r="W3795">
        <v>33244690</v>
      </c>
      <c r="Y3795">
        <v>608155</v>
      </c>
      <c r="Z3795">
        <v>11896984</v>
      </c>
      <c r="AA3795">
        <v>48862044</v>
      </c>
      <c r="AB3795">
        <v>2685577</v>
      </c>
      <c r="AC3795">
        <v>2526269</v>
      </c>
      <c r="AD3795">
        <v>54880100</v>
      </c>
      <c r="AE3795">
        <v>48180516</v>
      </c>
      <c r="AF3795">
        <v>103060616</v>
      </c>
      <c r="AG3795">
        <v>43179216</v>
      </c>
      <c r="AH3795">
        <v>4029669</v>
      </c>
      <c r="AI3795">
        <v>3770797.75</v>
      </c>
      <c r="AJ3795">
        <v>7800467</v>
      </c>
      <c r="AK3795">
        <v>6685766</v>
      </c>
      <c r="AL3795">
        <v>3214130.5</v>
      </c>
      <c r="AM3795">
        <v>106015800</v>
      </c>
      <c r="AN3795">
        <v>44431064</v>
      </c>
      <c r="AO3795">
        <v>11322810</v>
      </c>
      <c r="AP3795">
        <v>9721546</v>
      </c>
      <c r="AQ3795">
        <v>10633496</v>
      </c>
      <c r="AR3795">
        <v>103060616</v>
      </c>
      <c r="AS3795">
        <v>106015800</v>
      </c>
      <c r="AT3795">
        <v>291</v>
      </c>
      <c r="AU3795">
        <v>0.316</v>
      </c>
      <c r="AW3795">
        <v>0.36687199999999998</v>
      </c>
      <c r="AX3795">
        <v>0.639015</v>
      </c>
      <c r="AY3795">
        <v>0.163768</v>
      </c>
      <c r="AZ3795">
        <v>24267</v>
      </c>
    </row>
    <row r="3796" spans="1:52">
      <c r="A3796">
        <v>2004</v>
      </c>
      <c r="B3796">
        <v>226091</v>
      </c>
      <c r="C3796" t="s">
        <v>421</v>
      </c>
      <c r="D3796" t="s">
        <v>372</v>
      </c>
      <c r="E3796">
        <f t="shared" si="59"/>
        <v>1</v>
      </c>
      <c r="F3796">
        <f>IF(ISNA(VLOOKUP(B3796,criteria!$U$2:$U$174,1,0)),0,1)</f>
        <v>1</v>
      </c>
      <c r="G3796">
        <v>0.72029210002212885</v>
      </c>
      <c r="H3796">
        <v>0.50660522273425501</v>
      </c>
      <c r="I3796">
        <v>4519</v>
      </c>
      <c r="J3796">
        <v>3255</v>
      </c>
      <c r="K3796">
        <v>1529</v>
      </c>
      <c r="L3796">
        <v>120</v>
      </c>
      <c r="M3796">
        <v>1649</v>
      </c>
      <c r="N3796">
        <v>77705</v>
      </c>
      <c r="O3796" t="s">
        <v>275</v>
      </c>
      <c r="P3796" t="s">
        <v>50</v>
      </c>
      <c r="V3796">
        <v>45456392</v>
      </c>
      <c r="W3796">
        <v>39147212</v>
      </c>
      <c r="Y3796">
        <v>2256068</v>
      </c>
      <c r="Z3796">
        <v>13260083</v>
      </c>
      <c r="AA3796">
        <v>50321500</v>
      </c>
      <c r="AB3796">
        <v>1078392</v>
      </c>
      <c r="AC3796">
        <v>23105228</v>
      </c>
      <c r="AD3796">
        <v>63466116</v>
      </c>
      <c r="AE3796">
        <v>67806520</v>
      </c>
      <c r="AF3796">
        <v>131272640</v>
      </c>
      <c r="AG3796">
        <v>47632244</v>
      </c>
      <c r="AH3796">
        <v>4110303</v>
      </c>
      <c r="AI3796">
        <v>2906671.25</v>
      </c>
      <c r="AJ3796">
        <v>7016974</v>
      </c>
      <c r="AK3796">
        <v>7077909.5</v>
      </c>
      <c r="AL3796">
        <v>3725835.25</v>
      </c>
      <c r="AM3796">
        <v>111893600</v>
      </c>
      <c r="AN3796">
        <v>48171896</v>
      </c>
      <c r="AO3796">
        <v>11853687</v>
      </c>
      <c r="AP3796">
        <v>10633496</v>
      </c>
      <c r="AQ3796">
        <v>16422966</v>
      </c>
      <c r="AR3796">
        <v>131272640</v>
      </c>
      <c r="AS3796">
        <v>111893600</v>
      </c>
      <c r="AT3796">
        <v>305</v>
      </c>
      <c r="AU3796">
        <v>0.315</v>
      </c>
      <c r="AW3796">
        <v>0.337509</v>
      </c>
      <c r="AX3796">
        <v>0.63448800000000005</v>
      </c>
      <c r="AY3796">
        <v>0.146401</v>
      </c>
      <c r="AZ3796">
        <v>24632</v>
      </c>
    </row>
    <row r="3797" spans="1:52">
      <c r="A3797">
        <v>2005</v>
      </c>
      <c r="B3797">
        <v>226091</v>
      </c>
      <c r="C3797" t="s">
        <v>379</v>
      </c>
      <c r="D3797" t="s">
        <v>372</v>
      </c>
      <c r="E3797">
        <f t="shared" si="59"/>
        <v>0</v>
      </c>
      <c r="F3797">
        <f>IF(ISNA(VLOOKUP(B3797,criteria!$U$2:$U$174,1,0)),0,1)</f>
        <v>1</v>
      </c>
      <c r="G3797" t="s">
        <v>636</v>
      </c>
      <c r="H3797" t="s">
        <v>636</v>
      </c>
      <c r="N3797">
        <v>77705</v>
      </c>
      <c r="O3797" t="s">
        <v>275</v>
      </c>
      <c r="P3797" t="s">
        <v>50</v>
      </c>
      <c r="Q3797" t="s">
        <v>51</v>
      </c>
      <c r="V3797">
        <v>49661688</v>
      </c>
      <c r="W3797">
        <v>41189268</v>
      </c>
      <c r="Y3797">
        <v>1599942</v>
      </c>
      <c r="Z3797">
        <v>29792440</v>
      </c>
      <c r="AA3797">
        <v>46779928</v>
      </c>
      <c r="AB3797">
        <v>2613039</v>
      </c>
      <c r="AC3797">
        <v>49590976</v>
      </c>
      <c r="AD3797">
        <v>81101168</v>
      </c>
      <c r="AE3797">
        <v>47784432</v>
      </c>
      <c r="AF3797">
        <v>182398864</v>
      </c>
      <c r="AG3797">
        <v>58605452</v>
      </c>
      <c r="AH3797">
        <v>4822256</v>
      </c>
      <c r="AI3797">
        <v>2590644</v>
      </c>
      <c r="AJ3797">
        <v>7412900</v>
      </c>
      <c r="AK3797">
        <v>10758875</v>
      </c>
      <c r="AL3797">
        <v>5962787.5</v>
      </c>
      <c r="AM3797">
        <v>136309504</v>
      </c>
      <c r="AN3797">
        <v>51368316</v>
      </c>
      <c r="AO3797">
        <v>12794632</v>
      </c>
      <c r="AP3797">
        <v>16422966</v>
      </c>
      <c r="AQ3797">
        <v>18713424</v>
      </c>
      <c r="AR3797">
        <v>182398864</v>
      </c>
      <c r="AS3797">
        <v>136309504</v>
      </c>
      <c r="AT3797">
        <v>327</v>
      </c>
      <c r="AU3797">
        <v>0.32600000000000001</v>
      </c>
      <c r="AW3797">
        <v>0.30182199999999998</v>
      </c>
      <c r="AX3797">
        <v>0.64254100000000003</v>
      </c>
      <c r="AY3797">
        <v>0.13023100000000001</v>
      </c>
      <c r="AZ3797">
        <v>25119.5</v>
      </c>
    </row>
    <row r="3798" spans="1:52">
      <c r="A3798">
        <v>2006</v>
      </c>
      <c r="B3798">
        <v>226091</v>
      </c>
      <c r="C3798" t="s">
        <v>379</v>
      </c>
      <c r="D3798" t="s">
        <v>372</v>
      </c>
      <c r="E3798">
        <f t="shared" si="59"/>
        <v>1</v>
      </c>
      <c r="F3798">
        <f>IF(ISNA(VLOOKUP(B3798,criteria!$U$2:$U$174,1,0)),0,1)</f>
        <v>1</v>
      </c>
      <c r="G3798">
        <v>0.63334009328736562</v>
      </c>
      <c r="H3798">
        <v>0.47870637207812999</v>
      </c>
      <c r="I3798">
        <v>4931</v>
      </c>
      <c r="J3798">
        <v>3123</v>
      </c>
      <c r="K3798">
        <v>1411</v>
      </c>
      <c r="L3798">
        <v>84</v>
      </c>
      <c r="M3798">
        <v>1495</v>
      </c>
      <c r="N3798">
        <v>77705</v>
      </c>
      <c r="O3798" t="s">
        <v>275</v>
      </c>
      <c r="P3798" t="s">
        <v>50</v>
      </c>
      <c r="Q3798" t="s">
        <v>52</v>
      </c>
      <c r="V3798">
        <v>56496680</v>
      </c>
      <c r="W3798">
        <v>47380432</v>
      </c>
      <c r="Y3798">
        <v>3811880</v>
      </c>
      <c r="Z3798">
        <v>18997350</v>
      </c>
      <c r="AA3798">
        <v>49522916</v>
      </c>
      <c r="AB3798">
        <v>3263329</v>
      </c>
      <c r="AC3798">
        <v>26042420</v>
      </c>
      <c r="AD3798">
        <v>78996128</v>
      </c>
      <c r="AE3798">
        <v>48013640</v>
      </c>
      <c r="AF3798">
        <v>159565744</v>
      </c>
      <c r="AG3798">
        <v>53941020</v>
      </c>
      <c r="AH3798">
        <v>4701299</v>
      </c>
      <c r="AI3798">
        <v>3392062</v>
      </c>
      <c r="AJ3798">
        <v>8093361</v>
      </c>
      <c r="AK3798">
        <v>10897977</v>
      </c>
      <c r="AL3798">
        <v>4487478</v>
      </c>
      <c r="AM3798">
        <v>140518720</v>
      </c>
      <c r="AN3798">
        <v>55986376</v>
      </c>
      <c r="AO3798">
        <v>14936466</v>
      </c>
      <c r="AP3798">
        <v>18713424</v>
      </c>
      <c r="AQ3798">
        <v>21664196</v>
      </c>
      <c r="AR3798">
        <v>159565744</v>
      </c>
      <c r="AS3798">
        <v>140518720</v>
      </c>
      <c r="AT3798">
        <v>371</v>
      </c>
      <c r="AU3798">
        <v>0.35599999999999998</v>
      </c>
      <c r="AW3798">
        <v>0.29213800000000001</v>
      </c>
      <c r="AX3798">
        <v>0.654281</v>
      </c>
      <c r="AY3798">
        <v>0.122779</v>
      </c>
      <c r="AZ3798">
        <v>24844.5</v>
      </c>
    </row>
    <row r="3799" spans="1:52">
      <c r="A3799">
        <v>2007</v>
      </c>
      <c r="B3799">
        <v>226091</v>
      </c>
      <c r="C3799" t="s">
        <v>379</v>
      </c>
      <c r="D3799" t="s">
        <v>372</v>
      </c>
      <c r="E3799">
        <f t="shared" si="59"/>
        <v>1</v>
      </c>
      <c r="F3799">
        <f>IF(ISNA(VLOOKUP(B3799,criteria!$U$2:$U$174,1,0)),0,1)</f>
        <v>1</v>
      </c>
      <c r="G3799">
        <v>0.89487086213168421</v>
      </c>
      <c r="H3799">
        <v>0.60691056910569108</v>
      </c>
      <c r="I3799">
        <v>2749</v>
      </c>
      <c r="J3799">
        <v>2460</v>
      </c>
      <c r="K3799">
        <v>1366</v>
      </c>
      <c r="L3799">
        <v>127</v>
      </c>
      <c r="M3799">
        <v>1493</v>
      </c>
      <c r="N3799">
        <v>77705</v>
      </c>
      <c r="O3799" t="s">
        <v>275</v>
      </c>
      <c r="P3799" t="s">
        <v>50</v>
      </c>
      <c r="Q3799" t="s">
        <v>51</v>
      </c>
      <c r="V3799">
        <v>69372984</v>
      </c>
      <c r="W3799">
        <v>60413992</v>
      </c>
      <c r="Y3799">
        <v>1020238</v>
      </c>
      <c r="Z3799">
        <v>19271952</v>
      </c>
      <c r="AA3799">
        <v>46963076</v>
      </c>
      <c r="AB3799">
        <v>3023320</v>
      </c>
      <c r="AC3799">
        <v>8811696</v>
      </c>
      <c r="AD3799">
        <v>81134864</v>
      </c>
      <c r="AE3799">
        <v>56710072</v>
      </c>
      <c r="AF3799">
        <v>155601936</v>
      </c>
      <c r="AG3799">
        <v>56982248</v>
      </c>
      <c r="AH3799">
        <v>6297940</v>
      </c>
      <c r="AI3799">
        <v>2534400</v>
      </c>
      <c r="AJ3799">
        <v>8832340</v>
      </c>
      <c r="AK3799">
        <v>12900890</v>
      </c>
      <c r="AL3799">
        <v>5730317</v>
      </c>
      <c r="AM3799">
        <v>153962624</v>
      </c>
      <c r="AN3799">
        <v>62719188</v>
      </c>
      <c r="AO3799">
        <v>11897738</v>
      </c>
      <c r="AP3799">
        <v>21664196</v>
      </c>
      <c r="AQ3799">
        <v>21806048</v>
      </c>
      <c r="AR3799">
        <v>155601936</v>
      </c>
      <c r="AS3799">
        <v>153962624</v>
      </c>
      <c r="AT3799">
        <v>400</v>
      </c>
      <c r="AU3799">
        <v>0.32300000000000001</v>
      </c>
      <c r="AW3799">
        <v>0.29386000000000001</v>
      </c>
      <c r="AX3799">
        <v>0.654057</v>
      </c>
      <c r="AY3799">
        <v>0.124178</v>
      </c>
      <c r="AZ3799">
        <v>25853</v>
      </c>
    </row>
    <row r="3800" spans="1:52">
      <c r="A3800">
        <v>2008</v>
      </c>
      <c r="B3800">
        <v>226091</v>
      </c>
      <c r="C3800" t="s">
        <v>379</v>
      </c>
      <c r="D3800" t="s">
        <v>372</v>
      </c>
      <c r="E3800">
        <f t="shared" si="59"/>
        <v>1</v>
      </c>
      <c r="F3800">
        <f>IF(ISNA(VLOOKUP(B3800,criteria!$U$2:$U$174,1,0)),0,1)</f>
        <v>1</v>
      </c>
      <c r="G3800">
        <v>0.61951640759930915</v>
      </c>
      <c r="H3800">
        <v>0.40702536938946193</v>
      </c>
      <c r="I3800">
        <v>5790</v>
      </c>
      <c r="J3800">
        <v>3587</v>
      </c>
      <c r="K3800">
        <v>1382</v>
      </c>
      <c r="L3800">
        <v>78</v>
      </c>
      <c r="M3800">
        <v>1460</v>
      </c>
      <c r="N3800">
        <v>77705</v>
      </c>
      <c r="O3800" t="s">
        <v>275</v>
      </c>
      <c r="P3800" t="s">
        <v>50</v>
      </c>
      <c r="Q3800" t="s">
        <v>51</v>
      </c>
      <c r="V3800">
        <v>79087872</v>
      </c>
      <c r="W3800">
        <v>66747856</v>
      </c>
      <c r="Y3800">
        <v>2634459</v>
      </c>
      <c r="Z3800">
        <v>20705248</v>
      </c>
      <c r="AA3800">
        <v>52524168</v>
      </c>
      <c r="AB3800">
        <v>4809373</v>
      </c>
      <c r="AC3800">
        <v>50342976</v>
      </c>
      <c r="AD3800">
        <v>90336768</v>
      </c>
      <c r="AE3800">
        <v>65322676</v>
      </c>
      <c r="AF3800">
        <v>209388640</v>
      </c>
      <c r="AG3800">
        <v>59515212</v>
      </c>
      <c r="AH3800">
        <v>7302707</v>
      </c>
      <c r="AI3800">
        <v>2699023.5</v>
      </c>
      <c r="AJ3800">
        <v>10001730</v>
      </c>
      <c r="AK3800">
        <v>22717614</v>
      </c>
      <c r="AL3800">
        <v>6744170</v>
      </c>
      <c r="AM3800">
        <v>179785904</v>
      </c>
      <c r="AN3800">
        <v>67907696</v>
      </c>
      <c r="AO3800">
        <v>14720289</v>
      </c>
      <c r="AP3800">
        <v>21806048</v>
      </c>
      <c r="AQ3800">
        <v>20802692</v>
      </c>
      <c r="AR3800">
        <v>209388640</v>
      </c>
      <c r="AS3800">
        <v>179785904</v>
      </c>
      <c r="AT3800">
        <v>407</v>
      </c>
      <c r="AU3800">
        <v>0.29899999999999999</v>
      </c>
      <c r="AW3800">
        <v>0.29632399999999998</v>
      </c>
      <c r="AX3800">
        <v>0.64291100000000001</v>
      </c>
      <c r="AY3800">
        <v>0.12753200000000001</v>
      </c>
      <c r="AZ3800">
        <v>27739</v>
      </c>
    </row>
    <row r="3801" spans="1:52">
      <c r="A3801">
        <v>2009</v>
      </c>
      <c r="B3801">
        <v>226091</v>
      </c>
      <c r="C3801" t="s">
        <v>379</v>
      </c>
      <c r="D3801" t="s">
        <v>372</v>
      </c>
      <c r="E3801">
        <f t="shared" si="59"/>
        <v>1</v>
      </c>
      <c r="F3801">
        <f>IF(ISNA(VLOOKUP(B3801,criteria!$U$2:$U$174,1,0)),0,1)</f>
        <v>1</v>
      </c>
      <c r="G3801">
        <v>0.84306773651800704</v>
      </c>
      <c r="H3801">
        <v>0.32868525896414341</v>
      </c>
      <c r="I3801">
        <v>5359</v>
      </c>
      <c r="J3801">
        <v>4518</v>
      </c>
      <c r="K3801">
        <v>1427</v>
      </c>
      <c r="L3801">
        <v>58</v>
      </c>
      <c r="M3801">
        <v>1485</v>
      </c>
      <c r="N3801">
        <v>77705</v>
      </c>
      <c r="O3801" t="s">
        <v>275</v>
      </c>
      <c r="P3801" t="s">
        <v>50</v>
      </c>
      <c r="Q3801" t="s">
        <v>51</v>
      </c>
      <c r="R3801">
        <v>-94.0762</v>
      </c>
      <c r="S3801">
        <v>30.042000000000002</v>
      </c>
      <c r="V3801">
        <v>95511600</v>
      </c>
      <c r="W3801">
        <v>81184864</v>
      </c>
      <c r="Y3801">
        <v>253570</v>
      </c>
      <c r="Z3801">
        <v>34422088</v>
      </c>
      <c r="AA3801">
        <v>57791104</v>
      </c>
      <c r="AB3801">
        <v>11441161</v>
      </c>
      <c r="AC3801">
        <v>2860256</v>
      </c>
      <c r="AD3801">
        <v>112076376</v>
      </c>
      <c r="AE3801">
        <v>87502424</v>
      </c>
      <c r="AF3801">
        <v>207761296</v>
      </c>
      <c r="AG3801">
        <v>62969440</v>
      </c>
      <c r="AH3801">
        <v>8195459</v>
      </c>
      <c r="AI3801">
        <v>3179144</v>
      </c>
      <c r="AJ3801">
        <v>11374603</v>
      </c>
      <c r="AK3801">
        <v>21034986</v>
      </c>
      <c r="AL3801">
        <v>6665637</v>
      </c>
      <c r="AM3801">
        <v>203988416</v>
      </c>
      <c r="AN3801">
        <v>75168128</v>
      </c>
      <c r="AO3801">
        <v>16004652</v>
      </c>
      <c r="AP3801">
        <v>20802692</v>
      </c>
      <c r="AQ3801">
        <v>21363228</v>
      </c>
      <c r="AR3801">
        <v>207761296</v>
      </c>
      <c r="AS3801">
        <v>203988416</v>
      </c>
      <c r="AT3801">
        <v>464</v>
      </c>
      <c r="AU3801">
        <v>0.28999999999999998</v>
      </c>
      <c r="AW3801">
        <v>0.32471299999999997</v>
      </c>
      <c r="AX3801">
        <v>0.61405799999999999</v>
      </c>
      <c r="AY3801">
        <v>0.131521</v>
      </c>
      <c r="AZ3801">
        <v>28743</v>
      </c>
    </row>
    <row r="3802" spans="1:52">
      <c r="A3802">
        <v>2010</v>
      </c>
      <c r="B3802">
        <v>226091</v>
      </c>
      <c r="C3802" t="s">
        <v>379</v>
      </c>
      <c r="D3802" t="s">
        <v>372</v>
      </c>
      <c r="E3802">
        <f t="shared" si="59"/>
        <v>1</v>
      </c>
      <c r="F3802">
        <f>IF(ISNA(VLOOKUP(B3802,criteria!$U$2:$U$174,1,0)),0,1)</f>
        <v>1</v>
      </c>
      <c r="G3802">
        <v>0.46898465556643815</v>
      </c>
      <c r="H3802">
        <v>0.50609119387399926</v>
      </c>
      <c r="I3802">
        <v>6126</v>
      </c>
      <c r="J3802">
        <v>2873</v>
      </c>
      <c r="K3802">
        <v>1386</v>
      </c>
      <c r="L3802">
        <v>68</v>
      </c>
      <c r="M3802">
        <v>1454</v>
      </c>
      <c r="N3802">
        <v>77705</v>
      </c>
      <c r="O3802" t="s">
        <v>275</v>
      </c>
      <c r="P3802" t="s">
        <v>50</v>
      </c>
      <c r="Q3802" t="s">
        <v>51</v>
      </c>
      <c r="R3802">
        <v>-94.244399999999999</v>
      </c>
      <c r="S3802">
        <v>29.988199999999999</v>
      </c>
      <c r="V3802">
        <v>93164912</v>
      </c>
      <c r="W3802">
        <v>81039384</v>
      </c>
      <c r="Y3802">
        <v>1096039</v>
      </c>
      <c r="Z3802">
        <v>30931092</v>
      </c>
      <c r="AA3802">
        <v>57568024</v>
      </c>
      <c r="AB3802">
        <v>4574307</v>
      </c>
      <c r="AC3802">
        <v>1647507</v>
      </c>
      <c r="AD3802">
        <v>110628736</v>
      </c>
      <c r="AE3802">
        <v>78829240</v>
      </c>
      <c r="AF3802">
        <v>197788912</v>
      </c>
      <c r="AG3802">
        <v>61453656</v>
      </c>
      <c r="AH3802">
        <v>8370769</v>
      </c>
      <c r="AI3802">
        <v>2132979</v>
      </c>
      <c r="AJ3802">
        <v>10503748</v>
      </c>
      <c r="AK3802">
        <v>26966236</v>
      </c>
      <c r="AL3802">
        <v>7019827</v>
      </c>
      <c r="AM3802">
        <v>203426928</v>
      </c>
      <c r="AN3802">
        <v>73237160</v>
      </c>
      <c r="AO3802">
        <v>16934700</v>
      </c>
      <c r="AP3802">
        <v>21363228</v>
      </c>
      <c r="AQ3802">
        <v>22833044</v>
      </c>
      <c r="AR3802">
        <v>197788912</v>
      </c>
      <c r="AS3802">
        <v>203426928</v>
      </c>
      <c r="AT3802">
        <v>503</v>
      </c>
      <c r="AU3802">
        <v>0.313</v>
      </c>
      <c r="AW3802">
        <v>0.35377900000000001</v>
      </c>
      <c r="AX3802">
        <v>0.61356500000000003</v>
      </c>
      <c r="AY3802">
        <v>0.14025499999999999</v>
      </c>
      <c r="AZ3802">
        <v>28130</v>
      </c>
    </row>
    <row r="3803" spans="1:52">
      <c r="A3803">
        <v>2011</v>
      </c>
      <c r="B3803">
        <v>226091</v>
      </c>
      <c r="C3803" t="s">
        <v>379</v>
      </c>
      <c r="D3803" t="s">
        <v>372</v>
      </c>
      <c r="E3803">
        <f t="shared" si="59"/>
        <v>1</v>
      </c>
      <c r="F3803">
        <f>IF(ISNA(VLOOKUP(B3803,criteria!$U$2:$U$174,1,0)),0,1)</f>
        <v>1</v>
      </c>
      <c r="G3803">
        <v>0.45546075085324234</v>
      </c>
      <c r="H3803">
        <v>0.52529037092544029</v>
      </c>
      <c r="I3803">
        <v>5860</v>
      </c>
      <c r="J3803">
        <v>2669</v>
      </c>
      <c r="K3803">
        <v>1333</v>
      </c>
      <c r="L3803">
        <v>69</v>
      </c>
      <c r="M3803">
        <v>1402</v>
      </c>
      <c r="N3803">
        <v>77705</v>
      </c>
      <c r="O3803" t="s">
        <v>275</v>
      </c>
      <c r="P3803" t="s">
        <v>50</v>
      </c>
      <c r="Q3803" t="s">
        <v>51</v>
      </c>
      <c r="R3803">
        <v>-94.073400000000007</v>
      </c>
      <c r="S3803">
        <v>30.0443</v>
      </c>
      <c r="T3803">
        <v>0.14699999999999999</v>
      </c>
      <c r="U3803">
        <v>1705</v>
      </c>
      <c r="V3803">
        <v>94127368</v>
      </c>
      <c r="W3803">
        <v>82478816</v>
      </c>
      <c r="Y3803">
        <v>817047</v>
      </c>
      <c r="Z3803">
        <v>24609564</v>
      </c>
      <c r="AA3803">
        <v>53924296</v>
      </c>
      <c r="AB3803">
        <v>8718837</v>
      </c>
      <c r="AC3803">
        <v>3754450</v>
      </c>
      <c r="AD3803">
        <v>118957464</v>
      </c>
      <c r="AE3803">
        <v>77315176</v>
      </c>
      <c r="AF3803">
        <v>204608608</v>
      </c>
      <c r="AG3803">
        <v>59828808</v>
      </c>
      <c r="AH3803">
        <v>5971285</v>
      </c>
      <c r="AI3803">
        <v>1537259</v>
      </c>
      <c r="AJ3803">
        <v>7508544</v>
      </c>
      <c r="AK3803">
        <v>29355714</v>
      </c>
      <c r="AL3803">
        <v>6824909</v>
      </c>
      <c r="AM3803">
        <v>196173616</v>
      </c>
      <c r="AN3803">
        <v>68432328</v>
      </c>
      <c r="AO3803">
        <v>20779288</v>
      </c>
      <c r="AP3803">
        <v>22833044</v>
      </c>
      <c r="AQ3803">
        <v>24031496</v>
      </c>
      <c r="AR3803">
        <v>204608608</v>
      </c>
      <c r="AS3803">
        <v>196173616</v>
      </c>
      <c r="AT3803">
        <v>467</v>
      </c>
      <c r="AU3803">
        <v>0.32400000000000001</v>
      </c>
      <c r="AW3803">
        <v>0.36814200000000002</v>
      </c>
      <c r="AX3803">
        <v>0.63015500000000002</v>
      </c>
      <c r="AY3803">
        <v>0.15323500000000001</v>
      </c>
      <c r="AZ3803">
        <v>28404</v>
      </c>
    </row>
    <row r="3804" spans="1:52">
      <c r="A3804">
        <v>2012</v>
      </c>
      <c r="B3804">
        <v>226091</v>
      </c>
      <c r="C3804" t="s">
        <v>379</v>
      </c>
      <c r="D3804" t="s">
        <v>372</v>
      </c>
      <c r="E3804">
        <f t="shared" si="59"/>
        <v>1</v>
      </c>
      <c r="F3804">
        <f>IF(ISNA(VLOOKUP(B3804,criteria!$U$2:$U$174,1,0)),0,1)</f>
        <v>1</v>
      </c>
      <c r="G3804">
        <v>0.88356025198130461</v>
      </c>
      <c r="H3804">
        <v>0.39581416743330267</v>
      </c>
      <c r="I3804">
        <v>4921</v>
      </c>
      <c r="J3804">
        <v>4348</v>
      </c>
      <c r="K3804">
        <v>1639</v>
      </c>
      <c r="L3804">
        <v>82</v>
      </c>
      <c r="M3804">
        <v>1721</v>
      </c>
      <c r="N3804">
        <v>77705</v>
      </c>
      <c r="O3804" t="s">
        <v>275</v>
      </c>
      <c r="P3804" t="s">
        <v>50</v>
      </c>
      <c r="Q3804" t="s">
        <v>51</v>
      </c>
      <c r="R3804">
        <v>-94.073400000000007</v>
      </c>
      <c r="S3804">
        <v>30.0443</v>
      </c>
      <c r="T3804">
        <v>0.186</v>
      </c>
      <c r="U3804">
        <v>2144</v>
      </c>
      <c r="V3804">
        <v>104529048</v>
      </c>
      <c r="W3804">
        <v>92782952</v>
      </c>
      <c r="Y3804">
        <v>1373148</v>
      </c>
      <c r="Z3804">
        <v>21482370</v>
      </c>
      <c r="AA3804">
        <v>52421568</v>
      </c>
      <c r="AB3804">
        <v>13667876</v>
      </c>
      <c r="AC3804">
        <v>3089508</v>
      </c>
      <c r="AD3804">
        <v>125182584</v>
      </c>
      <c r="AE3804">
        <v>79443976</v>
      </c>
      <c r="AF3804">
        <v>213104560</v>
      </c>
      <c r="AG3804">
        <v>63394176</v>
      </c>
      <c r="AH3804">
        <v>4452334</v>
      </c>
      <c r="AI3804">
        <v>1511982</v>
      </c>
      <c r="AJ3804">
        <v>5964316</v>
      </c>
      <c r="AK3804">
        <v>26333562</v>
      </c>
      <c r="AL3804">
        <v>7434636</v>
      </c>
      <c r="AM3804">
        <v>198828480</v>
      </c>
      <c r="AN3804">
        <v>70571896</v>
      </c>
      <c r="AO3804">
        <v>21195552</v>
      </c>
      <c r="AP3804">
        <v>24031496</v>
      </c>
      <c r="AQ3804">
        <v>27556172</v>
      </c>
      <c r="AR3804">
        <v>213104560</v>
      </c>
      <c r="AS3804">
        <v>198828480</v>
      </c>
      <c r="AT3804">
        <v>490</v>
      </c>
      <c r="AU3804">
        <v>0.34599999999999997</v>
      </c>
      <c r="AW3804">
        <v>0.38006800000000002</v>
      </c>
      <c r="AX3804">
        <v>0.63636400000000004</v>
      </c>
      <c r="AY3804">
        <v>0.15967100000000001</v>
      </c>
      <c r="AZ3804">
        <v>30102</v>
      </c>
    </row>
    <row r="3805" spans="1:52">
      <c r="A3805">
        <v>2013</v>
      </c>
      <c r="B3805">
        <v>226091</v>
      </c>
      <c r="C3805" t="s">
        <v>379</v>
      </c>
      <c r="D3805" t="s">
        <v>372</v>
      </c>
      <c r="E3805">
        <f t="shared" si="59"/>
        <v>1</v>
      </c>
      <c r="F3805">
        <f>IF(ISNA(VLOOKUP(B3805,criteria!$U$2:$U$174,1,0)),0,1)</f>
        <v>1</v>
      </c>
      <c r="G3805">
        <v>0.76817042606516295</v>
      </c>
      <c r="H3805">
        <v>0.39450788471995651</v>
      </c>
      <c r="I3805">
        <v>4788</v>
      </c>
      <c r="J3805">
        <v>3678</v>
      </c>
      <c r="K3805">
        <v>1400</v>
      </c>
      <c r="L3805">
        <v>51</v>
      </c>
      <c r="M3805">
        <v>1451</v>
      </c>
      <c r="N3805">
        <v>77705</v>
      </c>
      <c r="O3805" t="s">
        <v>275</v>
      </c>
      <c r="P3805" t="s">
        <v>50</v>
      </c>
      <c r="Q3805" t="s">
        <v>51</v>
      </c>
      <c r="R3805">
        <v>-94.073400000000007</v>
      </c>
      <c r="S3805">
        <v>30.0443</v>
      </c>
      <c r="T3805">
        <v>0.13500000000000001</v>
      </c>
      <c r="U3805">
        <v>2558</v>
      </c>
      <c r="V3805">
        <v>109541904</v>
      </c>
      <c r="W3805">
        <v>97337504</v>
      </c>
      <c r="Y3805">
        <v>718124</v>
      </c>
      <c r="Z3805">
        <v>20501950</v>
      </c>
      <c r="AA3805">
        <v>57065072</v>
      </c>
      <c r="AB3805">
        <v>3397563</v>
      </c>
      <c r="AC3805">
        <v>2402399</v>
      </c>
      <c r="AD3805">
        <v>131298696</v>
      </c>
      <c r="AE3805">
        <v>71875640</v>
      </c>
      <c r="AF3805">
        <v>211505264</v>
      </c>
      <c r="AG3805">
        <v>69570624</v>
      </c>
      <c r="AH3805">
        <v>3593721</v>
      </c>
      <c r="AI3805">
        <v>1536076</v>
      </c>
      <c r="AJ3805">
        <v>5129797</v>
      </c>
      <c r="AK3805">
        <v>30938802</v>
      </c>
      <c r="AL3805">
        <v>8336331</v>
      </c>
      <c r="AM3805">
        <v>209526176</v>
      </c>
      <c r="AN3805">
        <v>74375408</v>
      </c>
      <c r="AO3805">
        <v>25115424</v>
      </c>
      <c r="AP3805">
        <v>27556172</v>
      </c>
      <c r="AQ3805">
        <v>29550936</v>
      </c>
      <c r="AR3805">
        <v>211505264</v>
      </c>
      <c r="AS3805">
        <v>209526176</v>
      </c>
      <c r="AT3805">
        <v>471</v>
      </c>
      <c r="AU3805">
        <v>0.32900000000000001</v>
      </c>
      <c r="AW3805">
        <v>0.41236299999999998</v>
      </c>
      <c r="AX3805">
        <v>0.63275099999999995</v>
      </c>
      <c r="AY3805">
        <v>0.17700099999999999</v>
      </c>
      <c r="AZ3805">
        <v>32181</v>
      </c>
    </row>
    <row r="3806" spans="1:52">
      <c r="A3806">
        <v>2014</v>
      </c>
      <c r="B3806">
        <v>226091</v>
      </c>
      <c r="C3806" t="s">
        <v>379</v>
      </c>
      <c r="D3806" t="s">
        <v>372</v>
      </c>
      <c r="E3806">
        <f t="shared" si="59"/>
        <v>1</v>
      </c>
      <c r="F3806">
        <f>IF(ISNA(VLOOKUP(B3806,criteria!$U$2:$U$174,1,0)),0,1)</f>
        <v>1</v>
      </c>
      <c r="G3806">
        <v>0.78805774278215224</v>
      </c>
      <c r="H3806">
        <v>0.38939772411878992</v>
      </c>
      <c r="I3806">
        <v>4572</v>
      </c>
      <c r="J3806">
        <v>3603</v>
      </c>
      <c r="K3806">
        <v>1347</v>
      </c>
      <c r="L3806">
        <v>56</v>
      </c>
      <c r="M3806">
        <v>1403</v>
      </c>
      <c r="N3806">
        <v>77705</v>
      </c>
      <c r="O3806" t="s">
        <v>275</v>
      </c>
      <c r="P3806" t="s">
        <v>50</v>
      </c>
      <c r="Q3806" t="s">
        <v>51</v>
      </c>
      <c r="R3806">
        <v>-94.073400000000007</v>
      </c>
      <c r="S3806">
        <v>30.0443</v>
      </c>
      <c r="T3806">
        <v>0.11899999999999999</v>
      </c>
      <c r="U3806">
        <v>3337</v>
      </c>
      <c r="V3806">
        <v>126442136</v>
      </c>
      <c r="W3806">
        <v>110567288</v>
      </c>
      <c r="Y3806">
        <v>559971</v>
      </c>
      <c r="Z3806">
        <v>18970922</v>
      </c>
      <c r="AA3806">
        <v>56806740</v>
      </c>
      <c r="AB3806">
        <v>4808043</v>
      </c>
      <c r="AC3806">
        <v>3989162</v>
      </c>
      <c r="AD3806">
        <v>145433728</v>
      </c>
      <c r="AE3806">
        <v>74053024</v>
      </c>
      <c r="AF3806">
        <v>227817696</v>
      </c>
      <c r="AG3806">
        <v>72567432</v>
      </c>
      <c r="AH3806">
        <v>2987877</v>
      </c>
      <c r="AI3806">
        <v>1406036</v>
      </c>
      <c r="AJ3806">
        <v>4393913</v>
      </c>
      <c r="AK3806">
        <v>35559908</v>
      </c>
      <c r="AL3806">
        <v>8703950</v>
      </c>
      <c r="AM3806">
        <v>216698784</v>
      </c>
      <c r="AN3806">
        <v>77761872</v>
      </c>
      <c r="AO3806">
        <v>25926460</v>
      </c>
      <c r="AP3806">
        <v>29550936</v>
      </c>
      <c r="AQ3806">
        <v>30567384</v>
      </c>
      <c r="AR3806">
        <v>227817696</v>
      </c>
      <c r="AS3806">
        <v>216698784</v>
      </c>
      <c r="AT3806">
        <v>478</v>
      </c>
      <c r="AU3806">
        <v>0.32100000000000001</v>
      </c>
      <c r="AW3806">
        <v>0.44144</v>
      </c>
      <c r="AX3806">
        <v>0.62769399999999997</v>
      </c>
      <c r="AY3806">
        <v>0.19337099999999999</v>
      </c>
      <c r="AZ3806">
        <v>34516.5</v>
      </c>
    </row>
    <row r="3807" spans="1:52">
      <c r="A3807">
        <v>2015</v>
      </c>
      <c r="B3807">
        <v>226091</v>
      </c>
      <c r="C3807" t="s">
        <v>379</v>
      </c>
      <c r="D3807" t="s">
        <v>372</v>
      </c>
      <c r="E3807">
        <f t="shared" si="59"/>
        <v>1</v>
      </c>
      <c r="F3807">
        <f>IF(ISNA(VLOOKUP(B3807,criteria!$U$2:$U$174,1,0)),0,1)</f>
        <v>1</v>
      </c>
      <c r="G3807">
        <v>0.79112386840362114</v>
      </c>
      <c r="H3807">
        <v>0.43036561540608431</v>
      </c>
      <c r="I3807">
        <v>4529</v>
      </c>
      <c r="J3807">
        <v>3583</v>
      </c>
      <c r="K3807">
        <v>1481</v>
      </c>
      <c r="L3807">
        <v>61</v>
      </c>
      <c r="M3807">
        <v>1542</v>
      </c>
      <c r="N3807">
        <v>77705</v>
      </c>
      <c r="O3807" t="s">
        <v>275</v>
      </c>
      <c r="P3807" t="s">
        <v>50</v>
      </c>
      <c r="Q3807" t="s">
        <v>51</v>
      </c>
      <c r="R3807">
        <v>-94.073400000000007</v>
      </c>
      <c r="S3807">
        <v>30.0443</v>
      </c>
      <c r="T3807">
        <v>0.104</v>
      </c>
      <c r="U3807">
        <v>3923</v>
      </c>
      <c r="V3807">
        <v>136140704</v>
      </c>
      <c r="W3807">
        <v>111235600</v>
      </c>
      <c r="Y3807">
        <v>1156863</v>
      </c>
      <c r="Z3807">
        <v>21583714</v>
      </c>
      <c r="AA3807">
        <v>69354888</v>
      </c>
      <c r="AB3807">
        <v>6931035</v>
      </c>
      <c r="AC3807">
        <v>2130928</v>
      </c>
      <c r="AD3807">
        <v>149845216</v>
      </c>
      <c r="AE3807">
        <v>86232968</v>
      </c>
      <c r="AF3807">
        <v>245479424</v>
      </c>
      <c r="AG3807">
        <v>71070928</v>
      </c>
      <c r="AH3807">
        <v>3151342</v>
      </c>
      <c r="AI3807">
        <v>1927470</v>
      </c>
      <c r="AJ3807">
        <v>5078812</v>
      </c>
      <c r="AK3807">
        <v>37693272</v>
      </c>
      <c r="AL3807">
        <v>9795465</v>
      </c>
      <c r="AM3807">
        <v>226613392</v>
      </c>
      <c r="AN3807">
        <v>86126744</v>
      </c>
      <c r="AO3807">
        <v>20295816</v>
      </c>
      <c r="AP3807">
        <v>101479712</v>
      </c>
      <c r="AQ3807">
        <v>102509760</v>
      </c>
      <c r="AR3807">
        <v>245479424</v>
      </c>
      <c r="AS3807">
        <v>226613392</v>
      </c>
      <c r="AT3807">
        <v>491</v>
      </c>
      <c r="AU3807">
        <v>0.32700000000000001</v>
      </c>
      <c r="AW3807">
        <v>0.41627500000000001</v>
      </c>
      <c r="AX3807">
        <v>0.64310100000000003</v>
      </c>
      <c r="AY3807">
        <v>0.177061</v>
      </c>
      <c r="AZ3807">
        <v>35464</v>
      </c>
    </row>
    <row r="3808" spans="1:52">
      <c r="A3808">
        <v>2016</v>
      </c>
      <c r="B3808">
        <v>226091</v>
      </c>
      <c r="C3808" t="s">
        <v>379</v>
      </c>
      <c r="D3808" t="s">
        <v>372</v>
      </c>
      <c r="E3808">
        <f t="shared" si="59"/>
        <v>1</v>
      </c>
      <c r="F3808">
        <f>IF(ISNA(VLOOKUP(B3808,criteria!$U$2:$U$174,1,0)),0,1)</f>
        <v>1</v>
      </c>
      <c r="G3808">
        <v>0.76180295742027437</v>
      </c>
      <c r="H3808">
        <v>0.3430776426566885</v>
      </c>
      <c r="I3808">
        <v>5613</v>
      </c>
      <c r="J3808">
        <v>4276</v>
      </c>
      <c r="K3808">
        <v>1403</v>
      </c>
      <c r="L3808">
        <v>64</v>
      </c>
      <c r="M3808">
        <v>1467</v>
      </c>
      <c r="N3808">
        <v>77705</v>
      </c>
      <c r="O3808" t="s">
        <v>275</v>
      </c>
      <c r="P3808" t="s">
        <v>50</v>
      </c>
      <c r="Q3808" t="s">
        <v>51</v>
      </c>
      <c r="R3808">
        <v>-94.072199999999995</v>
      </c>
      <c r="S3808">
        <v>30.0427</v>
      </c>
      <c r="T3808">
        <v>6.8000000000000005E-2</v>
      </c>
      <c r="U3808">
        <v>4108</v>
      </c>
      <c r="V3808">
        <v>124100680</v>
      </c>
      <c r="W3808">
        <v>95880968</v>
      </c>
      <c r="Y3808">
        <v>838046</v>
      </c>
      <c r="Z3808">
        <v>24132636</v>
      </c>
      <c r="AA3808">
        <v>71469920</v>
      </c>
      <c r="AB3808">
        <v>7151269</v>
      </c>
      <c r="AC3808">
        <v>91673400</v>
      </c>
      <c r="AD3808">
        <v>136712752</v>
      </c>
      <c r="AE3808">
        <v>90314624</v>
      </c>
      <c r="AF3808">
        <v>332487072</v>
      </c>
      <c r="AG3808">
        <v>76836328</v>
      </c>
      <c r="AH3808">
        <v>3406543</v>
      </c>
      <c r="AI3808">
        <v>1994182</v>
      </c>
      <c r="AJ3808">
        <v>5400725</v>
      </c>
      <c r="AK3808">
        <v>37422432</v>
      </c>
      <c r="AL3808">
        <v>10240407</v>
      </c>
      <c r="AM3808">
        <v>233088112</v>
      </c>
      <c r="AN3808">
        <v>89726128</v>
      </c>
      <c r="AO3808">
        <v>25850868</v>
      </c>
      <c r="AP3808">
        <v>102509760</v>
      </c>
      <c r="AQ3808">
        <v>112895240</v>
      </c>
      <c r="AR3808">
        <v>332487072</v>
      </c>
      <c r="AS3808">
        <v>233088112</v>
      </c>
      <c r="AT3808">
        <v>492</v>
      </c>
      <c r="AU3808">
        <v>0.29599999999999999</v>
      </c>
      <c r="AW3808">
        <v>0.39533800000000002</v>
      </c>
      <c r="AX3808">
        <v>0.65396699999999996</v>
      </c>
      <c r="AY3808">
        <v>0.16875799999999999</v>
      </c>
      <c r="AZ3808">
        <v>35526</v>
      </c>
    </row>
    <row r="3809" spans="1:52">
      <c r="A3809">
        <v>2017</v>
      </c>
      <c r="B3809">
        <v>226091</v>
      </c>
      <c r="C3809" t="s">
        <v>379</v>
      </c>
      <c r="D3809" t="s">
        <v>372</v>
      </c>
      <c r="E3809">
        <f t="shared" si="59"/>
        <v>1</v>
      </c>
      <c r="F3809">
        <f>IF(ISNA(VLOOKUP(B3809,criteria!$U$2:$U$174,1,0)),0,1)</f>
        <v>1</v>
      </c>
      <c r="G3809">
        <v>0.8165289256198347</v>
      </c>
      <c r="H3809">
        <v>0.32546108861898337</v>
      </c>
      <c r="I3809">
        <v>5445</v>
      </c>
      <c r="J3809">
        <v>4446</v>
      </c>
      <c r="K3809">
        <v>1366</v>
      </c>
      <c r="L3809">
        <v>81</v>
      </c>
      <c r="M3809">
        <v>1447</v>
      </c>
      <c r="N3809">
        <v>77705</v>
      </c>
      <c r="O3809" t="s">
        <v>275</v>
      </c>
      <c r="P3809" t="s">
        <v>50</v>
      </c>
      <c r="Q3809" t="s">
        <v>51</v>
      </c>
      <c r="R3809">
        <v>-94.072199999999995</v>
      </c>
      <c r="S3809">
        <v>30.0427</v>
      </c>
      <c r="T3809">
        <v>7.3999999999999996E-2</v>
      </c>
      <c r="U3809">
        <v>4610</v>
      </c>
      <c r="V3809">
        <v>114752120</v>
      </c>
      <c r="W3809">
        <v>86336960</v>
      </c>
      <c r="Y3809">
        <v>993833</v>
      </c>
      <c r="Z3809">
        <v>23337226</v>
      </c>
      <c r="AA3809">
        <v>70931488</v>
      </c>
      <c r="AB3809">
        <v>7895061</v>
      </c>
      <c r="AC3809">
        <v>2225721</v>
      </c>
      <c r="AD3809">
        <v>127376560</v>
      </c>
      <c r="AE3809">
        <v>92118584</v>
      </c>
      <c r="AF3809">
        <v>234366736</v>
      </c>
      <c r="AG3809">
        <v>76507032</v>
      </c>
      <c r="AH3809">
        <v>3199066</v>
      </c>
      <c r="AI3809">
        <v>2414593</v>
      </c>
      <c r="AJ3809">
        <v>5613659</v>
      </c>
      <c r="AK3809">
        <v>37660736</v>
      </c>
      <c r="AL3809">
        <v>11502174</v>
      </c>
      <c r="AM3809">
        <v>242190848</v>
      </c>
      <c r="AN3809">
        <v>88954664</v>
      </c>
      <c r="AO3809">
        <v>26057180</v>
      </c>
      <c r="AP3809">
        <v>112895240</v>
      </c>
      <c r="AQ3809">
        <v>123023776</v>
      </c>
      <c r="AR3809">
        <v>234366736</v>
      </c>
      <c r="AS3809">
        <v>242190848</v>
      </c>
    </row>
    <row r="3810" spans="1:52">
      <c r="A3810">
        <v>1990</v>
      </c>
      <c r="B3810">
        <v>227216</v>
      </c>
      <c r="C3810" t="s">
        <v>422</v>
      </c>
      <c r="D3810" t="s">
        <v>372</v>
      </c>
      <c r="E3810">
        <f t="shared" si="59"/>
        <v>0</v>
      </c>
      <c r="F3810">
        <f>IF(ISNA(VLOOKUP(B3810,criteria!$U$2:$U$174,1,0)),0,1)</f>
        <v>1</v>
      </c>
      <c r="G3810" t="s">
        <v>636</v>
      </c>
      <c r="H3810" t="s">
        <v>636</v>
      </c>
      <c r="N3810">
        <v>762033737</v>
      </c>
      <c r="O3810" t="s">
        <v>275</v>
      </c>
      <c r="V3810">
        <v>22800524</v>
      </c>
      <c r="Z3810">
        <v>9968005</v>
      </c>
      <c r="AA3810">
        <v>92981608</v>
      </c>
      <c r="AB3810">
        <v>6618525</v>
      </c>
      <c r="AC3810">
        <v>2664931</v>
      </c>
      <c r="AF3810">
        <v>176095472</v>
      </c>
      <c r="AG3810">
        <v>66009212</v>
      </c>
      <c r="AH3810">
        <v>8806002</v>
      </c>
      <c r="AI3810">
        <v>2703794</v>
      </c>
      <c r="AJ3810">
        <v>11509796</v>
      </c>
      <c r="AK3810">
        <v>15827248</v>
      </c>
      <c r="AL3810">
        <v>3443321</v>
      </c>
      <c r="AM3810">
        <v>172947056</v>
      </c>
      <c r="AN3810">
        <v>79773040</v>
      </c>
      <c r="AO3810">
        <v>20636060</v>
      </c>
    </row>
    <row r="3811" spans="1:52">
      <c r="A3811">
        <v>1991</v>
      </c>
      <c r="B3811">
        <v>227216</v>
      </c>
      <c r="C3811" t="s">
        <v>422</v>
      </c>
      <c r="D3811" t="s">
        <v>372</v>
      </c>
      <c r="E3811">
        <f t="shared" si="59"/>
        <v>0</v>
      </c>
      <c r="F3811">
        <f>IF(ISNA(VLOOKUP(B3811,criteria!$U$2:$U$174,1,0)),0,1)</f>
        <v>1</v>
      </c>
      <c r="G3811" t="s">
        <v>636</v>
      </c>
      <c r="H3811" t="s">
        <v>636</v>
      </c>
      <c r="N3811">
        <v>762033737</v>
      </c>
      <c r="O3811" t="s">
        <v>275</v>
      </c>
      <c r="V3811">
        <v>32786216</v>
      </c>
      <c r="Z3811">
        <v>10734783</v>
      </c>
      <c r="AA3811">
        <v>98429320</v>
      </c>
      <c r="AB3811">
        <v>7119867</v>
      </c>
      <c r="AC3811">
        <v>2064544</v>
      </c>
      <c r="AF3811">
        <v>187919872</v>
      </c>
      <c r="AG3811">
        <v>74302088</v>
      </c>
      <c r="AH3811">
        <v>8863015</v>
      </c>
      <c r="AI3811">
        <v>2970103</v>
      </c>
      <c r="AJ3811">
        <v>11833118</v>
      </c>
      <c r="AK3811">
        <v>13434262</v>
      </c>
      <c r="AL3811">
        <v>5685050</v>
      </c>
      <c r="AM3811">
        <v>183753200</v>
      </c>
      <c r="AN3811">
        <v>83470880</v>
      </c>
      <c r="AO3811">
        <v>22792342</v>
      </c>
    </row>
    <row r="3812" spans="1:52">
      <c r="A3812">
        <v>1992</v>
      </c>
      <c r="B3812">
        <v>227216</v>
      </c>
      <c r="C3812" t="s">
        <v>422</v>
      </c>
      <c r="D3812" t="s">
        <v>372</v>
      </c>
      <c r="E3812">
        <f t="shared" si="59"/>
        <v>0</v>
      </c>
      <c r="F3812">
        <f>IF(ISNA(VLOOKUP(B3812,criteria!$U$2:$U$174,1,0)),0,1)</f>
        <v>1</v>
      </c>
      <c r="G3812" t="s">
        <v>636</v>
      </c>
      <c r="H3812" t="s">
        <v>636</v>
      </c>
      <c r="N3812">
        <v>762033737</v>
      </c>
      <c r="O3812" t="s">
        <v>275</v>
      </c>
      <c r="V3812">
        <v>39501880</v>
      </c>
      <c r="Z3812">
        <v>12920928</v>
      </c>
      <c r="AA3812">
        <v>101643304</v>
      </c>
      <c r="AB3812">
        <v>6333650</v>
      </c>
      <c r="AC3812">
        <v>2447565</v>
      </c>
      <c r="AF3812">
        <v>199070896</v>
      </c>
      <c r="AG3812">
        <v>80086280</v>
      </c>
      <c r="AH3812">
        <v>8730749</v>
      </c>
      <c r="AI3812">
        <v>3089466</v>
      </c>
      <c r="AJ3812">
        <v>11820215</v>
      </c>
      <c r="AK3812">
        <v>14919745</v>
      </c>
      <c r="AL3812">
        <v>5811611</v>
      </c>
      <c r="AM3812">
        <v>197911328</v>
      </c>
      <c r="AN3812">
        <v>87791712</v>
      </c>
      <c r="AO3812">
        <v>21644274</v>
      </c>
    </row>
    <row r="3813" spans="1:52">
      <c r="A3813">
        <v>1993</v>
      </c>
      <c r="B3813">
        <v>227216</v>
      </c>
      <c r="C3813" t="s">
        <v>422</v>
      </c>
      <c r="D3813" t="s">
        <v>372</v>
      </c>
      <c r="E3813">
        <f t="shared" si="59"/>
        <v>0</v>
      </c>
      <c r="F3813">
        <f>IF(ISNA(VLOOKUP(B3813,criteria!$U$2:$U$174,1,0)),0,1)</f>
        <v>1</v>
      </c>
      <c r="G3813" t="s">
        <v>636</v>
      </c>
      <c r="H3813" t="s">
        <v>636</v>
      </c>
      <c r="N3813">
        <v>762033737</v>
      </c>
      <c r="O3813" t="s">
        <v>275</v>
      </c>
      <c r="V3813">
        <v>42494864</v>
      </c>
      <c r="Z3813">
        <v>12116567</v>
      </c>
      <c r="AA3813">
        <v>98805216</v>
      </c>
      <c r="AB3813">
        <v>6271406</v>
      </c>
      <c r="AC3813">
        <v>2544459</v>
      </c>
      <c r="AF3813">
        <v>199220256</v>
      </c>
      <c r="AG3813">
        <v>80442584</v>
      </c>
      <c r="AH3813">
        <v>9293038</v>
      </c>
      <c r="AI3813">
        <v>3333401</v>
      </c>
      <c r="AJ3813">
        <v>12626439</v>
      </c>
      <c r="AK3813">
        <v>15449299</v>
      </c>
      <c r="AL3813">
        <v>5939746</v>
      </c>
      <c r="AM3813">
        <v>198919280</v>
      </c>
      <c r="AN3813">
        <v>89212256</v>
      </c>
      <c r="AO3813">
        <v>22385538</v>
      </c>
    </row>
    <row r="3814" spans="1:52">
      <c r="A3814">
        <v>1994</v>
      </c>
      <c r="B3814">
        <v>227216</v>
      </c>
      <c r="C3814" t="s">
        <v>422</v>
      </c>
      <c r="D3814" t="s">
        <v>372</v>
      </c>
      <c r="E3814">
        <f t="shared" si="59"/>
        <v>0</v>
      </c>
      <c r="F3814">
        <f>IF(ISNA(VLOOKUP(B3814,criteria!$U$2:$U$174,1,0)),0,1)</f>
        <v>1</v>
      </c>
      <c r="G3814" t="s">
        <v>636</v>
      </c>
      <c r="H3814" t="s">
        <v>636</v>
      </c>
      <c r="N3814">
        <v>762033737</v>
      </c>
      <c r="O3814" t="s">
        <v>275</v>
      </c>
      <c r="V3814">
        <v>44022880</v>
      </c>
      <c r="Z3814">
        <v>12741265</v>
      </c>
      <c r="AA3814">
        <v>96858168</v>
      </c>
      <c r="AB3814">
        <v>7460109</v>
      </c>
      <c r="AC3814">
        <v>2897873</v>
      </c>
      <c r="AF3814">
        <v>201672480</v>
      </c>
      <c r="AG3814">
        <v>79141552</v>
      </c>
      <c r="AH3814">
        <v>12190490</v>
      </c>
      <c r="AI3814">
        <v>3145136</v>
      </c>
      <c r="AJ3814">
        <v>15335626</v>
      </c>
      <c r="AK3814">
        <v>15794997</v>
      </c>
      <c r="AL3814">
        <v>6111941</v>
      </c>
      <c r="AM3814">
        <v>203698688</v>
      </c>
      <c r="AN3814">
        <v>86228376</v>
      </c>
      <c r="AO3814">
        <v>22568464</v>
      </c>
    </row>
    <row r="3815" spans="1:52">
      <c r="A3815">
        <v>1995</v>
      </c>
      <c r="B3815">
        <v>227216</v>
      </c>
      <c r="C3815" t="s">
        <v>422</v>
      </c>
      <c r="D3815" t="s">
        <v>372</v>
      </c>
      <c r="E3815">
        <f t="shared" si="59"/>
        <v>0</v>
      </c>
      <c r="F3815">
        <f>IF(ISNA(VLOOKUP(B3815,criteria!$U$2:$U$174,1,0)),0,1)</f>
        <v>1</v>
      </c>
      <c r="G3815" t="s">
        <v>636</v>
      </c>
      <c r="H3815" t="s">
        <v>636</v>
      </c>
      <c r="N3815">
        <v>762033737</v>
      </c>
      <c r="O3815" t="s">
        <v>275</v>
      </c>
      <c r="V3815">
        <v>47992356</v>
      </c>
      <c r="Z3815">
        <v>12603264</v>
      </c>
      <c r="AA3815">
        <v>109265280</v>
      </c>
      <c r="AB3815">
        <v>8395329</v>
      </c>
      <c r="AC3815">
        <v>2857778</v>
      </c>
      <c r="AF3815">
        <v>216786640</v>
      </c>
      <c r="AG3815">
        <v>80786752</v>
      </c>
      <c r="AH3815">
        <v>13915111</v>
      </c>
      <c r="AI3815">
        <v>2467802</v>
      </c>
      <c r="AJ3815">
        <v>16382913</v>
      </c>
      <c r="AK3815">
        <v>18081932</v>
      </c>
      <c r="AL3815">
        <v>6761418</v>
      </c>
      <c r="AM3815">
        <v>211002192</v>
      </c>
      <c r="AN3815">
        <v>95400752</v>
      </c>
      <c r="AO3815">
        <v>21060492</v>
      </c>
    </row>
    <row r="3816" spans="1:52">
      <c r="A3816">
        <v>1996</v>
      </c>
      <c r="B3816">
        <v>227216</v>
      </c>
      <c r="C3816" t="s">
        <v>422</v>
      </c>
      <c r="D3816" t="s">
        <v>372</v>
      </c>
      <c r="E3816">
        <f t="shared" si="59"/>
        <v>0</v>
      </c>
      <c r="F3816">
        <f>IF(ISNA(VLOOKUP(B3816,criteria!$U$2:$U$174,1,0)),0,1)</f>
        <v>1</v>
      </c>
      <c r="G3816" t="s">
        <v>636</v>
      </c>
      <c r="H3816" t="s">
        <v>636</v>
      </c>
      <c r="N3816">
        <v>762033737</v>
      </c>
      <c r="O3816" t="s">
        <v>275</v>
      </c>
      <c r="V3816">
        <v>54046032</v>
      </c>
      <c r="Z3816">
        <v>12898871</v>
      </c>
      <c r="AA3816">
        <v>108543768</v>
      </c>
      <c r="AB3816">
        <v>8844538</v>
      </c>
      <c r="AC3816">
        <v>3836174</v>
      </c>
      <c r="AF3816">
        <v>225309120</v>
      </c>
      <c r="AG3816">
        <v>83420512</v>
      </c>
      <c r="AH3816">
        <v>13633870</v>
      </c>
      <c r="AI3816">
        <v>2710703</v>
      </c>
      <c r="AJ3816">
        <v>16344573</v>
      </c>
      <c r="AK3816">
        <v>18800730</v>
      </c>
      <c r="AL3816">
        <v>7238291</v>
      </c>
      <c r="AM3816">
        <v>217043984</v>
      </c>
      <c r="AN3816">
        <v>99509168</v>
      </c>
      <c r="AO3816">
        <v>23241732</v>
      </c>
      <c r="AP3816">
        <v>20416000</v>
      </c>
      <c r="AQ3816">
        <v>27881000</v>
      </c>
      <c r="AT3816">
        <v>726</v>
      </c>
      <c r="AU3816">
        <v>0.34799999999999998</v>
      </c>
    </row>
    <row r="3817" spans="1:52">
      <c r="A3817">
        <v>1997</v>
      </c>
      <c r="B3817">
        <v>227216</v>
      </c>
      <c r="C3817" t="s">
        <v>422</v>
      </c>
      <c r="D3817" t="s">
        <v>372</v>
      </c>
      <c r="E3817">
        <f t="shared" si="59"/>
        <v>0</v>
      </c>
      <c r="F3817">
        <f>IF(ISNA(VLOOKUP(B3817,criteria!$U$2:$U$174,1,0)),0,1)</f>
        <v>1</v>
      </c>
      <c r="G3817" t="s">
        <v>636</v>
      </c>
      <c r="H3817" t="s">
        <v>636</v>
      </c>
      <c r="N3817">
        <v>762033737</v>
      </c>
      <c r="O3817" t="s">
        <v>275</v>
      </c>
      <c r="V3817">
        <v>55813744</v>
      </c>
      <c r="Z3817">
        <v>13117037</v>
      </c>
      <c r="AA3817">
        <v>115470552</v>
      </c>
      <c r="AB3817">
        <v>9542417</v>
      </c>
      <c r="AC3817">
        <v>4568405</v>
      </c>
      <c r="AF3817">
        <v>238617984</v>
      </c>
      <c r="AG3817">
        <v>88666960</v>
      </c>
      <c r="AH3817">
        <v>11014620</v>
      </c>
      <c r="AI3817">
        <v>2641919</v>
      </c>
      <c r="AJ3817">
        <v>13656539</v>
      </c>
      <c r="AK3817">
        <v>23992768</v>
      </c>
      <c r="AL3817">
        <v>7531504</v>
      </c>
      <c r="AM3817">
        <v>232442592</v>
      </c>
      <c r="AN3817">
        <v>105160496</v>
      </c>
      <c r="AO3817">
        <v>22464368</v>
      </c>
      <c r="AP3817">
        <v>27881000</v>
      </c>
      <c r="AQ3817">
        <v>29740004</v>
      </c>
      <c r="AT3817">
        <v>653</v>
      </c>
      <c r="AU3817">
        <v>0.36399999999999999</v>
      </c>
      <c r="AW3817">
        <v>0.32008399999999998</v>
      </c>
      <c r="AX3817">
        <v>0.570828</v>
      </c>
      <c r="AY3817">
        <v>0.105936</v>
      </c>
      <c r="AZ3817">
        <v>28759</v>
      </c>
    </row>
    <row r="3818" spans="1:52">
      <c r="A3818">
        <v>1998</v>
      </c>
      <c r="B3818">
        <v>227216</v>
      </c>
      <c r="C3818" t="s">
        <v>422</v>
      </c>
      <c r="D3818" t="s">
        <v>372</v>
      </c>
      <c r="E3818">
        <f t="shared" si="59"/>
        <v>0</v>
      </c>
      <c r="F3818">
        <f>IF(ISNA(VLOOKUP(B3818,criteria!$U$2:$U$174,1,0)),0,1)</f>
        <v>1</v>
      </c>
      <c r="G3818" t="s">
        <v>636</v>
      </c>
      <c r="H3818" t="s">
        <v>636</v>
      </c>
      <c r="N3818">
        <v>762033737</v>
      </c>
      <c r="O3818" t="s">
        <v>275</v>
      </c>
      <c r="V3818">
        <v>63968888</v>
      </c>
      <c r="Z3818">
        <v>15752718</v>
      </c>
      <c r="AA3818">
        <v>117470232</v>
      </c>
      <c r="AB3818">
        <v>10385644</v>
      </c>
      <c r="AC3818">
        <v>4058811</v>
      </c>
      <c r="AF3818">
        <v>256628112</v>
      </c>
      <c r="AG3818">
        <v>92867376</v>
      </c>
      <c r="AH3818">
        <v>12891033</v>
      </c>
      <c r="AI3818">
        <v>2896610</v>
      </c>
      <c r="AJ3818">
        <v>15787643</v>
      </c>
      <c r="AK3818">
        <v>25173132</v>
      </c>
      <c r="AL3818">
        <v>10361067</v>
      </c>
      <c r="AM3818">
        <v>245743872</v>
      </c>
      <c r="AN3818">
        <v>102581016</v>
      </c>
      <c r="AO3818">
        <v>23808144</v>
      </c>
      <c r="AP3818">
        <v>29740004</v>
      </c>
      <c r="AQ3818">
        <v>38372396</v>
      </c>
      <c r="AT3818">
        <v>730</v>
      </c>
      <c r="AU3818">
        <v>0.39</v>
      </c>
      <c r="AW3818">
        <v>0.30919200000000002</v>
      </c>
      <c r="AX3818">
        <v>0.58000600000000002</v>
      </c>
      <c r="AY3818">
        <v>0.10430200000000001</v>
      </c>
      <c r="AZ3818">
        <v>30826</v>
      </c>
    </row>
    <row r="3819" spans="1:52">
      <c r="A3819">
        <v>1999</v>
      </c>
      <c r="B3819">
        <v>227216</v>
      </c>
      <c r="C3819" t="s">
        <v>422</v>
      </c>
      <c r="D3819" t="s">
        <v>372</v>
      </c>
      <c r="E3819">
        <f t="shared" si="59"/>
        <v>0</v>
      </c>
      <c r="F3819">
        <f>IF(ISNA(VLOOKUP(B3819,criteria!$U$2:$U$174,1,0)),0,1)</f>
        <v>1</v>
      </c>
      <c r="G3819" t="s">
        <v>636</v>
      </c>
      <c r="H3819" t="s">
        <v>636</v>
      </c>
      <c r="N3819">
        <v>762033737</v>
      </c>
      <c r="O3819" t="s">
        <v>275</v>
      </c>
      <c r="V3819">
        <v>84762048</v>
      </c>
      <c r="Z3819">
        <v>17962636</v>
      </c>
      <c r="AA3819">
        <v>132977504</v>
      </c>
      <c r="AB3819">
        <v>12187895</v>
      </c>
      <c r="AC3819">
        <v>6125860</v>
      </c>
      <c r="AF3819">
        <v>287704320</v>
      </c>
      <c r="AG3819">
        <v>99574880</v>
      </c>
      <c r="AH3819">
        <v>13454631</v>
      </c>
      <c r="AI3819">
        <v>4223439</v>
      </c>
      <c r="AJ3819">
        <v>17678070</v>
      </c>
      <c r="AK3819">
        <v>29719296</v>
      </c>
      <c r="AL3819">
        <v>11911189</v>
      </c>
      <c r="AM3819">
        <v>266650176</v>
      </c>
      <c r="AN3819">
        <v>110390552</v>
      </c>
      <c r="AO3819">
        <v>25743986</v>
      </c>
      <c r="AP3819">
        <v>38372396</v>
      </c>
      <c r="AQ3819">
        <v>46369164</v>
      </c>
      <c r="AT3819">
        <v>722</v>
      </c>
      <c r="AU3819">
        <v>0.36199999999999999</v>
      </c>
      <c r="AW3819">
        <v>0.29441299999999998</v>
      </c>
      <c r="AX3819">
        <v>0.57377299999999998</v>
      </c>
      <c r="AY3819">
        <v>9.8725300000000002E-2</v>
      </c>
      <c r="AZ3819">
        <v>33199.5</v>
      </c>
    </row>
    <row r="3820" spans="1:52">
      <c r="A3820">
        <v>2000</v>
      </c>
      <c r="B3820">
        <v>227216</v>
      </c>
      <c r="C3820" t="s">
        <v>422</v>
      </c>
      <c r="D3820" t="s">
        <v>372</v>
      </c>
      <c r="E3820">
        <f t="shared" si="59"/>
        <v>0</v>
      </c>
      <c r="F3820">
        <f>IF(ISNA(VLOOKUP(B3820,criteria!$U$2:$U$174,1,0)),0,1)</f>
        <v>1</v>
      </c>
      <c r="G3820" t="s">
        <v>636</v>
      </c>
      <c r="H3820" t="s">
        <v>636</v>
      </c>
      <c r="N3820">
        <v>762031277</v>
      </c>
      <c r="O3820" t="s">
        <v>275</v>
      </c>
      <c r="V3820">
        <v>87227696</v>
      </c>
      <c r="Z3820">
        <v>21354696</v>
      </c>
      <c r="AA3820">
        <v>128515600</v>
      </c>
      <c r="AB3820">
        <v>18571432</v>
      </c>
      <c r="AC3820">
        <v>10276347</v>
      </c>
      <c r="AF3820">
        <v>308785280</v>
      </c>
      <c r="AG3820">
        <v>109393680</v>
      </c>
      <c r="AH3820">
        <v>16206375</v>
      </c>
      <c r="AI3820">
        <v>4268701</v>
      </c>
      <c r="AJ3820">
        <v>20475076</v>
      </c>
      <c r="AK3820">
        <v>32457000</v>
      </c>
      <c r="AL3820">
        <v>12924915</v>
      </c>
      <c r="AM3820">
        <v>307283680</v>
      </c>
      <c r="AN3820">
        <v>122603264</v>
      </c>
      <c r="AO3820">
        <v>27416062</v>
      </c>
      <c r="AP3820">
        <v>46369164</v>
      </c>
      <c r="AQ3820">
        <v>41611284</v>
      </c>
      <c r="AT3820">
        <v>786</v>
      </c>
      <c r="AU3820">
        <v>0.36799999999999999</v>
      </c>
      <c r="AW3820">
        <v>0.28383599999999998</v>
      </c>
      <c r="AX3820">
        <v>0.57193300000000002</v>
      </c>
      <c r="AY3820">
        <v>9.8588099999999998E-2</v>
      </c>
      <c r="AZ3820">
        <v>35484</v>
      </c>
    </row>
    <row r="3821" spans="1:52">
      <c r="A3821">
        <v>2001</v>
      </c>
      <c r="B3821">
        <v>227216</v>
      </c>
      <c r="C3821" t="s">
        <v>422</v>
      </c>
      <c r="D3821" t="s">
        <v>372</v>
      </c>
      <c r="E3821">
        <f t="shared" si="59"/>
        <v>1</v>
      </c>
      <c r="F3821">
        <f>IF(ISNA(VLOOKUP(B3821,criteria!$U$2:$U$174,1,0)),0,1)</f>
        <v>1</v>
      </c>
      <c r="G3821">
        <v>0.73038784988075811</v>
      </c>
      <c r="H3821">
        <v>0.54631379962192816</v>
      </c>
      <c r="I3821">
        <v>7967</v>
      </c>
      <c r="J3821">
        <v>5819</v>
      </c>
      <c r="K3821">
        <v>2995</v>
      </c>
      <c r="L3821">
        <v>184</v>
      </c>
      <c r="M3821">
        <v>3179</v>
      </c>
      <c r="N3821">
        <v>762031277</v>
      </c>
      <c r="O3821" t="s">
        <v>275</v>
      </c>
      <c r="V3821">
        <v>110445616</v>
      </c>
      <c r="W3821">
        <v>96983928</v>
      </c>
      <c r="Y3821">
        <v>3654441</v>
      </c>
      <c r="Z3821">
        <v>26877812</v>
      </c>
      <c r="AA3821">
        <v>128982544</v>
      </c>
      <c r="AB3821">
        <v>5496110</v>
      </c>
      <c r="AC3821">
        <v>23420776</v>
      </c>
      <c r="AD3821">
        <v>170495776</v>
      </c>
      <c r="AE3821">
        <v>132365032</v>
      </c>
      <c r="AF3821">
        <v>339927392</v>
      </c>
      <c r="AG3821">
        <v>139337696</v>
      </c>
      <c r="AH3821">
        <v>18092428</v>
      </c>
      <c r="AI3821">
        <v>6433891</v>
      </c>
      <c r="AJ3821">
        <v>24526320</v>
      </c>
      <c r="AK3821">
        <v>33447314</v>
      </c>
      <c r="AL3821">
        <v>32248996</v>
      </c>
      <c r="AM3821">
        <v>324818560</v>
      </c>
      <c r="AN3821">
        <v>145649936</v>
      </c>
      <c r="AO3821">
        <v>32160506</v>
      </c>
      <c r="AR3821">
        <v>339927392</v>
      </c>
      <c r="AS3821">
        <v>324818560</v>
      </c>
      <c r="AT3821">
        <v>871</v>
      </c>
      <c r="AU3821">
        <v>0.38400000000000001</v>
      </c>
      <c r="AW3821">
        <v>0.28561799999999998</v>
      </c>
      <c r="AX3821">
        <v>0.57179800000000003</v>
      </c>
      <c r="AY3821">
        <v>9.9404000000000006E-2</v>
      </c>
      <c r="AZ3821">
        <v>37788</v>
      </c>
    </row>
    <row r="3822" spans="1:52">
      <c r="A3822">
        <v>2002</v>
      </c>
      <c r="B3822">
        <v>227216</v>
      </c>
      <c r="C3822" t="s">
        <v>422</v>
      </c>
      <c r="D3822" t="s">
        <v>372</v>
      </c>
      <c r="E3822">
        <f t="shared" si="59"/>
        <v>1</v>
      </c>
      <c r="F3822">
        <f>IF(ISNA(VLOOKUP(B3822,criteria!$U$2:$U$174,1,0)),0,1)</f>
        <v>1</v>
      </c>
      <c r="G3822">
        <v>0.69164493821562179</v>
      </c>
      <c r="H3822">
        <v>0.52253728896902152</v>
      </c>
      <c r="I3822">
        <v>8821</v>
      </c>
      <c r="J3822">
        <v>6101</v>
      </c>
      <c r="K3822">
        <v>3101</v>
      </c>
      <c r="L3822">
        <v>87</v>
      </c>
      <c r="M3822">
        <v>3188</v>
      </c>
      <c r="N3822" t="s">
        <v>381</v>
      </c>
      <c r="O3822" t="s">
        <v>275</v>
      </c>
      <c r="V3822">
        <v>118304504</v>
      </c>
      <c r="W3822">
        <v>103551264</v>
      </c>
      <c r="Y3822">
        <v>4129201</v>
      </c>
      <c r="Z3822">
        <v>30012302</v>
      </c>
      <c r="AA3822">
        <v>127739840</v>
      </c>
      <c r="AB3822">
        <v>4202660</v>
      </c>
      <c r="AC3822">
        <v>14770689</v>
      </c>
      <c r="AD3822">
        <v>186509040</v>
      </c>
      <c r="AE3822">
        <v>124241296</v>
      </c>
      <c r="AF3822">
        <v>332815616</v>
      </c>
      <c r="AG3822">
        <v>146517712</v>
      </c>
      <c r="AH3822">
        <v>16758106</v>
      </c>
      <c r="AI3822">
        <v>6863403</v>
      </c>
      <c r="AJ3822">
        <v>23621508</v>
      </c>
      <c r="AK3822">
        <v>33682772</v>
      </c>
      <c r="AL3822">
        <v>33934636</v>
      </c>
      <c r="AM3822">
        <v>328331648</v>
      </c>
      <c r="AN3822">
        <v>150239936</v>
      </c>
      <c r="AO3822">
        <v>30501744</v>
      </c>
      <c r="AP3822">
        <v>36708544</v>
      </c>
      <c r="AQ3822">
        <v>45628148</v>
      </c>
      <c r="AR3822">
        <v>332815616</v>
      </c>
      <c r="AS3822">
        <v>328331648</v>
      </c>
      <c r="AT3822">
        <v>889</v>
      </c>
      <c r="AU3822">
        <v>0.38800000000000001</v>
      </c>
      <c r="AW3822">
        <v>0.28612500000000002</v>
      </c>
      <c r="AX3822">
        <v>0.56980200000000003</v>
      </c>
      <c r="AY3822">
        <v>9.5445799999999997E-2</v>
      </c>
      <c r="AZ3822">
        <v>38269</v>
      </c>
    </row>
    <row r="3823" spans="1:52">
      <c r="A3823">
        <v>2003</v>
      </c>
      <c r="B3823">
        <v>227216</v>
      </c>
      <c r="C3823" t="s">
        <v>422</v>
      </c>
      <c r="D3823" t="s">
        <v>372</v>
      </c>
      <c r="E3823">
        <f t="shared" si="59"/>
        <v>1</v>
      </c>
      <c r="F3823">
        <f>IF(ISNA(VLOOKUP(B3823,criteria!$U$2:$U$174,1,0)),0,1)</f>
        <v>1</v>
      </c>
      <c r="G3823">
        <v>0.70618298426696058</v>
      </c>
      <c r="H3823">
        <v>0.51383567475521497</v>
      </c>
      <c r="I3823">
        <v>9979</v>
      </c>
      <c r="J3823">
        <v>7047</v>
      </c>
      <c r="K3823">
        <v>3532</v>
      </c>
      <c r="L3823">
        <v>89</v>
      </c>
      <c r="M3823">
        <v>3621</v>
      </c>
      <c r="N3823" t="s">
        <v>381</v>
      </c>
      <c r="O3823" t="s">
        <v>275</v>
      </c>
      <c r="V3823">
        <v>107537008</v>
      </c>
      <c r="W3823">
        <v>89465840</v>
      </c>
      <c r="Y3823">
        <v>8536096</v>
      </c>
      <c r="Z3823">
        <v>31419352</v>
      </c>
      <c r="AA3823">
        <v>130518600</v>
      </c>
      <c r="AB3823">
        <v>10802364</v>
      </c>
      <c r="AC3823">
        <v>63728404</v>
      </c>
      <c r="AD3823">
        <v>227877456</v>
      </c>
      <c r="AE3823">
        <v>129544728</v>
      </c>
      <c r="AF3823">
        <v>379438208</v>
      </c>
      <c r="AG3823">
        <v>149954512</v>
      </c>
      <c r="AH3823">
        <v>17208778</v>
      </c>
      <c r="AI3823">
        <v>6365298</v>
      </c>
      <c r="AJ3823">
        <v>23574076</v>
      </c>
      <c r="AK3823">
        <v>31995466</v>
      </c>
      <c r="AL3823">
        <v>41869064</v>
      </c>
      <c r="AM3823">
        <v>339440096</v>
      </c>
      <c r="AN3823">
        <v>158767104</v>
      </c>
      <c r="AO3823">
        <v>36806332</v>
      </c>
      <c r="AP3823">
        <v>45628148</v>
      </c>
      <c r="AQ3823">
        <v>46543088</v>
      </c>
      <c r="AR3823">
        <v>379438208</v>
      </c>
      <c r="AS3823">
        <v>339440096</v>
      </c>
      <c r="AT3823">
        <v>970</v>
      </c>
      <c r="AU3823">
        <v>0.39600000000000002</v>
      </c>
      <c r="AW3823">
        <v>0.28232499999999999</v>
      </c>
      <c r="AX3823">
        <v>0.57103000000000004</v>
      </c>
      <c r="AY3823">
        <v>9.4905799999999998E-2</v>
      </c>
      <c r="AZ3823">
        <v>38930</v>
      </c>
    </row>
    <row r="3824" spans="1:52">
      <c r="A3824">
        <v>2004</v>
      </c>
      <c r="B3824">
        <v>227216</v>
      </c>
      <c r="C3824" t="s">
        <v>422</v>
      </c>
      <c r="D3824" t="s">
        <v>372</v>
      </c>
      <c r="E3824">
        <f t="shared" si="59"/>
        <v>1</v>
      </c>
      <c r="F3824">
        <f>IF(ISNA(VLOOKUP(B3824,criteria!$U$2:$U$174,1,0)),0,1)</f>
        <v>1</v>
      </c>
      <c r="G3824">
        <v>0.72119586809694081</v>
      </c>
      <c r="H3824">
        <v>0.46068034705963368</v>
      </c>
      <c r="I3824">
        <v>10068</v>
      </c>
      <c r="J3824">
        <v>7261</v>
      </c>
      <c r="K3824">
        <v>3205</v>
      </c>
      <c r="L3824">
        <v>140</v>
      </c>
      <c r="M3824">
        <v>3345</v>
      </c>
      <c r="N3824" t="s">
        <v>381</v>
      </c>
      <c r="O3824" t="s">
        <v>275</v>
      </c>
      <c r="P3824" t="s">
        <v>50</v>
      </c>
      <c r="V3824">
        <v>169184880</v>
      </c>
      <c r="W3824">
        <v>149918720</v>
      </c>
      <c r="Y3824">
        <v>1593127</v>
      </c>
      <c r="Z3824">
        <v>36936160</v>
      </c>
      <c r="AA3824">
        <v>124933456</v>
      </c>
      <c r="AB3824">
        <v>7198243</v>
      </c>
      <c r="AC3824">
        <v>19628008</v>
      </c>
      <c r="AD3824">
        <v>247662176</v>
      </c>
      <c r="AE3824">
        <v>128778488</v>
      </c>
      <c r="AF3824">
        <v>401248768</v>
      </c>
      <c r="AG3824">
        <v>153980560</v>
      </c>
      <c r="AH3824">
        <v>14921871</v>
      </c>
      <c r="AI3824">
        <v>7588398</v>
      </c>
      <c r="AJ3824">
        <v>22510268</v>
      </c>
      <c r="AK3824">
        <v>37484788</v>
      </c>
      <c r="AL3824">
        <v>47796544</v>
      </c>
      <c r="AM3824">
        <v>364641024</v>
      </c>
      <c r="AN3824">
        <v>166213616</v>
      </c>
      <c r="AO3824">
        <v>39784876</v>
      </c>
      <c r="AP3824">
        <v>46543088</v>
      </c>
      <c r="AQ3824">
        <v>62447520</v>
      </c>
      <c r="AR3824">
        <v>401248768</v>
      </c>
      <c r="AS3824">
        <v>364641024</v>
      </c>
      <c r="AT3824">
        <v>1166</v>
      </c>
      <c r="AU3824">
        <v>0.434</v>
      </c>
      <c r="AW3824">
        <v>0.29658699999999999</v>
      </c>
      <c r="AX3824">
        <v>0.57643599999999995</v>
      </c>
      <c r="AY3824">
        <v>9.7567699999999993E-2</v>
      </c>
      <c r="AZ3824">
        <v>39015</v>
      </c>
    </row>
    <row r="3825" spans="1:52">
      <c r="A3825">
        <v>2005</v>
      </c>
      <c r="B3825">
        <v>227216</v>
      </c>
      <c r="C3825" t="s">
        <v>380</v>
      </c>
      <c r="D3825" t="s">
        <v>372</v>
      </c>
      <c r="E3825">
        <f t="shared" si="59"/>
        <v>1</v>
      </c>
      <c r="F3825">
        <f>IF(ISNA(VLOOKUP(B3825,criteria!$U$2:$U$174,1,0)),0,1)</f>
        <v>1</v>
      </c>
      <c r="G3825">
        <v>0.69438042900194996</v>
      </c>
      <c r="H3825">
        <v>0.46272657646157772</v>
      </c>
      <c r="I3825">
        <v>11282</v>
      </c>
      <c r="J3825">
        <v>7834</v>
      </c>
      <c r="K3825">
        <v>3484</v>
      </c>
      <c r="L3825">
        <v>141</v>
      </c>
      <c r="M3825">
        <v>3625</v>
      </c>
      <c r="N3825" t="s">
        <v>381</v>
      </c>
      <c r="O3825" t="s">
        <v>275</v>
      </c>
      <c r="P3825" t="s">
        <v>50</v>
      </c>
      <c r="Q3825" t="s">
        <v>54</v>
      </c>
      <c r="V3825">
        <v>183455024</v>
      </c>
      <c r="W3825">
        <v>158721696</v>
      </c>
      <c r="Y3825">
        <v>4559139</v>
      </c>
      <c r="Z3825">
        <v>37417704</v>
      </c>
      <c r="AA3825">
        <v>133080000</v>
      </c>
      <c r="AB3825">
        <v>9255256</v>
      </c>
      <c r="AC3825">
        <v>22806228</v>
      </c>
      <c r="AD3825">
        <v>265431520</v>
      </c>
      <c r="AE3825">
        <v>137337872</v>
      </c>
      <c r="AF3825">
        <v>424012448</v>
      </c>
      <c r="AG3825">
        <v>155718992</v>
      </c>
      <c r="AH3825">
        <v>13467612</v>
      </c>
      <c r="AI3825">
        <v>7396979</v>
      </c>
      <c r="AJ3825">
        <v>20864592</v>
      </c>
      <c r="AK3825">
        <v>43132404</v>
      </c>
      <c r="AL3825">
        <v>48677016</v>
      </c>
      <c r="AM3825">
        <v>380301728</v>
      </c>
      <c r="AN3825">
        <v>170139840</v>
      </c>
      <c r="AO3825">
        <v>42149704</v>
      </c>
      <c r="AP3825">
        <v>62447520</v>
      </c>
      <c r="AQ3825">
        <v>69467216</v>
      </c>
      <c r="AR3825">
        <v>424012448</v>
      </c>
      <c r="AS3825">
        <v>380301728</v>
      </c>
      <c r="AT3825">
        <v>1279</v>
      </c>
      <c r="AU3825">
        <v>0.45</v>
      </c>
      <c r="AW3825">
        <v>0.30282500000000001</v>
      </c>
      <c r="AX3825">
        <v>0.58270500000000003</v>
      </c>
      <c r="AY3825">
        <v>0.1</v>
      </c>
      <c r="AZ3825">
        <v>39466</v>
      </c>
    </row>
    <row r="3826" spans="1:52">
      <c r="A3826">
        <v>2006</v>
      </c>
      <c r="B3826">
        <v>227216</v>
      </c>
      <c r="C3826" t="s">
        <v>380</v>
      </c>
      <c r="D3826" t="s">
        <v>372</v>
      </c>
      <c r="E3826">
        <f t="shared" si="59"/>
        <v>1</v>
      </c>
      <c r="F3826">
        <f>IF(ISNA(VLOOKUP(B3826,criteria!$U$2:$U$174,1,0)),0,1)</f>
        <v>1</v>
      </c>
      <c r="G3826">
        <v>0.65634349478450715</v>
      </c>
      <c r="H3826">
        <v>0.47825551312061104</v>
      </c>
      <c r="I3826">
        <v>12367</v>
      </c>
      <c r="J3826">
        <v>8117</v>
      </c>
      <c r="K3826">
        <v>3790</v>
      </c>
      <c r="L3826">
        <v>92</v>
      </c>
      <c r="M3826">
        <v>3882</v>
      </c>
      <c r="N3826" t="s">
        <v>381</v>
      </c>
      <c r="O3826" t="s">
        <v>275</v>
      </c>
      <c r="P3826" t="s">
        <v>50</v>
      </c>
      <c r="Q3826" t="s">
        <v>54</v>
      </c>
      <c r="V3826">
        <v>199024448</v>
      </c>
      <c r="W3826">
        <v>173739056</v>
      </c>
      <c r="Y3826">
        <v>5514942</v>
      </c>
      <c r="Z3826">
        <v>37767328</v>
      </c>
      <c r="AA3826">
        <v>135002928</v>
      </c>
      <c r="AB3826">
        <v>5280481</v>
      </c>
      <c r="AC3826">
        <v>25865240</v>
      </c>
      <c r="AD3826">
        <v>283916736</v>
      </c>
      <c r="AE3826">
        <v>142265456</v>
      </c>
      <c r="AF3826">
        <v>444302048</v>
      </c>
      <c r="AG3826">
        <v>156761936</v>
      </c>
      <c r="AH3826">
        <v>13587439</v>
      </c>
      <c r="AI3826">
        <v>8427919</v>
      </c>
      <c r="AJ3826">
        <v>22015358</v>
      </c>
      <c r="AK3826">
        <v>46337320</v>
      </c>
      <c r="AL3826">
        <v>52034316</v>
      </c>
      <c r="AM3826">
        <v>389777216</v>
      </c>
      <c r="AN3826">
        <v>175579984</v>
      </c>
      <c r="AO3826">
        <v>41119676</v>
      </c>
      <c r="AP3826">
        <v>69467216</v>
      </c>
      <c r="AQ3826">
        <v>92474128</v>
      </c>
      <c r="AR3826">
        <v>444302048</v>
      </c>
      <c r="AS3826">
        <v>389777216</v>
      </c>
      <c r="AT3826">
        <v>1243</v>
      </c>
      <c r="AU3826">
        <v>0.443</v>
      </c>
      <c r="AV3826">
        <v>5625</v>
      </c>
      <c r="AW3826">
        <v>0.29720299999999999</v>
      </c>
      <c r="AX3826">
        <v>0.57863699999999996</v>
      </c>
      <c r="AY3826">
        <v>9.90124E-2</v>
      </c>
      <c r="AZ3826">
        <v>39969</v>
      </c>
    </row>
    <row r="3827" spans="1:52">
      <c r="A3827">
        <v>2007</v>
      </c>
      <c r="B3827">
        <v>227216</v>
      </c>
      <c r="C3827" t="s">
        <v>380</v>
      </c>
      <c r="D3827" t="s">
        <v>372</v>
      </c>
      <c r="E3827">
        <f t="shared" si="59"/>
        <v>1</v>
      </c>
      <c r="F3827">
        <f>IF(ISNA(VLOOKUP(B3827,criteria!$U$2:$U$174,1,0)),0,1)</f>
        <v>1</v>
      </c>
      <c r="G3827">
        <v>0.65383062888512145</v>
      </c>
      <c r="H3827">
        <v>0.46005679713544884</v>
      </c>
      <c r="I3827">
        <v>12387</v>
      </c>
      <c r="J3827">
        <v>8099</v>
      </c>
      <c r="K3827">
        <v>3651</v>
      </c>
      <c r="L3827">
        <v>75</v>
      </c>
      <c r="M3827">
        <v>3726</v>
      </c>
      <c r="N3827" t="s">
        <v>381</v>
      </c>
      <c r="O3827" t="s">
        <v>275</v>
      </c>
      <c r="P3827" t="s">
        <v>50</v>
      </c>
      <c r="Q3827" t="s">
        <v>54</v>
      </c>
      <c r="V3827">
        <v>215986256</v>
      </c>
      <c r="W3827">
        <v>188669296</v>
      </c>
      <c r="Y3827">
        <v>4595926</v>
      </c>
      <c r="Z3827">
        <v>40685288</v>
      </c>
      <c r="AA3827">
        <v>148080640</v>
      </c>
      <c r="AB3827">
        <v>7586137</v>
      </c>
      <c r="AC3827">
        <v>21013946</v>
      </c>
      <c r="AD3827">
        <v>287333440</v>
      </c>
      <c r="AE3827">
        <v>169763328</v>
      </c>
      <c r="AF3827">
        <v>487424064</v>
      </c>
      <c r="AG3827">
        <v>173116048</v>
      </c>
      <c r="AH3827">
        <v>15074628</v>
      </c>
      <c r="AI3827">
        <v>6964178</v>
      </c>
      <c r="AJ3827">
        <v>22038806</v>
      </c>
      <c r="AK3827">
        <v>53417136</v>
      </c>
      <c r="AL3827">
        <v>54451064</v>
      </c>
      <c r="AM3827">
        <v>431777408</v>
      </c>
      <c r="AN3827">
        <v>193357744</v>
      </c>
      <c r="AO3827">
        <v>47608636</v>
      </c>
      <c r="AP3827">
        <v>92474128</v>
      </c>
      <c r="AQ3827">
        <v>87833248</v>
      </c>
      <c r="AR3827">
        <v>487424064</v>
      </c>
      <c r="AS3827">
        <v>431777408</v>
      </c>
      <c r="AT3827">
        <v>1323</v>
      </c>
      <c r="AU3827">
        <v>0.45400000000000001</v>
      </c>
      <c r="AV3827">
        <v>5925</v>
      </c>
      <c r="AW3827">
        <v>0.30092000000000002</v>
      </c>
      <c r="AX3827">
        <v>0.56790600000000002</v>
      </c>
      <c r="AY3827">
        <v>9.4881599999999996E-2</v>
      </c>
      <c r="AZ3827">
        <v>40212</v>
      </c>
    </row>
    <row r="3828" spans="1:52">
      <c r="A3828">
        <v>2008</v>
      </c>
      <c r="B3828">
        <v>227216</v>
      </c>
      <c r="C3828" t="s">
        <v>380</v>
      </c>
      <c r="D3828" t="s">
        <v>372</v>
      </c>
      <c r="E3828">
        <f t="shared" si="59"/>
        <v>1</v>
      </c>
      <c r="F3828">
        <f>IF(ISNA(VLOOKUP(B3828,criteria!$U$2:$U$174,1,0)),0,1)</f>
        <v>1</v>
      </c>
      <c r="G3828">
        <v>0.63961977186311791</v>
      </c>
      <c r="H3828">
        <v>0.44620140292474142</v>
      </c>
      <c r="I3828">
        <v>13150</v>
      </c>
      <c r="J3828">
        <v>8411</v>
      </c>
      <c r="K3828">
        <v>3636</v>
      </c>
      <c r="L3828">
        <v>117</v>
      </c>
      <c r="M3828">
        <v>3753</v>
      </c>
      <c r="N3828" t="s">
        <v>381</v>
      </c>
      <c r="O3828" t="s">
        <v>275</v>
      </c>
      <c r="P3828" t="s">
        <v>50</v>
      </c>
      <c r="Q3828" t="s">
        <v>54</v>
      </c>
      <c r="V3828">
        <v>234127008</v>
      </c>
      <c r="W3828">
        <v>196655392</v>
      </c>
      <c r="Y3828">
        <v>4044883</v>
      </c>
      <c r="Z3828">
        <v>49991472</v>
      </c>
      <c r="AA3828">
        <v>159322832</v>
      </c>
      <c r="AB3828">
        <v>7241629</v>
      </c>
      <c r="AC3828">
        <v>22322880</v>
      </c>
      <c r="AD3828">
        <v>309187392</v>
      </c>
      <c r="AE3828">
        <v>173259872</v>
      </c>
      <c r="AF3828">
        <v>511992896</v>
      </c>
      <c r="AG3828">
        <v>196063552</v>
      </c>
      <c r="AH3828">
        <v>19651674</v>
      </c>
      <c r="AI3828">
        <v>7069504.5</v>
      </c>
      <c r="AJ3828">
        <v>26721178</v>
      </c>
      <c r="AK3828">
        <v>58182056</v>
      </c>
      <c r="AL3828">
        <v>57170556</v>
      </c>
      <c r="AM3828">
        <v>476020320</v>
      </c>
      <c r="AN3828">
        <v>214857232</v>
      </c>
      <c r="AO3828">
        <v>51594120</v>
      </c>
      <c r="AP3828">
        <v>87833248</v>
      </c>
      <c r="AQ3828">
        <v>90499104</v>
      </c>
      <c r="AR3828">
        <v>511992896</v>
      </c>
      <c r="AS3828">
        <v>476020320</v>
      </c>
      <c r="AT3828">
        <v>1572</v>
      </c>
      <c r="AU3828">
        <v>0.47299999999999998</v>
      </c>
      <c r="AV3828">
        <v>6219</v>
      </c>
      <c r="AW3828">
        <v>0.30912899999999999</v>
      </c>
      <c r="AX3828">
        <v>0.56509600000000004</v>
      </c>
      <c r="AY3828">
        <v>0.10027899999999999</v>
      </c>
      <c r="AZ3828">
        <v>41572.5</v>
      </c>
    </row>
    <row r="3829" spans="1:52">
      <c r="A3829">
        <v>2009</v>
      </c>
      <c r="B3829">
        <v>227216</v>
      </c>
      <c r="C3829" t="s">
        <v>380</v>
      </c>
      <c r="D3829" t="s">
        <v>372</v>
      </c>
      <c r="E3829">
        <f t="shared" si="59"/>
        <v>1</v>
      </c>
      <c r="F3829">
        <f>IF(ISNA(VLOOKUP(B3829,criteria!$U$2:$U$174,1,0)),0,1)</f>
        <v>1</v>
      </c>
      <c r="G3829">
        <v>0.63797252192812237</v>
      </c>
      <c r="H3829">
        <v>0.43216936366954617</v>
      </c>
      <c r="I3829">
        <v>12883</v>
      </c>
      <c r="J3829">
        <v>8219</v>
      </c>
      <c r="K3829">
        <v>3437</v>
      </c>
      <c r="L3829">
        <v>115</v>
      </c>
      <c r="M3829">
        <v>3552</v>
      </c>
      <c r="N3829" t="s">
        <v>381</v>
      </c>
      <c r="O3829" t="s">
        <v>275</v>
      </c>
      <c r="P3829" t="s">
        <v>50</v>
      </c>
      <c r="Q3829" t="s">
        <v>54</v>
      </c>
      <c r="R3829">
        <v>-97.150700000000001</v>
      </c>
      <c r="S3829">
        <v>33.211599999999997</v>
      </c>
      <c r="V3829">
        <v>261545952</v>
      </c>
      <c r="W3829">
        <v>213108080</v>
      </c>
      <c r="Y3829">
        <v>3810532</v>
      </c>
      <c r="Z3829">
        <v>73422848</v>
      </c>
      <c r="AA3829">
        <v>152541888</v>
      </c>
      <c r="AB3829">
        <v>7668856</v>
      </c>
      <c r="AC3829">
        <v>2886519</v>
      </c>
      <c r="AD3829">
        <v>331762944</v>
      </c>
      <c r="AE3829">
        <v>186728912</v>
      </c>
      <c r="AF3829">
        <v>549131264</v>
      </c>
      <c r="AG3829">
        <v>203433056</v>
      </c>
      <c r="AH3829">
        <v>21259724</v>
      </c>
      <c r="AI3829">
        <v>6886890</v>
      </c>
      <c r="AJ3829">
        <v>28146614</v>
      </c>
      <c r="AK3829">
        <v>67252464</v>
      </c>
      <c r="AL3829">
        <v>61481352</v>
      </c>
      <c r="AM3829">
        <v>537279488</v>
      </c>
      <c r="AN3829">
        <v>240436448</v>
      </c>
      <c r="AO3829">
        <v>58428212</v>
      </c>
      <c r="AP3829">
        <v>90499104</v>
      </c>
      <c r="AQ3829">
        <v>99249896</v>
      </c>
      <c r="AR3829">
        <v>549131264</v>
      </c>
      <c r="AS3829">
        <v>537279488</v>
      </c>
      <c r="AT3829">
        <v>1555</v>
      </c>
      <c r="AU3829">
        <v>0.48399999999999999</v>
      </c>
      <c r="AV3829">
        <v>6535</v>
      </c>
      <c r="AW3829">
        <v>0.317799</v>
      </c>
      <c r="AX3829">
        <v>0.56055999999999995</v>
      </c>
      <c r="AY3829">
        <v>0.102062</v>
      </c>
      <c r="AZ3829">
        <v>40957</v>
      </c>
    </row>
    <row r="3830" spans="1:52">
      <c r="A3830">
        <v>2010</v>
      </c>
      <c r="B3830">
        <v>227216</v>
      </c>
      <c r="C3830" t="s">
        <v>380</v>
      </c>
      <c r="D3830" t="s">
        <v>372</v>
      </c>
      <c r="E3830">
        <f t="shared" si="59"/>
        <v>1</v>
      </c>
      <c r="F3830">
        <f>IF(ISNA(VLOOKUP(B3830,criteria!$U$2:$U$174,1,0)),0,1)</f>
        <v>1</v>
      </c>
      <c r="G3830">
        <v>0.64307865802086273</v>
      </c>
      <c r="H3830">
        <v>0.42262165716790884</v>
      </c>
      <c r="I3830">
        <v>14188</v>
      </c>
      <c r="J3830">
        <v>9124</v>
      </c>
      <c r="K3830">
        <v>3755</v>
      </c>
      <c r="L3830">
        <v>101</v>
      </c>
      <c r="M3830">
        <v>3856</v>
      </c>
      <c r="N3830" t="s">
        <v>381</v>
      </c>
      <c r="O3830" t="s">
        <v>275</v>
      </c>
      <c r="P3830" t="s">
        <v>50</v>
      </c>
      <c r="Q3830" t="s">
        <v>54</v>
      </c>
      <c r="R3830">
        <v>-97.131</v>
      </c>
      <c r="S3830">
        <v>33.2166</v>
      </c>
      <c r="V3830">
        <v>270641088</v>
      </c>
      <c r="W3830">
        <v>212470208</v>
      </c>
      <c r="Y3830">
        <v>4633448</v>
      </c>
      <c r="Z3830">
        <v>84218024</v>
      </c>
      <c r="AA3830">
        <v>163575056</v>
      </c>
      <c r="AB3830">
        <v>5668919</v>
      </c>
      <c r="AC3830">
        <v>1967815</v>
      </c>
      <c r="AD3830">
        <v>336548736</v>
      </c>
      <c r="AE3830">
        <v>202368432</v>
      </c>
      <c r="AF3830">
        <v>569500608</v>
      </c>
      <c r="AG3830">
        <v>249115136</v>
      </c>
      <c r="AH3830">
        <v>20459234</v>
      </c>
      <c r="AI3830">
        <v>7165580</v>
      </c>
      <c r="AJ3830">
        <v>27624814</v>
      </c>
      <c r="AK3830">
        <v>56079552</v>
      </c>
      <c r="AL3830">
        <v>53343556</v>
      </c>
      <c r="AM3830">
        <v>545658752</v>
      </c>
      <c r="AN3830">
        <v>249545216</v>
      </c>
      <c r="AO3830">
        <v>61510644</v>
      </c>
      <c r="AP3830">
        <v>99249896</v>
      </c>
      <c r="AQ3830">
        <v>102358344</v>
      </c>
      <c r="AR3830">
        <v>569500608</v>
      </c>
      <c r="AS3830">
        <v>545658752</v>
      </c>
      <c r="AT3830">
        <v>1759</v>
      </c>
      <c r="AU3830">
        <v>0.495</v>
      </c>
      <c r="AV3830">
        <v>6716</v>
      </c>
      <c r="AW3830">
        <v>0.311029</v>
      </c>
      <c r="AX3830">
        <v>0.55157699999999998</v>
      </c>
      <c r="AY3830">
        <v>9.5876699999999995E-2</v>
      </c>
      <c r="AZ3830">
        <v>38715.5</v>
      </c>
    </row>
    <row r="3831" spans="1:52">
      <c r="A3831">
        <v>2011</v>
      </c>
      <c r="B3831">
        <v>227216</v>
      </c>
      <c r="C3831" t="s">
        <v>380</v>
      </c>
      <c r="D3831" t="s">
        <v>372</v>
      </c>
      <c r="E3831">
        <f t="shared" si="59"/>
        <v>1</v>
      </c>
      <c r="F3831">
        <f>IF(ISNA(VLOOKUP(B3831,criteria!$U$2:$U$174,1,0)),0,1)</f>
        <v>1</v>
      </c>
      <c r="G3831">
        <v>0.64985183189655171</v>
      </c>
      <c r="H3831">
        <v>0.43735102083117422</v>
      </c>
      <c r="I3831">
        <v>14848</v>
      </c>
      <c r="J3831">
        <v>9649</v>
      </c>
      <c r="K3831">
        <v>4122</v>
      </c>
      <c r="L3831">
        <v>98</v>
      </c>
      <c r="M3831">
        <v>4220</v>
      </c>
      <c r="N3831" t="s">
        <v>381</v>
      </c>
      <c r="O3831" t="s">
        <v>275</v>
      </c>
      <c r="P3831" t="s">
        <v>50</v>
      </c>
      <c r="Q3831" t="s">
        <v>54</v>
      </c>
      <c r="R3831">
        <v>-97.151200000000003</v>
      </c>
      <c r="S3831">
        <v>33.210999999999999</v>
      </c>
      <c r="T3831">
        <v>0.10299999999999999</v>
      </c>
      <c r="U3831">
        <v>6435</v>
      </c>
      <c r="V3831">
        <v>286144256</v>
      </c>
      <c r="W3831">
        <v>223917520</v>
      </c>
      <c r="Y3831">
        <v>7270847</v>
      </c>
      <c r="Z3831">
        <v>71701152</v>
      </c>
      <c r="AA3831">
        <v>151633120</v>
      </c>
      <c r="AB3831">
        <v>11294086</v>
      </c>
      <c r="AC3831">
        <v>10109114</v>
      </c>
      <c r="AD3831">
        <v>360941664</v>
      </c>
      <c r="AE3831">
        <v>184700224</v>
      </c>
      <c r="AF3831">
        <v>581694272</v>
      </c>
      <c r="AG3831">
        <v>262457632</v>
      </c>
      <c r="AH3831">
        <v>23759542</v>
      </c>
      <c r="AI3831">
        <v>7708612</v>
      </c>
      <c r="AJ3831">
        <v>31468154</v>
      </c>
      <c r="AK3831">
        <v>55657208</v>
      </c>
      <c r="AL3831">
        <v>57423056</v>
      </c>
      <c r="AM3831">
        <v>572352320</v>
      </c>
      <c r="AN3831">
        <v>243766544</v>
      </c>
      <c r="AO3831">
        <v>59083172</v>
      </c>
      <c r="AP3831">
        <v>102358344</v>
      </c>
      <c r="AQ3831">
        <v>113118376</v>
      </c>
      <c r="AR3831">
        <v>581694272</v>
      </c>
      <c r="AS3831">
        <v>572352320</v>
      </c>
      <c r="AT3831">
        <v>1738</v>
      </c>
      <c r="AU3831">
        <v>0.48299999999999998</v>
      </c>
      <c r="AV3831">
        <v>6892</v>
      </c>
      <c r="AW3831">
        <v>0.29918</v>
      </c>
      <c r="AX3831">
        <v>0.55577799999999999</v>
      </c>
      <c r="AY3831">
        <v>8.9712700000000006E-2</v>
      </c>
      <c r="AZ3831">
        <v>36467</v>
      </c>
    </row>
    <row r="3832" spans="1:52">
      <c r="A3832">
        <v>2012</v>
      </c>
      <c r="B3832">
        <v>227216</v>
      </c>
      <c r="C3832" t="s">
        <v>380</v>
      </c>
      <c r="D3832" t="s">
        <v>372</v>
      </c>
      <c r="E3832">
        <f t="shared" si="59"/>
        <v>1</v>
      </c>
      <c r="F3832">
        <f>IF(ISNA(VLOOKUP(B3832,criteria!$U$2:$U$174,1,0)),0,1)</f>
        <v>1</v>
      </c>
      <c r="G3832">
        <v>0.64194865810968493</v>
      </c>
      <c r="H3832">
        <v>0.42615650277197126</v>
      </c>
      <c r="I3832">
        <v>17140</v>
      </c>
      <c r="J3832">
        <v>11003</v>
      </c>
      <c r="K3832">
        <v>4612</v>
      </c>
      <c r="L3832">
        <v>77</v>
      </c>
      <c r="M3832">
        <v>4689</v>
      </c>
      <c r="N3832" t="s">
        <v>381</v>
      </c>
      <c r="O3832" t="s">
        <v>275</v>
      </c>
      <c r="P3832" t="s">
        <v>50</v>
      </c>
      <c r="Q3832" t="s">
        <v>54</v>
      </c>
      <c r="R3832">
        <v>-97.151200000000003</v>
      </c>
      <c r="S3832">
        <v>33.210999999999999</v>
      </c>
      <c r="T3832">
        <v>0.11799999999999999</v>
      </c>
      <c r="U3832">
        <v>6856</v>
      </c>
      <c r="V3832">
        <v>306562368</v>
      </c>
      <c r="W3832">
        <v>232556928</v>
      </c>
      <c r="Y3832">
        <v>7429947</v>
      </c>
      <c r="Z3832">
        <v>74426312</v>
      </c>
      <c r="AA3832">
        <v>148846224</v>
      </c>
      <c r="AB3832">
        <v>9695580</v>
      </c>
      <c r="AC3832">
        <v>6768437</v>
      </c>
      <c r="AD3832">
        <v>369434112</v>
      </c>
      <c r="AE3832">
        <v>186733328</v>
      </c>
      <c r="AF3832">
        <v>585327488</v>
      </c>
      <c r="AG3832">
        <v>240311760</v>
      </c>
      <c r="AH3832">
        <v>26927700</v>
      </c>
      <c r="AI3832">
        <v>10101641</v>
      </c>
      <c r="AJ3832">
        <v>37029340</v>
      </c>
      <c r="AK3832">
        <v>66219664</v>
      </c>
      <c r="AL3832">
        <v>67612912</v>
      </c>
      <c r="AM3832">
        <v>587823232</v>
      </c>
      <c r="AN3832">
        <v>252825920</v>
      </c>
      <c r="AO3832">
        <v>66248196</v>
      </c>
      <c r="AP3832">
        <v>113118376</v>
      </c>
      <c r="AQ3832">
        <v>124016880</v>
      </c>
      <c r="AR3832">
        <v>585327488</v>
      </c>
      <c r="AS3832">
        <v>587823232</v>
      </c>
      <c r="AT3832">
        <v>1745</v>
      </c>
      <c r="AU3832">
        <v>0.499</v>
      </c>
      <c r="AV3832">
        <v>7150</v>
      </c>
      <c r="AW3832">
        <v>0.28704400000000002</v>
      </c>
      <c r="AX3832">
        <v>0.55466899999999997</v>
      </c>
      <c r="AY3832">
        <v>8.2535300000000006E-2</v>
      </c>
      <c r="AZ3832">
        <v>35877.5</v>
      </c>
    </row>
    <row r="3833" spans="1:52">
      <c r="A3833">
        <v>2013</v>
      </c>
      <c r="B3833">
        <v>227216</v>
      </c>
      <c r="C3833" t="s">
        <v>380</v>
      </c>
      <c r="D3833" t="s">
        <v>372</v>
      </c>
      <c r="E3833">
        <f t="shared" si="59"/>
        <v>1</v>
      </c>
      <c r="F3833">
        <f>IF(ISNA(VLOOKUP(B3833,criteria!$U$2:$U$174,1,0)),0,1)</f>
        <v>1</v>
      </c>
      <c r="G3833">
        <v>0.59686321656921149</v>
      </c>
      <c r="H3833">
        <v>0.42272477568210948</v>
      </c>
      <c r="I3833">
        <v>18299</v>
      </c>
      <c r="J3833">
        <v>10922</v>
      </c>
      <c r="K3833">
        <v>4536</v>
      </c>
      <c r="L3833">
        <v>81</v>
      </c>
      <c r="M3833">
        <v>4617</v>
      </c>
      <c r="N3833" t="s">
        <v>381</v>
      </c>
      <c r="O3833" t="s">
        <v>275</v>
      </c>
      <c r="P3833" t="s">
        <v>50</v>
      </c>
      <c r="Q3833" t="s">
        <v>54</v>
      </c>
      <c r="R3833">
        <v>-97.151200000000003</v>
      </c>
      <c r="S3833">
        <v>33.210999999999999</v>
      </c>
      <c r="T3833">
        <v>0.1</v>
      </c>
      <c r="U3833">
        <v>7808</v>
      </c>
      <c r="V3833">
        <v>325769184</v>
      </c>
      <c r="W3833">
        <v>245588352</v>
      </c>
      <c r="Y3833">
        <v>5612148</v>
      </c>
      <c r="Z3833">
        <v>72223936</v>
      </c>
      <c r="AA3833">
        <v>161707680</v>
      </c>
      <c r="AB3833">
        <v>11061079</v>
      </c>
      <c r="AC3833">
        <v>5556228</v>
      </c>
      <c r="AD3833">
        <v>396291168</v>
      </c>
      <c r="AE3833">
        <v>206676368</v>
      </c>
      <c r="AF3833">
        <v>631866048</v>
      </c>
      <c r="AG3833">
        <v>254612592</v>
      </c>
      <c r="AH3833">
        <v>27536296</v>
      </c>
      <c r="AI3833">
        <v>7323168</v>
      </c>
      <c r="AJ3833">
        <v>34859464</v>
      </c>
      <c r="AK3833">
        <v>72871360</v>
      </c>
      <c r="AL3833">
        <v>68646408</v>
      </c>
      <c r="AM3833">
        <v>599077696</v>
      </c>
      <c r="AN3833">
        <v>244709744</v>
      </c>
      <c r="AO3833">
        <v>67206064</v>
      </c>
      <c r="AP3833">
        <v>124016880</v>
      </c>
      <c r="AQ3833">
        <v>145656176</v>
      </c>
      <c r="AR3833">
        <v>631866048</v>
      </c>
      <c r="AS3833">
        <v>599077696</v>
      </c>
      <c r="AT3833">
        <v>1728</v>
      </c>
      <c r="AU3833">
        <v>0.502</v>
      </c>
      <c r="AV3833">
        <v>7355</v>
      </c>
      <c r="AW3833">
        <v>0.27586899999999998</v>
      </c>
      <c r="AX3833">
        <v>0.55147699999999999</v>
      </c>
      <c r="AY3833">
        <v>7.5308100000000003E-2</v>
      </c>
      <c r="AZ3833">
        <v>37164</v>
      </c>
    </row>
    <row r="3834" spans="1:52">
      <c r="A3834">
        <v>2014</v>
      </c>
      <c r="B3834">
        <v>227216</v>
      </c>
      <c r="C3834" t="s">
        <v>380</v>
      </c>
      <c r="D3834" t="s">
        <v>372</v>
      </c>
      <c r="E3834">
        <f t="shared" si="59"/>
        <v>1</v>
      </c>
      <c r="F3834">
        <f>IF(ISNA(VLOOKUP(B3834,criteria!$U$2:$U$174,1,0)),0,1)</f>
        <v>1</v>
      </c>
      <c r="G3834">
        <v>0.65384158650991564</v>
      </c>
      <c r="H3834">
        <v>0.40410461314929169</v>
      </c>
      <c r="I3834">
        <v>16842</v>
      </c>
      <c r="J3834">
        <v>11012</v>
      </c>
      <c r="K3834">
        <v>4337</v>
      </c>
      <c r="L3834">
        <v>113</v>
      </c>
      <c r="M3834">
        <v>4450</v>
      </c>
      <c r="N3834" t="s">
        <v>381</v>
      </c>
      <c r="O3834" t="s">
        <v>275</v>
      </c>
      <c r="P3834" t="s">
        <v>50</v>
      </c>
      <c r="Q3834" t="s">
        <v>54</v>
      </c>
      <c r="R3834">
        <v>-97.151200000000003</v>
      </c>
      <c r="S3834">
        <v>33.210999999999999</v>
      </c>
      <c r="T3834">
        <v>7.5999999999999998E-2</v>
      </c>
      <c r="U3834">
        <v>8571</v>
      </c>
      <c r="V3834">
        <v>353600928</v>
      </c>
      <c r="W3834">
        <v>260908544</v>
      </c>
      <c r="Y3834">
        <v>4469032</v>
      </c>
      <c r="Z3834">
        <v>70755064</v>
      </c>
      <c r="AA3834">
        <v>163531552</v>
      </c>
      <c r="AB3834">
        <v>10168775</v>
      </c>
      <c r="AC3834">
        <v>3218305</v>
      </c>
      <c r="AD3834">
        <v>406869536</v>
      </c>
      <c r="AE3834">
        <v>178989456</v>
      </c>
      <c r="AF3834">
        <v>614754688</v>
      </c>
      <c r="AG3834">
        <v>253932000</v>
      </c>
      <c r="AH3834">
        <v>26721192</v>
      </c>
      <c r="AI3834">
        <v>6722734</v>
      </c>
      <c r="AJ3834">
        <v>33443926</v>
      </c>
      <c r="AK3834">
        <v>64022952</v>
      </c>
      <c r="AL3834">
        <v>67317768</v>
      </c>
      <c r="AM3834">
        <v>601611584</v>
      </c>
      <c r="AN3834">
        <v>240260944</v>
      </c>
      <c r="AO3834">
        <v>74461776</v>
      </c>
      <c r="AP3834">
        <v>145656176</v>
      </c>
      <c r="AQ3834">
        <v>131749712</v>
      </c>
      <c r="AR3834">
        <v>614754688</v>
      </c>
      <c r="AS3834">
        <v>601611584</v>
      </c>
      <c r="AT3834">
        <v>1686</v>
      </c>
      <c r="AU3834">
        <v>0.51800000000000002</v>
      </c>
      <c r="AV3834">
        <v>7717</v>
      </c>
      <c r="AW3834">
        <v>0.26586399999999999</v>
      </c>
      <c r="AX3834">
        <v>0.54640599999999995</v>
      </c>
      <c r="AY3834">
        <v>7.0431800000000003E-2</v>
      </c>
      <c r="AZ3834">
        <v>38240</v>
      </c>
    </row>
    <row r="3835" spans="1:52">
      <c r="A3835">
        <v>2015</v>
      </c>
      <c r="B3835">
        <v>227216</v>
      </c>
      <c r="C3835" t="s">
        <v>380</v>
      </c>
      <c r="D3835" t="s">
        <v>372</v>
      </c>
      <c r="E3835">
        <f t="shared" si="59"/>
        <v>1</v>
      </c>
      <c r="F3835">
        <f>IF(ISNA(VLOOKUP(B3835,criteria!$U$2:$U$174,1,0)),0,1)</f>
        <v>1</v>
      </c>
      <c r="G3835">
        <v>0.70147049775426074</v>
      </c>
      <c r="H3835">
        <v>0.41417419524603105</v>
      </c>
      <c r="I3835">
        <v>16253</v>
      </c>
      <c r="J3835">
        <v>11401</v>
      </c>
      <c r="K3835">
        <v>4615</v>
      </c>
      <c r="L3835">
        <v>107</v>
      </c>
      <c r="M3835">
        <v>4722</v>
      </c>
      <c r="N3835" t="s">
        <v>381</v>
      </c>
      <c r="O3835" t="s">
        <v>275</v>
      </c>
      <c r="P3835" t="s">
        <v>50</v>
      </c>
      <c r="Q3835" t="s">
        <v>54</v>
      </c>
      <c r="R3835">
        <v>-97.151200000000003</v>
      </c>
      <c r="S3835">
        <v>33.210999999999999</v>
      </c>
      <c r="T3835">
        <v>7.9000000000000001E-2</v>
      </c>
      <c r="U3835">
        <v>8740</v>
      </c>
      <c r="V3835">
        <v>383438208</v>
      </c>
      <c r="W3835">
        <v>296909664</v>
      </c>
      <c r="Y3835">
        <v>5317638</v>
      </c>
      <c r="Z3835">
        <v>69059936</v>
      </c>
      <c r="AA3835">
        <v>166410848</v>
      </c>
      <c r="AB3835">
        <v>9671853</v>
      </c>
      <c r="AC3835">
        <v>4986292</v>
      </c>
      <c r="AD3835">
        <v>440630784</v>
      </c>
      <c r="AE3835">
        <v>201755888</v>
      </c>
      <c r="AF3835">
        <v>670815872</v>
      </c>
      <c r="AG3835">
        <v>186136192</v>
      </c>
      <c r="AH3835">
        <v>18249330</v>
      </c>
      <c r="AI3835">
        <v>10851111</v>
      </c>
      <c r="AJ3835">
        <v>29100440</v>
      </c>
      <c r="AK3835">
        <v>62604952</v>
      </c>
      <c r="AL3835">
        <v>55461256</v>
      </c>
      <c r="AM3835">
        <v>640090752</v>
      </c>
      <c r="AN3835">
        <v>263535920</v>
      </c>
      <c r="AO3835">
        <v>66273508</v>
      </c>
      <c r="AP3835">
        <v>131749712</v>
      </c>
      <c r="AQ3835">
        <v>133459072</v>
      </c>
      <c r="AR3835">
        <v>670815872</v>
      </c>
      <c r="AS3835">
        <v>640090752</v>
      </c>
      <c r="AT3835">
        <v>1826</v>
      </c>
      <c r="AU3835">
        <v>0.51700000000000002</v>
      </c>
      <c r="AV3835">
        <v>8199</v>
      </c>
      <c r="AW3835">
        <v>0.24038100000000001</v>
      </c>
      <c r="AX3835">
        <v>0.54291800000000001</v>
      </c>
      <c r="AY3835">
        <v>6.5327700000000002E-2</v>
      </c>
      <c r="AZ3835">
        <v>39753</v>
      </c>
    </row>
    <row r="3836" spans="1:52">
      <c r="A3836">
        <v>2016</v>
      </c>
      <c r="B3836">
        <v>227216</v>
      </c>
      <c r="C3836" t="s">
        <v>380</v>
      </c>
      <c r="D3836" t="s">
        <v>372</v>
      </c>
      <c r="E3836">
        <f t="shared" si="59"/>
        <v>1</v>
      </c>
      <c r="F3836">
        <f>IF(ISNA(VLOOKUP(B3836,criteria!$U$2:$U$174,1,0)),0,1)</f>
        <v>1</v>
      </c>
      <c r="G3836">
        <v>0.71793652680375608</v>
      </c>
      <c r="H3836">
        <v>0.40223509933774837</v>
      </c>
      <c r="I3836">
        <v>16826</v>
      </c>
      <c r="J3836">
        <v>12080</v>
      </c>
      <c r="K3836">
        <v>4763</v>
      </c>
      <c r="L3836">
        <v>96</v>
      </c>
      <c r="M3836">
        <v>4859</v>
      </c>
      <c r="N3836" t="s">
        <v>399</v>
      </c>
      <c r="O3836" t="s">
        <v>275</v>
      </c>
      <c r="P3836" t="s">
        <v>50</v>
      </c>
      <c r="Q3836" t="s">
        <v>54</v>
      </c>
      <c r="R3836">
        <v>-97.148399999999995</v>
      </c>
      <c r="S3836">
        <v>33.211199999999998</v>
      </c>
      <c r="T3836">
        <v>6.7000000000000004E-2</v>
      </c>
      <c r="U3836">
        <v>8562</v>
      </c>
      <c r="V3836">
        <v>403358016</v>
      </c>
      <c r="W3836">
        <v>310373440</v>
      </c>
      <c r="Y3836">
        <v>4981316</v>
      </c>
      <c r="Z3836">
        <v>72034944</v>
      </c>
      <c r="AA3836">
        <v>166632656</v>
      </c>
      <c r="AB3836">
        <v>17052172</v>
      </c>
      <c r="AC3836">
        <v>8784462</v>
      </c>
      <c r="AD3836">
        <v>459653120</v>
      </c>
      <c r="AE3836">
        <v>217415008</v>
      </c>
      <c r="AF3836">
        <v>723005184</v>
      </c>
      <c r="AG3836">
        <v>200868192</v>
      </c>
      <c r="AH3836">
        <v>22676750</v>
      </c>
      <c r="AI3836">
        <v>10024371</v>
      </c>
      <c r="AJ3836">
        <v>32701120</v>
      </c>
      <c r="AK3836">
        <v>59315860</v>
      </c>
      <c r="AL3836">
        <v>75682656</v>
      </c>
      <c r="AM3836">
        <v>688086336</v>
      </c>
      <c r="AN3836">
        <v>269573696</v>
      </c>
      <c r="AO3836">
        <v>68350104</v>
      </c>
      <c r="AP3836">
        <v>133459072</v>
      </c>
      <c r="AQ3836">
        <v>152995312</v>
      </c>
      <c r="AR3836">
        <v>723005184</v>
      </c>
      <c r="AS3836">
        <v>688086336</v>
      </c>
      <c r="AT3836">
        <v>2121</v>
      </c>
      <c r="AU3836">
        <v>0.54300000000000004</v>
      </c>
      <c r="AV3836">
        <v>8679</v>
      </c>
      <c r="AW3836">
        <v>0.21506700000000001</v>
      </c>
      <c r="AX3836">
        <v>0.54853200000000002</v>
      </c>
      <c r="AY3836">
        <v>5.8332700000000001E-2</v>
      </c>
      <c r="AZ3836">
        <v>40028</v>
      </c>
    </row>
    <row r="3837" spans="1:52">
      <c r="A3837">
        <v>2017</v>
      </c>
      <c r="B3837">
        <v>227216</v>
      </c>
      <c r="C3837" t="s">
        <v>380</v>
      </c>
      <c r="D3837" t="s">
        <v>372</v>
      </c>
      <c r="E3837">
        <f t="shared" si="59"/>
        <v>1</v>
      </c>
      <c r="F3837">
        <f>IF(ISNA(VLOOKUP(B3837,criteria!$U$2:$U$174,1,0)),0,1)</f>
        <v>1</v>
      </c>
      <c r="G3837">
        <v>0.72407506702412872</v>
      </c>
      <c r="H3837">
        <v>0.36966824644549762</v>
      </c>
      <c r="I3837">
        <v>18650</v>
      </c>
      <c r="J3837">
        <v>13504</v>
      </c>
      <c r="K3837">
        <v>4890</v>
      </c>
      <c r="L3837">
        <v>102</v>
      </c>
      <c r="M3837">
        <v>4992</v>
      </c>
      <c r="N3837" t="s">
        <v>381</v>
      </c>
      <c r="O3837" t="s">
        <v>275</v>
      </c>
      <c r="P3837" t="s">
        <v>50</v>
      </c>
      <c r="Q3837" t="s">
        <v>54</v>
      </c>
      <c r="R3837">
        <v>-97.148399999999995</v>
      </c>
      <c r="S3837">
        <v>33.211199999999998</v>
      </c>
      <c r="T3837">
        <v>7.0999999999999994E-2</v>
      </c>
      <c r="U3837">
        <v>8609</v>
      </c>
      <c r="V3837">
        <v>417740448</v>
      </c>
      <c r="W3837">
        <v>315478592</v>
      </c>
      <c r="Y3837">
        <v>4266239</v>
      </c>
      <c r="Z3837">
        <v>82473472</v>
      </c>
      <c r="AA3837">
        <v>165690800</v>
      </c>
      <c r="AB3837">
        <v>15289104</v>
      </c>
      <c r="AC3837">
        <v>453746304</v>
      </c>
      <c r="AD3837">
        <v>473776992</v>
      </c>
      <c r="AE3837">
        <v>221116128</v>
      </c>
      <c r="AF3837">
        <v>1186247424</v>
      </c>
      <c r="AG3837">
        <v>204844768</v>
      </c>
      <c r="AH3837">
        <v>27257904</v>
      </c>
      <c r="AI3837">
        <v>10398680</v>
      </c>
      <c r="AJ3837">
        <v>37656584</v>
      </c>
      <c r="AK3837">
        <v>61047064</v>
      </c>
      <c r="AL3837">
        <v>78911832</v>
      </c>
      <c r="AM3837">
        <v>740930048</v>
      </c>
      <c r="AN3837">
        <v>286112256</v>
      </c>
      <c r="AO3837">
        <v>74038688</v>
      </c>
      <c r="AP3837">
        <v>152995312</v>
      </c>
      <c r="AQ3837">
        <v>181631456</v>
      </c>
      <c r="AR3837">
        <v>1186247424</v>
      </c>
      <c r="AS3837">
        <v>740930048</v>
      </c>
      <c r="AV3837">
        <v>9406</v>
      </c>
    </row>
    <row r="3838" spans="1:52">
      <c r="A3838">
        <v>1990</v>
      </c>
      <c r="B3838">
        <v>227526</v>
      </c>
      <c r="C3838" t="s">
        <v>423</v>
      </c>
      <c r="D3838" t="s">
        <v>372</v>
      </c>
      <c r="E3838">
        <f t="shared" si="59"/>
        <v>0</v>
      </c>
      <c r="F3838">
        <f>IF(ISNA(VLOOKUP(B3838,criteria!$U$2:$U$174,1,0)),0,1)</f>
        <v>1</v>
      </c>
      <c r="G3838" t="s">
        <v>636</v>
      </c>
      <c r="H3838" t="s">
        <v>636</v>
      </c>
      <c r="N3838">
        <v>77446</v>
      </c>
      <c r="O3838" t="s">
        <v>275</v>
      </c>
      <c r="V3838">
        <v>6973269</v>
      </c>
      <c r="Y3838">
        <v>268143</v>
      </c>
      <c r="Z3838">
        <v>13084760</v>
      </c>
      <c r="AA3838">
        <v>19564908</v>
      </c>
      <c r="AB3838">
        <v>832326</v>
      </c>
      <c r="AC3838">
        <v>1116436</v>
      </c>
      <c r="AF3838">
        <v>50695368</v>
      </c>
      <c r="AG3838">
        <v>13254014</v>
      </c>
      <c r="AH3838">
        <v>3235133</v>
      </c>
      <c r="AI3838">
        <v>3229404</v>
      </c>
      <c r="AJ3838">
        <v>6464537</v>
      </c>
      <c r="AK3838">
        <v>2327599</v>
      </c>
      <c r="AL3838">
        <v>1798521</v>
      </c>
      <c r="AM3838">
        <v>57222184</v>
      </c>
      <c r="AN3838">
        <v>22738824</v>
      </c>
      <c r="AO3838">
        <v>9047079</v>
      </c>
    </row>
    <row r="3839" spans="1:52">
      <c r="A3839">
        <v>1991</v>
      </c>
      <c r="B3839">
        <v>227526</v>
      </c>
      <c r="C3839" t="s">
        <v>423</v>
      </c>
      <c r="D3839" t="s">
        <v>372</v>
      </c>
      <c r="E3839">
        <f t="shared" si="59"/>
        <v>0</v>
      </c>
      <c r="F3839">
        <f>IF(ISNA(VLOOKUP(B3839,criteria!$U$2:$U$174,1,0)),0,1)</f>
        <v>1</v>
      </c>
      <c r="G3839" t="s">
        <v>636</v>
      </c>
      <c r="H3839" t="s">
        <v>636</v>
      </c>
      <c r="N3839">
        <v>77446</v>
      </c>
      <c r="O3839" t="s">
        <v>275</v>
      </c>
      <c r="V3839">
        <v>8583773</v>
      </c>
      <c r="Y3839">
        <v>2209</v>
      </c>
      <c r="Z3839">
        <v>16277598</v>
      </c>
      <c r="AA3839">
        <v>19687576</v>
      </c>
      <c r="AB3839">
        <v>1524962</v>
      </c>
      <c r="AC3839">
        <v>1330011</v>
      </c>
      <c r="AF3839">
        <v>57850352</v>
      </c>
      <c r="AG3839">
        <v>17688100</v>
      </c>
      <c r="AH3839">
        <v>5503728</v>
      </c>
      <c r="AI3839">
        <v>3916834</v>
      </c>
      <c r="AJ3839">
        <v>9420562</v>
      </c>
      <c r="AK3839">
        <v>2961202</v>
      </c>
      <c r="AL3839">
        <v>2717823</v>
      </c>
      <c r="AM3839">
        <v>65521056</v>
      </c>
      <c r="AN3839">
        <v>24735500</v>
      </c>
      <c r="AO3839">
        <v>7033082</v>
      </c>
    </row>
    <row r="3840" spans="1:52">
      <c r="A3840">
        <v>1992</v>
      </c>
      <c r="B3840">
        <v>227526</v>
      </c>
      <c r="C3840" t="s">
        <v>423</v>
      </c>
      <c r="D3840" t="s">
        <v>372</v>
      </c>
      <c r="E3840">
        <f t="shared" si="59"/>
        <v>0</v>
      </c>
      <c r="F3840">
        <f>IF(ISNA(VLOOKUP(B3840,criteria!$U$2:$U$174,1,0)),0,1)</f>
        <v>1</v>
      </c>
      <c r="G3840" t="s">
        <v>636</v>
      </c>
      <c r="H3840" t="s">
        <v>636</v>
      </c>
      <c r="N3840">
        <v>77446</v>
      </c>
      <c r="O3840" t="s">
        <v>275</v>
      </c>
      <c r="V3840">
        <v>10126309</v>
      </c>
      <c r="Y3840">
        <v>219558</v>
      </c>
      <c r="Z3840">
        <v>16560792</v>
      </c>
      <c r="AA3840">
        <v>20903410</v>
      </c>
      <c r="AB3840">
        <v>1281487</v>
      </c>
      <c r="AC3840">
        <v>1579803</v>
      </c>
      <c r="AF3840">
        <v>61693368</v>
      </c>
      <c r="AG3840">
        <v>16904798</v>
      </c>
      <c r="AH3840">
        <v>6023802</v>
      </c>
      <c r="AI3840">
        <v>3578055</v>
      </c>
      <c r="AJ3840">
        <v>9601857</v>
      </c>
      <c r="AK3840">
        <v>3877699</v>
      </c>
      <c r="AL3840">
        <v>3103618</v>
      </c>
      <c r="AM3840">
        <v>71621024</v>
      </c>
      <c r="AN3840">
        <v>26448428</v>
      </c>
      <c r="AO3840">
        <v>7251092</v>
      </c>
    </row>
    <row r="3841" spans="1:52">
      <c r="A3841">
        <v>1993</v>
      </c>
      <c r="B3841">
        <v>227526</v>
      </c>
      <c r="C3841" t="s">
        <v>423</v>
      </c>
      <c r="D3841" t="s">
        <v>372</v>
      </c>
      <c r="E3841">
        <f t="shared" si="59"/>
        <v>0</v>
      </c>
      <c r="F3841">
        <f>IF(ISNA(VLOOKUP(B3841,criteria!$U$2:$U$174,1,0)),0,1)</f>
        <v>1</v>
      </c>
      <c r="G3841" t="s">
        <v>636</v>
      </c>
      <c r="H3841" t="s">
        <v>636</v>
      </c>
      <c r="N3841">
        <v>77446</v>
      </c>
      <c r="O3841" t="s">
        <v>275</v>
      </c>
      <c r="V3841">
        <v>11011200</v>
      </c>
      <c r="Y3841">
        <v>503956</v>
      </c>
      <c r="Z3841">
        <v>18079670</v>
      </c>
      <c r="AA3841">
        <v>22124892</v>
      </c>
      <c r="AB3841">
        <v>1479413</v>
      </c>
      <c r="AC3841">
        <v>1425325</v>
      </c>
      <c r="AF3841">
        <v>66017420</v>
      </c>
      <c r="AG3841">
        <v>19123504</v>
      </c>
      <c r="AH3841">
        <v>5755700</v>
      </c>
      <c r="AI3841">
        <v>3882793</v>
      </c>
      <c r="AJ3841">
        <v>9638493</v>
      </c>
      <c r="AK3841">
        <v>4195433</v>
      </c>
      <c r="AL3841">
        <v>3046292</v>
      </c>
      <c r="AM3841">
        <v>73318528</v>
      </c>
      <c r="AN3841">
        <v>27079494</v>
      </c>
      <c r="AO3841">
        <v>8061008</v>
      </c>
    </row>
    <row r="3842" spans="1:52">
      <c r="A3842">
        <v>1994</v>
      </c>
      <c r="B3842">
        <v>227526</v>
      </c>
      <c r="C3842" t="s">
        <v>423</v>
      </c>
      <c r="D3842" t="s">
        <v>372</v>
      </c>
      <c r="E3842">
        <f t="shared" ref="E3842:E3905" si="60">IF(M3842&gt;999,1,0)</f>
        <v>0</v>
      </c>
      <c r="F3842">
        <f>IF(ISNA(VLOOKUP(B3842,criteria!$U$2:$U$174,1,0)),0,1)</f>
        <v>1</v>
      </c>
      <c r="G3842" t="s">
        <v>636</v>
      </c>
      <c r="H3842" t="s">
        <v>636</v>
      </c>
      <c r="N3842">
        <v>77446</v>
      </c>
      <c r="O3842" t="s">
        <v>275</v>
      </c>
      <c r="V3842">
        <v>11966199</v>
      </c>
      <c r="Y3842">
        <v>228802</v>
      </c>
      <c r="Z3842">
        <v>18588584</v>
      </c>
      <c r="AA3842">
        <v>21865270</v>
      </c>
      <c r="AB3842">
        <v>1381628</v>
      </c>
      <c r="AC3842">
        <v>1354915</v>
      </c>
      <c r="AF3842">
        <v>66594264</v>
      </c>
      <c r="AG3842">
        <v>18966660</v>
      </c>
      <c r="AH3842">
        <v>6123111</v>
      </c>
      <c r="AI3842">
        <v>4164338</v>
      </c>
      <c r="AJ3842">
        <v>10287449</v>
      </c>
      <c r="AK3842">
        <v>3386497</v>
      </c>
      <c r="AL3842">
        <v>2798830</v>
      </c>
      <c r="AM3842">
        <v>72611312</v>
      </c>
      <c r="AN3842">
        <v>27884532</v>
      </c>
      <c r="AO3842">
        <v>7857302</v>
      </c>
    </row>
    <row r="3843" spans="1:52">
      <c r="A3843">
        <v>1995</v>
      </c>
      <c r="B3843">
        <v>227526</v>
      </c>
      <c r="C3843" t="s">
        <v>423</v>
      </c>
      <c r="D3843" t="s">
        <v>372</v>
      </c>
      <c r="E3843">
        <f t="shared" si="60"/>
        <v>0</v>
      </c>
      <c r="F3843">
        <f>IF(ISNA(VLOOKUP(B3843,criteria!$U$2:$U$174,1,0)),0,1)</f>
        <v>1</v>
      </c>
      <c r="G3843" t="s">
        <v>636</v>
      </c>
      <c r="H3843" t="s">
        <v>636</v>
      </c>
      <c r="N3843">
        <v>77446</v>
      </c>
      <c r="O3843" t="s">
        <v>275</v>
      </c>
      <c r="V3843">
        <v>13125449</v>
      </c>
      <c r="Y3843">
        <v>2954</v>
      </c>
      <c r="Z3843">
        <v>20733460</v>
      </c>
      <c r="AA3843">
        <v>29759044</v>
      </c>
      <c r="AB3843">
        <v>1454729</v>
      </c>
      <c r="AC3843">
        <v>1231218</v>
      </c>
      <c r="AF3843">
        <v>80427784</v>
      </c>
      <c r="AG3843">
        <v>18813868</v>
      </c>
      <c r="AH3843">
        <v>8029819</v>
      </c>
      <c r="AI3843">
        <v>3966613</v>
      </c>
      <c r="AJ3843">
        <v>11996432</v>
      </c>
      <c r="AK3843">
        <v>3182911</v>
      </c>
      <c r="AL3843">
        <v>3256944</v>
      </c>
      <c r="AM3843">
        <v>80037080</v>
      </c>
      <c r="AN3843">
        <v>30565328</v>
      </c>
      <c r="AO3843">
        <v>6973635</v>
      </c>
    </row>
    <row r="3844" spans="1:52">
      <c r="A3844">
        <v>1996</v>
      </c>
      <c r="B3844">
        <v>227526</v>
      </c>
      <c r="C3844" t="s">
        <v>423</v>
      </c>
      <c r="D3844" t="s">
        <v>372</v>
      </c>
      <c r="E3844">
        <f t="shared" si="60"/>
        <v>0</v>
      </c>
      <c r="F3844">
        <f>IF(ISNA(VLOOKUP(B3844,criteria!$U$2:$U$174,1,0)),0,1)</f>
        <v>1</v>
      </c>
      <c r="G3844" t="s">
        <v>636</v>
      </c>
      <c r="H3844" t="s">
        <v>636</v>
      </c>
      <c r="N3844">
        <v>77446</v>
      </c>
      <c r="O3844" t="s">
        <v>275</v>
      </c>
      <c r="V3844">
        <v>15006058</v>
      </c>
      <c r="Y3844">
        <v>10267</v>
      </c>
      <c r="Z3844">
        <v>20681872</v>
      </c>
      <c r="AA3844">
        <v>28946936</v>
      </c>
      <c r="AB3844">
        <v>1962897</v>
      </c>
      <c r="AC3844">
        <v>1463633</v>
      </c>
      <c r="AF3844">
        <v>83290672</v>
      </c>
      <c r="AG3844">
        <v>19938892</v>
      </c>
      <c r="AH3844">
        <v>8001399</v>
      </c>
      <c r="AI3844">
        <v>3854470</v>
      </c>
      <c r="AJ3844">
        <v>11855869</v>
      </c>
      <c r="AK3844">
        <v>3099370</v>
      </c>
      <c r="AL3844">
        <v>3495110</v>
      </c>
      <c r="AM3844">
        <v>80278264</v>
      </c>
      <c r="AN3844">
        <v>32137580</v>
      </c>
      <c r="AO3844">
        <v>5661921</v>
      </c>
      <c r="AT3844">
        <v>301</v>
      </c>
      <c r="AU3844">
        <v>0.27</v>
      </c>
    </row>
    <row r="3845" spans="1:52">
      <c r="A3845">
        <v>1997</v>
      </c>
      <c r="B3845">
        <v>227526</v>
      </c>
      <c r="C3845" t="s">
        <v>423</v>
      </c>
      <c r="D3845" t="s">
        <v>372</v>
      </c>
      <c r="E3845">
        <f t="shared" si="60"/>
        <v>0</v>
      </c>
      <c r="F3845">
        <f>IF(ISNA(VLOOKUP(B3845,criteria!$U$2:$U$174,1,0)),0,1)</f>
        <v>1</v>
      </c>
      <c r="G3845" t="s">
        <v>636</v>
      </c>
      <c r="H3845" t="s">
        <v>636</v>
      </c>
      <c r="N3845">
        <v>77446</v>
      </c>
      <c r="O3845" t="s">
        <v>275</v>
      </c>
      <c r="V3845">
        <v>15766964</v>
      </c>
      <c r="Y3845">
        <v>152954</v>
      </c>
      <c r="Z3845">
        <v>21699068</v>
      </c>
      <c r="AA3845">
        <v>31490400</v>
      </c>
      <c r="AB3845">
        <v>1295069</v>
      </c>
      <c r="AC3845">
        <v>2025329</v>
      </c>
      <c r="AF3845">
        <v>87149048</v>
      </c>
      <c r="AG3845">
        <v>19613220</v>
      </c>
      <c r="AH3845">
        <v>7442250</v>
      </c>
      <c r="AI3845">
        <v>4596534</v>
      </c>
      <c r="AJ3845">
        <v>12038784</v>
      </c>
      <c r="AK3845">
        <v>3171593</v>
      </c>
      <c r="AL3845">
        <v>3960935</v>
      </c>
      <c r="AM3845">
        <v>82621704</v>
      </c>
      <c r="AN3845">
        <v>32999516</v>
      </c>
      <c r="AO3845">
        <v>5709970</v>
      </c>
      <c r="AP3845">
        <v>13118569</v>
      </c>
      <c r="AQ3845">
        <v>15325403</v>
      </c>
      <c r="AT3845">
        <v>342</v>
      </c>
      <c r="AU3845">
        <v>0.28599999999999998</v>
      </c>
      <c r="AW3845">
        <v>0.153584</v>
      </c>
      <c r="AX3845">
        <v>0.52370099999999997</v>
      </c>
      <c r="AY3845">
        <v>3.1475200000000002E-2</v>
      </c>
      <c r="AZ3845">
        <v>19074</v>
      </c>
    </row>
    <row r="3846" spans="1:52">
      <c r="A3846">
        <v>1998</v>
      </c>
      <c r="B3846">
        <v>227526</v>
      </c>
      <c r="C3846" t="s">
        <v>423</v>
      </c>
      <c r="D3846" t="s">
        <v>372</v>
      </c>
      <c r="E3846">
        <f t="shared" si="60"/>
        <v>0</v>
      </c>
      <c r="F3846">
        <f>IF(ISNA(VLOOKUP(B3846,criteria!$U$2:$U$174,1,0)),0,1)</f>
        <v>1</v>
      </c>
      <c r="G3846" t="s">
        <v>636</v>
      </c>
      <c r="H3846" t="s">
        <v>636</v>
      </c>
      <c r="N3846">
        <v>77446</v>
      </c>
      <c r="O3846" t="s">
        <v>275</v>
      </c>
      <c r="V3846">
        <v>16066616</v>
      </c>
      <c r="Y3846">
        <v>113408</v>
      </c>
      <c r="Z3846">
        <v>23634684</v>
      </c>
      <c r="AA3846">
        <v>32435788</v>
      </c>
      <c r="AB3846">
        <v>1125950</v>
      </c>
      <c r="AC3846">
        <v>2506829</v>
      </c>
      <c r="AF3846">
        <v>90068560</v>
      </c>
      <c r="AG3846">
        <v>22084022</v>
      </c>
      <c r="AH3846">
        <v>7776652</v>
      </c>
      <c r="AI3846">
        <v>4743628</v>
      </c>
      <c r="AJ3846">
        <v>12520280</v>
      </c>
      <c r="AK3846">
        <v>3640505</v>
      </c>
      <c r="AL3846">
        <v>3811475</v>
      </c>
      <c r="AM3846">
        <v>90688008</v>
      </c>
      <c r="AN3846">
        <v>33807532</v>
      </c>
      <c r="AO3846">
        <v>8915058</v>
      </c>
      <c r="AP3846">
        <v>15325403</v>
      </c>
      <c r="AQ3846">
        <v>20570286</v>
      </c>
      <c r="AT3846">
        <v>390</v>
      </c>
      <c r="AU3846">
        <v>0.32300000000000001</v>
      </c>
      <c r="AW3846">
        <v>0.14948600000000001</v>
      </c>
      <c r="AX3846">
        <v>0.53559999999999997</v>
      </c>
      <c r="AY3846">
        <v>3.1172499999999999E-2</v>
      </c>
      <c r="AZ3846">
        <v>18983</v>
      </c>
    </row>
    <row r="3847" spans="1:52">
      <c r="A3847">
        <v>1999</v>
      </c>
      <c r="B3847">
        <v>227526</v>
      </c>
      <c r="C3847" t="s">
        <v>423</v>
      </c>
      <c r="D3847" t="s">
        <v>372</v>
      </c>
      <c r="E3847">
        <f t="shared" si="60"/>
        <v>0</v>
      </c>
      <c r="F3847">
        <f>IF(ISNA(VLOOKUP(B3847,criteria!$U$2:$U$174,1,0)),0,1)</f>
        <v>1</v>
      </c>
      <c r="G3847" t="s">
        <v>636</v>
      </c>
      <c r="H3847" t="s">
        <v>636</v>
      </c>
      <c r="N3847">
        <v>77446</v>
      </c>
      <c r="O3847" t="s">
        <v>275</v>
      </c>
      <c r="V3847">
        <v>16537390</v>
      </c>
      <c r="Y3847">
        <v>35472</v>
      </c>
      <c r="Z3847">
        <v>23958712</v>
      </c>
      <c r="AA3847">
        <v>38833060</v>
      </c>
      <c r="AB3847">
        <v>1475227</v>
      </c>
      <c r="AC3847">
        <v>2754565</v>
      </c>
      <c r="AF3847">
        <v>97372536</v>
      </c>
      <c r="AG3847">
        <v>22281408</v>
      </c>
      <c r="AH3847">
        <v>7288511</v>
      </c>
      <c r="AI3847">
        <v>5623740</v>
      </c>
      <c r="AJ3847">
        <v>12912251</v>
      </c>
      <c r="AK3847">
        <v>4605501</v>
      </c>
      <c r="AL3847">
        <v>4859964</v>
      </c>
      <c r="AM3847">
        <v>97338864</v>
      </c>
      <c r="AN3847">
        <v>36489912</v>
      </c>
      <c r="AO3847">
        <v>7404714</v>
      </c>
      <c r="AP3847">
        <v>20570286</v>
      </c>
      <c r="AQ3847">
        <v>27108580</v>
      </c>
      <c r="AT3847">
        <v>308</v>
      </c>
      <c r="AU3847">
        <v>0.28699999999999998</v>
      </c>
      <c r="AW3847">
        <v>0.14943699999999999</v>
      </c>
      <c r="AX3847">
        <v>0.51336099999999996</v>
      </c>
      <c r="AY3847">
        <v>3.79747E-2</v>
      </c>
      <c r="AZ3847">
        <v>20739.5</v>
      </c>
    </row>
    <row r="3848" spans="1:52">
      <c r="A3848">
        <v>2000</v>
      </c>
      <c r="B3848">
        <v>227526</v>
      </c>
      <c r="C3848" t="s">
        <v>423</v>
      </c>
      <c r="D3848" t="s">
        <v>372</v>
      </c>
      <c r="E3848">
        <f t="shared" si="60"/>
        <v>0</v>
      </c>
      <c r="F3848">
        <f>IF(ISNA(VLOOKUP(B3848,criteria!$U$2:$U$174,1,0)),0,1)</f>
        <v>1</v>
      </c>
      <c r="G3848" t="s">
        <v>636</v>
      </c>
      <c r="H3848" t="s">
        <v>636</v>
      </c>
      <c r="N3848">
        <v>77446</v>
      </c>
      <c r="O3848" t="s">
        <v>275</v>
      </c>
      <c r="V3848">
        <v>17936672</v>
      </c>
      <c r="Y3848">
        <v>1766</v>
      </c>
      <c r="Z3848">
        <v>25276360</v>
      </c>
      <c r="AA3848">
        <v>42419776</v>
      </c>
      <c r="AB3848">
        <v>1667951</v>
      </c>
      <c r="AC3848">
        <v>2119923</v>
      </c>
      <c r="AF3848">
        <v>102914336</v>
      </c>
      <c r="AG3848">
        <v>25043504</v>
      </c>
      <c r="AH3848">
        <v>8107521</v>
      </c>
      <c r="AI3848">
        <v>5887424</v>
      </c>
      <c r="AJ3848">
        <v>13994945</v>
      </c>
      <c r="AK3848">
        <v>5500021</v>
      </c>
      <c r="AL3848">
        <v>5745253</v>
      </c>
      <c r="AM3848">
        <v>102038832</v>
      </c>
      <c r="AN3848">
        <v>40654360</v>
      </c>
      <c r="AO3848">
        <v>8024609</v>
      </c>
      <c r="AP3848">
        <v>27108580</v>
      </c>
      <c r="AQ3848">
        <v>24303332</v>
      </c>
      <c r="AT3848">
        <v>340</v>
      </c>
      <c r="AU3848">
        <v>0.30499999999999999</v>
      </c>
      <c r="AW3848">
        <v>0.14188999999999999</v>
      </c>
      <c r="AX3848">
        <v>0.52827599999999997</v>
      </c>
      <c r="AY3848">
        <v>3.9620700000000002E-2</v>
      </c>
      <c r="AZ3848">
        <v>22463</v>
      </c>
    </row>
    <row r="3849" spans="1:52">
      <c r="A3849">
        <v>2001</v>
      </c>
      <c r="B3849">
        <v>227526</v>
      </c>
      <c r="C3849" t="s">
        <v>423</v>
      </c>
      <c r="D3849" t="s">
        <v>372</v>
      </c>
      <c r="E3849">
        <f t="shared" si="60"/>
        <v>1</v>
      </c>
      <c r="F3849">
        <f>IF(ISNA(VLOOKUP(B3849,criteria!$U$2:$U$174,1,0)),0,1)</f>
        <v>1</v>
      </c>
      <c r="G3849">
        <v>0.96733551096593562</v>
      </c>
      <c r="H3849">
        <v>0.68933912204534487</v>
      </c>
      <c r="I3849">
        <v>2143</v>
      </c>
      <c r="J3849">
        <v>2073</v>
      </c>
      <c r="K3849">
        <v>1421</v>
      </c>
      <c r="L3849">
        <v>8</v>
      </c>
      <c r="M3849">
        <v>1429</v>
      </c>
      <c r="N3849">
        <v>77446</v>
      </c>
      <c r="O3849" t="s">
        <v>275</v>
      </c>
      <c r="V3849">
        <v>21160168</v>
      </c>
      <c r="W3849">
        <v>13907644</v>
      </c>
      <c r="Y3849">
        <v>461200</v>
      </c>
      <c r="Z3849">
        <v>27758160</v>
      </c>
      <c r="AA3849">
        <v>52543088</v>
      </c>
      <c r="AB3849">
        <v>736715</v>
      </c>
      <c r="AC3849">
        <v>7054016</v>
      </c>
      <c r="AD3849">
        <v>53754368</v>
      </c>
      <c r="AE3849">
        <v>53754368</v>
      </c>
      <c r="AF3849">
        <v>111742600</v>
      </c>
      <c r="AG3849">
        <v>31437560</v>
      </c>
      <c r="AH3849">
        <v>9725880</v>
      </c>
      <c r="AI3849">
        <v>7370122.5</v>
      </c>
      <c r="AJ3849">
        <v>17096002</v>
      </c>
      <c r="AK3849">
        <v>8359615</v>
      </c>
      <c r="AL3849">
        <v>7186097</v>
      </c>
      <c r="AM3849">
        <v>99871232</v>
      </c>
      <c r="AN3849">
        <v>45986132</v>
      </c>
      <c r="AO3849">
        <v>11219703</v>
      </c>
      <c r="AR3849">
        <v>111742600</v>
      </c>
      <c r="AS3849">
        <v>99871232</v>
      </c>
      <c r="AT3849">
        <v>392</v>
      </c>
      <c r="AU3849">
        <v>0.33600000000000002</v>
      </c>
      <c r="AW3849">
        <v>0.122707</v>
      </c>
      <c r="AX3849">
        <v>0.55218199999999995</v>
      </c>
      <c r="AY3849">
        <v>3.0360499999999999E-2</v>
      </c>
      <c r="AZ3849">
        <v>24118.5</v>
      </c>
    </row>
    <row r="3850" spans="1:52">
      <c r="A3850">
        <v>2002</v>
      </c>
      <c r="B3850">
        <v>227526</v>
      </c>
      <c r="C3850" t="s">
        <v>423</v>
      </c>
      <c r="D3850" t="s">
        <v>372</v>
      </c>
      <c r="E3850">
        <f t="shared" si="60"/>
        <v>1</v>
      </c>
      <c r="F3850">
        <f>IF(ISNA(VLOOKUP(B3850,criteria!$U$2:$U$174,1,0)),0,1)</f>
        <v>1</v>
      </c>
      <c r="G3850">
        <v>0.97742663656884876</v>
      </c>
      <c r="H3850">
        <v>1</v>
      </c>
      <c r="I3850">
        <v>2658</v>
      </c>
      <c r="J3850">
        <v>2598</v>
      </c>
      <c r="K3850">
        <v>2595</v>
      </c>
      <c r="L3850">
        <v>3</v>
      </c>
      <c r="M3850">
        <v>2598</v>
      </c>
      <c r="N3850">
        <v>77446</v>
      </c>
      <c r="O3850" t="s">
        <v>275</v>
      </c>
      <c r="V3850">
        <v>26426428</v>
      </c>
      <c r="W3850">
        <v>16061924</v>
      </c>
      <c r="Y3850">
        <v>456560</v>
      </c>
      <c r="Z3850">
        <v>28836226</v>
      </c>
      <c r="AA3850">
        <v>54321592</v>
      </c>
      <c r="AB3850">
        <v>593787</v>
      </c>
      <c r="AC3850">
        <v>4196540</v>
      </c>
      <c r="AD3850">
        <v>62782176</v>
      </c>
      <c r="AE3850">
        <v>49794860</v>
      </c>
      <c r="AF3850">
        <v>114463712</v>
      </c>
      <c r="AG3850">
        <v>35005936</v>
      </c>
      <c r="AH3850">
        <v>10088447</v>
      </c>
      <c r="AI3850">
        <v>7997703.5</v>
      </c>
      <c r="AJ3850">
        <v>18086150</v>
      </c>
      <c r="AK3850">
        <v>11777214</v>
      </c>
      <c r="AL3850">
        <v>7487377</v>
      </c>
      <c r="AM3850">
        <v>114213080</v>
      </c>
      <c r="AN3850">
        <v>50076896</v>
      </c>
      <c r="AO3850">
        <v>12783789</v>
      </c>
      <c r="AP3850">
        <v>23071918</v>
      </c>
      <c r="AQ3850">
        <v>27101564</v>
      </c>
      <c r="AR3850">
        <v>114463712</v>
      </c>
      <c r="AS3850">
        <v>114213080</v>
      </c>
      <c r="AT3850">
        <v>439</v>
      </c>
      <c r="AU3850">
        <v>0.371</v>
      </c>
      <c r="AV3850">
        <v>1996</v>
      </c>
      <c r="AW3850">
        <v>0.107122</v>
      </c>
      <c r="AX3850">
        <v>0.55044499999999996</v>
      </c>
      <c r="AY3850">
        <v>2.4629100000000001E-2</v>
      </c>
      <c r="AZ3850">
        <v>26051</v>
      </c>
    </row>
    <row r="3851" spans="1:52">
      <c r="A3851">
        <v>2003</v>
      </c>
      <c r="B3851">
        <v>227526</v>
      </c>
      <c r="C3851" t="s">
        <v>423</v>
      </c>
      <c r="D3851" t="s">
        <v>372</v>
      </c>
      <c r="E3851">
        <f t="shared" si="60"/>
        <v>1</v>
      </c>
      <c r="F3851">
        <f>IF(ISNA(VLOOKUP(B3851,criteria!$U$2:$U$174,1,0)),0,1)</f>
        <v>1</v>
      </c>
      <c r="G3851">
        <v>0.97940007228044812</v>
      </c>
      <c r="H3851">
        <v>0.61845018450184497</v>
      </c>
      <c r="I3851">
        <v>2767</v>
      </c>
      <c r="J3851">
        <v>2710</v>
      </c>
      <c r="K3851">
        <v>1676</v>
      </c>
      <c r="M3851">
        <v>1676</v>
      </c>
      <c r="N3851">
        <v>77446</v>
      </c>
      <c r="O3851" t="s">
        <v>275</v>
      </c>
      <c r="V3851">
        <v>29072760</v>
      </c>
      <c r="W3851">
        <v>19012468</v>
      </c>
      <c r="Z3851">
        <v>29203096</v>
      </c>
      <c r="AA3851">
        <v>55331296</v>
      </c>
      <c r="AB3851">
        <v>1165094</v>
      </c>
      <c r="AC3851">
        <v>4466428</v>
      </c>
      <c r="AD3851">
        <v>64166936</v>
      </c>
      <c r="AE3851">
        <v>41593380</v>
      </c>
      <c r="AF3851">
        <v>121024856</v>
      </c>
      <c r="AG3851">
        <v>36498308</v>
      </c>
      <c r="AH3851">
        <v>9740830</v>
      </c>
      <c r="AI3851">
        <v>7089799</v>
      </c>
      <c r="AJ3851">
        <v>16830628</v>
      </c>
      <c r="AK3851">
        <v>14407137</v>
      </c>
      <c r="AL3851">
        <v>8329972.5</v>
      </c>
      <c r="AM3851">
        <v>121024856</v>
      </c>
      <c r="AN3851">
        <v>52643076</v>
      </c>
      <c r="AO3851">
        <v>13879084</v>
      </c>
      <c r="AP3851">
        <v>27101564</v>
      </c>
      <c r="AQ3851">
        <v>33939088</v>
      </c>
      <c r="AR3851">
        <v>121024856</v>
      </c>
      <c r="AS3851">
        <v>121024856</v>
      </c>
      <c r="AT3851">
        <v>545</v>
      </c>
      <c r="AU3851">
        <v>0.45500000000000002</v>
      </c>
      <c r="AV3851">
        <v>6461</v>
      </c>
      <c r="AW3851">
        <v>0.10881</v>
      </c>
      <c r="AX3851">
        <v>0.545153</v>
      </c>
      <c r="AY3851">
        <v>3.03783E-2</v>
      </c>
      <c r="AZ3851">
        <v>27166</v>
      </c>
    </row>
    <row r="3852" spans="1:52">
      <c r="A3852">
        <v>2004</v>
      </c>
      <c r="B3852">
        <v>227526</v>
      </c>
      <c r="C3852" t="s">
        <v>423</v>
      </c>
      <c r="D3852" t="s">
        <v>372</v>
      </c>
      <c r="E3852">
        <f t="shared" si="60"/>
        <v>1</v>
      </c>
      <c r="F3852">
        <f>IF(ISNA(VLOOKUP(B3852,criteria!$U$2:$U$174,1,0)),0,1)</f>
        <v>1</v>
      </c>
      <c r="G3852">
        <v>0.60586787033237588</v>
      </c>
      <c r="H3852">
        <v>0.49746020995597695</v>
      </c>
      <c r="I3852">
        <v>4874</v>
      </c>
      <c r="J3852">
        <v>2953</v>
      </c>
      <c r="K3852">
        <v>1464</v>
      </c>
      <c r="L3852">
        <v>5</v>
      </c>
      <c r="M3852">
        <v>1469</v>
      </c>
      <c r="N3852">
        <v>77446</v>
      </c>
      <c r="O3852" t="s">
        <v>275</v>
      </c>
      <c r="P3852" t="s">
        <v>50</v>
      </c>
      <c r="V3852">
        <v>35759520</v>
      </c>
      <c r="W3852">
        <v>24298952</v>
      </c>
      <c r="Y3852">
        <v>466794</v>
      </c>
      <c r="Z3852">
        <v>31549910</v>
      </c>
      <c r="AA3852">
        <v>55505092</v>
      </c>
      <c r="AB3852">
        <v>328364</v>
      </c>
      <c r="AC3852">
        <v>31301802</v>
      </c>
      <c r="AD3852">
        <v>73992264</v>
      </c>
      <c r="AE3852">
        <v>47867724</v>
      </c>
      <c r="AF3852">
        <v>154889488</v>
      </c>
      <c r="AG3852">
        <v>37235452</v>
      </c>
      <c r="AH3852">
        <v>10544652</v>
      </c>
      <c r="AI3852">
        <v>8931131</v>
      </c>
      <c r="AJ3852">
        <v>19475784</v>
      </c>
      <c r="AK3852">
        <v>16205558</v>
      </c>
      <c r="AL3852">
        <v>8971336</v>
      </c>
      <c r="AM3852">
        <v>134845360</v>
      </c>
      <c r="AN3852">
        <v>57009928</v>
      </c>
      <c r="AO3852">
        <v>11911609</v>
      </c>
      <c r="AP3852">
        <v>33939088</v>
      </c>
      <c r="AQ3852">
        <v>40438384</v>
      </c>
      <c r="AR3852">
        <v>154889488</v>
      </c>
      <c r="AS3852">
        <v>134845360</v>
      </c>
      <c r="AT3852">
        <v>303</v>
      </c>
      <c r="AU3852">
        <v>0.313</v>
      </c>
      <c r="AW3852">
        <v>0.11416</v>
      </c>
      <c r="AX3852">
        <v>0.54750200000000004</v>
      </c>
      <c r="AY3852">
        <v>3.4170300000000001E-2</v>
      </c>
      <c r="AZ3852">
        <v>27063</v>
      </c>
    </row>
    <row r="3853" spans="1:52">
      <c r="A3853">
        <v>2005</v>
      </c>
      <c r="B3853">
        <v>227526</v>
      </c>
      <c r="C3853" t="s">
        <v>382</v>
      </c>
      <c r="D3853" t="s">
        <v>372</v>
      </c>
      <c r="E3853">
        <f t="shared" si="60"/>
        <v>1</v>
      </c>
      <c r="F3853">
        <f>IF(ISNA(VLOOKUP(B3853,criteria!$U$2:$U$174,1,0)),0,1)</f>
        <v>1</v>
      </c>
      <c r="G3853">
        <v>0.98002140563681772</v>
      </c>
      <c r="H3853">
        <v>0.53804149981798322</v>
      </c>
      <c r="I3853">
        <v>2803</v>
      </c>
      <c r="J3853">
        <v>2747</v>
      </c>
      <c r="K3853">
        <v>1473</v>
      </c>
      <c r="L3853">
        <v>5</v>
      </c>
      <c r="M3853">
        <v>1478</v>
      </c>
      <c r="N3853">
        <v>77446</v>
      </c>
      <c r="O3853" t="s">
        <v>275</v>
      </c>
      <c r="P3853" t="s">
        <v>50</v>
      </c>
      <c r="Q3853" t="s">
        <v>52</v>
      </c>
      <c r="V3853">
        <v>39286416</v>
      </c>
      <c r="W3853">
        <v>26334380</v>
      </c>
      <c r="Y3853">
        <v>604705</v>
      </c>
      <c r="Z3853">
        <v>35399512</v>
      </c>
      <c r="AA3853">
        <v>68448272</v>
      </c>
      <c r="AB3853">
        <v>4691479</v>
      </c>
      <c r="AC3853">
        <v>26319976</v>
      </c>
      <c r="AD3853">
        <v>80824704</v>
      </c>
      <c r="AE3853">
        <v>69607504</v>
      </c>
      <c r="AF3853">
        <v>173080384</v>
      </c>
      <c r="AG3853">
        <v>43846172</v>
      </c>
      <c r="AH3853">
        <v>10976557</v>
      </c>
      <c r="AI3853">
        <v>8129728.5</v>
      </c>
      <c r="AJ3853">
        <v>19106286</v>
      </c>
      <c r="AK3853">
        <v>14358208</v>
      </c>
      <c r="AL3853">
        <v>9166472</v>
      </c>
      <c r="AM3853">
        <v>151769792</v>
      </c>
      <c r="AN3853">
        <v>57369672</v>
      </c>
      <c r="AO3853">
        <v>14190131</v>
      </c>
      <c r="AP3853">
        <v>40438384</v>
      </c>
      <c r="AQ3853">
        <v>46066712</v>
      </c>
      <c r="AR3853">
        <v>173080384</v>
      </c>
      <c r="AS3853">
        <v>151769792</v>
      </c>
      <c r="AT3853">
        <v>463</v>
      </c>
      <c r="AU3853">
        <v>0.376</v>
      </c>
      <c r="AW3853">
        <v>0.12539600000000001</v>
      </c>
      <c r="AX3853">
        <v>0.56961700000000004</v>
      </c>
      <c r="AY3853">
        <v>3.60334E-2</v>
      </c>
      <c r="AZ3853">
        <v>27054</v>
      </c>
    </row>
    <row r="3854" spans="1:52">
      <c r="A3854">
        <v>2006</v>
      </c>
      <c r="B3854">
        <v>227526</v>
      </c>
      <c r="C3854" t="s">
        <v>382</v>
      </c>
      <c r="D3854" t="s">
        <v>372</v>
      </c>
      <c r="E3854">
        <f t="shared" si="60"/>
        <v>1</v>
      </c>
      <c r="F3854">
        <f>IF(ISNA(VLOOKUP(B3854,criteria!$U$2:$U$174,1,0)),0,1)</f>
        <v>1</v>
      </c>
      <c r="G3854">
        <v>0.87639850825785826</v>
      </c>
      <c r="H3854">
        <v>0.66930091185410334</v>
      </c>
      <c r="I3854">
        <v>1877</v>
      </c>
      <c r="J3854">
        <v>1645</v>
      </c>
      <c r="K3854">
        <v>1094</v>
      </c>
      <c r="L3854">
        <v>7</v>
      </c>
      <c r="M3854">
        <v>1101</v>
      </c>
      <c r="N3854">
        <v>77446</v>
      </c>
      <c r="O3854" t="s">
        <v>275</v>
      </c>
      <c r="P3854" t="s">
        <v>50</v>
      </c>
      <c r="Q3854" t="s">
        <v>52</v>
      </c>
      <c r="V3854">
        <v>45431196</v>
      </c>
      <c r="W3854">
        <v>31987280</v>
      </c>
      <c r="Y3854">
        <v>939080</v>
      </c>
      <c r="Z3854">
        <v>33480506</v>
      </c>
      <c r="AA3854">
        <v>67229440</v>
      </c>
      <c r="AB3854">
        <v>214314</v>
      </c>
      <c r="AC3854">
        <v>122765568</v>
      </c>
      <c r="AD3854">
        <v>85782776</v>
      </c>
      <c r="AE3854">
        <v>68200848</v>
      </c>
      <c r="AF3854">
        <v>270536448</v>
      </c>
      <c r="AG3854">
        <v>42566296</v>
      </c>
      <c r="AH3854">
        <v>9590492</v>
      </c>
      <c r="AI3854">
        <v>7622866</v>
      </c>
      <c r="AJ3854">
        <v>17213358</v>
      </c>
      <c r="AK3854">
        <v>16374458</v>
      </c>
      <c r="AL3854">
        <v>10129808</v>
      </c>
      <c r="AM3854">
        <v>153728592</v>
      </c>
      <c r="AN3854">
        <v>58480432</v>
      </c>
      <c r="AO3854">
        <v>13348527</v>
      </c>
      <c r="AP3854">
        <v>46066712</v>
      </c>
      <c r="AQ3854">
        <v>55677704</v>
      </c>
      <c r="AR3854">
        <v>270536448</v>
      </c>
      <c r="AS3854">
        <v>153728592</v>
      </c>
      <c r="AT3854">
        <v>520</v>
      </c>
      <c r="AU3854">
        <v>0.377</v>
      </c>
      <c r="AV3854">
        <v>6342</v>
      </c>
      <c r="AW3854">
        <v>0.14886099999999999</v>
      </c>
      <c r="AX3854">
        <v>0.58967000000000003</v>
      </c>
      <c r="AY3854">
        <v>4.4273300000000002E-2</v>
      </c>
      <c r="AZ3854">
        <v>27275</v>
      </c>
    </row>
    <row r="3855" spans="1:52">
      <c r="A3855">
        <v>2007</v>
      </c>
      <c r="B3855">
        <v>227526</v>
      </c>
      <c r="C3855" t="s">
        <v>382</v>
      </c>
      <c r="D3855" t="s">
        <v>372</v>
      </c>
      <c r="E3855">
        <f t="shared" si="60"/>
        <v>1</v>
      </c>
      <c r="F3855">
        <f>IF(ISNA(VLOOKUP(B3855,criteria!$U$2:$U$174,1,0)),0,1)</f>
        <v>1</v>
      </c>
      <c r="G3855">
        <v>0.51801601423487542</v>
      </c>
      <c r="H3855">
        <v>0.5285530270502361</v>
      </c>
      <c r="I3855">
        <v>4496</v>
      </c>
      <c r="J3855">
        <v>2329</v>
      </c>
      <c r="K3855">
        <v>1230</v>
      </c>
      <c r="L3855">
        <v>1</v>
      </c>
      <c r="M3855">
        <v>1231</v>
      </c>
      <c r="N3855">
        <v>77446</v>
      </c>
      <c r="O3855" t="s">
        <v>275</v>
      </c>
      <c r="P3855" t="s">
        <v>50</v>
      </c>
      <c r="Q3855" t="s">
        <v>52</v>
      </c>
      <c r="V3855">
        <v>49758024</v>
      </c>
      <c r="W3855">
        <v>35477080</v>
      </c>
      <c r="Y3855">
        <v>659648</v>
      </c>
      <c r="Z3855">
        <v>32087122</v>
      </c>
      <c r="AA3855">
        <v>71896472</v>
      </c>
      <c r="AB3855">
        <v>964276</v>
      </c>
      <c r="AC3855">
        <v>17671022</v>
      </c>
      <c r="AD3855">
        <v>70917056</v>
      </c>
      <c r="AE3855">
        <v>88129488</v>
      </c>
      <c r="AF3855">
        <v>172839792</v>
      </c>
      <c r="AG3855">
        <v>49061312</v>
      </c>
      <c r="AH3855">
        <v>9691614</v>
      </c>
      <c r="AI3855">
        <v>8367587</v>
      </c>
      <c r="AJ3855">
        <v>18059200</v>
      </c>
      <c r="AK3855">
        <v>15845630</v>
      </c>
      <c r="AL3855">
        <v>11104030</v>
      </c>
      <c r="AM3855">
        <v>172439696</v>
      </c>
      <c r="AN3855">
        <v>60686256</v>
      </c>
      <c r="AO3855">
        <v>21293192</v>
      </c>
      <c r="AP3855">
        <v>55677704</v>
      </c>
      <c r="AQ3855">
        <v>52037532</v>
      </c>
      <c r="AR3855">
        <v>172839792</v>
      </c>
      <c r="AS3855">
        <v>172439696</v>
      </c>
      <c r="AT3855">
        <v>527</v>
      </c>
      <c r="AU3855">
        <v>0.36799999999999999</v>
      </c>
      <c r="AV3855">
        <v>6477</v>
      </c>
      <c r="AW3855">
        <v>0.15138399999999999</v>
      </c>
      <c r="AX3855">
        <v>0.58016100000000004</v>
      </c>
      <c r="AY3855">
        <v>4.5847800000000001E-2</v>
      </c>
      <c r="AZ3855">
        <v>27166</v>
      </c>
    </row>
    <row r="3856" spans="1:52">
      <c r="A3856">
        <v>2008</v>
      </c>
      <c r="B3856">
        <v>227526</v>
      </c>
      <c r="C3856" t="s">
        <v>382</v>
      </c>
      <c r="D3856" t="s">
        <v>372</v>
      </c>
      <c r="E3856">
        <f t="shared" si="60"/>
        <v>1</v>
      </c>
      <c r="F3856">
        <f>IF(ISNA(VLOOKUP(B3856,criteria!$U$2:$U$174,1,0)),0,1)</f>
        <v>1</v>
      </c>
      <c r="G3856">
        <v>0.4043058145448381</v>
      </c>
      <c r="H3856">
        <v>0.55429769392033545</v>
      </c>
      <c r="I3856">
        <v>5899</v>
      </c>
      <c r="J3856">
        <v>2385</v>
      </c>
      <c r="K3856">
        <v>1320</v>
      </c>
      <c r="L3856">
        <v>2</v>
      </c>
      <c r="M3856">
        <v>1322</v>
      </c>
      <c r="N3856">
        <v>77446</v>
      </c>
      <c r="O3856" t="s">
        <v>275</v>
      </c>
      <c r="P3856" t="s">
        <v>50</v>
      </c>
      <c r="Q3856" t="s">
        <v>52</v>
      </c>
      <c r="V3856">
        <v>51660640</v>
      </c>
      <c r="W3856">
        <v>32660956</v>
      </c>
      <c r="Y3856">
        <v>594808</v>
      </c>
      <c r="Z3856">
        <v>37554712</v>
      </c>
      <c r="AA3856">
        <v>68695096</v>
      </c>
      <c r="AB3856">
        <v>720138</v>
      </c>
      <c r="AC3856">
        <v>18737608</v>
      </c>
      <c r="AD3856">
        <v>69706984</v>
      </c>
      <c r="AE3856">
        <v>80171744</v>
      </c>
      <c r="AF3856">
        <v>164810768</v>
      </c>
      <c r="AG3856">
        <v>50883604</v>
      </c>
      <c r="AH3856">
        <v>10263719</v>
      </c>
      <c r="AI3856">
        <v>9259032</v>
      </c>
      <c r="AJ3856">
        <v>19522752</v>
      </c>
      <c r="AK3856">
        <v>17628284</v>
      </c>
      <c r="AL3856">
        <v>11022345</v>
      </c>
      <c r="AM3856">
        <v>180428256</v>
      </c>
      <c r="AN3856">
        <v>62765280</v>
      </c>
      <c r="AO3856">
        <v>18887540</v>
      </c>
      <c r="AP3856">
        <v>52037532</v>
      </c>
      <c r="AQ3856">
        <v>45849328</v>
      </c>
      <c r="AR3856">
        <v>164810768</v>
      </c>
      <c r="AS3856">
        <v>180428256</v>
      </c>
      <c r="AT3856">
        <v>500</v>
      </c>
      <c r="AU3856">
        <v>0.32200000000000001</v>
      </c>
      <c r="AV3856">
        <v>6610</v>
      </c>
      <c r="AW3856">
        <v>0.15154799999999999</v>
      </c>
      <c r="AX3856">
        <v>0.58564000000000005</v>
      </c>
      <c r="AY3856">
        <v>3.9188800000000003E-2</v>
      </c>
      <c r="AZ3856">
        <v>27761</v>
      </c>
    </row>
    <row r="3857" spans="1:52">
      <c r="A3857">
        <v>2009</v>
      </c>
      <c r="B3857">
        <v>227526</v>
      </c>
      <c r="C3857" t="s">
        <v>382</v>
      </c>
      <c r="D3857" t="s">
        <v>372</v>
      </c>
      <c r="E3857">
        <f t="shared" si="60"/>
        <v>1</v>
      </c>
      <c r="F3857">
        <f>IF(ISNA(VLOOKUP(B3857,criteria!$U$2:$U$174,1,0)),0,1)</f>
        <v>1</v>
      </c>
      <c r="G3857">
        <v>0.4082943143812709</v>
      </c>
      <c r="H3857">
        <v>0.53735255570117957</v>
      </c>
      <c r="I3857">
        <v>7475</v>
      </c>
      <c r="J3857">
        <v>3052</v>
      </c>
      <c r="K3857">
        <v>1636</v>
      </c>
      <c r="L3857">
        <v>4</v>
      </c>
      <c r="M3857">
        <v>1640</v>
      </c>
      <c r="N3857">
        <v>77446</v>
      </c>
      <c r="O3857" t="s">
        <v>275</v>
      </c>
      <c r="P3857" t="s">
        <v>50</v>
      </c>
      <c r="Q3857" t="s">
        <v>52</v>
      </c>
      <c r="R3857">
        <v>-95.991100000000003</v>
      </c>
      <c r="S3857">
        <v>30.092600000000001</v>
      </c>
      <c r="V3857">
        <v>57295476</v>
      </c>
      <c r="W3857">
        <v>35908144</v>
      </c>
      <c r="Y3857">
        <v>809318</v>
      </c>
      <c r="Z3857">
        <v>42584652</v>
      </c>
      <c r="AA3857">
        <v>68583688</v>
      </c>
      <c r="AB3857">
        <v>1131210</v>
      </c>
      <c r="AC3857">
        <v>25530680</v>
      </c>
      <c r="AD3857">
        <v>73907968</v>
      </c>
      <c r="AE3857">
        <v>98310600</v>
      </c>
      <c r="AF3857">
        <v>192033680</v>
      </c>
      <c r="AG3857">
        <v>53982052</v>
      </c>
      <c r="AH3857">
        <v>10920477</v>
      </c>
      <c r="AI3857">
        <v>10037880</v>
      </c>
      <c r="AJ3857">
        <v>20958356</v>
      </c>
      <c r="AK3857">
        <v>18909648</v>
      </c>
      <c r="AL3857">
        <v>11801099</v>
      </c>
      <c r="AM3857">
        <v>186491248</v>
      </c>
      <c r="AN3857">
        <v>64431428</v>
      </c>
      <c r="AO3857">
        <v>21790236</v>
      </c>
      <c r="AP3857">
        <v>45849328</v>
      </c>
      <c r="AQ3857">
        <v>47419436</v>
      </c>
      <c r="AR3857">
        <v>192033680</v>
      </c>
      <c r="AS3857">
        <v>186491248</v>
      </c>
      <c r="AT3857">
        <v>498</v>
      </c>
      <c r="AU3857">
        <v>0.317</v>
      </c>
      <c r="AV3857">
        <v>6800</v>
      </c>
      <c r="AW3857">
        <v>0.15573100000000001</v>
      </c>
      <c r="AX3857">
        <v>0.59075800000000001</v>
      </c>
      <c r="AY3857">
        <v>3.9315799999999998E-2</v>
      </c>
      <c r="AZ3857">
        <v>28369</v>
      </c>
    </row>
    <row r="3858" spans="1:52">
      <c r="A3858">
        <v>2010</v>
      </c>
      <c r="B3858">
        <v>227526</v>
      </c>
      <c r="C3858" t="s">
        <v>382</v>
      </c>
      <c r="D3858" t="s">
        <v>372</v>
      </c>
      <c r="E3858">
        <f t="shared" si="60"/>
        <v>1</v>
      </c>
      <c r="F3858">
        <f>IF(ISNA(VLOOKUP(B3858,criteria!$U$2:$U$174,1,0)),0,1)</f>
        <v>1</v>
      </c>
      <c r="G3858">
        <v>0.41571050308914387</v>
      </c>
      <c r="H3858">
        <v>0.52411282984531393</v>
      </c>
      <c r="I3858">
        <v>7931</v>
      </c>
      <c r="J3858">
        <v>3297</v>
      </c>
      <c r="K3858">
        <v>1725</v>
      </c>
      <c r="L3858">
        <v>3</v>
      </c>
      <c r="M3858">
        <v>1728</v>
      </c>
      <c r="N3858">
        <v>77446</v>
      </c>
      <c r="O3858" t="s">
        <v>275</v>
      </c>
      <c r="P3858" t="s">
        <v>50</v>
      </c>
      <c r="Q3858" t="s">
        <v>52</v>
      </c>
      <c r="R3858">
        <v>-95.991100000000003</v>
      </c>
      <c r="S3858">
        <v>30.092600000000001</v>
      </c>
      <c r="V3858">
        <v>59449356</v>
      </c>
      <c r="W3858">
        <v>35395796</v>
      </c>
      <c r="Y3858">
        <v>585716</v>
      </c>
      <c r="Z3858">
        <v>47730304</v>
      </c>
      <c r="AA3858">
        <v>68749576</v>
      </c>
      <c r="AB3858">
        <v>1070287</v>
      </c>
      <c r="AC3858">
        <v>21219380</v>
      </c>
      <c r="AD3858">
        <v>74490544</v>
      </c>
      <c r="AE3858">
        <v>105065816</v>
      </c>
      <c r="AF3858">
        <v>196784752</v>
      </c>
      <c r="AG3858">
        <v>47290424</v>
      </c>
      <c r="AH3858">
        <v>11768593</v>
      </c>
      <c r="AI3858">
        <v>9934129</v>
      </c>
      <c r="AJ3858">
        <v>21702722</v>
      </c>
      <c r="AK3858">
        <v>22096494</v>
      </c>
      <c r="AL3858">
        <v>10735305</v>
      </c>
      <c r="AM3858">
        <v>180525488</v>
      </c>
      <c r="AN3858">
        <v>65155564</v>
      </c>
      <c r="AO3858">
        <v>14665025</v>
      </c>
      <c r="AP3858">
        <v>47419436</v>
      </c>
      <c r="AQ3858">
        <v>54144180</v>
      </c>
      <c r="AR3858">
        <v>196784752</v>
      </c>
      <c r="AS3858">
        <v>180525488</v>
      </c>
      <c r="AT3858">
        <v>394</v>
      </c>
      <c r="AU3858">
        <v>0.34100000000000003</v>
      </c>
      <c r="AW3858">
        <v>0.15551999999999999</v>
      </c>
      <c r="AX3858">
        <v>0.593449</v>
      </c>
      <c r="AY3858">
        <v>3.6875900000000003E-2</v>
      </c>
      <c r="AZ3858">
        <v>27971</v>
      </c>
    </row>
    <row r="3859" spans="1:52">
      <c r="A3859">
        <v>2011</v>
      </c>
      <c r="B3859">
        <v>227526</v>
      </c>
      <c r="C3859" t="s">
        <v>382</v>
      </c>
      <c r="D3859" t="s">
        <v>372</v>
      </c>
      <c r="E3859">
        <f t="shared" si="60"/>
        <v>1</v>
      </c>
      <c r="F3859">
        <f>IF(ISNA(VLOOKUP(B3859,criteria!$U$2:$U$174,1,0)),0,1)</f>
        <v>1</v>
      </c>
      <c r="G3859">
        <v>0.39694900789417537</v>
      </c>
      <c r="H3859">
        <v>0.47997850040311746</v>
      </c>
      <c r="I3859">
        <v>9374</v>
      </c>
      <c r="J3859">
        <v>3721</v>
      </c>
      <c r="K3859">
        <v>1786</v>
      </c>
      <c r="L3859">
        <v>0</v>
      </c>
      <c r="M3859">
        <v>1786</v>
      </c>
      <c r="N3859">
        <v>77446</v>
      </c>
      <c r="O3859" t="s">
        <v>275</v>
      </c>
      <c r="P3859" t="s">
        <v>50</v>
      </c>
      <c r="Q3859" t="s">
        <v>52</v>
      </c>
      <c r="R3859">
        <v>-95.992099999999994</v>
      </c>
      <c r="S3859">
        <v>30.0946</v>
      </c>
      <c r="T3859">
        <v>0.187</v>
      </c>
      <c r="U3859">
        <v>2580</v>
      </c>
      <c r="V3859">
        <v>66144620</v>
      </c>
      <c r="W3859">
        <v>42521036</v>
      </c>
      <c r="Y3859">
        <v>308884</v>
      </c>
      <c r="Z3859">
        <v>45999960</v>
      </c>
      <c r="AA3859">
        <v>59375040</v>
      </c>
      <c r="AB3859">
        <v>1099474</v>
      </c>
      <c r="AC3859">
        <v>30906748</v>
      </c>
      <c r="AD3859">
        <v>80480328</v>
      </c>
      <c r="AE3859">
        <v>96841672</v>
      </c>
      <c r="AF3859">
        <v>198874000</v>
      </c>
      <c r="AG3859">
        <v>44135076</v>
      </c>
      <c r="AH3859">
        <v>11590656</v>
      </c>
      <c r="AI3859">
        <v>9760538</v>
      </c>
      <c r="AJ3859">
        <v>21351194</v>
      </c>
      <c r="AK3859">
        <v>22165020</v>
      </c>
      <c r="AL3859">
        <v>11685510</v>
      </c>
      <c r="AM3859">
        <v>178197792</v>
      </c>
      <c r="AN3859">
        <v>64346552</v>
      </c>
      <c r="AO3859">
        <v>15360249</v>
      </c>
      <c r="AP3859">
        <v>54144180</v>
      </c>
      <c r="AQ3859">
        <v>55432288</v>
      </c>
      <c r="AR3859">
        <v>198874000</v>
      </c>
      <c r="AS3859">
        <v>178197792</v>
      </c>
      <c r="AT3859">
        <v>445</v>
      </c>
      <c r="AU3859">
        <v>0.36099999999999999</v>
      </c>
      <c r="AW3859">
        <v>0.14766499999999999</v>
      </c>
      <c r="AX3859">
        <v>0.61217900000000003</v>
      </c>
      <c r="AY3859">
        <v>3.11355E-2</v>
      </c>
      <c r="AZ3859">
        <v>27214</v>
      </c>
    </row>
    <row r="3860" spans="1:52">
      <c r="A3860">
        <v>2012</v>
      </c>
      <c r="B3860">
        <v>227526</v>
      </c>
      <c r="C3860" t="s">
        <v>382</v>
      </c>
      <c r="D3860" t="s">
        <v>372</v>
      </c>
      <c r="E3860">
        <f t="shared" si="60"/>
        <v>1</v>
      </c>
      <c r="F3860">
        <f>IF(ISNA(VLOOKUP(B3860,criteria!$U$2:$U$174,1,0)),0,1)</f>
        <v>1</v>
      </c>
      <c r="G3860">
        <v>0.39182924473633379</v>
      </c>
      <c r="H3860">
        <v>0.40226768548188319</v>
      </c>
      <c r="I3860">
        <v>10354</v>
      </c>
      <c r="J3860">
        <v>4057</v>
      </c>
      <c r="K3860">
        <v>1630</v>
      </c>
      <c r="L3860">
        <v>2</v>
      </c>
      <c r="M3860">
        <v>1632</v>
      </c>
      <c r="N3860">
        <v>77446</v>
      </c>
      <c r="O3860" t="s">
        <v>275</v>
      </c>
      <c r="P3860" t="s">
        <v>50</v>
      </c>
      <c r="Q3860" t="s">
        <v>52</v>
      </c>
      <c r="R3860">
        <v>-95.992099999999994</v>
      </c>
      <c r="S3860">
        <v>30.0946</v>
      </c>
      <c r="T3860">
        <v>0.23499999999999999</v>
      </c>
      <c r="U3860">
        <v>2556</v>
      </c>
      <c r="V3860">
        <v>67559456</v>
      </c>
      <c r="W3860">
        <v>38614892</v>
      </c>
      <c r="Y3860">
        <v>535091</v>
      </c>
      <c r="Z3860">
        <v>44853176</v>
      </c>
      <c r="AA3860">
        <v>57419112</v>
      </c>
      <c r="AB3860">
        <v>1993678</v>
      </c>
      <c r="AC3860">
        <v>43738096</v>
      </c>
      <c r="AD3860">
        <v>76874240</v>
      </c>
      <c r="AE3860">
        <v>108120760</v>
      </c>
      <c r="AF3860">
        <v>206797392</v>
      </c>
      <c r="AG3860">
        <v>44080084</v>
      </c>
      <c r="AH3860">
        <v>11615114</v>
      </c>
      <c r="AI3860">
        <v>9453505</v>
      </c>
      <c r="AJ3860">
        <v>21068620</v>
      </c>
      <c r="AK3860">
        <v>27612752</v>
      </c>
      <c r="AL3860">
        <v>12759369</v>
      </c>
      <c r="AM3860">
        <v>182836160</v>
      </c>
      <c r="AN3860">
        <v>68007168</v>
      </c>
      <c r="AO3860">
        <v>15946693</v>
      </c>
      <c r="AP3860">
        <v>55432288</v>
      </c>
      <c r="AQ3860">
        <v>60242272</v>
      </c>
      <c r="AR3860">
        <v>206797392</v>
      </c>
      <c r="AS3860">
        <v>182836160</v>
      </c>
      <c r="AT3860">
        <v>508</v>
      </c>
      <c r="AU3860">
        <v>0.36499999999999999</v>
      </c>
      <c r="AW3860">
        <v>0.14740800000000001</v>
      </c>
      <c r="AX3860">
        <v>0.61222100000000002</v>
      </c>
      <c r="AY3860">
        <v>3.6614399999999998E-2</v>
      </c>
      <c r="AZ3860">
        <v>26974</v>
      </c>
    </row>
    <row r="3861" spans="1:52">
      <c r="A3861">
        <v>2013</v>
      </c>
      <c r="B3861">
        <v>227526</v>
      </c>
      <c r="C3861" t="s">
        <v>382</v>
      </c>
      <c r="D3861" t="s">
        <v>372</v>
      </c>
      <c r="E3861">
        <f t="shared" si="60"/>
        <v>1</v>
      </c>
      <c r="F3861">
        <f>IF(ISNA(VLOOKUP(B3861,criteria!$U$2:$U$174,1,0)),0,1)</f>
        <v>1</v>
      </c>
      <c r="G3861">
        <v>0.42318786638131572</v>
      </c>
      <c r="H3861">
        <v>0.32189973614775724</v>
      </c>
      <c r="I3861">
        <v>10747</v>
      </c>
      <c r="J3861">
        <v>4548</v>
      </c>
      <c r="K3861">
        <v>1462</v>
      </c>
      <c r="L3861">
        <v>2</v>
      </c>
      <c r="M3861">
        <v>1464</v>
      </c>
      <c r="N3861">
        <v>77446</v>
      </c>
      <c r="O3861" t="s">
        <v>275</v>
      </c>
      <c r="P3861" t="s">
        <v>50</v>
      </c>
      <c r="Q3861" t="s">
        <v>52</v>
      </c>
      <c r="R3861">
        <v>-95.992099999999994</v>
      </c>
      <c r="S3861">
        <v>30.0946</v>
      </c>
      <c r="T3861">
        <v>0.245</v>
      </c>
      <c r="U3861">
        <v>2843</v>
      </c>
      <c r="V3861">
        <v>70486832</v>
      </c>
      <c r="W3861">
        <v>39655260</v>
      </c>
      <c r="Y3861">
        <v>615207</v>
      </c>
      <c r="Z3861">
        <v>43376832</v>
      </c>
      <c r="AA3861">
        <v>58965300</v>
      </c>
      <c r="AB3861">
        <v>3834263</v>
      </c>
      <c r="AC3861">
        <v>42430512</v>
      </c>
      <c r="AD3861">
        <v>83134040</v>
      </c>
      <c r="AE3861">
        <v>111458528</v>
      </c>
      <c r="AF3861">
        <v>229217088</v>
      </c>
      <c r="AG3861">
        <v>49639776</v>
      </c>
      <c r="AH3861">
        <v>13397261</v>
      </c>
      <c r="AI3861">
        <v>10128037</v>
      </c>
      <c r="AJ3861">
        <v>23525298</v>
      </c>
      <c r="AK3861">
        <v>26265372</v>
      </c>
      <c r="AL3861">
        <v>13635479</v>
      </c>
      <c r="AM3861">
        <v>191074800</v>
      </c>
      <c r="AN3861">
        <v>69674640</v>
      </c>
      <c r="AO3861">
        <v>16682274</v>
      </c>
      <c r="AP3861">
        <v>60242272</v>
      </c>
      <c r="AQ3861">
        <v>71142360</v>
      </c>
      <c r="AR3861">
        <v>229217088</v>
      </c>
      <c r="AS3861">
        <v>191074800</v>
      </c>
      <c r="AT3861">
        <v>488</v>
      </c>
      <c r="AU3861">
        <v>0.378</v>
      </c>
      <c r="AW3861">
        <v>0.157328</v>
      </c>
      <c r="AX3861">
        <v>0.588696</v>
      </c>
      <c r="AY3861">
        <v>4.7222899999999998E-2</v>
      </c>
      <c r="AZ3861">
        <v>27597</v>
      </c>
    </row>
    <row r="3862" spans="1:52">
      <c r="A3862">
        <v>2014</v>
      </c>
      <c r="B3862">
        <v>227526</v>
      </c>
      <c r="C3862" t="s">
        <v>382</v>
      </c>
      <c r="D3862" t="s">
        <v>372</v>
      </c>
      <c r="E3862">
        <f t="shared" si="60"/>
        <v>1</v>
      </c>
      <c r="F3862">
        <f>IF(ISNA(VLOOKUP(B3862,criteria!$U$2:$U$174,1,0)),0,1)</f>
        <v>1</v>
      </c>
      <c r="G3862">
        <v>0.39126903553299491</v>
      </c>
      <c r="H3862">
        <v>0.37675142708873899</v>
      </c>
      <c r="I3862">
        <v>9850</v>
      </c>
      <c r="J3862">
        <v>3854</v>
      </c>
      <c r="K3862">
        <v>1336</v>
      </c>
      <c r="L3862">
        <v>116</v>
      </c>
      <c r="M3862">
        <v>1452</v>
      </c>
      <c r="N3862">
        <v>77446</v>
      </c>
      <c r="O3862" t="s">
        <v>275</v>
      </c>
      <c r="P3862" t="s">
        <v>50</v>
      </c>
      <c r="Q3862" t="s">
        <v>52</v>
      </c>
      <c r="R3862">
        <v>-95.992099999999994</v>
      </c>
      <c r="S3862">
        <v>30.0946</v>
      </c>
      <c r="T3862">
        <v>0.19700000000000001</v>
      </c>
      <c r="U3862">
        <v>2916</v>
      </c>
      <c r="V3862">
        <v>78778920</v>
      </c>
      <c r="W3862">
        <v>45103696</v>
      </c>
      <c r="Y3862">
        <v>645058</v>
      </c>
      <c r="Z3862">
        <v>43651408</v>
      </c>
      <c r="AA3862">
        <v>62357896</v>
      </c>
      <c r="AB3862">
        <v>3004827</v>
      </c>
      <c r="AC3862">
        <v>77672160</v>
      </c>
      <c r="AD3862">
        <v>88027928</v>
      </c>
      <c r="AE3862">
        <v>85806304</v>
      </c>
      <c r="AF3862">
        <v>241613856</v>
      </c>
      <c r="AG3862">
        <v>53800720</v>
      </c>
      <c r="AH3862">
        <v>14642326</v>
      </c>
      <c r="AI3862">
        <v>10259696</v>
      </c>
      <c r="AJ3862">
        <v>24902022</v>
      </c>
      <c r="AK3862">
        <v>25838842</v>
      </c>
      <c r="AL3862">
        <v>14395338</v>
      </c>
      <c r="AM3862">
        <v>212815232</v>
      </c>
      <c r="AN3862">
        <v>71712840</v>
      </c>
      <c r="AO3862">
        <v>18878354</v>
      </c>
      <c r="AP3862">
        <v>71142360</v>
      </c>
      <c r="AQ3862">
        <v>70295576</v>
      </c>
      <c r="AR3862">
        <v>241613856</v>
      </c>
      <c r="AS3862">
        <v>212815232</v>
      </c>
      <c r="AT3862">
        <v>558</v>
      </c>
      <c r="AU3862">
        <v>0.34100000000000003</v>
      </c>
      <c r="AW3862">
        <v>0.16514400000000001</v>
      </c>
      <c r="AX3862">
        <v>0.59038500000000005</v>
      </c>
      <c r="AY3862">
        <v>4.6634599999999998E-2</v>
      </c>
      <c r="AZ3862">
        <v>27539</v>
      </c>
    </row>
    <row r="3863" spans="1:52">
      <c r="A3863">
        <v>2015</v>
      </c>
      <c r="B3863">
        <v>227526</v>
      </c>
      <c r="C3863" t="s">
        <v>382</v>
      </c>
      <c r="D3863" t="s">
        <v>372</v>
      </c>
      <c r="E3863">
        <f t="shared" si="60"/>
        <v>1</v>
      </c>
      <c r="F3863">
        <f>IF(ISNA(VLOOKUP(B3863,criteria!$U$2:$U$174,1,0)),0,1)</f>
        <v>1</v>
      </c>
      <c r="G3863">
        <v>0.85948292875468724</v>
      </c>
      <c r="H3863">
        <v>0.37359357060849596</v>
      </c>
      <c r="I3863">
        <v>5067</v>
      </c>
      <c r="J3863">
        <v>4355</v>
      </c>
      <c r="K3863">
        <v>1608</v>
      </c>
      <c r="L3863">
        <v>19</v>
      </c>
      <c r="M3863">
        <v>1627</v>
      </c>
      <c r="N3863">
        <v>77446</v>
      </c>
      <c r="O3863" t="s">
        <v>275</v>
      </c>
      <c r="P3863" t="s">
        <v>50</v>
      </c>
      <c r="Q3863" t="s">
        <v>52</v>
      </c>
      <c r="R3863">
        <v>-95.992099999999994</v>
      </c>
      <c r="S3863">
        <v>30.0946</v>
      </c>
      <c r="T3863">
        <v>0.153</v>
      </c>
      <c r="U3863">
        <v>2921</v>
      </c>
      <c r="V3863">
        <v>79641256</v>
      </c>
      <c r="W3863">
        <v>41608640</v>
      </c>
      <c r="Y3863">
        <v>509177</v>
      </c>
      <c r="Z3863">
        <v>48228080</v>
      </c>
      <c r="AA3863">
        <v>68203000</v>
      </c>
      <c r="AB3863">
        <v>2467171</v>
      </c>
      <c r="AC3863">
        <v>78413712</v>
      </c>
      <c r="AD3863">
        <v>88091272</v>
      </c>
      <c r="AE3863">
        <v>100530320</v>
      </c>
      <c r="AF3863">
        <v>261704352</v>
      </c>
      <c r="AG3863">
        <v>56557932</v>
      </c>
      <c r="AH3863">
        <v>15788666</v>
      </c>
      <c r="AI3863">
        <v>11447088</v>
      </c>
      <c r="AJ3863">
        <v>27235754</v>
      </c>
      <c r="AK3863">
        <v>25504318</v>
      </c>
      <c r="AL3863">
        <v>16876876</v>
      </c>
      <c r="AM3863">
        <v>215577328</v>
      </c>
      <c r="AN3863">
        <v>75204640</v>
      </c>
      <c r="AO3863">
        <v>20065852</v>
      </c>
      <c r="AP3863">
        <v>70295576</v>
      </c>
      <c r="AQ3863">
        <v>71156576</v>
      </c>
      <c r="AR3863">
        <v>261704352</v>
      </c>
      <c r="AS3863">
        <v>215577328</v>
      </c>
      <c r="AT3863">
        <v>545</v>
      </c>
      <c r="AU3863">
        <v>0.315</v>
      </c>
      <c r="AW3863">
        <v>0.14994099999999999</v>
      </c>
      <c r="AX3863">
        <v>0.60211499999999996</v>
      </c>
      <c r="AY3863">
        <v>4.0658E-2</v>
      </c>
      <c r="AZ3863">
        <v>28401</v>
      </c>
    </row>
    <row r="3864" spans="1:52">
      <c r="A3864">
        <v>2016</v>
      </c>
      <c r="B3864">
        <v>227526</v>
      </c>
      <c r="C3864" t="s">
        <v>382</v>
      </c>
      <c r="D3864" t="s">
        <v>372</v>
      </c>
      <c r="E3864">
        <f t="shared" si="60"/>
        <v>1</v>
      </c>
      <c r="F3864">
        <f>IF(ISNA(VLOOKUP(B3864,criteria!$U$2:$U$174,1,0)),0,1)</f>
        <v>1</v>
      </c>
      <c r="G3864">
        <v>0.8547703180212014</v>
      </c>
      <c r="H3864">
        <v>0.39189747829681687</v>
      </c>
      <c r="I3864">
        <v>5660</v>
      </c>
      <c r="J3864">
        <v>4838</v>
      </c>
      <c r="K3864">
        <v>1892</v>
      </c>
      <c r="L3864">
        <v>4</v>
      </c>
      <c r="M3864">
        <v>1896</v>
      </c>
      <c r="N3864">
        <v>77446</v>
      </c>
      <c r="O3864" t="s">
        <v>275</v>
      </c>
      <c r="P3864" t="s">
        <v>50</v>
      </c>
      <c r="Q3864" t="s">
        <v>52</v>
      </c>
      <c r="R3864">
        <v>-95.989500000000007</v>
      </c>
      <c r="S3864">
        <v>30.092400000000001</v>
      </c>
      <c r="T3864">
        <v>0.115</v>
      </c>
      <c r="U3864">
        <v>2817</v>
      </c>
      <c r="V3864">
        <v>85932912</v>
      </c>
      <c r="W3864">
        <v>40237880</v>
      </c>
      <c r="Y3864">
        <v>517178</v>
      </c>
      <c r="Z3864">
        <v>47354448</v>
      </c>
      <c r="AA3864">
        <v>69569080</v>
      </c>
      <c r="AB3864">
        <v>2223815</v>
      </c>
      <c r="AC3864">
        <v>99016144</v>
      </c>
      <c r="AD3864">
        <v>91310840</v>
      </c>
      <c r="AE3864">
        <v>111834808</v>
      </c>
      <c r="AF3864">
        <v>295260000</v>
      </c>
      <c r="AG3864">
        <v>61197548</v>
      </c>
      <c r="AH3864">
        <v>18185828</v>
      </c>
      <c r="AI3864">
        <v>10661062</v>
      </c>
      <c r="AJ3864">
        <v>28846890</v>
      </c>
      <c r="AK3864">
        <v>26252908</v>
      </c>
      <c r="AL3864">
        <v>20153496</v>
      </c>
      <c r="AM3864">
        <v>231081280</v>
      </c>
      <c r="AN3864">
        <v>79367912</v>
      </c>
      <c r="AO3864">
        <v>22020356</v>
      </c>
      <c r="AP3864">
        <v>71156576</v>
      </c>
      <c r="AQ3864">
        <v>76611712</v>
      </c>
      <c r="AR3864">
        <v>295260000</v>
      </c>
      <c r="AS3864">
        <v>231081280</v>
      </c>
      <c r="AT3864">
        <v>582</v>
      </c>
      <c r="AU3864">
        <v>0.34799999999999998</v>
      </c>
      <c r="AW3864">
        <v>0.125726</v>
      </c>
      <c r="AX3864">
        <v>0.61004000000000003</v>
      </c>
      <c r="AY3864">
        <v>3.3232600000000001E-2</v>
      </c>
      <c r="AZ3864">
        <v>28812</v>
      </c>
    </row>
    <row r="3865" spans="1:52">
      <c r="A3865">
        <v>2017</v>
      </c>
      <c r="B3865">
        <v>227526</v>
      </c>
      <c r="C3865" t="s">
        <v>382</v>
      </c>
      <c r="D3865" t="s">
        <v>372</v>
      </c>
      <c r="E3865">
        <f t="shared" si="60"/>
        <v>1</v>
      </c>
      <c r="F3865">
        <f>IF(ISNA(VLOOKUP(B3865,criteria!$U$2:$U$174,1,0)),0,1)</f>
        <v>1</v>
      </c>
      <c r="G3865">
        <v>0.78931796947991284</v>
      </c>
      <c r="H3865">
        <v>0.40540540540540543</v>
      </c>
      <c r="I3865">
        <v>6422</v>
      </c>
      <c r="J3865">
        <v>5069</v>
      </c>
      <c r="K3865">
        <v>2047</v>
      </c>
      <c r="L3865">
        <v>8</v>
      </c>
      <c r="M3865">
        <v>2055</v>
      </c>
      <c r="N3865">
        <v>77446</v>
      </c>
      <c r="O3865" t="s">
        <v>275</v>
      </c>
      <c r="P3865" t="s">
        <v>50</v>
      </c>
      <c r="Q3865" t="s">
        <v>52</v>
      </c>
      <c r="R3865">
        <v>-95.989500000000007</v>
      </c>
      <c r="S3865">
        <v>30.092400000000001</v>
      </c>
      <c r="T3865">
        <v>0.124</v>
      </c>
      <c r="U3865">
        <v>2854</v>
      </c>
      <c r="V3865">
        <v>90661536</v>
      </c>
      <c r="W3865">
        <v>46337984</v>
      </c>
      <c r="Y3865">
        <v>964374</v>
      </c>
      <c r="Z3865">
        <v>53126768</v>
      </c>
      <c r="AA3865">
        <v>70026296</v>
      </c>
      <c r="AB3865">
        <v>1795812</v>
      </c>
      <c r="AC3865">
        <v>88726176</v>
      </c>
      <c r="AD3865">
        <v>98772040</v>
      </c>
      <c r="AE3865">
        <v>135902576</v>
      </c>
      <c r="AF3865">
        <v>289999456</v>
      </c>
      <c r="AG3865">
        <v>64091416</v>
      </c>
      <c r="AH3865">
        <v>22823772</v>
      </c>
      <c r="AI3865">
        <v>10979017</v>
      </c>
      <c r="AJ3865">
        <v>33802788</v>
      </c>
      <c r="AK3865">
        <v>26251640</v>
      </c>
      <c r="AL3865">
        <v>22149258</v>
      </c>
      <c r="AM3865">
        <v>245321968</v>
      </c>
      <c r="AN3865">
        <v>83421632</v>
      </c>
      <c r="AO3865">
        <v>22369428</v>
      </c>
      <c r="AP3865">
        <v>76611712</v>
      </c>
      <c r="AQ3865">
        <v>82808528</v>
      </c>
      <c r="AR3865">
        <v>289999456</v>
      </c>
      <c r="AS3865">
        <v>245321968</v>
      </c>
    </row>
    <row r="3866" spans="1:52">
      <c r="A3866">
        <v>1990</v>
      </c>
      <c r="B3866">
        <v>227881</v>
      </c>
      <c r="C3866" t="s">
        <v>424</v>
      </c>
      <c r="D3866" t="s">
        <v>372</v>
      </c>
      <c r="E3866">
        <f t="shared" si="60"/>
        <v>0</v>
      </c>
      <c r="F3866">
        <f>IF(ISNA(VLOOKUP(B3866,criteria!$U$2:$U$174,1,0)),0,1)</f>
        <v>1</v>
      </c>
      <c r="G3866" t="s">
        <v>636</v>
      </c>
      <c r="H3866" t="s">
        <v>636</v>
      </c>
      <c r="N3866">
        <v>77341</v>
      </c>
      <c r="O3866" t="s">
        <v>275</v>
      </c>
      <c r="V3866">
        <v>14691391</v>
      </c>
      <c r="Y3866">
        <v>77371</v>
      </c>
      <c r="Z3866">
        <v>4024961</v>
      </c>
      <c r="AA3866">
        <v>35571740</v>
      </c>
      <c r="AB3866">
        <v>966329</v>
      </c>
      <c r="AC3866">
        <v>1852470</v>
      </c>
      <c r="AF3866">
        <v>69666848</v>
      </c>
      <c r="AG3866">
        <v>24310338</v>
      </c>
      <c r="AH3866">
        <v>1116347</v>
      </c>
      <c r="AI3866">
        <v>903871</v>
      </c>
      <c r="AJ3866">
        <v>2020218</v>
      </c>
      <c r="AK3866">
        <v>5190427</v>
      </c>
      <c r="AL3866">
        <v>1402074</v>
      </c>
      <c r="AM3866">
        <v>69016552</v>
      </c>
      <c r="AN3866">
        <v>27603744</v>
      </c>
      <c r="AO3866">
        <v>6993647</v>
      </c>
    </row>
    <row r="3867" spans="1:52">
      <c r="A3867">
        <v>1991</v>
      </c>
      <c r="B3867">
        <v>227881</v>
      </c>
      <c r="C3867" t="s">
        <v>424</v>
      </c>
      <c r="D3867" t="s">
        <v>372</v>
      </c>
      <c r="E3867">
        <f t="shared" si="60"/>
        <v>0</v>
      </c>
      <c r="F3867">
        <f>IF(ISNA(VLOOKUP(B3867,criteria!$U$2:$U$174,1,0)),0,1)</f>
        <v>1</v>
      </c>
      <c r="G3867" t="s">
        <v>636</v>
      </c>
      <c r="H3867" t="s">
        <v>636</v>
      </c>
      <c r="N3867">
        <v>77341</v>
      </c>
      <c r="O3867" t="s">
        <v>275</v>
      </c>
      <c r="V3867">
        <v>16472159</v>
      </c>
      <c r="Y3867">
        <v>245873</v>
      </c>
      <c r="Z3867">
        <v>4166097</v>
      </c>
      <c r="AA3867">
        <v>37398420</v>
      </c>
      <c r="AB3867">
        <v>959547</v>
      </c>
      <c r="AC3867">
        <v>1596467</v>
      </c>
      <c r="AF3867">
        <v>73733464</v>
      </c>
      <c r="AG3867">
        <v>24992280</v>
      </c>
      <c r="AH3867">
        <v>950029</v>
      </c>
      <c r="AI3867">
        <v>1755400</v>
      </c>
      <c r="AJ3867">
        <v>2705429</v>
      </c>
      <c r="AK3867">
        <v>5034668</v>
      </c>
      <c r="AL3867">
        <v>1542632</v>
      </c>
      <c r="AM3867">
        <v>67711664</v>
      </c>
      <c r="AN3867">
        <v>30040440</v>
      </c>
      <c r="AO3867">
        <v>6977191</v>
      </c>
    </row>
    <row r="3868" spans="1:52">
      <c r="A3868">
        <v>1992</v>
      </c>
      <c r="B3868">
        <v>227881</v>
      </c>
      <c r="C3868" t="s">
        <v>424</v>
      </c>
      <c r="D3868" t="s">
        <v>372</v>
      </c>
      <c r="E3868">
        <f t="shared" si="60"/>
        <v>0</v>
      </c>
      <c r="F3868">
        <f>IF(ISNA(VLOOKUP(B3868,criteria!$U$2:$U$174,1,0)),0,1)</f>
        <v>1</v>
      </c>
      <c r="G3868" t="s">
        <v>636</v>
      </c>
      <c r="H3868" t="s">
        <v>636</v>
      </c>
      <c r="N3868">
        <v>77341</v>
      </c>
      <c r="O3868" t="s">
        <v>275</v>
      </c>
      <c r="V3868">
        <v>18693552</v>
      </c>
      <c r="Y3868">
        <v>169010</v>
      </c>
      <c r="Z3868">
        <v>4796669</v>
      </c>
      <c r="AA3868">
        <v>38021448</v>
      </c>
      <c r="AB3868">
        <v>1119162</v>
      </c>
      <c r="AC3868">
        <v>1291703</v>
      </c>
      <c r="AF3868">
        <v>76983440</v>
      </c>
      <c r="AG3868">
        <v>26674768</v>
      </c>
      <c r="AH3868">
        <v>1442172</v>
      </c>
      <c r="AI3868">
        <v>1755716</v>
      </c>
      <c r="AJ3868">
        <v>3197888</v>
      </c>
      <c r="AK3868">
        <v>5635799</v>
      </c>
      <c r="AL3868">
        <v>1621287</v>
      </c>
      <c r="AM3868">
        <v>71127840</v>
      </c>
      <c r="AN3868">
        <v>28729412</v>
      </c>
      <c r="AO3868">
        <v>7300275</v>
      </c>
    </row>
    <row r="3869" spans="1:52">
      <c r="A3869">
        <v>1993</v>
      </c>
      <c r="B3869">
        <v>227881</v>
      </c>
      <c r="C3869" t="s">
        <v>424</v>
      </c>
      <c r="D3869" t="s">
        <v>372</v>
      </c>
      <c r="E3869">
        <f t="shared" si="60"/>
        <v>0</v>
      </c>
      <c r="F3869">
        <f>IF(ISNA(VLOOKUP(B3869,criteria!$U$2:$U$174,1,0)),0,1)</f>
        <v>1</v>
      </c>
      <c r="G3869" t="s">
        <v>636</v>
      </c>
      <c r="H3869" t="s">
        <v>636</v>
      </c>
      <c r="N3869">
        <v>77341</v>
      </c>
      <c r="O3869" t="s">
        <v>275</v>
      </c>
      <c r="V3869">
        <v>19649968</v>
      </c>
      <c r="Y3869">
        <v>373098</v>
      </c>
      <c r="Z3869">
        <v>5838134</v>
      </c>
      <c r="AA3869">
        <v>41086272</v>
      </c>
      <c r="AB3869">
        <v>1152161</v>
      </c>
      <c r="AC3869">
        <v>1427541</v>
      </c>
      <c r="AF3869">
        <v>83224536</v>
      </c>
      <c r="AG3869">
        <v>28000848</v>
      </c>
      <c r="AH3869">
        <v>2352035</v>
      </c>
      <c r="AI3869">
        <v>3495657</v>
      </c>
      <c r="AJ3869">
        <v>5847692</v>
      </c>
      <c r="AK3869">
        <v>6214314</v>
      </c>
      <c r="AL3869">
        <v>3580745</v>
      </c>
      <c r="AM3869">
        <v>76959200</v>
      </c>
      <c r="AN3869">
        <v>33363872</v>
      </c>
      <c r="AO3869">
        <v>8734357</v>
      </c>
    </row>
    <row r="3870" spans="1:52">
      <c r="A3870">
        <v>1994</v>
      </c>
      <c r="B3870">
        <v>227881</v>
      </c>
      <c r="C3870" t="s">
        <v>424</v>
      </c>
      <c r="D3870" t="s">
        <v>372</v>
      </c>
      <c r="E3870">
        <f t="shared" si="60"/>
        <v>0</v>
      </c>
      <c r="F3870">
        <f>IF(ISNA(VLOOKUP(B3870,criteria!$U$2:$U$174,1,0)),0,1)</f>
        <v>1</v>
      </c>
      <c r="G3870" t="s">
        <v>636</v>
      </c>
      <c r="H3870" t="s">
        <v>636</v>
      </c>
      <c r="N3870">
        <v>77341</v>
      </c>
      <c r="O3870" t="s">
        <v>275</v>
      </c>
      <c r="V3870">
        <v>20372916</v>
      </c>
      <c r="Y3870">
        <v>261338</v>
      </c>
      <c r="Z3870">
        <v>8224181</v>
      </c>
      <c r="AA3870">
        <v>39860512</v>
      </c>
      <c r="AB3870">
        <v>1188044</v>
      </c>
      <c r="AC3870">
        <v>1730318</v>
      </c>
      <c r="AF3870">
        <v>86117376</v>
      </c>
      <c r="AG3870">
        <v>28879684</v>
      </c>
      <c r="AH3870">
        <v>4836463</v>
      </c>
      <c r="AI3870">
        <v>3835580</v>
      </c>
      <c r="AJ3870">
        <v>8672043</v>
      </c>
      <c r="AK3870">
        <v>6569183</v>
      </c>
      <c r="AL3870">
        <v>3674548</v>
      </c>
      <c r="AM3870">
        <v>86272800</v>
      </c>
      <c r="AN3870">
        <v>34909380</v>
      </c>
      <c r="AO3870">
        <v>9282788</v>
      </c>
    </row>
    <row r="3871" spans="1:52">
      <c r="A3871">
        <v>1995</v>
      </c>
      <c r="B3871">
        <v>227881</v>
      </c>
      <c r="C3871" t="s">
        <v>424</v>
      </c>
      <c r="D3871" t="s">
        <v>372</v>
      </c>
      <c r="E3871">
        <f t="shared" si="60"/>
        <v>0</v>
      </c>
      <c r="F3871">
        <f>IF(ISNA(VLOOKUP(B3871,criteria!$U$2:$U$174,1,0)),0,1)</f>
        <v>1</v>
      </c>
      <c r="G3871" t="s">
        <v>636</v>
      </c>
      <c r="H3871" t="s">
        <v>636</v>
      </c>
      <c r="N3871">
        <v>77341</v>
      </c>
      <c r="O3871" t="s">
        <v>275</v>
      </c>
      <c r="V3871">
        <v>21470968</v>
      </c>
      <c r="Y3871">
        <v>80385</v>
      </c>
      <c r="Z3871">
        <v>7707198</v>
      </c>
      <c r="AA3871">
        <v>40099488</v>
      </c>
      <c r="AB3871">
        <v>613414</v>
      </c>
      <c r="AC3871">
        <v>4433037</v>
      </c>
      <c r="AF3871">
        <v>89692832</v>
      </c>
      <c r="AG3871">
        <v>29602076</v>
      </c>
      <c r="AH3871">
        <v>4620341</v>
      </c>
      <c r="AI3871">
        <v>3766620</v>
      </c>
      <c r="AJ3871">
        <v>8386961</v>
      </c>
      <c r="AK3871">
        <v>6549643</v>
      </c>
      <c r="AL3871">
        <v>3817210</v>
      </c>
      <c r="AM3871">
        <v>89775800</v>
      </c>
      <c r="AN3871">
        <v>37953304</v>
      </c>
      <c r="AO3871">
        <v>6338317</v>
      </c>
    </row>
    <row r="3872" spans="1:52">
      <c r="A3872">
        <v>1996</v>
      </c>
      <c r="B3872">
        <v>227881</v>
      </c>
      <c r="C3872" t="s">
        <v>424</v>
      </c>
      <c r="D3872" t="s">
        <v>372</v>
      </c>
      <c r="E3872">
        <f t="shared" si="60"/>
        <v>0</v>
      </c>
      <c r="F3872">
        <f>IF(ISNA(VLOOKUP(B3872,criteria!$U$2:$U$174,1,0)),0,1)</f>
        <v>1</v>
      </c>
      <c r="G3872" t="s">
        <v>636</v>
      </c>
      <c r="H3872" t="s">
        <v>636</v>
      </c>
      <c r="N3872">
        <v>77341</v>
      </c>
      <c r="O3872" t="s">
        <v>275</v>
      </c>
      <c r="V3872">
        <v>23322356</v>
      </c>
      <c r="Y3872">
        <v>228072</v>
      </c>
      <c r="Z3872">
        <v>8693093</v>
      </c>
      <c r="AA3872">
        <v>38932020</v>
      </c>
      <c r="AB3872">
        <v>1494635</v>
      </c>
      <c r="AC3872">
        <v>4182424</v>
      </c>
      <c r="AF3872">
        <v>91528192</v>
      </c>
      <c r="AG3872">
        <v>30279538</v>
      </c>
      <c r="AH3872">
        <v>4340480</v>
      </c>
      <c r="AI3872">
        <v>5058302</v>
      </c>
      <c r="AJ3872">
        <v>9398782</v>
      </c>
      <c r="AK3872">
        <v>6900382</v>
      </c>
      <c r="AL3872">
        <v>4114918</v>
      </c>
      <c r="AM3872">
        <v>93312888</v>
      </c>
      <c r="AN3872">
        <v>38755084</v>
      </c>
      <c r="AO3872">
        <v>8081669</v>
      </c>
      <c r="AP3872">
        <v>17530128</v>
      </c>
      <c r="AQ3872">
        <v>19618900</v>
      </c>
      <c r="AT3872">
        <v>537</v>
      </c>
      <c r="AU3872">
        <v>0.32600000000000001</v>
      </c>
    </row>
    <row r="3873" spans="1:52">
      <c r="A3873">
        <v>1997</v>
      </c>
      <c r="B3873">
        <v>227881</v>
      </c>
      <c r="C3873" t="s">
        <v>424</v>
      </c>
      <c r="D3873" t="s">
        <v>372</v>
      </c>
      <c r="E3873">
        <f t="shared" si="60"/>
        <v>0</v>
      </c>
      <c r="F3873">
        <f>IF(ISNA(VLOOKUP(B3873,criteria!$U$2:$U$174,1,0)),0,1)</f>
        <v>1</v>
      </c>
      <c r="G3873" t="s">
        <v>636</v>
      </c>
      <c r="H3873" t="s">
        <v>636</v>
      </c>
      <c r="N3873">
        <v>77341</v>
      </c>
      <c r="O3873" t="s">
        <v>275</v>
      </c>
      <c r="V3873">
        <v>23941780</v>
      </c>
      <c r="Y3873">
        <v>465446</v>
      </c>
      <c r="Z3873">
        <v>7228942</v>
      </c>
      <c r="AA3873">
        <v>44407728</v>
      </c>
      <c r="AB3873">
        <v>1445800</v>
      </c>
      <c r="AC3873">
        <v>5860098</v>
      </c>
      <c r="AF3873">
        <v>99061000</v>
      </c>
      <c r="AG3873">
        <v>31362018</v>
      </c>
      <c r="AH3873">
        <v>1992413</v>
      </c>
      <c r="AI3873">
        <v>6183558</v>
      </c>
      <c r="AJ3873">
        <v>8175971</v>
      </c>
      <c r="AK3873">
        <v>7137665</v>
      </c>
      <c r="AL3873">
        <v>4432353</v>
      </c>
      <c r="AM3873">
        <v>94622856</v>
      </c>
      <c r="AN3873">
        <v>39244164</v>
      </c>
      <c r="AO3873">
        <v>15573918</v>
      </c>
      <c r="AP3873">
        <v>19618900</v>
      </c>
      <c r="AQ3873">
        <v>21539320</v>
      </c>
      <c r="AT3873">
        <v>574</v>
      </c>
      <c r="AU3873">
        <v>0.39200000000000002</v>
      </c>
      <c r="AW3873">
        <v>0.26092500000000002</v>
      </c>
      <c r="AX3873">
        <v>0.60797299999999999</v>
      </c>
      <c r="AY3873">
        <v>0.113979</v>
      </c>
      <c r="AZ3873">
        <v>26000</v>
      </c>
    </row>
    <row r="3874" spans="1:52">
      <c r="A3874">
        <v>1998</v>
      </c>
      <c r="B3874">
        <v>227881</v>
      </c>
      <c r="C3874" t="s">
        <v>424</v>
      </c>
      <c r="D3874" t="s">
        <v>372</v>
      </c>
      <c r="E3874">
        <f t="shared" si="60"/>
        <v>0</v>
      </c>
      <c r="F3874">
        <f>IF(ISNA(VLOOKUP(B3874,criteria!$U$2:$U$174,1,0)),0,1)</f>
        <v>1</v>
      </c>
      <c r="G3874" t="s">
        <v>636</v>
      </c>
      <c r="H3874" t="s">
        <v>636</v>
      </c>
      <c r="N3874">
        <v>77341</v>
      </c>
      <c r="O3874" t="s">
        <v>275</v>
      </c>
      <c r="V3874">
        <v>26091042</v>
      </c>
      <c r="Y3874">
        <v>1722</v>
      </c>
      <c r="Z3874">
        <v>9341995</v>
      </c>
      <c r="AA3874">
        <v>43579728</v>
      </c>
      <c r="AB3874">
        <v>969534</v>
      </c>
      <c r="AC3874">
        <v>7566199</v>
      </c>
      <c r="AF3874">
        <v>103270856</v>
      </c>
      <c r="AG3874">
        <v>31656540</v>
      </c>
      <c r="AH3874">
        <v>2532458</v>
      </c>
      <c r="AI3874">
        <v>6742471</v>
      </c>
      <c r="AJ3874">
        <v>9274929</v>
      </c>
      <c r="AK3874">
        <v>7679496</v>
      </c>
      <c r="AL3874">
        <v>5021350</v>
      </c>
      <c r="AM3874">
        <v>99991296</v>
      </c>
      <c r="AN3874">
        <v>41259492</v>
      </c>
      <c r="AO3874">
        <v>8310052</v>
      </c>
      <c r="AP3874">
        <v>21539320</v>
      </c>
      <c r="AQ3874">
        <v>19164440</v>
      </c>
      <c r="AT3874">
        <v>555</v>
      </c>
      <c r="AU3874">
        <v>0.35099999999999998</v>
      </c>
      <c r="AW3874">
        <v>0.24626100000000001</v>
      </c>
      <c r="AX3874">
        <v>0.59876200000000002</v>
      </c>
      <c r="AY3874">
        <v>0.104435</v>
      </c>
      <c r="AZ3874">
        <v>27026.5</v>
      </c>
    </row>
    <row r="3875" spans="1:52">
      <c r="A3875">
        <v>1999</v>
      </c>
      <c r="B3875">
        <v>227881</v>
      </c>
      <c r="C3875" t="s">
        <v>424</v>
      </c>
      <c r="D3875" t="s">
        <v>372</v>
      </c>
      <c r="E3875">
        <f t="shared" si="60"/>
        <v>0</v>
      </c>
      <c r="F3875">
        <f>IF(ISNA(VLOOKUP(B3875,criteria!$U$2:$U$174,1,0)),0,1)</f>
        <v>1</v>
      </c>
      <c r="G3875" t="s">
        <v>636</v>
      </c>
      <c r="H3875" t="s">
        <v>636</v>
      </c>
      <c r="N3875">
        <v>77341</v>
      </c>
      <c r="O3875" t="s">
        <v>275</v>
      </c>
      <c r="V3875">
        <v>29808108</v>
      </c>
      <c r="Y3875">
        <v>94886</v>
      </c>
      <c r="Z3875">
        <v>8653398</v>
      </c>
      <c r="AA3875">
        <v>51516804</v>
      </c>
      <c r="AB3875">
        <v>1221444</v>
      </c>
      <c r="AC3875">
        <v>7804535</v>
      </c>
      <c r="AF3875">
        <v>115100576</v>
      </c>
      <c r="AG3875">
        <v>33616824</v>
      </c>
      <c r="AH3875">
        <v>2374099</v>
      </c>
      <c r="AI3875">
        <v>6406438</v>
      </c>
      <c r="AJ3875">
        <v>8780537</v>
      </c>
      <c r="AK3875">
        <v>8772379</v>
      </c>
      <c r="AL3875">
        <v>5700975</v>
      </c>
      <c r="AM3875">
        <v>109410880</v>
      </c>
      <c r="AN3875">
        <v>4447574</v>
      </c>
      <c r="AO3875">
        <v>49053448</v>
      </c>
      <c r="AP3875">
        <v>19164440</v>
      </c>
      <c r="AQ3875">
        <v>22804990</v>
      </c>
      <c r="AT3875">
        <v>548</v>
      </c>
      <c r="AU3875">
        <v>0.34399999999999997</v>
      </c>
      <c r="AW3875">
        <v>0.24618100000000001</v>
      </c>
      <c r="AX3875">
        <v>0.60430799999999996</v>
      </c>
      <c r="AY3875">
        <v>0.101928</v>
      </c>
      <c r="AZ3875">
        <v>28730</v>
      </c>
    </row>
    <row r="3876" spans="1:52">
      <c r="A3876">
        <v>2000</v>
      </c>
      <c r="B3876">
        <v>227881</v>
      </c>
      <c r="C3876" t="s">
        <v>424</v>
      </c>
      <c r="D3876" t="s">
        <v>372</v>
      </c>
      <c r="E3876">
        <f t="shared" si="60"/>
        <v>0</v>
      </c>
      <c r="F3876">
        <f>IF(ISNA(VLOOKUP(B3876,criteria!$U$2:$U$174,1,0)),0,1)</f>
        <v>1</v>
      </c>
      <c r="G3876" t="s">
        <v>636</v>
      </c>
      <c r="H3876" t="s">
        <v>636</v>
      </c>
      <c r="N3876">
        <v>77341</v>
      </c>
      <c r="O3876" t="s">
        <v>275</v>
      </c>
      <c r="V3876">
        <v>33263890</v>
      </c>
      <c r="Y3876">
        <v>171468</v>
      </c>
      <c r="Z3876">
        <v>9656006</v>
      </c>
      <c r="AA3876">
        <v>51607352</v>
      </c>
      <c r="AB3876">
        <v>1919747</v>
      </c>
      <c r="AC3876">
        <v>8571481</v>
      </c>
      <c r="AF3876">
        <v>122307216</v>
      </c>
      <c r="AG3876">
        <v>34563500</v>
      </c>
      <c r="AH3876">
        <v>1844545</v>
      </c>
      <c r="AI3876">
        <v>6819686</v>
      </c>
      <c r="AJ3876">
        <v>8664231</v>
      </c>
      <c r="AK3876">
        <v>9579334</v>
      </c>
      <c r="AL3876">
        <v>3908104</v>
      </c>
      <c r="AM3876">
        <v>114504488</v>
      </c>
      <c r="AN3876">
        <v>47140336</v>
      </c>
      <c r="AO3876">
        <v>9056052</v>
      </c>
      <c r="AP3876">
        <v>22804990</v>
      </c>
      <c r="AQ3876">
        <v>22126612</v>
      </c>
      <c r="AT3876">
        <v>661</v>
      </c>
      <c r="AU3876">
        <v>0.39500000000000002</v>
      </c>
      <c r="AW3876">
        <v>0.24229200000000001</v>
      </c>
      <c r="AX3876">
        <v>0.61895999999999995</v>
      </c>
      <c r="AY3876">
        <v>0.100092</v>
      </c>
      <c r="AZ3876">
        <v>30868</v>
      </c>
    </row>
    <row r="3877" spans="1:52">
      <c r="A3877">
        <v>2001</v>
      </c>
      <c r="B3877">
        <v>227881</v>
      </c>
      <c r="C3877" t="s">
        <v>424</v>
      </c>
      <c r="D3877" t="s">
        <v>372</v>
      </c>
      <c r="E3877">
        <f t="shared" si="60"/>
        <v>1</v>
      </c>
      <c r="F3877">
        <f>IF(ISNA(VLOOKUP(B3877,criteria!$U$2:$U$174,1,0)),0,1)</f>
        <v>1</v>
      </c>
      <c r="G3877">
        <v>0.86491079014443495</v>
      </c>
      <c r="H3877">
        <v>0.43541257367387032</v>
      </c>
      <c r="I3877">
        <v>4708</v>
      </c>
      <c r="J3877">
        <v>4072</v>
      </c>
      <c r="K3877">
        <v>1717</v>
      </c>
      <c r="L3877">
        <v>56</v>
      </c>
      <c r="M3877">
        <v>1773</v>
      </c>
      <c r="N3877">
        <v>77341</v>
      </c>
      <c r="O3877" t="s">
        <v>275</v>
      </c>
      <c r="V3877">
        <v>37451456</v>
      </c>
      <c r="Y3877">
        <v>180567</v>
      </c>
      <c r="Z3877">
        <v>11335196</v>
      </c>
      <c r="AA3877">
        <v>57970268</v>
      </c>
      <c r="AB3877">
        <v>2253844</v>
      </c>
      <c r="AC3877">
        <v>9084340</v>
      </c>
      <c r="AF3877">
        <v>134632944</v>
      </c>
      <c r="AG3877">
        <v>38163272</v>
      </c>
      <c r="AH3877">
        <v>2396151</v>
      </c>
      <c r="AI3877">
        <v>7079183</v>
      </c>
      <c r="AJ3877">
        <v>9475334</v>
      </c>
      <c r="AK3877">
        <v>12013559</v>
      </c>
      <c r="AL3877">
        <v>6855539</v>
      </c>
      <c r="AM3877">
        <v>126617248</v>
      </c>
      <c r="AN3877">
        <v>52640944</v>
      </c>
      <c r="AO3877">
        <v>11172130</v>
      </c>
      <c r="AP3877">
        <v>22126612</v>
      </c>
      <c r="AQ3877">
        <v>20264040</v>
      </c>
      <c r="AT3877">
        <v>616</v>
      </c>
      <c r="AU3877">
        <v>0.34399999999999997</v>
      </c>
      <c r="AW3877">
        <v>0.25233</v>
      </c>
      <c r="AX3877">
        <v>0.60394499999999995</v>
      </c>
      <c r="AY3877">
        <v>0.10969</v>
      </c>
      <c r="AZ3877">
        <v>32828</v>
      </c>
    </row>
    <row r="3878" spans="1:52">
      <c r="A3878">
        <v>2002</v>
      </c>
      <c r="B3878">
        <v>227881</v>
      </c>
      <c r="C3878" t="s">
        <v>424</v>
      </c>
      <c r="D3878" t="s">
        <v>372</v>
      </c>
      <c r="E3878">
        <f t="shared" si="60"/>
        <v>1</v>
      </c>
      <c r="F3878">
        <f>IF(ISNA(VLOOKUP(B3878,criteria!$U$2:$U$174,1,0)),0,1)</f>
        <v>1</v>
      </c>
      <c r="G3878">
        <v>0.69724770642201839</v>
      </c>
      <c r="H3878">
        <v>0.41534260178748761</v>
      </c>
      <c r="I3878">
        <v>5777</v>
      </c>
      <c r="J3878">
        <v>4028</v>
      </c>
      <c r="K3878">
        <v>1606</v>
      </c>
      <c r="L3878">
        <v>67</v>
      </c>
      <c r="M3878">
        <v>1673</v>
      </c>
      <c r="N3878">
        <v>77341</v>
      </c>
      <c r="O3878" t="s">
        <v>275</v>
      </c>
      <c r="V3878">
        <v>46165876</v>
      </c>
      <c r="Y3878">
        <v>105020</v>
      </c>
      <c r="Z3878">
        <v>11638722</v>
      </c>
      <c r="AA3878">
        <v>59413144</v>
      </c>
      <c r="AB3878">
        <v>2019914</v>
      </c>
      <c r="AC3878">
        <v>10603107</v>
      </c>
      <c r="AF3878">
        <v>146682048</v>
      </c>
      <c r="AG3878">
        <v>40236588</v>
      </c>
      <c r="AH3878">
        <v>2454633</v>
      </c>
      <c r="AI3878">
        <v>7698087</v>
      </c>
      <c r="AJ3878">
        <v>10152720</v>
      </c>
      <c r="AK3878">
        <v>14158733</v>
      </c>
      <c r="AL3878">
        <v>7505609</v>
      </c>
      <c r="AM3878">
        <v>143575712</v>
      </c>
      <c r="AN3878">
        <v>56318216</v>
      </c>
      <c r="AO3878">
        <v>11790220</v>
      </c>
      <c r="AP3878">
        <v>20264040</v>
      </c>
      <c r="AQ3878">
        <v>21055404</v>
      </c>
      <c r="AT3878">
        <v>560</v>
      </c>
      <c r="AU3878">
        <v>0.34599999999999997</v>
      </c>
      <c r="AW3878">
        <v>0.26197799999999999</v>
      </c>
      <c r="AX3878">
        <v>0.60142700000000004</v>
      </c>
      <c r="AY3878">
        <v>0.111315</v>
      </c>
      <c r="AZ3878">
        <v>35308</v>
      </c>
    </row>
    <row r="3879" spans="1:52">
      <c r="A3879">
        <v>2003</v>
      </c>
      <c r="B3879">
        <v>227881</v>
      </c>
      <c r="C3879" t="s">
        <v>424</v>
      </c>
      <c r="D3879" t="s">
        <v>372</v>
      </c>
      <c r="E3879">
        <f t="shared" si="60"/>
        <v>1</v>
      </c>
      <c r="F3879">
        <f>IF(ISNA(VLOOKUP(B3879,criteria!$U$2:$U$174,1,0)),0,1)</f>
        <v>1</v>
      </c>
      <c r="G3879">
        <v>0.75549980702431496</v>
      </c>
      <c r="H3879">
        <v>0.46794380587484036</v>
      </c>
      <c r="I3879">
        <v>5182</v>
      </c>
      <c r="J3879">
        <v>3915</v>
      </c>
      <c r="K3879">
        <v>1773</v>
      </c>
      <c r="L3879">
        <v>59</v>
      </c>
      <c r="M3879">
        <v>1832</v>
      </c>
      <c r="N3879">
        <v>77341</v>
      </c>
      <c r="O3879" t="s">
        <v>275</v>
      </c>
      <c r="V3879">
        <v>52707212</v>
      </c>
      <c r="W3879">
        <v>46162384</v>
      </c>
      <c r="Y3879">
        <v>812289</v>
      </c>
      <c r="Z3879">
        <v>14045496</v>
      </c>
      <c r="AA3879">
        <v>56600976</v>
      </c>
      <c r="AB3879">
        <v>2054732</v>
      </c>
      <c r="AC3879">
        <v>25837098</v>
      </c>
      <c r="AD3879">
        <v>93950392</v>
      </c>
      <c r="AE3879">
        <v>55272724</v>
      </c>
      <c r="AF3879">
        <v>162811248</v>
      </c>
      <c r="AG3879">
        <v>42929460</v>
      </c>
      <c r="AH3879">
        <v>2951442.25</v>
      </c>
      <c r="AI3879">
        <v>9919289</v>
      </c>
      <c r="AJ3879">
        <v>12870731</v>
      </c>
      <c r="AK3879">
        <v>15570636</v>
      </c>
      <c r="AL3879">
        <v>8056441.5</v>
      </c>
      <c r="AM3879">
        <v>130395832</v>
      </c>
      <c r="AN3879">
        <v>59348904</v>
      </c>
      <c r="AO3879">
        <v>13904263</v>
      </c>
      <c r="AP3879">
        <v>21055456</v>
      </c>
      <c r="AQ3879">
        <v>23139748</v>
      </c>
      <c r="AR3879">
        <v>162811248</v>
      </c>
      <c r="AS3879">
        <v>130395832</v>
      </c>
      <c r="AT3879">
        <v>606</v>
      </c>
      <c r="AU3879">
        <v>0.40100000000000002</v>
      </c>
      <c r="AW3879">
        <v>0.25452799999999998</v>
      </c>
      <c r="AX3879">
        <v>0.60471699999999995</v>
      </c>
      <c r="AY3879">
        <v>0.101698</v>
      </c>
      <c r="AZ3879">
        <v>36827</v>
      </c>
    </row>
    <row r="3880" spans="1:52">
      <c r="A3880">
        <v>2004</v>
      </c>
      <c r="B3880">
        <v>227881</v>
      </c>
      <c r="C3880" t="s">
        <v>424</v>
      </c>
      <c r="D3880" t="s">
        <v>372</v>
      </c>
      <c r="E3880">
        <f t="shared" si="60"/>
        <v>1</v>
      </c>
      <c r="F3880">
        <f>IF(ISNA(VLOOKUP(B3880,criteria!$U$2:$U$174,1,0)),0,1)</f>
        <v>1</v>
      </c>
      <c r="G3880">
        <v>0.78742408002858166</v>
      </c>
      <c r="H3880">
        <v>0.48638838475499091</v>
      </c>
      <c r="I3880">
        <v>5598</v>
      </c>
      <c r="J3880">
        <v>4408</v>
      </c>
      <c r="K3880">
        <v>2083</v>
      </c>
      <c r="L3880">
        <v>61</v>
      </c>
      <c r="M3880">
        <v>2144</v>
      </c>
      <c r="N3880">
        <v>77341</v>
      </c>
      <c r="O3880" t="s">
        <v>275</v>
      </c>
      <c r="P3880" t="s">
        <v>50</v>
      </c>
      <c r="V3880">
        <v>64858928</v>
      </c>
      <c r="W3880">
        <v>51748112</v>
      </c>
      <c r="Y3880">
        <v>1685835</v>
      </c>
      <c r="Z3880">
        <v>17432916</v>
      </c>
      <c r="AA3880">
        <v>51832780</v>
      </c>
      <c r="AB3880">
        <v>2427268</v>
      </c>
      <c r="AC3880">
        <v>13856939</v>
      </c>
      <c r="AD3880">
        <v>105470184</v>
      </c>
      <c r="AE3880">
        <v>52485684</v>
      </c>
      <c r="AF3880">
        <v>164215568</v>
      </c>
      <c r="AG3880">
        <v>45295340</v>
      </c>
      <c r="AH3880">
        <v>3173534.25</v>
      </c>
      <c r="AI3880">
        <v>12094216</v>
      </c>
      <c r="AJ3880">
        <v>15267750</v>
      </c>
      <c r="AK3880">
        <v>18345502</v>
      </c>
      <c r="AL3880">
        <v>9052478</v>
      </c>
      <c r="AM3880">
        <v>150662368</v>
      </c>
      <c r="AN3880">
        <v>65946848</v>
      </c>
      <c r="AO3880">
        <v>15715354</v>
      </c>
      <c r="AP3880">
        <v>23139748</v>
      </c>
      <c r="AQ3880">
        <v>26311896</v>
      </c>
      <c r="AR3880">
        <v>164215568</v>
      </c>
      <c r="AS3880">
        <v>150662368</v>
      </c>
      <c r="AT3880">
        <v>617</v>
      </c>
      <c r="AU3880">
        <v>0.38700000000000001</v>
      </c>
      <c r="AW3880">
        <v>0.24496200000000001</v>
      </c>
      <c r="AX3880">
        <v>0.59624699999999997</v>
      </c>
      <c r="AY3880">
        <v>9.5204999999999998E-2</v>
      </c>
      <c r="AZ3880">
        <v>37881</v>
      </c>
    </row>
    <row r="3881" spans="1:52">
      <c r="A3881">
        <v>2005</v>
      </c>
      <c r="B3881">
        <v>227881</v>
      </c>
      <c r="C3881" t="s">
        <v>383</v>
      </c>
      <c r="D3881" t="s">
        <v>372</v>
      </c>
      <c r="E3881">
        <f t="shared" si="60"/>
        <v>1</v>
      </c>
      <c r="F3881">
        <f>IF(ISNA(VLOOKUP(B3881,criteria!$U$2:$U$174,1,0)),0,1)</f>
        <v>1</v>
      </c>
      <c r="G3881">
        <v>0.74805771365149831</v>
      </c>
      <c r="H3881">
        <v>0.46969054684188216</v>
      </c>
      <c r="I3881">
        <v>6307</v>
      </c>
      <c r="J3881">
        <v>4718</v>
      </c>
      <c r="K3881">
        <v>2157</v>
      </c>
      <c r="L3881">
        <v>59</v>
      </c>
      <c r="M3881">
        <v>2216</v>
      </c>
      <c r="N3881">
        <v>77341</v>
      </c>
      <c r="O3881" t="s">
        <v>275</v>
      </c>
      <c r="P3881" t="s">
        <v>50</v>
      </c>
      <c r="Q3881" t="s">
        <v>51</v>
      </c>
      <c r="V3881">
        <v>74946416</v>
      </c>
      <c r="W3881">
        <v>62343164</v>
      </c>
      <c r="Y3881">
        <v>481737</v>
      </c>
      <c r="Z3881">
        <v>18610904</v>
      </c>
      <c r="AA3881">
        <v>56149592</v>
      </c>
      <c r="AB3881">
        <v>6139349</v>
      </c>
      <c r="AC3881">
        <v>30632964</v>
      </c>
      <c r="AD3881">
        <v>121562776</v>
      </c>
      <c r="AE3881">
        <v>62460704</v>
      </c>
      <c r="AF3881">
        <v>205594816</v>
      </c>
      <c r="AG3881">
        <v>51398920</v>
      </c>
      <c r="AH3881">
        <v>3560784.5</v>
      </c>
      <c r="AI3881">
        <v>16944754</v>
      </c>
      <c r="AJ3881">
        <v>20505538</v>
      </c>
      <c r="AK3881">
        <v>23580288</v>
      </c>
      <c r="AL3881">
        <v>14472563</v>
      </c>
      <c r="AM3881">
        <v>169574208</v>
      </c>
      <c r="AN3881">
        <v>73474488</v>
      </c>
      <c r="AO3881">
        <v>17652528</v>
      </c>
      <c r="AP3881">
        <v>26311896</v>
      </c>
      <c r="AQ3881">
        <v>32090060</v>
      </c>
      <c r="AR3881">
        <v>205594816</v>
      </c>
      <c r="AS3881">
        <v>169574208</v>
      </c>
      <c r="AT3881">
        <v>747</v>
      </c>
      <c r="AU3881">
        <v>0.46400000000000002</v>
      </c>
      <c r="AW3881">
        <v>0.23003399999999999</v>
      </c>
      <c r="AX3881">
        <v>0.58804500000000004</v>
      </c>
      <c r="AY3881">
        <v>8.6181800000000003E-2</v>
      </c>
      <c r="AZ3881">
        <v>37683</v>
      </c>
    </row>
    <row r="3882" spans="1:52">
      <c r="A3882">
        <v>2006</v>
      </c>
      <c r="B3882">
        <v>227881</v>
      </c>
      <c r="C3882" t="s">
        <v>383</v>
      </c>
      <c r="D3882" t="s">
        <v>372</v>
      </c>
      <c r="E3882">
        <f t="shared" si="60"/>
        <v>1</v>
      </c>
      <c r="F3882">
        <f>IF(ISNA(VLOOKUP(B3882,criteria!$U$2:$U$174,1,0)),0,1)</f>
        <v>1</v>
      </c>
      <c r="G3882">
        <v>0.62198872373141978</v>
      </c>
      <c r="H3882">
        <v>0.45817882159044088</v>
      </c>
      <c r="I3882">
        <v>7804</v>
      </c>
      <c r="J3882">
        <v>4854</v>
      </c>
      <c r="K3882">
        <v>2166</v>
      </c>
      <c r="L3882">
        <v>58</v>
      </c>
      <c r="M3882">
        <v>2224</v>
      </c>
      <c r="N3882">
        <v>77341</v>
      </c>
      <c r="O3882" t="s">
        <v>275</v>
      </c>
      <c r="P3882" t="s">
        <v>50</v>
      </c>
      <c r="Q3882" t="s">
        <v>51</v>
      </c>
      <c r="V3882">
        <v>81752552</v>
      </c>
      <c r="W3882">
        <v>67736704</v>
      </c>
      <c r="Y3882">
        <v>749581</v>
      </c>
      <c r="Z3882">
        <v>18386608</v>
      </c>
      <c r="AA3882">
        <v>57079084</v>
      </c>
      <c r="AB3882">
        <v>8261060</v>
      </c>
      <c r="AC3882">
        <v>15509039</v>
      </c>
      <c r="AD3882">
        <v>128830560</v>
      </c>
      <c r="AE3882">
        <v>66675096</v>
      </c>
      <c r="AF3882">
        <v>202116528</v>
      </c>
      <c r="AG3882">
        <v>57474976</v>
      </c>
      <c r="AH3882">
        <v>3874272.75</v>
      </c>
      <c r="AI3882">
        <v>17665600</v>
      </c>
      <c r="AJ3882">
        <v>21539872</v>
      </c>
      <c r="AK3882">
        <v>26232204</v>
      </c>
      <c r="AL3882">
        <v>14650270</v>
      </c>
      <c r="AM3882">
        <v>187175104</v>
      </c>
      <c r="AN3882">
        <v>80111768</v>
      </c>
      <c r="AO3882">
        <v>19648904</v>
      </c>
      <c r="AP3882">
        <v>32090060</v>
      </c>
      <c r="AQ3882">
        <v>37819080</v>
      </c>
      <c r="AR3882">
        <v>202116528</v>
      </c>
      <c r="AS3882">
        <v>187175104</v>
      </c>
      <c r="AT3882">
        <v>775</v>
      </c>
      <c r="AU3882">
        <v>0.437</v>
      </c>
      <c r="AW3882">
        <v>0.229963</v>
      </c>
      <c r="AX3882">
        <v>0.58232499999999998</v>
      </c>
      <c r="AY3882">
        <v>8.2728599999999999E-2</v>
      </c>
      <c r="AZ3882">
        <v>37538</v>
      </c>
    </row>
    <row r="3883" spans="1:52">
      <c r="A3883">
        <v>2007</v>
      </c>
      <c r="B3883">
        <v>227881</v>
      </c>
      <c r="C3883" t="s">
        <v>383</v>
      </c>
      <c r="D3883" t="s">
        <v>372</v>
      </c>
      <c r="E3883">
        <f t="shared" si="60"/>
        <v>1</v>
      </c>
      <c r="F3883">
        <f>IF(ISNA(VLOOKUP(B3883,criteria!$U$2:$U$174,1,0)),0,1)</f>
        <v>1</v>
      </c>
      <c r="G3883">
        <v>0.61701288456481729</v>
      </c>
      <c r="H3883">
        <v>0.47048796079266991</v>
      </c>
      <c r="I3883">
        <v>7606</v>
      </c>
      <c r="J3883">
        <v>4693</v>
      </c>
      <c r="K3883">
        <v>2167</v>
      </c>
      <c r="L3883">
        <v>41</v>
      </c>
      <c r="M3883">
        <v>2208</v>
      </c>
      <c r="N3883">
        <v>77341</v>
      </c>
      <c r="O3883" t="s">
        <v>275</v>
      </c>
      <c r="P3883" t="s">
        <v>50</v>
      </c>
      <c r="Q3883" t="s">
        <v>51</v>
      </c>
      <c r="V3883">
        <v>88636232</v>
      </c>
      <c r="W3883">
        <v>72297024</v>
      </c>
      <c r="Y3883">
        <v>494588</v>
      </c>
      <c r="Z3883">
        <v>20149070</v>
      </c>
      <c r="AA3883">
        <v>63064896</v>
      </c>
      <c r="AB3883">
        <v>6808897</v>
      </c>
      <c r="AC3883">
        <v>65787044</v>
      </c>
      <c r="AD3883">
        <v>123487160</v>
      </c>
      <c r="AE3883">
        <v>82174256</v>
      </c>
      <c r="AF3883">
        <v>265577728</v>
      </c>
      <c r="AG3883">
        <v>60149948</v>
      </c>
      <c r="AH3883">
        <v>5228343</v>
      </c>
      <c r="AI3883">
        <v>18265810</v>
      </c>
      <c r="AJ3883">
        <v>23494152</v>
      </c>
      <c r="AK3883">
        <v>27799632</v>
      </c>
      <c r="AL3883">
        <v>16426663</v>
      </c>
      <c r="AM3883">
        <v>202127840</v>
      </c>
      <c r="AN3883">
        <v>85819360</v>
      </c>
      <c r="AO3883">
        <v>20822226</v>
      </c>
      <c r="AP3883">
        <v>37819080</v>
      </c>
      <c r="AQ3883">
        <v>41877580</v>
      </c>
      <c r="AR3883">
        <v>265577728</v>
      </c>
      <c r="AS3883">
        <v>202127840</v>
      </c>
      <c r="AT3883">
        <v>700</v>
      </c>
      <c r="AU3883">
        <v>0.436</v>
      </c>
      <c r="AW3883">
        <v>0.23196</v>
      </c>
      <c r="AX3883">
        <v>0.583812</v>
      </c>
      <c r="AY3883">
        <v>8.2375500000000004E-2</v>
      </c>
      <c r="AZ3883">
        <v>39832.5</v>
      </c>
    </row>
    <row r="3884" spans="1:52">
      <c r="A3884">
        <v>2008</v>
      </c>
      <c r="B3884">
        <v>227881</v>
      </c>
      <c r="C3884" t="s">
        <v>383</v>
      </c>
      <c r="D3884" t="s">
        <v>372</v>
      </c>
      <c r="E3884">
        <f t="shared" si="60"/>
        <v>1</v>
      </c>
      <c r="F3884">
        <f>IF(ISNA(VLOOKUP(B3884,criteria!$U$2:$U$174,1,0)),0,1)</f>
        <v>1</v>
      </c>
      <c r="G3884">
        <v>0.53219533275713049</v>
      </c>
      <c r="H3884">
        <v>0.43503857084855868</v>
      </c>
      <c r="I3884">
        <v>9256</v>
      </c>
      <c r="J3884">
        <v>4926</v>
      </c>
      <c r="K3884">
        <v>2090</v>
      </c>
      <c r="L3884">
        <v>53</v>
      </c>
      <c r="M3884">
        <v>2143</v>
      </c>
      <c r="N3884">
        <v>77340</v>
      </c>
      <c r="O3884" t="s">
        <v>275</v>
      </c>
      <c r="P3884" t="s">
        <v>50</v>
      </c>
      <c r="Q3884" t="s">
        <v>51</v>
      </c>
      <c r="V3884">
        <v>95401960</v>
      </c>
      <c r="W3884">
        <v>78148080</v>
      </c>
      <c r="Y3884">
        <v>446724</v>
      </c>
      <c r="Z3884">
        <v>23517830</v>
      </c>
      <c r="AA3884">
        <v>66751548</v>
      </c>
      <c r="AB3884">
        <v>4128631</v>
      </c>
      <c r="AC3884">
        <v>18950136</v>
      </c>
      <c r="AD3884">
        <v>140776784</v>
      </c>
      <c r="AE3884">
        <v>78345192</v>
      </c>
      <c r="AF3884">
        <v>232511824</v>
      </c>
      <c r="AG3884">
        <v>64089400</v>
      </c>
      <c r="AH3884">
        <v>9876988</v>
      </c>
      <c r="AI3884">
        <v>17280136</v>
      </c>
      <c r="AJ3884">
        <v>27157124</v>
      </c>
      <c r="AK3884">
        <v>30546664</v>
      </c>
      <c r="AL3884">
        <v>16571121</v>
      </c>
      <c r="AM3884">
        <v>222329552</v>
      </c>
      <c r="AN3884">
        <v>90659000</v>
      </c>
      <c r="AO3884">
        <v>21855282</v>
      </c>
      <c r="AP3884">
        <v>41877580</v>
      </c>
      <c r="AQ3884">
        <v>43082084</v>
      </c>
      <c r="AR3884">
        <v>232511824</v>
      </c>
      <c r="AS3884">
        <v>222329552</v>
      </c>
      <c r="AT3884">
        <v>801</v>
      </c>
      <c r="AU3884">
        <v>0.45100000000000001</v>
      </c>
      <c r="AW3884">
        <v>0.22358</v>
      </c>
      <c r="AX3884">
        <v>0.58718899999999996</v>
      </c>
      <c r="AY3884">
        <v>8.2159999999999997E-2</v>
      </c>
      <c r="AZ3884">
        <v>42755</v>
      </c>
    </row>
    <row r="3885" spans="1:52">
      <c r="A3885">
        <v>2009</v>
      </c>
      <c r="B3885">
        <v>227881</v>
      </c>
      <c r="C3885" t="s">
        <v>383</v>
      </c>
      <c r="D3885" t="s">
        <v>372</v>
      </c>
      <c r="E3885">
        <f t="shared" si="60"/>
        <v>1</v>
      </c>
      <c r="F3885">
        <f>IF(ISNA(VLOOKUP(B3885,criteria!$U$2:$U$174,1,0)),0,1)</f>
        <v>1</v>
      </c>
      <c r="G3885">
        <v>0.57220470856529615</v>
      </c>
      <c r="H3885">
        <v>0.25436642832024381</v>
      </c>
      <c r="I3885">
        <v>14909</v>
      </c>
      <c r="J3885">
        <v>8531</v>
      </c>
      <c r="K3885">
        <v>2122</v>
      </c>
      <c r="L3885">
        <v>48</v>
      </c>
      <c r="M3885">
        <v>2170</v>
      </c>
      <c r="N3885">
        <v>77340</v>
      </c>
      <c r="O3885" t="s">
        <v>275</v>
      </c>
      <c r="P3885" t="s">
        <v>50</v>
      </c>
      <c r="Q3885" t="s">
        <v>51</v>
      </c>
      <c r="R3885">
        <v>-95.549199999999999</v>
      </c>
      <c r="S3885">
        <v>30.714700000000001</v>
      </c>
      <c r="V3885">
        <v>104912128</v>
      </c>
      <c r="W3885">
        <v>81138032</v>
      </c>
      <c r="Y3885">
        <v>514058</v>
      </c>
      <c r="Z3885">
        <v>40178608</v>
      </c>
      <c r="AA3885">
        <v>67492016</v>
      </c>
      <c r="AB3885">
        <v>7162893</v>
      </c>
      <c r="AC3885">
        <v>38900164</v>
      </c>
      <c r="AD3885">
        <v>148989424</v>
      </c>
      <c r="AE3885">
        <v>97547072</v>
      </c>
      <c r="AF3885">
        <v>274938272</v>
      </c>
      <c r="AG3885">
        <v>73455712</v>
      </c>
      <c r="AH3885">
        <v>7706805</v>
      </c>
      <c r="AI3885">
        <v>17009292</v>
      </c>
      <c r="AJ3885">
        <v>24716096</v>
      </c>
      <c r="AK3885">
        <v>36461308</v>
      </c>
      <c r="AL3885">
        <v>20041066</v>
      </c>
      <c r="AM3885">
        <v>237466704</v>
      </c>
      <c r="AN3885">
        <v>98281808</v>
      </c>
      <c r="AO3885">
        <v>24875716</v>
      </c>
      <c r="AP3885">
        <v>43082084</v>
      </c>
      <c r="AQ3885">
        <v>48270972</v>
      </c>
      <c r="AR3885">
        <v>274938272</v>
      </c>
      <c r="AS3885">
        <v>237466704</v>
      </c>
      <c r="AT3885">
        <v>1028</v>
      </c>
      <c r="AU3885">
        <v>0.49399999999999999</v>
      </c>
      <c r="AW3885">
        <v>0.228044</v>
      </c>
      <c r="AX3885">
        <v>0.58819200000000005</v>
      </c>
      <c r="AY3885">
        <v>7.9409599999999997E-2</v>
      </c>
      <c r="AZ3885">
        <v>40603</v>
      </c>
    </row>
    <row r="3886" spans="1:52">
      <c r="A3886">
        <v>2010</v>
      </c>
      <c r="B3886">
        <v>227881</v>
      </c>
      <c r="C3886" t="s">
        <v>383</v>
      </c>
      <c r="D3886" t="s">
        <v>372</v>
      </c>
      <c r="E3886">
        <f t="shared" si="60"/>
        <v>1</v>
      </c>
      <c r="F3886">
        <f>IF(ISNA(VLOOKUP(B3886,criteria!$U$2:$U$174,1,0)),0,1)</f>
        <v>1</v>
      </c>
      <c r="G3886">
        <v>0.4726099092812282</v>
      </c>
      <c r="H3886">
        <v>0.4169435215946844</v>
      </c>
      <c r="I3886">
        <v>11464</v>
      </c>
      <c r="J3886">
        <v>5418</v>
      </c>
      <c r="K3886">
        <v>2211</v>
      </c>
      <c r="L3886">
        <v>48</v>
      </c>
      <c r="M3886">
        <v>2259</v>
      </c>
      <c r="N3886">
        <v>77340</v>
      </c>
      <c r="O3886" t="s">
        <v>275</v>
      </c>
      <c r="P3886" t="s">
        <v>50</v>
      </c>
      <c r="Q3886" t="s">
        <v>51</v>
      </c>
      <c r="R3886">
        <v>-95.549300000000002</v>
      </c>
      <c r="S3886">
        <v>30.716000000000001</v>
      </c>
      <c r="V3886">
        <v>118645672</v>
      </c>
      <c r="W3886">
        <v>89257968</v>
      </c>
      <c r="Y3886">
        <v>1973273</v>
      </c>
      <c r="Z3886">
        <v>38465296</v>
      </c>
      <c r="AA3886">
        <v>64496392</v>
      </c>
      <c r="AB3886">
        <v>1478601</v>
      </c>
      <c r="AC3886">
        <v>52352800</v>
      </c>
      <c r="AD3886">
        <v>160074416</v>
      </c>
      <c r="AE3886">
        <v>86674480</v>
      </c>
      <c r="AF3886">
        <v>284142016</v>
      </c>
      <c r="AG3886">
        <v>73027128</v>
      </c>
      <c r="AH3886">
        <v>6235722</v>
      </c>
      <c r="AI3886">
        <v>16824664</v>
      </c>
      <c r="AJ3886">
        <v>23060386</v>
      </c>
      <c r="AK3886">
        <v>33138476</v>
      </c>
      <c r="AL3886">
        <v>21601882</v>
      </c>
      <c r="AM3886">
        <v>255088736</v>
      </c>
      <c r="AN3886">
        <v>105240560</v>
      </c>
      <c r="AO3886">
        <v>21722992</v>
      </c>
      <c r="AP3886">
        <v>48270972</v>
      </c>
      <c r="AQ3886">
        <v>53188392</v>
      </c>
      <c r="AR3886">
        <v>284142016</v>
      </c>
      <c r="AS3886">
        <v>255088736</v>
      </c>
      <c r="AT3886">
        <v>1086</v>
      </c>
      <c r="AU3886">
        <v>0.503</v>
      </c>
      <c r="AW3886">
        <v>0.23963899999999999</v>
      </c>
      <c r="AX3886">
        <v>0.594584</v>
      </c>
      <c r="AY3886">
        <v>7.9606099999999999E-2</v>
      </c>
      <c r="AZ3886">
        <v>37603</v>
      </c>
    </row>
    <row r="3887" spans="1:52">
      <c r="A3887">
        <v>2011</v>
      </c>
      <c r="B3887">
        <v>227881</v>
      </c>
      <c r="C3887" t="s">
        <v>383</v>
      </c>
      <c r="D3887" t="s">
        <v>372</v>
      </c>
      <c r="E3887">
        <f t="shared" si="60"/>
        <v>1</v>
      </c>
      <c r="F3887">
        <f>IF(ISNA(VLOOKUP(B3887,criteria!$U$2:$U$174,1,0)),0,1)</f>
        <v>1</v>
      </c>
      <c r="G3887">
        <v>0.86540905092366338</v>
      </c>
      <c r="H3887">
        <v>0.2336796927942173</v>
      </c>
      <c r="I3887">
        <v>10231</v>
      </c>
      <c r="J3887">
        <v>8854</v>
      </c>
      <c r="K3887">
        <v>2012</v>
      </c>
      <c r="L3887">
        <v>57</v>
      </c>
      <c r="M3887">
        <v>2069</v>
      </c>
      <c r="N3887">
        <v>77340</v>
      </c>
      <c r="O3887" t="s">
        <v>275</v>
      </c>
      <c r="P3887" t="s">
        <v>50</v>
      </c>
      <c r="Q3887" t="s">
        <v>51</v>
      </c>
      <c r="R3887">
        <v>-95.551900000000003</v>
      </c>
      <c r="S3887">
        <v>30.724699999999999</v>
      </c>
      <c r="T3887">
        <v>0.108</v>
      </c>
      <c r="U3887">
        <v>3245</v>
      </c>
      <c r="V3887">
        <v>137001168</v>
      </c>
      <c r="W3887">
        <v>104914408</v>
      </c>
      <c r="Y3887">
        <v>395856</v>
      </c>
      <c r="Z3887">
        <v>32561862</v>
      </c>
      <c r="AA3887">
        <v>58041716</v>
      </c>
      <c r="AB3887">
        <v>10871059</v>
      </c>
      <c r="AC3887">
        <v>20244224</v>
      </c>
      <c r="AD3887">
        <v>168515584</v>
      </c>
      <c r="AE3887">
        <v>91127336</v>
      </c>
      <c r="AF3887">
        <v>272536032</v>
      </c>
      <c r="AG3887">
        <v>76768760</v>
      </c>
      <c r="AH3887">
        <v>5818454</v>
      </c>
      <c r="AI3887">
        <v>13670353</v>
      </c>
      <c r="AJ3887">
        <v>19488808</v>
      </c>
      <c r="AK3887">
        <v>36819436</v>
      </c>
      <c r="AL3887">
        <v>21727600</v>
      </c>
      <c r="AM3887">
        <v>250686000</v>
      </c>
      <c r="AN3887">
        <v>105653024</v>
      </c>
      <c r="AO3887">
        <v>26721002</v>
      </c>
      <c r="AP3887">
        <v>53188392</v>
      </c>
      <c r="AQ3887">
        <v>60957220</v>
      </c>
      <c r="AR3887">
        <v>272536032</v>
      </c>
      <c r="AS3887">
        <v>250686000</v>
      </c>
      <c r="AT3887">
        <v>1049</v>
      </c>
      <c r="AU3887">
        <v>0.48399999999999999</v>
      </c>
      <c r="AW3887">
        <v>0.24826999999999999</v>
      </c>
      <c r="AX3887">
        <v>0.60059700000000005</v>
      </c>
      <c r="AY3887">
        <v>8.4384799999999996E-2</v>
      </c>
      <c r="AZ3887">
        <v>36705</v>
      </c>
    </row>
    <row r="3888" spans="1:52">
      <c r="A3888">
        <v>2012</v>
      </c>
      <c r="B3888">
        <v>227881</v>
      </c>
      <c r="C3888" t="s">
        <v>383</v>
      </c>
      <c r="D3888" t="s">
        <v>372</v>
      </c>
      <c r="E3888">
        <f t="shared" si="60"/>
        <v>1</v>
      </c>
      <c r="F3888">
        <f>IF(ISNA(VLOOKUP(B3888,criteria!$U$2:$U$174,1,0)),0,1)</f>
        <v>1</v>
      </c>
      <c r="G3888">
        <v>0.64991948470209338</v>
      </c>
      <c r="H3888">
        <v>0.39857945160224645</v>
      </c>
      <c r="I3888">
        <v>9315</v>
      </c>
      <c r="J3888">
        <v>6054</v>
      </c>
      <c r="K3888">
        <v>2351</v>
      </c>
      <c r="L3888">
        <v>62</v>
      </c>
      <c r="M3888">
        <v>2413</v>
      </c>
      <c r="N3888">
        <v>77340</v>
      </c>
      <c r="O3888" t="s">
        <v>275</v>
      </c>
      <c r="P3888" t="s">
        <v>50</v>
      </c>
      <c r="Q3888" t="s">
        <v>51</v>
      </c>
      <c r="R3888">
        <v>-95.551900000000003</v>
      </c>
      <c r="S3888">
        <v>30.724699999999999</v>
      </c>
      <c r="T3888">
        <v>0.122</v>
      </c>
      <c r="U3888">
        <v>3381</v>
      </c>
      <c r="V3888">
        <v>157489312</v>
      </c>
      <c r="W3888">
        <v>115947832</v>
      </c>
      <c r="Y3888">
        <v>2017751</v>
      </c>
      <c r="Z3888">
        <v>33616372</v>
      </c>
      <c r="AA3888">
        <v>61216452</v>
      </c>
      <c r="AB3888">
        <v>3350082</v>
      </c>
      <c r="AC3888">
        <v>17874876</v>
      </c>
      <c r="AD3888">
        <v>183690528</v>
      </c>
      <c r="AE3888">
        <v>89764224</v>
      </c>
      <c r="AF3888">
        <v>297521952</v>
      </c>
      <c r="AG3888">
        <v>78751072</v>
      </c>
      <c r="AH3888">
        <v>5278698</v>
      </c>
      <c r="AI3888">
        <v>13178556</v>
      </c>
      <c r="AJ3888">
        <v>18457254</v>
      </c>
      <c r="AK3888">
        <v>46865456</v>
      </c>
      <c r="AL3888">
        <v>20940922</v>
      </c>
      <c r="AM3888">
        <v>280854368</v>
      </c>
      <c r="AN3888">
        <v>112775304</v>
      </c>
      <c r="AO3888">
        <v>28706574</v>
      </c>
      <c r="AP3888">
        <v>60957220</v>
      </c>
      <c r="AQ3888">
        <v>74233312</v>
      </c>
      <c r="AR3888">
        <v>297521952</v>
      </c>
      <c r="AS3888">
        <v>280854368</v>
      </c>
      <c r="AT3888">
        <v>1120</v>
      </c>
      <c r="AU3888">
        <v>0.50600000000000001</v>
      </c>
      <c r="AW3888">
        <v>0.242983</v>
      </c>
      <c r="AX3888">
        <v>0.60772199999999998</v>
      </c>
      <c r="AY3888">
        <v>8.2883100000000001E-2</v>
      </c>
      <c r="AZ3888">
        <v>36576</v>
      </c>
    </row>
    <row r="3889" spans="1:52">
      <c r="A3889">
        <v>2013</v>
      </c>
      <c r="B3889">
        <v>227881</v>
      </c>
      <c r="C3889" t="s">
        <v>383</v>
      </c>
      <c r="D3889" t="s">
        <v>372</v>
      </c>
      <c r="E3889">
        <f t="shared" si="60"/>
        <v>1</v>
      </c>
      <c r="F3889">
        <f>IF(ISNA(VLOOKUP(B3889,criteria!$U$2:$U$174,1,0)),0,1)</f>
        <v>1</v>
      </c>
      <c r="G3889">
        <v>0.64991948470209338</v>
      </c>
      <c r="H3889">
        <v>0.39857945160224645</v>
      </c>
      <c r="I3889">
        <v>9315</v>
      </c>
      <c r="J3889">
        <v>6054</v>
      </c>
      <c r="K3889">
        <v>2351</v>
      </c>
      <c r="L3889">
        <v>62</v>
      </c>
      <c r="M3889">
        <v>2413</v>
      </c>
      <c r="N3889">
        <v>77340</v>
      </c>
      <c r="O3889" t="s">
        <v>275</v>
      </c>
      <c r="P3889" t="s">
        <v>50</v>
      </c>
      <c r="Q3889" t="s">
        <v>51</v>
      </c>
      <c r="R3889">
        <v>-95.551900000000003</v>
      </c>
      <c r="S3889">
        <v>30.724699999999999</v>
      </c>
      <c r="T3889">
        <v>0.105</v>
      </c>
      <c r="U3889">
        <v>3633</v>
      </c>
      <c r="V3889">
        <v>160841840</v>
      </c>
      <c r="W3889">
        <v>120718384</v>
      </c>
      <c r="Y3889">
        <v>267179</v>
      </c>
      <c r="Z3889">
        <v>34245344</v>
      </c>
      <c r="AA3889">
        <v>66650632</v>
      </c>
      <c r="AB3889">
        <v>4405610</v>
      </c>
      <c r="AC3889">
        <v>30360580</v>
      </c>
      <c r="AD3889">
        <v>187560448</v>
      </c>
      <c r="AE3889">
        <v>99613528</v>
      </c>
      <c r="AF3889">
        <v>314670784</v>
      </c>
      <c r="AG3889">
        <v>98349440</v>
      </c>
      <c r="AH3889">
        <v>4631132</v>
      </c>
      <c r="AI3889">
        <v>13974811</v>
      </c>
      <c r="AJ3889">
        <v>18605944</v>
      </c>
      <c r="AK3889">
        <v>40216844</v>
      </c>
      <c r="AL3889">
        <v>24913180</v>
      </c>
      <c r="AM3889">
        <v>295005664</v>
      </c>
      <c r="AN3889">
        <v>118906920</v>
      </c>
      <c r="AO3889">
        <v>28800900</v>
      </c>
      <c r="AP3889">
        <v>74233312</v>
      </c>
      <c r="AQ3889">
        <v>91330768</v>
      </c>
      <c r="AR3889">
        <v>314670784</v>
      </c>
      <c r="AS3889">
        <v>295005664</v>
      </c>
      <c r="AT3889">
        <v>1109</v>
      </c>
      <c r="AU3889">
        <v>0.53100000000000003</v>
      </c>
      <c r="AW3889">
        <v>0.22805300000000001</v>
      </c>
      <c r="AX3889">
        <v>0.62492199999999998</v>
      </c>
      <c r="AY3889">
        <v>7.9649300000000006E-2</v>
      </c>
      <c r="AZ3889">
        <v>36698</v>
      </c>
    </row>
    <row r="3890" spans="1:52">
      <c r="A3890">
        <v>2014</v>
      </c>
      <c r="B3890">
        <v>227881</v>
      </c>
      <c r="C3890" t="s">
        <v>383</v>
      </c>
      <c r="D3890" t="s">
        <v>372</v>
      </c>
      <c r="E3890">
        <f t="shared" si="60"/>
        <v>1</v>
      </c>
      <c r="F3890">
        <f>IF(ISNA(VLOOKUP(B3890,criteria!$U$2:$U$174,1,0)),0,1)</f>
        <v>1</v>
      </c>
      <c r="G3890">
        <v>0.73667574931880109</v>
      </c>
      <c r="H3890">
        <v>0.37609113774226954</v>
      </c>
      <c r="I3890">
        <v>9175</v>
      </c>
      <c r="J3890">
        <v>6759</v>
      </c>
      <c r="K3890">
        <v>2448</v>
      </c>
      <c r="L3890">
        <v>94</v>
      </c>
      <c r="M3890">
        <v>2542</v>
      </c>
      <c r="N3890">
        <v>77340</v>
      </c>
      <c r="O3890" t="s">
        <v>275</v>
      </c>
      <c r="P3890" t="s">
        <v>50</v>
      </c>
      <c r="Q3890" t="s">
        <v>51</v>
      </c>
      <c r="R3890">
        <v>-95.551900000000003</v>
      </c>
      <c r="S3890">
        <v>30.724699999999999</v>
      </c>
      <c r="T3890">
        <v>8.5999999999999993E-2</v>
      </c>
      <c r="U3890">
        <v>3817</v>
      </c>
      <c r="V3890">
        <v>180384048</v>
      </c>
      <c r="W3890">
        <v>130180160</v>
      </c>
      <c r="Y3890">
        <v>1311938</v>
      </c>
      <c r="Z3890">
        <v>36228148</v>
      </c>
      <c r="AA3890">
        <v>69444448</v>
      </c>
      <c r="AB3890">
        <v>5624331</v>
      </c>
      <c r="AC3890">
        <v>94025648</v>
      </c>
      <c r="AD3890">
        <v>198628480</v>
      </c>
      <c r="AE3890">
        <v>96623248</v>
      </c>
      <c r="AF3890">
        <v>396067776</v>
      </c>
      <c r="AG3890">
        <v>104562624</v>
      </c>
      <c r="AH3890">
        <v>4772854</v>
      </c>
      <c r="AI3890">
        <v>12927645</v>
      </c>
      <c r="AJ3890">
        <v>17700500</v>
      </c>
      <c r="AK3890">
        <v>39127792</v>
      </c>
      <c r="AL3890">
        <v>27501086</v>
      </c>
      <c r="AM3890">
        <v>313957312</v>
      </c>
      <c r="AN3890">
        <v>126734752</v>
      </c>
      <c r="AO3890">
        <v>30575128</v>
      </c>
      <c r="AP3890">
        <v>91330768</v>
      </c>
      <c r="AQ3890">
        <v>94439904</v>
      </c>
      <c r="AR3890">
        <v>396067776</v>
      </c>
      <c r="AS3890">
        <v>313957312</v>
      </c>
      <c r="AT3890">
        <v>1045</v>
      </c>
      <c r="AU3890">
        <v>0.49199999999999999</v>
      </c>
      <c r="AW3890">
        <v>0.222388</v>
      </c>
      <c r="AX3890">
        <v>0.63576600000000005</v>
      </c>
      <c r="AY3890">
        <v>7.8431399999999998E-2</v>
      </c>
      <c r="AZ3890">
        <v>37509</v>
      </c>
    </row>
    <row r="3891" spans="1:52">
      <c r="A3891">
        <v>2015</v>
      </c>
      <c r="B3891">
        <v>227881</v>
      </c>
      <c r="C3891" t="s">
        <v>383</v>
      </c>
      <c r="D3891" t="s">
        <v>372</v>
      </c>
      <c r="E3891">
        <f t="shared" si="60"/>
        <v>1</v>
      </c>
      <c r="F3891">
        <f>IF(ISNA(VLOOKUP(B3891,criteria!$U$2:$U$174,1,0)),0,1)</f>
        <v>1</v>
      </c>
      <c r="G3891">
        <v>0.72711534299935077</v>
      </c>
      <c r="H3891">
        <v>0.39241071428571428</v>
      </c>
      <c r="I3891">
        <v>9242</v>
      </c>
      <c r="J3891">
        <v>6720</v>
      </c>
      <c r="K3891">
        <v>2514</v>
      </c>
      <c r="L3891">
        <v>123</v>
      </c>
      <c r="M3891">
        <v>2637</v>
      </c>
      <c r="N3891">
        <v>77340</v>
      </c>
      <c r="O3891" t="s">
        <v>275</v>
      </c>
      <c r="P3891" t="s">
        <v>50</v>
      </c>
      <c r="Q3891" t="s">
        <v>54</v>
      </c>
      <c r="R3891">
        <v>-95.551900000000003</v>
      </c>
      <c r="S3891">
        <v>30.724699999999999</v>
      </c>
      <c r="T3891">
        <v>0.08</v>
      </c>
      <c r="U3891">
        <v>4136</v>
      </c>
      <c r="V3891">
        <v>194070480</v>
      </c>
      <c r="W3891">
        <v>137368704</v>
      </c>
      <c r="Y3891">
        <v>2342654</v>
      </c>
      <c r="Z3891">
        <v>36051252</v>
      </c>
      <c r="AA3891">
        <v>83428752</v>
      </c>
      <c r="AB3891">
        <v>8220397</v>
      </c>
      <c r="AC3891">
        <v>17565908</v>
      </c>
      <c r="AD3891">
        <v>214460864</v>
      </c>
      <c r="AE3891">
        <v>115372360</v>
      </c>
      <c r="AF3891">
        <v>347525920</v>
      </c>
      <c r="AG3891">
        <v>108362856</v>
      </c>
      <c r="AH3891">
        <v>5146286</v>
      </c>
      <c r="AI3891">
        <v>12478128</v>
      </c>
      <c r="AJ3891">
        <v>17624414</v>
      </c>
      <c r="AK3891">
        <v>45443488</v>
      </c>
      <c r="AL3891">
        <v>28309436</v>
      </c>
      <c r="AM3891">
        <v>323148928</v>
      </c>
      <c r="AN3891">
        <v>140044800</v>
      </c>
      <c r="AO3891">
        <v>35586496</v>
      </c>
      <c r="AP3891">
        <v>94439904</v>
      </c>
      <c r="AQ3891">
        <v>100304952</v>
      </c>
      <c r="AR3891">
        <v>347525920</v>
      </c>
      <c r="AS3891">
        <v>323148928</v>
      </c>
      <c r="AT3891">
        <v>1119</v>
      </c>
      <c r="AU3891">
        <v>0.50600000000000001</v>
      </c>
      <c r="AW3891">
        <v>0.20665700000000001</v>
      </c>
      <c r="AX3891">
        <v>0.64970899999999998</v>
      </c>
      <c r="AY3891">
        <v>7.3525699999999999E-2</v>
      </c>
      <c r="AZ3891">
        <v>38327</v>
      </c>
    </row>
    <row r="3892" spans="1:52">
      <c r="A3892">
        <v>2016</v>
      </c>
      <c r="B3892">
        <v>227881</v>
      </c>
      <c r="C3892" t="s">
        <v>383</v>
      </c>
      <c r="D3892" t="s">
        <v>372</v>
      </c>
      <c r="E3892">
        <f t="shared" si="60"/>
        <v>1</v>
      </c>
      <c r="F3892">
        <f>IF(ISNA(VLOOKUP(B3892,criteria!$U$2:$U$174,1,0)),0,1)</f>
        <v>1</v>
      </c>
      <c r="G3892">
        <v>0.71949665498566417</v>
      </c>
      <c r="H3892">
        <v>0.30529112242638917</v>
      </c>
      <c r="I3892">
        <v>12556</v>
      </c>
      <c r="J3892">
        <v>9034</v>
      </c>
      <c r="K3892">
        <v>2667</v>
      </c>
      <c r="L3892">
        <v>91</v>
      </c>
      <c r="M3892">
        <v>2758</v>
      </c>
      <c r="N3892">
        <v>77340</v>
      </c>
      <c r="O3892" t="s">
        <v>275</v>
      </c>
      <c r="P3892" t="s">
        <v>50</v>
      </c>
      <c r="Q3892" t="s">
        <v>54</v>
      </c>
      <c r="R3892">
        <v>-95.546199999999999</v>
      </c>
      <c r="S3892">
        <v>30.714700000000001</v>
      </c>
      <c r="T3892">
        <v>5.8000000000000003E-2</v>
      </c>
      <c r="U3892">
        <v>4608</v>
      </c>
      <c r="V3892">
        <v>203215520</v>
      </c>
      <c r="W3892">
        <v>152149152</v>
      </c>
      <c r="Y3892">
        <v>2518699</v>
      </c>
      <c r="Z3892">
        <v>38126996</v>
      </c>
      <c r="AA3892">
        <v>86153456</v>
      </c>
      <c r="AB3892">
        <v>9821360</v>
      </c>
      <c r="AC3892">
        <v>98216096</v>
      </c>
      <c r="AD3892">
        <v>220714000</v>
      </c>
      <c r="AE3892">
        <v>127201208</v>
      </c>
      <c r="AF3892">
        <v>448077696</v>
      </c>
      <c r="AG3892">
        <v>116613320</v>
      </c>
      <c r="AH3892">
        <v>5642640</v>
      </c>
      <c r="AI3892">
        <v>13183702</v>
      </c>
      <c r="AJ3892">
        <v>18826342</v>
      </c>
      <c r="AK3892">
        <v>49086788</v>
      </c>
      <c r="AL3892">
        <v>31148110</v>
      </c>
      <c r="AM3892">
        <v>347503520</v>
      </c>
      <c r="AN3892">
        <v>139622080</v>
      </c>
      <c r="AO3892">
        <v>35532724</v>
      </c>
      <c r="AP3892">
        <v>100304952</v>
      </c>
      <c r="AQ3892">
        <v>108024088</v>
      </c>
      <c r="AR3892">
        <v>448077696</v>
      </c>
      <c r="AS3892">
        <v>347503520</v>
      </c>
      <c r="AT3892">
        <v>1028</v>
      </c>
      <c r="AU3892">
        <v>0.51300000000000001</v>
      </c>
      <c r="AW3892">
        <v>0.202761</v>
      </c>
      <c r="AX3892">
        <v>0.66141399999999995</v>
      </c>
      <c r="AY3892">
        <v>6.9410100000000002E-2</v>
      </c>
      <c r="AZ3892">
        <v>37602</v>
      </c>
    </row>
    <row r="3893" spans="1:52">
      <c r="A3893">
        <v>2017</v>
      </c>
      <c r="B3893">
        <v>227881</v>
      </c>
      <c r="C3893" t="s">
        <v>383</v>
      </c>
      <c r="D3893" t="s">
        <v>372</v>
      </c>
      <c r="E3893">
        <f t="shared" si="60"/>
        <v>1</v>
      </c>
      <c r="F3893">
        <f>IF(ISNA(VLOOKUP(B3893,criteria!$U$2:$U$174,1,0)),0,1)</f>
        <v>1</v>
      </c>
      <c r="G3893">
        <v>0.74392312040700959</v>
      </c>
      <c r="H3893">
        <v>0.3118758141554494</v>
      </c>
      <c r="I3893">
        <v>12383</v>
      </c>
      <c r="J3893">
        <v>9212</v>
      </c>
      <c r="K3893">
        <v>2780</v>
      </c>
      <c r="L3893">
        <v>93</v>
      </c>
      <c r="M3893">
        <v>2873</v>
      </c>
      <c r="N3893">
        <v>77340</v>
      </c>
      <c r="O3893" t="s">
        <v>275</v>
      </c>
      <c r="P3893" t="s">
        <v>50</v>
      </c>
      <c r="Q3893" t="s">
        <v>54</v>
      </c>
      <c r="R3893">
        <v>-95.546199999999999</v>
      </c>
      <c r="S3893">
        <v>30.714700000000001</v>
      </c>
      <c r="T3893">
        <v>6.3E-2</v>
      </c>
      <c r="U3893">
        <v>4602</v>
      </c>
      <c r="V3893">
        <v>214009568</v>
      </c>
      <c r="W3893">
        <v>157307280</v>
      </c>
      <c r="Y3893">
        <v>2414514</v>
      </c>
      <c r="Z3893">
        <v>42962304</v>
      </c>
      <c r="AA3893">
        <v>90634472</v>
      </c>
      <c r="AB3893">
        <v>7378352</v>
      </c>
      <c r="AC3893">
        <v>74438464</v>
      </c>
      <c r="AD3893">
        <v>231401184</v>
      </c>
      <c r="AE3893">
        <v>147643904</v>
      </c>
      <c r="AF3893">
        <v>442233760</v>
      </c>
      <c r="AG3893">
        <v>119027792</v>
      </c>
      <c r="AH3893">
        <v>8089259</v>
      </c>
      <c r="AI3893">
        <v>13867166</v>
      </c>
      <c r="AJ3893">
        <v>21956424</v>
      </c>
      <c r="AK3893">
        <v>52840084</v>
      </c>
      <c r="AL3893">
        <v>31876008</v>
      </c>
      <c r="AM3893">
        <v>363707104</v>
      </c>
      <c r="AN3893">
        <v>144319872</v>
      </c>
      <c r="AO3893">
        <v>39133952</v>
      </c>
      <c r="AP3893">
        <v>108024088</v>
      </c>
      <c r="AQ3893">
        <v>125827280</v>
      </c>
      <c r="AR3893">
        <v>442233760</v>
      </c>
      <c r="AS3893">
        <v>363707104</v>
      </c>
    </row>
    <row r="3894" spans="1:52">
      <c r="A3894">
        <v>1990</v>
      </c>
      <c r="B3894">
        <v>228246</v>
      </c>
      <c r="C3894" t="s">
        <v>425</v>
      </c>
      <c r="D3894" t="s">
        <v>372</v>
      </c>
      <c r="E3894">
        <f t="shared" si="60"/>
        <v>0</v>
      </c>
      <c r="F3894">
        <f>IF(ISNA(VLOOKUP(B3894,criteria!$U$2:$U$174,1,0)),0,1)</f>
        <v>1</v>
      </c>
      <c r="G3894" t="s">
        <v>636</v>
      </c>
      <c r="H3894" t="s">
        <v>636</v>
      </c>
      <c r="N3894">
        <v>752750221</v>
      </c>
      <c r="O3894" t="s">
        <v>275</v>
      </c>
      <c r="V3894">
        <v>83901000</v>
      </c>
      <c r="Y3894">
        <v>110000</v>
      </c>
      <c r="Z3894">
        <v>9170000</v>
      </c>
      <c r="AA3894">
        <v>110000</v>
      </c>
      <c r="AB3894">
        <v>8724000</v>
      </c>
      <c r="AC3894">
        <v>9796000</v>
      </c>
      <c r="AF3894">
        <v>152700000</v>
      </c>
      <c r="AG3894">
        <v>45513000</v>
      </c>
      <c r="AH3894">
        <v>7598000</v>
      </c>
      <c r="AI3894">
        <v>4203000</v>
      </c>
      <c r="AJ3894">
        <v>11801000</v>
      </c>
      <c r="AK3894">
        <v>18481000</v>
      </c>
      <c r="AL3894">
        <v>7843000</v>
      </c>
      <c r="AM3894">
        <v>150722000</v>
      </c>
      <c r="AN3894">
        <v>63056000</v>
      </c>
      <c r="AO3894">
        <v>14801000</v>
      </c>
    </row>
    <row r="3895" spans="1:52">
      <c r="A3895">
        <v>1991</v>
      </c>
      <c r="B3895">
        <v>228246</v>
      </c>
      <c r="C3895" t="s">
        <v>425</v>
      </c>
      <c r="D3895" t="s">
        <v>372</v>
      </c>
      <c r="E3895">
        <f t="shared" si="60"/>
        <v>0</v>
      </c>
      <c r="F3895">
        <f>IF(ISNA(VLOOKUP(B3895,criteria!$U$2:$U$174,1,0)),0,1)</f>
        <v>1</v>
      </c>
      <c r="G3895" t="s">
        <v>636</v>
      </c>
      <c r="H3895" t="s">
        <v>636</v>
      </c>
      <c r="N3895">
        <v>752750221</v>
      </c>
      <c r="O3895" t="s">
        <v>275</v>
      </c>
      <c r="V3895">
        <v>88830000</v>
      </c>
      <c r="Y3895">
        <v>12000</v>
      </c>
      <c r="Z3895">
        <v>8238000</v>
      </c>
      <c r="AA3895">
        <v>465000</v>
      </c>
      <c r="AB3895">
        <v>8733000</v>
      </c>
      <c r="AC3895">
        <v>10219000</v>
      </c>
      <c r="AF3895">
        <v>157722000</v>
      </c>
      <c r="AG3895">
        <v>48569000</v>
      </c>
      <c r="AH3895">
        <v>6378000</v>
      </c>
      <c r="AI3895">
        <v>4978000</v>
      </c>
      <c r="AJ3895">
        <v>11356000</v>
      </c>
      <c r="AK3895">
        <v>19553000</v>
      </c>
      <c r="AL3895">
        <v>7722000</v>
      </c>
      <c r="AM3895">
        <v>159447008</v>
      </c>
      <c r="AN3895">
        <v>65881000</v>
      </c>
      <c r="AO3895">
        <v>16759000</v>
      </c>
    </row>
    <row r="3896" spans="1:52">
      <c r="A3896">
        <v>1992</v>
      </c>
      <c r="B3896">
        <v>228246</v>
      </c>
      <c r="C3896" t="s">
        <v>425</v>
      </c>
      <c r="D3896" t="s">
        <v>372</v>
      </c>
      <c r="E3896">
        <f t="shared" si="60"/>
        <v>0</v>
      </c>
      <c r="F3896">
        <f>IF(ISNA(VLOOKUP(B3896,criteria!$U$2:$U$174,1,0)),0,1)</f>
        <v>1</v>
      </c>
      <c r="G3896" t="s">
        <v>636</v>
      </c>
      <c r="H3896" t="s">
        <v>636</v>
      </c>
      <c r="N3896">
        <v>752750221</v>
      </c>
      <c r="O3896" t="s">
        <v>275</v>
      </c>
      <c r="V3896">
        <v>96600000</v>
      </c>
      <c r="Z3896">
        <v>8087000</v>
      </c>
      <c r="AA3896">
        <v>429000</v>
      </c>
      <c r="AB3896">
        <v>8869000</v>
      </c>
      <c r="AC3896">
        <v>12030000</v>
      </c>
      <c r="AF3896">
        <v>167318000</v>
      </c>
      <c r="AG3896">
        <v>50248000</v>
      </c>
      <c r="AH3896">
        <v>6067000</v>
      </c>
      <c r="AI3896">
        <v>4859000</v>
      </c>
      <c r="AJ3896">
        <v>10926000</v>
      </c>
      <c r="AK3896">
        <v>20782000</v>
      </c>
      <c r="AL3896">
        <v>7939000</v>
      </c>
      <c r="AM3896">
        <v>165979008</v>
      </c>
      <c r="AN3896">
        <v>67794000</v>
      </c>
      <c r="AO3896">
        <v>15713000</v>
      </c>
    </row>
    <row r="3897" spans="1:52">
      <c r="A3897">
        <v>1993</v>
      </c>
      <c r="B3897">
        <v>228246</v>
      </c>
      <c r="C3897" t="s">
        <v>425</v>
      </c>
      <c r="D3897" t="s">
        <v>372</v>
      </c>
      <c r="E3897">
        <f t="shared" si="60"/>
        <v>0</v>
      </c>
      <c r="F3897">
        <f>IF(ISNA(VLOOKUP(B3897,criteria!$U$2:$U$174,1,0)),0,1)</f>
        <v>1</v>
      </c>
      <c r="G3897" t="s">
        <v>636</v>
      </c>
      <c r="H3897" t="s">
        <v>636</v>
      </c>
      <c r="N3897">
        <v>752750221</v>
      </c>
      <c r="O3897" t="s">
        <v>275</v>
      </c>
      <c r="V3897">
        <v>102450000</v>
      </c>
      <c r="Z3897">
        <v>8377000</v>
      </c>
      <c r="AA3897">
        <v>758000</v>
      </c>
      <c r="AB3897">
        <v>9212000</v>
      </c>
      <c r="AC3897">
        <v>10102000</v>
      </c>
      <c r="AF3897">
        <v>172758000</v>
      </c>
      <c r="AG3897">
        <v>52925000</v>
      </c>
      <c r="AH3897">
        <v>6716000</v>
      </c>
      <c r="AI3897">
        <v>5857000</v>
      </c>
      <c r="AJ3897">
        <v>12573000</v>
      </c>
      <c r="AK3897">
        <v>20614000</v>
      </c>
      <c r="AL3897">
        <v>9100000</v>
      </c>
      <c r="AM3897">
        <v>173968992</v>
      </c>
      <c r="AN3897">
        <v>69007000</v>
      </c>
      <c r="AO3897">
        <v>18324000</v>
      </c>
    </row>
    <row r="3898" spans="1:52">
      <c r="A3898">
        <v>1994</v>
      </c>
      <c r="B3898">
        <v>228246</v>
      </c>
      <c r="C3898" t="s">
        <v>425</v>
      </c>
      <c r="D3898" t="s">
        <v>372</v>
      </c>
      <c r="E3898">
        <f t="shared" si="60"/>
        <v>0</v>
      </c>
      <c r="F3898">
        <f>IF(ISNA(VLOOKUP(B3898,criteria!$U$2:$U$174,1,0)),0,1)</f>
        <v>1</v>
      </c>
      <c r="G3898" t="s">
        <v>636</v>
      </c>
      <c r="H3898" t="s">
        <v>636</v>
      </c>
      <c r="N3898">
        <v>752750221</v>
      </c>
      <c r="O3898" t="s">
        <v>275</v>
      </c>
      <c r="V3898">
        <v>107921000</v>
      </c>
      <c r="Z3898">
        <v>7627000</v>
      </c>
      <c r="AA3898">
        <v>667000</v>
      </c>
      <c r="AB3898">
        <v>11053000</v>
      </c>
      <c r="AC3898">
        <v>11277000</v>
      </c>
      <c r="AF3898">
        <v>181708000</v>
      </c>
      <c r="AG3898">
        <v>54318000</v>
      </c>
      <c r="AH3898">
        <v>6294000</v>
      </c>
      <c r="AI3898">
        <v>6288000</v>
      </c>
      <c r="AJ3898">
        <v>12582000</v>
      </c>
      <c r="AK3898">
        <v>21917000</v>
      </c>
      <c r="AL3898">
        <v>9454000</v>
      </c>
      <c r="AM3898">
        <v>180395008</v>
      </c>
      <c r="AN3898">
        <v>72031000</v>
      </c>
      <c r="AO3898">
        <v>17023000</v>
      </c>
    </row>
    <row r="3899" spans="1:52">
      <c r="A3899">
        <v>1995</v>
      </c>
      <c r="B3899">
        <v>228246</v>
      </c>
      <c r="C3899" t="s">
        <v>425</v>
      </c>
      <c r="D3899" t="s">
        <v>372</v>
      </c>
      <c r="E3899">
        <f t="shared" si="60"/>
        <v>0</v>
      </c>
      <c r="F3899">
        <f>IF(ISNA(VLOOKUP(B3899,criteria!$U$2:$U$174,1,0)),0,1)</f>
        <v>1</v>
      </c>
      <c r="G3899" t="s">
        <v>636</v>
      </c>
      <c r="H3899" t="s">
        <v>636</v>
      </c>
      <c r="N3899">
        <v>752750221</v>
      </c>
      <c r="O3899" t="s">
        <v>275</v>
      </c>
      <c r="V3899">
        <v>115316000</v>
      </c>
      <c r="Z3899">
        <v>7671000</v>
      </c>
      <c r="AA3899">
        <v>394000</v>
      </c>
      <c r="AB3899">
        <v>12564000</v>
      </c>
      <c r="AC3899">
        <v>12450000</v>
      </c>
      <c r="AF3899">
        <v>191016000</v>
      </c>
      <c r="AG3899">
        <v>56599000</v>
      </c>
      <c r="AH3899">
        <v>7519000</v>
      </c>
      <c r="AI3899">
        <v>6620000</v>
      </c>
      <c r="AJ3899">
        <v>14139000</v>
      </c>
      <c r="AK3899">
        <v>22998000</v>
      </c>
      <c r="AL3899">
        <v>9541000</v>
      </c>
      <c r="AM3899">
        <v>186298000</v>
      </c>
      <c r="AN3899">
        <v>76503000</v>
      </c>
      <c r="AO3899">
        <v>15856000</v>
      </c>
    </row>
    <row r="3900" spans="1:52">
      <c r="A3900">
        <v>1996</v>
      </c>
      <c r="B3900">
        <v>228246</v>
      </c>
      <c r="C3900" t="s">
        <v>425</v>
      </c>
      <c r="D3900" t="s">
        <v>372</v>
      </c>
      <c r="E3900">
        <f t="shared" si="60"/>
        <v>0</v>
      </c>
      <c r="F3900">
        <f>IF(ISNA(VLOOKUP(B3900,criteria!$U$2:$U$174,1,0)),0,1)</f>
        <v>1</v>
      </c>
      <c r="G3900" t="s">
        <v>636</v>
      </c>
      <c r="H3900" t="s">
        <v>636</v>
      </c>
      <c r="N3900">
        <v>752750221</v>
      </c>
      <c r="O3900" t="s">
        <v>275</v>
      </c>
      <c r="V3900">
        <v>131776000</v>
      </c>
      <c r="W3900">
        <v>96509000</v>
      </c>
      <c r="Z3900">
        <v>7194000</v>
      </c>
      <c r="AA3900">
        <v>472000</v>
      </c>
      <c r="AB3900">
        <v>39676000</v>
      </c>
      <c r="AF3900">
        <v>279712000</v>
      </c>
      <c r="AG3900">
        <v>67584000</v>
      </c>
      <c r="AH3900">
        <v>7805000</v>
      </c>
      <c r="AI3900">
        <v>6296000</v>
      </c>
      <c r="AJ3900">
        <v>14101000</v>
      </c>
      <c r="AK3900">
        <v>29564000</v>
      </c>
      <c r="AL3900">
        <v>12461000</v>
      </c>
      <c r="AM3900">
        <v>181058000</v>
      </c>
      <c r="AR3900">
        <v>279712000</v>
      </c>
      <c r="AS3900">
        <v>181058000</v>
      </c>
      <c r="AT3900">
        <v>855</v>
      </c>
      <c r="AU3900">
        <v>0.69599999999999995</v>
      </c>
    </row>
    <row r="3901" spans="1:52">
      <c r="A3901">
        <v>1997</v>
      </c>
      <c r="B3901">
        <v>228246</v>
      </c>
      <c r="C3901" t="s">
        <v>425</v>
      </c>
      <c r="D3901" t="s">
        <v>372</v>
      </c>
      <c r="E3901">
        <f t="shared" si="60"/>
        <v>0</v>
      </c>
      <c r="F3901">
        <f>IF(ISNA(VLOOKUP(B3901,criteria!$U$2:$U$174,1,0)),0,1)</f>
        <v>1</v>
      </c>
      <c r="G3901" t="s">
        <v>636</v>
      </c>
      <c r="H3901" t="s">
        <v>636</v>
      </c>
      <c r="N3901">
        <v>752750221</v>
      </c>
      <c r="O3901" t="s">
        <v>275</v>
      </c>
      <c r="V3901">
        <v>108569000</v>
      </c>
      <c r="W3901">
        <v>108569000</v>
      </c>
      <c r="Z3901">
        <v>6280000</v>
      </c>
      <c r="AA3901">
        <v>485000</v>
      </c>
      <c r="AB3901">
        <v>85525000</v>
      </c>
      <c r="AC3901">
        <v>11906000</v>
      </c>
      <c r="AF3901">
        <v>365335008</v>
      </c>
      <c r="AG3901">
        <v>75718000</v>
      </c>
      <c r="AH3901">
        <v>7257000</v>
      </c>
      <c r="AI3901">
        <v>6690000</v>
      </c>
      <c r="AJ3901">
        <v>13947000</v>
      </c>
      <c r="AK3901">
        <v>34373000</v>
      </c>
      <c r="AL3901">
        <v>13383000</v>
      </c>
      <c r="AM3901">
        <v>200242000</v>
      </c>
      <c r="AN3901">
        <v>90293000</v>
      </c>
      <c r="AO3901">
        <v>20394000</v>
      </c>
      <c r="AR3901">
        <v>365335008</v>
      </c>
      <c r="AS3901">
        <v>200242000</v>
      </c>
      <c r="AT3901">
        <v>853</v>
      </c>
      <c r="AU3901">
        <v>0.69899999999999995</v>
      </c>
      <c r="AW3901">
        <v>0.119254</v>
      </c>
      <c r="AX3901">
        <v>0.58094599999999996</v>
      </c>
      <c r="AY3901">
        <v>3.2644899999999998E-2</v>
      </c>
      <c r="AZ3901">
        <v>38757</v>
      </c>
    </row>
    <row r="3902" spans="1:52">
      <c r="A3902">
        <v>1998</v>
      </c>
      <c r="B3902">
        <v>228246</v>
      </c>
      <c r="C3902" t="s">
        <v>425</v>
      </c>
      <c r="D3902" t="s">
        <v>372</v>
      </c>
      <c r="E3902">
        <f t="shared" si="60"/>
        <v>0</v>
      </c>
      <c r="F3902">
        <f>IF(ISNA(VLOOKUP(B3902,criteria!$U$2:$U$174,1,0)),0,1)</f>
        <v>1</v>
      </c>
      <c r="G3902" t="s">
        <v>636</v>
      </c>
      <c r="H3902" t="s">
        <v>636</v>
      </c>
      <c r="N3902">
        <v>752750221</v>
      </c>
      <c r="O3902" t="s">
        <v>275</v>
      </c>
      <c r="V3902">
        <v>116762000</v>
      </c>
      <c r="W3902">
        <v>116753000</v>
      </c>
      <c r="Y3902">
        <v>9000</v>
      </c>
      <c r="Z3902">
        <v>9455000</v>
      </c>
      <c r="AA3902">
        <v>495000</v>
      </c>
      <c r="AB3902">
        <v>64552000</v>
      </c>
      <c r="AC3902">
        <v>13094000</v>
      </c>
      <c r="AF3902">
        <v>279887008</v>
      </c>
      <c r="AG3902">
        <v>78650000</v>
      </c>
      <c r="AH3902">
        <v>7697000</v>
      </c>
      <c r="AI3902">
        <v>7825000</v>
      </c>
      <c r="AJ3902">
        <v>15522000</v>
      </c>
      <c r="AK3902">
        <v>35287000</v>
      </c>
      <c r="AL3902">
        <v>17530000</v>
      </c>
      <c r="AM3902">
        <v>225030000</v>
      </c>
      <c r="AN3902">
        <v>101757000</v>
      </c>
      <c r="AO3902">
        <v>22265000</v>
      </c>
      <c r="AR3902">
        <v>279887008</v>
      </c>
      <c r="AS3902">
        <v>225030000</v>
      </c>
      <c r="AT3902">
        <v>825</v>
      </c>
      <c r="AU3902">
        <v>0.71099999999999997</v>
      </c>
      <c r="AW3902">
        <v>0.125419</v>
      </c>
      <c r="AX3902">
        <v>0.57478200000000002</v>
      </c>
      <c r="AY3902">
        <v>3.3534500000000002E-2</v>
      </c>
      <c r="AZ3902">
        <v>38221</v>
      </c>
    </row>
    <row r="3903" spans="1:52">
      <c r="A3903">
        <v>1999</v>
      </c>
      <c r="B3903">
        <v>228246</v>
      </c>
      <c r="C3903" t="s">
        <v>425</v>
      </c>
      <c r="D3903" t="s">
        <v>372</v>
      </c>
      <c r="E3903">
        <f t="shared" si="60"/>
        <v>0</v>
      </c>
      <c r="F3903">
        <f>IF(ISNA(VLOOKUP(B3903,criteria!$U$2:$U$174,1,0)),0,1)</f>
        <v>1</v>
      </c>
      <c r="G3903" t="s">
        <v>636</v>
      </c>
      <c r="H3903" t="s">
        <v>636</v>
      </c>
      <c r="N3903">
        <v>752750221</v>
      </c>
      <c r="O3903" t="s">
        <v>275</v>
      </c>
      <c r="V3903">
        <v>171734000</v>
      </c>
      <c r="W3903">
        <v>125302000</v>
      </c>
      <c r="Y3903">
        <v>13000</v>
      </c>
      <c r="Z3903">
        <v>8485000</v>
      </c>
      <c r="AA3903">
        <v>940000</v>
      </c>
      <c r="AB3903">
        <v>76092000</v>
      </c>
      <c r="AC3903">
        <v>12822000</v>
      </c>
      <c r="AF3903">
        <v>324736992</v>
      </c>
      <c r="AG3903">
        <v>87950000</v>
      </c>
      <c r="AH3903">
        <v>8017000</v>
      </c>
      <c r="AI3903">
        <v>9058000</v>
      </c>
      <c r="AJ3903">
        <v>17075000</v>
      </c>
      <c r="AK3903">
        <v>39387000</v>
      </c>
      <c r="AL3903">
        <v>17829000</v>
      </c>
      <c r="AM3903">
        <v>248688992</v>
      </c>
      <c r="AN3903">
        <v>110811000</v>
      </c>
      <c r="AO3903">
        <v>22205000</v>
      </c>
      <c r="AR3903">
        <v>324736992</v>
      </c>
      <c r="AS3903">
        <v>248688992</v>
      </c>
      <c r="AT3903">
        <v>829</v>
      </c>
      <c r="AU3903">
        <v>0.71199999999999997</v>
      </c>
      <c r="AW3903">
        <v>0.13750799999999999</v>
      </c>
      <c r="AX3903">
        <v>0.54809600000000003</v>
      </c>
      <c r="AY3903">
        <v>4.00258E-2</v>
      </c>
      <c r="AZ3903">
        <v>41080</v>
      </c>
    </row>
    <row r="3904" spans="1:52">
      <c r="A3904">
        <v>2000</v>
      </c>
      <c r="B3904">
        <v>228246</v>
      </c>
      <c r="C3904" t="s">
        <v>425</v>
      </c>
      <c r="D3904" t="s">
        <v>372</v>
      </c>
      <c r="E3904">
        <f t="shared" si="60"/>
        <v>0</v>
      </c>
      <c r="F3904">
        <f>IF(ISNA(VLOOKUP(B3904,criteria!$U$2:$U$174,1,0)),0,1)</f>
        <v>1</v>
      </c>
      <c r="G3904" t="s">
        <v>636</v>
      </c>
      <c r="H3904" t="s">
        <v>636</v>
      </c>
      <c r="N3904">
        <v>752750221</v>
      </c>
      <c r="O3904" t="s">
        <v>275</v>
      </c>
      <c r="V3904">
        <v>180535008</v>
      </c>
      <c r="W3904">
        <v>131249000</v>
      </c>
      <c r="Z3904">
        <v>7823000</v>
      </c>
      <c r="AA3904">
        <v>922000</v>
      </c>
      <c r="AB3904">
        <v>51601000</v>
      </c>
      <c r="AC3904">
        <v>13744000</v>
      </c>
      <c r="AF3904">
        <v>292865984</v>
      </c>
      <c r="AG3904">
        <v>92538000</v>
      </c>
      <c r="AH3904">
        <v>8553000</v>
      </c>
      <c r="AI3904">
        <v>10135000</v>
      </c>
      <c r="AJ3904">
        <v>18688000</v>
      </c>
      <c r="AK3904">
        <v>45039000</v>
      </c>
      <c r="AL3904">
        <v>19134000</v>
      </c>
      <c r="AM3904">
        <v>253316992</v>
      </c>
      <c r="AN3904">
        <v>117397000</v>
      </c>
      <c r="AO3904">
        <v>27633000</v>
      </c>
      <c r="AR3904">
        <v>292865984</v>
      </c>
      <c r="AS3904">
        <v>253316992</v>
      </c>
      <c r="AT3904">
        <v>895</v>
      </c>
      <c r="AU3904">
        <v>0.72899999999999998</v>
      </c>
      <c r="AW3904">
        <v>0.13714299999999999</v>
      </c>
      <c r="AX3904">
        <v>0.55428599999999995</v>
      </c>
      <c r="AY3904">
        <v>4.1269800000000002E-2</v>
      </c>
      <c r="AZ3904">
        <v>43349</v>
      </c>
    </row>
    <row r="3905" spans="1:52">
      <c r="A3905">
        <v>2001</v>
      </c>
      <c r="B3905">
        <v>228246</v>
      </c>
      <c r="C3905" t="s">
        <v>425</v>
      </c>
      <c r="D3905" t="s">
        <v>372</v>
      </c>
      <c r="E3905">
        <f t="shared" si="60"/>
        <v>1</v>
      </c>
      <c r="F3905">
        <f>IF(ISNA(VLOOKUP(B3905,criteria!$U$2:$U$174,1,0)),0,1)</f>
        <v>1</v>
      </c>
      <c r="G3905">
        <v>0.74859075535512964</v>
      </c>
      <c r="H3905">
        <v>0.33960843373493976</v>
      </c>
      <c r="I3905">
        <v>5322</v>
      </c>
      <c r="J3905">
        <v>3984</v>
      </c>
      <c r="K3905">
        <v>1352</v>
      </c>
      <c r="L3905">
        <v>1</v>
      </c>
      <c r="M3905">
        <v>1353</v>
      </c>
      <c r="N3905">
        <v>752750221</v>
      </c>
      <c r="O3905" t="s">
        <v>275</v>
      </c>
      <c r="V3905">
        <v>191415008</v>
      </c>
      <c r="W3905">
        <v>137767008</v>
      </c>
      <c r="Z3905">
        <v>8952000</v>
      </c>
      <c r="AA3905">
        <v>1738000</v>
      </c>
      <c r="AB3905">
        <v>45293000</v>
      </c>
      <c r="AC3905">
        <v>14373000</v>
      </c>
      <c r="AF3905">
        <v>241548992</v>
      </c>
      <c r="AG3905">
        <v>91568000</v>
      </c>
      <c r="AH3905">
        <v>8471000</v>
      </c>
      <c r="AI3905">
        <v>9886000</v>
      </c>
      <c r="AJ3905">
        <v>18357000</v>
      </c>
      <c r="AK3905">
        <v>43796000</v>
      </c>
      <c r="AL3905">
        <v>21394000</v>
      </c>
      <c r="AM3905">
        <v>254144992</v>
      </c>
      <c r="AN3905">
        <v>122091000</v>
      </c>
      <c r="AO3905">
        <v>28715000</v>
      </c>
      <c r="AR3905">
        <v>241548992</v>
      </c>
      <c r="AS3905">
        <v>254144992</v>
      </c>
      <c r="AT3905">
        <v>855</v>
      </c>
      <c r="AU3905">
        <v>0.70299999999999996</v>
      </c>
      <c r="AW3905">
        <v>0.152423</v>
      </c>
      <c r="AX3905">
        <v>0.54783199999999999</v>
      </c>
      <c r="AY3905">
        <v>4.6556100000000003E-2</v>
      </c>
      <c r="AZ3905">
        <v>43443</v>
      </c>
    </row>
    <row r="3906" spans="1:52">
      <c r="A3906">
        <v>2002</v>
      </c>
      <c r="B3906">
        <v>228246</v>
      </c>
      <c r="C3906" t="s">
        <v>425</v>
      </c>
      <c r="D3906" t="s">
        <v>372</v>
      </c>
      <c r="E3906">
        <f t="shared" ref="E3906:E3969" si="61">IF(M3906&gt;999,1,0)</f>
        <v>1</v>
      </c>
      <c r="F3906">
        <f>IF(ISNA(VLOOKUP(B3906,criteria!$U$2:$U$174,1,0)),0,1)</f>
        <v>1</v>
      </c>
      <c r="G3906">
        <v>0.66151845228418138</v>
      </c>
      <c r="H3906">
        <v>0.33914966822315062</v>
      </c>
      <c r="I3906">
        <v>6151</v>
      </c>
      <c r="J3906">
        <v>4069</v>
      </c>
      <c r="K3906">
        <v>1380</v>
      </c>
      <c r="L3906">
        <v>0</v>
      </c>
      <c r="M3906">
        <v>1380</v>
      </c>
      <c r="N3906" t="s">
        <v>385</v>
      </c>
      <c r="O3906" t="s">
        <v>275</v>
      </c>
      <c r="V3906">
        <v>208052992</v>
      </c>
      <c r="W3906">
        <v>147208000</v>
      </c>
      <c r="Y3906">
        <v>9000</v>
      </c>
      <c r="Z3906">
        <v>9456000</v>
      </c>
      <c r="AA3906">
        <v>2286000</v>
      </c>
      <c r="AB3906">
        <v>36505000</v>
      </c>
      <c r="AC3906">
        <v>16387000</v>
      </c>
      <c r="AF3906">
        <v>237092992</v>
      </c>
      <c r="AG3906">
        <v>91755000</v>
      </c>
      <c r="AH3906">
        <v>8316000</v>
      </c>
      <c r="AI3906">
        <v>9590000</v>
      </c>
      <c r="AJ3906">
        <v>17906000</v>
      </c>
      <c r="AK3906">
        <v>46152000</v>
      </c>
      <c r="AL3906">
        <v>23866000</v>
      </c>
      <c r="AM3906">
        <v>265404992</v>
      </c>
      <c r="AN3906">
        <v>127146000</v>
      </c>
      <c r="AO3906">
        <v>28187000</v>
      </c>
      <c r="AP3906">
        <v>831116032</v>
      </c>
      <c r="AQ3906">
        <v>807550976</v>
      </c>
      <c r="AR3906">
        <v>237092992</v>
      </c>
      <c r="AS3906">
        <v>265404992</v>
      </c>
      <c r="AT3906">
        <v>894</v>
      </c>
      <c r="AU3906">
        <v>0.71699999999999997</v>
      </c>
      <c r="AW3906">
        <v>0.17292399999999999</v>
      </c>
      <c r="AX3906">
        <v>0.55347000000000002</v>
      </c>
      <c r="AY3906">
        <v>5.5745200000000002E-2</v>
      </c>
      <c r="AZ3906">
        <v>46186</v>
      </c>
    </row>
    <row r="3907" spans="1:52">
      <c r="A3907">
        <v>2003</v>
      </c>
      <c r="B3907">
        <v>228246</v>
      </c>
      <c r="C3907" t="s">
        <v>425</v>
      </c>
      <c r="D3907" t="s">
        <v>372</v>
      </c>
      <c r="E3907">
        <f t="shared" si="61"/>
        <v>1</v>
      </c>
      <c r="F3907">
        <f>IF(ISNA(VLOOKUP(B3907,criteria!$U$2:$U$174,1,0)),0,1)</f>
        <v>1</v>
      </c>
      <c r="G3907">
        <v>0.64707750952986021</v>
      </c>
      <c r="H3907">
        <v>0.33946980854197351</v>
      </c>
      <c r="I3907">
        <v>6296</v>
      </c>
      <c r="J3907">
        <v>4074</v>
      </c>
      <c r="K3907">
        <v>1383</v>
      </c>
      <c r="M3907">
        <v>1383</v>
      </c>
      <c r="N3907" t="s">
        <v>385</v>
      </c>
      <c r="O3907" t="s">
        <v>275</v>
      </c>
      <c r="V3907">
        <v>223248992</v>
      </c>
      <c r="W3907">
        <v>157936992</v>
      </c>
      <c r="Z3907">
        <v>11373000</v>
      </c>
      <c r="AA3907">
        <v>2628000</v>
      </c>
      <c r="AB3907">
        <v>45715000</v>
      </c>
      <c r="AC3907">
        <v>20374000</v>
      </c>
      <c r="AF3907">
        <v>391084000</v>
      </c>
      <c r="AG3907">
        <v>98541000</v>
      </c>
      <c r="AH3907">
        <v>9759000</v>
      </c>
      <c r="AI3907">
        <v>9234000</v>
      </c>
      <c r="AJ3907">
        <v>18993000</v>
      </c>
      <c r="AK3907">
        <v>51099000</v>
      </c>
      <c r="AL3907">
        <v>23374000</v>
      </c>
      <c r="AM3907">
        <v>281996000</v>
      </c>
      <c r="AN3907">
        <v>135156992</v>
      </c>
      <c r="AO3907">
        <v>32399000</v>
      </c>
      <c r="AP3907">
        <v>807550976</v>
      </c>
      <c r="AQ3907">
        <v>908902976</v>
      </c>
      <c r="AR3907">
        <v>391084000</v>
      </c>
      <c r="AS3907">
        <v>281996000</v>
      </c>
      <c r="AT3907">
        <v>931</v>
      </c>
      <c r="AU3907">
        <v>0.71299999999999997</v>
      </c>
      <c r="AW3907">
        <v>0.17702799999999999</v>
      </c>
      <c r="AX3907">
        <v>0.55795600000000001</v>
      </c>
      <c r="AY3907">
        <v>5.5848299999999997E-2</v>
      </c>
      <c r="AZ3907">
        <v>48817.5</v>
      </c>
    </row>
    <row r="3908" spans="1:52">
      <c r="A3908">
        <v>2004</v>
      </c>
      <c r="B3908">
        <v>228246</v>
      </c>
      <c r="C3908" t="s">
        <v>425</v>
      </c>
      <c r="D3908" t="s">
        <v>372</v>
      </c>
      <c r="E3908">
        <f t="shared" si="61"/>
        <v>1</v>
      </c>
      <c r="F3908">
        <f>IF(ISNA(VLOOKUP(B3908,criteria!$U$2:$U$174,1,0)),0,1)</f>
        <v>1</v>
      </c>
      <c r="G3908">
        <v>0.64283493938451974</v>
      </c>
      <c r="H3908">
        <v>0.31745647969052226</v>
      </c>
      <c r="I3908">
        <v>6434</v>
      </c>
      <c r="J3908">
        <v>4136</v>
      </c>
      <c r="K3908">
        <v>1313</v>
      </c>
      <c r="M3908">
        <v>1313</v>
      </c>
      <c r="N3908" t="s">
        <v>385</v>
      </c>
      <c r="O3908" t="s">
        <v>275</v>
      </c>
      <c r="P3908" t="s">
        <v>50</v>
      </c>
      <c r="V3908">
        <v>234202000</v>
      </c>
      <c r="W3908">
        <v>164280000</v>
      </c>
      <c r="Z3908">
        <v>13803000</v>
      </c>
      <c r="AA3908">
        <v>2181000</v>
      </c>
      <c r="AB3908">
        <v>43346000</v>
      </c>
      <c r="AC3908">
        <v>22295000</v>
      </c>
      <c r="AF3908">
        <v>386851008</v>
      </c>
      <c r="AG3908">
        <v>101344000</v>
      </c>
      <c r="AH3908">
        <v>11533000</v>
      </c>
      <c r="AI3908">
        <v>10116000</v>
      </c>
      <c r="AJ3908">
        <v>21649000</v>
      </c>
      <c r="AK3908">
        <v>51899000</v>
      </c>
      <c r="AL3908">
        <v>24211000</v>
      </c>
      <c r="AM3908">
        <v>299859008</v>
      </c>
      <c r="AN3908">
        <v>141572000</v>
      </c>
      <c r="AO3908">
        <v>34376000</v>
      </c>
      <c r="AP3908">
        <v>908902976</v>
      </c>
      <c r="AQ3908">
        <v>1008505024</v>
      </c>
      <c r="AR3908">
        <v>386851008</v>
      </c>
      <c r="AS3908">
        <v>299859008</v>
      </c>
      <c r="AT3908">
        <v>951</v>
      </c>
      <c r="AU3908">
        <v>0.71499999999999997</v>
      </c>
      <c r="AW3908">
        <v>0.18901100000000001</v>
      </c>
      <c r="AX3908">
        <v>0.554396</v>
      </c>
      <c r="AY3908">
        <v>5.8241800000000003E-2</v>
      </c>
      <c r="AZ3908">
        <v>48071.5</v>
      </c>
    </row>
    <row r="3909" spans="1:52">
      <c r="A3909">
        <v>2005</v>
      </c>
      <c r="B3909">
        <v>228246</v>
      </c>
      <c r="C3909" t="s">
        <v>384</v>
      </c>
      <c r="D3909" t="s">
        <v>372</v>
      </c>
      <c r="E3909">
        <f t="shared" si="61"/>
        <v>1</v>
      </c>
      <c r="F3909">
        <f>IF(ISNA(VLOOKUP(B3909,criteria!$U$2:$U$174,1,0)),0,1)</f>
        <v>1</v>
      </c>
      <c r="G3909">
        <v>0.58418111477289014</v>
      </c>
      <c r="H3909">
        <v>0.34388030414520482</v>
      </c>
      <c r="I3909">
        <v>6979</v>
      </c>
      <c r="J3909">
        <v>4077</v>
      </c>
      <c r="K3909">
        <v>1398</v>
      </c>
      <c r="L3909">
        <v>4</v>
      </c>
      <c r="M3909">
        <v>1402</v>
      </c>
      <c r="N3909" t="s">
        <v>385</v>
      </c>
      <c r="O3909" t="s">
        <v>275</v>
      </c>
      <c r="P3909" t="s">
        <v>50</v>
      </c>
      <c r="Q3909" t="s">
        <v>51</v>
      </c>
      <c r="V3909">
        <v>250624000</v>
      </c>
      <c r="W3909">
        <v>176768992</v>
      </c>
      <c r="Z3909">
        <v>15500000</v>
      </c>
      <c r="AA3909">
        <v>1638000</v>
      </c>
      <c r="AB3909">
        <v>66134000</v>
      </c>
      <c r="AC3909">
        <v>21583000</v>
      </c>
      <c r="AF3909">
        <v>400302016</v>
      </c>
      <c r="AG3909">
        <v>103436000</v>
      </c>
      <c r="AH3909">
        <v>12694000</v>
      </c>
      <c r="AI3909">
        <v>8404000</v>
      </c>
      <c r="AJ3909">
        <v>21098000</v>
      </c>
      <c r="AK3909">
        <v>56169000</v>
      </c>
      <c r="AL3909">
        <v>26468000</v>
      </c>
      <c r="AM3909">
        <v>315856992</v>
      </c>
      <c r="AN3909">
        <v>148060992</v>
      </c>
      <c r="AO3909">
        <v>35287000</v>
      </c>
      <c r="AP3909">
        <v>1008505024</v>
      </c>
      <c r="AQ3909">
        <v>1127671040</v>
      </c>
      <c r="AR3909">
        <v>400302016</v>
      </c>
      <c r="AS3909">
        <v>315856992</v>
      </c>
      <c r="AT3909">
        <v>947</v>
      </c>
      <c r="AU3909">
        <v>0.74199999999999999</v>
      </c>
      <c r="AW3909">
        <v>0.201405</v>
      </c>
      <c r="AX3909">
        <v>0.55620599999999998</v>
      </c>
      <c r="AY3909">
        <v>6.5573800000000002E-2</v>
      </c>
      <c r="AZ3909">
        <v>48762</v>
      </c>
    </row>
    <row r="3910" spans="1:52">
      <c r="A3910">
        <v>2006</v>
      </c>
      <c r="B3910">
        <v>228246</v>
      </c>
      <c r="C3910" t="s">
        <v>384</v>
      </c>
      <c r="D3910" t="s">
        <v>372</v>
      </c>
      <c r="E3910">
        <f t="shared" si="61"/>
        <v>1</v>
      </c>
      <c r="F3910">
        <f>IF(ISNA(VLOOKUP(B3910,criteria!$U$2:$U$174,1,0)),0,1)</f>
        <v>1</v>
      </c>
      <c r="G3910">
        <v>0.53687238493723854</v>
      </c>
      <c r="H3910">
        <v>0.33390160740379932</v>
      </c>
      <c r="I3910">
        <v>7648</v>
      </c>
      <c r="J3910">
        <v>4106</v>
      </c>
      <c r="K3910">
        <v>1371</v>
      </c>
      <c r="L3910">
        <v>0</v>
      </c>
      <c r="M3910">
        <v>1371</v>
      </c>
      <c r="N3910" t="s">
        <v>385</v>
      </c>
      <c r="O3910" t="s">
        <v>275</v>
      </c>
      <c r="P3910" t="s">
        <v>50</v>
      </c>
      <c r="Q3910" t="s">
        <v>51</v>
      </c>
      <c r="V3910">
        <v>267020992</v>
      </c>
      <c r="W3910">
        <v>189766000</v>
      </c>
      <c r="Y3910">
        <v>1000</v>
      </c>
      <c r="Z3910">
        <v>16732000</v>
      </c>
      <c r="AA3910">
        <v>673000</v>
      </c>
      <c r="AB3910">
        <v>70721000</v>
      </c>
      <c r="AC3910">
        <v>18278000</v>
      </c>
      <c r="AF3910">
        <v>498846016</v>
      </c>
      <c r="AG3910">
        <v>107271000</v>
      </c>
      <c r="AH3910">
        <v>14368000</v>
      </c>
      <c r="AI3910">
        <v>9879000</v>
      </c>
      <c r="AJ3910">
        <v>24247000</v>
      </c>
      <c r="AK3910">
        <v>58985000</v>
      </c>
      <c r="AL3910">
        <v>27233000</v>
      </c>
      <c r="AM3910">
        <v>346440992</v>
      </c>
      <c r="AN3910">
        <v>157766000</v>
      </c>
      <c r="AO3910">
        <v>37386000</v>
      </c>
      <c r="AP3910">
        <v>1127671040</v>
      </c>
      <c r="AQ3910">
        <v>1329273984</v>
      </c>
      <c r="AR3910">
        <v>498846016</v>
      </c>
      <c r="AS3910">
        <v>346440992</v>
      </c>
      <c r="AT3910">
        <v>962</v>
      </c>
      <c r="AU3910">
        <v>0.71099999999999997</v>
      </c>
      <c r="AW3910">
        <v>0.20335800000000001</v>
      </c>
      <c r="AX3910">
        <v>0.53669199999999995</v>
      </c>
      <c r="AY3910">
        <v>6.4054700000000006E-2</v>
      </c>
      <c r="AZ3910">
        <v>48785.5</v>
      </c>
    </row>
    <row r="3911" spans="1:52">
      <c r="A3911">
        <v>2007</v>
      </c>
      <c r="B3911">
        <v>228246</v>
      </c>
      <c r="C3911" t="s">
        <v>384</v>
      </c>
      <c r="D3911" t="s">
        <v>372</v>
      </c>
      <c r="E3911">
        <f t="shared" si="61"/>
        <v>1</v>
      </c>
      <c r="F3911">
        <f>IF(ISNA(VLOOKUP(B3911,criteria!$U$2:$U$174,1,0)),0,1)</f>
        <v>1</v>
      </c>
      <c r="G3911">
        <v>0.50090876045074517</v>
      </c>
      <c r="H3911">
        <v>0.3166424770198355</v>
      </c>
      <c r="I3911">
        <v>8253</v>
      </c>
      <c r="J3911">
        <v>4134</v>
      </c>
      <c r="K3911">
        <v>1306</v>
      </c>
      <c r="L3911">
        <v>3</v>
      </c>
      <c r="M3911">
        <v>1309</v>
      </c>
      <c r="N3911" t="s">
        <v>385</v>
      </c>
      <c r="O3911" t="s">
        <v>275</v>
      </c>
      <c r="P3911" t="s">
        <v>50</v>
      </c>
      <c r="Q3911" t="s">
        <v>51</v>
      </c>
      <c r="V3911">
        <v>285465984</v>
      </c>
      <c r="W3911">
        <v>198138000</v>
      </c>
      <c r="Y3911">
        <v>168000</v>
      </c>
      <c r="Z3911">
        <v>16882000</v>
      </c>
      <c r="AA3911">
        <v>6392000</v>
      </c>
      <c r="AB3911">
        <v>111767000</v>
      </c>
      <c r="AC3911">
        <v>12113000</v>
      </c>
      <c r="AF3911">
        <v>474740992</v>
      </c>
      <c r="AG3911">
        <v>115441000</v>
      </c>
      <c r="AH3911">
        <v>14104000</v>
      </c>
      <c r="AI3911">
        <v>11336000</v>
      </c>
      <c r="AJ3911">
        <v>25440000</v>
      </c>
      <c r="AK3911">
        <v>62760000</v>
      </c>
      <c r="AL3911">
        <v>29232000</v>
      </c>
      <c r="AM3911">
        <v>367195008</v>
      </c>
      <c r="AN3911">
        <v>172134000</v>
      </c>
      <c r="AO3911">
        <v>41887000</v>
      </c>
      <c r="AP3911">
        <v>1329273984</v>
      </c>
      <c r="AQ3911">
        <v>1401273984</v>
      </c>
      <c r="AR3911">
        <v>474740992</v>
      </c>
      <c r="AS3911">
        <v>367195008</v>
      </c>
      <c r="AT3911">
        <v>1028</v>
      </c>
      <c r="AU3911">
        <v>0.745</v>
      </c>
      <c r="AW3911">
        <v>0.20143</v>
      </c>
      <c r="AX3911">
        <v>0.52501600000000004</v>
      </c>
      <c r="AY3911">
        <v>6.4977300000000002E-2</v>
      </c>
      <c r="AZ3911">
        <v>52105</v>
      </c>
    </row>
    <row r="3912" spans="1:52">
      <c r="A3912">
        <v>2008</v>
      </c>
      <c r="B3912">
        <v>228246</v>
      </c>
      <c r="C3912" t="s">
        <v>384</v>
      </c>
      <c r="D3912" t="s">
        <v>372</v>
      </c>
      <c r="E3912">
        <f t="shared" si="61"/>
        <v>1</v>
      </c>
      <c r="F3912">
        <f>IF(ISNA(VLOOKUP(B3912,criteria!$U$2:$U$174,1,0)),0,1)</f>
        <v>1</v>
      </c>
      <c r="G3912">
        <v>0.49733978234582832</v>
      </c>
      <c r="H3912">
        <v>0.3398978847556528</v>
      </c>
      <c r="I3912">
        <v>8270</v>
      </c>
      <c r="J3912">
        <v>4113</v>
      </c>
      <c r="K3912">
        <v>1397</v>
      </c>
      <c r="L3912">
        <v>1</v>
      </c>
      <c r="M3912">
        <v>1398</v>
      </c>
      <c r="N3912" t="s">
        <v>385</v>
      </c>
      <c r="O3912" t="s">
        <v>275</v>
      </c>
      <c r="P3912" t="s">
        <v>50</v>
      </c>
      <c r="Q3912" t="s">
        <v>51</v>
      </c>
      <c r="V3912">
        <v>307720992</v>
      </c>
      <c r="W3912">
        <v>209954000</v>
      </c>
      <c r="Y3912">
        <v>102000</v>
      </c>
      <c r="Z3912">
        <v>14941000</v>
      </c>
      <c r="AA3912">
        <v>6005000</v>
      </c>
      <c r="AB3912">
        <v>105078000</v>
      </c>
      <c r="AC3912">
        <v>10067000</v>
      </c>
      <c r="AF3912">
        <v>236319008</v>
      </c>
      <c r="AG3912">
        <v>139134000</v>
      </c>
      <c r="AH3912">
        <v>16614000</v>
      </c>
      <c r="AI3912">
        <v>6911000</v>
      </c>
      <c r="AJ3912">
        <v>23525000</v>
      </c>
      <c r="AK3912">
        <v>52433000</v>
      </c>
      <c r="AL3912">
        <v>35084000</v>
      </c>
      <c r="AM3912">
        <v>406928992</v>
      </c>
      <c r="AN3912">
        <v>184676000</v>
      </c>
      <c r="AO3912">
        <v>48494000</v>
      </c>
      <c r="AP3912">
        <v>1401273984</v>
      </c>
      <c r="AQ3912">
        <v>1032262016</v>
      </c>
      <c r="AR3912">
        <v>236319008</v>
      </c>
      <c r="AS3912">
        <v>406928992</v>
      </c>
      <c r="AT3912">
        <v>1061</v>
      </c>
      <c r="AU3912">
        <v>0.76700000000000002</v>
      </c>
      <c r="AW3912">
        <v>0.23500599999999999</v>
      </c>
      <c r="AX3912">
        <v>0.53182399999999996</v>
      </c>
      <c r="AY3912">
        <v>7.3439400000000002E-2</v>
      </c>
      <c r="AZ3912">
        <v>55404</v>
      </c>
    </row>
    <row r="3913" spans="1:52">
      <c r="A3913">
        <v>2009</v>
      </c>
      <c r="B3913">
        <v>228246</v>
      </c>
      <c r="C3913" t="s">
        <v>384</v>
      </c>
      <c r="D3913" t="s">
        <v>372</v>
      </c>
      <c r="E3913">
        <f t="shared" si="61"/>
        <v>1</v>
      </c>
      <c r="F3913">
        <f>IF(ISNA(VLOOKUP(B3913,criteria!$U$2:$U$174,1,0)),0,1)</f>
        <v>1</v>
      </c>
      <c r="G3913">
        <v>0.52961383558398478</v>
      </c>
      <c r="H3913">
        <v>0.29724893759785281</v>
      </c>
      <c r="I3913">
        <v>8442</v>
      </c>
      <c r="J3913">
        <v>4471</v>
      </c>
      <c r="K3913">
        <v>1325</v>
      </c>
      <c r="L3913">
        <v>4</v>
      </c>
      <c r="M3913">
        <v>1329</v>
      </c>
      <c r="N3913" t="s">
        <v>385</v>
      </c>
      <c r="O3913" t="s">
        <v>275</v>
      </c>
      <c r="P3913" t="s">
        <v>50</v>
      </c>
      <c r="Q3913" t="s">
        <v>51</v>
      </c>
      <c r="R3913">
        <v>-96.785700000000006</v>
      </c>
      <c r="S3913">
        <v>32.844299999999997</v>
      </c>
      <c r="V3913">
        <v>324171008</v>
      </c>
      <c r="W3913">
        <v>216458000</v>
      </c>
      <c r="Y3913">
        <v>109000</v>
      </c>
      <c r="Z3913">
        <v>17170000</v>
      </c>
      <c r="AA3913">
        <v>5241000</v>
      </c>
      <c r="AB3913">
        <v>58333000</v>
      </c>
      <c r="AC3913">
        <v>19796000</v>
      </c>
      <c r="AF3913">
        <v>442339008</v>
      </c>
      <c r="AG3913">
        <v>138475008</v>
      </c>
      <c r="AH3913">
        <v>16507000</v>
      </c>
      <c r="AI3913">
        <v>11363000</v>
      </c>
      <c r="AJ3913">
        <v>27870000</v>
      </c>
      <c r="AK3913">
        <v>50192000</v>
      </c>
      <c r="AL3913">
        <v>34476000</v>
      </c>
      <c r="AM3913">
        <v>394227008</v>
      </c>
      <c r="AN3913">
        <v>192839008</v>
      </c>
      <c r="AO3913">
        <v>50211000</v>
      </c>
      <c r="AP3913">
        <v>1032262016</v>
      </c>
      <c r="AQ3913">
        <v>1069398976</v>
      </c>
      <c r="AR3913">
        <v>442339008</v>
      </c>
      <c r="AS3913">
        <v>394227008</v>
      </c>
      <c r="AT3913">
        <v>977</v>
      </c>
      <c r="AU3913">
        <v>0.74399999999999999</v>
      </c>
      <c r="AW3913">
        <v>0.19880600000000001</v>
      </c>
      <c r="AX3913">
        <v>0.55283599999999999</v>
      </c>
      <c r="AY3913">
        <v>5.7910400000000001E-2</v>
      </c>
      <c r="AZ3913">
        <v>56799</v>
      </c>
    </row>
    <row r="3914" spans="1:52">
      <c r="A3914">
        <v>2010</v>
      </c>
      <c r="B3914">
        <v>228246</v>
      </c>
      <c r="C3914" t="s">
        <v>384</v>
      </c>
      <c r="D3914" t="s">
        <v>372</v>
      </c>
      <c r="E3914">
        <f t="shared" si="61"/>
        <v>1</v>
      </c>
      <c r="F3914">
        <f>IF(ISNA(VLOOKUP(B3914,criteria!$U$2:$U$174,1,0)),0,1)</f>
        <v>1</v>
      </c>
      <c r="G3914">
        <v>0.53858839050131924</v>
      </c>
      <c r="H3914">
        <v>0.30189834660134723</v>
      </c>
      <c r="I3914">
        <v>9096</v>
      </c>
      <c r="J3914">
        <v>4899</v>
      </c>
      <c r="K3914">
        <v>1476</v>
      </c>
      <c r="L3914">
        <v>3</v>
      </c>
      <c r="M3914">
        <v>1479</v>
      </c>
      <c r="N3914" t="s">
        <v>385</v>
      </c>
      <c r="O3914" t="s">
        <v>275</v>
      </c>
      <c r="P3914" t="s">
        <v>50</v>
      </c>
      <c r="Q3914" t="s">
        <v>51</v>
      </c>
      <c r="R3914">
        <v>-96.785700000000006</v>
      </c>
      <c r="S3914">
        <v>32.844299999999997</v>
      </c>
      <c r="V3914">
        <v>344008000</v>
      </c>
      <c r="W3914">
        <v>223910000</v>
      </c>
      <c r="Y3914">
        <v>130000</v>
      </c>
      <c r="Z3914">
        <v>22264000</v>
      </c>
      <c r="AA3914">
        <v>6759000</v>
      </c>
      <c r="AB3914">
        <v>65355000</v>
      </c>
      <c r="AC3914">
        <v>17840000</v>
      </c>
      <c r="AF3914">
        <v>518385984</v>
      </c>
      <c r="AG3914">
        <v>144294000</v>
      </c>
      <c r="AH3914">
        <v>22530000</v>
      </c>
      <c r="AI3914">
        <v>10414000</v>
      </c>
      <c r="AJ3914">
        <v>32944000</v>
      </c>
      <c r="AK3914">
        <v>51020000</v>
      </c>
      <c r="AL3914">
        <v>39291000</v>
      </c>
      <c r="AM3914">
        <v>462313984</v>
      </c>
      <c r="AN3914">
        <v>199730000</v>
      </c>
      <c r="AO3914">
        <v>53160000</v>
      </c>
      <c r="AP3914">
        <v>1069398976</v>
      </c>
      <c r="AQ3914">
        <v>1190708992</v>
      </c>
      <c r="AR3914">
        <v>518385984</v>
      </c>
      <c r="AS3914">
        <v>462313984</v>
      </c>
      <c r="AT3914">
        <v>1055</v>
      </c>
      <c r="AU3914">
        <v>0.753</v>
      </c>
      <c r="AW3914">
        <v>0.120097</v>
      </c>
      <c r="AX3914">
        <v>0.571515</v>
      </c>
      <c r="AY3914">
        <v>3.31925E-2</v>
      </c>
      <c r="AZ3914">
        <v>59740</v>
      </c>
    </row>
    <row r="3915" spans="1:52">
      <c r="A3915">
        <v>2011</v>
      </c>
      <c r="B3915">
        <v>228246</v>
      </c>
      <c r="C3915" t="s">
        <v>384</v>
      </c>
      <c r="D3915" t="s">
        <v>372</v>
      </c>
      <c r="E3915">
        <f t="shared" si="61"/>
        <v>1</v>
      </c>
      <c r="F3915">
        <f>IF(ISNA(VLOOKUP(B3915,criteria!$U$2:$U$174,1,0)),0,1)</f>
        <v>1</v>
      </c>
      <c r="G3915">
        <v>0.54565680015476881</v>
      </c>
      <c r="H3915">
        <v>0.24499202269101222</v>
      </c>
      <c r="I3915">
        <v>10338</v>
      </c>
      <c r="J3915">
        <v>5641</v>
      </c>
      <c r="K3915">
        <v>1382</v>
      </c>
      <c r="L3915">
        <v>0</v>
      </c>
      <c r="M3915">
        <v>1382</v>
      </c>
      <c r="N3915" t="s">
        <v>385</v>
      </c>
      <c r="O3915" t="s">
        <v>275</v>
      </c>
      <c r="P3915" t="s">
        <v>50</v>
      </c>
      <c r="Q3915" t="s">
        <v>51</v>
      </c>
      <c r="R3915">
        <v>-96.784899999999993</v>
      </c>
      <c r="S3915">
        <v>32.845300000000002</v>
      </c>
      <c r="T3915">
        <v>5.8999999999999997E-2</v>
      </c>
      <c r="U3915">
        <v>1589</v>
      </c>
      <c r="V3915">
        <v>362408992</v>
      </c>
      <c r="W3915">
        <v>236667008</v>
      </c>
      <c r="Y3915">
        <v>102000</v>
      </c>
      <c r="Z3915">
        <v>20116000</v>
      </c>
      <c r="AA3915">
        <v>5505000</v>
      </c>
      <c r="AB3915">
        <v>100214000</v>
      </c>
      <c r="AC3915">
        <v>19365000</v>
      </c>
      <c r="AF3915">
        <v>471782016</v>
      </c>
      <c r="AG3915">
        <v>153220000</v>
      </c>
      <c r="AH3915">
        <v>22011000</v>
      </c>
      <c r="AI3915">
        <v>10347000</v>
      </c>
      <c r="AJ3915">
        <v>32358000</v>
      </c>
      <c r="AK3915">
        <v>52593000</v>
      </c>
      <c r="AL3915">
        <v>40879000</v>
      </c>
      <c r="AM3915">
        <v>434001984</v>
      </c>
      <c r="AN3915">
        <v>205430000</v>
      </c>
      <c r="AO3915">
        <v>63095000</v>
      </c>
      <c r="AP3915">
        <v>1190708992</v>
      </c>
      <c r="AQ3915">
        <v>1162414976</v>
      </c>
      <c r="AR3915">
        <v>471782016</v>
      </c>
      <c r="AS3915">
        <v>434001984</v>
      </c>
      <c r="AT3915">
        <v>1089</v>
      </c>
      <c r="AU3915">
        <v>0.79500000000000004</v>
      </c>
      <c r="AW3915">
        <v>0.11013199999999999</v>
      </c>
      <c r="AX3915">
        <v>0.53115199999999996</v>
      </c>
      <c r="AY3915">
        <v>3.3354300000000003E-2</v>
      </c>
      <c r="AZ3915">
        <v>60521</v>
      </c>
    </row>
    <row r="3916" spans="1:52">
      <c r="A3916">
        <v>2012</v>
      </c>
      <c r="B3916">
        <v>228246</v>
      </c>
      <c r="C3916" t="s">
        <v>384</v>
      </c>
      <c r="D3916" t="s">
        <v>372</v>
      </c>
      <c r="E3916">
        <f t="shared" si="61"/>
        <v>1</v>
      </c>
      <c r="F3916">
        <f>IF(ISNA(VLOOKUP(B3916,criteria!$U$2:$U$174,1,0)),0,1)</f>
        <v>1</v>
      </c>
      <c r="G3916">
        <v>0.53766604261388962</v>
      </c>
      <c r="H3916">
        <v>0.23644503399104627</v>
      </c>
      <c r="I3916">
        <v>11217</v>
      </c>
      <c r="J3916">
        <v>6031</v>
      </c>
      <c r="K3916">
        <v>1425</v>
      </c>
      <c r="L3916">
        <v>1</v>
      </c>
      <c r="M3916">
        <v>1426</v>
      </c>
      <c r="N3916" t="s">
        <v>385</v>
      </c>
      <c r="O3916" t="s">
        <v>275</v>
      </c>
      <c r="P3916" t="s">
        <v>50</v>
      </c>
      <c r="Q3916" t="s">
        <v>51</v>
      </c>
      <c r="R3916">
        <v>-96.784899999999993</v>
      </c>
      <c r="S3916">
        <v>32.845300000000002</v>
      </c>
      <c r="T3916">
        <v>6.8000000000000005E-2</v>
      </c>
      <c r="U3916">
        <v>1544</v>
      </c>
      <c r="V3916">
        <v>383308000</v>
      </c>
      <c r="W3916">
        <v>248747008</v>
      </c>
      <c r="Y3916">
        <v>253000</v>
      </c>
      <c r="Z3916">
        <v>18166000</v>
      </c>
      <c r="AA3916">
        <v>6217000</v>
      </c>
      <c r="AB3916">
        <v>111682000</v>
      </c>
      <c r="AC3916">
        <v>21791000</v>
      </c>
      <c r="AF3916">
        <v>563276992</v>
      </c>
      <c r="AG3916">
        <v>157732992</v>
      </c>
      <c r="AH3916">
        <v>21846000</v>
      </c>
      <c r="AI3916">
        <v>9761000</v>
      </c>
      <c r="AJ3916">
        <v>31607000</v>
      </c>
      <c r="AK3916">
        <v>55245000</v>
      </c>
      <c r="AL3916">
        <v>43567000</v>
      </c>
      <c r="AM3916">
        <v>454382016</v>
      </c>
      <c r="AN3916">
        <v>216562000</v>
      </c>
      <c r="AO3916">
        <v>51786000</v>
      </c>
      <c r="AP3916">
        <v>1162414976</v>
      </c>
      <c r="AQ3916">
        <v>1268078976</v>
      </c>
      <c r="AR3916">
        <v>563276992</v>
      </c>
      <c r="AS3916">
        <v>454382016</v>
      </c>
      <c r="AT3916">
        <v>1032</v>
      </c>
      <c r="AU3916">
        <v>0.79</v>
      </c>
      <c r="AW3916">
        <v>9.7203700000000004E-2</v>
      </c>
      <c r="AX3916">
        <v>0.48868200000000001</v>
      </c>
      <c r="AY3916">
        <v>3.2623199999999998E-2</v>
      </c>
      <c r="AZ3916">
        <v>61632</v>
      </c>
    </row>
    <row r="3917" spans="1:52">
      <c r="A3917">
        <v>2013</v>
      </c>
      <c r="B3917">
        <v>228246</v>
      </c>
      <c r="C3917" t="s">
        <v>384</v>
      </c>
      <c r="D3917" t="s">
        <v>372</v>
      </c>
      <c r="E3917">
        <f t="shared" si="61"/>
        <v>1</v>
      </c>
      <c r="F3917">
        <f>IF(ISNA(VLOOKUP(B3917,criteria!$U$2:$U$174,1,0)),0,1)</f>
        <v>1</v>
      </c>
      <c r="G3917">
        <v>0.50703642384105962</v>
      </c>
      <c r="H3917">
        <v>0.23363265306122449</v>
      </c>
      <c r="I3917">
        <v>12080</v>
      </c>
      <c r="J3917">
        <v>6125</v>
      </c>
      <c r="K3917">
        <v>1428</v>
      </c>
      <c r="L3917">
        <v>3</v>
      </c>
      <c r="M3917">
        <v>1431</v>
      </c>
      <c r="N3917" t="s">
        <v>385</v>
      </c>
      <c r="O3917" t="s">
        <v>275</v>
      </c>
      <c r="P3917" t="s">
        <v>50</v>
      </c>
      <c r="Q3917" t="s">
        <v>51</v>
      </c>
      <c r="R3917">
        <v>-96.784899999999993</v>
      </c>
      <c r="S3917">
        <v>32.845300000000002</v>
      </c>
      <c r="T3917">
        <v>0.04</v>
      </c>
      <c r="U3917">
        <v>1669</v>
      </c>
      <c r="V3917">
        <v>402380992</v>
      </c>
      <c r="W3917">
        <v>259695008</v>
      </c>
      <c r="Y3917">
        <v>107000</v>
      </c>
      <c r="Z3917">
        <v>25166000</v>
      </c>
      <c r="AA3917">
        <v>6584000</v>
      </c>
      <c r="AB3917">
        <v>113906000</v>
      </c>
      <c r="AC3917">
        <v>23624000</v>
      </c>
      <c r="AF3917">
        <v>571913984</v>
      </c>
      <c r="AG3917">
        <v>162048000</v>
      </c>
      <c r="AH3917">
        <v>23406000</v>
      </c>
      <c r="AI3917">
        <v>9801000</v>
      </c>
      <c r="AJ3917">
        <v>33207000</v>
      </c>
      <c r="AK3917">
        <v>59878000</v>
      </c>
      <c r="AL3917">
        <v>46213000</v>
      </c>
      <c r="AM3917">
        <v>473697984</v>
      </c>
      <c r="AN3917">
        <v>228987008</v>
      </c>
      <c r="AO3917">
        <v>58591000</v>
      </c>
      <c r="AP3917">
        <v>1268078976</v>
      </c>
      <c r="AQ3917">
        <v>1425145984</v>
      </c>
      <c r="AR3917">
        <v>571913984</v>
      </c>
      <c r="AS3917">
        <v>473697984</v>
      </c>
      <c r="AT3917">
        <v>1076</v>
      </c>
      <c r="AU3917">
        <v>0.77</v>
      </c>
      <c r="AW3917">
        <v>0.10679</v>
      </c>
      <c r="AX3917">
        <v>0.524061</v>
      </c>
      <c r="AY3917">
        <v>2.9004599999999998E-2</v>
      </c>
      <c r="AZ3917">
        <v>63426</v>
      </c>
    </row>
    <row r="3918" spans="1:52">
      <c r="A3918">
        <v>2014</v>
      </c>
      <c r="B3918">
        <v>228246</v>
      </c>
      <c r="C3918" t="s">
        <v>384</v>
      </c>
      <c r="D3918" t="s">
        <v>372</v>
      </c>
      <c r="E3918">
        <f t="shared" si="61"/>
        <v>1</v>
      </c>
      <c r="F3918">
        <f>IF(ISNA(VLOOKUP(B3918,criteria!$U$2:$U$174,1,0)),0,1)</f>
        <v>1</v>
      </c>
      <c r="G3918">
        <v>0.52399086062452405</v>
      </c>
      <c r="H3918">
        <v>0.2356266149870801</v>
      </c>
      <c r="I3918">
        <v>11817</v>
      </c>
      <c r="J3918">
        <v>6192</v>
      </c>
      <c r="K3918">
        <v>1455</v>
      </c>
      <c r="L3918">
        <v>4</v>
      </c>
      <c r="M3918">
        <v>1459</v>
      </c>
      <c r="N3918" t="s">
        <v>385</v>
      </c>
      <c r="O3918" t="s">
        <v>275</v>
      </c>
      <c r="P3918" t="s">
        <v>50</v>
      </c>
      <c r="Q3918" t="s">
        <v>51</v>
      </c>
      <c r="R3918">
        <v>-96.784899999999993</v>
      </c>
      <c r="S3918">
        <v>32.845300000000002</v>
      </c>
      <c r="T3918">
        <v>3.3000000000000002E-2</v>
      </c>
      <c r="U3918">
        <v>1624</v>
      </c>
      <c r="V3918">
        <v>429679008</v>
      </c>
      <c r="W3918">
        <v>279774016</v>
      </c>
      <c r="Y3918">
        <v>81000</v>
      </c>
      <c r="Z3918">
        <v>19937000</v>
      </c>
      <c r="AA3918">
        <v>6236000</v>
      </c>
      <c r="AB3918">
        <v>122368000</v>
      </c>
      <c r="AC3918">
        <v>25698000</v>
      </c>
      <c r="AF3918">
        <v>589027968</v>
      </c>
      <c r="AG3918">
        <v>168508000</v>
      </c>
      <c r="AH3918">
        <v>26993000</v>
      </c>
      <c r="AI3918">
        <v>11184000</v>
      </c>
      <c r="AJ3918">
        <v>38177000</v>
      </c>
      <c r="AK3918">
        <v>61408000</v>
      </c>
      <c r="AL3918">
        <v>46535000</v>
      </c>
      <c r="AM3918">
        <v>507032992</v>
      </c>
      <c r="AN3918">
        <v>236390000</v>
      </c>
      <c r="AO3918">
        <v>64382000</v>
      </c>
      <c r="AP3918">
        <v>1425145984</v>
      </c>
      <c r="AQ3918">
        <v>1505296000</v>
      </c>
      <c r="AR3918">
        <v>589027968</v>
      </c>
      <c r="AS3918">
        <v>507032992</v>
      </c>
      <c r="AT3918">
        <v>1046</v>
      </c>
      <c r="AU3918">
        <v>0.78900000000000003</v>
      </c>
      <c r="AW3918">
        <v>0.117978</v>
      </c>
      <c r="AX3918">
        <v>0.53300599999999998</v>
      </c>
      <c r="AY3918">
        <v>3.2303400000000003E-2</v>
      </c>
      <c r="AZ3918">
        <v>63683.5</v>
      </c>
    </row>
    <row r="3919" spans="1:52">
      <c r="A3919">
        <v>2015</v>
      </c>
      <c r="B3919">
        <v>228246</v>
      </c>
      <c r="C3919" t="s">
        <v>384</v>
      </c>
      <c r="D3919" t="s">
        <v>372</v>
      </c>
      <c r="E3919">
        <f t="shared" si="61"/>
        <v>1</v>
      </c>
      <c r="F3919">
        <f>IF(ISNA(VLOOKUP(B3919,criteria!$U$2:$U$174,1,0)),0,1)</f>
        <v>1</v>
      </c>
      <c r="G3919">
        <v>0.4895320197044335</v>
      </c>
      <c r="H3919">
        <v>0.21603773584905661</v>
      </c>
      <c r="I3919">
        <v>12992</v>
      </c>
      <c r="J3919">
        <v>6360</v>
      </c>
      <c r="K3919">
        <v>1370</v>
      </c>
      <c r="L3919">
        <v>4</v>
      </c>
      <c r="M3919">
        <v>1374</v>
      </c>
      <c r="N3919" t="s">
        <v>385</v>
      </c>
      <c r="O3919" t="s">
        <v>275</v>
      </c>
      <c r="P3919" t="s">
        <v>50</v>
      </c>
      <c r="Q3919" t="s">
        <v>51</v>
      </c>
      <c r="R3919">
        <v>-96.784899999999993</v>
      </c>
      <c r="S3919">
        <v>32.845300000000002</v>
      </c>
      <c r="T3919">
        <v>2.8000000000000001E-2</v>
      </c>
      <c r="U3919">
        <v>1627</v>
      </c>
      <c r="V3919">
        <v>453064000</v>
      </c>
      <c r="W3919">
        <v>297718016</v>
      </c>
      <c r="Y3919">
        <v>255000</v>
      </c>
      <c r="Z3919">
        <v>22321000</v>
      </c>
      <c r="AA3919">
        <v>5533000</v>
      </c>
      <c r="AB3919">
        <v>116170000</v>
      </c>
      <c r="AC3919">
        <v>23721000</v>
      </c>
      <c r="AF3919">
        <v>620924992</v>
      </c>
      <c r="AG3919">
        <v>174364000</v>
      </c>
      <c r="AH3919">
        <v>28389000</v>
      </c>
      <c r="AI3919">
        <v>11541000</v>
      </c>
      <c r="AJ3919">
        <v>39930000</v>
      </c>
      <c r="AK3919">
        <v>62710000</v>
      </c>
      <c r="AL3919">
        <v>42067000</v>
      </c>
      <c r="AM3919">
        <v>509908000</v>
      </c>
      <c r="AN3919">
        <v>236534000</v>
      </c>
      <c r="AO3919">
        <v>61704000</v>
      </c>
      <c r="AP3919">
        <v>1505296000</v>
      </c>
      <c r="AQ3919">
        <v>1383981056</v>
      </c>
      <c r="AR3919">
        <v>620924992</v>
      </c>
      <c r="AS3919">
        <v>509908000</v>
      </c>
      <c r="AT3919">
        <v>1163</v>
      </c>
      <c r="AU3919">
        <v>0.78800000000000003</v>
      </c>
      <c r="AW3919">
        <v>0.104237</v>
      </c>
      <c r="AX3919">
        <v>0.51440699999999995</v>
      </c>
      <c r="AY3919">
        <v>3.0508500000000001E-2</v>
      </c>
      <c r="AZ3919">
        <v>64134</v>
      </c>
    </row>
    <row r="3920" spans="1:52">
      <c r="A3920">
        <v>2016</v>
      </c>
      <c r="B3920">
        <v>228246</v>
      </c>
      <c r="C3920" t="s">
        <v>384</v>
      </c>
      <c r="D3920" t="s">
        <v>372</v>
      </c>
      <c r="E3920">
        <f t="shared" si="61"/>
        <v>1</v>
      </c>
      <c r="F3920">
        <f>IF(ISNA(VLOOKUP(B3920,criteria!$U$2:$U$174,1,0)),0,1)</f>
        <v>1</v>
      </c>
      <c r="G3920">
        <v>0.4892075471698113</v>
      </c>
      <c r="H3920">
        <v>0.23480407281703178</v>
      </c>
      <c r="I3920">
        <v>13250</v>
      </c>
      <c r="J3920">
        <v>6482</v>
      </c>
      <c r="K3920">
        <v>1521</v>
      </c>
      <c r="L3920">
        <v>1</v>
      </c>
      <c r="M3920">
        <v>1522</v>
      </c>
      <c r="N3920" t="s">
        <v>385</v>
      </c>
      <c r="O3920" t="s">
        <v>275</v>
      </c>
      <c r="P3920" t="s">
        <v>50</v>
      </c>
      <c r="Q3920" t="s">
        <v>51</v>
      </c>
      <c r="R3920">
        <v>-96.784899999999993</v>
      </c>
      <c r="S3920">
        <v>32.845300000000002</v>
      </c>
      <c r="T3920">
        <v>2.7E-2</v>
      </c>
      <c r="U3920">
        <v>1590</v>
      </c>
      <c r="V3920">
        <v>477959008</v>
      </c>
      <c r="W3920">
        <v>309535008</v>
      </c>
      <c r="Y3920">
        <v>1229000</v>
      </c>
      <c r="Z3920">
        <v>18645000</v>
      </c>
      <c r="AA3920">
        <v>6338000</v>
      </c>
      <c r="AB3920">
        <v>83126000</v>
      </c>
      <c r="AC3920">
        <v>22173000</v>
      </c>
      <c r="AF3920">
        <v>580636992</v>
      </c>
      <c r="AG3920">
        <v>186248000</v>
      </c>
      <c r="AH3920">
        <v>27302000</v>
      </c>
      <c r="AI3920">
        <v>11325000</v>
      </c>
      <c r="AJ3920">
        <v>38627000</v>
      </c>
      <c r="AK3920">
        <v>64623000</v>
      </c>
      <c r="AL3920">
        <v>47765000</v>
      </c>
      <c r="AM3920">
        <v>524367008</v>
      </c>
      <c r="AN3920">
        <v>239406000</v>
      </c>
      <c r="AO3920">
        <v>63111000</v>
      </c>
      <c r="AP3920">
        <v>1383981056</v>
      </c>
      <c r="AQ3920">
        <v>1505303040</v>
      </c>
      <c r="AR3920">
        <v>580636992</v>
      </c>
      <c r="AS3920">
        <v>524367008</v>
      </c>
      <c r="AT3920">
        <v>1113</v>
      </c>
      <c r="AU3920">
        <v>0.80500000000000005</v>
      </c>
      <c r="AW3920">
        <v>8.3560400000000007E-2</v>
      </c>
      <c r="AX3920">
        <v>0.50953700000000002</v>
      </c>
      <c r="AY3920">
        <v>2.54314E-2</v>
      </c>
      <c r="AZ3920">
        <v>67697</v>
      </c>
    </row>
    <row r="3921" spans="1:52">
      <c r="A3921">
        <v>2017</v>
      </c>
      <c r="B3921">
        <v>228246</v>
      </c>
      <c r="C3921" t="s">
        <v>384</v>
      </c>
      <c r="D3921" t="s">
        <v>372</v>
      </c>
      <c r="E3921">
        <f t="shared" si="61"/>
        <v>1</v>
      </c>
      <c r="F3921">
        <f>IF(ISNA(VLOOKUP(B3921,criteria!$U$2:$U$174,1,0)),0,1)</f>
        <v>1</v>
      </c>
      <c r="G3921">
        <v>0.48765996343692869</v>
      </c>
      <c r="H3921">
        <v>0.22227428928459855</v>
      </c>
      <c r="I3921">
        <v>13128</v>
      </c>
      <c r="J3921">
        <v>6402</v>
      </c>
      <c r="K3921">
        <v>1421</v>
      </c>
      <c r="L3921">
        <v>2</v>
      </c>
      <c r="M3921">
        <v>1423</v>
      </c>
      <c r="N3921" t="s">
        <v>385</v>
      </c>
      <c r="O3921" t="s">
        <v>275</v>
      </c>
      <c r="P3921" t="s">
        <v>50</v>
      </c>
      <c r="Q3921" t="s">
        <v>51</v>
      </c>
      <c r="R3921">
        <v>-96.784899999999993</v>
      </c>
      <c r="S3921">
        <v>32.845300000000002</v>
      </c>
      <c r="T3921">
        <v>2.5000000000000001E-2</v>
      </c>
      <c r="U3921">
        <v>1558</v>
      </c>
      <c r="V3921">
        <v>495385984</v>
      </c>
      <c r="W3921">
        <v>318494016</v>
      </c>
      <c r="Y3921">
        <v>783000</v>
      </c>
      <c r="Z3921">
        <v>18141000</v>
      </c>
      <c r="AA3921">
        <v>5287000</v>
      </c>
      <c r="AB3921">
        <v>101461000</v>
      </c>
      <c r="AC3921">
        <v>30625000</v>
      </c>
      <c r="AF3921">
        <v>652203008</v>
      </c>
      <c r="AG3921">
        <v>199194000</v>
      </c>
      <c r="AH3921">
        <v>25960000</v>
      </c>
      <c r="AI3921">
        <v>13233000</v>
      </c>
      <c r="AJ3921">
        <v>39193000</v>
      </c>
      <c r="AK3921">
        <v>70305000</v>
      </c>
      <c r="AL3921">
        <v>50702000</v>
      </c>
      <c r="AM3921">
        <v>560828032</v>
      </c>
      <c r="AN3921">
        <v>252146000</v>
      </c>
      <c r="AO3921">
        <v>66856000</v>
      </c>
      <c r="AP3921">
        <v>1505303040</v>
      </c>
      <c r="AQ3921">
        <v>1619232000</v>
      </c>
      <c r="AR3921">
        <v>652203008</v>
      </c>
      <c r="AS3921">
        <v>560828032</v>
      </c>
    </row>
    <row r="3922" spans="1:52">
      <c r="A3922">
        <v>1990</v>
      </c>
      <c r="B3922">
        <v>228431</v>
      </c>
      <c r="C3922" t="s">
        <v>426</v>
      </c>
      <c r="D3922" t="s">
        <v>372</v>
      </c>
      <c r="E3922">
        <f t="shared" si="61"/>
        <v>0</v>
      </c>
      <c r="F3922">
        <f>IF(ISNA(VLOOKUP(B3922,criteria!$U$2:$U$174,1,0)),0,1)</f>
        <v>1</v>
      </c>
      <c r="G3922" t="s">
        <v>636</v>
      </c>
      <c r="H3922" t="s">
        <v>636</v>
      </c>
      <c r="N3922">
        <v>75962</v>
      </c>
      <c r="O3922" t="s">
        <v>275</v>
      </c>
      <c r="V3922">
        <v>10807805</v>
      </c>
      <c r="Z3922">
        <v>4386474</v>
      </c>
      <c r="AA3922">
        <v>36025632</v>
      </c>
      <c r="AB3922">
        <v>1061753</v>
      </c>
      <c r="AC3922">
        <v>938360</v>
      </c>
      <c r="AF3922">
        <v>80980208</v>
      </c>
      <c r="AG3922">
        <v>28028988</v>
      </c>
      <c r="AH3922">
        <v>990466</v>
      </c>
      <c r="AI3922">
        <v>1586214</v>
      </c>
      <c r="AJ3922">
        <v>2576680</v>
      </c>
      <c r="AK3922">
        <v>4297482</v>
      </c>
      <c r="AL3922">
        <v>3164708</v>
      </c>
      <c r="AM3922">
        <v>81893184</v>
      </c>
      <c r="AN3922">
        <v>29798384</v>
      </c>
      <c r="AO3922">
        <v>7476317</v>
      </c>
    </row>
    <row r="3923" spans="1:52">
      <c r="A3923">
        <v>1991</v>
      </c>
      <c r="B3923">
        <v>228431</v>
      </c>
      <c r="C3923" t="s">
        <v>426</v>
      </c>
      <c r="D3923" t="s">
        <v>372</v>
      </c>
      <c r="E3923">
        <f t="shared" si="61"/>
        <v>0</v>
      </c>
      <c r="F3923">
        <f>IF(ISNA(VLOOKUP(B3923,criteria!$U$2:$U$174,1,0)),0,1)</f>
        <v>1</v>
      </c>
      <c r="G3923" t="s">
        <v>636</v>
      </c>
      <c r="H3923" t="s">
        <v>636</v>
      </c>
      <c r="N3923">
        <v>75962</v>
      </c>
      <c r="O3923" t="s">
        <v>275</v>
      </c>
      <c r="V3923">
        <v>12704804</v>
      </c>
      <c r="Z3923">
        <v>4680286</v>
      </c>
      <c r="AA3923">
        <v>37179536</v>
      </c>
      <c r="AB3923">
        <v>1342568</v>
      </c>
      <c r="AC3923">
        <v>827425</v>
      </c>
      <c r="AF3923">
        <v>83644696</v>
      </c>
      <c r="AG3923">
        <v>29667404</v>
      </c>
      <c r="AH3923">
        <v>1473753</v>
      </c>
      <c r="AI3923">
        <v>1848120</v>
      </c>
      <c r="AJ3923">
        <v>3321873</v>
      </c>
      <c r="AK3923">
        <v>4269255</v>
      </c>
      <c r="AL3923">
        <v>3002136</v>
      </c>
      <c r="AM3923">
        <v>85616848</v>
      </c>
      <c r="AN3923">
        <v>31382800</v>
      </c>
      <c r="AO3923">
        <v>8020849</v>
      </c>
    </row>
    <row r="3924" spans="1:52">
      <c r="A3924">
        <v>1992</v>
      </c>
      <c r="B3924">
        <v>228431</v>
      </c>
      <c r="C3924" t="s">
        <v>426</v>
      </c>
      <c r="D3924" t="s">
        <v>372</v>
      </c>
      <c r="E3924">
        <f t="shared" si="61"/>
        <v>0</v>
      </c>
      <c r="F3924">
        <f>IF(ISNA(VLOOKUP(B3924,criteria!$U$2:$U$174,1,0)),0,1)</f>
        <v>1</v>
      </c>
      <c r="G3924" t="s">
        <v>636</v>
      </c>
      <c r="H3924" t="s">
        <v>636</v>
      </c>
      <c r="N3924">
        <v>75962</v>
      </c>
      <c r="O3924" t="s">
        <v>275</v>
      </c>
      <c r="V3924">
        <v>16487103</v>
      </c>
      <c r="Z3924">
        <v>6113089</v>
      </c>
      <c r="AA3924">
        <v>39245004</v>
      </c>
      <c r="AB3924">
        <v>2433263</v>
      </c>
      <c r="AC3924">
        <v>982898</v>
      </c>
      <c r="AF3924">
        <v>91370288</v>
      </c>
      <c r="AG3924">
        <v>32946504</v>
      </c>
      <c r="AH3924">
        <v>2667269</v>
      </c>
      <c r="AI3924">
        <v>2316234</v>
      </c>
      <c r="AJ3924">
        <v>4983503</v>
      </c>
      <c r="AK3924">
        <v>4372010</v>
      </c>
      <c r="AL3924">
        <v>2008338</v>
      </c>
      <c r="AM3924">
        <v>92487120</v>
      </c>
      <c r="AN3924">
        <v>33730756</v>
      </c>
      <c r="AO3924">
        <v>9100622</v>
      </c>
      <c r="AV3924">
        <v>3424</v>
      </c>
    </row>
    <row r="3925" spans="1:52">
      <c r="A3925">
        <v>1993</v>
      </c>
      <c r="B3925">
        <v>228431</v>
      </c>
      <c r="C3925" t="s">
        <v>426</v>
      </c>
      <c r="D3925" t="s">
        <v>372</v>
      </c>
      <c r="E3925">
        <f t="shared" si="61"/>
        <v>0</v>
      </c>
      <c r="F3925">
        <f>IF(ISNA(VLOOKUP(B3925,criteria!$U$2:$U$174,1,0)),0,1)</f>
        <v>1</v>
      </c>
      <c r="G3925" t="s">
        <v>636</v>
      </c>
      <c r="H3925" t="s">
        <v>636</v>
      </c>
      <c r="N3925">
        <v>75962</v>
      </c>
      <c r="O3925" t="s">
        <v>275</v>
      </c>
      <c r="V3925">
        <v>20376642</v>
      </c>
      <c r="Z3925">
        <v>6067383</v>
      </c>
      <c r="AA3925">
        <v>41256224</v>
      </c>
      <c r="AB3925">
        <v>2855840</v>
      </c>
      <c r="AC3925">
        <v>270364</v>
      </c>
      <c r="AF3925">
        <v>95114832</v>
      </c>
      <c r="AG3925">
        <v>38067332</v>
      </c>
      <c r="AH3925">
        <v>2668227</v>
      </c>
      <c r="AI3925">
        <v>2029791</v>
      </c>
      <c r="AJ3925">
        <v>4698018</v>
      </c>
      <c r="AK3925">
        <v>4571048</v>
      </c>
      <c r="AL3925">
        <v>2429692</v>
      </c>
      <c r="AM3925">
        <v>95976248</v>
      </c>
      <c r="AN3925">
        <v>35235064</v>
      </c>
      <c r="AO3925">
        <v>11105733</v>
      </c>
      <c r="AV3925">
        <v>3602</v>
      </c>
    </row>
    <row r="3926" spans="1:52">
      <c r="A3926">
        <v>1994</v>
      </c>
      <c r="B3926">
        <v>228431</v>
      </c>
      <c r="C3926" t="s">
        <v>426</v>
      </c>
      <c r="D3926" t="s">
        <v>372</v>
      </c>
      <c r="E3926">
        <f t="shared" si="61"/>
        <v>0</v>
      </c>
      <c r="F3926">
        <f>IF(ISNA(VLOOKUP(B3926,criteria!$U$2:$U$174,1,0)),0,1)</f>
        <v>1</v>
      </c>
      <c r="G3926" t="s">
        <v>636</v>
      </c>
      <c r="H3926" t="s">
        <v>636</v>
      </c>
      <c r="N3926">
        <v>75962</v>
      </c>
      <c r="O3926" t="s">
        <v>275</v>
      </c>
      <c r="V3926">
        <v>18328144</v>
      </c>
      <c r="Z3926">
        <v>6622273</v>
      </c>
      <c r="AA3926">
        <v>41945524</v>
      </c>
      <c r="AB3926">
        <v>1946926</v>
      </c>
      <c r="AC3926">
        <v>649600</v>
      </c>
      <c r="AF3926">
        <v>98841088</v>
      </c>
      <c r="AG3926">
        <v>33891056</v>
      </c>
      <c r="AH3926">
        <v>2042520</v>
      </c>
      <c r="AI3926">
        <v>3556219</v>
      </c>
      <c r="AJ3926">
        <v>5598739</v>
      </c>
      <c r="AK3926">
        <v>5108692</v>
      </c>
      <c r="AL3926">
        <v>2597837</v>
      </c>
      <c r="AM3926">
        <v>98017168</v>
      </c>
      <c r="AN3926">
        <v>35570904</v>
      </c>
      <c r="AO3926">
        <v>6919688</v>
      </c>
      <c r="AV3926">
        <v>3768</v>
      </c>
    </row>
    <row r="3927" spans="1:52">
      <c r="A3927">
        <v>1995</v>
      </c>
      <c r="B3927">
        <v>228431</v>
      </c>
      <c r="C3927" t="s">
        <v>426</v>
      </c>
      <c r="D3927" t="s">
        <v>372</v>
      </c>
      <c r="E3927">
        <f t="shared" si="61"/>
        <v>0</v>
      </c>
      <c r="F3927">
        <f>IF(ISNA(VLOOKUP(B3927,criteria!$U$2:$U$174,1,0)),0,1)</f>
        <v>1</v>
      </c>
      <c r="G3927" t="s">
        <v>636</v>
      </c>
      <c r="H3927" t="s">
        <v>636</v>
      </c>
      <c r="N3927">
        <v>75962</v>
      </c>
      <c r="O3927" t="s">
        <v>275</v>
      </c>
      <c r="V3927">
        <v>16745898</v>
      </c>
      <c r="Z3927">
        <v>7998876</v>
      </c>
      <c r="AA3927">
        <v>46063676</v>
      </c>
      <c r="AB3927">
        <v>1718491</v>
      </c>
      <c r="AC3927">
        <v>217131</v>
      </c>
      <c r="AF3927">
        <v>104157088</v>
      </c>
      <c r="AG3927">
        <v>33330604</v>
      </c>
      <c r="AH3927">
        <v>2653662</v>
      </c>
      <c r="AI3927">
        <v>3449514</v>
      </c>
      <c r="AJ3927">
        <v>6103176</v>
      </c>
      <c r="AK3927">
        <v>5425909</v>
      </c>
      <c r="AL3927">
        <v>3088099</v>
      </c>
      <c r="AM3927">
        <v>99049080</v>
      </c>
      <c r="AN3927">
        <v>37289112</v>
      </c>
      <c r="AO3927">
        <v>8726994</v>
      </c>
      <c r="AV3927">
        <v>3808</v>
      </c>
    </row>
    <row r="3928" spans="1:52">
      <c r="A3928">
        <v>1996</v>
      </c>
      <c r="B3928">
        <v>228431</v>
      </c>
      <c r="C3928" t="s">
        <v>426</v>
      </c>
      <c r="D3928" t="s">
        <v>372</v>
      </c>
      <c r="E3928">
        <f t="shared" si="61"/>
        <v>0</v>
      </c>
      <c r="F3928">
        <f>IF(ISNA(VLOOKUP(B3928,criteria!$U$2:$U$174,1,0)),0,1)</f>
        <v>1</v>
      </c>
      <c r="G3928" t="s">
        <v>636</v>
      </c>
      <c r="H3928" t="s">
        <v>636</v>
      </c>
      <c r="N3928">
        <v>75962</v>
      </c>
      <c r="O3928" t="s">
        <v>275</v>
      </c>
      <c r="V3928">
        <v>24293450</v>
      </c>
      <c r="Z3928">
        <v>8668110</v>
      </c>
      <c r="AA3928">
        <v>43372716</v>
      </c>
      <c r="AB3928">
        <v>1561305</v>
      </c>
      <c r="AC3928">
        <v>1279431</v>
      </c>
      <c r="AF3928">
        <v>104247160</v>
      </c>
      <c r="AG3928">
        <v>35208748</v>
      </c>
      <c r="AH3928">
        <v>3529668</v>
      </c>
      <c r="AI3928">
        <v>3194437</v>
      </c>
      <c r="AJ3928">
        <v>6724105</v>
      </c>
      <c r="AK3928">
        <v>4960144</v>
      </c>
      <c r="AL3928">
        <v>3397692</v>
      </c>
      <c r="AM3928">
        <v>103833624</v>
      </c>
      <c r="AN3928">
        <v>39229580</v>
      </c>
      <c r="AO3928">
        <v>8313986</v>
      </c>
      <c r="AP3928">
        <v>7889550</v>
      </c>
      <c r="AT3928">
        <v>781</v>
      </c>
      <c r="AU3928">
        <v>0.38200000000000001</v>
      </c>
      <c r="AV3928">
        <v>3808</v>
      </c>
    </row>
    <row r="3929" spans="1:52">
      <c r="A3929">
        <v>1997</v>
      </c>
      <c r="B3929">
        <v>228431</v>
      </c>
      <c r="C3929" t="s">
        <v>426</v>
      </c>
      <c r="D3929" t="s">
        <v>372</v>
      </c>
      <c r="E3929">
        <f t="shared" si="61"/>
        <v>0</v>
      </c>
      <c r="F3929">
        <f>IF(ISNA(VLOOKUP(B3929,criteria!$U$2:$U$174,1,0)),0,1)</f>
        <v>1</v>
      </c>
      <c r="G3929" t="s">
        <v>636</v>
      </c>
      <c r="H3929" t="s">
        <v>636</v>
      </c>
      <c r="N3929">
        <v>75962</v>
      </c>
      <c r="O3929" t="s">
        <v>275</v>
      </c>
      <c r="V3929">
        <v>27619730</v>
      </c>
      <c r="Z3929">
        <v>8232801</v>
      </c>
      <c r="AA3929">
        <v>47463324</v>
      </c>
      <c r="AB3929">
        <v>2826282</v>
      </c>
      <c r="AC3929">
        <v>2582890</v>
      </c>
      <c r="AF3929">
        <v>115308272</v>
      </c>
      <c r="AG3929">
        <v>37328764</v>
      </c>
      <c r="AH3929">
        <v>2686686</v>
      </c>
      <c r="AI3929">
        <v>2221354</v>
      </c>
      <c r="AJ3929">
        <v>4908040</v>
      </c>
      <c r="AK3929">
        <v>5311349</v>
      </c>
      <c r="AL3929">
        <v>3765668</v>
      </c>
      <c r="AM3929">
        <v>109577552</v>
      </c>
      <c r="AN3929">
        <v>41804652</v>
      </c>
      <c r="AO3929">
        <v>9840593</v>
      </c>
      <c r="AP3929">
        <v>8749791</v>
      </c>
      <c r="AQ3929">
        <v>9213051</v>
      </c>
      <c r="AT3929">
        <v>810</v>
      </c>
      <c r="AU3929">
        <v>0.371</v>
      </c>
      <c r="AV3929">
        <v>3998</v>
      </c>
      <c r="AW3929">
        <v>0.22833999999999999</v>
      </c>
      <c r="AX3929">
        <v>0.59859600000000002</v>
      </c>
      <c r="AY3929">
        <v>0.105506</v>
      </c>
      <c r="AZ3929">
        <v>31711</v>
      </c>
    </row>
    <row r="3930" spans="1:52">
      <c r="A3930">
        <v>1998</v>
      </c>
      <c r="B3930">
        <v>228431</v>
      </c>
      <c r="C3930" t="s">
        <v>426</v>
      </c>
      <c r="D3930" t="s">
        <v>372</v>
      </c>
      <c r="E3930">
        <f t="shared" si="61"/>
        <v>0</v>
      </c>
      <c r="F3930">
        <f>IF(ISNA(VLOOKUP(B3930,criteria!$U$2:$U$174,1,0)),0,1)</f>
        <v>1</v>
      </c>
      <c r="G3930" t="s">
        <v>636</v>
      </c>
      <c r="H3930" t="s">
        <v>636</v>
      </c>
      <c r="N3930">
        <v>75962</v>
      </c>
      <c r="O3930" t="s">
        <v>275</v>
      </c>
      <c r="V3930">
        <v>28479652</v>
      </c>
      <c r="Z3930">
        <v>8612403</v>
      </c>
      <c r="AA3930">
        <v>48300004</v>
      </c>
      <c r="AB3930">
        <v>3312675</v>
      </c>
      <c r="AC3930">
        <v>1487530</v>
      </c>
      <c r="AF3930">
        <v>119832552</v>
      </c>
      <c r="AG3930">
        <v>38900272</v>
      </c>
      <c r="AH3930">
        <v>2486635</v>
      </c>
      <c r="AI3930">
        <v>2225627</v>
      </c>
      <c r="AJ3930">
        <v>4712262</v>
      </c>
      <c r="AK3930">
        <v>5723519</v>
      </c>
      <c r="AL3930">
        <v>3834728</v>
      </c>
      <c r="AM3930">
        <v>119774976</v>
      </c>
      <c r="AN3930">
        <v>43210432</v>
      </c>
      <c r="AO3930">
        <v>10147148</v>
      </c>
      <c r="AP3930">
        <v>9213051</v>
      </c>
      <c r="AQ3930">
        <v>10901125</v>
      </c>
      <c r="AT3930">
        <v>794</v>
      </c>
      <c r="AU3930">
        <v>0.35299999999999998</v>
      </c>
      <c r="AV3930">
        <v>4118</v>
      </c>
      <c r="AW3930">
        <v>0.222775</v>
      </c>
      <c r="AX3930">
        <v>0.60589099999999996</v>
      </c>
      <c r="AY3930">
        <v>0.100602</v>
      </c>
      <c r="AZ3930">
        <v>31824</v>
      </c>
    </row>
    <row r="3931" spans="1:52">
      <c r="A3931">
        <v>1999</v>
      </c>
      <c r="B3931">
        <v>228431</v>
      </c>
      <c r="C3931" t="s">
        <v>426</v>
      </c>
      <c r="D3931" t="s">
        <v>372</v>
      </c>
      <c r="E3931">
        <f t="shared" si="61"/>
        <v>0</v>
      </c>
      <c r="F3931">
        <f>IF(ISNA(VLOOKUP(B3931,criteria!$U$2:$U$174,1,0)),0,1)</f>
        <v>1</v>
      </c>
      <c r="G3931" t="s">
        <v>636</v>
      </c>
      <c r="H3931" t="s">
        <v>636</v>
      </c>
      <c r="N3931">
        <v>75962</v>
      </c>
      <c r="O3931" t="s">
        <v>275</v>
      </c>
      <c r="V3931">
        <v>27249114</v>
      </c>
      <c r="Z3931">
        <v>9054773</v>
      </c>
      <c r="AA3931">
        <v>55393860</v>
      </c>
      <c r="AB3931">
        <v>3417155</v>
      </c>
      <c r="AC3931">
        <v>2336149</v>
      </c>
      <c r="AF3931">
        <v>129011216</v>
      </c>
      <c r="AG3931">
        <v>42649688</v>
      </c>
      <c r="AH3931">
        <v>2895559</v>
      </c>
      <c r="AI3931">
        <v>2114841</v>
      </c>
      <c r="AJ3931">
        <v>5010400</v>
      </c>
      <c r="AK3931">
        <v>5942339</v>
      </c>
      <c r="AL3931">
        <v>3951638</v>
      </c>
      <c r="AM3931">
        <v>121068520</v>
      </c>
      <c r="AN3931">
        <v>46183664</v>
      </c>
      <c r="AO3931">
        <v>11047012</v>
      </c>
      <c r="AP3931">
        <v>10901125</v>
      </c>
      <c r="AQ3931">
        <v>11704699</v>
      </c>
      <c r="AT3931">
        <v>729</v>
      </c>
      <c r="AU3931">
        <v>0.36299999999999999</v>
      </c>
      <c r="AV3931">
        <v>4168</v>
      </c>
      <c r="AW3931">
        <v>0.23383000000000001</v>
      </c>
      <c r="AX3931">
        <v>0.60233999999999999</v>
      </c>
      <c r="AY3931">
        <v>0.110638</v>
      </c>
      <c r="AZ3931">
        <v>31691.5</v>
      </c>
    </row>
    <row r="3932" spans="1:52">
      <c r="A3932">
        <v>2000</v>
      </c>
      <c r="B3932">
        <v>228431</v>
      </c>
      <c r="C3932" t="s">
        <v>426</v>
      </c>
      <c r="D3932" t="s">
        <v>372</v>
      </c>
      <c r="E3932">
        <f t="shared" si="61"/>
        <v>0</v>
      </c>
      <c r="F3932">
        <f>IF(ISNA(VLOOKUP(B3932,criteria!$U$2:$U$174,1,0)),0,1)</f>
        <v>1</v>
      </c>
      <c r="G3932" t="s">
        <v>636</v>
      </c>
      <c r="H3932" t="s">
        <v>636</v>
      </c>
      <c r="N3932">
        <v>75962</v>
      </c>
      <c r="O3932" t="s">
        <v>275</v>
      </c>
      <c r="V3932">
        <v>29032526</v>
      </c>
      <c r="Z3932">
        <v>10247100</v>
      </c>
      <c r="AA3932">
        <v>55653508</v>
      </c>
      <c r="AB3932">
        <v>3634075</v>
      </c>
      <c r="AC3932">
        <v>2778572</v>
      </c>
      <c r="AF3932">
        <v>130632992</v>
      </c>
      <c r="AG3932">
        <v>43677000</v>
      </c>
      <c r="AH3932">
        <v>3015022</v>
      </c>
      <c r="AI3932">
        <v>2222851</v>
      </c>
      <c r="AJ3932">
        <v>5237873</v>
      </c>
      <c r="AK3932">
        <v>5619396</v>
      </c>
      <c r="AL3932">
        <v>3890988</v>
      </c>
      <c r="AM3932">
        <v>124909656</v>
      </c>
      <c r="AN3932">
        <v>48542384</v>
      </c>
      <c r="AO3932">
        <v>11061139</v>
      </c>
      <c r="AP3932">
        <v>11704699</v>
      </c>
      <c r="AQ3932">
        <v>11139280</v>
      </c>
      <c r="AT3932">
        <v>625</v>
      </c>
      <c r="AU3932">
        <v>0.36499999999999999</v>
      </c>
      <c r="AV3932">
        <v>4448</v>
      </c>
      <c r="AW3932">
        <v>0.22844700000000001</v>
      </c>
      <c r="AX3932">
        <v>0.60238899999999995</v>
      </c>
      <c r="AY3932">
        <v>0.108795</v>
      </c>
      <c r="AZ3932">
        <v>32400</v>
      </c>
    </row>
    <row r="3933" spans="1:52">
      <c r="A3933">
        <v>2001</v>
      </c>
      <c r="B3933">
        <v>228431</v>
      </c>
      <c r="C3933" t="s">
        <v>426</v>
      </c>
      <c r="D3933" t="s">
        <v>372</v>
      </c>
      <c r="E3933">
        <f t="shared" si="61"/>
        <v>1</v>
      </c>
      <c r="F3933">
        <f>IF(ISNA(VLOOKUP(B3933,criteria!$U$2:$U$174,1,0)),0,1)</f>
        <v>1</v>
      </c>
      <c r="G3933">
        <v>0.6741502962270034</v>
      </c>
      <c r="H3933">
        <v>0.33317915510329943</v>
      </c>
      <c r="I3933">
        <v>9621</v>
      </c>
      <c r="J3933">
        <v>6486</v>
      </c>
      <c r="K3933">
        <v>2133</v>
      </c>
      <c r="L3933">
        <v>28</v>
      </c>
      <c r="M3933">
        <v>2161</v>
      </c>
      <c r="N3933">
        <v>75962</v>
      </c>
      <c r="O3933" t="s">
        <v>275</v>
      </c>
      <c r="V3933">
        <v>34423816</v>
      </c>
      <c r="W3933">
        <v>27826576</v>
      </c>
      <c r="Y3933">
        <v>2847181</v>
      </c>
      <c r="Z3933">
        <v>12493087</v>
      </c>
      <c r="AA3933">
        <v>56734056</v>
      </c>
      <c r="AB3933">
        <v>2199187</v>
      </c>
      <c r="AC3933">
        <v>1982362</v>
      </c>
      <c r="AD3933">
        <v>71277776</v>
      </c>
      <c r="AE3933">
        <v>57060268</v>
      </c>
      <c r="AF3933">
        <v>136454800</v>
      </c>
      <c r="AG3933">
        <v>50784932</v>
      </c>
      <c r="AH3933">
        <v>4062914.5</v>
      </c>
      <c r="AI3933">
        <v>2967591.75</v>
      </c>
      <c r="AJ3933">
        <v>7030506</v>
      </c>
      <c r="AK3933">
        <v>7153566</v>
      </c>
      <c r="AL3933">
        <v>5008057</v>
      </c>
      <c r="AM3933">
        <v>128089816</v>
      </c>
      <c r="AN3933">
        <v>53728408</v>
      </c>
      <c r="AO3933">
        <v>14858170</v>
      </c>
      <c r="AR3933">
        <v>136454800</v>
      </c>
      <c r="AS3933">
        <v>128089816</v>
      </c>
      <c r="AT3933">
        <v>775</v>
      </c>
      <c r="AU3933">
        <v>0.38600000000000001</v>
      </c>
      <c r="AW3933">
        <v>0.23466200000000001</v>
      </c>
      <c r="AX3933">
        <v>0.62196899999999999</v>
      </c>
      <c r="AY3933">
        <v>0.111111</v>
      </c>
      <c r="AZ3933">
        <v>31584</v>
      </c>
    </row>
    <row r="3934" spans="1:52">
      <c r="A3934">
        <v>2002</v>
      </c>
      <c r="B3934">
        <v>228431</v>
      </c>
      <c r="C3934" t="s">
        <v>426</v>
      </c>
      <c r="D3934" t="s">
        <v>372</v>
      </c>
      <c r="E3934">
        <f t="shared" si="61"/>
        <v>1</v>
      </c>
      <c r="F3934">
        <f>IF(ISNA(VLOOKUP(B3934,criteria!$U$2:$U$174,1,0)),0,1)</f>
        <v>1</v>
      </c>
      <c r="G3934">
        <v>0.76490747087045918</v>
      </c>
      <c r="H3934">
        <v>0.45766129032258063</v>
      </c>
      <c r="I3934">
        <v>5836</v>
      </c>
      <c r="J3934">
        <v>4464</v>
      </c>
      <c r="K3934">
        <v>2017</v>
      </c>
      <c r="L3934">
        <v>26</v>
      </c>
      <c r="M3934">
        <v>2043</v>
      </c>
      <c r="N3934">
        <v>75962</v>
      </c>
      <c r="O3934" t="s">
        <v>275</v>
      </c>
      <c r="V3934">
        <v>34768444</v>
      </c>
      <c r="W3934">
        <v>28863776</v>
      </c>
      <c r="Y3934">
        <v>2604834</v>
      </c>
      <c r="Z3934">
        <v>13770552</v>
      </c>
      <c r="AA3934">
        <v>57072772</v>
      </c>
      <c r="AB3934">
        <v>1884933</v>
      </c>
      <c r="AC3934">
        <v>5487037</v>
      </c>
      <c r="AD3934">
        <v>78182496</v>
      </c>
      <c r="AE3934">
        <v>51285544</v>
      </c>
      <c r="AF3934">
        <v>137439920</v>
      </c>
      <c r="AG3934">
        <v>54316548</v>
      </c>
      <c r="AH3934">
        <v>4787351</v>
      </c>
      <c r="AI3934">
        <v>3148827.5</v>
      </c>
      <c r="AJ3934">
        <v>7936178.5</v>
      </c>
      <c r="AK3934">
        <v>7519554.5</v>
      </c>
      <c r="AL3934">
        <v>5870035.5</v>
      </c>
      <c r="AM3934">
        <v>134207608</v>
      </c>
      <c r="AN3934">
        <v>56953048</v>
      </c>
      <c r="AO3934">
        <v>15414281</v>
      </c>
      <c r="AP3934">
        <v>10633964</v>
      </c>
      <c r="AQ3934">
        <v>11434067</v>
      </c>
      <c r="AR3934">
        <v>137439920</v>
      </c>
      <c r="AS3934">
        <v>134207608</v>
      </c>
      <c r="AT3934">
        <v>836</v>
      </c>
      <c r="AU3934">
        <v>0.35399999999999998</v>
      </c>
      <c r="AW3934">
        <v>0.243424</v>
      </c>
      <c r="AX3934">
        <v>0.61858000000000002</v>
      </c>
      <c r="AY3934">
        <v>0.11482299999999999</v>
      </c>
      <c r="AZ3934">
        <v>32634.5</v>
      </c>
    </row>
    <row r="3935" spans="1:52">
      <c r="A3935">
        <v>2003</v>
      </c>
      <c r="B3935">
        <v>228431</v>
      </c>
      <c r="C3935" t="s">
        <v>426</v>
      </c>
      <c r="D3935" t="s">
        <v>372</v>
      </c>
      <c r="E3935">
        <f t="shared" si="61"/>
        <v>1</v>
      </c>
      <c r="F3935">
        <f>IF(ISNA(VLOOKUP(B3935,criteria!$U$2:$U$174,1,0)),0,1)</f>
        <v>1</v>
      </c>
      <c r="G3935">
        <v>0.73008695652173916</v>
      </c>
      <c r="H3935">
        <v>0.41781800857551216</v>
      </c>
      <c r="I3935">
        <v>5750</v>
      </c>
      <c r="J3935">
        <v>4198</v>
      </c>
      <c r="K3935">
        <v>1736</v>
      </c>
      <c r="L3935">
        <v>18</v>
      </c>
      <c r="M3935">
        <v>1754</v>
      </c>
      <c r="N3935">
        <v>75962</v>
      </c>
      <c r="O3935" t="s">
        <v>275</v>
      </c>
      <c r="V3935">
        <v>40894540</v>
      </c>
      <c r="W3935">
        <v>31734674</v>
      </c>
      <c r="Y3935">
        <v>2006086</v>
      </c>
      <c r="Z3935">
        <v>14608845</v>
      </c>
      <c r="AA3935">
        <v>53230688</v>
      </c>
      <c r="AB3935">
        <v>1948462</v>
      </c>
      <c r="AC3935">
        <v>3992526</v>
      </c>
      <c r="AD3935">
        <v>81065584</v>
      </c>
      <c r="AE3935">
        <v>49665440</v>
      </c>
      <c r="AF3935">
        <v>138021152</v>
      </c>
      <c r="AG3935">
        <v>50587060</v>
      </c>
      <c r="AH3935">
        <v>4161726.25</v>
      </c>
      <c r="AI3935">
        <v>1871113.38</v>
      </c>
      <c r="AJ3935">
        <v>6032839.5</v>
      </c>
      <c r="AK3935">
        <v>9245981</v>
      </c>
      <c r="AL3935">
        <v>5900689.5</v>
      </c>
      <c r="AM3935">
        <v>132385120</v>
      </c>
      <c r="AN3935">
        <v>56002968</v>
      </c>
      <c r="AO3935">
        <v>14345110</v>
      </c>
      <c r="AP3935">
        <v>11434067</v>
      </c>
      <c r="AQ3935">
        <v>12132162</v>
      </c>
      <c r="AR3935">
        <v>138021152</v>
      </c>
      <c r="AS3935">
        <v>132385120</v>
      </c>
      <c r="AT3935">
        <v>814</v>
      </c>
      <c r="AU3935">
        <v>0.34699999999999998</v>
      </c>
      <c r="AW3935">
        <v>0.25696400000000003</v>
      </c>
      <c r="AX3935">
        <v>0.60224599999999995</v>
      </c>
      <c r="AY3935">
        <v>0.11487799999999999</v>
      </c>
      <c r="AZ3935">
        <v>35184</v>
      </c>
    </row>
    <row r="3936" spans="1:52">
      <c r="A3936">
        <v>2004</v>
      </c>
      <c r="B3936">
        <v>228431</v>
      </c>
      <c r="C3936" t="s">
        <v>426</v>
      </c>
      <c r="D3936" t="s">
        <v>372</v>
      </c>
      <c r="E3936">
        <f t="shared" si="61"/>
        <v>1</v>
      </c>
      <c r="F3936">
        <f>IF(ISNA(VLOOKUP(B3936,criteria!$U$2:$U$174,1,0)),0,1)</f>
        <v>1</v>
      </c>
      <c r="G3936">
        <v>0.74578579942107948</v>
      </c>
      <c r="H3936">
        <v>0.38447488584474887</v>
      </c>
      <c r="I3936">
        <v>5873</v>
      </c>
      <c r="J3936">
        <v>4380</v>
      </c>
      <c r="K3936">
        <v>1666</v>
      </c>
      <c r="L3936">
        <v>18</v>
      </c>
      <c r="M3936">
        <v>1684</v>
      </c>
      <c r="N3936">
        <v>75962</v>
      </c>
      <c r="O3936" t="s">
        <v>275</v>
      </c>
      <c r="P3936" t="s">
        <v>50</v>
      </c>
      <c r="V3936">
        <v>42749952</v>
      </c>
      <c r="W3936">
        <v>35020168</v>
      </c>
      <c r="Y3936">
        <v>1193479</v>
      </c>
      <c r="Z3936">
        <v>14794443</v>
      </c>
      <c r="AA3936">
        <v>52805084</v>
      </c>
      <c r="AB3936">
        <v>2399512</v>
      </c>
      <c r="AC3936">
        <v>4292602</v>
      </c>
      <c r="AD3936">
        <v>81766920</v>
      </c>
      <c r="AE3936">
        <v>51094108</v>
      </c>
      <c r="AF3936">
        <v>140178928</v>
      </c>
      <c r="AG3936">
        <v>51680032</v>
      </c>
      <c r="AH3936">
        <v>4755263.5</v>
      </c>
      <c r="AI3936">
        <v>1869054.5</v>
      </c>
      <c r="AJ3936">
        <v>6624318</v>
      </c>
      <c r="AK3936">
        <v>10443703</v>
      </c>
      <c r="AL3936">
        <v>16032597</v>
      </c>
      <c r="AM3936">
        <v>132558080</v>
      </c>
      <c r="AN3936">
        <v>59567788</v>
      </c>
      <c r="AO3936">
        <v>14808577</v>
      </c>
      <c r="AP3936">
        <v>12132162</v>
      </c>
      <c r="AQ3936">
        <v>12728142</v>
      </c>
      <c r="AR3936">
        <v>140178928</v>
      </c>
      <c r="AS3936">
        <v>132558080</v>
      </c>
      <c r="AT3936">
        <v>791</v>
      </c>
      <c r="AU3936">
        <v>0.35099999999999998</v>
      </c>
      <c r="AV3936">
        <v>5012</v>
      </c>
      <c r="AW3936">
        <v>0.256992</v>
      </c>
      <c r="AX3936">
        <v>0.60030799999999995</v>
      </c>
      <c r="AY3936">
        <v>0.110328</v>
      </c>
      <c r="AZ3936">
        <v>36457</v>
      </c>
    </row>
    <row r="3937" spans="1:52">
      <c r="A3937">
        <v>2005</v>
      </c>
      <c r="B3937">
        <v>228431</v>
      </c>
      <c r="C3937" t="s">
        <v>386</v>
      </c>
      <c r="D3937" t="s">
        <v>372</v>
      </c>
      <c r="E3937">
        <f t="shared" si="61"/>
        <v>1</v>
      </c>
      <c r="F3937">
        <f>IF(ISNA(VLOOKUP(B3937,criteria!$U$2:$U$174,1,0)),0,1)</f>
        <v>1</v>
      </c>
      <c r="G3937">
        <v>0.74131570857669848</v>
      </c>
      <c r="H3937">
        <v>0.40140991084387312</v>
      </c>
      <c r="I3937">
        <v>6506</v>
      </c>
      <c r="J3937">
        <v>4823</v>
      </c>
      <c r="K3937">
        <v>1912</v>
      </c>
      <c r="L3937">
        <v>24</v>
      </c>
      <c r="M3937">
        <v>1936</v>
      </c>
      <c r="N3937">
        <v>75962</v>
      </c>
      <c r="O3937" t="s">
        <v>275</v>
      </c>
      <c r="P3937" t="s">
        <v>50</v>
      </c>
      <c r="Q3937" t="s">
        <v>51</v>
      </c>
      <c r="V3937">
        <v>49156040</v>
      </c>
      <c r="W3937">
        <v>39576984</v>
      </c>
      <c r="Y3937">
        <v>889272</v>
      </c>
      <c r="Z3937">
        <v>19077598</v>
      </c>
      <c r="AA3937">
        <v>55514536</v>
      </c>
      <c r="AB3937">
        <v>2298280</v>
      </c>
      <c r="AC3937">
        <v>5093515</v>
      </c>
      <c r="AD3937">
        <v>93185968</v>
      </c>
      <c r="AE3937">
        <v>55395736</v>
      </c>
      <c r="AF3937">
        <v>153816960</v>
      </c>
      <c r="AG3937">
        <v>57369536</v>
      </c>
      <c r="AH3937">
        <v>7257396</v>
      </c>
      <c r="AI3937">
        <v>2267717.75</v>
      </c>
      <c r="AJ3937">
        <v>9525114</v>
      </c>
      <c r="AK3937">
        <v>10949458</v>
      </c>
      <c r="AL3937">
        <v>8033416</v>
      </c>
      <c r="AM3937">
        <v>147781952</v>
      </c>
      <c r="AN3937">
        <v>62734760</v>
      </c>
      <c r="AO3937">
        <v>15901068</v>
      </c>
      <c r="AP3937">
        <v>12728142</v>
      </c>
      <c r="AQ3937">
        <v>13301120</v>
      </c>
      <c r="AR3937">
        <v>153816960</v>
      </c>
      <c r="AS3937">
        <v>147781952</v>
      </c>
      <c r="AT3937">
        <v>854</v>
      </c>
      <c r="AU3937">
        <v>0.38600000000000001</v>
      </c>
      <c r="AV3937">
        <v>5459</v>
      </c>
      <c r="AW3937">
        <v>0.236898</v>
      </c>
      <c r="AX3937">
        <v>0.59763299999999997</v>
      </c>
      <c r="AY3937">
        <v>0.102282</v>
      </c>
      <c r="AZ3937">
        <v>36212</v>
      </c>
    </row>
    <row r="3938" spans="1:52">
      <c r="A3938">
        <v>2006</v>
      </c>
      <c r="B3938">
        <v>228431</v>
      </c>
      <c r="C3938" t="s">
        <v>386</v>
      </c>
      <c r="D3938" t="s">
        <v>372</v>
      </c>
      <c r="E3938">
        <f t="shared" si="61"/>
        <v>1</v>
      </c>
      <c r="F3938">
        <f>IF(ISNA(VLOOKUP(B3938,criteria!$U$2:$U$174,1,0)),0,1)</f>
        <v>1</v>
      </c>
      <c r="G3938">
        <v>0.71232876712328763</v>
      </c>
      <c r="H3938">
        <v>0.41135531135531134</v>
      </c>
      <c r="I3938">
        <v>7665</v>
      </c>
      <c r="J3938">
        <v>5460</v>
      </c>
      <c r="K3938">
        <v>2200</v>
      </c>
      <c r="L3938">
        <v>46</v>
      </c>
      <c r="M3938">
        <v>2246</v>
      </c>
      <c r="N3938">
        <v>75962</v>
      </c>
      <c r="O3938" t="s">
        <v>275</v>
      </c>
      <c r="P3938" t="s">
        <v>50</v>
      </c>
      <c r="Q3938" t="s">
        <v>51</v>
      </c>
      <c r="V3938">
        <v>54683312</v>
      </c>
      <c r="W3938">
        <v>44067188</v>
      </c>
      <c r="Y3938">
        <v>919267</v>
      </c>
      <c r="Z3938">
        <v>18754384</v>
      </c>
      <c r="AA3938">
        <v>55454704</v>
      </c>
      <c r="AB3938">
        <v>2247463</v>
      </c>
      <c r="AC3938">
        <v>5437638</v>
      </c>
      <c r="AD3938">
        <v>102595824</v>
      </c>
      <c r="AE3938">
        <v>55621732</v>
      </c>
      <c r="AF3938">
        <v>165532256</v>
      </c>
      <c r="AG3938">
        <v>63598572</v>
      </c>
      <c r="AH3938">
        <v>7570461.5</v>
      </c>
      <c r="AI3938">
        <v>1694773.38</v>
      </c>
      <c r="AJ3938">
        <v>9265235</v>
      </c>
      <c r="AK3938">
        <v>12093079</v>
      </c>
      <c r="AL3938">
        <v>9852222</v>
      </c>
      <c r="AM3938">
        <v>165056080</v>
      </c>
      <c r="AN3938">
        <v>64915300</v>
      </c>
      <c r="AO3938">
        <v>16785452</v>
      </c>
      <c r="AP3938">
        <v>13301120</v>
      </c>
      <c r="AQ3938">
        <v>14153262</v>
      </c>
      <c r="AR3938">
        <v>165532256</v>
      </c>
      <c r="AS3938">
        <v>165056080</v>
      </c>
      <c r="AT3938">
        <v>849</v>
      </c>
      <c r="AU3938">
        <v>0.38700000000000001</v>
      </c>
      <c r="AV3938">
        <v>6544</v>
      </c>
      <c r="AW3938">
        <v>0.216756</v>
      </c>
      <c r="AX3938">
        <v>0.61055099999999995</v>
      </c>
      <c r="AY3938">
        <v>9.0100799999999995E-2</v>
      </c>
      <c r="AZ3938">
        <v>35837</v>
      </c>
    </row>
    <row r="3939" spans="1:52">
      <c r="A3939">
        <v>2007</v>
      </c>
      <c r="B3939">
        <v>228431</v>
      </c>
      <c r="C3939" t="s">
        <v>386</v>
      </c>
      <c r="D3939" t="s">
        <v>372</v>
      </c>
      <c r="E3939">
        <f t="shared" si="61"/>
        <v>1</v>
      </c>
      <c r="F3939">
        <f>IF(ISNA(VLOOKUP(B3939,criteria!$U$2:$U$174,1,0)),0,1)</f>
        <v>1</v>
      </c>
      <c r="G3939">
        <v>0.72753385309807139</v>
      </c>
      <c r="H3939">
        <v>0.41022748636961837</v>
      </c>
      <c r="I3939">
        <v>7311</v>
      </c>
      <c r="J3939">
        <v>5319</v>
      </c>
      <c r="K3939">
        <v>2163</v>
      </c>
      <c r="L3939">
        <v>19</v>
      </c>
      <c r="M3939">
        <v>2182</v>
      </c>
      <c r="N3939">
        <v>75962</v>
      </c>
      <c r="O3939" t="s">
        <v>275</v>
      </c>
      <c r="P3939" t="s">
        <v>50</v>
      </c>
      <c r="Q3939" t="s">
        <v>51</v>
      </c>
      <c r="V3939">
        <v>67638616</v>
      </c>
      <c r="W3939">
        <v>55574264</v>
      </c>
      <c r="Y3939">
        <v>898193</v>
      </c>
      <c r="Z3939">
        <v>20753076</v>
      </c>
      <c r="AA3939">
        <v>59662788</v>
      </c>
      <c r="AB3939">
        <v>2467782</v>
      </c>
      <c r="AC3939">
        <v>199603</v>
      </c>
      <c r="AD3939">
        <v>104785520</v>
      </c>
      <c r="AE3939">
        <v>70004896</v>
      </c>
      <c r="AF3939">
        <v>182325232</v>
      </c>
      <c r="AG3939">
        <v>63886272</v>
      </c>
      <c r="AH3939">
        <v>8539621</v>
      </c>
      <c r="AI3939">
        <v>1403285</v>
      </c>
      <c r="AJ3939">
        <v>9942906</v>
      </c>
      <c r="AK3939">
        <v>13426065</v>
      </c>
      <c r="AL3939">
        <v>11153523</v>
      </c>
      <c r="AM3939">
        <v>177039216</v>
      </c>
      <c r="AN3939">
        <v>69110440</v>
      </c>
      <c r="AO3939">
        <v>17643430</v>
      </c>
      <c r="AP3939">
        <v>14153262</v>
      </c>
      <c r="AQ3939">
        <v>13785453</v>
      </c>
      <c r="AR3939">
        <v>182325232</v>
      </c>
      <c r="AS3939">
        <v>177039216</v>
      </c>
      <c r="AT3939">
        <v>780</v>
      </c>
      <c r="AU3939">
        <v>0.38900000000000001</v>
      </c>
      <c r="AV3939">
        <v>6885</v>
      </c>
      <c r="AW3939">
        <v>0.205985</v>
      </c>
      <c r="AX3939">
        <v>0.609653</v>
      </c>
      <c r="AY3939">
        <v>8.7258699999999995E-2</v>
      </c>
      <c r="AZ3939">
        <v>36631</v>
      </c>
    </row>
    <row r="3940" spans="1:52">
      <c r="A3940">
        <v>2008</v>
      </c>
      <c r="B3940">
        <v>228431</v>
      </c>
      <c r="C3940" t="s">
        <v>386</v>
      </c>
      <c r="D3940" t="s">
        <v>372</v>
      </c>
      <c r="E3940">
        <f t="shared" si="61"/>
        <v>1</v>
      </c>
      <c r="F3940">
        <f>IF(ISNA(VLOOKUP(B3940,criteria!$U$2:$U$174,1,0)),0,1)</f>
        <v>1</v>
      </c>
      <c r="G3940">
        <v>0.72432778489116523</v>
      </c>
      <c r="H3940">
        <v>0.41612161923280894</v>
      </c>
      <c r="I3940">
        <v>7810</v>
      </c>
      <c r="J3940">
        <v>5657</v>
      </c>
      <c r="K3940">
        <v>2310</v>
      </c>
      <c r="L3940">
        <v>44</v>
      </c>
      <c r="M3940">
        <v>2354</v>
      </c>
      <c r="N3940">
        <v>75962</v>
      </c>
      <c r="O3940" t="s">
        <v>275</v>
      </c>
      <c r="P3940" t="s">
        <v>50</v>
      </c>
      <c r="Q3940" t="s">
        <v>51</v>
      </c>
      <c r="V3940">
        <v>72641848</v>
      </c>
      <c r="W3940">
        <v>58613736</v>
      </c>
      <c r="Y3940">
        <v>1311330</v>
      </c>
      <c r="Z3940">
        <v>24024524</v>
      </c>
      <c r="AA3940">
        <v>62644048</v>
      </c>
      <c r="AB3940">
        <v>2884361</v>
      </c>
      <c r="AC3940">
        <v>268879</v>
      </c>
      <c r="AD3940">
        <v>113334864</v>
      </c>
      <c r="AE3940">
        <v>71729952</v>
      </c>
      <c r="AF3940">
        <v>193658096</v>
      </c>
      <c r="AG3940">
        <v>67598968</v>
      </c>
      <c r="AH3940">
        <v>9283511</v>
      </c>
      <c r="AI3940">
        <v>3646922</v>
      </c>
      <c r="AJ3940">
        <v>12930433</v>
      </c>
      <c r="AK3940">
        <v>15637274</v>
      </c>
      <c r="AL3940">
        <v>20250760</v>
      </c>
      <c r="AM3940">
        <v>186147104</v>
      </c>
      <c r="AN3940">
        <v>77341376</v>
      </c>
      <c r="AO3940">
        <v>19593498</v>
      </c>
      <c r="AP3940">
        <v>13785453</v>
      </c>
      <c r="AQ3940">
        <v>13191877</v>
      </c>
      <c r="AR3940">
        <v>193658096</v>
      </c>
      <c r="AS3940">
        <v>186147104</v>
      </c>
      <c r="AT3940">
        <v>808</v>
      </c>
      <c r="AU3940">
        <v>0.439</v>
      </c>
      <c r="AV3940">
        <v>7022</v>
      </c>
      <c r="AW3940">
        <v>0.19689200000000001</v>
      </c>
      <c r="AX3940">
        <v>0.61592800000000003</v>
      </c>
      <c r="AY3940">
        <v>8.8645600000000005E-2</v>
      </c>
      <c r="AZ3940">
        <v>38595</v>
      </c>
    </row>
    <row r="3941" spans="1:52">
      <c r="A3941">
        <v>2009</v>
      </c>
      <c r="B3941">
        <v>228431</v>
      </c>
      <c r="C3941" t="s">
        <v>386</v>
      </c>
      <c r="D3941" t="s">
        <v>372</v>
      </c>
      <c r="E3941">
        <f t="shared" si="61"/>
        <v>1</v>
      </c>
      <c r="F3941">
        <f>IF(ISNA(VLOOKUP(B3941,criteria!$U$2:$U$174,1,0)),0,1)</f>
        <v>1</v>
      </c>
      <c r="G3941">
        <v>0.72667410714285718</v>
      </c>
      <c r="H3941">
        <v>0.36799262786054371</v>
      </c>
      <c r="I3941">
        <v>8960</v>
      </c>
      <c r="J3941">
        <v>6511</v>
      </c>
      <c r="K3941">
        <v>2363</v>
      </c>
      <c r="L3941">
        <v>33</v>
      </c>
      <c r="M3941">
        <v>2396</v>
      </c>
      <c r="N3941">
        <v>75962</v>
      </c>
      <c r="O3941" t="s">
        <v>275</v>
      </c>
      <c r="P3941" t="s">
        <v>50</v>
      </c>
      <c r="Q3941" t="s">
        <v>51</v>
      </c>
      <c r="R3941">
        <v>-94.652600000000007</v>
      </c>
      <c r="S3941">
        <v>31.619199999999999</v>
      </c>
      <c r="V3941">
        <v>81409936</v>
      </c>
      <c r="W3941">
        <v>58618856</v>
      </c>
      <c r="Y3941">
        <v>872116</v>
      </c>
      <c r="Z3941">
        <v>33281344</v>
      </c>
      <c r="AA3941">
        <v>65223940</v>
      </c>
      <c r="AB3941">
        <v>2689355</v>
      </c>
      <c r="AC3941">
        <v>2422811</v>
      </c>
      <c r="AD3941">
        <v>115203712</v>
      </c>
      <c r="AE3941">
        <v>82022480</v>
      </c>
      <c r="AF3941">
        <v>205180608</v>
      </c>
      <c r="AG3941">
        <v>72876352</v>
      </c>
      <c r="AH3941">
        <v>10379148</v>
      </c>
      <c r="AI3941">
        <v>4203874</v>
      </c>
      <c r="AJ3941">
        <v>14583022</v>
      </c>
      <c r="AK3941">
        <v>16532932</v>
      </c>
      <c r="AL3941">
        <v>21871618</v>
      </c>
      <c r="AM3941">
        <v>198398048</v>
      </c>
      <c r="AN3941">
        <v>82128544</v>
      </c>
      <c r="AO3941">
        <v>21140962</v>
      </c>
      <c r="AP3941">
        <v>13191877</v>
      </c>
      <c r="AQ3941">
        <v>13617102</v>
      </c>
      <c r="AR3941">
        <v>205180608</v>
      </c>
      <c r="AS3941">
        <v>198398048</v>
      </c>
      <c r="AT3941">
        <v>775</v>
      </c>
      <c r="AU3941">
        <v>0.44600000000000001</v>
      </c>
      <c r="AV3941">
        <v>7377</v>
      </c>
      <c r="AW3941">
        <v>0.19370200000000001</v>
      </c>
      <c r="AX3941">
        <v>0.62715600000000005</v>
      </c>
      <c r="AY3941">
        <v>8.2449800000000004E-2</v>
      </c>
      <c r="AZ3941">
        <v>40000</v>
      </c>
    </row>
    <row r="3942" spans="1:52">
      <c r="A3942">
        <v>2010</v>
      </c>
      <c r="B3942">
        <v>228431</v>
      </c>
      <c r="C3942" t="s">
        <v>386</v>
      </c>
      <c r="D3942" t="s">
        <v>372</v>
      </c>
      <c r="E3942">
        <f t="shared" si="61"/>
        <v>1</v>
      </c>
      <c r="F3942">
        <f>IF(ISNA(VLOOKUP(B3942,criteria!$U$2:$U$174,1,0)),0,1)</f>
        <v>1</v>
      </c>
      <c r="G3942">
        <v>0.49590680100755669</v>
      </c>
      <c r="H3942">
        <v>0.37698412698412698</v>
      </c>
      <c r="I3942">
        <v>12704</v>
      </c>
      <c r="J3942">
        <v>6300</v>
      </c>
      <c r="K3942">
        <v>2333</v>
      </c>
      <c r="L3942">
        <v>42</v>
      </c>
      <c r="M3942">
        <v>2375</v>
      </c>
      <c r="N3942">
        <v>75961</v>
      </c>
      <c r="O3942" t="s">
        <v>275</v>
      </c>
      <c r="P3942" t="s">
        <v>50</v>
      </c>
      <c r="Q3942" t="s">
        <v>51</v>
      </c>
      <c r="R3942">
        <v>-94.585499999999996</v>
      </c>
      <c r="S3942">
        <v>31.585599999999999</v>
      </c>
      <c r="V3942">
        <v>79611976</v>
      </c>
      <c r="W3942">
        <v>61418108</v>
      </c>
      <c r="Y3942">
        <v>1314273</v>
      </c>
      <c r="Z3942">
        <v>31690280</v>
      </c>
      <c r="AA3942">
        <v>63722568</v>
      </c>
      <c r="AB3942">
        <v>2621980</v>
      </c>
      <c r="AC3942">
        <v>269343</v>
      </c>
      <c r="AD3942">
        <v>120637928</v>
      </c>
      <c r="AE3942">
        <v>80001112</v>
      </c>
      <c r="AF3942">
        <v>209615072</v>
      </c>
      <c r="AG3942">
        <v>72316144</v>
      </c>
      <c r="AH3942">
        <v>7044717</v>
      </c>
      <c r="AI3942">
        <v>3803675</v>
      </c>
      <c r="AJ3942">
        <v>10848392</v>
      </c>
      <c r="AK3942">
        <v>16680533</v>
      </c>
      <c r="AL3942">
        <v>21936712</v>
      </c>
      <c r="AM3942">
        <v>207823264</v>
      </c>
      <c r="AN3942">
        <v>82062384</v>
      </c>
      <c r="AO3942">
        <v>22132264</v>
      </c>
      <c r="AP3942">
        <v>13617102</v>
      </c>
      <c r="AQ3942">
        <v>14613718</v>
      </c>
      <c r="AR3942">
        <v>209615072</v>
      </c>
      <c r="AS3942">
        <v>207823264</v>
      </c>
      <c r="AT3942">
        <v>866</v>
      </c>
      <c r="AU3942">
        <v>0.44</v>
      </c>
      <c r="AV3942">
        <v>7670</v>
      </c>
      <c r="AW3942">
        <v>0.20172399999999999</v>
      </c>
      <c r="AX3942">
        <v>0.63432599999999995</v>
      </c>
      <c r="AY3942">
        <v>8.0877699999999997E-2</v>
      </c>
      <c r="AZ3942">
        <v>38788</v>
      </c>
    </row>
    <row r="3943" spans="1:52">
      <c r="A3943">
        <v>2011</v>
      </c>
      <c r="B3943">
        <v>228431</v>
      </c>
      <c r="C3943" t="s">
        <v>386</v>
      </c>
      <c r="D3943" t="s">
        <v>372</v>
      </c>
      <c r="E3943">
        <f t="shared" si="61"/>
        <v>1</v>
      </c>
      <c r="F3943">
        <f>IF(ISNA(VLOOKUP(B3943,criteria!$U$2:$U$174,1,0)),0,1)</f>
        <v>1</v>
      </c>
      <c r="G3943">
        <v>0.62715261958997726</v>
      </c>
      <c r="H3943">
        <v>0.36873456341711464</v>
      </c>
      <c r="I3943">
        <v>10975</v>
      </c>
      <c r="J3943">
        <v>6883</v>
      </c>
      <c r="K3943">
        <v>2486</v>
      </c>
      <c r="L3943">
        <v>52</v>
      </c>
      <c r="M3943">
        <v>2538</v>
      </c>
      <c r="N3943">
        <v>75961</v>
      </c>
      <c r="O3943" t="s">
        <v>275</v>
      </c>
      <c r="P3943" t="s">
        <v>50</v>
      </c>
      <c r="Q3943" t="s">
        <v>51</v>
      </c>
      <c r="R3943">
        <v>-94.585499999999996</v>
      </c>
      <c r="S3943">
        <v>31.585599999999999</v>
      </c>
      <c r="T3943">
        <v>0.14399999999999999</v>
      </c>
      <c r="U3943">
        <v>2610</v>
      </c>
      <c r="V3943">
        <v>84462176</v>
      </c>
      <c r="W3943">
        <v>64139740</v>
      </c>
      <c r="Y3943">
        <v>1058183</v>
      </c>
      <c r="Z3943">
        <v>29044152</v>
      </c>
      <c r="AA3943">
        <v>59066240</v>
      </c>
      <c r="AB3943">
        <v>2915278</v>
      </c>
      <c r="AC3943">
        <v>115129</v>
      </c>
      <c r="AD3943">
        <v>121341560</v>
      </c>
      <c r="AE3943">
        <v>75879560</v>
      </c>
      <c r="AF3943">
        <v>205832208</v>
      </c>
      <c r="AG3943">
        <v>73237800</v>
      </c>
      <c r="AH3943">
        <v>6471416</v>
      </c>
      <c r="AI3943">
        <v>4131741</v>
      </c>
      <c r="AJ3943">
        <v>10603157</v>
      </c>
      <c r="AK3943">
        <v>17658340</v>
      </c>
      <c r="AL3943">
        <v>22760282</v>
      </c>
      <c r="AM3943">
        <v>203367360</v>
      </c>
      <c r="AN3943">
        <v>81291464</v>
      </c>
      <c r="AO3943">
        <v>22147580</v>
      </c>
      <c r="AP3943">
        <v>14613718</v>
      </c>
      <c r="AQ3943">
        <v>50245916</v>
      </c>
      <c r="AR3943">
        <v>205832208</v>
      </c>
      <c r="AS3943">
        <v>203367360</v>
      </c>
      <c r="AT3943">
        <v>1004</v>
      </c>
      <c r="AU3943">
        <v>0.436</v>
      </c>
      <c r="AV3943">
        <v>8186</v>
      </c>
      <c r="AW3943">
        <v>0.19430800000000001</v>
      </c>
      <c r="AX3943">
        <v>0.65217400000000003</v>
      </c>
      <c r="AY3943">
        <v>7.4308299999999994E-2</v>
      </c>
      <c r="AZ3943">
        <v>37043</v>
      </c>
    </row>
    <row r="3944" spans="1:52">
      <c r="A3944">
        <v>2012</v>
      </c>
      <c r="B3944">
        <v>228431</v>
      </c>
      <c r="C3944" t="s">
        <v>386</v>
      </c>
      <c r="D3944" t="s">
        <v>372</v>
      </c>
      <c r="E3944">
        <f t="shared" si="61"/>
        <v>1</v>
      </c>
      <c r="F3944">
        <f>IF(ISNA(VLOOKUP(B3944,criteria!$U$2:$U$174,1,0)),0,1)</f>
        <v>1</v>
      </c>
      <c r="G3944">
        <v>0.55788458165234167</v>
      </c>
      <c r="H3944">
        <v>0.37289734318503381</v>
      </c>
      <c r="I3944">
        <v>11402</v>
      </c>
      <c r="J3944">
        <v>6361</v>
      </c>
      <c r="K3944">
        <v>2354</v>
      </c>
      <c r="L3944">
        <v>18</v>
      </c>
      <c r="M3944">
        <v>2372</v>
      </c>
      <c r="N3944">
        <v>75961</v>
      </c>
      <c r="O3944" t="s">
        <v>275</v>
      </c>
      <c r="P3944" t="s">
        <v>50</v>
      </c>
      <c r="Q3944" t="s">
        <v>51</v>
      </c>
      <c r="R3944">
        <v>-94.585499999999996</v>
      </c>
      <c r="S3944">
        <v>31.585599999999999</v>
      </c>
      <c r="T3944">
        <v>0.17199999999999999</v>
      </c>
      <c r="U3944">
        <v>2899</v>
      </c>
      <c r="V3944">
        <v>90632456</v>
      </c>
      <c r="W3944">
        <v>68185944</v>
      </c>
      <c r="Y3944">
        <v>941403</v>
      </c>
      <c r="Z3944">
        <v>27333764</v>
      </c>
      <c r="AA3944">
        <v>59302760</v>
      </c>
      <c r="AB3944">
        <v>2792995</v>
      </c>
      <c r="AC3944">
        <v>101010</v>
      </c>
      <c r="AD3944">
        <v>124622808</v>
      </c>
      <c r="AE3944">
        <v>74119240</v>
      </c>
      <c r="AF3944">
        <v>207570576</v>
      </c>
      <c r="AG3944">
        <v>75423896</v>
      </c>
      <c r="AH3944">
        <v>5035913</v>
      </c>
      <c r="AI3944">
        <v>4432321</v>
      </c>
      <c r="AJ3944">
        <v>9468234</v>
      </c>
      <c r="AK3944">
        <v>16898552</v>
      </c>
      <c r="AL3944">
        <v>24010308</v>
      </c>
      <c r="AM3944">
        <v>205384064</v>
      </c>
      <c r="AN3944">
        <v>82372768</v>
      </c>
      <c r="AO3944">
        <v>23396428</v>
      </c>
      <c r="AP3944">
        <v>50245916</v>
      </c>
      <c r="AQ3944">
        <v>59287456</v>
      </c>
      <c r="AR3944">
        <v>207570576</v>
      </c>
      <c r="AS3944">
        <v>205384064</v>
      </c>
      <c r="AT3944">
        <v>979</v>
      </c>
      <c r="AU3944">
        <v>0.432</v>
      </c>
      <c r="AV3944">
        <v>8476</v>
      </c>
      <c r="AW3944">
        <v>0.18950800000000001</v>
      </c>
      <c r="AX3944">
        <v>0.64858800000000005</v>
      </c>
      <c r="AY3944">
        <v>7.5060500000000002E-2</v>
      </c>
      <c r="AZ3944">
        <v>38333</v>
      </c>
    </row>
    <row r="3945" spans="1:52">
      <c r="A3945">
        <v>2013</v>
      </c>
      <c r="B3945">
        <v>228431</v>
      </c>
      <c r="C3945" t="s">
        <v>386</v>
      </c>
      <c r="D3945" t="s">
        <v>372</v>
      </c>
      <c r="E3945">
        <f t="shared" si="61"/>
        <v>1</v>
      </c>
      <c r="F3945">
        <f>IF(ISNA(VLOOKUP(B3945,criteria!$U$2:$U$174,1,0)),0,1)</f>
        <v>1</v>
      </c>
      <c r="G3945">
        <v>0.56874286216287451</v>
      </c>
      <c r="H3945">
        <v>0.3480074142724745</v>
      </c>
      <c r="I3945">
        <v>11383</v>
      </c>
      <c r="J3945">
        <v>6474</v>
      </c>
      <c r="K3945">
        <v>2227</v>
      </c>
      <c r="L3945">
        <v>26</v>
      </c>
      <c r="M3945">
        <v>2253</v>
      </c>
      <c r="N3945">
        <v>75961</v>
      </c>
      <c r="O3945" t="s">
        <v>275</v>
      </c>
      <c r="P3945" t="s">
        <v>50</v>
      </c>
      <c r="Q3945" t="s">
        <v>51</v>
      </c>
      <c r="R3945">
        <v>-94.585499999999996</v>
      </c>
      <c r="S3945">
        <v>31.585599999999999</v>
      </c>
      <c r="T3945">
        <v>0.129</v>
      </c>
      <c r="U3945">
        <v>3269</v>
      </c>
      <c r="V3945">
        <v>94666184</v>
      </c>
      <c r="W3945">
        <v>75798000</v>
      </c>
      <c r="Y3945">
        <v>822869</v>
      </c>
      <c r="Z3945">
        <v>26757212</v>
      </c>
      <c r="AA3945">
        <v>63229292</v>
      </c>
      <c r="AB3945">
        <v>3352858</v>
      </c>
      <c r="AC3945">
        <v>601312</v>
      </c>
      <c r="AD3945">
        <v>127389728</v>
      </c>
      <c r="AE3945">
        <v>84377856</v>
      </c>
      <c r="AF3945">
        <v>221134576</v>
      </c>
      <c r="AG3945">
        <v>76634120</v>
      </c>
      <c r="AH3945">
        <v>4513528</v>
      </c>
      <c r="AI3945">
        <v>3690218</v>
      </c>
      <c r="AJ3945">
        <v>8203746</v>
      </c>
      <c r="AK3945">
        <v>17621944</v>
      </c>
      <c r="AL3945">
        <v>26346678</v>
      </c>
      <c r="AM3945">
        <v>211691328</v>
      </c>
      <c r="AN3945">
        <v>85757072</v>
      </c>
      <c r="AO3945">
        <v>25616128</v>
      </c>
      <c r="AP3945">
        <v>59287456</v>
      </c>
      <c r="AQ3945">
        <v>71037968</v>
      </c>
      <c r="AR3945">
        <v>221134576</v>
      </c>
      <c r="AS3945">
        <v>211691328</v>
      </c>
      <c r="AT3945">
        <v>1084</v>
      </c>
      <c r="AU3945">
        <v>0.437</v>
      </c>
      <c r="AV3945">
        <v>8609</v>
      </c>
      <c r="AW3945">
        <v>0.18590300000000001</v>
      </c>
      <c r="AX3945">
        <v>0.64088100000000003</v>
      </c>
      <c r="AY3945">
        <v>7.5770900000000002E-2</v>
      </c>
      <c r="AZ3945">
        <v>40748</v>
      </c>
    </row>
    <row r="3946" spans="1:52">
      <c r="A3946">
        <v>2014</v>
      </c>
      <c r="B3946">
        <v>228431</v>
      </c>
      <c r="C3946" t="s">
        <v>386</v>
      </c>
      <c r="D3946" t="s">
        <v>372</v>
      </c>
      <c r="E3946">
        <f t="shared" si="61"/>
        <v>1</v>
      </c>
      <c r="F3946">
        <f>IF(ISNA(VLOOKUP(B3946,criteria!$U$2:$U$174,1,0)),0,1)</f>
        <v>1</v>
      </c>
      <c r="G3946">
        <v>0.58508136581695047</v>
      </c>
      <c r="H3946">
        <v>0.35627009646302249</v>
      </c>
      <c r="I3946">
        <v>10631</v>
      </c>
      <c r="J3946">
        <v>6220</v>
      </c>
      <c r="K3946">
        <v>2178</v>
      </c>
      <c r="L3946">
        <v>38</v>
      </c>
      <c r="M3946">
        <v>2216</v>
      </c>
      <c r="N3946">
        <v>75961</v>
      </c>
      <c r="O3946" t="s">
        <v>275</v>
      </c>
      <c r="P3946" t="s">
        <v>50</v>
      </c>
      <c r="Q3946" t="s">
        <v>51</v>
      </c>
      <c r="R3946">
        <v>-94.585499999999996</v>
      </c>
      <c r="S3946">
        <v>31.585599999999999</v>
      </c>
      <c r="T3946">
        <v>0.111</v>
      </c>
      <c r="U3946">
        <v>3397</v>
      </c>
      <c r="V3946">
        <v>98903520</v>
      </c>
      <c r="W3946">
        <v>80405088</v>
      </c>
      <c r="Y3946">
        <v>902560</v>
      </c>
      <c r="Z3946">
        <v>25317076</v>
      </c>
      <c r="AA3946">
        <v>62351636</v>
      </c>
      <c r="AB3946">
        <v>4411244</v>
      </c>
      <c r="AC3946">
        <v>698782</v>
      </c>
      <c r="AD3946">
        <v>135242000</v>
      </c>
      <c r="AE3946">
        <v>75640296</v>
      </c>
      <c r="AF3946">
        <v>220407920</v>
      </c>
      <c r="AG3946">
        <v>76316040</v>
      </c>
      <c r="AH3946">
        <v>5418857</v>
      </c>
      <c r="AI3946">
        <v>3875596</v>
      </c>
      <c r="AJ3946">
        <v>9294453</v>
      </c>
      <c r="AK3946">
        <v>18397968</v>
      </c>
      <c r="AL3946">
        <v>25575664</v>
      </c>
      <c r="AM3946">
        <v>216382656</v>
      </c>
      <c r="AN3946">
        <v>87571008</v>
      </c>
      <c r="AO3946">
        <v>25638320</v>
      </c>
      <c r="AP3946">
        <v>71037968</v>
      </c>
      <c r="AQ3946">
        <v>74316288</v>
      </c>
      <c r="AR3946">
        <v>220407920</v>
      </c>
      <c r="AS3946">
        <v>216382656</v>
      </c>
      <c r="AT3946">
        <v>1054</v>
      </c>
      <c r="AU3946">
        <v>0.41299999999999998</v>
      </c>
      <c r="AV3946">
        <v>8868</v>
      </c>
      <c r="AW3946">
        <v>0.17117299999999999</v>
      </c>
      <c r="AX3946">
        <v>0.63844900000000004</v>
      </c>
      <c r="AY3946">
        <v>6.4516100000000007E-2</v>
      </c>
      <c r="AZ3946">
        <v>42014</v>
      </c>
    </row>
    <row r="3947" spans="1:52">
      <c r="A3947">
        <v>2015</v>
      </c>
      <c r="B3947">
        <v>228431</v>
      </c>
      <c r="C3947" t="s">
        <v>386</v>
      </c>
      <c r="D3947" t="s">
        <v>372</v>
      </c>
      <c r="E3947">
        <f t="shared" si="61"/>
        <v>1</v>
      </c>
      <c r="F3947">
        <f>IF(ISNA(VLOOKUP(B3947,criteria!$U$2:$U$174,1,0)),0,1)</f>
        <v>1</v>
      </c>
      <c r="G3947">
        <v>0.61570901423299951</v>
      </c>
      <c r="H3947">
        <v>0.32562785388127852</v>
      </c>
      <c r="I3947">
        <v>11382</v>
      </c>
      <c r="J3947">
        <v>7008</v>
      </c>
      <c r="K3947">
        <v>2248</v>
      </c>
      <c r="L3947">
        <v>34</v>
      </c>
      <c r="M3947">
        <v>2282</v>
      </c>
      <c r="N3947">
        <v>75961</v>
      </c>
      <c r="O3947" t="s">
        <v>275</v>
      </c>
      <c r="P3947" t="s">
        <v>50</v>
      </c>
      <c r="Q3947" t="s">
        <v>51</v>
      </c>
      <c r="R3947">
        <v>-94.585499999999996</v>
      </c>
      <c r="S3947">
        <v>31.585599999999999</v>
      </c>
      <c r="T3947">
        <v>0.114</v>
      </c>
      <c r="U3947">
        <v>3410</v>
      </c>
      <c r="V3947">
        <v>105192624</v>
      </c>
      <c r="W3947">
        <v>83798424</v>
      </c>
      <c r="Y3947">
        <v>1018450</v>
      </c>
      <c r="Z3947">
        <v>25451638</v>
      </c>
      <c r="AA3947">
        <v>63523904</v>
      </c>
      <c r="AB3947">
        <v>4568993</v>
      </c>
      <c r="AC3947">
        <v>1081136</v>
      </c>
      <c r="AD3947">
        <v>138915776</v>
      </c>
      <c r="AE3947">
        <v>80312920</v>
      </c>
      <c r="AF3947">
        <v>229559200</v>
      </c>
      <c r="AG3947">
        <v>79203664</v>
      </c>
      <c r="AH3947">
        <v>5047492</v>
      </c>
      <c r="AI3947">
        <v>3414525</v>
      </c>
      <c r="AJ3947">
        <v>8462017</v>
      </c>
      <c r="AK3947">
        <v>18967106</v>
      </c>
      <c r="AL3947">
        <v>26419820</v>
      </c>
      <c r="AM3947">
        <v>225238320</v>
      </c>
      <c r="AN3947">
        <v>89915408</v>
      </c>
      <c r="AO3947">
        <v>32967202</v>
      </c>
      <c r="AP3947">
        <v>74316288</v>
      </c>
      <c r="AQ3947">
        <v>77264032</v>
      </c>
      <c r="AR3947">
        <v>229559200</v>
      </c>
      <c r="AS3947">
        <v>225238320</v>
      </c>
      <c r="AT3947">
        <v>1007</v>
      </c>
      <c r="AU3947">
        <v>0.442</v>
      </c>
      <c r="AV3947">
        <v>8868</v>
      </c>
      <c r="AW3947">
        <v>0.16711500000000001</v>
      </c>
      <c r="AX3947">
        <v>0.64694600000000002</v>
      </c>
      <c r="AY3947">
        <v>6.3580499999999998E-2</v>
      </c>
      <c r="AZ3947">
        <v>43550</v>
      </c>
    </row>
    <row r="3948" spans="1:52">
      <c r="A3948">
        <v>2016</v>
      </c>
      <c r="B3948">
        <v>228431</v>
      </c>
      <c r="C3948" t="s">
        <v>386</v>
      </c>
      <c r="D3948" t="s">
        <v>372</v>
      </c>
      <c r="E3948">
        <f t="shared" si="61"/>
        <v>1</v>
      </c>
      <c r="F3948">
        <f>IF(ISNA(VLOOKUP(B3948,criteria!$U$2:$U$174,1,0)),0,1)</f>
        <v>1</v>
      </c>
      <c r="G3948">
        <v>0.62449481637673521</v>
      </c>
      <c r="H3948">
        <v>0.33356781091727633</v>
      </c>
      <c r="I3948">
        <v>11382</v>
      </c>
      <c r="J3948">
        <v>7108</v>
      </c>
      <c r="K3948">
        <v>2342</v>
      </c>
      <c r="L3948">
        <v>29</v>
      </c>
      <c r="M3948">
        <v>2371</v>
      </c>
      <c r="N3948">
        <v>75961</v>
      </c>
      <c r="O3948" t="s">
        <v>275</v>
      </c>
      <c r="P3948" t="s">
        <v>50</v>
      </c>
      <c r="Q3948" t="s">
        <v>51</v>
      </c>
      <c r="R3948">
        <v>-94.649100000000004</v>
      </c>
      <c r="S3948">
        <v>31.621099999999998</v>
      </c>
      <c r="T3948">
        <v>8.8999999999999996E-2</v>
      </c>
      <c r="U3948">
        <v>3418</v>
      </c>
      <c r="V3948">
        <v>107106056</v>
      </c>
      <c r="W3948">
        <v>84964144</v>
      </c>
      <c r="Y3948">
        <v>1201260</v>
      </c>
      <c r="Z3948">
        <v>25408720</v>
      </c>
      <c r="AA3948">
        <v>63726020</v>
      </c>
      <c r="AB3948">
        <v>5078071</v>
      </c>
      <c r="AC3948">
        <v>4816829</v>
      </c>
      <c r="AD3948">
        <v>138685200</v>
      </c>
      <c r="AE3948">
        <v>86031832</v>
      </c>
      <c r="AF3948">
        <v>241862816</v>
      </c>
      <c r="AG3948">
        <v>80205280</v>
      </c>
      <c r="AH3948">
        <v>3595667</v>
      </c>
      <c r="AI3948">
        <v>3405251</v>
      </c>
      <c r="AJ3948">
        <v>7000918</v>
      </c>
      <c r="AK3948">
        <v>19625666</v>
      </c>
      <c r="AL3948">
        <v>27025962</v>
      </c>
      <c r="AM3948">
        <v>221485296</v>
      </c>
      <c r="AN3948">
        <v>91415136</v>
      </c>
      <c r="AO3948">
        <v>30981808</v>
      </c>
      <c r="AP3948">
        <v>77264032</v>
      </c>
      <c r="AQ3948">
        <v>81730904</v>
      </c>
      <c r="AR3948">
        <v>241862816</v>
      </c>
      <c r="AS3948">
        <v>221485296</v>
      </c>
      <c r="AT3948">
        <v>1121</v>
      </c>
      <c r="AU3948">
        <v>0.438</v>
      </c>
      <c r="AV3948">
        <v>8868</v>
      </c>
      <c r="AW3948">
        <v>0.16277700000000001</v>
      </c>
      <c r="AX3948">
        <v>0.65644800000000003</v>
      </c>
      <c r="AY3948">
        <v>6.1115500000000003E-2</v>
      </c>
      <c r="AZ3948">
        <v>44426.5</v>
      </c>
    </row>
    <row r="3949" spans="1:52">
      <c r="A3949">
        <v>2017</v>
      </c>
      <c r="B3949">
        <v>228431</v>
      </c>
      <c r="C3949" t="s">
        <v>386</v>
      </c>
      <c r="D3949" t="s">
        <v>372</v>
      </c>
      <c r="E3949">
        <f t="shared" si="61"/>
        <v>1</v>
      </c>
      <c r="F3949">
        <f>IF(ISNA(VLOOKUP(B3949,criteria!$U$2:$U$174,1,0)),0,1)</f>
        <v>1</v>
      </c>
      <c r="G3949">
        <v>0.65427308004692719</v>
      </c>
      <c r="H3949">
        <v>0.32275862068965516</v>
      </c>
      <c r="I3949">
        <v>11081</v>
      </c>
      <c r="J3949">
        <v>7250</v>
      </c>
      <c r="K3949">
        <v>2320</v>
      </c>
      <c r="L3949">
        <v>20</v>
      </c>
      <c r="M3949">
        <v>2340</v>
      </c>
      <c r="N3949">
        <v>75961</v>
      </c>
      <c r="O3949" t="s">
        <v>275</v>
      </c>
      <c r="P3949" t="s">
        <v>50</v>
      </c>
      <c r="Q3949" t="s">
        <v>51</v>
      </c>
      <c r="R3949">
        <v>-94.649100000000004</v>
      </c>
      <c r="S3949">
        <v>31.621099999999998</v>
      </c>
      <c r="T3949">
        <v>0.09</v>
      </c>
      <c r="U3949">
        <v>3519</v>
      </c>
      <c r="V3949">
        <v>106751792</v>
      </c>
      <c r="W3949">
        <v>83100488</v>
      </c>
      <c r="Y3949">
        <v>1324842</v>
      </c>
      <c r="Z3949">
        <v>25467366</v>
      </c>
      <c r="AA3949">
        <v>64219320</v>
      </c>
      <c r="AB3949">
        <v>5001723</v>
      </c>
      <c r="AC3949">
        <v>1535374</v>
      </c>
      <c r="AD3949">
        <v>136843888</v>
      </c>
      <c r="AE3949">
        <v>86029528</v>
      </c>
      <c r="AF3949">
        <v>235826336</v>
      </c>
      <c r="AG3949">
        <v>71534160</v>
      </c>
      <c r="AH3949">
        <v>3309749</v>
      </c>
      <c r="AI3949">
        <v>1989392</v>
      </c>
      <c r="AJ3949">
        <v>5299141</v>
      </c>
      <c r="AK3949">
        <v>20611544</v>
      </c>
      <c r="AL3949">
        <v>24852932</v>
      </c>
      <c r="AM3949">
        <v>212044112</v>
      </c>
      <c r="AN3949">
        <v>92890456</v>
      </c>
      <c r="AO3949">
        <v>21466774</v>
      </c>
      <c r="AP3949">
        <v>81730904</v>
      </c>
      <c r="AQ3949">
        <v>83380896</v>
      </c>
      <c r="AR3949">
        <v>235826336</v>
      </c>
      <c r="AS3949">
        <v>212044112</v>
      </c>
      <c r="AV3949">
        <v>8868</v>
      </c>
    </row>
    <row r="3950" spans="1:52">
      <c r="A3950">
        <v>1990</v>
      </c>
      <c r="B3950">
        <v>228459</v>
      </c>
      <c r="C3950" t="s">
        <v>435</v>
      </c>
      <c r="D3950" t="s">
        <v>372</v>
      </c>
      <c r="E3950">
        <f t="shared" si="61"/>
        <v>0</v>
      </c>
      <c r="F3950">
        <f>IF(ISNA(VLOOKUP(B3950,criteria!$U$2:$U$174,1,0)),0,1)</f>
        <v>1</v>
      </c>
      <c r="G3950" t="s">
        <v>636</v>
      </c>
      <c r="H3950" t="s">
        <v>636</v>
      </c>
      <c r="N3950">
        <v>78666</v>
      </c>
      <c r="O3950" t="s">
        <v>275</v>
      </c>
      <c r="V3950">
        <v>21765550</v>
      </c>
      <c r="Z3950">
        <v>11518116</v>
      </c>
      <c r="AA3950">
        <v>64576436</v>
      </c>
      <c r="AB3950">
        <v>2711842</v>
      </c>
      <c r="AC3950">
        <v>3618520</v>
      </c>
      <c r="AF3950">
        <v>130725600</v>
      </c>
      <c r="AG3950">
        <v>43120748</v>
      </c>
      <c r="AH3950">
        <v>1989695</v>
      </c>
      <c r="AI3950">
        <v>4791365</v>
      </c>
      <c r="AJ3950">
        <v>6781060</v>
      </c>
      <c r="AK3950">
        <v>7323434</v>
      </c>
      <c r="AL3950">
        <v>2883168</v>
      </c>
      <c r="AM3950">
        <v>130468336</v>
      </c>
      <c r="AN3950">
        <v>42000000</v>
      </c>
      <c r="AO3950">
        <v>8273807</v>
      </c>
    </row>
    <row r="3951" spans="1:52">
      <c r="A3951">
        <v>1991</v>
      </c>
      <c r="B3951">
        <v>228459</v>
      </c>
      <c r="C3951" t="s">
        <v>435</v>
      </c>
      <c r="D3951" t="s">
        <v>372</v>
      </c>
      <c r="E3951">
        <f t="shared" si="61"/>
        <v>0</v>
      </c>
      <c r="F3951">
        <f>IF(ISNA(VLOOKUP(B3951,criteria!$U$2:$U$174,1,0)),0,1)</f>
        <v>1</v>
      </c>
      <c r="G3951" t="s">
        <v>636</v>
      </c>
      <c r="H3951" t="s">
        <v>636</v>
      </c>
      <c r="N3951">
        <v>78666</v>
      </c>
      <c r="O3951" t="s">
        <v>275</v>
      </c>
      <c r="V3951">
        <v>25588674</v>
      </c>
      <c r="Z3951">
        <v>15360905</v>
      </c>
      <c r="AA3951">
        <v>66501808</v>
      </c>
      <c r="AB3951">
        <v>2623125</v>
      </c>
      <c r="AC3951">
        <v>2983231</v>
      </c>
      <c r="AF3951">
        <v>140766464</v>
      </c>
      <c r="AG3951">
        <v>45854528</v>
      </c>
      <c r="AH3951">
        <v>2807455</v>
      </c>
      <c r="AI3951">
        <v>6532094</v>
      </c>
      <c r="AJ3951">
        <v>9339549</v>
      </c>
      <c r="AK3951">
        <v>7197293</v>
      </c>
      <c r="AL3951">
        <v>3360901</v>
      </c>
      <c r="AM3951">
        <v>141567888</v>
      </c>
      <c r="AN3951">
        <v>44657432</v>
      </c>
      <c r="AO3951">
        <v>8678766</v>
      </c>
    </row>
    <row r="3952" spans="1:52">
      <c r="A3952">
        <v>1992</v>
      </c>
      <c r="B3952">
        <v>228459</v>
      </c>
      <c r="C3952" t="s">
        <v>435</v>
      </c>
      <c r="D3952" t="s">
        <v>372</v>
      </c>
      <c r="E3952">
        <f t="shared" si="61"/>
        <v>0</v>
      </c>
      <c r="F3952">
        <f>IF(ISNA(VLOOKUP(B3952,criteria!$U$2:$U$174,1,0)),0,1)</f>
        <v>1</v>
      </c>
      <c r="G3952" t="s">
        <v>636</v>
      </c>
      <c r="H3952" t="s">
        <v>636</v>
      </c>
      <c r="N3952">
        <v>78666</v>
      </c>
      <c r="O3952" t="s">
        <v>275</v>
      </c>
      <c r="V3952">
        <v>30731048</v>
      </c>
      <c r="Z3952">
        <v>15655786</v>
      </c>
      <c r="AA3952">
        <v>67439816</v>
      </c>
      <c r="AB3952">
        <v>3043607</v>
      </c>
      <c r="AC3952">
        <v>4641276</v>
      </c>
      <c r="AF3952">
        <v>147980784</v>
      </c>
      <c r="AG3952">
        <v>50451688</v>
      </c>
      <c r="AH3952">
        <v>3103183</v>
      </c>
      <c r="AI3952">
        <v>7849455</v>
      </c>
      <c r="AJ3952">
        <v>10952638</v>
      </c>
      <c r="AK3952">
        <v>8113887</v>
      </c>
      <c r="AL3952">
        <v>3587064</v>
      </c>
      <c r="AM3952">
        <v>151307808</v>
      </c>
      <c r="AN3952">
        <v>48491672</v>
      </c>
      <c r="AO3952">
        <v>10099406</v>
      </c>
    </row>
    <row r="3953" spans="1:52">
      <c r="A3953">
        <v>1993</v>
      </c>
      <c r="B3953">
        <v>228459</v>
      </c>
      <c r="C3953" t="s">
        <v>435</v>
      </c>
      <c r="D3953" t="s">
        <v>372</v>
      </c>
      <c r="E3953">
        <f t="shared" si="61"/>
        <v>0</v>
      </c>
      <c r="F3953">
        <f>IF(ISNA(VLOOKUP(B3953,criteria!$U$2:$U$174,1,0)),0,1)</f>
        <v>1</v>
      </c>
      <c r="G3953" t="s">
        <v>636</v>
      </c>
      <c r="H3953" t="s">
        <v>636</v>
      </c>
      <c r="N3953">
        <v>78666</v>
      </c>
      <c r="O3953" t="s">
        <v>275</v>
      </c>
      <c r="V3953">
        <v>33190944</v>
      </c>
      <c r="Z3953">
        <v>14528932</v>
      </c>
      <c r="AA3953">
        <v>69346256</v>
      </c>
      <c r="AB3953">
        <v>3246620</v>
      </c>
      <c r="AC3953">
        <v>4427992</v>
      </c>
      <c r="AF3953">
        <v>154082096</v>
      </c>
      <c r="AG3953">
        <v>53260412</v>
      </c>
      <c r="AH3953">
        <v>3771971</v>
      </c>
      <c r="AI3953">
        <v>6318468</v>
      </c>
      <c r="AJ3953">
        <v>10090439</v>
      </c>
      <c r="AK3953">
        <v>7906546</v>
      </c>
      <c r="AL3953">
        <v>3600188</v>
      </c>
      <c r="AM3953">
        <v>153231216</v>
      </c>
      <c r="AN3953">
        <v>49833136</v>
      </c>
      <c r="AO3953">
        <v>15854678</v>
      </c>
    </row>
    <row r="3954" spans="1:52">
      <c r="A3954">
        <v>1994</v>
      </c>
      <c r="B3954">
        <v>228459</v>
      </c>
      <c r="C3954" t="s">
        <v>435</v>
      </c>
      <c r="D3954" t="s">
        <v>372</v>
      </c>
      <c r="E3954">
        <f t="shared" si="61"/>
        <v>0</v>
      </c>
      <c r="F3954">
        <f>IF(ISNA(VLOOKUP(B3954,criteria!$U$2:$U$174,1,0)),0,1)</f>
        <v>1</v>
      </c>
      <c r="G3954" t="s">
        <v>636</v>
      </c>
      <c r="H3954" t="s">
        <v>636</v>
      </c>
      <c r="N3954">
        <v>78666</v>
      </c>
      <c r="O3954" t="s">
        <v>275</v>
      </c>
      <c r="V3954">
        <v>37748576</v>
      </c>
      <c r="Z3954">
        <v>14580720</v>
      </c>
      <c r="AA3954">
        <v>67390160</v>
      </c>
      <c r="AB3954">
        <v>2441563</v>
      </c>
      <c r="AC3954">
        <v>3739823</v>
      </c>
      <c r="AF3954">
        <v>158483856</v>
      </c>
      <c r="AG3954">
        <v>54818964</v>
      </c>
      <c r="AH3954">
        <v>3932922</v>
      </c>
      <c r="AI3954">
        <v>5540022</v>
      </c>
      <c r="AJ3954">
        <v>9472944</v>
      </c>
      <c r="AK3954">
        <v>8728042</v>
      </c>
      <c r="AL3954">
        <v>3932362</v>
      </c>
      <c r="AM3954">
        <v>160430320</v>
      </c>
      <c r="AN3954">
        <v>51361436</v>
      </c>
      <c r="AO3954">
        <v>15900492</v>
      </c>
    </row>
    <row r="3955" spans="1:52">
      <c r="A3955">
        <v>1995</v>
      </c>
      <c r="B3955">
        <v>228459</v>
      </c>
      <c r="C3955" t="s">
        <v>435</v>
      </c>
      <c r="D3955" t="s">
        <v>372</v>
      </c>
      <c r="E3955">
        <f t="shared" si="61"/>
        <v>0</v>
      </c>
      <c r="F3955">
        <f>IF(ISNA(VLOOKUP(B3955,criteria!$U$2:$U$174,1,0)),0,1)</f>
        <v>1</v>
      </c>
      <c r="G3955" t="s">
        <v>636</v>
      </c>
      <c r="H3955" t="s">
        <v>636</v>
      </c>
      <c r="N3955">
        <v>78666</v>
      </c>
      <c r="O3955" t="s">
        <v>275</v>
      </c>
      <c r="V3955">
        <v>41914220</v>
      </c>
      <c r="Z3955">
        <v>11746532</v>
      </c>
      <c r="AA3955">
        <v>70641984</v>
      </c>
      <c r="AB3955">
        <v>2360173</v>
      </c>
      <c r="AC3955">
        <v>4647513</v>
      </c>
      <c r="AF3955">
        <v>166222672</v>
      </c>
      <c r="AG3955">
        <v>58063276</v>
      </c>
      <c r="AH3955">
        <v>4632567</v>
      </c>
      <c r="AI3955">
        <v>4135415</v>
      </c>
      <c r="AJ3955">
        <v>8767982</v>
      </c>
      <c r="AK3955">
        <v>8824541</v>
      </c>
      <c r="AL3955">
        <v>4104096</v>
      </c>
      <c r="AM3955">
        <v>164208432</v>
      </c>
      <c r="AN3955">
        <v>55454816</v>
      </c>
      <c r="AO3955">
        <v>14969115</v>
      </c>
    </row>
    <row r="3956" spans="1:52">
      <c r="A3956">
        <v>1996</v>
      </c>
      <c r="B3956">
        <v>228459</v>
      </c>
      <c r="C3956" t="s">
        <v>435</v>
      </c>
      <c r="D3956" t="s">
        <v>372</v>
      </c>
      <c r="E3956">
        <f t="shared" si="61"/>
        <v>0</v>
      </c>
      <c r="F3956">
        <f>IF(ISNA(VLOOKUP(B3956,criteria!$U$2:$U$174,1,0)),0,1)</f>
        <v>1</v>
      </c>
      <c r="G3956" t="s">
        <v>636</v>
      </c>
      <c r="H3956" t="s">
        <v>636</v>
      </c>
      <c r="N3956">
        <v>78666</v>
      </c>
      <c r="O3956" t="s">
        <v>275</v>
      </c>
      <c r="V3956">
        <v>51800868</v>
      </c>
      <c r="Z3956">
        <v>12409045</v>
      </c>
      <c r="AA3956">
        <v>70707152</v>
      </c>
      <c r="AB3956">
        <v>2871650</v>
      </c>
      <c r="AC3956">
        <v>3395136</v>
      </c>
      <c r="AF3956">
        <v>177536160</v>
      </c>
      <c r="AG3956">
        <v>59612576</v>
      </c>
      <c r="AH3956">
        <v>3296053</v>
      </c>
      <c r="AI3956">
        <v>5049011</v>
      </c>
      <c r="AJ3956">
        <v>8345064</v>
      </c>
      <c r="AK3956">
        <v>10463939</v>
      </c>
      <c r="AL3956">
        <v>4543074</v>
      </c>
      <c r="AM3956">
        <v>172908368</v>
      </c>
      <c r="AN3956">
        <v>59539048</v>
      </c>
      <c r="AO3956">
        <v>14670848</v>
      </c>
      <c r="AP3956">
        <v>18226240</v>
      </c>
      <c r="AQ3956">
        <v>20231736</v>
      </c>
      <c r="AT3956">
        <v>922</v>
      </c>
      <c r="AU3956">
        <v>0.316</v>
      </c>
    </row>
    <row r="3957" spans="1:52">
      <c r="A3957">
        <v>1997</v>
      </c>
      <c r="B3957">
        <v>228459</v>
      </c>
      <c r="C3957" t="s">
        <v>435</v>
      </c>
      <c r="D3957" t="s">
        <v>372</v>
      </c>
      <c r="E3957">
        <f t="shared" si="61"/>
        <v>0</v>
      </c>
      <c r="F3957">
        <f>IF(ISNA(VLOOKUP(B3957,criteria!$U$2:$U$174,1,0)),0,1)</f>
        <v>1</v>
      </c>
      <c r="G3957" t="s">
        <v>636</v>
      </c>
      <c r="H3957" t="s">
        <v>636</v>
      </c>
      <c r="N3957">
        <v>78666</v>
      </c>
      <c r="O3957" t="s">
        <v>275</v>
      </c>
      <c r="V3957">
        <v>55224164</v>
      </c>
      <c r="Z3957">
        <v>13580772</v>
      </c>
      <c r="AA3957">
        <v>80852440</v>
      </c>
      <c r="AB3957">
        <v>2999351</v>
      </c>
      <c r="AC3957">
        <v>6004450</v>
      </c>
      <c r="AF3957">
        <v>197901888</v>
      </c>
      <c r="AG3957">
        <v>65194304</v>
      </c>
      <c r="AH3957">
        <v>5631831</v>
      </c>
      <c r="AI3957">
        <v>3835457</v>
      </c>
      <c r="AJ3957">
        <v>9467288</v>
      </c>
      <c r="AK3957">
        <v>9311965</v>
      </c>
      <c r="AL3957">
        <v>5031667</v>
      </c>
      <c r="AM3957">
        <v>184818448</v>
      </c>
      <c r="AN3957">
        <v>73937248</v>
      </c>
      <c r="AO3957">
        <v>14879253</v>
      </c>
      <c r="AP3957">
        <v>20060994</v>
      </c>
      <c r="AQ3957">
        <v>21978106</v>
      </c>
      <c r="AT3957">
        <v>849</v>
      </c>
      <c r="AU3957">
        <v>0.36799999999999999</v>
      </c>
      <c r="AW3957">
        <v>0.31486500000000001</v>
      </c>
      <c r="AX3957">
        <v>0.58660100000000004</v>
      </c>
      <c r="AY3957">
        <v>9.4272099999999998E-2</v>
      </c>
      <c r="AZ3957">
        <v>28235.5</v>
      </c>
    </row>
    <row r="3958" spans="1:52">
      <c r="A3958">
        <v>1998</v>
      </c>
      <c r="B3958">
        <v>228459</v>
      </c>
      <c r="C3958" t="s">
        <v>435</v>
      </c>
      <c r="D3958" t="s">
        <v>372</v>
      </c>
      <c r="E3958">
        <f t="shared" si="61"/>
        <v>0</v>
      </c>
      <c r="F3958">
        <f>IF(ISNA(VLOOKUP(B3958,criteria!$U$2:$U$174,1,0)),0,1)</f>
        <v>1</v>
      </c>
      <c r="G3958" t="s">
        <v>636</v>
      </c>
      <c r="H3958" t="s">
        <v>636</v>
      </c>
      <c r="N3958">
        <v>78666</v>
      </c>
      <c r="O3958" t="s">
        <v>275</v>
      </c>
      <c r="V3958">
        <v>61759912</v>
      </c>
      <c r="Z3958">
        <v>15767579</v>
      </c>
      <c r="AA3958">
        <v>81579408</v>
      </c>
      <c r="AB3958">
        <v>3895814</v>
      </c>
      <c r="AC3958">
        <v>4480479</v>
      </c>
      <c r="AF3958">
        <v>210237408</v>
      </c>
      <c r="AG3958">
        <v>67199584</v>
      </c>
      <c r="AH3958">
        <v>5661303</v>
      </c>
      <c r="AI3958">
        <v>4487082</v>
      </c>
      <c r="AJ3958">
        <v>10148385</v>
      </c>
      <c r="AK3958">
        <v>11642162</v>
      </c>
      <c r="AL3958">
        <v>4699968</v>
      </c>
      <c r="AM3958">
        <v>196082912</v>
      </c>
      <c r="AN3958">
        <v>72576352</v>
      </c>
      <c r="AO3958">
        <v>15201535</v>
      </c>
      <c r="AP3958">
        <v>21978106</v>
      </c>
      <c r="AQ3958">
        <v>24670224</v>
      </c>
      <c r="AT3958">
        <v>887</v>
      </c>
      <c r="AU3958">
        <v>0.38900000000000001</v>
      </c>
      <c r="AW3958">
        <v>0.28889199999999998</v>
      </c>
      <c r="AX3958">
        <v>0.58354099999999998</v>
      </c>
      <c r="AY3958">
        <v>8.5563200000000006E-2</v>
      </c>
      <c r="AZ3958">
        <v>32150</v>
      </c>
    </row>
    <row r="3959" spans="1:52">
      <c r="A3959">
        <v>1999</v>
      </c>
      <c r="B3959">
        <v>228459</v>
      </c>
      <c r="C3959" t="s">
        <v>435</v>
      </c>
      <c r="D3959" t="s">
        <v>372</v>
      </c>
      <c r="E3959">
        <f t="shared" si="61"/>
        <v>0</v>
      </c>
      <c r="F3959">
        <f>IF(ISNA(VLOOKUP(B3959,criteria!$U$2:$U$174,1,0)),0,1)</f>
        <v>1</v>
      </c>
      <c r="G3959" t="s">
        <v>636</v>
      </c>
      <c r="H3959" t="s">
        <v>636</v>
      </c>
      <c r="N3959">
        <v>78666</v>
      </c>
      <c r="O3959" t="s">
        <v>275</v>
      </c>
      <c r="V3959">
        <v>68138208</v>
      </c>
      <c r="Z3959">
        <v>17684090</v>
      </c>
      <c r="AA3959">
        <v>92893248</v>
      </c>
      <c r="AB3959">
        <v>4788221</v>
      </c>
      <c r="AC3959">
        <v>4977548</v>
      </c>
      <c r="AF3959">
        <v>231577408</v>
      </c>
      <c r="AG3959">
        <v>72482024</v>
      </c>
      <c r="AH3959">
        <v>9127900</v>
      </c>
      <c r="AI3959">
        <v>4846641</v>
      </c>
      <c r="AJ3959">
        <v>13974541</v>
      </c>
      <c r="AK3959">
        <v>13272388</v>
      </c>
      <c r="AL3959">
        <v>5141538</v>
      </c>
      <c r="AM3959">
        <v>215742096</v>
      </c>
      <c r="AN3959">
        <v>78584144</v>
      </c>
      <c r="AO3959">
        <v>16826290</v>
      </c>
      <c r="AP3959">
        <v>24670224</v>
      </c>
      <c r="AQ3959">
        <v>26996512</v>
      </c>
      <c r="AT3959">
        <v>1009</v>
      </c>
      <c r="AU3959">
        <v>0.41499999999999998</v>
      </c>
      <c r="AW3959">
        <v>0.28142699999999998</v>
      </c>
      <c r="AX3959">
        <v>0.56444799999999995</v>
      </c>
      <c r="AY3959">
        <v>8.1194699999999995E-2</v>
      </c>
      <c r="AZ3959">
        <v>33838</v>
      </c>
    </row>
    <row r="3960" spans="1:52">
      <c r="A3960">
        <v>2000</v>
      </c>
      <c r="B3960">
        <v>228459</v>
      </c>
      <c r="C3960" t="s">
        <v>435</v>
      </c>
      <c r="D3960" t="s">
        <v>372</v>
      </c>
      <c r="E3960">
        <f t="shared" si="61"/>
        <v>0</v>
      </c>
      <c r="F3960">
        <f>IF(ISNA(VLOOKUP(B3960,criteria!$U$2:$U$174,1,0)),0,1)</f>
        <v>1</v>
      </c>
      <c r="G3960" t="s">
        <v>636</v>
      </c>
      <c r="H3960" t="s">
        <v>636</v>
      </c>
      <c r="N3960">
        <v>78666</v>
      </c>
      <c r="O3960" t="s">
        <v>275</v>
      </c>
      <c r="V3960">
        <v>75097168</v>
      </c>
      <c r="Z3960">
        <v>21416030</v>
      </c>
      <c r="AA3960">
        <v>97040288</v>
      </c>
      <c r="AB3960">
        <v>7615232</v>
      </c>
      <c r="AC3960">
        <v>4917912</v>
      </c>
      <c r="AF3960">
        <v>250162336</v>
      </c>
      <c r="AG3960">
        <v>78360928</v>
      </c>
      <c r="AH3960">
        <v>10426871</v>
      </c>
      <c r="AI3960">
        <v>5493273</v>
      </c>
      <c r="AJ3960">
        <v>15920144</v>
      </c>
      <c r="AK3960">
        <v>14121514</v>
      </c>
      <c r="AL3960">
        <v>5959041</v>
      </c>
      <c r="AM3960">
        <v>237370080</v>
      </c>
      <c r="AN3960">
        <v>83723888</v>
      </c>
      <c r="AO3960">
        <v>16826290</v>
      </c>
      <c r="AP3960">
        <v>26996512</v>
      </c>
      <c r="AQ3960">
        <v>26745688</v>
      </c>
      <c r="AT3960">
        <v>1002</v>
      </c>
      <c r="AU3960">
        <v>0.41299999999999998</v>
      </c>
      <c r="AW3960">
        <v>0.288213</v>
      </c>
      <c r="AX3960">
        <v>0.56040599999999996</v>
      </c>
      <c r="AY3960">
        <v>8.90402E-2</v>
      </c>
      <c r="AZ3960">
        <v>35964</v>
      </c>
    </row>
    <row r="3961" spans="1:52">
      <c r="A3961">
        <v>2001</v>
      </c>
      <c r="B3961">
        <v>228459</v>
      </c>
      <c r="C3961" t="s">
        <v>435</v>
      </c>
      <c r="D3961" t="s">
        <v>372</v>
      </c>
      <c r="E3961">
        <f t="shared" si="61"/>
        <v>1</v>
      </c>
      <c r="F3961">
        <f>IF(ISNA(VLOOKUP(B3961,criteria!$U$2:$U$174,1,0)),0,1)</f>
        <v>1</v>
      </c>
      <c r="G3961">
        <v>0.57729313662604231</v>
      </c>
      <c r="H3961">
        <v>0.46796296296296297</v>
      </c>
      <c r="I3961">
        <v>9354</v>
      </c>
      <c r="J3961">
        <v>5400</v>
      </c>
      <c r="K3961">
        <v>2434</v>
      </c>
      <c r="L3961">
        <v>93</v>
      </c>
      <c r="M3961">
        <v>2527</v>
      </c>
      <c r="N3961">
        <v>78666</v>
      </c>
      <c r="O3961" t="s">
        <v>275</v>
      </c>
      <c r="V3961">
        <v>82630952</v>
      </c>
      <c r="W3961">
        <v>71812208</v>
      </c>
      <c r="Y3961">
        <v>7653966</v>
      </c>
      <c r="Z3961">
        <v>22464976</v>
      </c>
      <c r="AA3961">
        <v>115099544</v>
      </c>
      <c r="AB3961">
        <v>6944178</v>
      </c>
      <c r="AC3961">
        <v>10016900</v>
      </c>
      <c r="AD3961">
        <v>155108224</v>
      </c>
      <c r="AE3961">
        <v>108554616</v>
      </c>
      <c r="AF3961">
        <v>265383936</v>
      </c>
      <c r="AG3961">
        <v>97211848</v>
      </c>
      <c r="AH3961">
        <v>12151728</v>
      </c>
      <c r="AI3961">
        <v>8127371.5</v>
      </c>
      <c r="AJ3961">
        <v>20279100</v>
      </c>
      <c r="AK3961">
        <v>16037143</v>
      </c>
      <c r="AL3961">
        <v>7702653</v>
      </c>
      <c r="AM3961">
        <v>243934784</v>
      </c>
      <c r="AN3961">
        <v>106981744</v>
      </c>
      <c r="AO3961">
        <v>27508828</v>
      </c>
      <c r="AR3961">
        <v>265383936</v>
      </c>
      <c r="AS3961">
        <v>243934784</v>
      </c>
      <c r="AT3961">
        <v>1088</v>
      </c>
      <c r="AU3961">
        <v>0.45400000000000001</v>
      </c>
      <c r="AW3961">
        <v>0.279613</v>
      </c>
      <c r="AX3961">
        <v>0.56179599999999996</v>
      </c>
      <c r="AY3961">
        <v>8.4679400000000002E-2</v>
      </c>
      <c r="AZ3961">
        <v>38001.5</v>
      </c>
    </row>
    <row r="3962" spans="1:52">
      <c r="A3962">
        <v>2002</v>
      </c>
      <c r="B3962">
        <v>228459</v>
      </c>
      <c r="C3962" t="s">
        <v>435</v>
      </c>
      <c r="D3962" t="s">
        <v>372</v>
      </c>
      <c r="E3962">
        <f t="shared" si="61"/>
        <v>1</v>
      </c>
      <c r="F3962">
        <f>IF(ISNA(VLOOKUP(B3962,criteria!$U$2:$U$174,1,0)),0,1)</f>
        <v>1</v>
      </c>
      <c r="G3962">
        <v>0.56480669977602493</v>
      </c>
      <c r="H3962">
        <v>0.46603448275862069</v>
      </c>
      <c r="I3962">
        <v>10269</v>
      </c>
      <c r="J3962">
        <v>5800</v>
      </c>
      <c r="K3962">
        <v>2620</v>
      </c>
      <c r="L3962">
        <v>83</v>
      </c>
      <c r="M3962">
        <v>2703</v>
      </c>
      <c r="N3962">
        <v>78666</v>
      </c>
      <c r="O3962" t="s">
        <v>275</v>
      </c>
      <c r="V3962">
        <v>75607504</v>
      </c>
      <c r="W3962">
        <v>63748352</v>
      </c>
      <c r="Y3962">
        <v>4197334</v>
      </c>
      <c r="Z3962">
        <v>25979138</v>
      </c>
      <c r="AA3962">
        <v>108748744</v>
      </c>
      <c r="AB3962">
        <v>17476812</v>
      </c>
      <c r="AC3962">
        <v>40821564</v>
      </c>
      <c r="AD3962">
        <v>169327120</v>
      </c>
      <c r="AE3962">
        <v>115157648</v>
      </c>
      <c r="AF3962">
        <v>334239616</v>
      </c>
      <c r="AG3962">
        <v>107358216</v>
      </c>
      <c r="AH3962">
        <v>11282749</v>
      </c>
      <c r="AI3962">
        <v>9992186</v>
      </c>
      <c r="AJ3962">
        <v>21274936</v>
      </c>
      <c r="AK3962">
        <v>19885200</v>
      </c>
      <c r="AL3962">
        <v>9342542</v>
      </c>
      <c r="AM3962">
        <v>279646144</v>
      </c>
      <c r="AN3962">
        <v>114843112</v>
      </c>
      <c r="AO3962">
        <v>29635650</v>
      </c>
      <c r="AP3962">
        <v>21258336</v>
      </c>
      <c r="AQ3962">
        <v>20736176</v>
      </c>
      <c r="AR3962">
        <v>334239616</v>
      </c>
      <c r="AS3962">
        <v>279646144</v>
      </c>
      <c r="AT3962">
        <v>1082</v>
      </c>
      <c r="AU3962">
        <v>0.46400000000000002</v>
      </c>
      <c r="AW3962">
        <v>0.283441</v>
      </c>
      <c r="AX3962">
        <v>0.56341200000000002</v>
      </c>
      <c r="AY3962">
        <v>8.32735E-2</v>
      </c>
      <c r="AZ3962">
        <v>37976.5</v>
      </c>
    </row>
    <row r="3963" spans="1:52">
      <c r="A3963">
        <v>2003</v>
      </c>
      <c r="B3963">
        <v>228459</v>
      </c>
      <c r="C3963" t="s">
        <v>427</v>
      </c>
      <c r="D3963" t="s">
        <v>372</v>
      </c>
      <c r="E3963">
        <f t="shared" si="61"/>
        <v>1</v>
      </c>
      <c r="F3963">
        <f>IF(ISNA(VLOOKUP(B3963,criteria!$U$2:$U$174,1,0)),0,1)</f>
        <v>1</v>
      </c>
      <c r="G3963">
        <v>0.56039362535922665</v>
      </c>
      <c r="H3963">
        <v>0.44693084693084695</v>
      </c>
      <c r="I3963">
        <v>11483</v>
      </c>
      <c r="J3963">
        <v>6435</v>
      </c>
      <c r="K3963">
        <v>2788</v>
      </c>
      <c r="L3963">
        <v>88</v>
      </c>
      <c r="M3963">
        <v>2876</v>
      </c>
      <c r="N3963">
        <v>78666</v>
      </c>
      <c r="O3963" t="s">
        <v>275</v>
      </c>
      <c r="V3963">
        <v>109591248</v>
      </c>
      <c r="W3963">
        <v>94051384</v>
      </c>
      <c r="Y3963">
        <v>2157934</v>
      </c>
      <c r="Z3963">
        <v>27720254</v>
      </c>
      <c r="AA3963">
        <v>110736688</v>
      </c>
      <c r="AB3963">
        <v>7911522</v>
      </c>
      <c r="AC3963">
        <v>38100296</v>
      </c>
      <c r="AD3963">
        <v>184935536</v>
      </c>
      <c r="AE3963">
        <v>109365368</v>
      </c>
      <c r="AF3963">
        <v>321604256</v>
      </c>
      <c r="AG3963">
        <v>100573200</v>
      </c>
      <c r="AH3963">
        <v>8825613</v>
      </c>
      <c r="AI3963">
        <v>14969880</v>
      </c>
      <c r="AJ3963">
        <v>23795492</v>
      </c>
      <c r="AK3963">
        <v>23555934</v>
      </c>
      <c r="AL3963">
        <v>8309551.5</v>
      </c>
      <c r="AM3963">
        <v>281844480</v>
      </c>
      <c r="AN3963">
        <v>120493680</v>
      </c>
      <c r="AO3963">
        <v>29112618</v>
      </c>
      <c r="AP3963">
        <v>20736176</v>
      </c>
      <c r="AQ3963">
        <v>37579688</v>
      </c>
      <c r="AR3963">
        <v>321604256</v>
      </c>
      <c r="AS3963">
        <v>281844480</v>
      </c>
      <c r="AT3963">
        <v>1257</v>
      </c>
      <c r="AU3963">
        <v>0.48499999999999999</v>
      </c>
      <c r="AW3963">
        <v>0.28386099999999997</v>
      </c>
      <c r="AX3963">
        <v>0.56954199999999999</v>
      </c>
      <c r="AY3963">
        <v>8.3086699999999999E-2</v>
      </c>
      <c r="AZ3963">
        <v>38104.5</v>
      </c>
    </row>
    <row r="3964" spans="1:52">
      <c r="A3964">
        <v>2004</v>
      </c>
      <c r="B3964">
        <v>228459</v>
      </c>
      <c r="C3964" t="s">
        <v>427</v>
      </c>
      <c r="D3964" t="s">
        <v>372</v>
      </c>
      <c r="E3964">
        <f t="shared" si="61"/>
        <v>1</v>
      </c>
      <c r="F3964">
        <f>IF(ISNA(VLOOKUP(B3964,criteria!$U$2:$U$174,1,0)),0,1)</f>
        <v>1</v>
      </c>
      <c r="G3964">
        <v>0.57714234812043474</v>
      </c>
      <c r="H3964">
        <v>0.43278283685753977</v>
      </c>
      <c r="I3964">
        <v>11226</v>
      </c>
      <c r="J3964">
        <v>6479</v>
      </c>
      <c r="K3964">
        <v>2733</v>
      </c>
      <c r="L3964">
        <v>71</v>
      </c>
      <c r="M3964">
        <v>2804</v>
      </c>
      <c r="N3964">
        <v>78666</v>
      </c>
      <c r="O3964" t="s">
        <v>275</v>
      </c>
      <c r="P3964" t="s">
        <v>50</v>
      </c>
      <c r="V3964">
        <v>127945664</v>
      </c>
      <c r="W3964">
        <v>111805160</v>
      </c>
      <c r="Y3964">
        <v>4568272</v>
      </c>
      <c r="Z3964">
        <v>32463118</v>
      </c>
      <c r="AA3964">
        <v>113348688</v>
      </c>
      <c r="AB3964">
        <v>5429332</v>
      </c>
      <c r="AC3964">
        <v>10272853</v>
      </c>
      <c r="AD3964">
        <v>207476800</v>
      </c>
      <c r="AE3964">
        <v>111607712</v>
      </c>
      <c r="AF3964">
        <v>319886560</v>
      </c>
      <c r="AG3964">
        <v>107899416</v>
      </c>
      <c r="AH3964">
        <v>10257739</v>
      </c>
      <c r="AI3964">
        <v>17247440</v>
      </c>
      <c r="AJ3964">
        <v>27505180</v>
      </c>
      <c r="AK3964">
        <v>27691218</v>
      </c>
      <c r="AL3964">
        <v>7864178.5</v>
      </c>
      <c r="AM3964">
        <v>299589760</v>
      </c>
      <c r="AN3964">
        <v>128558912</v>
      </c>
      <c r="AO3964">
        <v>30624700</v>
      </c>
      <c r="AP3964">
        <v>16868084</v>
      </c>
      <c r="AQ3964">
        <v>19135484</v>
      </c>
      <c r="AR3964">
        <v>319886560</v>
      </c>
      <c r="AS3964">
        <v>299589760</v>
      </c>
      <c r="AT3964">
        <v>1276</v>
      </c>
      <c r="AU3964">
        <v>0.52100000000000002</v>
      </c>
      <c r="AW3964">
        <v>0.272206</v>
      </c>
      <c r="AX3964">
        <v>0.56964999999999999</v>
      </c>
      <c r="AY3964">
        <v>7.6371999999999995E-2</v>
      </c>
      <c r="AZ3964">
        <v>38664</v>
      </c>
    </row>
    <row r="3965" spans="1:52">
      <c r="A3965">
        <v>2005</v>
      </c>
      <c r="B3965">
        <v>228459</v>
      </c>
      <c r="C3965" t="s">
        <v>402</v>
      </c>
      <c r="D3965" t="s">
        <v>372</v>
      </c>
      <c r="E3965">
        <f t="shared" si="61"/>
        <v>1</v>
      </c>
      <c r="F3965">
        <f>IF(ISNA(VLOOKUP(B3965,criteria!$U$2:$U$174,1,0)),0,1)</f>
        <v>1</v>
      </c>
      <c r="G3965">
        <v>0.76421800947867302</v>
      </c>
      <c r="H3965">
        <v>0.43354474982381958</v>
      </c>
      <c r="I3965">
        <v>9284</v>
      </c>
      <c r="J3965">
        <v>7095</v>
      </c>
      <c r="K3965">
        <v>2995</v>
      </c>
      <c r="L3965">
        <v>81</v>
      </c>
      <c r="M3965">
        <v>3076</v>
      </c>
      <c r="N3965">
        <v>78666</v>
      </c>
      <c r="O3965" t="s">
        <v>275</v>
      </c>
      <c r="P3965" t="s">
        <v>50</v>
      </c>
      <c r="Q3965" t="s">
        <v>54</v>
      </c>
      <c r="V3965">
        <v>137583600</v>
      </c>
      <c r="W3965">
        <v>119329224</v>
      </c>
      <c r="Y3965">
        <v>3610010</v>
      </c>
      <c r="Z3965">
        <v>33213712</v>
      </c>
      <c r="AA3965">
        <v>116059776</v>
      </c>
      <c r="AB3965">
        <v>4735603</v>
      </c>
      <c r="AC3965">
        <v>10638416</v>
      </c>
      <c r="AD3965">
        <v>218464432</v>
      </c>
      <c r="AE3965">
        <v>119193584</v>
      </c>
      <c r="AF3965">
        <v>395884864</v>
      </c>
      <c r="AG3965">
        <v>111965760</v>
      </c>
      <c r="AH3965">
        <v>9979890</v>
      </c>
      <c r="AI3965">
        <v>18137224</v>
      </c>
      <c r="AJ3965">
        <v>28117114</v>
      </c>
      <c r="AK3965">
        <v>29000156</v>
      </c>
      <c r="AL3965">
        <v>8581373</v>
      </c>
      <c r="AM3965">
        <v>308573504</v>
      </c>
      <c r="AN3965">
        <v>138307040</v>
      </c>
      <c r="AO3965">
        <v>31424752</v>
      </c>
      <c r="AP3965">
        <v>19135484</v>
      </c>
      <c r="AQ3965">
        <v>21833080</v>
      </c>
      <c r="AR3965">
        <v>395884864</v>
      </c>
      <c r="AS3965">
        <v>308573504</v>
      </c>
      <c r="AT3965">
        <v>1335</v>
      </c>
      <c r="AU3965">
        <v>0.52700000000000002</v>
      </c>
      <c r="AW3965">
        <v>0.26925500000000002</v>
      </c>
      <c r="AX3965">
        <v>0.56411299999999998</v>
      </c>
      <c r="AY3965">
        <v>7.5207999999999997E-2</v>
      </c>
      <c r="AZ3965">
        <v>38816</v>
      </c>
    </row>
    <row r="3966" spans="1:52">
      <c r="A3966">
        <v>2006</v>
      </c>
      <c r="B3966">
        <v>228459</v>
      </c>
      <c r="C3966" t="s">
        <v>402</v>
      </c>
      <c r="D3966" t="s">
        <v>372</v>
      </c>
      <c r="E3966">
        <f t="shared" si="61"/>
        <v>1</v>
      </c>
      <c r="F3966">
        <f>IF(ISNA(VLOOKUP(B3966,criteria!$U$2:$U$174,1,0)),0,1)</f>
        <v>1</v>
      </c>
      <c r="G3966">
        <v>0.72729079705823896</v>
      </c>
      <c r="H3966">
        <v>0.41418420333424433</v>
      </c>
      <c r="I3966">
        <v>10062</v>
      </c>
      <c r="J3966">
        <v>7318</v>
      </c>
      <c r="K3966">
        <v>2968</v>
      </c>
      <c r="L3966">
        <v>63</v>
      </c>
      <c r="M3966">
        <v>3031</v>
      </c>
      <c r="N3966">
        <v>78666</v>
      </c>
      <c r="O3966" t="s">
        <v>275</v>
      </c>
      <c r="P3966" t="s">
        <v>50</v>
      </c>
      <c r="Q3966" t="s">
        <v>54</v>
      </c>
      <c r="V3966">
        <v>154854768</v>
      </c>
      <c r="W3966">
        <v>136913840</v>
      </c>
      <c r="Y3966">
        <v>3677113</v>
      </c>
      <c r="Z3966">
        <v>33169824</v>
      </c>
      <c r="AA3966">
        <v>122954800</v>
      </c>
      <c r="AB3966">
        <v>10369663</v>
      </c>
      <c r="AC3966">
        <v>31341924</v>
      </c>
      <c r="AD3966">
        <v>254421664</v>
      </c>
      <c r="AE3966">
        <v>142327456</v>
      </c>
      <c r="AF3966">
        <v>403633536</v>
      </c>
      <c r="AG3966">
        <v>133498256</v>
      </c>
      <c r="AH3966">
        <v>11460649</v>
      </c>
      <c r="AI3966">
        <v>21492660</v>
      </c>
      <c r="AJ3966">
        <v>32953308</v>
      </c>
      <c r="AK3966">
        <v>35118828</v>
      </c>
      <c r="AL3966">
        <v>11263380</v>
      </c>
      <c r="AM3966">
        <v>367634784</v>
      </c>
      <c r="AN3966">
        <v>148222608</v>
      </c>
      <c r="AO3966">
        <v>32728348</v>
      </c>
      <c r="AP3966">
        <v>21833080</v>
      </c>
      <c r="AQ3966">
        <v>95286192</v>
      </c>
      <c r="AR3966">
        <v>403633536</v>
      </c>
      <c r="AS3966">
        <v>367634784</v>
      </c>
      <c r="AT3966">
        <v>1352</v>
      </c>
      <c r="AU3966">
        <v>0.54800000000000004</v>
      </c>
      <c r="AW3966">
        <v>0.26196399999999997</v>
      </c>
      <c r="AX3966">
        <v>0.56193400000000004</v>
      </c>
      <c r="AY3966">
        <v>7.4420500000000001E-2</v>
      </c>
      <c r="AZ3966">
        <v>39439</v>
      </c>
    </row>
    <row r="3967" spans="1:52">
      <c r="A3967">
        <v>2007</v>
      </c>
      <c r="B3967">
        <v>228459</v>
      </c>
      <c r="C3967" t="s">
        <v>402</v>
      </c>
      <c r="D3967" t="s">
        <v>372</v>
      </c>
      <c r="E3967">
        <f t="shared" si="61"/>
        <v>1</v>
      </c>
      <c r="F3967">
        <f>IF(ISNA(VLOOKUP(B3967,criteria!$U$2:$U$174,1,0)),0,1)</f>
        <v>1</v>
      </c>
      <c r="G3967">
        <v>0.70935688655810103</v>
      </c>
      <c r="H3967">
        <v>0.39844357976653699</v>
      </c>
      <c r="I3967">
        <v>10869</v>
      </c>
      <c r="J3967">
        <v>7710</v>
      </c>
      <c r="K3967">
        <v>3014</v>
      </c>
      <c r="L3967">
        <v>58</v>
      </c>
      <c r="M3967">
        <v>3072</v>
      </c>
      <c r="N3967">
        <v>78666</v>
      </c>
      <c r="O3967" t="s">
        <v>275</v>
      </c>
      <c r="P3967" t="s">
        <v>50</v>
      </c>
      <c r="Q3967" t="s">
        <v>54</v>
      </c>
      <c r="V3967">
        <v>172357232</v>
      </c>
      <c r="W3967">
        <v>147540880</v>
      </c>
      <c r="Y3967">
        <v>4247065</v>
      </c>
      <c r="Z3967">
        <v>37811432</v>
      </c>
      <c r="AA3967">
        <v>145171392</v>
      </c>
      <c r="AB3967">
        <v>11957801</v>
      </c>
      <c r="AC3967">
        <v>146290800</v>
      </c>
      <c r="AD3967">
        <v>252040096</v>
      </c>
      <c r="AE3967">
        <v>165703216</v>
      </c>
      <c r="AF3967">
        <v>563415296</v>
      </c>
      <c r="AG3967">
        <v>129375976</v>
      </c>
      <c r="AH3967">
        <v>20140532</v>
      </c>
      <c r="AI3967">
        <v>15259170</v>
      </c>
      <c r="AJ3967">
        <v>35399704</v>
      </c>
      <c r="AK3967">
        <v>39796848</v>
      </c>
      <c r="AL3967">
        <v>11007037</v>
      </c>
      <c r="AM3967">
        <v>376312160</v>
      </c>
      <c r="AN3967">
        <v>158881232</v>
      </c>
      <c r="AO3967">
        <v>35527316</v>
      </c>
      <c r="AP3967">
        <v>95286192</v>
      </c>
      <c r="AQ3967">
        <v>95117856</v>
      </c>
      <c r="AR3967">
        <v>563415296</v>
      </c>
      <c r="AS3967">
        <v>376312160</v>
      </c>
      <c r="AT3967">
        <v>1452</v>
      </c>
      <c r="AU3967">
        <v>0.54300000000000004</v>
      </c>
      <c r="AW3967">
        <v>0.26256600000000002</v>
      </c>
      <c r="AX3967">
        <v>0.56095300000000003</v>
      </c>
      <c r="AY3967">
        <v>7.3237099999999999E-2</v>
      </c>
      <c r="AZ3967">
        <v>41606.5</v>
      </c>
    </row>
    <row r="3968" spans="1:52">
      <c r="A3968">
        <v>2008</v>
      </c>
      <c r="B3968">
        <v>228459</v>
      </c>
      <c r="C3968" t="s">
        <v>402</v>
      </c>
      <c r="D3968" t="s">
        <v>372</v>
      </c>
      <c r="E3968">
        <f t="shared" si="61"/>
        <v>1</v>
      </c>
      <c r="F3968">
        <f>IF(ISNA(VLOOKUP(B3968,criteria!$U$2:$U$174,1,0)),0,1)</f>
        <v>1</v>
      </c>
      <c r="G3968">
        <v>0.7436526002451409</v>
      </c>
      <c r="H3968">
        <v>0.39298328231692958</v>
      </c>
      <c r="I3968">
        <v>11422</v>
      </c>
      <c r="J3968">
        <v>8494</v>
      </c>
      <c r="K3968">
        <v>3264</v>
      </c>
      <c r="L3968">
        <v>74</v>
      </c>
      <c r="M3968">
        <v>3338</v>
      </c>
      <c r="N3968">
        <v>78666</v>
      </c>
      <c r="O3968" t="s">
        <v>275</v>
      </c>
      <c r="P3968" t="s">
        <v>50</v>
      </c>
      <c r="Q3968" t="s">
        <v>54</v>
      </c>
      <c r="V3968">
        <v>189209296</v>
      </c>
      <c r="W3968">
        <v>158748304</v>
      </c>
      <c r="Y3968">
        <v>5183983</v>
      </c>
      <c r="Z3968">
        <v>46678116</v>
      </c>
      <c r="AA3968">
        <v>150884944</v>
      </c>
      <c r="AB3968">
        <v>19576794</v>
      </c>
      <c r="AC3968">
        <v>42630456</v>
      </c>
      <c r="AD3968">
        <v>279776064</v>
      </c>
      <c r="AE3968">
        <v>175639888</v>
      </c>
      <c r="AF3968">
        <v>496928096</v>
      </c>
      <c r="AG3968">
        <v>144320688</v>
      </c>
      <c r="AH3968">
        <v>24130612</v>
      </c>
      <c r="AI3968">
        <v>16010574</v>
      </c>
      <c r="AJ3968">
        <v>40141184</v>
      </c>
      <c r="AK3968">
        <v>43298108</v>
      </c>
      <c r="AL3968">
        <v>11493606</v>
      </c>
      <c r="AM3968">
        <v>430605312</v>
      </c>
      <c r="AN3968">
        <v>173674400</v>
      </c>
      <c r="AO3968">
        <v>42730608</v>
      </c>
      <c r="AP3968">
        <v>95117856</v>
      </c>
      <c r="AQ3968">
        <v>86914224</v>
      </c>
      <c r="AR3968">
        <v>496928096</v>
      </c>
      <c r="AS3968">
        <v>430605312</v>
      </c>
      <c r="AT3968">
        <v>1572</v>
      </c>
      <c r="AU3968">
        <v>0.55800000000000005</v>
      </c>
      <c r="AW3968">
        <v>0.26124799999999998</v>
      </c>
      <c r="AX3968">
        <v>0.56792600000000004</v>
      </c>
      <c r="AY3968">
        <v>7.2671399999999997E-2</v>
      </c>
      <c r="AZ3968">
        <v>43414.5</v>
      </c>
    </row>
    <row r="3969" spans="1:52">
      <c r="A3969">
        <v>2009</v>
      </c>
      <c r="B3969">
        <v>228459</v>
      </c>
      <c r="C3969" t="s">
        <v>402</v>
      </c>
      <c r="D3969" t="s">
        <v>372</v>
      </c>
      <c r="E3969">
        <f t="shared" si="61"/>
        <v>1</v>
      </c>
      <c r="F3969">
        <f>IF(ISNA(VLOOKUP(B3969,criteria!$U$2:$U$174,1,0)),0,1)</f>
        <v>1</v>
      </c>
      <c r="G3969">
        <v>0.75673677292145913</v>
      </c>
      <c r="H3969">
        <v>0.39811095429377918</v>
      </c>
      <c r="I3969">
        <v>12172</v>
      </c>
      <c r="J3969">
        <v>9211</v>
      </c>
      <c r="K3969">
        <v>3612</v>
      </c>
      <c r="L3969">
        <v>55</v>
      </c>
      <c r="M3969">
        <v>3667</v>
      </c>
      <c r="N3969">
        <v>78666</v>
      </c>
      <c r="O3969" t="s">
        <v>275</v>
      </c>
      <c r="P3969" t="s">
        <v>50</v>
      </c>
      <c r="Q3969" t="s">
        <v>54</v>
      </c>
      <c r="R3969">
        <v>-97.935699999999997</v>
      </c>
      <c r="S3969">
        <v>29.887799999999999</v>
      </c>
      <c r="V3969">
        <v>211296704</v>
      </c>
      <c r="W3969">
        <v>170531712</v>
      </c>
      <c r="Y3969">
        <v>4540012</v>
      </c>
      <c r="Z3969">
        <v>59507952</v>
      </c>
      <c r="AA3969">
        <v>150526256</v>
      </c>
      <c r="AB3969">
        <v>1324498</v>
      </c>
      <c r="AC3969">
        <v>53705144</v>
      </c>
      <c r="AD3969">
        <v>289466976</v>
      </c>
      <c r="AE3969">
        <v>184937360</v>
      </c>
      <c r="AF3969">
        <v>520860672</v>
      </c>
      <c r="AG3969">
        <v>154572784</v>
      </c>
      <c r="AH3969">
        <v>32005658</v>
      </c>
      <c r="AI3969">
        <v>15383635</v>
      </c>
      <c r="AJ3969">
        <v>47389292</v>
      </c>
      <c r="AK3969">
        <v>44615448</v>
      </c>
      <c r="AL3969">
        <v>19164520</v>
      </c>
      <c r="AM3969">
        <v>463135264</v>
      </c>
      <c r="AN3969">
        <v>186208288</v>
      </c>
      <c r="AO3969">
        <v>43412080</v>
      </c>
      <c r="AP3969">
        <v>86914224</v>
      </c>
      <c r="AQ3969">
        <v>96484928</v>
      </c>
      <c r="AR3969">
        <v>520860672</v>
      </c>
      <c r="AS3969">
        <v>463135264</v>
      </c>
      <c r="AT3969">
        <v>1542</v>
      </c>
      <c r="AU3969">
        <v>0.55400000000000005</v>
      </c>
      <c r="AW3969">
        <v>0.25678699999999999</v>
      </c>
      <c r="AX3969">
        <v>0.572075</v>
      </c>
      <c r="AY3969">
        <v>6.8842899999999999E-2</v>
      </c>
      <c r="AZ3969">
        <v>43843.5</v>
      </c>
    </row>
    <row r="3970" spans="1:52">
      <c r="A3970">
        <v>2010</v>
      </c>
      <c r="B3970">
        <v>228459</v>
      </c>
      <c r="C3970" t="s">
        <v>402</v>
      </c>
      <c r="D3970" t="s">
        <v>372</v>
      </c>
      <c r="E3970">
        <f t="shared" ref="E3970:E4033" si="62">IF(M3970&gt;999,1,0)</f>
        <v>1</v>
      </c>
      <c r="F3970">
        <f>IF(ISNA(VLOOKUP(B3970,criteria!$U$2:$U$174,1,0)),0,1)</f>
        <v>1</v>
      </c>
      <c r="G3970">
        <v>0.75531515288107576</v>
      </c>
      <c r="H3970">
        <v>0.40859359458921823</v>
      </c>
      <c r="I3970">
        <v>13311</v>
      </c>
      <c r="J3970">
        <v>10054</v>
      </c>
      <c r="K3970">
        <v>4048</v>
      </c>
      <c r="L3970">
        <v>60</v>
      </c>
      <c r="M3970">
        <v>4108</v>
      </c>
      <c r="N3970">
        <v>78666</v>
      </c>
      <c r="O3970" t="s">
        <v>275</v>
      </c>
      <c r="P3970" t="s">
        <v>50</v>
      </c>
      <c r="Q3970" t="s">
        <v>54</v>
      </c>
      <c r="R3970">
        <v>-97.935699999999997</v>
      </c>
      <c r="S3970">
        <v>29.887799999999999</v>
      </c>
      <c r="V3970">
        <v>237355504</v>
      </c>
      <c r="W3970">
        <v>177080912</v>
      </c>
      <c r="Y3970">
        <v>2709936</v>
      </c>
      <c r="Z3970">
        <v>70409160</v>
      </c>
      <c r="AA3970">
        <v>162271120</v>
      </c>
      <c r="AB3970">
        <v>8591989</v>
      </c>
      <c r="AC3970">
        <v>72708464</v>
      </c>
      <c r="AD3970">
        <v>309380928</v>
      </c>
      <c r="AE3970">
        <v>195688528</v>
      </c>
      <c r="AF3970">
        <v>571708480</v>
      </c>
      <c r="AG3970">
        <v>166647280</v>
      </c>
      <c r="AH3970">
        <v>35926220</v>
      </c>
      <c r="AI3970">
        <v>8773599</v>
      </c>
      <c r="AJ3970">
        <v>44699820</v>
      </c>
      <c r="AK3970">
        <v>47689040</v>
      </c>
      <c r="AL3970">
        <v>28770068</v>
      </c>
      <c r="AM3970">
        <v>476107488</v>
      </c>
      <c r="AN3970">
        <v>192569184</v>
      </c>
      <c r="AO3970">
        <v>43662508</v>
      </c>
      <c r="AP3970">
        <v>96484928</v>
      </c>
      <c r="AQ3970">
        <v>111408440</v>
      </c>
      <c r="AR3970">
        <v>571708480</v>
      </c>
      <c r="AS3970">
        <v>476107488</v>
      </c>
      <c r="AT3970">
        <v>1695</v>
      </c>
      <c r="AU3970">
        <v>0.55500000000000005</v>
      </c>
      <c r="AW3970">
        <v>0.24002100000000001</v>
      </c>
      <c r="AX3970">
        <v>0.57750599999999996</v>
      </c>
      <c r="AY3970">
        <v>6.1074400000000001E-2</v>
      </c>
      <c r="AZ3970">
        <v>42559</v>
      </c>
    </row>
    <row r="3971" spans="1:52">
      <c r="A3971">
        <v>2011</v>
      </c>
      <c r="B3971">
        <v>228459</v>
      </c>
      <c r="C3971" t="s">
        <v>402</v>
      </c>
      <c r="D3971" t="s">
        <v>372</v>
      </c>
      <c r="E3971">
        <f t="shared" si="62"/>
        <v>1</v>
      </c>
      <c r="F3971">
        <f>IF(ISNA(VLOOKUP(B3971,criteria!$U$2:$U$174,1,0)),0,1)</f>
        <v>1</v>
      </c>
      <c r="G3971">
        <v>0.77496975399919343</v>
      </c>
      <c r="H3971">
        <v>0.40372940156114484</v>
      </c>
      <c r="I3971">
        <v>14878</v>
      </c>
      <c r="J3971">
        <v>11530</v>
      </c>
      <c r="K3971">
        <v>4551</v>
      </c>
      <c r="L3971">
        <v>104</v>
      </c>
      <c r="M3971">
        <v>4655</v>
      </c>
      <c r="N3971">
        <v>78666</v>
      </c>
      <c r="O3971" t="s">
        <v>275</v>
      </c>
      <c r="P3971" t="s">
        <v>50</v>
      </c>
      <c r="Q3971" t="s">
        <v>54</v>
      </c>
      <c r="R3971">
        <v>-97.936400000000006</v>
      </c>
      <c r="S3971">
        <v>29.889199999999999</v>
      </c>
      <c r="T3971">
        <v>5.8000000000000003E-2</v>
      </c>
      <c r="U3971">
        <v>5701</v>
      </c>
      <c r="V3971">
        <v>266055520</v>
      </c>
      <c r="W3971">
        <v>195177840</v>
      </c>
      <c r="Y3971">
        <v>5208548</v>
      </c>
      <c r="Z3971">
        <v>65465704</v>
      </c>
      <c r="AA3971">
        <v>155862992</v>
      </c>
      <c r="AB3971">
        <v>9256442</v>
      </c>
      <c r="AC3971">
        <v>16720959</v>
      </c>
      <c r="AD3971">
        <v>329597856</v>
      </c>
      <c r="AE3971">
        <v>177444240</v>
      </c>
      <c r="AF3971">
        <v>520411008</v>
      </c>
      <c r="AG3971">
        <v>174787840</v>
      </c>
      <c r="AH3971">
        <v>40687968</v>
      </c>
      <c r="AI3971">
        <v>6985640</v>
      </c>
      <c r="AJ3971">
        <v>47673608</v>
      </c>
      <c r="AK3971">
        <v>54962620</v>
      </c>
      <c r="AL3971">
        <v>31077952</v>
      </c>
      <c r="AM3971">
        <v>501250144</v>
      </c>
      <c r="AN3971">
        <v>200272096</v>
      </c>
      <c r="AO3971">
        <v>49693684</v>
      </c>
      <c r="AP3971">
        <v>111408440</v>
      </c>
      <c r="AQ3971">
        <v>120735208</v>
      </c>
      <c r="AR3971">
        <v>520411008</v>
      </c>
      <c r="AS3971">
        <v>501250144</v>
      </c>
      <c r="AT3971">
        <v>1634</v>
      </c>
      <c r="AU3971">
        <v>0.54900000000000004</v>
      </c>
      <c r="AW3971">
        <v>0.237312</v>
      </c>
      <c r="AX3971">
        <v>0.58082999999999996</v>
      </c>
      <c r="AY3971">
        <v>6.0741799999999999E-2</v>
      </c>
      <c r="AZ3971">
        <v>40405</v>
      </c>
    </row>
    <row r="3972" spans="1:52">
      <c r="A3972">
        <v>2012</v>
      </c>
      <c r="B3972">
        <v>228459</v>
      </c>
      <c r="C3972" t="s">
        <v>402</v>
      </c>
      <c r="D3972" t="s">
        <v>372</v>
      </c>
      <c r="E3972">
        <f t="shared" si="62"/>
        <v>1</v>
      </c>
      <c r="F3972">
        <f>IF(ISNA(VLOOKUP(B3972,criteria!$U$2:$U$174,1,0)),0,1)</f>
        <v>1</v>
      </c>
      <c r="G3972">
        <v>0.66125935880207332</v>
      </c>
      <c r="H3972">
        <v>0.61707069240818702</v>
      </c>
      <c r="I3972">
        <v>10418</v>
      </c>
      <c r="J3972">
        <v>6889</v>
      </c>
      <c r="K3972">
        <v>4189</v>
      </c>
      <c r="L3972">
        <v>62</v>
      </c>
      <c r="M3972">
        <v>4251</v>
      </c>
      <c r="N3972">
        <v>78666</v>
      </c>
      <c r="O3972" t="s">
        <v>275</v>
      </c>
      <c r="P3972" t="s">
        <v>50</v>
      </c>
      <c r="Q3972" t="s">
        <v>54</v>
      </c>
      <c r="R3972">
        <v>-97.936400000000006</v>
      </c>
      <c r="S3972">
        <v>29.889199999999999</v>
      </c>
      <c r="T3972">
        <v>9.8000000000000004E-2</v>
      </c>
      <c r="U3972">
        <v>6112</v>
      </c>
      <c r="V3972">
        <v>281236736</v>
      </c>
      <c r="W3972">
        <v>199727424</v>
      </c>
      <c r="Y3972">
        <v>5682433</v>
      </c>
      <c r="Z3972">
        <v>66405952</v>
      </c>
      <c r="AA3972">
        <v>150004688</v>
      </c>
      <c r="AB3972">
        <v>7023593</v>
      </c>
      <c r="AC3972">
        <v>69208728</v>
      </c>
      <c r="AD3972">
        <v>327928256</v>
      </c>
      <c r="AE3972">
        <v>183838080</v>
      </c>
      <c r="AF3972">
        <v>576432576</v>
      </c>
      <c r="AG3972">
        <v>189367248</v>
      </c>
      <c r="AH3972">
        <v>41523040</v>
      </c>
      <c r="AI3972">
        <v>5272155</v>
      </c>
      <c r="AJ3972">
        <v>46795196</v>
      </c>
      <c r="AK3972">
        <v>58265064</v>
      </c>
      <c r="AL3972">
        <v>33152516</v>
      </c>
      <c r="AM3972">
        <v>514961984</v>
      </c>
      <c r="AN3972">
        <v>209983248</v>
      </c>
      <c r="AO3972">
        <v>54049232</v>
      </c>
      <c r="AP3972">
        <v>120735208</v>
      </c>
      <c r="AQ3972">
        <v>139485776</v>
      </c>
      <c r="AR3972">
        <v>576432576</v>
      </c>
      <c r="AS3972">
        <v>514961984</v>
      </c>
      <c r="AT3972">
        <v>1857</v>
      </c>
      <c r="AU3972">
        <v>0.57399999999999995</v>
      </c>
      <c r="AW3972">
        <v>0.22669</v>
      </c>
      <c r="AX3972">
        <v>0.572021</v>
      </c>
      <c r="AY3972">
        <v>5.80612E-2</v>
      </c>
      <c r="AZ3972">
        <v>40072</v>
      </c>
    </row>
    <row r="3973" spans="1:52">
      <c r="A3973">
        <v>2013</v>
      </c>
      <c r="B3973">
        <v>228459</v>
      </c>
      <c r="C3973" t="s">
        <v>387</v>
      </c>
      <c r="D3973" t="s">
        <v>372</v>
      </c>
      <c r="E3973">
        <f t="shared" si="62"/>
        <v>1</v>
      </c>
      <c r="F3973">
        <f>IF(ISNA(VLOOKUP(B3973,criteria!$U$2:$U$174,1,0)),0,1)</f>
        <v>1</v>
      </c>
      <c r="G3973">
        <v>0.75077881619937692</v>
      </c>
      <c r="H3973">
        <v>0.36437161544412405</v>
      </c>
      <c r="I3973">
        <v>18939</v>
      </c>
      <c r="J3973">
        <v>14219</v>
      </c>
      <c r="K3973">
        <v>5135</v>
      </c>
      <c r="L3973">
        <v>46</v>
      </c>
      <c r="M3973">
        <v>5181</v>
      </c>
      <c r="N3973">
        <v>78666</v>
      </c>
      <c r="O3973" t="s">
        <v>275</v>
      </c>
      <c r="P3973" t="s">
        <v>50</v>
      </c>
      <c r="Q3973" t="s">
        <v>54</v>
      </c>
      <c r="R3973">
        <v>-97.936400000000006</v>
      </c>
      <c r="S3973">
        <v>29.889199999999999</v>
      </c>
      <c r="T3973">
        <v>9.5000000000000001E-2</v>
      </c>
      <c r="U3973">
        <v>6484</v>
      </c>
      <c r="V3973">
        <v>300596032</v>
      </c>
      <c r="W3973">
        <v>223485488</v>
      </c>
      <c r="Y3973">
        <v>5979317</v>
      </c>
      <c r="Z3973">
        <v>65924648</v>
      </c>
      <c r="AA3973">
        <v>181773136</v>
      </c>
      <c r="AB3973">
        <v>8973650</v>
      </c>
      <c r="AC3973">
        <v>64695276</v>
      </c>
      <c r="AD3973">
        <v>376782880</v>
      </c>
      <c r="AE3973">
        <v>202507200</v>
      </c>
      <c r="AF3973">
        <v>637175616</v>
      </c>
      <c r="AG3973">
        <v>201053312</v>
      </c>
      <c r="AH3973">
        <v>38897352</v>
      </c>
      <c r="AI3973">
        <v>7178900</v>
      </c>
      <c r="AJ3973">
        <v>46076252</v>
      </c>
      <c r="AK3973">
        <v>58615044</v>
      </c>
      <c r="AL3973">
        <v>34719556</v>
      </c>
      <c r="AM3973">
        <v>564061376</v>
      </c>
      <c r="AN3973">
        <v>218822448</v>
      </c>
      <c r="AO3973">
        <v>59615744</v>
      </c>
      <c r="AP3973">
        <v>139485776</v>
      </c>
      <c r="AQ3973">
        <v>161626016</v>
      </c>
      <c r="AR3973">
        <v>637175616</v>
      </c>
      <c r="AS3973">
        <v>564061376</v>
      </c>
      <c r="AT3973">
        <v>1898</v>
      </c>
      <c r="AU3973">
        <v>0.55100000000000005</v>
      </c>
      <c r="AW3973">
        <v>0.199875</v>
      </c>
      <c r="AX3973">
        <v>0.57672599999999996</v>
      </c>
      <c r="AY3973">
        <v>5.0020799999999997E-2</v>
      </c>
      <c r="AZ3973">
        <v>41497.5</v>
      </c>
    </row>
    <row r="3974" spans="1:52">
      <c r="A3974">
        <v>2014</v>
      </c>
      <c r="B3974">
        <v>228459</v>
      </c>
      <c r="C3974" t="s">
        <v>387</v>
      </c>
      <c r="D3974" t="s">
        <v>372</v>
      </c>
      <c r="E3974">
        <f t="shared" si="62"/>
        <v>1</v>
      </c>
      <c r="F3974">
        <f>IF(ISNA(VLOOKUP(B3974,criteria!$U$2:$U$174,1,0)),0,1)</f>
        <v>1</v>
      </c>
      <c r="G3974">
        <v>0.7289958181719437</v>
      </c>
      <c r="H3974">
        <v>0.41406541011696341</v>
      </c>
      <c r="I3974">
        <v>18413</v>
      </c>
      <c r="J3974">
        <v>13423</v>
      </c>
      <c r="K3974">
        <v>5234</v>
      </c>
      <c r="L3974">
        <v>324</v>
      </c>
      <c r="M3974">
        <v>5558</v>
      </c>
      <c r="N3974">
        <v>78666</v>
      </c>
      <c r="O3974" t="s">
        <v>275</v>
      </c>
      <c r="P3974" t="s">
        <v>50</v>
      </c>
      <c r="Q3974" t="s">
        <v>54</v>
      </c>
      <c r="R3974">
        <v>-97.936400000000006</v>
      </c>
      <c r="S3974">
        <v>29.889199999999999</v>
      </c>
      <c r="T3974">
        <v>8.2000000000000003E-2</v>
      </c>
      <c r="U3974">
        <v>7299</v>
      </c>
      <c r="V3974">
        <v>321494944</v>
      </c>
      <c r="W3974">
        <v>244597216</v>
      </c>
      <c r="Y3974">
        <v>7825427</v>
      </c>
      <c r="Z3974">
        <v>76198552</v>
      </c>
      <c r="AA3974">
        <v>174919792</v>
      </c>
      <c r="AB3974">
        <v>13151692</v>
      </c>
      <c r="AC3974">
        <v>28240192</v>
      </c>
      <c r="AD3974">
        <v>382244512</v>
      </c>
      <c r="AE3974">
        <v>230186864</v>
      </c>
      <c r="AF3974">
        <v>639785344</v>
      </c>
      <c r="AG3974">
        <v>219176272</v>
      </c>
      <c r="AH3974">
        <v>48577276</v>
      </c>
      <c r="AI3974">
        <v>4561650</v>
      </c>
      <c r="AJ3974">
        <v>53138928</v>
      </c>
      <c r="AK3974">
        <v>55904928</v>
      </c>
      <c r="AL3974">
        <v>35929196</v>
      </c>
      <c r="AM3974">
        <v>614520704</v>
      </c>
      <c r="AN3974">
        <v>232495344</v>
      </c>
      <c r="AO3974">
        <v>62279464</v>
      </c>
      <c r="AP3974">
        <v>161626016</v>
      </c>
      <c r="AQ3974">
        <v>167116848</v>
      </c>
      <c r="AR3974">
        <v>639785344</v>
      </c>
      <c r="AS3974">
        <v>614520704</v>
      </c>
      <c r="AT3974">
        <v>2015</v>
      </c>
      <c r="AU3974">
        <v>0.53</v>
      </c>
      <c r="AW3974">
        <v>0.19558600000000001</v>
      </c>
      <c r="AX3974">
        <v>0.58471499999999998</v>
      </c>
      <c r="AY3974">
        <v>4.3825000000000003E-2</v>
      </c>
      <c r="AZ3974">
        <v>43083</v>
      </c>
    </row>
    <row r="3975" spans="1:52">
      <c r="A3975">
        <v>2015</v>
      </c>
      <c r="B3975">
        <v>228459</v>
      </c>
      <c r="C3975" t="s">
        <v>387</v>
      </c>
      <c r="D3975" t="s">
        <v>372</v>
      </c>
      <c r="E3975">
        <f t="shared" si="62"/>
        <v>1</v>
      </c>
      <c r="F3975">
        <f>IF(ISNA(VLOOKUP(B3975,criteria!$U$2:$U$174,1,0)),0,1)</f>
        <v>1</v>
      </c>
      <c r="G3975">
        <v>0.70841581768142536</v>
      </c>
      <c r="H3975">
        <v>0.39422028353326061</v>
      </c>
      <c r="I3975">
        <v>20711</v>
      </c>
      <c r="J3975">
        <v>14672</v>
      </c>
      <c r="K3975">
        <v>5536</v>
      </c>
      <c r="L3975">
        <v>248</v>
      </c>
      <c r="M3975">
        <v>5784</v>
      </c>
      <c r="N3975">
        <v>78666</v>
      </c>
      <c r="O3975" t="s">
        <v>275</v>
      </c>
      <c r="P3975" t="s">
        <v>50</v>
      </c>
      <c r="Q3975" t="s">
        <v>54</v>
      </c>
      <c r="R3975">
        <v>-97.936400000000006</v>
      </c>
      <c r="S3975">
        <v>29.889199999999999</v>
      </c>
      <c r="T3975">
        <v>6.2E-2</v>
      </c>
      <c r="U3975">
        <v>8068</v>
      </c>
      <c r="V3975">
        <v>348603968</v>
      </c>
      <c r="W3975">
        <v>261692880</v>
      </c>
      <c r="Y3975">
        <v>6286592</v>
      </c>
      <c r="Z3975">
        <v>80317216</v>
      </c>
      <c r="AA3975">
        <v>197976960</v>
      </c>
      <c r="AB3975">
        <v>6765910</v>
      </c>
      <c r="AC3975">
        <v>5375471</v>
      </c>
      <c r="AD3975">
        <v>407888288</v>
      </c>
      <c r="AE3975">
        <v>248169344</v>
      </c>
      <c r="AF3975">
        <v>670825152</v>
      </c>
      <c r="AG3975">
        <v>226257856</v>
      </c>
      <c r="AH3975">
        <v>59336584</v>
      </c>
      <c r="AI3975">
        <v>4434000</v>
      </c>
      <c r="AJ3975">
        <v>63770584</v>
      </c>
      <c r="AK3975">
        <v>63639224</v>
      </c>
      <c r="AL3975">
        <v>40273980</v>
      </c>
      <c r="AM3975">
        <v>636337280</v>
      </c>
      <c r="AN3975">
        <v>262128464</v>
      </c>
      <c r="AO3975">
        <v>70473256</v>
      </c>
      <c r="AP3975">
        <v>167116848</v>
      </c>
      <c r="AQ3975">
        <v>164749488</v>
      </c>
      <c r="AR3975">
        <v>670825152</v>
      </c>
      <c r="AS3975">
        <v>636337280</v>
      </c>
      <c r="AT3975">
        <v>2182</v>
      </c>
      <c r="AU3975">
        <v>0.54100000000000004</v>
      </c>
      <c r="AW3975">
        <v>0.17952599999999999</v>
      </c>
      <c r="AX3975">
        <v>0.59180999999999995</v>
      </c>
      <c r="AY3975">
        <v>3.7504099999999999E-2</v>
      </c>
      <c r="AZ3975">
        <v>43593</v>
      </c>
    </row>
    <row r="3976" spans="1:52">
      <c r="A3976">
        <v>2016</v>
      </c>
      <c r="B3976">
        <v>228459</v>
      </c>
      <c r="C3976" t="s">
        <v>387</v>
      </c>
      <c r="D3976" t="s">
        <v>372</v>
      </c>
      <c r="E3976">
        <f t="shared" si="62"/>
        <v>1</v>
      </c>
      <c r="F3976">
        <f>IF(ISNA(VLOOKUP(B3976,criteria!$U$2:$U$174,1,0)),0,1)</f>
        <v>1</v>
      </c>
      <c r="G3976">
        <v>0.71129025153076952</v>
      </c>
      <c r="H3976">
        <v>0.35876633430358579</v>
      </c>
      <c r="I3976">
        <v>22701</v>
      </c>
      <c r="J3976">
        <v>16147</v>
      </c>
      <c r="K3976">
        <v>5573</v>
      </c>
      <c r="L3976">
        <v>220</v>
      </c>
      <c r="M3976">
        <v>5793</v>
      </c>
      <c r="N3976">
        <v>78666</v>
      </c>
      <c r="O3976" t="s">
        <v>275</v>
      </c>
      <c r="P3976" t="s">
        <v>50</v>
      </c>
      <c r="Q3976" t="s">
        <v>54</v>
      </c>
      <c r="R3976">
        <v>-97.936400000000006</v>
      </c>
      <c r="S3976">
        <v>29.889199999999999</v>
      </c>
      <c r="T3976">
        <v>4.4999999999999998E-2</v>
      </c>
      <c r="U3976">
        <v>7663</v>
      </c>
      <c r="V3976">
        <v>364839424</v>
      </c>
      <c r="W3976">
        <v>274040160</v>
      </c>
      <c r="Y3976">
        <v>5543902</v>
      </c>
      <c r="Z3976">
        <v>87663368</v>
      </c>
      <c r="AA3976">
        <v>208985664</v>
      </c>
      <c r="AB3976">
        <v>6530652</v>
      </c>
      <c r="AC3976">
        <v>257183712</v>
      </c>
      <c r="AD3976">
        <v>424053440</v>
      </c>
      <c r="AE3976">
        <v>267510672</v>
      </c>
      <c r="AF3976">
        <v>946251776</v>
      </c>
      <c r="AG3976">
        <v>237792160</v>
      </c>
      <c r="AH3976">
        <v>65078104</v>
      </c>
      <c r="AI3976">
        <v>4962055</v>
      </c>
      <c r="AJ3976">
        <v>70040160</v>
      </c>
      <c r="AK3976">
        <v>61859260</v>
      </c>
      <c r="AL3976">
        <v>41666672</v>
      </c>
      <c r="AM3976">
        <v>677082176</v>
      </c>
      <c r="AN3976">
        <v>268766304</v>
      </c>
      <c r="AO3976">
        <v>77237584</v>
      </c>
      <c r="AP3976">
        <v>164749488</v>
      </c>
      <c r="AQ3976">
        <v>186676448</v>
      </c>
      <c r="AR3976">
        <v>946251776</v>
      </c>
      <c r="AS3976">
        <v>677082176</v>
      </c>
      <c r="AT3976">
        <v>2439</v>
      </c>
      <c r="AU3976">
        <v>0.53900000000000003</v>
      </c>
      <c r="AW3976">
        <v>0.16506799999999999</v>
      </c>
      <c r="AX3976">
        <v>0.60084800000000005</v>
      </c>
      <c r="AY3976">
        <v>3.7531299999999997E-2</v>
      </c>
      <c r="AZ3976">
        <v>42889</v>
      </c>
    </row>
    <row r="3977" spans="1:52">
      <c r="A3977">
        <v>2017</v>
      </c>
      <c r="B3977">
        <v>228459</v>
      </c>
      <c r="C3977" t="s">
        <v>387</v>
      </c>
      <c r="D3977" t="s">
        <v>372</v>
      </c>
      <c r="E3977">
        <f t="shared" si="62"/>
        <v>1</v>
      </c>
      <c r="F3977">
        <f>IF(ISNA(VLOOKUP(B3977,criteria!$U$2:$U$174,1,0)),0,1)</f>
        <v>1</v>
      </c>
      <c r="G3977">
        <v>0.72978539358240313</v>
      </c>
      <c r="H3977">
        <v>0.33154597279449116</v>
      </c>
      <c r="I3977">
        <v>24277</v>
      </c>
      <c r="J3977">
        <v>17717</v>
      </c>
      <c r="K3977">
        <v>5661</v>
      </c>
      <c r="L3977">
        <v>213</v>
      </c>
      <c r="M3977">
        <v>5874</v>
      </c>
      <c r="N3977">
        <v>78666</v>
      </c>
      <c r="O3977" t="s">
        <v>275</v>
      </c>
      <c r="P3977" t="s">
        <v>50</v>
      </c>
      <c r="Q3977" t="s">
        <v>54</v>
      </c>
      <c r="R3977">
        <v>-97.942999999999998</v>
      </c>
      <c r="S3977">
        <v>29.8889</v>
      </c>
      <c r="T3977">
        <v>5.6000000000000001E-2</v>
      </c>
      <c r="U3977">
        <v>8060</v>
      </c>
      <c r="V3977">
        <v>378416576</v>
      </c>
      <c r="W3977">
        <v>274549792</v>
      </c>
      <c r="Y3977">
        <v>5705403</v>
      </c>
      <c r="Z3977">
        <v>97095616</v>
      </c>
      <c r="AA3977">
        <v>214824928</v>
      </c>
      <c r="AB3977">
        <v>9425005</v>
      </c>
      <c r="AC3977">
        <v>7645030</v>
      </c>
      <c r="AD3977">
        <v>430459520</v>
      </c>
      <c r="AE3977">
        <v>288735808</v>
      </c>
      <c r="AF3977">
        <v>724029952</v>
      </c>
      <c r="AG3977">
        <v>252044416</v>
      </c>
      <c r="AH3977">
        <v>71225768</v>
      </c>
      <c r="AI3977">
        <v>4238800</v>
      </c>
      <c r="AJ3977">
        <v>75464568</v>
      </c>
      <c r="AK3977">
        <v>66291264</v>
      </c>
      <c r="AL3977">
        <v>41957640</v>
      </c>
      <c r="AM3977">
        <v>696832768</v>
      </c>
      <c r="AN3977">
        <v>280765184</v>
      </c>
      <c r="AO3977">
        <v>82587376</v>
      </c>
      <c r="AP3977">
        <v>186676448</v>
      </c>
      <c r="AQ3977">
        <v>204939248</v>
      </c>
      <c r="AR3977">
        <v>724029952</v>
      </c>
      <c r="AS3977">
        <v>696832768</v>
      </c>
    </row>
    <row r="3978" spans="1:52">
      <c r="A3978">
        <v>1990</v>
      </c>
      <c r="B3978">
        <v>228529</v>
      </c>
      <c r="C3978" t="s">
        <v>428</v>
      </c>
      <c r="D3978" t="s">
        <v>372</v>
      </c>
      <c r="E3978">
        <f t="shared" si="62"/>
        <v>0</v>
      </c>
      <c r="F3978">
        <f>IF(ISNA(VLOOKUP(B3978,criteria!$U$2:$U$174,1,0)),0,1)</f>
        <v>1</v>
      </c>
      <c r="G3978" t="s">
        <v>636</v>
      </c>
      <c r="H3978" t="s">
        <v>636</v>
      </c>
      <c r="N3978">
        <v>76402</v>
      </c>
      <c r="O3978" t="s">
        <v>275</v>
      </c>
      <c r="V3978">
        <v>7444294</v>
      </c>
      <c r="Y3978">
        <v>949769</v>
      </c>
      <c r="Z3978">
        <v>4124214</v>
      </c>
      <c r="AA3978">
        <v>15924454</v>
      </c>
      <c r="AB3978">
        <v>296859</v>
      </c>
      <c r="AC3978">
        <v>1061173</v>
      </c>
      <c r="AF3978">
        <v>34143504</v>
      </c>
      <c r="AG3978">
        <v>11875346</v>
      </c>
      <c r="AH3978">
        <v>1221945</v>
      </c>
      <c r="AI3978">
        <v>753361</v>
      </c>
      <c r="AJ3978">
        <v>1975306</v>
      </c>
      <c r="AK3978">
        <v>2584528</v>
      </c>
      <c r="AL3978">
        <v>844481</v>
      </c>
      <c r="AM3978">
        <v>34591336</v>
      </c>
      <c r="AN3978">
        <v>14417621</v>
      </c>
      <c r="AO3978">
        <v>4464164</v>
      </c>
    </row>
    <row r="3979" spans="1:52">
      <c r="A3979">
        <v>1991</v>
      </c>
      <c r="B3979">
        <v>228529</v>
      </c>
      <c r="C3979" t="s">
        <v>428</v>
      </c>
      <c r="D3979" t="s">
        <v>372</v>
      </c>
      <c r="E3979">
        <f t="shared" si="62"/>
        <v>0</v>
      </c>
      <c r="F3979">
        <f>IF(ISNA(VLOOKUP(B3979,criteria!$U$2:$U$174,1,0)),0,1)</f>
        <v>1</v>
      </c>
      <c r="G3979" t="s">
        <v>636</v>
      </c>
      <c r="H3979" t="s">
        <v>636</v>
      </c>
      <c r="N3979">
        <v>76402</v>
      </c>
      <c r="O3979" t="s">
        <v>275</v>
      </c>
      <c r="V3979">
        <v>8275236</v>
      </c>
      <c r="Y3979">
        <v>1177793</v>
      </c>
      <c r="Z3979">
        <v>4227967</v>
      </c>
      <c r="AA3979">
        <v>19248876</v>
      </c>
      <c r="AB3979">
        <v>397154</v>
      </c>
      <c r="AC3979">
        <v>813782</v>
      </c>
      <c r="AF3979">
        <v>38684420</v>
      </c>
      <c r="AG3979">
        <v>13655792</v>
      </c>
      <c r="AH3979">
        <v>1362312</v>
      </c>
      <c r="AI3979">
        <v>767016</v>
      </c>
      <c r="AJ3979">
        <v>2129328</v>
      </c>
      <c r="AK3979">
        <v>3697413</v>
      </c>
      <c r="AL3979">
        <v>898199</v>
      </c>
      <c r="AM3979">
        <v>37391180</v>
      </c>
      <c r="AN3979">
        <v>15389699</v>
      </c>
      <c r="AO3979">
        <v>4682534</v>
      </c>
    </row>
    <row r="3980" spans="1:52">
      <c r="A3980">
        <v>1992</v>
      </c>
      <c r="B3980">
        <v>228529</v>
      </c>
      <c r="C3980" t="s">
        <v>428</v>
      </c>
      <c r="D3980" t="s">
        <v>372</v>
      </c>
      <c r="E3980">
        <f t="shared" si="62"/>
        <v>0</v>
      </c>
      <c r="F3980">
        <f>IF(ISNA(VLOOKUP(B3980,criteria!$U$2:$U$174,1,0)),0,1)</f>
        <v>1</v>
      </c>
      <c r="G3980" t="s">
        <v>636</v>
      </c>
      <c r="H3980" t="s">
        <v>636</v>
      </c>
      <c r="N3980">
        <v>76402</v>
      </c>
      <c r="O3980" t="s">
        <v>275</v>
      </c>
      <c r="V3980">
        <v>9509073</v>
      </c>
      <c r="Y3980">
        <v>1297211</v>
      </c>
      <c r="Z3980">
        <v>5058169</v>
      </c>
      <c r="AA3980">
        <v>19652760</v>
      </c>
      <c r="AB3980">
        <v>305559</v>
      </c>
      <c r="AC3980">
        <v>337350</v>
      </c>
      <c r="AF3980">
        <v>40759804</v>
      </c>
      <c r="AG3980">
        <v>15468254</v>
      </c>
      <c r="AH3980">
        <v>2406762</v>
      </c>
      <c r="AI3980">
        <v>742488</v>
      </c>
      <c r="AJ3980">
        <v>3149250</v>
      </c>
      <c r="AK3980">
        <v>3684446</v>
      </c>
      <c r="AL3980">
        <v>1116425</v>
      </c>
      <c r="AM3980">
        <v>41897392</v>
      </c>
      <c r="AN3980">
        <v>16804000</v>
      </c>
      <c r="AO3980">
        <v>6009457</v>
      </c>
    </row>
    <row r="3981" spans="1:52">
      <c r="A3981">
        <v>1993</v>
      </c>
      <c r="B3981">
        <v>228529</v>
      </c>
      <c r="C3981" t="s">
        <v>428</v>
      </c>
      <c r="D3981" t="s">
        <v>372</v>
      </c>
      <c r="E3981">
        <f t="shared" si="62"/>
        <v>0</v>
      </c>
      <c r="F3981">
        <f>IF(ISNA(VLOOKUP(B3981,criteria!$U$2:$U$174,1,0)),0,1)</f>
        <v>1</v>
      </c>
      <c r="G3981" t="s">
        <v>636</v>
      </c>
      <c r="H3981" t="s">
        <v>636</v>
      </c>
      <c r="N3981">
        <v>76402</v>
      </c>
      <c r="O3981" t="s">
        <v>275</v>
      </c>
      <c r="V3981">
        <v>10039181</v>
      </c>
      <c r="Y3981">
        <v>718449</v>
      </c>
      <c r="Z3981">
        <v>4919947</v>
      </c>
      <c r="AA3981">
        <v>19666896</v>
      </c>
      <c r="AB3981">
        <v>382039</v>
      </c>
      <c r="AC3981">
        <v>296081</v>
      </c>
      <c r="AF3981">
        <v>41524452</v>
      </c>
      <c r="AG3981">
        <v>16084088</v>
      </c>
      <c r="AH3981">
        <v>2360260</v>
      </c>
      <c r="AI3981">
        <v>819172</v>
      </c>
      <c r="AJ3981">
        <v>3179432</v>
      </c>
      <c r="AK3981">
        <v>3625376</v>
      </c>
      <c r="AL3981">
        <v>1324182</v>
      </c>
      <c r="AM3981">
        <v>43647676</v>
      </c>
      <c r="AN3981">
        <v>17633178</v>
      </c>
      <c r="AO3981">
        <v>5803961</v>
      </c>
    </row>
    <row r="3982" spans="1:52">
      <c r="A3982">
        <v>1994</v>
      </c>
      <c r="B3982">
        <v>228529</v>
      </c>
      <c r="C3982" t="s">
        <v>428</v>
      </c>
      <c r="D3982" t="s">
        <v>372</v>
      </c>
      <c r="E3982">
        <f t="shared" si="62"/>
        <v>0</v>
      </c>
      <c r="F3982">
        <f>IF(ISNA(VLOOKUP(B3982,criteria!$U$2:$U$174,1,0)),0,1)</f>
        <v>1</v>
      </c>
      <c r="G3982" t="s">
        <v>636</v>
      </c>
      <c r="H3982" t="s">
        <v>636</v>
      </c>
      <c r="N3982">
        <v>76402</v>
      </c>
      <c r="O3982" t="s">
        <v>275</v>
      </c>
      <c r="V3982">
        <v>10893311</v>
      </c>
      <c r="Y3982">
        <v>188000</v>
      </c>
      <c r="Z3982">
        <v>4512618</v>
      </c>
      <c r="AA3982">
        <v>18685624</v>
      </c>
      <c r="AB3982">
        <v>601352</v>
      </c>
      <c r="AC3982">
        <v>770248</v>
      </c>
      <c r="AF3982">
        <v>41558128</v>
      </c>
      <c r="AG3982">
        <v>16260233</v>
      </c>
      <c r="AH3982">
        <v>2287825</v>
      </c>
      <c r="AI3982">
        <v>969462</v>
      </c>
      <c r="AJ3982">
        <v>3257287</v>
      </c>
      <c r="AK3982">
        <v>2955628</v>
      </c>
      <c r="AL3982">
        <v>1622286</v>
      </c>
      <c r="AM3982">
        <v>41781676</v>
      </c>
      <c r="AN3982">
        <v>17722116</v>
      </c>
      <c r="AO3982">
        <v>5991335</v>
      </c>
    </row>
    <row r="3983" spans="1:52">
      <c r="A3983">
        <v>1995</v>
      </c>
      <c r="B3983">
        <v>228529</v>
      </c>
      <c r="C3983" t="s">
        <v>428</v>
      </c>
      <c r="D3983" t="s">
        <v>372</v>
      </c>
      <c r="E3983">
        <f t="shared" si="62"/>
        <v>0</v>
      </c>
      <c r="F3983">
        <f>IF(ISNA(VLOOKUP(B3983,criteria!$U$2:$U$174,1,0)),0,1)</f>
        <v>1</v>
      </c>
      <c r="G3983" t="s">
        <v>636</v>
      </c>
      <c r="H3983" t="s">
        <v>636</v>
      </c>
      <c r="N3983">
        <v>76402</v>
      </c>
      <c r="O3983" t="s">
        <v>275</v>
      </c>
      <c r="V3983">
        <v>12917804</v>
      </c>
      <c r="Y3983">
        <v>136099</v>
      </c>
      <c r="Z3983">
        <v>4569048</v>
      </c>
      <c r="AA3983">
        <v>20192276</v>
      </c>
      <c r="AB3983">
        <v>891371</v>
      </c>
      <c r="AC3983">
        <v>780908</v>
      </c>
      <c r="AF3983">
        <v>45814288</v>
      </c>
      <c r="AG3983">
        <v>16753383</v>
      </c>
      <c r="AH3983">
        <v>2480705</v>
      </c>
      <c r="AI3983">
        <v>946574</v>
      </c>
      <c r="AJ3983">
        <v>3427279</v>
      </c>
      <c r="AK3983">
        <v>3502764</v>
      </c>
      <c r="AL3983">
        <v>1824956</v>
      </c>
      <c r="AM3983">
        <v>43688228</v>
      </c>
      <c r="AN3983">
        <v>19175776</v>
      </c>
      <c r="AO3983">
        <v>5392272</v>
      </c>
    </row>
    <row r="3984" spans="1:52">
      <c r="A3984">
        <v>1996</v>
      </c>
      <c r="B3984">
        <v>228529</v>
      </c>
      <c r="C3984" t="s">
        <v>428</v>
      </c>
      <c r="D3984" t="s">
        <v>372</v>
      </c>
      <c r="E3984">
        <f t="shared" si="62"/>
        <v>0</v>
      </c>
      <c r="F3984">
        <f>IF(ISNA(VLOOKUP(B3984,criteria!$U$2:$U$174,1,0)),0,1)</f>
        <v>1</v>
      </c>
      <c r="G3984" t="s">
        <v>636</v>
      </c>
      <c r="H3984" t="s">
        <v>636</v>
      </c>
      <c r="N3984">
        <v>76402</v>
      </c>
      <c r="O3984" t="s">
        <v>275</v>
      </c>
      <c r="V3984">
        <v>14658974</v>
      </c>
      <c r="Y3984">
        <v>167851</v>
      </c>
      <c r="Z3984">
        <v>6041787</v>
      </c>
      <c r="AA3984">
        <v>19207210</v>
      </c>
      <c r="AB3984">
        <v>688554</v>
      </c>
      <c r="AC3984">
        <v>777910</v>
      </c>
      <c r="AF3984">
        <v>48437360</v>
      </c>
      <c r="AG3984">
        <v>16898842</v>
      </c>
      <c r="AH3984">
        <v>2587483</v>
      </c>
      <c r="AI3984">
        <v>898489</v>
      </c>
      <c r="AJ3984">
        <v>3485972</v>
      </c>
      <c r="AK3984">
        <v>4461519</v>
      </c>
      <c r="AL3984">
        <v>1789518</v>
      </c>
      <c r="AM3984">
        <v>45852404</v>
      </c>
      <c r="AN3984">
        <v>20328926</v>
      </c>
      <c r="AO3984">
        <v>5374578</v>
      </c>
      <c r="AP3984">
        <v>7069260</v>
      </c>
      <c r="AQ3984">
        <v>8728134</v>
      </c>
      <c r="AT3984">
        <v>251</v>
      </c>
      <c r="AU3984">
        <v>0.27200000000000002</v>
      </c>
    </row>
    <row r="3985" spans="1:52">
      <c r="A3985">
        <v>1997</v>
      </c>
      <c r="B3985">
        <v>228529</v>
      </c>
      <c r="C3985" t="s">
        <v>428</v>
      </c>
      <c r="D3985" t="s">
        <v>372</v>
      </c>
      <c r="E3985">
        <f t="shared" si="62"/>
        <v>0</v>
      </c>
      <c r="F3985">
        <f>IF(ISNA(VLOOKUP(B3985,criteria!$U$2:$U$174,1,0)),0,1)</f>
        <v>1</v>
      </c>
      <c r="G3985" t="s">
        <v>636</v>
      </c>
      <c r="H3985" t="s">
        <v>636</v>
      </c>
      <c r="N3985">
        <v>76402</v>
      </c>
      <c r="O3985" t="s">
        <v>275</v>
      </c>
      <c r="V3985">
        <v>15193116</v>
      </c>
      <c r="Y3985">
        <v>216418</v>
      </c>
      <c r="Z3985">
        <v>5549433</v>
      </c>
      <c r="AA3985">
        <v>22257504</v>
      </c>
      <c r="AB3985">
        <v>843960</v>
      </c>
      <c r="AC3985">
        <v>1551773</v>
      </c>
      <c r="AF3985">
        <v>53681500</v>
      </c>
      <c r="AG3985">
        <v>17801950</v>
      </c>
      <c r="AH3985">
        <v>3414779</v>
      </c>
      <c r="AI3985">
        <v>1642050</v>
      </c>
      <c r="AJ3985">
        <v>5056829</v>
      </c>
      <c r="AK3985">
        <v>4623465</v>
      </c>
      <c r="AL3985">
        <v>2407843</v>
      </c>
      <c r="AM3985">
        <v>52001336</v>
      </c>
      <c r="AN3985">
        <v>22758812</v>
      </c>
      <c r="AO3985">
        <v>5839953</v>
      </c>
      <c r="AP3985">
        <v>8728134</v>
      </c>
      <c r="AQ3985">
        <v>8678100</v>
      </c>
      <c r="AT3985">
        <v>257</v>
      </c>
      <c r="AU3985">
        <v>0.27300000000000002</v>
      </c>
      <c r="AW3985">
        <v>0.30430800000000002</v>
      </c>
      <c r="AX3985">
        <v>0.53786800000000001</v>
      </c>
      <c r="AY3985">
        <v>0.16961499999999999</v>
      </c>
      <c r="AZ3985">
        <v>29186</v>
      </c>
    </row>
    <row r="3986" spans="1:52">
      <c r="A3986">
        <v>1998</v>
      </c>
      <c r="B3986">
        <v>228529</v>
      </c>
      <c r="C3986" t="s">
        <v>428</v>
      </c>
      <c r="D3986" t="s">
        <v>372</v>
      </c>
      <c r="E3986">
        <f t="shared" si="62"/>
        <v>0</v>
      </c>
      <c r="F3986">
        <f>IF(ISNA(VLOOKUP(B3986,criteria!$U$2:$U$174,1,0)),0,1)</f>
        <v>1</v>
      </c>
      <c r="G3986" t="s">
        <v>636</v>
      </c>
      <c r="H3986" t="s">
        <v>636</v>
      </c>
      <c r="N3986">
        <v>76402</v>
      </c>
      <c r="O3986" t="s">
        <v>275</v>
      </c>
      <c r="V3986">
        <v>15616565</v>
      </c>
      <c r="Y3986">
        <v>146581</v>
      </c>
      <c r="Z3986">
        <v>5450809</v>
      </c>
      <c r="AA3986">
        <v>22889340</v>
      </c>
      <c r="AB3986">
        <v>5637943</v>
      </c>
      <c r="AC3986">
        <v>2399828</v>
      </c>
      <c r="AF3986">
        <v>61018396</v>
      </c>
      <c r="AG3986">
        <v>18502488</v>
      </c>
      <c r="AH3986">
        <v>3329675</v>
      </c>
      <c r="AI3986">
        <v>2000322</v>
      </c>
      <c r="AJ3986">
        <v>5329997</v>
      </c>
      <c r="AK3986">
        <v>4340305</v>
      </c>
      <c r="AL3986">
        <v>2416953</v>
      </c>
      <c r="AM3986">
        <v>53278516</v>
      </c>
      <c r="AN3986">
        <v>24081888</v>
      </c>
      <c r="AO3986">
        <v>6159891</v>
      </c>
      <c r="AP3986">
        <v>8678100</v>
      </c>
      <c r="AQ3986">
        <v>12492447</v>
      </c>
      <c r="AT3986">
        <v>292</v>
      </c>
      <c r="AU3986">
        <v>0.316</v>
      </c>
      <c r="AW3986">
        <v>0.33558199999999999</v>
      </c>
      <c r="AX3986">
        <v>0.56365900000000002</v>
      </c>
      <c r="AY3986">
        <v>0.192664</v>
      </c>
      <c r="AZ3986">
        <v>29482.5</v>
      </c>
    </row>
    <row r="3987" spans="1:52">
      <c r="A3987">
        <v>1999</v>
      </c>
      <c r="B3987">
        <v>228529</v>
      </c>
      <c r="C3987" t="s">
        <v>428</v>
      </c>
      <c r="D3987" t="s">
        <v>372</v>
      </c>
      <c r="E3987">
        <f t="shared" si="62"/>
        <v>0</v>
      </c>
      <c r="F3987">
        <f>IF(ISNA(VLOOKUP(B3987,criteria!$U$2:$U$174,1,0)),0,1)</f>
        <v>1</v>
      </c>
      <c r="G3987" t="s">
        <v>636</v>
      </c>
      <c r="H3987" t="s">
        <v>636</v>
      </c>
      <c r="N3987">
        <v>76402</v>
      </c>
      <c r="O3987" t="s">
        <v>275</v>
      </c>
      <c r="V3987">
        <v>19377282</v>
      </c>
      <c r="Y3987">
        <v>71436</v>
      </c>
      <c r="Z3987">
        <v>6265380</v>
      </c>
      <c r="AA3987">
        <v>30559700</v>
      </c>
      <c r="AB3987">
        <v>1891842</v>
      </c>
      <c r="AC3987">
        <v>4383548</v>
      </c>
      <c r="AF3987">
        <v>70490216</v>
      </c>
      <c r="AG3987">
        <v>22058400</v>
      </c>
      <c r="AH3987">
        <v>3383718</v>
      </c>
      <c r="AI3987">
        <v>1332988</v>
      </c>
      <c r="AJ3987">
        <v>4716706</v>
      </c>
      <c r="AK3987">
        <v>4986698</v>
      </c>
      <c r="AL3987">
        <v>2844969</v>
      </c>
      <c r="AM3987">
        <v>66696152</v>
      </c>
      <c r="AN3987">
        <v>28229840</v>
      </c>
      <c r="AO3987">
        <v>7169845</v>
      </c>
      <c r="AP3987">
        <v>12492447</v>
      </c>
      <c r="AQ3987">
        <v>16510114</v>
      </c>
      <c r="AT3987">
        <v>292</v>
      </c>
      <c r="AU3987">
        <v>0.30399999999999999</v>
      </c>
      <c r="AW3987">
        <v>0.40481299999999998</v>
      </c>
      <c r="AX3987">
        <v>0.59518700000000002</v>
      </c>
      <c r="AY3987">
        <v>0.25</v>
      </c>
      <c r="AZ3987">
        <v>28662.5</v>
      </c>
    </row>
    <row r="3988" spans="1:52">
      <c r="A3988">
        <v>2000</v>
      </c>
      <c r="B3988">
        <v>228529</v>
      </c>
      <c r="C3988" t="s">
        <v>428</v>
      </c>
      <c r="D3988" t="s">
        <v>372</v>
      </c>
      <c r="E3988">
        <f t="shared" si="62"/>
        <v>0</v>
      </c>
      <c r="F3988">
        <f>IF(ISNA(VLOOKUP(B3988,criteria!$U$2:$U$174,1,0)),0,1)</f>
        <v>1</v>
      </c>
      <c r="G3988" t="s">
        <v>636</v>
      </c>
      <c r="H3988" t="s">
        <v>636</v>
      </c>
      <c r="N3988">
        <v>76402</v>
      </c>
      <c r="O3988" t="s">
        <v>275</v>
      </c>
      <c r="V3988">
        <v>20411220</v>
      </c>
      <c r="Y3988">
        <v>176435</v>
      </c>
      <c r="Z3988">
        <v>10623140</v>
      </c>
      <c r="AA3988">
        <v>31257768</v>
      </c>
      <c r="AB3988">
        <v>901352</v>
      </c>
      <c r="AC3988">
        <v>1001411</v>
      </c>
      <c r="AF3988">
        <v>72938864</v>
      </c>
      <c r="AG3988">
        <v>25590228</v>
      </c>
      <c r="AH3988">
        <v>5878959</v>
      </c>
      <c r="AI3988">
        <v>1350605</v>
      </c>
      <c r="AJ3988">
        <v>7229564</v>
      </c>
      <c r="AK3988">
        <v>6088392</v>
      </c>
      <c r="AL3988">
        <v>3168237</v>
      </c>
      <c r="AM3988">
        <v>74596928</v>
      </c>
      <c r="AN3988">
        <v>31347564</v>
      </c>
      <c r="AO3988">
        <v>7813479</v>
      </c>
      <c r="AP3988">
        <v>16510114</v>
      </c>
      <c r="AQ3988">
        <v>15018911</v>
      </c>
      <c r="AT3988">
        <v>399</v>
      </c>
      <c r="AU3988">
        <v>0.39100000000000001</v>
      </c>
      <c r="AV3988">
        <v>3802</v>
      </c>
      <c r="AW3988">
        <v>0.40161599999999997</v>
      </c>
      <c r="AX3988">
        <v>0.59127600000000002</v>
      </c>
      <c r="AY3988">
        <v>0.249111</v>
      </c>
      <c r="AZ3988">
        <v>29645</v>
      </c>
    </row>
    <row r="3989" spans="1:52">
      <c r="A3989">
        <v>2001</v>
      </c>
      <c r="B3989">
        <v>228529</v>
      </c>
      <c r="C3989" t="s">
        <v>428</v>
      </c>
      <c r="D3989" t="s">
        <v>372</v>
      </c>
      <c r="E3989">
        <f t="shared" si="62"/>
        <v>1</v>
      </c>
      <c r="F3989">
        <f>IF(ISNA(VLOOKUP(B3989,criteria!$U$2:$U$174,1,0)),0,1)</f>
        <v>1</v>
      </c>
      <c r="G3989">
        <v>0.68399339933993397</v>
      </c>
      <c r="H3989">
        <v>0.68094089264173707</v>
      </c>
      <c r="I3989">
        <v>2424</v>
      </c>
      <c r="J3989">
        <v>1658</v>
      </c>
      <c r="K3989">
        <v>1112</v>
      </c>
      <c r="L3989">
        <v>17</v>
      </c>
      <c r="M3989">
        <v>1129</v>
      </c>
      <c r="N3989">
        <v>764020000</v>
      </c>
      <c r="O3989" t="s">
        <v>275</v>
      </c>
      <c r="V3989">
        <v>21838914</v>
      </c>
      <c r="W3989">
        <v>18299100</v>
      </c>
      <c r="Y3989">
        <v>876603</v>
      </c>
      <c r="Z3989">
        <v>12072856</v>
      </c>
      <c r="AA3989">
        <v>36290012</v>
      </c>
      <c r="AB3989">
        <v>710165</v>
      </c>
      <c r="AC3989">
        <v>30315192</v>
      </c>
      <c r="AD3989">
        <v>41538988</v>
      </c>
      <c r="AE3989">
        <v>37613796</v>
      </c>
      <c r="AF3989">
        <v>109042568</v>
      </c>
      <c r="AG3989">
        <v>32064710</v>
      </c>
      <c r="AH3989">
        <v>8095950</v>
      </c>
      <c r="AI3989">
        <v>1532920.25</v>
      </c>
      <c r="AJ3989">
        <v>9628870</v>
      </c>
      <c r="AK3989">
        <v>6752486.5</v>
      </c>
      <c r="AL3989">
        <v>4540228.5</v>
      </c>
      <c r="AM3989">
        <v>81138440</v>
      </c>
      <c r="AN3989">
        <v>35378500</v>
      </c>
      <c r="AO3989">
        <v>8752012</v>
      </c>
      <c r="AR3989">
        <v>109042568</v>
      </c>
      <c r="AS3989">
        <v>81138440</v>
      </c>
      <c r="AT3989">
        <v>352</v>
      </c>
      <c r="AU3989">
        <v>0.38300000000000001</v>
      </c>
      <c r="AW3989">
        <v>0.36146400000000001</v>
      </c>
      <c r="AX3989">
        <v>0.58015700000000003</v>
      </c>
      <c r="AY3989">
        <v>0.20598900000000001</v>
      </c>
      <c r="AZ3989">
        <v>31651</v>
      </c>
    </row>
    <row r="3990" spans="1:52">
      <c r="A3990">
        <v>2002</v>
      </c>
      <c r="B3990">
        <v>228529</v>
      </c>
      <c r="C3990" t="s">
        <v>428</v>
      </c>
      <c r="D3990" t="s">
        <v>372</v>
      </c>
      <c r="E3990">
        <f t="shared" si="62"/>
        <v>1</v>
      </c>
      <c r="F3990">
        <f>IF(ISNA(VLOOKUP(B3990,criteria!$U$2:$U$174,1,0)),0,1)</f>
        <v>1</v>
      </c>
      <c r="G3990">
        <v>0.85307125307125309</v>
      </c>
      <c r="H3990">
        <v>0.66877880184331795</v>
      </c>
      <c r="I3990">
        <v>2035</v>
      </c>
      <c r="J3990">
        <v>1736</v>
      </c>
      <c r="K3990">
        <v>1124</v>
      </c>
      <c r="L3990">
        <v>37</v>
      </c>
      <c r="M3990">
        <v>1161</v>
      </c>
      <c r="N3990" t="s">
        <v>406</v>
      </c>
      <c r="O3990" t="s">
        <v>275</v>
      </c>
      <c r="V3990">
        <v>24968436</v>
      </c>
      <c r="W3990">
        <v>20681176</v>
      </c>
      <c r="Y3990">
        <v>691336</v>
      </c>
      <c r="Z3990">
        <v>13376413</v>
      </c>
      <c r="AA3990">
        <v>36314488</v>
      </c>
      <c r="AB3990">
        <v>816424</v>
      </c>
      <c r="AC3990">
        <v>8089666</v>
      </c>
      <c r="AD3990">
        <v>47361968</v>
      </c>
      <c r="AE3990">
        <v>39023664</v>
      </c>
      <c r="AF3990">
        <v>88732016</v>
      </c>
      <c r="AG3990">
        <v>33345962</v>
      </c>
      <c r="AH3990">
        <v>7622269</v>
      </c>
      <c r="AI3990">
        <v>1442355.63</v>
      </c>
      <c r="AJ3990">
        <v>9064625</v>
      </c>
      <c r="AK3990">
        <v>6584804.5</v>
      </c>
      <c r="AL3990">
        <v>4542505.5</v>
      </c>
      <c r="AM3990">
        <v>83993664</v>
      </c>
      <c r="AN3990">
        <v>35977584</v>
      </c>
      <c r="AO3990">
        <v>9884555</v>
      </c>
      <c r="AP3990">
        <v>14866433</v>
      </c>
      <c r="AQ3990">
        <v>16055529</v>
      </c>
      <c r="AR3990">
        <v>88732016</v>
      </c>
      <c r="AS3990">
        <v>83993664</v>
      </c>
      <c r="AT3990">
        <v>257</v>
      </c>
      <c r="AU3990">
        <v>0.432</v>
      </c>
      <c r="AW3990">
        <v>0.37457200000000002</v>
      </c>
      <c r="AX3990">
        <v>0.59065000000000001</v>
      </c>
      <c r="AY3990">
        <v>0.208096</v>
      </c>
      <c r="AZ3990">
        <v>31881.5</v>
      </c>
    </row>
    <row r="3991" spans="1:52">
      <c r="A3991">
        <v>2003</v>
      </c>
      <c r="B3991">
        <v>228529</v>
      </c>
      <c r="C3991" t="s">
        <v>428</v>
      </c>
      <c r="D3991" t="s">
        <v>372</v>
      </c>
      <c r="E3991">
        <f t="shared" si="62"/>
        <v>1</v>
      </c>
      <c r="F3991">
        <f>IF(ISNA(VLOOKUP(B3991,criteria!$U$2:$U$174,1,0)),0,1)</f>
        <v>1</v>
      </c>
      <c r="G3991">
        <v>0.77914614121510672</v>
      </c>
      <c r="H3991">
        <v>0.69230769230769229</v>
      </c>
      <c r="I3991">
        <v>2436</v>
      </c>
      <c r="J3991">
        <v>1898</v>
      </c>
      <c r="K3991">
        <v>1236</v>
      </c>
      <c r="L3991">
        <v>78</v>
      </c>
      <c r="M3991">
        <v>1314</v>
      </c>
      <c r="N3991" t="s">
        <v>406</v>
      </c>
      <c r="O3991" t="s">
        <v>275</v>
      </c>
      <c r="V3991">
        <v>27840968</v>
      </c>
      <c r="W3991">
        <v>23110920</v>
      </c>
      <c r="Y3991">
        <v>784359</v>
      </c>
      <c r="Z3991">
        <v>14757753</v>
      </c>
      <c r="AA3991">
        <v>35896760</v>
      </c>
      <c r="AB3991">
        <v>942688</v>
      </c>
      <c r="AC3991">
        <v>8321553</v>
      </c>
      <c r="AD3991">
        <v>52582352</v>
      </c>
      <c r="AE3991">
        <v>37149228</v>
      </c>
      <c r="AF3991">
        <v>96756712</v>
      </c>
      <c r="AG3991">
        <v>34756504</v>
      </c>
      <c r="AH3991">
        <v>8991234</v>
      </c>
      <c r="AI3991">
        <v>2120186.75</v>
      </c>
      <c r="AJ3991">
        <v>11111421</v>
      </c>
      <c r="AK3991">
        <v>6482829</v>
      </c>
      <c r="AL3991">
        <v>4322013.5</v>
      </c>
      <c r="AM3991">
        <v>86677792</v>
      </c>
      <c r="AN3991">
        <v>36639380</v>
      </c>
      <c r="AO3991">
        <v>9072735</v>
      </c>
      <c r="AP3991">
        <v>16055529</v>
      </c>
      <c r="AQ3991">
        <v>17578044</v>
      </c>
      <c r="AR3991">
        <v>96756712</v>
      </c>
      <c r="AS3991">
        <v>86677792</v>
      </c>
      <c r="AT3991">
        <v>251</v>
      </c>
      <c r="AU3991">
        <v>0.41499999999999998</v>
      </c>
      <c r="AW3991">
        <v>0.364985</v>
      </c>
      <c r="AX3991">
        <v>0.60156500000000002</v>
      </c>
      <c r="AY3991">
        <v>0.204208</v>
      </c>
      <c r="AZ3991">
        <v>32380</v>
      </c>
    </row>
    <row r="3992" spans="1:52">
      <c r="A3992">
        <v>2004</v>
      </c>
      <c r="B3992">
        <v>228529</v>
      </c>
      <c r="C3992" t="s">
        <v>428</v>
      </c>
      <c r="D3992" t="s">
        <v>372</v>
      </c>
      <c r="E3992">
        <f t="shared" si="62"/>
        <v>1</v>
      </c>
      <c r="F3992">
        <f>IF(ISNA(VLOOKUP(B3992,criteria!$U$2:$U$174,1,0)),0,1)</f>
        <v>1</v>
      </c>
      <c r="G3992">
        <v>0.86101083032490977</v>
      </c>
      <c r="H3992">
        <v>0.64675052410901468</v>
      </c>
      <c r="I3992">
        <v>2216</v>
      </c>
      <c r="J3992">
        <v>1908</v>
      </c>
      <c r="K3992">
        <v>1161</v>
      </c>
      <c r="L3992">
        <v>73</v>
      </c>
      <c r="M3992">
        <v>1234</v>
      </c>
      <c r="N3992" t="s">
        <v>406</v>
      </c>
      <c r="O3992" t="s">
        <v>275</v>
      </c>
      <c r="P3992" t="s">
        <v>50</v>
      </c>
      <c r="V3992">
        <v>31992080</v>
      </c>
      <c r="W3992">
        <v>27463612</v>
      </c>
      <c r="Y3992">
        <v>711927</v>
      </c>
      <c r="Z3992">
        <v>14795952</v>
      </c>
      <c r="AA3992">
        <v>36416792</v>
      </c>
      <c r="AB3992">
        <v>1003092</v>
      </c>
      <c r="AC3992">
        <v>16530960</v>
      </c>
      <c r="AD3992">
        <v>58108112</v>
      </c>
      <c r="AE3992">
        <v>39966560</v>
      </c>
      <c r="AF3992">
        <v>107249136</v>
      </c>
      <c r="AG3992">
        <v>36911724</v>
      </c>
      <c r="AH3992">
        <v>10452433</v>
      </c>
      <c r="AI3992">
        <v>3051756.25</v>
      </c>
      <c r="AJ3992">
        <v>13504189</v>
      </c>
      <c r="AK3992">
        <v>7354891</v>
      </c>
      <c r="AL3992">
        <v>4873457</v>
      </c>
      <c r="AM3992">
        <v>91914896</v>
      </c>
      <c r="AN3992">
        <v>39866396</v>
      </c>
      <c r="AO3992">
        <v>9166402</v>
      </c>
      <c r="AP3992">
        <v>17578044</v>
      </c>
      <c r="AQ3992">
        <v>20408900</v>
      </c>
      <c r="AR3992">
        <v>107249136</v>
      </c>
      <c r="AS3992">
        <v>91914896</v>
      </c>
      <c r="AT3992">
        <v>264</v>
      </c>
      <c r="AU3992">
        <v>0.45100000000000001</v>
      </c>
      <c r="AW3992">
        <v>0.34429199999999999</v>
      </c>
      <c r="AX3992">
        <v>0.59679099999999996</v>
      </c>
      <c r="AY3992">
        <v>0.19147800000000001</v>
      </c>
      <c r="AZ3992">
        <v>33535</v>
      </c>
    </row>
    <row r="3993" spans="1:52">
      <c r="A3993">
        <v>2005</v>
      </c>
      <c r="B3993">
        <v>228529</v>
      </c>
      <c r="C3993" t="s">
        <v>388</v>
      </c>
      <c r="D3993" t="s">
        <v>372</v>
      </c>
      <c r="E3993">
        <f t="shared" si="62"/>
        <v>1</v>
      </c>
      <c r="F3993">
        <f>IF(ISNA(VLOOKUP(B3993,criteria!$U$2:$U$174,1,0)),0,1)</f>
        <v>1</v>
      </c>
      <c r="G3993">
        <v>0.79367201426024958</v>
      </c>
      <c r="H3993">
        <v>0.65749578888265015</v>
      </c>
      <c r="I3993">
        <v>2244</v>
      </c>
      <c r="J3993">
        <v>1781</v>
      </c>
      <c r="K3993">
        <v>1150</v>
      </c>
      <c r="L3993">
        <v>21</v>
      </c>
      <c r="M3993">
        <v>1171</v>
      </c>
      <c r="N3993" t="s">
        <v>406</v>
      </c>
      <c r="O3993" t="s">
        <v>275</v>
      </c>
      <c r="P3993" t="s">
        <v>50</v>
      </c>
      <c r="Q3993" t="s">
        <v>52</v>
      </c>
      <c r="V3993">
        <v>35174992</v>
      </c>
      <c r="W3993">
        <v>29924444</v>
      </c>
      <c r="Y3993">
        <v>811639</v>
      </c>
      <c r="Z3993">
        <v>14053099</v>
      </c>
      <c r="AA3993">
        <v>40951016</v>
      </c>
      <c r="AB3993">
        <v>564391</v>
      </c>
      <c r="AC3993">
        <v>12054420</v>
      </c>
      <c r="AD3993">
        <v>60570560</v>
      </c>
      <c r="AE3993">
        <v>41973240</v>
      </c>
      <c r="AF3993">
        <v>109555616</v>
      </c>
      <c r="AG3993">
        <v>41077688</v>
      </c>
      <c r="AH3993">
        <v>10650309</v>
      </c>
      <c r="AI3993">
        <v>2978360.5</v>
      </c>
      <c r="AJ3993">
        <v>13628670</v>
      </c>
      <c r="AK3993">
        <v>8494597</v>
      </c>
      <c r="AL3993">
        <v>5505916</v>
      </c>
      <c r="AM3993">
        <v>100277432</v>
      </c>
      <c r="AN3993">
        <v>43369060</v>
      </c>
      <c r="AO3993">
        <v>10527067</v>
      </c>
      <c r="AP3993">
        <v>20408900</v>
      </c>
      <c r="AQ3993">
        <v>22607640</v>
      </c>
      <c r="AR3993">
        <v>109555616</v>
      </c>
      <c r="AS3993">
        <v>100277432</v>
      </c>
      <c r="AT3993">
        <v>218</v>
      </c>
      <c r="AU3993">
        <v>0.45900000000000002</v>
      </c>
      <c r="AW3993">
        <v>0.34316600000000003</v>
      </c>
      <c r="AX3993">
        <v>0.595997</v>
      </c>
      <c r="AY3993">
        <v>0.17671799999999999</v>
      </c>
      <c r="AZ3993">
        <v>34235</v>
      </c>
    </row>
    <row r="3994" spans="1:52">
      <c r="A3994">
        <v>2006</v>
      </c>
      <c r="B3994">
        <v>228529</v>
      </c>
      <c r="C3994" t="s">
        <v>388</v>
      </c>
      <c r="D3994" t="s">
        <v>372</v>
      </c>
      <c r="E3994">
        <f t="shared" si="62"/>
        <v>1</v>
      </c>
      <c r="F3994">
        <f>IF(ISNA(VLOOKUP(B3994,criteria!$U$2:$U$174,1,0)),0,1)</f>
        <v>1</v>
      </c>
      <c r="G3994">
        <v>0.57336139506915218</v>
      </c>
      <c r="H3994">
        <v>0.63712637650760362</v>
      </c>
      <c r="I3994">
        <v>3326</v>
      </c>
      <c r="J3994">
        <v>1907</v>
      </c>
      <c r="K3994">
        <v>1196</v>
      </c>
      <c r="L3994">
        <v>19</v>
      </c>
      <c r="M3994">
        <v>1215</v>
      </c>
      <c r="N3994" t="s">
        <v>406</v>
      </c>
      <c r="O3994" t="s">
        <v>275</v>
      </c>
      <c r="P3994" t="s">
        <v>50</v>
      </c>
      <c r="Q3994" t="s">
        <v>52</v>
      </c>
      <c r="V3994">
        <v>38994788</v>
      </c>
      <c r="W3994">
        <v>33786608</v>
      </c>
      <c r="Y3994">
        <v>1742620</v>
      </c>
      <c r="Z3994">
        <v>13696494</v>
      </c>
      <c r="AA3994">
        <v>42362004</v>
      </c>
      <c r="AB3994">
        <v>607660</v>
      </c>
      <c r="AC3994">
        <v>25758032</v>
      </c>
      <c r="AD3994">
        <v>65795584</v>
      </c>
      <c r="AE3994">
        <v>45852860</v>
      </c>
      <c r="AF3994">
        <v>129454760</v>
      </c>
      <c r="AG3994">
        <v>44142832</v>
      </c>
      <c r="AH3994">
        <v>9952746</v>
      </c>
      <c r="AI3994">
        <v>2943169</v>
      </c>
      <c r="AJ3994">
        <v>12895915</v>
      </c>
      <c r="AK3994">
        <v>9070864</v>
      </c>
      <c r="AL3994">
        <v>5327306</v>
      </c>
      <c r="AM3994">
        <v>109010888</v>
      </c>
      <c r="AN3994">
        <v>45770860</v>
      </c>
      <c r="AO3994">
        <v>11005075</v>
      </c>
      <c r="AP3994">
        <v>22607640</v>
      </c>
      <c r="AQ3994">
        <v>26254494</v>
      </c>
      <c r="AR3994">
        <v>129454760</v>
      </c>
      <c r="AS3994">
        <v>109010888</v>
      </c>
      <c r="AT3994">
        <v>286</v>
      </c>
      <c r="AU3994">
        <v>0.36499999999999999</v>
      </c>
      <c r="AW3994">
        <v>0.35400300000000001</v>
      </c>
      <c r="AX3994">
        <v>0.60596499999999998</v>
      </c>
      <c r="AY3994">
        <v>0.17425399999999999</v>
      </c>
      <c r="AZ3994">
        <v>33997</v>
      </c>
    </row>
    <row r="3995" spans="1:52">
      <c r="A3995">
        <v>2007</v>
      </c>
      <c r="B3995">
        <v>228529</v>
      </c>
      <c r="C3995" t="s">
        <v>388</v>
      </c>
      <c r="D3995" t="s">
        <v>372</v>
      </c>
      <c r="E3995">
        <f t="shared" si="62"/>
        <v>1</v>
      </c>
      <c r="F3995">
        <f>IF(ISNA(VLOOKUP(B3995,criteria!$U$2:$U$174,1,0)),0,1)</f>
        <v>1</v>
      </c>
      <c r="G3995">
        <v>0.66170895304753574</v>
      </c>
      <c r="H3995">
        <v>0.56324371970030851</v>
      </c>
      <c r="I3995">
        <v>3429</v>
      </c>
      <c r="J3995">
        <v>2269</v>
      </c>
      <c r="K3995">
        <v>1258</v>
      </c>
      <c r="L3995">
        <v>20</v>
      </c>
      <c r="M3995">
        <v>1278</v>
      </c>
      <c r="N3995" t="s">
        <v>389</v>
      </c>
      <c r="O3995" t="s">
        <v>275</v>
      </c>
      <c r="P3995" t="s">
        <v>50</v>
      </c>
      <c r="Q3995" t="s">
        <v>52</v>
      </c>
      <c r="V3995">
        <v>43985824</v>
      </c>
      <c r="W3995">
        <v>37029792</v>
      </c>
      <c r="Y3995">
        <v>649506</v>
      </c>
      <c r="Z3995">
        <v>14953714</v>
      </c>
      <c r="AA3995">
        <v>51185584</v>
      </c>
      <c r="AB3995">
        <v>966732</v>
      </c>
      <c r="AC3995">
        <v>24686594</v>
      </c>
      <c r="AD3995">
        <v>61396136</v>
      </c>
      <c r="AE3995">
        <v>54394220</v>
      </c>
      <c r="AF3995">
        <v>136735808</v>
      </c>
      <c r="AG3995">
        <v>50347592</v>
      </c>
      <c r="AH3995">
        <v>10833738</v>
      </c>
      <c r="AI3995">
        <v>2701310</v>
      </c>
      <c r="AJ3995">
        <v>13535048</v>
      </c>
      <c r="AK3995">
        <v>9765351</v>
      </c>
      <c r="AL3995">
        <v>6333918</v>
      </c>
      <c r="AM3995">
        <v>118275544</v>
      </c>
      <c r="AN3995">
        <v>47787684</v>
      </c>
      <c r="AO3995">
        <v>17705108</v>
      </c>
      <c r="AP3995">
        <v>26254494</v>
      </c>
      <c r="AQ3995">
        <v>25152084</v>
      </c>
      <c r="AR3995">
        <v>136735808</v>
      </c>
      <c r="AS3995">
        <v>118275544</v>
      </c>
      <c r="AT3995">
        <v>381</v>
      </c>
      <c r="AU3995">
        <v>0.39100000000000001</v>
      </c>
      <c r="AW3995">
        <v>0.37823800000000002</v>
      </c>
      <c r="AX3995">
        <v>0.61165800000000004</v>
      </c>
      <c r="AY3995">
        <v>0.194301</v>
      </c>
      <c r="AZ3995">
        <v>35017</v>
      </c>
    </row>
    <row r="3996" spans="1:52">
      <c r="A3996">
        <v>2008</v>
      </c>
      <c r="B3996">
        <v>228529</v>
      </c>
      <c r="C3996" t="s">
        <v>388</v>
      </c>
      <c r="D3996" t="s">
        <v>372</v>
      </c>
      <c r="E3996">
        <f t="shared" si="62"/>
        <v>1</v>
      </c>
      <c r="F3996">
        <f>IF(ISNA(VLOOKUP(B3996,criteria!$U$2:$U$174,1,0)),0,1)</f>
        <v>1</v>
      </c>
      <c r="G3996">
        <v>0.54414668547249645</v>
      </c>
      <c r="H3996">
        <v>0.63037843442198027</v>
      </c>
      <c r="I3996">
        <v>3545</v>
      </c>
      <c r="J3996">
        <v>1929</v>
      </c>
      <c r="K3996">
        <v>1190</v>
      </c>
      <c r="L3996">
        <v>26</v>
      </c>
      <c r="M3996">
        <v>1216</v>
      </c>
      <c r="N3996" t="s">
        <v>389</v>
      </c>
      <c r="O3996" t="s">
        <v>275</v>
      </c>
      <c r="P3996" t="s">
        <v>50</v>
      </c>
      <c r="Q3996" t="s">
        <v>52</v>
      </c>
      <c r="V3996">
        <v>48903000</v>
      </c>
      <c r="W3996">
        <v>39655272</v>
      </c>
      <c r="Y3996">
        <v>703355</v>
      </c>
      <c r="Z3996">
        <v>20691434</v>
      </c>
      <c r="AA3996">
        <v>53202660</v>
      </c>
      <c r="AB3996">
        <v>1683154</v>
      </c>
      <c r="AC3996">
        <v>4278801</v>
      </c>
      <c r="AD3996">
        <v>69364744</v>
      </c>
      <c r="AE3996">
        <v>56560064</v>
      </c>
      <c r="AF3996">
        <v>126439960</v>
      </c>
      <c r="AG3996">
        <v>51206992</v>
      </c>
      <c r="AH3996">
        <v>11155145</v>
      </c>
      <c r="AI3996">
        <v>2869453.5</v>
      </c>
      <c r="AJ3996">
        <v>14024598</v>
      </c>
      <c r="AK3996">
        <v>12679005</v>
      </c>
      <c r="AL3996">
        <v>7185684.5</v>
      </c>
      <c r="AM3996">
        <v>133205160</v>
      </c>
      <c r="AN3996">
        <v>52161736</v>
      </c>
      <c r="AO3996">
        <v>16726317</v>
      </c>
      <c r="AP3996">
        <v>25152084</v>
      </c>
      <c r="AQ3996">
        <v>22676550</v>
      </c>
      <c r="AR3996">
        <v>126439960</v>
      </c>
      <c r="AS3996">
        <v>133205160</v>
      </c>
      <c r="AT3996">
        <v>498</v>
      </c>
      <c r="AU3996">
        <v>0.39</v>
      </c>
      <c r="AW3996">
        <v>0.38903100000000002</v>
      </c>
      <c r="AX3996">
        <v>0.61004000000000003</v>
      </c>
      <c r="AY3996">
        <v>0.19916300000000001</v>
      </c>
      <c r="AZ3996">
        <v>37261</v>
      </c>
    </row>
    <row r="3997" spans="1:52">
      <c r="A3997">
        <v>2009</v>
      </c>
      <c r="B3997">
        <v>228529</v>
      </c>
      <c r="C3997" t="s">
        <v>388</v>
      </c>
      <c r="D3997" t="s">
        <v>372</v>
      </c>
      <c r="E3997">
        <f t="shared" si="62"/>
        <v>1</v>
      </c>
      <c r="F3997">
        <f>IF(ISNA(VLOOKUP(B3997,criteria!$U$2:$U$174,1,0)),0,1)</f>
        <v>1</v>
      </c>
      <c r="G3997">
        <v>0.51995012468827928</v>
      </c>
      <c r="H3997">
        <v>0.62110311750599523</v>
      </c>
      <c r="I3997">
        <v>4010</v>
      </c>
      <c r="J3997">
        <v>2085</v>
      </c>
      <c r="K3997">
        <v>1234</v>
      </c>
      <c r="L3997">
        <v>61</v>
      </c>
      <c r="M3997">
        <v>1295</v>
      </c>
      <c r="N3997" t="s">
        <v>389</v>
      </c>
      <c r="O3997" t="s">
        <v>275</v>
      </c>
      <c r="P3997" t="s">
        <v>50</v>
      </c>
      <c r="Q3997" t="s">
        <v>51</v>
      </c>
      <c r="R3997">
        <v>-98.213399999999993</v>
      </c>
      <c r="S3997">
        <v>32.215000000000003</v>
      </c>
      <c r="V3997">
        <v>55255068</v>
      </c>
      <c r="W3997">
        <v>43527312</v>
      </c>
      <c r="Y3997">
        <v>910349</v>
      </c>
      <c r="Z3997">
        <v>27425214</v>
      </c>
      <c r="AA3997">
        <v>57439664</v>
      </c>
      <c r="AB3997">
        <v>1475783</v>
      </c>
      <c r="AC3997">
        <v>985133</v>
      </c>
      <c r="AD3997">
        <v>73359352</v>
      </c>
      <c r="AE3997">
        <v>76462400</v>
      </c>
      <c r="AF3997">
        <v>151920784</v>
      </c>
      <c r="AG3997">
        <v>54825032</v>
      </c>
      <c r="AH3997">
        <v>11147687</v>
      </c>
      <c r="AI3997">
        <v>2553662</v>
      </c>
      <c r="AJ3997">
        <v>13701349</v>
      </c>
      <c r="AK3997">
        <v>12436365</v>
      </c>
      <c r="AL3997">
        <v>9947253</v>
      </c>
      <c r="AM3997">
        <v>142869440</v>
      </c>
      <c r="AN3997">
        <v>54627628</v>
      </c>
      <c r="AO3997">
        <v>18528838</v>
      </c>
      <c r="AP3997">
        <v>22676550</v>
      </c>
      <c r="AQ3997">
        <v>23635308</v>
      </c>
      <c r="AR3997">
        <v>151920784</v>
      </c>
      <c r="AS3997">
        <v>142869440</v>
      </c>
      <c r="AT3997">
        <v>442</v>
      </c>
      <c r="AU3997">
        <v>0.375</v>
      </c>
      <c r="AW3997">
        <v>0.41249200000000003</v>
      </c>
      <c r="AX3997">
        <v>0.60176099999999999</v>
      </c>
      <c r="AY3997">
        <v>0.20897099999999999</v>
      </c>
      <c r="AZ3997">
        <v>37350</v>
      </c>
    </row>
    <row r="3998" spans="1:52">
      <c r="A3998">
        <v>2010</v>
      </c>
      <c r="B3998">
        <v>228529</v>
      </c>
      <c r="C3998" t="s">
        <v>388</v>
      </c>
      <c r="D3998" t="s">
        <v>372</v>
      </c>
      <c r="E3998">
        <f t="shared" si="62"/>
        <v>1</v>
      </c>
      <c r="F3998">
        <f>IF(ISNA(VLOOKUP(B3998,criteria!$U$2:$U$174,1,0)),0,1)</f>
        <v>1</v>
      </c>
      <c r="G3998">
        <v>0.5570336824228701</v>
      </c>
      <c r="H3998">
        <v>0.62601626016260159</v>
      </c>
      <c r="I3998">
        <v>3533</v>
      </c>
      <c r="J3998">
        <v>1968</v>
      </c>
      <c r="K3998">
        <v>1207</v>
      </c>
      <c r="L3998">
        <v>25</v>
      </c>
      <c r="M3998">
        <v>1232</v>
      </c>
      <c r="N3998" t="s">
        <v>389</v>
      </c>
      <c r="O3998" t="s">
        <v>275</v>
      </c>
      <c r="P3998" t="s">
        <v>50</v>
      </c>
      <c r="Q3998" t="s">
        <v>51</v>
      </c>
      <c r="R3998">
        <v>-98.213300000000004</v>
      </c>
      <c r="S3998">
        <v>32.215000000000003</v>
      </c>
      <c r="V3998">
        <v>61613872</v>
      </c>
      <c r="W3998">
        <v>47568592</v>
      </c>
      <c r="Y3998">
        <v>360445</v>
      </c>
      <c r="Z3998">
        <v>28664670</v>
      </c>
      <c r="AA3998">
        <v>57086472</v>
      </c>
      <c r="AB3998">
        <v>1297965</v>
      </c>
      <c r="AC3998">
        <v>62377240</v>
      </c>
      <c r="AD3998">
        <v>79932656</v>
      </c>
      <c r="AE3998">
        <v>79764872</v>
      </c>
      <c r="AF3998">
        <v>221251440</v>
      </c>
      <c r="AG3998">
        <v>55900744</v>
      </c>
      <c r="AH3998">
        <v>10625252</v>
      </c>
      <c r="AI3998">
        <v>3284888</v>
      </c>
      <c r="AJ3998">
        <v>13910140</v>
      </c>
      <c r="AK3998">
        <v>12632646</v>
      </c>
      <c r="AL3998">
        <v>9470613</v>
      </c>
      <c r="AM3998">
        <v>160323264</v>
      </c>
      <c r="AN3998">
        <v>56961280</v>
      </c>
      <c r="AO3998">
        <v>14016907</v>
      </c>
      <c r="AP3998">
        <v>23635308</v>
      </c>
      <c r="AQ3998">
        <v>26409330</v>
      </c>
      <c r="AR3998">
        <v>221251440</v>
      </c>
      <c r="AS3998">
        <v>160323264</v>
      </c>
      <c r="AT3998">
        <v>466</v>
      </c>
      <c r="AU3998">
        <v>0.39200000000000002</v>
      </c>
      <c r="AW3998">
        <v>0.42942200000000003</v>
      </c>
      <c r="AX3998">
        <v>0.61916599999999999</v>
      </c>
      <c r="AY3998">
        <v>0.21701599999999999</v>
      </c>
      <c r="AZ3998">
        <v>35930</v>
      </c>
    </row>
    <row r="3999" spans="1:52">
      <c r="A3999">
        <v>2011</v>
      </c>
      <c r="B3999">
        <v>228529</v>
      </c>
      <c r="C3999" t="s">
        <v>388</v>
      </c>
      <c r="D3999" t="s">
        <v>372</v>
      </c>
      <c r="E3999">
        <f t="shared" si="62"/>
        <v>1</v>
      </c>
      <c r="F3999">
        <f>IF(ISNA(VLOOKUP(B3999,criteria!$U$2:$U$174,1,0)),0,1)</f>
        <v>1</v>
      </c>
      <c r="G3999">
        <v>0.62819893771125057</v>
      </c>
      <c r="H3999">
        <v>0.52344350499615677</v>
      </c>
      <c r="I3999">
        <v>4142</v>
      </c>
      <c r="J3999">
        <v>2602</v>
      </c>
      <c r="K3999">
        <v>1341</v>
      </c>
      <c r="L3999">
        <v>21</v>
      </c>
      <c r="M3999">
        <v>1362</v>
      </c>
      <c r="N3999" t="s">
        <v>389</v>
      </c>
      <c r="O3999" t="s">
        <v>275</v>
      </c>
      <c r="P3999" t="s">
        <v>50</v>
      </c>
      <c r="Q3999" t="s">
        <v>51</v>
      </c>
      <c r="R3999">
        <v>-98.220100000000002</v>
      </c>
      <c r="S3999">
        <v>32.215699999999998</v>
      </c>
      <c r="T3999">
        <v>0.113</v>
      </c>
      <c r="U3999">
        <v>2193</v>
      </c>
      <c r="V3999">
        <v>69585896</v>
      </c>
      <c r="W3999">
        <v>54830384</v>
      </c>
      <c r="Y3999">
        <v>425244</v>
      </c>
      <c r="Z3999">
        <v>30459984</v>
      </c>
      <c r="AA3999">
        <v>57022336</v>
      </c>
      <c r="AB3999">
        <v>7579934</v>
      </c>
      <c r="AC3999">
        <v>54333728</v>
      </c>
      <c r="AD3999">
        <v>94598448</v>
      </c>
      <c r="AE3999">
        <v>81860488</v>
      </c>
      <c r="AF3999">
        <v>231439360</v>
      </c>
      <c r="AG3999">
        <v>59717392</v>
      </c>
      <c r="AH3999">
        <v>9713428</v>
      </c>
      <c r="AI3999">
        <v>4158173</v>
      </c>
      <c r="AJ3999">
        <v>13871601</v>
      </c>
      <c r="AK3999">
        <v>13703476</v>
      </c>
      <c r="AL3999">
        <v>10021396</v>
      </c>
      <c r="AM3999">
        <v>174405536</v>
      </c>
      <c r="AN3999">
        <v>60599360</v>
      </c>
      <c r="AO3999">
        <v>14079053</v>
      </c>
      <c r="AP3999">
        <v>26409330</v>
      </c>
      <c r="AQ3999">
        <v>26986562</v>
      </c>
      <c r="AR3999">
        <v>231439360</v>
      </c>
      <c r="AS3999">
        <v>174405536</v>
      </c>
      <c r="AT3999">
        <v>489</v>
      </c>
      <c r="AU3999">
        <v>0.38900000000000001</v>
      </c>
      <c r="AW3999">
        <v>0.43829600000000002</v>
      </c>
      <c r="AX3999">
        <v>0.63809199999999999</v>
      </c>
      <c r="AY3999">
        <v>0.21388599999999999</v>
      </c>
      <c r="AZ3999">
        <v>35508</v>
      </c>
    </row>
    <row r="4000" spans="1:52">
      <c r="A4000">
        <v>2012</v>
      </c>
      <c r="B4000">
        <v>228529</v>
      </c>
      <c r="C4000" t="s">
        <v>388</v>
      </c>
      <c r="D4000" t="s">
        <v>372</v>
      </c>
      <c r="E4000">
        <f t="shared" si="62"/>
        <v>1</v>
      </c>
      <c r="F4000">
        <f>IF(ISNA(VLOOKUP(B4000,criteria!$U$2:$U$174,1,0)),0,1)</f>
        <v>1</v>
      </c>
      <c r="G4000">
        <v>0.62053838484546364</v>
      </c>
      <c r="H4000">
        <v>0.49100257069408743</v>
      </c>
      <c r="I4000">
        <v>5015</v>
      </c>
      <c r="J4000">
        <v>3112</v>
      </c>
      <c r="K4000">
        <v>1473</v>
      </c>
      <c r="L4000">
        <v>55</v>
      </c>
      <c r="M4000">
        <v>1528</v>
      </c>
      <c r="N4000" t="s">
        <v>389</v>
      </c>
      <c r="O4000" t="s">
        <v>275</v>
      </c>
      <c r="P4000" t="s">
        <v>50</v>
      </c>
      <c r="Q4000" t="s">
        <v>51</v>
      </c>
      <c r="R4000">
        <v>-98.220100000000002</v>
      </c>
      <c r="S4000">
        <v>32.215699999999998</v>
      </c>
      <c r="T4000">
        <v>0.11799999999999999</v>
      </c>
      <c r="U4000">
        <v>2133</v>
      </c>
      <c r="V4000">
        <v>66001924</v>
      </c>
      <c r="W4000">
        <v>51789664</v>
      </c>
      <c r="Y4000">
        <v>1766509</v>
      </c>
      <c r="Z4000">
        <v>24399728</v>
      </c>
      <c r="AA4000">
        <v>44748504</v>
      </c>
      <c r="AB4000">
        <v>996494</v>
      </c>
      <c r="AC4000">
        <v>15823250</v>
      </c>
      <c r="AD4000">
        <v>91533880</v>
      </c>
      <c r="AE4000">
        <v>60193184</v>
      </c>
      <c r="AF4000">
        <v>172914768</v>
      </c>
      <c r="AG4000">
        <v>53866540</v>
      </c>
      <c r="AH4000">
        <v>9059320</v>
      </c>
      <c r="AI4000">
        <v>4416652</v>
      </c>
      <c r="AJ4000">
        <v>13475972</v>
      </c>
      <c r="AK4000">
        <v>9837875</v>
      </c>
      <c r="AL4000">
        <v>7672208</v>
      </c>
      <c r="AM4000">
        <v>143714272</v>
      </c>
      <c r="AN4000">
        <v>53409520</v>
      </c>
      <c r="AO4000">
        <v>12477236</v>
      </c>
      <c r="AP4000">
        <v>26194028</v>
      </c>
      <c r="AQ4000">
        <v>33781680</v>
      </c>
      <c r="AR4000">
        <v>172914768</v>
      </c>
      <c r="AS4000">
        <v>143714272</v>
      </c>
      <c r="AT4000">
        <v>516</v>
      </c>
      <c r="AU4000">
        <v>0.434</v>
      </c>
      <c r="AW4000">
        <v>0.43948399999999999</v>
      </c>
      <c r="AX4000">
        <v>0.63863599999999998</v>
      </c>
      <c r="AY4000">
        <v>0.20591000000000001</v>
      </c>
      <c r="AZ4000">
        <v>35456</v>
      </c>
    </row>
    <row r="4001" spans="1:52">
      <c r="A4001">
        <v>2013</v>
      </c>
      <c r="B4001">
        <v>228529</v>
      </c>
      <c r="C4001" t="s">
        <v>388</v>
      </c>
      <c r="D4001" t="s">
        <v>372</v>
      </c>
      <c r="E4001">
        <f t="shared" si="62"/>
        <v>1</v>
      </c>
      <c r="F4001">
        <f>IF(ISNA(VLOOKUP(B4001,criteria!$U$2:$U$174,1,0)),0,1)</f>
        <v>1</v>
      </c>
      <c r="G4001">
        <v>0.5682146874497831</v>
      </c>
      <c r="H4001">
        <v>0.45729638009049772</v>
      </c>
      <c r="I4001">
        <v>6223</v>
      </c>
      <c r="J4001">
        <v>3536</v>
      </c>
      <c r="K4001">
        <v>1546</v>
      </c>
      <c r="L4001">
        <v>71</v>
      </c>
      <c r="M4001">
        <v>1617</v>
      </c>
      <c r="N4001" t="s">
        <v>389</v>
      </c>
      <c r="O4001" t="s">
        <v>275</v>
      </c>
      <c r="P4001" t="s">
        <v>50</v>
      </c>
      <c r="Q4001" t="s">
        <v>51</v>
      </c>
      <c r="R4001">
        <v>-98.220100000000002</v>
      </c>
      <c r="S4001">
        <v>32.215699999999998</v>
      </c>
      <c r="T4001">
        <v>9.0999999999999998E-2</v>
      </c>
      <c r="U4001">
        <v>2454</v>
      </c>
      <c r="V4001">
        <v>74108720</v>
      </c>
      <c r="W4001">
        <v>57999720</v>
      </c>
      <c r="Y4001">
        <v>415900</v>
      </c>
      <c r="Z4001">
        <v>23332062</v>
      </c>
      <c r="AA4001">
        <v>50275572</v>
      </c>
      <c r="AB4001">
        <v>1057548</v>
      </c>
      <c r="AC4001">
        <v>27724322</v>
      </c>
      <c r="AD4001">
        <v>97815208</v>
      </c>
      <c r="AE4001">
        <v>76847200</v>
      </c>
      <c r="AF4001">
        <v>193804080</v>
      </c>
      <c r="AG4001">
        <v>65961920</v>
      </c>
      <c r="AH4001">
        <v>10838113</v>
      </c>
      <c r="AI4001">
        <v>3194978</v>
      </c>
      <c r="AJ4001">
        <v>14033091</v>
      </c>
      <c r="AK4001">
        <v>12353748</v>
      </c>
      <c r="AL4001">
        <v>9346017</v>
      </c>
      <c r="AM4001">
        <v>169742624</v>
      </c>
      <c r="AN4001">
        <v>59226800</v>
      </c>
      <c r="AO4001">
        <v>16198598</v>
      </c>
      <c r="AP4001">
        <v>33781680</v>
      </c>
      <c r="AQ4001">
        <v>40394800</v>
      </c>
      <c r="AR4001">
        <v>193804080</v>
      </c>
      <c r="AS4001">
        <v>169742624</v>
      </c>
      <c r="AT4001">
        <v>569</v>
      </c>
      <c r="AU4001">
        <v>0.44700000000000001</v>
      </c>
      <c r="AW4001">
        <v>0.43289800000000001</v>
      </c>
      <c r="AX4001">
        <v>0.64147900000000002</v>
      </c>
      <c r="AY4001">
        <v>0.19789200000000001</v>
      </c>
      <c r="AZ4001">
        <v>36080</v>
      </c>
    </row>
    <row r="4002" spans="1:52">
      <c r="A4002">
        <v>2014</v>
      </c>
      <c r="B4002">
        <v>228529</v>
      </c>
      <c r="C4002" t="s">
        <v>388</v>
      </c>
      <c r="D4002" t="s">
        <v>372</v>
      </c>
      <c r="E4002">
        <f t="shared" si="62"/>
        <v>1</v>
      </c>
      <c r="F4002">
        <f>IF(ISNA(VLOOKUP(B4002,criteria!$U$2:$U$174,1,0)),0,1)</f>
        <v>1</v>
      </c>
      <c r="G4002">
        <v>0.52538838494421858</v>
      </c>
      <c r="H4002">
        <v>0.41099424488985908</v>
      </c>
      <c r="I4002">
        <v>9591</v>
      </c>
      <c r="J4002">
        <v>5039</v>
      </c>
      <c r="K4002">
        <v>1964</v>
      </c>
      <c r="L4002">
        <v>107</v>
      </c>
      <c r="M4002">
        <v>2071</v>
      </c>
      <c r="N4002" t="s">
        <v>389</v>
      </c>
      <c r="O4002" t="s">
        <v>275</v>
      </c>
      <c r="P4002" t="s">
        <v>50</v>
      </c>
      <c r="Q4002" t="s">
        <v>51</v>
      </c>
      <c r="R4002">
        <v>-98.220100000000002</v>
      </c>
      <c r="S4002">
        <v>32.215699999999998</v>
      </c>
      <c r="T4002">
        <v>7.5999999999999998E-2</v>
      </c>
      <c r="U4002">
        <v>2665</v>
      </c>
      <c r="V4002">
        <v>83022000</v>
      </c>
      <c r="W4002">
        <v>65177768</v>
      </c>
      <c r="Y4002">
        <v>556413</v>
      </c>
      <c r="Z4002">
        <v>27060400</v>
      </c>
      <c r="AA4002">
        <v>50685840</v>
      </c>
      <c r="AB4002">
        <v>1442789</v>
      </c>
      <c r="AC4002">
        <v>13418344</v>
      </c>
      <c r="AD4002">
        <v>106838712</v>
      </c>
      <c r="AE4002">
        <v>69557472</v>
      </c>
      <c r="AF4002">
        <v>190915648</v>
      </c>
      <c r="AG4002">
        <v>72167568</v>
      </c>
      <c r="AH4002">
        <v>10436997</v>
      </c>
      <c r="AI4002">
        <v>2540838</v>
      </c>
      <c r="AJ4002">
        <v>12977835</v>
      </c>
      <c r="AK4002">
        <v>13427128</v>
      </c>
      <c r="AL4002">
        <v>10084564</v>
      </c>
      <c r="AM4002">
        <v>189215968</v>
      </c>
      <c r="AN4002">
        <v>64510964</v>
      </c>
      <c r="AO4002">
        <v>17651846</v>
      </c>
      <c r="AP4002">
        <v>40394800</v>
      </c>
      <c r="AQ4002">
        <v>40700064</v>
      </c>
      <c r="AR4002">
        <v>190915648</v>
      </c>
      <c r="AS4002">
        <v>189215968</v>
      </c>
      <c r="AT4002">
        <v>531</v>
      </c>
      <c r="AU4002">
        <v>0.44</v>
      </c>
      <c r="AW4002">
        <v>0.378465</v>
      </c>
      <c r="AX4002">
        <v>0.64251800000000003</v>
      </c>
      <c r="AY4002">
        <v>0.163884</v>
      </c>
      <c r="AZ4002">
        <v>39008</v>
      </c>
    </row>
    <row r="4003" spans="1:52">
      <c r="A4003">
        <v>2015</v>
      </c>
      <c r="B4003">
        <v>228529</v>
      </c>
      <c r="C4003" t="s">
        <v>388</v>
      </c>
      <c r="D4003" t="s">
        <v>372</v>
      </c>
      <c r="E4003">
        <f t="shared" si="62"/>
        <v>1</v>
      </c>
      <c r="F4003">
        <f>IF(ISNA(VLOOKUP(B4003,criteria!$U$2:$U$174,1,0)),0,1)</f>
        <v>1</v>
      </c>
      <c r="G4003">
        <v>0.49666666666666665</v>
      </c>
      <c r="H4003">
        <v>0.42455076856462437</v>
      </c>
      <c r="I4003">
        <v>9300</v>
      </c>
      <c r="J4003">
        <v>4619</v>
      </c>
      <c r="K4003">
        <v>1788</v>
      </c>
      <c r="L4003">
        <v>173</v>
      </c>
      <c r="M4003">
        <v>1961</v>
      </c>
      <c r="N4003" t="s">
        <v>389</v>
      </c>
      <c r="O4003" t="s">
        <v>275</v>
      </c>
      <c r="P4003" t="s">
        <v>50</v>
      </c>
      <c r="Q4003" t="s">
        <v>51</v>
      </c>
      <c r="R4003">
        <v>-98.220100000000002</v>
      </c>
      <c r="S4003">
        <v>32.215699999999998</v>
      </c>
      <c r="T4003">
        <v>8.6999999999999994E-2</v>
      </c>
      <c r="U4003">
        <v>3148</v>
      </c>
      <c r="V4003">
        <v>89989840</v>
      </c>
      <c r="W4003">
        <v>72525904</v>
      </c>
      <c r="Y4003">
        <v>1128129</v>
      </c>
      <c r="Z4003">
        <v>24629868</v>
      </c>
      <c r="AA4003">
        <v>56031220</v>
      </c>
      <c r="AB4003">
        <v>1502655</v>
      </c>
      <c r="AC4003">
        <v>8298219</v>
      </c>
      <c r="AD4003">
        <v>114957112</v>
      </c>
      <c r="AE4003">
        <v>72900536</v>
      </c>
      <c r="AF4003">
        <v>195641248</v>
      </c>
      <c r="AG4003">
        <v>75595184</v>
      </c>
      <c r="AH4003">
        <v>10114435</v>
      </c>
      <c r="AI4003">
        <v>2717853</v>
      </c>
      <c r="AJ4003">
        <v>12832288</v>
      </c>
      <c r="AK4003">
        <v>14708078</v>
      </c>
      <c r="AL4003">
        <v>12468937</v>
      </c>
      <c r="AM4003">
        <v>197429200</v>
      </c>
      <c r="AN4003">
        <v>70836776</v>
      </c>
      <c r="AO4003">
        <v>20354686</v>
      </c>
      <c r="AP4003">
        <v>40700064</v>
      </c>
      <c r="AQ4003">
        <v>41977828</v>
      </c>
      <c r="AR4003">
        <v>195641248</v>
      </c>
      <c r="AS4003">
        <v>197429200</v>
      </c>
      <c r="AT4003">
        <v>617</v>
      </c>
      <c r="AU4003">
        <v>0.43</v>
      </c>
      <c r="AW4003">
        <v>0.31979099999999999</v>
      </c>
      <c r="AX4003">
        <v>0.64699899999999999</v>
      </c>
      <c r="AY4003">
        <v>0.12323000000000001</v>
      </c>
      <c r="AZ4003">
        <v>41188</v>
      </c>
    </row>
    <row r="4004" spans="1:52">
      <c r="A4004">
        <v>2016</v>
      </c>
      <c r="B4004">
        <v>228529</v>
      </c>
      <c r="C4004" t="s">
        <v>388</v>
      </c>
      <c r="D4004" t="s">
        <v>372</v>
      </c>
      <c r="E4004">
        <f t="shared" si="62"/>
        <v>1</v>
      </c>
      <c r="F4004">
        <f>IF(ISNA(VLOOKUP(B4004,criteria!$U$2:$U$174,1,0)),0,1)</f>
        <v>1</v>
      </c>
      <c r="G4004">
        <v>0.50391317958885529</v>
      </c>
      <c r="H4004">
        <v>0.44895423483122798</v>
      </c>
      <c r="I4004">
        <v>9583</v>
      </c>
      <c r="J4004">
        <v>4829</v>
      </c>
      <c r="K4004">
        <v>2043</v>
      </c>
      <c r="L4004">
        <v>125</v>
      </c>
      <c r="M4004">
        <v>2168</v>
      </c>
      <c r="N4004" t="s">
        <v>389</v>
      </c>
      <c r="O4004" t="s">
        <v>275</v>
      </c>
      <c r="P4004" t="s">
        <v>50</v>
      </c>
      <c r="Q4004" t="s">
        <v>51</v>
      </c>
      <c r="R4004">
        <v>-98.2149</v>
      </c>
      <c r="S4004">
        <v>32.215000000000003</v>
      </c>
      <c r="T4004">
        <v>6.6000000000000003E-2</v>
      </c>
      <c r="U4004">
        <v>3304</v>
      </c>
      <c r="V4004">
        <v>97727280</v>
      </c>
      <c r="W4004">
        <v>68467320</v>
      </c>
      <c r="Y4004">
        <v>595671</v>
      </c>
      <c r="Z4004">
        <v>27694434</v>
      </c>
      <c r="AA4004">
        <v>56826380</v>
      </c>
      <c r="AB4004">
        <v>3652323</v>
      </c>
      <c r="AC4004">
        <v>27819042</v>
      </c>
      <c r="AD4004">
        <v>111464656</v>
      </c>
      <c r="AE4004">
        <v>86170864</v>
      </c>
      <c r="AF4004">
        <v>224060288</v>
      </c>
      <c r="AG4004">
        <v>79225880</v>
      </c>
      <c r="AH4004">
        <v>11224667</v>
      </c>
      <c r="AI4004">
        <v>2761974</v>
      </c>
      <c r="AJ4004">
        <v>13986641</v>
      </c>
      <c r="AK4004">
        <v>16230657</v>
      </c>
      <c r="AL4004">
        <v>14165940</v>
      </c>
      <c r="AM4004">
        <v>207815712</v>
      </c>
      <c r="AN4004">
        <v>75301448</v>
      </c>
      <c r="AO4004">
        <v>22306948</v>
      </c>
      <c r="AP4004">
        <v>41977828</v>
      </c>
      <c r="AQ4004">
        <v>42750656</v>
      </c>
      <c r="AR4004">
        <v>224060288</v>
      </c>
      <c r="AS4004">
        <v>207815712</v>
      </c>
      <c r="AT4004">
        <v>704</v>
      </c>
      <c r="AU4004">
        <v>0.46300000000000002</v>
      </c>
      <c r="AW4004">
        <v>0.322685</v>
      </c>
      <c r="AX4004">
        <v>0.64638899999999999</v>
      </c>
      <c r="AY4004">
        <v>0.121325</v>
      </c>
      <c r="AZ4004">
        <v>40809</v>
      </c>
    </row>
    <row r="4005" spans="1:52">
      <c r="A4005">
        <v>2017</v>
      </c>
      <c r="B4005">
        <v>228529</v>
      </c>
      <c r="C4005" t="s">
        <v>388</v>
      </c>
      <c r="D4005" t="s">
        <v>372</v>
      </c>
      <c r="E4005">
        <f t="shared" si="62"/>
        <v>1</v>
      </c>
      <c r="F4005">
        <f>IF(ISNA(VLOOKUP(B4005,criteria!$U$2:$U$174,1,0)),0,1)</f>
        <v>1</v>
      </c>
      <c r="G4005">
        <v>0.50379177979589929</v>
      </c>
      <c r="H4005">
        <v>0.35290838134175806</v>
      </c>
      <c r="I4005">
        <v>10681</v>
      </c>
      <c r="J4005">
        <v>5381</v>
      </c>
      <c r="K4005">
        <v>1743</v>
      </c>
      <c r="L4005">
        <v>156</v>
      </c>
      <c r="M4005">
        <v>1899</v>
      </c>
      <c r="N4005" t="s">
        <v>389</v>
      </c>
      <c r="O4005" t="s">
        <v>275</v>
      </c>
      <c r="P4005" t="s">
        <v>50</v>
      </c>
      <c r="Q4005" t="s">
        <v>51</v>
      </c>
      <c r="R4005">
        <v>-98.2149</v>
      </c>
      <c r="S4005">
        <v>32.215000000000003</v>
      </c>
      <c r="T4005">
        <v>8.4000000000000005E-2</v>
      </c>
      <c r="U4005">
        <v>3531</v>
      </c>
      <c r="V4005">
        <v>100298800</v>
      </c>
      <c r="W4005">
        <v>73216032</v>
      </c>
      <c r="Y4005">
        <v>837829</v>
      </c>
      <c r="Z4005">
        <v>28481856</v>
      </c>
      <c r="AA4005">
        <v>65499724</v>
      </c>
      <c r="AB4005">
        <v>1883358</v>
      </c>
      <c r="AC4005">
        <v>25558980</v>
      </c>
      <c r="AD4005">
        <v>116384808</v>
      </c>
      <c r="AE4005">
        <v>91487552</v>
      </c>
      <c r="AF4005">
        <v>230041824</v>
      </c>
      <c r="AG4005">
        <v>76226584</v>
      </c>
      <c r="AH4005">
        <v>12621436</v>
      </c>
      <c r="AI4005">
        <v>2790777</v>
      </c>
      <c r="AJ4005">
        <v>15412213</v>
      </c>
      <c r="AK4005">
        <v>16636656</v>
      </c>
      <c r="AL4005">
        <v>14404240</v>
      </c>
      <c r="AM4005">
        <v>215134112</v>
      </c>
      <c r="AN4005">
        <v>76401832</v>
      </c>
      <c r="AO4005">
        <v>22946120</v>
      </c>
      <c r="AP4005">
        <v>42750656</v>
      </c>
      <c r="AQ4005">
        <v>43748028</v>
      </c>
      <c r="AR4005">
        <v>230041824</v>
      </c>
      <c r="AS4005">
        <v>215134112</v>
      </c>
    </row>
    <row r="4006" spans="1:52">
      <c r="A4006">
        <v>1990</v>
      </c>
      <c r="B4006">
        <v>228723</v>
      </c>
      <c r="C4006" t="s">
        <v>442</v>
      </c>
      <c r="D4006" t="s">
        <v>372</v>
      </c>
      <c r="E4006">
        <f t="shared" si="62"/>
        <v>0</v>
      </c>
      <c r="F4006">
        <f>IF(ISNA(VLOOKUP(B4006,criteria!$U$2:$U$174,1,0)),0,1)</f>
        <v>1</v>
      </c>
      <c r="G4006" t="s">
        <v>636</v>
      </c>
      <c r="H4006" t="s">
        <v>636</v>
      </c>
      <c r="N4006">
        <v>77843</v>
      </c>
      <c r="O4006" t="s">
        <v>275</v>
      </c>
      <c r="V4006">
        <v>97418816</v>
      </c>
      <c r="Y4006">
        <v>565412</v>
      </c>
      <c r="Z4006">
        <v>78179000</v>
      </c>
      <c r="AA4006">
        <v>342022880</v>
      </c>
      <c r="AB4006">
        <v>61821856</v>
      </c>
      <c r="AC4006">
        <v>30971118</v>
      </c>
      <c r="AF4006">
        <v>696564416</v>
      </c>
      <c r="AG4006">
        <v>188939040</v>
      </c>
      <c r="AH4006">
        <v>159548752</v>
      </c>
      <c r="AI4006">
        <v>68374456</v>
      </c>
      <c r="AJ4006">
        <v>227923200</v>
      </c>
      <c r="AK4006">
        <v>19150918</v>
      </c>
      <c r="AL4006">
        <v>6814971</v>
      </c>
      <c r="AM4006">
        <v>741236544</v>
      </c>
      <c r="AN4006">
        <v>337845696</v>
      </c>
      <c r="AO4006">
        <v>69969680</v>
      </c>
    </row>
    <row r="4007" spans="1:52">
      <c r="A4007">
        <v>1991</v>
      </c>
      <c r="B4007">
        <v>228723</v>
      </c>
      <c r="C4007" t="s">
        <v>429</v>
      </c>
      <c r="D4007" t="s">
        <v>372</v>
      </c>
      <c r="E4007">
        <f t="shared" si="62"/>
        <v>0</v>
      </c>
      <c r="F4007">
        <f>IF(ISNA(VLOOKUP(B4007,criteria!$U$2:$U$174,1,0)),0,1)</f>
        <v>1</v>
      </c>
      <c r="G4007" t="s">
        <v>636</v>
      </c>
      <c r="H4007" t="s">
        <v>636</v>
      </c>
      <c r="N4007">
        <v>77843</v>
      </c>
      <c r="O4007" t="s">
        <v>275</v>
      </c>
      <c r="V4007">
        <v>108010552</v>
      </c>
      <c r="Y4007">
        <v>626907</v>
      </c>
      <c r="Z4007">
        <v>100024648</v>
      </c>
      <c r="AA4007">
        <v>376713952</v>
      </c>
      <c r="AB4007">
        <v>60632920</v>
      </c>
      <c r="AC4007">
        <v>31206984</v>
      </c>
      <c r="AF4007">
        <v>750191488</v>
      </c>
      <c r="AG4007">
        <v>232802528</v>
      </c>
      <c r="AH4007">
        <v>182236400</v>
      </c>
      <c r="AI4007">
        <v>68368648</v>
      </c>
      <c r="AJ4007">
        <v>250605056</v>
      </c>
      <c r="AK4007">
        <v>26839592</v>
      </c>
      <c r="AL4007">
        <v>9259220</v>
      </c>
      <c r="AM4007">
        <v>763395584</v>
      </c>
      <c r="AN4007">
        <v>347531168</v>
      </c>
      <c r="AO4007">
        <v>74918544</v>
      </c>
    </row>
    <row r="4008" spans="1:52">
      <c r="A4008">
        <v>1992</v>
      </c>
      <c r="B4008">
        <v>228723</v>
      </c>
      <c r="C4008" t="s">
        <v>429</v>
      </c>
      <c r="D4008" t="s">
        <v>372</v>
      </c>
      <c r="E4008">
        <f t="shared" si="62"/>
        <v>0</v>
      </c>
      <c r="F4008">
        <f>IF(ISNA(VLOOKUP(B4008,criteria!$U$2:$U$174,1,0)),0,1)</f>
        <v>1</v>
      </c>
      <c r="G4008" t="s">
        <v>636</v>
      </c>
      <c r="H4008" t="s">
        <v>636</v>
      </c>
      <c r="N4008">
        <v>77843</v>
      </c>
      <c r="O4008" t="s">
        <v>275</v>
      </c>
      <c r="V4008">
        <v>122556224</v>
      </c>
      <c r="Y4008">
        <v>288849</v>
      </c>
      <c r="Z4008">
        <v>100420304</v>
      </c>
      <c r="AA4008">
        <v>371930496</v>
      </c>
      <c r="AB4008">
        <v>66523288</v>
      </c>
      <c r="AC4008">
        <v>31376112</v>
      </c>
      <c r="AF4008">
        <v>769317504</v>
      </c>
      <c r="AG4008">
        <v>243941280</v>
      </c>
      <c r="AH4008">
        <v>187717232</v>
      </c>
      <c r="AI4008">
        <v>80231992</v>
      </c>
      <c r="AJ4008">
        <v>267949216</v>
      </c>
      <c r="AK4008">
        <v>26056570</v>
      </c>
      <c r="AL4008">
        <v>10003080</v>
      </c>
      <c r="AM4008">
        <v>801734912</v>
      </c>
      <c r="AN4008">
        <v>379857600</v>
      </c>
      <c r="AO4008">
        <v>48483540</v>
      </c>
    </row>
    <row r="4009" spans="1:52">
      <c r="A4009">
        <v>1993</v>
      </c>
      <c r="B4009">
        <v>228723</v>
      </c>
      <c r="C4009" t="s">
        <v>429</v>
      </c>
      <c r="D4009" t="s">
        <v>372</v>
      </c>
      <c r="E4009">
        <f t="shared" si="62"/>
        <v>0</v>
      </c>
      <c r="F4009">
        <f>IF(ISNA(VLOOKUP(B4009,criteria!$U$2:$U$174,1,0)),0,1)</f>
        <v>1</v>
      </c>
      <c r="G4009" t="s">
        <v>636</v>
      </c>
      <c r="H4009" t="s">
        <v>636</v>
      </c>
      <c r="N4009">
        <v>77843</v>
      </c>
      <c r="O4009" t="s">
        <v>275</v>
      </c>
      <c r="V4009">
        <v>108902496</v>
      </c>
      <c r="Y4009">
        <v>458197</v>
      </c>
      <c r="Z4009">
        <v>106500824</v>
      </c>
      <c r="AA4009">
        <v>386414912</v>
      </c>
      <c r="AB4009">
        <v>76202808</v>
      </c>
      <c r="AC4009">
        <v>21285254</v>
      </c>
      <c r="AF4009">
        <v>812550848</v>
      </c>
      <c r="AG4009">
        <v>250706480</v>
      </c>
      <c r="AH4009">
        <v>192965904</v>
      </c>
      <c r="AI4009">
        <v>80327480</v>
      </c>
      <c r="AJ4009">
        <v>273293376</v>
      </c>
      <c r="AK4009">
        <v>26265924</v>
      </c>
      <c r="AL4009">
        <v>13697536</v>
      </c>
      <c r="AM4009">
        <v>836968384</v>
      </c>
      <c r="AN4009">
        <v>379689536</v>
      </c>
      <c r="AO4009">
        <v>60149352</v>
      </c>
    </row>
    <row r="4010" spans="1:52">
      <c r="A4010">
        <v>1994</v>
      </c>
      <c r="B4010">
        <v>228723</v>
      </c>
      <c r="C4010" t="s">
        <v>429</v>
      </c>
      <c r="D4010" t="s">
        <v>372</v>
      </c>
      <c r="E4010">
        <f t="shared" si="62"/>
        <v>0</v>
      </c>
      <c r="F4010">
        <f>IF(ISNA(VLOOKUP(B4010,criteria!$U$2:$U$174,1,0)),0,1)</f>
        <v>1</v>
      </c>
      <c r="G4010" t="s">
        <v>636</v>
      </c>
      <c r="H4010" t="s">
        <v>636</v>
      </c>
      <c r="N4010">
        <v>77843</v>
      </c>
      <c r="O4010" t="s">
        <v>275</v>
      </c>
      <c r="V4010">
        <v>119838192</v>
      </c>
      <c r="Y4010">
        <v>1066397</v>
      </c>
      <c r="Z4010">
        <v>115626208</v>
      </c>
      <c r="AA4010">
        <v>376239328</v>
      </c>
      <c r="AB4010">
        <v>67227672</v>
      </c>
      <c r="AC4010">
        <v>22291800</v>
      </c>
      <c r="AF4010">
        <v>811388032</v>
      </c>
      <c r="AG4010">
        <v>311037728</v>
      </c>
      <c r="AH4010">
        <v>202912480</v>
      </c>
      <c r="AI4010">
        <v>28710190</v>
      </c>
      <c r="AJ4010">
        <v>231622672</v>
      </c>
      <c r="AK4010">
        <v>29525398</v>
      </c>
      <c r="AL4010">
        <v>11285891</v>
      </c>
      <c r="AM4010">
        <v>871462976</v>
      </c>
      <c r="AN4010">
        <v>386537536</v>
      </c>
      <c r="AO4010">
        <v>75597088</v>
      </c>
    </row>
    <row r="4011" spans="1:52">
      <c r="A4011">
        <v>1995</v>
      </c>
      <c r="B4011">
        <v>228723</v>
      </c>
      <c r="C4011" t="s">
        <v>429</v>
      </c>
      <c r="D4011" t="s">
        <v>372</v>
      </c>
      <c r="E4011">
        <f t="shared" si="62"/>
        <v>0</v>
      </c>
      <c r="F4011">
        <f>IF(ISNA(VLOOKUP(B4011,criteria!$U$2:$U$174,1,0)),0,1)</f>
        <v>1</v>
      </c>
      <c r="G4011" t="s">
        <v>636</v>
      </c>
      <c r="H4011" t="s">
        <v>636</v>
      </c>
      <c r="N4011">
        <v>77843</v>
      </c>
      <c r="O4011" t="s">
        <v>275</v>
      </c>
      <c r="V4011">
        <v>150182608</v>
      </c>
      <c r="Y4011">
        <v>551601</v>
      </c>
      <c r="Z4011">
        <v>123639256</v>
      </c>
      <c r="AA4011">
        <v>391891072</v>
      </c>
      <c r="AB4011">
        <v>66201200</v>
      </c>
      <c r="AC4011">
        <v>21194068</v>
      </c>
      <c r="AF4011">
        <v>880419456</v>
      </c>
      <c r="AG4011">
        <v>317282176</v>
      </c>
      <c r="AH4011">
        <v>208413840</v>
      </c>
      <c r="AI4011">
        <v>35644768</v>
      </c>
      <c r="AJ4011">
        <v>244058608</v>
      </c>
      <c r="AK4011">
        <v>32628500</v>
      </c>
      <c r="AL4011">
        <v>13651073</v>
      </c>
      <c r="AM4011">
        <v>911347520</v>
      </c>
      <c r="AN4011">
        <v>408793440</v>
      </c>
      <c r="AO4011">
        <v>71524000</v>
      </c>
    </row>
    <row r="4012" spans="1:52">
      <c r="A4012">
        <v>1996</v>
      </c>
      <c r="B4012">
        <v>228723</v>
      </c>
      <c r="C4012" t="s">
        <v>429</v>
      </c>
      <c r="D4012" t="s">
        <v>372</v>
      </c>
      <c r="E4012">
        <f t="shared" si="62"/>
        <v>0</v>
      </c>
      <c r="F4012">
        <f>IF(ISNA(VLOOKUP(B4012,criteria!$U$2:$U$174,1,0)),0,1)</f>
        <v>1</v>
      </c>
      <c r="G4012" t="s">
        <v>636</v>
      </c>
      <c r="H4012" t="s">
        <v>636</v>
      </c>
      <c r="N4012">
        <v>77843</v>
      </c>
      <c r="O4012" t="s">
        <v>275</v>
      </c>
      <c r="V4012">
        <v>157261616</v>
      </c>
      <c r="Y4012">
        <v>24971634</v>
      </c>
      <c r="Z4012">
        <v>124937784</v>
      </c>
      <c r="AA4012">
        <v>400628864</v>
      </c>
      <c r="AB4012">
        <v>67161576</v>
      </c>
      <c r="AC4012">
        <v>25671250</v>
      </c>
      <c r="AF4012">
        <v>909280832</v>
      </c>
      <c r="AG4012">
        <v>320256736</v>
      </c>
      <c r="AH4012">
        <v>205936928</v>
      </c>
      <c r="AI4012">
        <v>36425592</v>
      </c>
      <c r="AJ4012">
        <v>242362528</v>
      </c>
      <c r="AK4012">
        <v>34807760</v>
      </c>
      <c r="AL4012">
        <v>13651578</v>
      </c>
      <c r="AM4012">
        <v>965338752</v>
      </c>
      <c r="AN4012">
        <v>419534816</v>
      </c>
      <c r="AO4012">
        <v>94168056</v>
      </c>
      <c r="AP4012">
        <v>177202432</v>
      </c>
      <c r="AQ4012">
        <v>215602800</v>
      </c>
      <c r="AT4012">
        <v>4147</v>
      </c>
      <c r="AU4012">
        <v>0.68700000000000006</v>
      </c>
    </row>
    <row r="4013" spans="1:52">
      <c r="A4013">
        <v>1997</v>
      </c>
      <c r="B4013">
        <v>228723</v>
      </c>
      <c r="C4013" t="s">
        <v>429</v>
      </c>
      <c r="D4013" t="s">
        <v>372</v>
      </c>
      <c r="E4013">
        <f t="shared" si="62"/>
        <v>0</v>
      </c>
      <c r="F4013">
        <f>IF(ISNA(VLOOKUP(B4013,criteria!$U$2:$U$174,1,0)),0,1)</f>
        <v>1</v>
      </c>
      <c r="G4013" t="s">
        <v>636</v>
      </c>
      <c r="H4013" t="s">
        <v>636</v>
      </c>
      <c r="N4013">
        <v>77843</v>
      </c>
      <c r="O4013" t="s">
        <v>275</v>
      </c>
      <c r="V4013">
        <v>191731600</v>
      </c>
      <c r="Y4013">
        <v>5202528</v>
      </c>
      <c r="Z4013">
        <v>125807016</v>
      </c>
      <c r="AA4013">
        <v>434924608</v>
      </c>
      <c r="AB4013">
        <v>73108608</v>
      </c>
      <c r="AC4013">
        <v>36407568</v>
      </c>
      <c r="AF4013">
        <v>988587264</v>
      </c>
      <c r="AG4013">
        <v>343850656</v>
      </c>
      <c r="AH4013">
        <v>225093424</v>
      </c>
      <c r="AI4013">
        <v>40063688</v>
      </c>
      <c r="AJ4013">
        <v>265157120</v>
      </c>
      <c r="AK4013">
        <v>42283032</v>
      </c>
      <c r="AL4013">
        <v>15795967</v>
      </c>
      <c r="AM4013">
        <v>1025992320</v>
      </c>
      <c r="AN4013">
        <v>445623616</v>
      </c>
      <c r="AO4013">
        <v>97406520</v>
      </c>
      <c r="AP4013">
        <v>215602800</v>
      </c>
      <c r="AQ4013">
        <v>219826352</v>
      </c>
      <c r="AT4013">
        <v>4222</v>
      </c>
      <c r="AU4013">
        <v>0.70699999999999996</v>
      </c>
      <c r="AW4013">
        <v>0.149232</v>
      </c>
      <c r="AX4013">
        <v>0.480493</v>
      </c>
      <c r="AY4013">
        <v>6.0716899999999997E-2</v>
      </c>
      <c r="AZ4013">
        <v>41461.5</v>
      </c>
    </row>
    <row r="4014" spans="1:52">
      <c r="A4014">
        <v>1998</v>
      </c>
      <c r="B4014">
        <v>228723</v>
      </c>
      <c r="C4014" t="s">
        <v>429</v>
      </c>
      <c r="D4014" t="s">
        <v>372</v>
      </c>
      <c r="E4014">
        <f t="shared" si="62"/>
        <v>0</v>
      </c>
      <c r="F4014">
        <f>IF(ISNA(VLOOKUP(B4014,criteria!$U$2:$U$174,1,0)),0,1)</f>
        <v>1</v>
      </c>
      <c r="G4014" t="s">
        <v>636</v>
      </c>
      <c r="H4014" t="s">
        <v>636</v>
      </c>
      <c r="N4014">
        <v>77843</v>
      </c>
      <c r="O4014" t="s">
        <v>275</v>
      </c>
      <c r="V4014">
        <v>189850320</v>
      </c>
      <c r="Y4014">
        <v>1114732</v>
      </c>
      <c r="Z4014">
        <v>146071840</v>
      </c>
      <c r="AA4014">
        <v>414266176</v>
      </c>
      <c r="AB4014">
        <v>85187096</v>
      </c>
      <c r="AC4014">
        <v>71675152</v>
      </c>
      <c r="AF4014">
        <v>1055041280</v>
      </c>
      <c r="AG4014">
        <v>360160544</v>
      </c>
      <c r="AH4014">
        <v>247256400</v>
      </c>
      <c r="AI4014">
        <v>39166864</v>
      </c>
      <c r="AJ4014">
        <v>286423264</v>
      </c>
      <c r="AK4014">
        <v>42545716</v>
      </c>
      <c r="AL4014">
        <v>22584672</v>
      </c>
      <c r="AM4014">
        <v>1084891904</v>
      </c>
      <c r="AN4014">
        <v>475394976</v>
      </c>
      <c r="AO4014">
        <v>115476600</v>
      </c>
      <c r="AP4014">
        <v>219826352</v>
      </c>
      <c r="AQ4014">
        <v>271379776</v>
      </c>
      <c r="AT4014">
        <v>4513</v>
      </c>
      <c r="AU4014">
        <v>0.71199999999999997</v>
      </c>
      <c r="AW4014">
        <v>0.14529600000000001</v>
      </c>
      <c r="AX4014">
        <v>0.48335499999999998</v>
      </c>
      <c r="AY4014">
        <v>5.3049800000000001E-2</v>
      </c>
      <c r="AZ4014">
        <v>43387.5</v>
      </c>
    </row>
    <row r="4015" spans="1:52">
      <c r="A4015">
        <v>1999</v>
      </c>
      <c r="B4015">
        <v>228723</v>
      </c>
      <c r="C4015" t="s">
        <v>429</v>
      </c>
      <c r="D4015" t="s">
        <v>372</v>
      </c>
      <c r="E4015">
        <f t="shared" si="62"/>
        <v>0</v>
      </c>
      <c r="F4015">
        <f>IF(ISNA(VLOOKUP(B4015,criteria!$U$2:$U$174,1,0)),0,1)</f>
        <v>1</v>
      </c>
      <c r="G4015" t="s">
        <v>636</v>
      </c>
      <c r="H4015" t="s">
        <v>636</v>
      </c>
      <c r="N4015">
        <v>77843</v>
      </c>
      <c r="O4015" t="s">
        <v>275</v>
      </c>
      <c r="V4015">
        <v>200151616</v>
      </c>
      <c r="Y4015">
        <v>1340073</v>
      </c>
      <c r="Z4015">
        <v>152881792</v>
      </c>
      <c r="AA4015">
        <v>449397120</v>
      </c>
      <c r="AB4015">
        <v>89334968</v>
      </c>
      <c r="AC4015">
        <v>94367800</v>
      </c>
      <c r="AF4015">
        <v>1144344960</v>
      </c>
      <c r="AG4015">
        <v>362205696</v>
      </c>
      <c r="AH4015">
        <v>308521056</v>
      </c>
      <c r="AI4015">
        <v>46832352</v>
      </c>
      <c r="AJ4015">
        <v>355353408</v>
      </c>
      <c r="AK4015">
        <v>47960968</v>
      </c>
      <c r="AL4015">
        <v>26410928</v>
      </c>
      <c r="AM4015">
        <v>1202553472</v>
      </c>
      <c r="AN4015">
        <v>491353568</v>
      </c>
      <c r="AO4015">
        <v>123473560</v>
      </c>
      <c r="AP4015">
        <v>261082384</v>
      </c>
      <c r="AQ4015">
        <v>314973952</v>
      </c>
      <c r="AT4015">
        <v>4137</v>
      </c>
      <c r="AU4015">
        <v>0.69</v>
      </c>
      <c r="AW4015">
        <v>0.137354</v>
      </c>
      <c r="AX4015">
        <v>0.49193199999999998</v>
      </c>
      <c r="AY4015">
        <v>4.8204900000000002E-2</v>
      </c>
      <c r="AZ4015">
        <v>46926</v>
      </c>
    </row>
    <row r="4016" spans="1:52">
      <c r="A4016">
        <v>2000</v>
      </c>
      <c r="B4016">
        <v>228723</v>
      </c>
      <c r="C4016" t="s">
        <v>429</v>
      </c>
      <c r="D4016" t="s">
        <v>372</v>
      </c>
      <c r="E4016">
        <f t="shared" si="62"/>
        <v>0</v>
      </c>
      <c r="F4016">
        <f>IF(ISNA(VLOOKUP(B4016,criteria!$U$2:$U$174,1,0)),0,1)</f>
        <v>1</v>
      </c>
      <c r="G4016" t="s">
        <v>636</v>
      </c>
      <c r="H4016" t="s">
        <v>636</v>
      </c>
      <c r="N4016">
        <v>77843</v>
      </c>
      <c r="O4016" t="s">
        <v>275</v>
      </c>
      <c r="V4016">
        <v>212135408</v>
      </c>
      <c r="Y4016">
        <v>1781122</v>
      </c>
      <c r="Z4016">
        <v>153812576</v>
      </c>
      <c r="AA4016">
        <v>445446688</v>
      </c>
      <c r="AB4016">
        <v>107976824</v>
      </c>
      <c r="AC4016">
        <v>26370442</v>
      </c>
      <c r="AF4016">
        <v>1118138880</v>
      </c>
      <c r="AG4016">
        <v>382113600</v>
      </c>
      <c r="AH4016">
        <v>259652608</v>
      </c>
      <c r="AI4016">
        <v>44642896</v>
      </c>
      <c r="AJ4016">
        <v>304295488</v>
      </c>
      <c r="AK4016">
        <v>53542216</v>
      </c>
      <c r="AL4016">
        <v>28939942</v>
      </c>
      <c r="AM4016">
        <v>1159092736</v>
      </c>
      <c r="AN4016">
        <v>512952352</v>
      </c>
      <c r="AO4016">
        <v>126938888</v>
      </c>
      <c r="AP4016">
        <v>314973952</v>
      </c>
      <c r="AQ4016">
        <v>283728768</v>
      </c>
      <c r="AT4016">
        <v>4434</v>
      </c>
      <c r="AU4016">
        <v>0.74099999999999999</v>
      </c>
      <c r="AW4016">
        <v>0.13277900000000001</v>
      </c>
      <c r="AX4016">
        <v>0.50334500000000004</v>
      </c>
      <c r="AY4016">
        <v>4.8753299999999999E-2</v>
      </c>
      <c r="AZ4016">
        <v>50622</v>
      </c>
    </row>
    <row r="4017" spans="1:52">
      <c r="A4017">
        <v>2001</v>
      </c>
      <c r="B4017">
        <v>228723</v>
      </c>
      <c r="C4017" t="s">
        <v>429</v>
      </c>
      <c r="D4017" t="s">
        <v>372</v>
      </c>
      <c r="E4017">
        <f t="shared" si="62"/>
        <v>1</v>
      </c>
      <c r="F4017">
        <f>IF(ISNA(VLOOKUP(B4017,criteria!$U$2:$U$174,1,0)),0,1)</f>
        <v>1</v>
      </c>
      <c r="G4017">
        <v>0.69288411965709484</v>
      </c>
      <c r="H4017">
        <v>0.58487627617234816</v>
      </c>
      <c r="I4017">
        <v>16681</v>
      </c>
      <c r="J4017">
        <v>11558</v>
      </c>
      <c r="K4017">
        <v>6368</v>
      </c>
      <c r="L4017">
        <v>392</v>
      </c>
      <c r="M4017">
        <v>6760</v>
      </c>
      <c r="N4017">
        <v>77843</v>
      </c>
      <c r="O4017" t="s">
        <v>275</v>
      </c>
      <c r="V4017">
        <v>226774192</v>
      </c>
      <c r="W4017">
        <v>219308256</v>
      </c>
      <c r="Y4017">
        <v>35007416</v>
      </c>
      <c r="Z4017">
        <v>200904432</v>
      </c>
      <c r="AA4017">
        <v>529843936</v>
      </c>
      <c r="AB4017">
        <v>47028544</v>
      </c>
      <c r="AC4017">
        <v>189457088</v>
      </c>
      <c r="AD4017">
        <v>688063424</v>
      </c>
      <c r="AE4017">
        <v>543920832</v>
      </c>
      <c r="AF4017">
        <v>1375154176</v>
      </c>
      <c r="AG4017">
        <v>460502848</v>
      </c>
      <c r="AH4017">
        <v>301979168</v>
      </c>
      <c r="AI4017">
        <v>55483740</v>
      </c>
      <c r="AJ4017">
        <v>357462912</v>
      </c>
      <c r="AK4017">
        <v>57325900</v>
      </c>
      <c r="AL4017">
        <v>35669540</v>
      </c>
      <c r="AM4017">
        <v>1383198336</v>
      </c>
      <c r="AN4017">
        <v>607722752</v>
      </c>
      <c r="AO4017">
        <v>155060784</v>
      </c>
      <c r="AR4017">
        <v>1375154176</v>
      </c>
      <c r="AS4017">
        <v>1383198336</v>
      </c>
      <c r="AT4017">
        <v>4738</v>
      </c>
      <c r="AU4017">
        <v>0.749</v>
      </c>
      <c r="AW4017">
        <v>0.12639800000000001</v>
      </c>
      <c r="AX4017">
        <v>0.497975</v>
      </c>
      <c r="AY4017">
        <v>4.5121500000000002E-2</v>
      </c>
      <c r="AZ4017">
        <v>53118.5</v>
      </c>
    </row>
    <row r="4018" spans="1:52">
      <c r="A4018">
        <v>2002</v>
      </c>
      <c r="B4018">
        <v>228723</v>
      </c>
      <c r="C4018" t="s">
        <v>429</v>
      </c>
      <c r="D4018" t="s">
        <v>372</v>
      </c>
      <c r="E4018">
        <f t="shared" si="62"/>
        <v>1</v>
      </c>
      <c r="F4018">
        <f>IF(ISNA(VLOOKUP(B4018,criteria!$U$2:$U$174,1,0)),0,1)</f>
        <v>1</v>
      </c>
      <c r="G4018">
        <v>0.68138162462392959</v>
      </c>
      <c r="H4018">
        <v>0.59004839942260334</v>
      </c>
      <c r="I4018">
        <v>17284</v>
      </c>
      <c r="J4018">
        <v>11777</v>
      </c>
      <c r="K4018">
        <v>6590</v>
      </c>
      <c r="L4018">
        <v>359</v>
      </c>
      <c r="M4018">
        <v>6949</v>
      </c>
      <c r="N4018">
        <v>77843</v>
      </c>
      <c r="O4018" t="s">
        <v>275</v>
      </c>
      <c r="V4018">
        <v>246338592</v>
      </c>
      <c r="W4018">
        <v>226364528</v>
      </c>
      <c r="Y4018">
        <v>42242840</v>
      </c>
      <c r="Z4018">
        <v>241918272</v>
      </c>
      <c r="AA4018">
        <v>538526080</v>
      </c>
      <c r="AB4018">
        <v>51401588</v>
      </c>
      <c r="AC4018">
        <v>200455456</v>
      </c>
      <c r="AD4018">
        <v>769915520</v>
      </c>
      <c r="AE4018">
        <v>601733376</v>
      </c>
      <c r="AF4018">
        <v>1506217728</v>
      </c>
      <c r="AG4018">
        <v>488444832</v>
      </c>
      <c r="AH4018">
        <v>325653824</v>
      </c>
      <c r="AI4018">
        <v>75018240</v>
      </c>
      <c r="AJ4018">
        <v>400672064</v>
      </c>
      <c r="AK4018">
        <v>66298640</v>
      </c>
      <c r="AL4018">
        <v>39627288</v>
      </c>
      <c r="AM4018">
        <v>1430614912</v>
      </c>
      <c r="AN4018">
        <v>615247616</v>
      </c>
      <c r="AO4018">
        <v>163131840</v>
      </c>
      <c r="AP4018">
        <v>249351008</v>
      </c>
      <c r="AQ4018">
        <v>268338080</v>
      </c>
      <c r="AR4018">
        <v>1506217728</v>
      </c>
      <c r="AS4018">
        <v>1430614912</v>
      </c>
      <c r="AT4018">
        <v>4639</v>
      </c>
      <c r="AU4018">
        <v>0.752</v>
      </c>
      <c r="AW4018">
        <v>0.11965000000000001</v>
      </c>
      <c r="AX4018">
        <v>0.50521000000000005</v>
      </c>
      <c r="AY4018">
        <v>4.5682899999999999E-2</v>
      </c>
      <c r="AZ4018">
        <v>55301.5</v>
      </c>
    </row>
    <row r="4019" spans="1:52">
      <c r="A4019">
        <v>2003</v>
      </c>
      <c r="B4019">
        <v>228723</v>
      </c>
      <c r="C4019" t="s">
        <v>429</v>
      </c>
      <c r="D4019" t="s">
        <v>372</v>
      </c>
      <c r="E4019">
        <f t="shared" si="62"/>
        <v>1</v>
      </c>
      <c r="F4019">
        <f>IF(ISNA(VLOOKUP(B4019,criteria!$U$2:$U$174,1,0)),0,1)</f>
        <v>1</v>
      </c>
      <c r="G4019">
        <v>0.67472463768115942</v>
      </c>
      <c r="H4019">
        <v>0.57350287825414559</v>
      </c>
      <c r="I4019">
        <v>17250</v>
      </c>
      <c r="J4019">
        <v>11639</v>
      </c>
      <c r="K4019">
        <v>6342</v>
      </c>
      <c r="L4019">
        <v>333</v>
      </c>
      <c r="M4019">
        <v>6675</v>
      </c>
      <c r="N4019">
        <v>77843</v>
      </c>
      <c r="O4019" t="s">
        <v>275</v>
      </c>
      <c r="V4019">
        <v>245232128</v>
      </c>
      <c r="W4019">
        <v>217446496</v>
      </c>
      <c r="Y4019">
        <v>58076216</v>
      </c>
      <c r="Z4019">
        <v>301324768</v>
      </c>
      <c r="AA4019">
        <v>526629376</v>
      </c>
      <c r="AB4019">
        <v>45517456</v>
      </c>
      <c r="AC4019">
        <v>240310048</v>
      </c>
      <c r="AD4019">
        <v>821094400</v>
      </c>
      <c r="AE4019">
        <v>536421696</v>
      </c>
      <c r="AF4019">
        <v>1550585600</v>
      </c>
      <c r="AG4019">
        <v>363762208</v>
      </c>
      <c r="AH4019">
        <v>331857248</v>
      </c>
      <c r="AI4019">
        <v>246183264</v>
      </c>
      <c r="AJ4019">
        <v>578040512</v>
      </c>
      <c r="AK4019">
        <v>77386992</v>
      </c>
      <c r="AL4019">
        <v>38558652</v>
      </c>
      <c r="AM4019">
        <v>1418058496</v>
      </c>
      <c r="AN4019">
        <v>637767168</v>
      </c>
      <c r="AO4019">
        <v>152692528</v>
      </c>
      <c r="AP4019">
        <v>268338080</v>
      </c>
      <c r="AQ4019">
        <v>288509088</v>
      </c>
      <c r="AR4019">
        <v>1550585600</v>
      </c>
      <c r="AS4019">
        <v>1418058496</v>
      </c>
      <c r="AT4019">
        <v>5545</v>
      </c>
      <c r="AU4019">
        <v>0.75700000000000001</v>
      </c>
      <c r="AW4019">
        <v>0.122086</v>
      </c>
      <c r="AX4019">
        <v>0.51028099999999998</v>
      </c>
      <c r="AY4019">
        <v>4.7916300000000002E-2</v>
      </c>
      <c r="AZ4019">
        <v>55229.5</v>
      </c>
    </row>
    <row r="4020" spans="1:52">
      <c r="A4020">
        <v>2004</v>
      </c>
      <c r="B4020">
        <v>228723</v>
      </c>
      <c r="C4020" t="s">
        <v>429</v>
      </c>
      <c r="D4020" t="s">
        <v>372</v>
      </c>
      <c r="E4020">
        <f t="shared" si="62"/>
        <v>1</v>
      </c>
      <c r="F4020">
        <f>IF(ISNA(VLOOKUP(B4020,criteria!$U$2:$U$174,1,0)),0,1)</f>
        <v>1</v>
      </c>
      <c r="G4020">
        <v>0.71727083814361581</v>
      </c>
      <c r="H4020">
        <v>0.56880733944954132</v>
      </c>
      <c r="I4020">
        <v>17324</v>
      </c>
      <c r="J4020">
        <v>12426</v>
      </c>
      <c r="K4020">
        <v>6676</v>
      </c>
      <c r="L4020">
        <v>392</v>
      </c>
      <c r="M4020">
        <v>7068</v>
      </c>
      <c r="N4020">
        <v>77843</v>
      </c>
      <c r="O4020" t="s">
        <v>275</v>
      </c>
      <c r="P4020" t="s">
        <v>50</v>
      </c>
      <c r="V4020">
        <v>286365440</v>
      </c>
      <c r="W4020">
        <v>228656512</v>
      </c>
      <c r="Y4020">
        <v>74664392</v>
      </c>
      <c r="Z4020">
        <v>401652064</v>
      </c>
      <c r="AA4020">
        <v>535505728</v>
      </c>
      <c r="AB4020">
        <v>54480148</v>
      </c>
      <c r="AC4020">
        <v>295770560</v>
      </c>
      <c r="AD4020">
        <v>855216256</v>
      </c>
      <c r="AE4020">
        <v>578461568</v>
      </c>
      <c r="AF4020">
        <v>1638936192</v>
      </c>
      <c r="AG4020">
        <v>384523360</v>
      </c>
      <c r="AH4020">
        <v>361660448</v>
      </c>
      <c r="AI4020">
        <v>344321216</v>
      </c>
      <c r="AJ4020">
        <v>705981696</v>
      </c>
      <c r="AK4020">
        <v>91555680</v>
      </c>
      <c r="AL4020">
        <v>44538904</v>
      </c>
      <c r="AM4020">
        <v>1561220096</v>
      </c>
      <c r="AN4020">
        <v>670795968</v>
      </c>
      <c r="AO4020">
        <v>151940192</v>
      </c>
      <c r="AP4020">
        <v>288509088</v>
      </c>
      <c r="AQ4020">
        <v>345364064</v>
      </c>
      <c r="AR4020">
        <v>1638936192</v>
      </c>
      <c r="AS4020">
        <v>1561220096</v>
      </c>
      <c r="AT4020">
        <v>5149</v>
      </c>
      <c r="AU4020">
        <v>0.77300000000000002</v>
      </c>
      <c r="AW4020">
        <v>0.111594</v>
      </c>
      <c r="AX4020">
        <v>0.50471500000000002</v>
      </c>
      <c r="AY4020">
        <v>4.0310699999999998E-2</v>
      </c>
      <c r="AZ4020">
        <v>55415.5</v>
      </c>
    </row>
    <row r="4021" spans="1:52">
      <c r="A4021">
        <v>2005</v>
      </c>
      <c r="B4021">
        <v>228723</v>
      </c>
      <c r="C4021" t="s">
        <v>404</v>
      </c>
      <c r="D4021" t="s">
        <v>372</v>
      </c>
      <c r="E4021">
        <f t="shared" si="62"/>
        <v>1</v>
      </c>
      <c r="F4021">
        <f>IF(ISNA(VLOOKUP(B4021,criteria!$U$2:$U$174,1,0)),0,1)</f>
        <v>1</v>
      </c>
      <c r="G4021">
        <v>0.70051923399028526</v>
      </c>
      <c r="H4021">
        <v>0.56419861321431419</v>
      </c>
      <c r="I4021">
        <v>17911</v>
      </c>
      <c r="J4021">
        <v>12547</v>
      </c>
      <c r="K4021">
        <v>6721</v>
      </c>
      <c r="L4021">
        <v>358</v>
      </c>
      <c r="M4021">
        <v>7079</v>
      </c>
      <c r="N4021">
        <v>77843</v>
      </c>
      <c r="O4021" t="s">
        <v>275</v>
      </c>
      <c r="P4021" t="s">
        <v>50</v>
      </c>
      <c r="Q4021" t="s">
        <v>54</v>
      </c>
      <c r="V4021">
        <v>326070624</v>
      </c>
      <c r="W4021">
        <v>258019520</v>
      </c>
      <c r="Y4021">
        <v>84721984</v>
      </c>
      <c r="Z4021">
        <v>307649376</v>
      </c>
      <c r="AA4021">
        <v>578621376</v>
      </c>
      <c r="AB4021">
        <v>60100368</v>
      </c>
      <c r="AC4021">
        <v>190756320</v>
      </c>
      <c r="AD4021">
        <v>919824448</v>
      </c>
      <c r="AE4021">
        <v>577467456</v>
      </c>
      <c r="AF4021">
        <v>1639359488</v>
      </c>
      <c r="AG4021">
        <v>431227392</v>
      </c>
      <c r="AH4021">
        <v>386111008</v>
      </c>
      <c r="AI4021">
        <v>244319856</v>
      </c>
      <c r="AJ4021">
        <v>630430848</v>
      </c>
      <c r="AK4021">
        <v>99628616</v>
      </c>
      <c r="AL4021">
        <v>52186076</v>
      </c>
      <c r="AM4021">
        <v>1557884416</v>
      </c>
      <c r="AN4021">
        <v>707135232</v>
      </c>
      <c r="AO4021">
        <v>167781520</v>
      </c>
      <c r="AP4021">
        <v>345364064</v>
      </c>
      <c r="AQ4021">
        <v>370208640</v>
      </c>
      <c r="AR4021">
        <v>1639359488</v>
      </c>
      <c r="AS4021">
        <v>1557884416</v>
      </c>
      <c r="AT4021">
        <v>5047</v>
      </c>
      <c r="AU4021">
        <v>0.76600000000000001</v>
      </c>
      <c r="AW4021">
        <v>9.7724000000000005E-2</v>
      </c>
      <c r="AX4021">
        <v>0.50316099999999997</v>
      </c>
      <c r="AY4021">
        <v>3.2243500000000001E-2</v>
      </c>
      <c r="AZ4021">
        <v>56428</v>
      </c>
    </row>
    <row r="4022" spans="1:52">
      <c r="A4022">
        <v>2006</v>
      </c>
      <c r="B4022">
        <v>228723</v>
      </c>
      <c r="C4022" t="s">
        <v>404</v>
      </c>
      <c r="D4022" t="s">
        <v>372</v>
      </c>
      <c r="E4022">
        <f t="shared" si="62"/>
        <v>1</v>
      </c>
      <c r="F4022">
        <f>IF(ISNA(VLOOKUP(B4022,criteria!$U$2:$U$174,1,0)),0,1)</f>
        <v>1</v>
      </c>
      <c r="G4022">
        <v>0.73489817052122886</v>
      </c>
      <c r="H4022">
        <v>0.61053702833881318</v>
      </c>
      <c r="I4022">
        <v>17382</v>
      </c>
      <c r="J4022">
        <v>12774</v>
      </c>
      <c r="K4022">
        <v>7471</v>
      </c>
      <c r="L4022">
        <v>328</v>
      </c>
      <c r="M4022">
        <v>7799</v>
      </c>
      <c r="N4022">
        <v>77843</v>
      </c>
      <c r="O4022" t="s">
        <v>275</v>
      </c>
      <c r="P4022" t="s">
        <v>50</v>
      </c>
      <c r="Q4022" t="s">
        <v>54</v>
      </c>
      <c r="V4022">
        <v>356913184</v>
      </c>
      <c r="W4022">
        <v>289321120</v>
      </c>
      <c r="Y4022">
        <v>102382608</v>
      </c>
      <c r="Z4022">
        <v>296304640</v>
      </c>
      <c r="AA4022">
        <v>602221120</v>
      </c>
      <c r="AB4022">
        <v>50113648</v>
      </c>
      <c r="AC4022">
        <v>222420096</v>
      </c>
      <c r="AD4022">
        <v>964694976</v>
      </c>
      <c r="AE4022">
        <v>636076864</v>
      </c>
      <c r="AF4022">
        <v>1770612096</v>
      </c>
      <c r="AG4022">
        <v>482010080</v>
      </c>
      <c r="AH4022">
        <v>396109728</v>
      </c>
      <c r="AI4022">
        <v>209119088</v>
      </c>
      <c r="AJ4022">
        <v>605228800</v>
      </c>
      <c r="AK4022">
        <v>100257104</v>
      </c>
      <c r="AL4022">
        <v>56459136</v>
      </c>
      <c r="AM4022">
        <v>1621981696</v>
      </c>
      <c r="AN4022">
        <v>748316224</v>
      </c>
      <c r="AO4022">
        <v>177163888</v>
      </c>
      <c r="AP4022">
        <v>370208640</v>
      </c>
      <c r="AQ4022">
        <v>413511712</v>
      </c>
      <c r="AR4022">
        <v>1770612096</v>
      </c>
      <c r="AS4022">
        <v>1621981696</v>
      </c>
      <c r="AT4022">
        <v>4872</v>
      </c>
      <c r="AU4022">
        <v>0.77700000000000002</v>
      </c>
      <c r="AW4022">
        <v>9.9693799999999999E-2</v>
      </c>
      <c r="AX4022">
        <v>0.49504700000000001</v>
      </c>
      <c r="AY4022">
        <v>3.24208E-2</v>
      </c>
      <c r="AZ4022">
        <v>58336.5</v>
      </c>
    </row>
    <row r="4023" spans="1:52">
      <c r="A4023">
        <v>2007</v>
      </c>
      <c r="B4023">
        <v>228723</v>
      </c>
      <c r="C4023" t="s">
        <v>404</v>
      </c>
      <c r="D4023" t="s">
        <v>372</v>
      </c>
      <c r="E4023">
        <f t="shared" si="62"/>
        <v>1</v>
      </c>
      <c r="F4023">
        <f>IF(ISNA(VLOOKUP(B4023,criteria!$U$2:$U$174,1,0)),0,1)</f>
        <v>1</v>
      </c>
      <c r="G4023">
        <v>0.72052401746724892</v>
      </c>
      <c r="H4023">
        <v>0.5968957871396896</v>
      </c>
      <c r="I4023">
        <v>18778</v>
      </c>
      <c r="J4023">
        <v>13530</v>
      </c>
      <c r="K4023">
        <v>7592</v>
      </c>
      <c r="L4023">
        <v>484</v>
      </c>
      <c r="M4023">
        <v>8076</v>
      </c>
      <c r="N4023">
        <v>77843</v>
      </c>
      <c r="O4023" t="s">
        <v>275</v>
      </c>
      <c r="P4023" t="s">
        <v>50</v>
      </c>
      <c r="Q4023" t="s">
        <v>54</v>
      </c>
      <c r="V4023">
        <v>388111296</v>
      </c>
      <c r="W4023">
        <v>318918784</v>
      </c>
      <c r="Y4023">
        <v>143038224</v>
      </c>
      <c r="Z4023">
        <v>284695584</v>
      </c>
      <c r="AA4023">
        <v>703185920</v>
      </c>
      <c r="AB4023">
        <v>67608584</v>
      </c>
      <c r="AC4023">
        <v>224626032</v>
      </c>
      <c r="AD4023">
        <v>1053559808</v>
      </c>
      <c r="AE4023">
        <v>612820416</v>
      </c>
      <c r="AF4023">
        <v>1839071104</v>
      </c>
      <c r="AG4023">
        <v>563491328</v>
      </c>
      <c r="AH4023">
        <v>448683264</v>
      </c>
      <c r="AI4023">
        <v>239742992</v>
      </c>
      <c r="AJ4023">
        <v>688426240</v>
      </c>
      <c r="AK4023">
        <v>116086512</v>
      </c>
      <c r="AL4023">
        <v>61079396</v>
      </c>
      <c r="AM4023">
        <v>1917767424</v>
      </c>
      <c r="AN4023">
        <v>802842112</v>
      </c>
      <c r="AO4023">
        <v>276045632</v>
      </c>
      <c r="AP4023">
        <v>413511712</v>
      </c>
      <c r="AQ4023">
        <v>380551424</v>
      </c>
      <c r="AR4023">
        <v>1839071104</v>
      </c>
      <c r="AS4023">
        <v>1917767424</v>
      </c>
      <c r="AT4023">
        <v>5156</v>
      </c>
      <c r="AU4023">
        <v>0.78300000000000003</v>
      </c>
      <c r="AW4023">
        <v>0.10390000000000001</v>
      </c>
      <c r="AX4023">
        <v>0.49262800000000001</v>
      </c>
      <c r="AY4023">
        <v>3.4196999999999998E-2</v>
      </c>
      <c r="AZ4023">
        <v>61592</v>
      </c>
    </row>
    <row r="4024" spans="1:52">
      <c r="A4024">
        <v>2008</v>
      </c>
      <c r="B4024">
        <v>228723</v>
      </c>
      <c r="C4024" t="s">
        <v>404</v>
      </c>
      <c r="D4024" t="s">
        <v>372</v>
      </c>
      <c r="E4024">
        <f t="shared" si="62"/>
        <v>1</v>
      </c>
      <c r="F4024">
        <f>IF(ISNA(VLOOKUP(B4024,criteria!$U$2:$U$174,1,0)),0,1)</f>
        <v>1</v>
      </c>
      <c r="G4024">
        <v>0.70091444439124817</v>
      </c>
      <c r="H4024">
        <v>0.55266393442622952</v>
      </c>
      <c r="I4024">
        <v>20887</v>
      </c>
      <c r="J4024">
        <v>14640</v>
      </c>
      <c r="K4024">
        <v>7466</v>
      </c>
      <c r="L4024">
        <v>625</v>
      </c>
      <c r="M4024">
        <v>8091</v>
      </c>
      <c r="N4024">
        <v>77843</v>
      </c>
      <c r="O4024" t="s">
        <v>275</v>
      </c>
      <c r="P4024" t="s">
        <v>50</v>
      </c>
      <c r="Q4024" t="s">
        <v>54</v>
      </c>
      <c r="V4024">
        <v>430616960</v>
      </c>
      <c r="W4024">
        <v>342303744</v>
      </c>
      <c r="Y4024">
        <v>212618288</v>
      </c>
      <c r="Z4024">
        <v>320834144</v>
      </c>
      <c r="AA4024">
        <v>718993664</v>
      </c>
      <c r="AB4024">
        <v>96771256</v>
      </c>
      <c r="AC4024">
        <v>363151360</v>
      </c>
      <c r="AD4024">
        <v>1134713216</v>
      </c>
      <c r="AE4024">
        <v>540484224</v>
      </c>
      <c r="AF4024">
        <v>1977820544</v>
      </c>
      <c r="AG4024">
        <v>600081024</v>
      </c>
      <c r="AH4024">
        <v>473725216</v>
      </c>
      <c r="AI4024">
        <v>234295280</v>
      </c>
      <c r="AJ4024">
        <v>708020480</v>
      </c>
      <c r="AK4024">
        <v>108999536</v>
      </c>
      <c r="AL4024">
        <v>62636236</v>
      </c>
      <c r="AM4024">
        <v>1992292352</v>
      </c>
      <c r="AN4024">
        <v>868168448</v>
      </c>
      <c r="AO4024">
        <v>251314304</v>
      </c>
      <c r="AP4024">
        <v>380551424</v>
      </c>
      <c r="AQ4024">
        <v>321924544</v>
      </c>
      <c r="AR4024">
        <v>1977820544</v>
      </c>
      <c r="AS4024">
        <v>1992292352</v>
      </c>
      <c r="AT4024">
        <v>5094</v>
      </c>
      <c r="AU4024">
        <v>0.79700000000000004</v>
      </c>
      <c r="AV4024">
        <v>8000</v>
      </c>
      <c r="AW4024">
        <v>9.7223400000000001E-2</v>
      </c>
      <c r="AX4024">
        <v>0.49193999999999999</v>
      </c>
      <c r="AY4024">
        <v>3.0466699999999999E-2</v>
      </c>
      <c r="AZ4024">
        <v>63999</v>
      </c>
    </row>
    <row r="4025" spans="1:52">
      <c r="A4025">
        <v>2009</v>
      </c>
      <c r="B4025">
        <v>228723</v>
      </c>
      <c r="C4025" t="s">
        <v>404</v>
      </c>
      <c r="D4025" t="s">
        <v>372</v>
      </c>
      <c r="E4025">
        <f t="shared" si="62"/>
        <v>1</v>
      </c>
      <c r="F4025">
        <f>IF(ISNA(VLOOKUP(B4025,criteria!$U$2:$U$174,1,0)),0,1)</f>
        <v>1</v>
      </c>
      <c r="G4025">
        <v>0.66911924768165787</v>
      </c>
      <c r="H4025">
        <v>0.52729520463270219</v>
      </c>
      <c r="I4025">
        <v>22969</v>
      </c>
      <c r="J4025">
        <v>15369</v>
      </c>
      <c r="K4025">
        <v>7459</v>
      </c>
      <c r="L4025">
        <v>645</v>
      </c>
      <c r="M4025">
        <v>8104</v>
      </c>
      <c r="N4025">
        <v>77843</v>
      </c>
      <c r="O4025" t="s">
        <v>275</v>
      </c>
      <c r="P4025" t="s">
        <v>50</v>
      </c>
      <c r="Q4025" t="s">
        <v>54</v>
      </c>
      <c r="R4025">
        <v>-96.339299999999994</v>
      </c>
      <c r="S4025">
        <v>30.616800000000001</v>
      </c>
      <c r="V4025">
        <v>452805632</v>
      </c>
      <c r="W4025">
        <v>352744896</v>
      </c>
      <c r="Y4025">
        <v>205563824</v>
      </c>
      <c r="Z4025">
        <v>355153792</v>
      </c>
      <c r="AA4025">
        <v>721740416</v>
      </c>
      <c r="AB4025">
        <v>80273008</v>
      </c>
      <c r="AC4025">
        <v>344829536</v>
      </c>
      <c r="AD4025">
        <v>1175774464</v>
      </c>
      <c r="AE4025">
        <v>698512512</v>
      </c>
      <c r="AF4025">
        <v>2193709568</v>
      </c>
      <c r="AG4025">
        <v>658864704</v>
      </c>
      <c r="AH4025">
        <v>506454528</v>
      </c>
      <c r="AI4025">
        <v>220300912</v>
      </c>
      <c r="AJ4025">
        <v>726755456</v>
      </c>
      <c r="AK4025">
        <v>127098624</v>
      </c>
      <c r="AL4025">
        <v>63297884</v>
      </c>
      <c r="AM4025">
        <v>2042499200</v>
      </c>
      <c r="AN4025">
        <v>899530368</v>
      </c>
      <c r="AO4025">
        <v>279677248</v>
      </c>
      <c r="AP4025">
        <v>321924544</v>
      </c>
      <c r="AQ4025">
        <v>330542432</v>
      </c>
      <c r="AR4025">
        <v>2193709568</v>
      </c>
      <c r="AS4025">
        <v>2042499200</v>
      </c>
      <c r="AT4025">
        <v>5308</v>
      </c>
      <c r="AU4025">
        <v>0.79900000000000004</v>
      </c>
      <c r="AV4025">
        <v>8039</v>
      </c>
      <c r="AW4025">
        <v>8.6812600000000004E-2</v>
      </c>
      <c r="AX4025">
        <v>0.494145</v>
      </c>
      <c r="AY4025">
        <v>2.6003399999999999E-2</v>
      </c>
      <c r="AZ4025">
        <v>61737</v>
      </c>
    </row>
    <row r="4026" spans="1:52">
      <c r="A4026">
        <v>2010</v>
      </c>
      <c r="B4026">
        <v>228723</v>
      </c>
      <c r="C4026" t="s">
        <v>390</v>
      </c>
      <c r="D4026" t="s">
        <v>372</v>
      </c>
      <c r="E4026">
        <f t="shared" si="62"/>
        <v>1</v>
      </c>
      <c r="F4026">
        <f>IF(ISNA(VLOOKUP(B4026,criteria!$U$2:$U$174,1,0)),0,1)</f>
        <v>1</v>
      </c>
      <c r="G4026">
        <v>0.68641159818135022</v>
      </c>
      <c r="H4026">
        <v>0.51090420546147597</v>
      </c>
      <c r="I4026">
        <v>23314</v>
      </c>
      <c r="J4026">
        <v>16003</v>
      </c>
      <c r="K4026">
        <v>7447</v>
      </c>
      <c r="L4026">
        <v>729</v>
      </c>
      <c r="M4026">
        <v>8176</v>
      </c>
      <c r="N4026" t="s">
        <v>400</v>
      </c>
      <c r="O4026" t="s">
        <v>275</v>
      </c>
      <c r="P4026" t="s">
        <v>50</v>
      </c>
      <c r="Q4026" t="s">
        <v>54</v>
      </c>
      <c r="R4026">
        <v>-96.339200000000005</v>
      </c>
      <c r="S4026">
        <v>30.616800000000001</v>
      </c>
      <c r="V4026">
        <v>490670976</v>
      </c>
      <c r="W4026">
        <v>376045568</v>
      </c>
      <c r="Y4026">
        <v>197388176</v>
      </c>
      <c r="Z4026">
        <v>335175936</v>
      </c>
      <c r="AA4026">
        <v>698763392</v>
      </c>
      <c r="AB4026">
        <v>124059384</v>
      </c>
      <c r="AC4026">
        <v>372620416</v>
      </c>
      <c r="AD4026">
        <v>1225950592</v>
      </c>
      <c r="AE4026">
        <v>804308224</v>
      </c>
      <c r="AF4026">
        <v>2339580672</v>
      </c>
      <c r="AG4026">
        <v>614580800</v>
      </c>
      <c r="AH4026">
        <v>502438272</v>
      </c>
      <c r="AI4026">
        <v>206710928</v>
      </c>
      <c r="AJ4026">
        <v>709149184</v>
      </c>
      <c r="AK4026">
        <v>118841400</v>
      </c>
      <c r="AL4026">
        <v>66779712</v>
      </c>
      <c r="AM4026">
        <v>1995047040</v>
      </c>
      <c r="AN4026">
        <v>900459712</v>
      </c>
      <c r="AO4026">
        <v>199219440</v>
      </c>
      <c r="AP4026">
        <v>5222044160</v>
      </c>
      <c r="AQ4026">
        <v>6362369024</v>
      </c>
      <c r="AR4026">
        <v>2339580672</v>
      </c>
      <c r="AS4026">
        <v>1995047040</v>
      </c>
      <c r="AT4026">
        <v>5417</v>
      </c>
      <c r="AU4026">
        <v>0.80700000000000005</v>
      </c>
      <c r="AV4026">
        <v>8008</v>
      </c>
      <c r="AW4026">
        <v>8.9289900000000005E-2</v>
      </c>
      <c r="AX4026">
        <v>0.49381700000000001</v>
      </c>
      <c r="AY4026">
        <v>2.5900300000000001E-2</v>
      </c>
      <c r="AZ4026">
        <v>59822</v>
      </c>
    </row>
    <row r="4027" spans="1:52">
      <c r="A4027">
        <v>2011</v>
      </c>
      <c r="B4027">
        <v>228723</v>
      </c>
      <c r="C4027" t="s">
        <v>390</v>
      </c>
      <c r="D4027" t="s">
        <v>372</v>
      </c>
      <c r="E4027">
        <f t="shared" si="62"/>
        <v>1</v>
      </c>
      <c r="F4027">
        <f>IF(ISNA(VLOOKUP(B4027,criteria!$U$2:$U$174,1,0)),0,1)</f>
        <v>1</v>
      </c>
      <c r="G4027">
        <v>0.634397845325125</v>
      </c>
      <c r="H4027">
        <v>0.50060650169820475</v>
      </c>
      <c r="I4027">
        <v>25990</v>
      </c>
      <c r="J4027">
        <v>16488</v>
      </c>
      <c r="K4027">
        <v>7591</v>
      </c>
      <c r="L4027">
        <v>663</v>
      </c>
      <c r="M4027">
        <v>8254</v>
      </c>
      <c r="N4027" t="s">
        <v>400</v>
      </c>
      <c r="O4027" t="s">
        <v>275</v>
      </c>
      <c r="P4027" t="s">
        <v>50</v>
      </c>
      <c r="Q4027" t="s">
        <v>54</v>
      </c>
      <c r="R4027">
        <v>-96.306700000000006</v>
      </c>
      <c r="S4027">
        <v>30.596299999999999</v>
      </c>
      <c r="T4027">
        <v>0.05</v>
      </c>
      <c r="U4027">
        <v>5798</v>
      </c>
      <c r="V4027">
        <v>512550944</v>
      </c>
      <c r="W4027">
        <v>409810048</v>
      </c>
      <c r="Y4027">
        <v>199016080</v>
      </c>
      <c r="Z4027">
        <v>314887552</v>
      </c>
      <c r="AA4027">
        <v>679949312</v>
      </c>
      <c r="AB4027">
        <v>77683944</v>
      </c>
      <c r="AC4027">
        <v>573776256</v>
      </c>
      <c r="AD4027">
        <v>1250527232</v>
      </c>
      <c r="AE4027">
        <v>657980160</v>
      </c>
      <c r="AF4027">
        <v>2423872256</v>
      </c>
      <c r="AG4027">
        <v>591495296</v>
      </c>
      <c r="AH4027">
        <v>537871296</v>
      </c>
      <c r="AI4027">
        <v>202447024</v>
      </c>
      <c r="AJ4027">
        <v>740318336</v>
      </c>
      <c r="AK4027">
        <v>134223392</v>
      </c>
      <c r="AL4027">
        <v>71972120</v>
      </c>
      <c r="AM4027">
        <v>2004061952</v>
      </c>
      <c r="AN4027">
        <v>876717568</v>
      </c>
      <c r="AO4027">
        <v>187491264</v>
      </c>
      <c r="AP4027">
        <v>6362369024</v>
      </c>
      <c r="AQ4027">
        <v>7032203776</v>
      </c>
      <c r="AR4027">
        <v>2423872256</v>
      </c>
      <c r="AS4027">
        <v>2004061952</v>
      </c>
      <c r="AT4027">
        <v>5948</v>
      </c>
      <c r="AU4027">
        <v>0.79600000000000004</v>
      </c>
      <c r="AV4027">
        <v>8200</v>
      </c>
      <c r="AW4027">
        <v>9.35338E-2</v>
      </c>
      <c r="AX4027">
        <v>0.49399500000000002</v>
      </c>
      <c r="AY4027">
        <v>2.5530899999999999E-2</v>
      </c>
      <c r="AZ4027">
        <v>60000</v>
      </c>
    </row>
    <row r="4028" spans="1:52">
      <c r="A4028">
        <v>2012</v>
      </c>
      <c r="B4028">
        <v>228723</v>
      </c>
      <c r="C4028" t="s">
        <v>390</v>
      </c>
      <c r="D4028" t="s">
        <v>372</v>
      </c>
      <c r="E4028">
        <f t="shared" si="62"/>
        <v>1</v>
      </c>
      <c r="F4028">
        <f>IF(ISNA(VLOOKUP(B4028,criteria!$U$2:$U$174,1,0)),0,1)</f>
        <v>1</v>
      </c>
      <c r="G4028">
        <v>0.66880634691669671</v>
      </c>
      <c r="H4028">
        <v>0.43907041949746578</v>
      </c>
      <c r="I4028">
        <v>27730</v>
      </c>
      <c r="J4028">
        <v>18546</v>
      </c>
      <c r="K4028">
        <v>7178</v>
      </c>
      <c r="L4028">
        <v>965</v>
      </c>
      <c r="M4028">
        <v>8143</v>
      </c>
      <c r="N4028" t="s">
        <v>400</v>
      </c>
      <c r="O4028" t="s">
        <v>275</v>
      </c>
      <c r="P4028" t="s">
        <v>50</v>
      </c>
      <c r="Q4028" t="s">
        <v>54</v>
      </c>
      <c r="R4028">
        <v>-96.306700000000006</v>
      </c>
      <c r="S4028">
        <v>30.596299999999999</v>
      </c>
      <c r="T4028">
        <v>5.8999999999999997E-2</v>
      </c>
      <c r="U4028">
        <v>5917</v>
      </c>
      <c r="V4028">
        <v>543162752</v>
      </c>
      <c r="W4028">
        <v>423158368</v>
      </c>
      <c r="Y4028">
        <v>221866672</v>
      </c>
      <c r="Z4028">
        <v>325823872</v>
      </c>
      <c r="AA4028">
        <v>699428992</v>
      </c>
      <c r="AB4028">
        <v>82607336</v>
      </c>
      <c r="AC4028">
        <v>498148800</v>
      </c>
      <c r="AD4028">
        <v>1300641664</v>
      </c>
      <c r="AE4028">
        <v>722439616</v>
      </c>
      <c r="AF4028">
        <v>2446435840</v>
      </c>
      <c r="AG4028">
        <v>625972864</v>
      </c>
      <c r="AH4028">
        <v>576780928</v>
      </c>
      <c r="AI4028">
        <v>202775328</v>
      </c>
      <c r="AJ4028">
        <v>779556224</v>
      </c>
      <c r="AK4028">
        <v>169825712</v>
      </c>
      <c r="AL4028">
        <v>84355936</v>
      </c>
      <c r="AM4028">
        <v>2147278336</v>
      </c>
      <c r="AN4028">
        <v>908018240</v>
      </c>
      <c r="AO4028">
        <v>192270720</v>
      </c>
      <c r="AP4028">
        <v>7032203776</v>
      </c>
      <c r="AQ4028">
        <v>8072054784</v>
      </c>
      <c r="AR4028">
        <v>2446435840</v>
      </c>
      <c r="AS4028">
        <v>2147278336</v>
      </c>
      <c r="AT4028">
        <v>6346</v>
      </c>
      <c r="AU4028">
        <v>0.79100000000000004</v>
      </c>
      <c r="AV4028">
        <v>8400</v>
      </c>
      <c r="AW4028">
        <v>9.1277399999999995E-2</v>
      </c>
      <c r="AX4028">
        <v>0.50508399999999998</v>
      </c>
      <c r="AY4028">
        <v>2.4547200000000002E-2</v>
      </c>
      <c r="AZ4028">
        <v>58184.5</v>
      </c>
    </row>
    <row r="4029" spans="1:52">
      <c r="A4029">
        <v>2013</v>
      </c>
      <c r="B4029">
        <v>228723</v>
      </c>
      <c r="C4029" t="s">
        <v>390</v>
      </c>
      <c r="D4029" t="s">
        <v>372</v>
      </c>
      <c r="E4029">
        <f t="shared" si="62"/>
        <v>1</v>
      </c>
      <c r="F4029">
        <f>IF(ISNA(VLOOKUP(B4029,criteria!$U$2:$U$174,1,0)),0,1)</f>
        <v>1</v>
      </c>
      <c r="G4029">
        <v>0.6946506515436327</v>
      </c>
      <c r="H4029">
        <v>0.46970600376095034</v>
      </c>
      <c r="I4029">
        <v>31387</v>
      </c>
      <c r="J4029">
        <v>21803</v>
      </c>
      <c r="K4029">
        <v>9018</v>
      </c>
      <c r="L4029">
        <v>1223</v>
      </c>
      <c r="M4029">
        <v>10241</v>
      </c>
      <c r="N4029" t="s">
        <v>400</v>
      </c>
      <c r="O4029" t="s">
        <v>275</v>
      </c>
      <c r="P4029" t="s">
        <v>50</v>
      </c>
      <c r="Q4029" t="s">
        <v>54</v>
      </c>
      <c r="R4029">
        <v>-96.340299999999999</v>
      </c>
      <c r="S4029">
        <v>30.613199999999999</v>
      </c>
      <c r="T4029">
        <v>4.8000000000000001E-2</v>
      </c>
      <c r="U4029">
        <v>7834</v>
      </c>
      <c r="V4029">
        <v>637341120</v>
      </c>
      <c r="W4029">
        <v>496890464</v>
      </c>
      <c r="Y4029">
        <v>245682320</v>
      </c>
      <c r="Z4029">
        <v>379176288</v>
      </c>
      <c r="AA4029">
        <v>933750912</v>
      </c>
      <c r="AB4029">
        <v>650889920</v>
      </c>
      <c r="AC4029">
        <v>392497856</v>
      </c>
      <c r="AD4029">
        <v>1536323968</v>
      </c>
      <c r="AE4029">
        <v>1640744960</v>
      </c>
      <c r="AF4029">
        <v>3528496384</v>
      </c>
      <c r="AG4029">
        <v>780388416</v>
      </c>
      <c r="AH4029">
        <v>689193216</v>
      </c>
      <c r="AI4029">
        <v>224525488</v>
      </c>
      <c r="AJ4029">
        <v>913718720</v>
      </c>
      <c r="AK4029">
        <v>228062032</v>
      </c>
      <c r="AL4029">
        <v>84415248</v>
      </c>
      <c r="AM4029">
        <v>2545468416</v>
      </c>
      <c r="AN4029">
        <v>1065172224</v>
      </c>
      <c r="AO4029">
        <v>249192864</v>
      </c>
      <c r="AP4029">
        <v>8238773760</v>
      </c>
      <c r="AQ4029">
        <v>10521034752</v>
      </c>
      <c r="AR4029">
        <v>3528496384</v>
      </c>
      <c r="AS4029">
        <v>2545468416</v>
      </c>
      <c r="AT4029">
        <v>6377</v>
      </c>
      <c r="AU4029">
        <v>0.79300000000000004</v>
      </c>
      <c r="AV4029">
        <v>8450</v>
      </c>
      <c r="AW4029">
        <v>8.8025000000000006E-2</v>
      </c>
      <c r="AX4029">
        <v>0.51236199999999998</v>
      </c>
      <c r="AY4029">
        <v>2.4203200000000001E-2</v>
      </c>
      <c r="AZ4029">
        <v>56280</v>
      </c>
    </row>
    <row r="4030" spans="1:52">
      <c r="A4030">
        <v>2014</v>
      </c>
      <c r="B4030">
        <v>228723</v>
      </c>
      <c r="C4030" t="s">
        <v>390</v>
      </c>
      <c r="D4030" t="s">
        <v>372</v>
      </c>
      <c r="E4030">
        <f t="shared" si="62"/>
        <v>1</v>
      </c>
      <c r="F4030">
        <f>IF(ISNA(VLOOKUP(B4030,criteria!$U$2:$U$174,1,0)),0,1)</f>
        <v>1</v>
      </c>
      <c r="G4030">
        <v>0.71025163094128607</v>
      </c>
      <c r="H4030">
        <v>0.47390981061103093</v>
      </c>
      <c r="I4030">
        <v>32190</v>
      </c>
      <c r="J4030">
        <v>22863</v>
      </c>
      <c r="K4030">
        <v>9488</v>
      </c>
      <c r="L4030">
        <v>1347</v>
      </c>
      <c r="M4030">
        <v>10835</v>
      </c>
      <c r="N4030" t="s">
        <v>400</v>
      </c>
      <c r="O4030" t="s">
        <v>275</v>
      </c>
      <c r="P4030" t="s">
        <v>50</v>
      </c>
      <c r="Q4030" t="s">
        <v>54</v>
      </c>
      <c r="R4030">
        <v>-96.340299999999999</v>
      </c>
      <c r="S4030">
        <v>30.613199999999999</v>
      </c>
      <c r="T4030">
        <v>4.2000000000000003E-2</v>
      </c>
      <c r="U4030">
        <v>8546</v>
      </c>
      <c r="V4030">
        <v>707550400</v>
      </c>
      <c r="W4030">
        <v>568219968</v>
      </c>
      <c r="Y4030">
        <v>265147776</v>
      </c>
      <c r="Z4030">
        <v>405722976</v>
      </c>
      <c r="AA4030">
        <v>964472384</v>
      </c>
      <c r="AB4030">
        <v>97624304</v>
      </c>
      <c r="AC4030">
        <v>638811648</v>
      </c>
      <c r="AD4030">
        <v>1705104768</v>
      </c>
      <c r="AE4030">
        <v>864578496</v>
      </c>
      <c r="AF4030">
        <v>3106852096</v>
      </c>
      <c r="AG4030">
        <v>847603328</v>
      </c>
      <c r="AH4030">
        <v>712395200</v>
      </c>
      <c r="AI4030">
        <v>241409168</v>
      </c>
      <c r="AJ4030">
        <v>953804352</v>
      </c>
      <c r="AK4030">
        <v>254752736</v>
      </c>
      <c r="AL4030">
        <v>87197200</v>
      </c>
      <c r="AM4030">
        <v>2807502592</v>
      </c>
      <c r="AN4030">
        <v>1132553216</v>
      </c>
      <c r="AO4030">
        <v>267844112</v>
      </c>
      <c r="AP4030">
        <v>10521034752</v>
      </c>
      <c r="AQ4030">
        <v>9754202112</v>
      </c>
      <c r="AR4030">
        <v>3106852096</v>
      </c>
      <c r="AS4030">
        <v>2807502592</v>
      </c>
      <c r="AT4030">
        <v>6258</v>
      </c>
      <c r="AU4030">
        <v>0.78900000000000003</v>
      </c>
      <c r="AV4030">
        <v>9522</v>
      </c>
      <c r="AW4030">
        <v>7.9640600000000006E-2</v>
      </c>
      <c r="AX4030">
        <v>0.50677300000000003</v>
      </c>
      <c r="AY4030">
        <v>2.1714000000000001E-2</v>
      </c>
      <c r="AZ4030">
        <v>58054</v>
      </c>
    </row>
    <row r="4031" spans="1:52">
      <c r="A4031">
        <v>2015</v>
      </c>
      <c r="B4031">
        <v>228723</v>
      </c>
      <c r="C4031" t="s">
        <v>390</v>
      </c>
      <c r="D4031" t="s">
        <v>372</v>
      </c>
      <c r="E4031">
        <f t="shared" si="62"/>
        <v>1</v>
      </c>
      <c r="F4031">
        <f>IF(ISNA(VLOOKUP(B4031,criteria!$U$2:$U$174,1,0)),0,1)</f>
        <v>1</v>
      </c>
      <c r="G4031">
        <v>0.66642579712763073</v>
      </c>
      <c r="H4031">
        <v>0.46616065781151172</v>
      </c>
      <c r="I4031">
        <v>33213</v>
      </c>
      <c r="J4031">
        <v>22134</v>
      </c>
      <c r="K4031">
        <v>9028</v>
      </c>
      <c r="L4031">
        <v>1290</v>
      </c>
      <c r="M4031">
        <v>10318</v>
      </c>
      <c r="N4031" t="s">
        <v>391</v>
      </c>
      <c r="O4031" t="s">
        <v>275</v>
      </c>
      <c r="P4031" t="s">
        <v>50</v>
      </c>
      <c r="Q4031" t="s">
        <v>54</v>
      </c>
      <c r="R4031">
        <v>-96.340299999999999</v>
      </c>
      <c r="S4031">
        <v>30.613199999999999</v>
      </c>
      <c r="T4031">
        <v>4.1000000000000002E-2</v>
      </c>
      <c r="U4031">
        <v>8593</v>
      </c>
      <c r="V4031">
        <v>730869952</v>
      </c>
      <c r="W4031">
        <v>587601984</v>
      </c>
      <c r="Y4031">
        <v>276864672</v>
      </c>
      <c r="Z4031">
        <v>375804768</v>
      </c>
      <c r="AA4031">
        <v>1049339520</v>
      </c>
      <c r="AB4031">
        <v>152431104</v>
      </c>
      <c r="AC4031">
        <v>740649536</v>
      </c>
      <c r="AD4031">
        <v>1723996544</v>
      </c>
      <c r="AE4031">
        <v>1042917248</v>
      </c>
      <c r="AF4031">
        <v>3448016384</v>
      </c>
      <c r="AG4031">
        <v>869772160</v>
      </c>
      <c r="AH4031">
        <v>745169280</v>
      </c>
      <c r="AI4031">
        <v>251228176</v>
      </c>
      <c r="AJ4031">
        <v>996397440</v>
      </c>
      <c r="AK4031">
        <v>301091520</v>
      </c>
      <c r="AL4031">
        <v>99426752</v>
      </c>
      <c r="AM4031">
        <v>3038834176</v>
      </c>
      <c r="AN4031">
        <v>1191849856</v>
      </c>
      <c r="AO4031">
        <v>294116768</v>
      </c>
      <c r="AP4031">
        <v>9754202112</v>
      </c>
      <c r="AQ4031">
        <v>9858672640</v>
      </c>
      <c r="AR4031">
        <v>3448016384</v>
      </c>
      <c r="AS4031">
        <v>3038834176</v>
      </c>
      <c r="AT4031">
        <v>6444</v>
      </c>
      <c r="AU4031">
        <v>0.80200000000000005</v>
      </c>
      <c r="AV4031">
        <v>10338</v>
      </c>
      <c r="AW4031">
        <v>7.13834E-2</v>
      </c>
      <c r="AX4031">
        <v>0.50873900000000005</v>
      </c>
      <c r="AY4031">
        <v>1.8460000000000001E-2</v>
      </c>
      <c r="AZ4031">
        <v>58542</v>
      </c>
    </row>
    <row r="4032" spans="1:52">
      <c r="A4032">
        <v>2016</v>
      </c>
      <c r="B4032">
        <v>228723</v>
      </c>
      <c r="C4032" t="s">
        <v>390</v>
      </c>
      <c r="D4032" t="s">
        <v>372</v>
      </c>
      <c r="E4032">
        <f t="shared" si="62"/>
        <v>1</v>
      </c>
      <c r="F4032">
        <f>IF(ISNA(VLOOKUP(B4032,criteria!$U$2:$U$174,1,0)),0,1)</f>
        <v>1</v>
      </c>
      <c r="G4032">
        <v>0.67167912593444512</v>
      </c>
      <c r="H4032">
        <v>0.43414237404220712</v>
      </c>
      <c r="I4032">
        <v>34780</v>
      </c>
      <c r="J4032">
        <v>23361</v>
      </c>
      <c r="K4032">
        <v>8952</v>
      </c>
      <c r="L4032">
        <v>1190</v>
      </c>
      <c r="M4032">
        <v>10142</v>
      </c>
      <c r="N4032" t="s">
        <v>391</v>
      </c>
      <c r="O4032" t="s">
        <v>275</v>
      </c>
      <c r="P4032" t="s">
        <v>50</v>
      </c>
      <c r="Q4032" t="s">
        <v>54</v>
      </c>
      <c r="R4032">
        <v>-96.336500000000001</v>
      </c>
      <c r="S4032">
        <v>30.6187</v>
      </c>
      <c r="T4032">
        <v>2.3E-2</v>
      </c>
      <c r="U4032">
        <v>7529</v>
      </c>
      <c r="V4032">
        <v>779975168</v>
      </c>
      <c r="W4032">
        <v>625925184</v>
      </c>
      <c r="Y4032">
        <v>249264448</v>
      </c>
      <c r="Z4032">
        <v>444389344</v>
      </c>
      <c r="AA4032">
        <v>970332480</v>
      </c>
      <c r="AB4032">
        <v>101841936</v>
      </c>
      <c r="AC4032">
        <v>753935936</v>
      </c>
      <c r="AD4032">
        <v>1734935808</v>
      </c>
      <c r="AE4032">
        <v>1129528704</v>
      </c>
      <c r="AF4032">
        <v>3491298048</v>
      </c>
      <c r="AG4032">
        <v>931813184</v>
      </c>
      <c r="AH4032">
        <v>746300544</v>
      </c>
      <c r="AI4032">
        <v>248042064</v>
      </c>
      <c r="AJ4032">
        <v>994342592</v>
      </c>
      <c r="AK4032">
        <v>287232032</v>
      </c>
      <c r="AL4032">
        <v>99491240</v>
      </c>
      <c r="AM4032">
        <v>3119088384</v>
      </c>
      <c r="AN4032">
        <v>1263322368</v>
      </c>
      <c r="AO4032">
        <v>318981408</v>
      </c>
      <c r="AP4032">
        <v>9858672640</v>
      </c>
      <c r="AQ4032">
        <v>10808501248</v>
      </c>
      <c r="AR4032">
        <v>3491298048</v>
      </c>
      <c r="AS4032">
        <v>3119088384</v>
      </c>
      <c r="AT4032">
        <v>6728</v>
      </c>
      <c r="AU4032">
        <v>0.82099999999999995</v>
      </c>
      <c r="AV4032">
        <v>10368</v>
      </c>
      <c r="AW4032">
        <v>6.7047999999999996E-2</v>
      </c>
      <c r="AX4032">
        <v>0.51167799999999997</v>
      </c>
      <c r="AY4032">
        <v>1.7159199999999999E-2</v>
      </c>
      <c r="AZ4032">
        <v>58904</v>
      </c>
    </row>
    <row r="4033" spans="1:52">
      <c r="A4033">
        <v>2017</v>
      </c>
      <c r="B4033">
        <v>228723</v>
      </c>
      <c r="C4033" t="s">
        <v>390</v>
      </c>
      <c r="D4033" t="s">
        <v>372</v>
      </c>
      <c r="E4033">
        <f t="shared" si="62"/>
        <v>1</v>
      </c>
      <c r="F4033">
        <f>IF(ISNA(VLOOKUP(B4033,criteria!$U$2:$U$174,1,0)),0,1)</f>
        <v>1</v>
      </c>
      <c r="G4033">
        <v>0.70539147508794897</v>
      </c>
      <c r="H4033">
        <v>0.44997293744684141</v>
      </c>
      <c r="I4033">
        <v>36669</v>
      </c>
      <c r="J4033">
        <v>25866</v>
      </c>
      <c r="K4033">
        <v>10099</v>
      </c>
      <c r="L4033">
        <v>1540</v>
      </c>
      <c r="M4033">
        <v>11639</v>
      </c>
      <c r="N4033" t="s">
        <v>391</v>
      </c>
      <c r="O4033" t="s">
        <v>275</v>
      </c>
      <c r="P4033" t="s">
        <v>50</v>
      </c>
      <c r="Q4033" t="s">
        <v>54</v>
      </c>
      <c r="R4033">
        <v>-96.336500000000001</v>
      </c>
      <c r="S4033">
        <v>30.6187</v>
      </c>
      <c r="T4033">
        <v>2.1000000000000001E-2</v>
      </c>
      <c r="U4033">
        <v>7851</v>
      </c>
      <c r="V4033">
        <v>827237248</v>
      </c>
      <c r="W4033">
        <v>667220480</v>
      </c>
      <c r="Y4033">
        <v>251840832</v>
      </c>
      <c r="Z4033">
        <v>421256992</v>
      </c>
      <c r="AA4033">
        <v>1052318080</v>
      </c>
      <c r="AB4033">
        <v>154506064</v>
      </c>
      <c r="AC4033">
        <v>632631040</v>
      </c>
      <c r="AD4033">
        <v>1837151232</v>
      </c>
      <c r="AE4033">
        <v>1183271936</v>
      </c>
      <c r="AF4033">
        <v>3555016192</v>
      </c>
      <c r="AG4033">
        <v>926898560</v>
      </c>
      <c r="AH4033">
        <v>762679936</v>
      </c>
      <c r="AI4033">
        <v>266994352</v>
      </c>
      <c r="AJ4033">
        <v>1029674304</v>
      </c>
      <c r="AK4033">
        <v>305925792</v>
      </c>
      <c r="AL4033">
        <v>103196688</v>
      </c>
      <c r="AM4033">
        <v>3202523648</v>
      </c>
      <c r="AN4033">
        <v>1275665408</v>
      </c>
      <c r="AO4033">
        <v>318669408</v>
      </c>
      <c r="AP4033">
        <v>10812432384</v>
      </c>
      <c r="AQ4033">
        <v>12688651264</v>
      </c>
      <c r="AR4033">
        <v>3555016192</v>
      </c>
      <c r="AS4033">
        <v>3202523648</v>
      </c>
      <c r="AV4033">
        <v>10368</v>
      </c>
    </row>
    <row r="4034" spans="1:52">
      <c r="A4034">
        <v>1990</v>
      </c>
      <c r="B4034">
        <v>228769</v>
      </c>
      <c r="C4034" t="s">
        <v>439</v>
      </c>
      <c r="D4034" t="s">
        <v>372</v>
      </c>
      <c r="E4034">
        <f t="shared" ref="E4034:E4097" si="63">IF(M4034&gt;999,1,0)</f>
        <v>0</v>
      </c>
      <c r="F4034">
        <f>IF(ISNA(VLOOKUP(B4034,criteria!$U$2:$U$174,1,0)),0,1)</f>
        <v>1</v>
      </c>
      <c r="G4034" t="s">
        <v>636</v>
      </c>
      <c r="H4034" t="s">
        <v>636</v>
      </c>
      <c r="N4034">
        <v>76019</v>
      </c>
      <c r="O4034" t="s">
        <v>275</v>
      </c>
      <c r="V4034">
        <v>26820800</v>
      </c>
      <c r="Y4034">
        <v>715900</v>
      </c>
      <c r="Z4034">
        <v>10372413</v>
      </c>
      <c r="AA4034">
        <v>71630816</v>
      </c>
      <c r="AB4034">
        <v>4166543</v>
      </c>
      <c r="AC4034">
        <v>2217103</v>
      </c>
      <c r="AF4034">
        <v>136174144</v>
      </c>
      <c r="AG4034">
        <v>51188256</v>
      </c>
      <c r="AH4034">
        <v>11301025</v>
      </c>
      <c r="AI4034">
        <v>4967028</v>
      </c>
      <c r="AJ4034">
        <v>16268053</v>
      </c>
      <c r="AK4034">
        <v>8242561</v>
      </c>
      <c r="AL4034">
        <v>4102443</v>
      </c>
      <c r="AM4034">
        <v>139673248</v>
      </c>
      <c r="AN4034">
        <v>63962196</v>
      </c>
      <c r="AO4034">
        <v>14194083</v>
      </c>
    </row>
    <row r="4035" spans="1:52">
      <c r="A4035">
        <v>1991</v>
      </c>
      <c r="B4035">
        <v>228769</v>
      </c>
      <c r="C4035" t="s">
        <v>439</v>
      </c>
      <c r="D4035" t="s">
        <v>372</v>
      </c>
      <c r="E4035">
        <f t="shared" si="63"/>
        <v>0</v>
      </c>
      <c r="F4035">
        <f>IF(ISNA(VLOOKUP(B4035,criteria!$U$2:$U$174,1,0)),0,1)</f>
        <v>1</v>
      </c>
      <c r="G4035" t="s">
        <v>636</v>
      </c>
      <c r="H4035" t="s">
        <v>636</v>
      </c>
      <c r="N4035">
        <v>76019</v>
      </c>
      <c r="O4035" t="s">
        <v>275</v>
      </c>
      <c r="V4035">
        <v>30194092</v>
      </c>
      <c r="Y4035">
        <v>681447</v>
      </c>
      <c r="Z4035">
        <v>12121221</v>
      </c>
      <c r="AA4035">
        <v>77992416</v>
      </c>
      <c r="AB4035">
        <v>4090273</v>
      </c>
      <c r="AC4035">
        <v>2239685</v>
      </c>
      <c r="AF4035">
        <v>148961808</v>
      </c>
      <c r="AG4035">
        <v>52342668</v>
      </c>
      <c r="AH4035">
        <v>11446910</v>
      </c>
      <c r="AI4035">
        <v>5495114</v>
      </c>
      <c r="AJ4035">
        <v>16942024</v>
      </c>
      <c r="AK4035">
        <v>9474957</v>
      </c>
      <c r="AL4035">
        <v>4273234</v>
      </c>
      <c r="AM4035">
        <v>144962864</v>
      </c>
      <c r="AN4035">
        <v>66995500</v>
      </c>
      <c r="AO4035">
        <v>15293030</v>
      </c>
    </row>
    <row r="4036" spans="1:52">
      <c r="A4036">
        <v>1992</v>
      </c>
      <c r="B4036">
        <v>228769</v>
      </c>
      <c r="C4036" t="s">
        <v>439</v>
      </c>
      <c r="D4036" t="s">
        <v>372</v>
      </c>
      <c r="E4036">
        <f t="shared" si="63"/>
        <v>0</v>
      </c>
      <c r="F4036">
        <f>IF(ISNA(VLOOKUP(B4036,criteria!$U$2:$U$174,1,0)),0,1)</f>
        <v>1</v>
      </c>
      <c r="G4036" t="s">
        <v>636</v>
      </c>
      <c r="H4036" t="s">
        <v>636</v>
      </c>
      <c r="N4036">
        <v>76019</v>
      </c>
      <c r="O4036" t="s">
        <v>275</v>
      </c>
      <c r="V4036">
        <v>33875232</v>
      </c>
      <c r="Y4036">
        <v>177583</v>
      </c>
      <c r="Z4036">
        <v>11408991</v>
      </c>
      <c r="AA4036">
        <v>76513000</v>
      </c>
      <c r="AB4036">
        <v>4484152</v>
      </c>
      <c r="AC4036">
        <v>2293964</v>
      </c>
      <c r="AF4036">
        <v>151548784</v>
      </c>
      <c r="AG4036">
        <v>54781272</v>
      </c>
      <c r="AH4036">
        <v>11561194</v>
      </c>
      <c r="AI4036">
        <v>5900267</v>
      </c>
      <c r="AJ4036">
        <v>17461460</v>
      </c>
      <c r="AK4036">
        <v>9969369</v>
      </c>
      <c r="AL4036">
        <v>3885214</v>
      </c>
      <c r="AM4036">
        <v>153453600</v>
      </c>
      <c r="AN4036">
        <v>69772368</v>
      </c>
      <c r="AO4036">
        <v>15496987</v>
      </c>
    </row>
    <row r="4037" spans="1:52">
      <c r="A4037">
        <v>1993</v>
      </c>
      <c r="B4037">
        <v>228769</v>
      </c>
      <c r="C4037" t="s">
        <v>430</v>
      </c>
      <c r="D4037" t="s">
        <v>372</v>
      </c>
      <c r="E4037">
        <f t="shared" si="63"/>
        <v>0</v>
      </c>
      <c r="F4037">
        <f>IF(ISNA(VLOOKUP(B4037,criteria!$U$2:$U$174,1,0)),0,1)</f>
        <v>1</v>
      </c>
      <c r="G4037" t="s">
        <v>636</v>
      </c>
      <c r="H4037" t="s">
        <v>636</v>
      </c>
      <c r="N4037">
        <v>76019</v>
      </c>
      <c r="O4037" t="s">
        <v>275</v>
      </c>
      <c r="V4037">
        <v>37008976</v>
      </c>
      <c r="Y4037">
        <v>62648</v>
      </c>
      <c r="Z4037">
        <v>13859321</v>
      </c>
      <c r="AA4037">
        <v>83295760</v>
      </c>
      <c r="AB4037">
        <v>5745089</v>
      </c>
      <c r="AC4037">
        <v>1653190</v>
      </c>
      <c r="AF4037">
        <v>163693184</v>
      </c>
      <c r="AG4037">
        <v>61023836</v>
      </c>
      <c r="AH4037">
        <v>11635676</v>
      </c>
      <c r="AI4037">
        <v>5845907</v>
      </c>
      <c r="AJ4037">
        <v>17481584</v>
      </c>
      <c r="AK4037">
        <v>10252976</v>
      </c>
      <c r="AL4037">
        <v>3754196</v>
      </c>
      <c r="AM4037">
        <v>160968192</v>
      </c>
      <c r="AN4037">
        <v>71343832</v>
      </c>
      <c r="AO4037">
        <v>18120128</v>
      </c>
    </row>
    <row r="4038" spans="1:52">
      <c r="A4038">
        <v>1994</v>
      </c>
      <c r="B4038">
        <v>228769</v>
      </c>
      <c r="C4038" t="s">
        <v>430</v>
      </c>
      <c r="D4038" t="s">
        <v>372</v>
      </c>
      <c r="E4038">
        <f t="shared" si="63"/>
        <v>0</v>
      </c>
      <c r="F4038">
        <f>IF(ISNA(VLOOKUP(B4038,criteria!$U$2:$U$174,1,0)),0,1)</f>
        <v>1</v>
      </c>
      <c r="G4038" t="s">
        <v>636</v>
      </c>
      <c r="H4038" t="s">
        <v>636</v>
      </c>
      <c r="N4038">
        <v>76019</v>
      </c>
      <c r="O4038" t="s">
        <v>275</v>
      </c>
      <c r="V4038">
        <v>41051676</v>
      </c>
      <c r="Y4038">
        <v>150778</v>
      </c>
      <c r="Z4038">
        <v>16404627</v>
      </c>
      <c r="AA4038">
        <v>80376744</v>
      </c>
      <c r="AB4038">
        <v>5911825</v>
      </c>
      <c r="AC4038">
        <v>1818625</v>
      </c>
      <c r="AF4038">
        <v>166651664</v>
      </c>
      <c r="AG4038">
        <v>62264352</v>
      </c>
      <c r="AH4038">
        <v>14061449</v>
      </c>
      <c r="AI4038">
        <v>6526267</v>
      </c>
      <c r="AJ4038">
        <v>20587716</v>
      </c>
      <c r="AK4038">
        <v>10578101</v>
      </c>
      <c r="AL4038">
        <v>3976041</v>
      </c>
      <c r="AM4038">
        <v>167190496</v>
      </c>
      <c r="AN4038">
        <v>73330256</v>
      </c>
      <c r="AO4038">
        <v>19073180</v>
      </c>
    </row>
    <row r="4039" spans="1:52">
      <c r="A4039">
        <v>1995</v>
      </c>
      <c r="B4039">
        <v>228769</v>
      </c>
      <c r="C4039" t="s">
        <v>430</v>
      </c>
      <c r="D4039" t="s">
        <v>372</v>
      </c>
      <c r="E4039">
        <f t="shared" si="63"/>
        <v>0</v>
      </c>
      <c r="F4039">
        <f>IF(ISNA(VLOOKUP(B4039,criteria!$U$2:$U$174,1,0)),0,1)</f>
        <v>1</v>
      </c>
      <c r="G4039" t="s">
        <v>636</v>
      </c>
      <c r="H4039" t="s">
        <v>636</v>
      </c>
      <c r="N4039">
        <v>76019</v>
      </c>
      <c r="O4039" t="s">
        <v>275</v>
      </c>
      <c r="V4039">
        <v>46401264</v>
      </c>
      <c r="Y4039">
        <v>32536</v>
      </c>
      <c r="Z4039">
        <v>23773996</v>
      </c>
      <c r="AA4039">
        <v>84787112</v>
      </c>
      <c r="AB4039">
        <v>6004293</v>
      </c>
      <c r="AC4039">
        <v>1670385</v>
      </c>
      <c r="AF4039">
        <v>185433904</v>
      </c>
      <c r="AG4039">
        <v>62928224</v>
      </c>
      <c r="AH4039">
        <v>22428988</v>
      </c>
      <c r="AI4039">
        <v>6031613</v>
      </c>
      <c r="AJ4039">
        <v>28460600</v>
      </c>
      <c r="AK4039">
        <v>11517353</v>
      </c>
      <c r="AL4039">
        <v>4079317</v>
      </c>
      <c r="AM4039">
        <v>181349440</v>
      </c>
      <c r="AN4039">
        <v>80608336</v>
      </c>
      <c r="AO4039">
        <v>17105336</v>
      </c>
    </row>
    <row r="4040" spans="1:52">
      <c r="A4040">
        <v>1996</v>
      </c>
      <c r="B4040">
        <v>228769</v>
      </c>
      <c r="C4040" t="s">
        <v>430</v>
      </c>
      <c r="D4040" t="s">
        <v>372</v>
      </c>
      <c r="E4040">
        <f t="shared" si="63"/>
        <v>0</v>
      </c>
      <c r="F4040">
        <f>IF(ISNA(VLOOKUP(B4040,criteria!$U$2:$U$174,1,0)),0,1)</f>
        <v>1</v>
      </c>
      <c r="G4040" t="s">
        <v>636</v>
      </c>
      <c r="H4040" t="s">
        <v>636</v>
      </c>
      <c r="N4040">
        <v>76019</v>
      </c>
      <c r="O4040" t="s">
        <v>275</v>
      </c>
      <c r="V4040">
        <v>51335144</v>
      </c>
      <c r="Y4040">
        <v>55446</v>
      </c>
      <c r="Z4040">
        <v>29553372</v>
      </c>
      <c r="AA4040">
        <v>78531808</v>
      </c>
      <c r="AB4040">
        <v>5571617</v>
      </c>
      <c r="AC4040">
        <v>3003789</v>
      </c>
      <c r="AF4040">
        <v>185856320</v>
      </c>
      <c r="AG4040">
        <v>61153520</v>
      </c>
      <c r="AH4040">
        <v>24462956</v>
      </c>
      <c r="AI4040">
        <v>5112120</v>
      </c>
      <c r="AJ4040">
        <v>29575076</v>
      </c>
      <c r="AK4040">
        <v>11601281</v>
      </c>
      <c r="AL4040">
        <v>4007461</v>
      </c>
      <c r="AM4040">
        <v>182310528</v>
      </c>
      <c r="AN4040">
        <v>83734832</v>
      </c>
      <c r="AO4040">
        <v>16995082</v>
      </c>
      <c r="AP4040">
        <v>17351688</v>
      </c>
      <c r="AQ4040">
        <v>23200440</v>
      </c>
      <c r="AT4040">
        <v>455</v>
      </c>
      <c r="AU4040">
        <v>0.28299999999999997</v>
      </c>
    </row>
    <row r="4041" spans="1:52">
      <c r="A4041">
        <v>1997</v>
      </c>
      <c r="B4041">
        <v>228769</v>
      </c>
      <c r="C4041" t="s">
        <v>430</v>
      </c>
      <c r="D4041" t="s">
        <v>372</v>
      </c>
      <c r="E4041">
        <f t="shared" si="63"/>
        <v>0</v>
      </c>
      <c r="F4041">
        <f>IF(ISNA(VLOOKUP(B4041,criteria!$U$2:$U$174,1,0)),0,1)</f>
        <v>1</v>
      </c>
      <c r="G4041" t="s">
        <v>636</v>
      </c>
      <c r="H4041" t="s">
        <v>636</v>
      </c>
      <c r="N4041">
        <v>76019</v>
      </c>
      <c r="O4041" t="s">
        <v>275</v>
      </c>
      <c r="V4041">
        <v>55705288</v>
      </c>
      <c r="Y4041">
        <v>71858</v>
      </c>
      <c r="Z4041">
        <v>23274564</v>
      </c>
      <c r="AA4041">
        <v>79395248</v>
      </c>
      <c r="AB4041">
        <v>5181732</v>
      </c>
      <c r="AC4041">
        <v>7795932</v>
      </c>
      <c r="AF4041">
        <v>191289872</v>
      </c>
      <c r="AG4041">
        <v>63008784</v>
      </c>
      <c r="AH4041">
        <v>17472144</v>
      </c>
      <c r="AI4041">
        <v>7775205</v>
      </c>
      <c r="AJ4041">
        <v>25247348</v>
      </c>
      <c r="AK4041">
        <v>13799875</v>
      </c>
      <c r="AL4041">
        <v>7308428</v>
      </c>
      <c r="AM4041">
        <v>190205600</v>
      </c>
      <c r="AN4041">
        <v>87149496</v>
      </c>
      <c r="AO4041">
        <v>17650310</v>
      </c>
      <c r="AP4041">
        <v>23200440</v>
      </c>
      <c r="AQ4041">
        <v>24833800</v>
      </c>
      <c r="AT4041">
        <v>409</v>
      </c>
      <c r="AU4041">
        <v>0.26900000000000002</v>
      </c>
      <c r="AW4041">
        <v>0.50212800000000002</v>
      </c>
      <c r="AX4041">
        <v>0.57267599999999996</v>
      </c>
      <c r="AY4041">
        <v>0.19417699999999999</v>
      </c>
      <c r="AZ4041">
        <v>21262</v>
      </c>
    </row>
    <row r="4042" spans="1:52">
      <c r="A4042">
        <v>1998</v>
      </c>
      <c r="B4042">
        <v>228769</v>
      </c>
      <c r="C4042" t="s">
        <v>430</v>
      </c>
      <c r="D4042" t="s">
        <v>372</v>
      </c>
      <c r="E4042">
        <f t="shared" si="63"/>
        <v>0</v>
      </c>
      <c r="F4042">
        <f>IF(ISNA(VLOOKUP(B4042,criteria!$U$2:$U$174,1,0)),0,1)</f>
        <v>1</v>
      </c>
      <c r="G4042" t="s">
        <v>636</v>
      </c>
      <c r="H4042" t="s">
        <v>636</v>
      </c>
      <c r="N4042">
        <v>76019</v>
      </c>
      <c r="O4042" t="s">
        <v>275</v>
      </c>
      <c r="V4042">
        <v>63046148</v>
      </c>
      <c r="Y4042">
        <v>117993</v>
      </c>
      <c r="Z4042">
        <v>19201112</v>
      </c>
      <c r="AA4042">
        <v>81221216</v>
      </c>
      <c r="AB4042">
        <v>4673056</v>
      </c>
      <c r="AC4042">
        <v>3916945</v>
      </c>
      <c r="AF4042">
        <v>188604480</v>
      </c>
      <c r="AG4042">
        <v>66937672</v>
      </c>
      <c r="AH4042">
        <v>11878783</v>
      </c>
      <c r="AI4042">
        <v>9064513</v>
      </c>
      <c r="AJ4042">
        <v>20943296</v>
      </c>
      <c r="AK4042">
        <v>15306851</v>
      </c>
      <c r="AL4042">
        <v>7811066</v>
      </c>
      <c r="AM4042">
        <v>188911488</v>
      </c>
      <c r="AN4042">
        <v>90590976</v>
      </c>
      <c r="AO4042">
        <v>18464692</v>
      </c>
      <c r="AP4042">
        <v>24833800</v>
      </c>
      <c r="AQ4042">
        <v>29822124</v>
      </c>
      <c r="AT4042">
        <v>364</v>
      </c>
      <c r="AU4042">
        <v>0.27700000000000002</v>
      </c>
      <c r="AW4042">
        <v>0.47745199999999999</v>
      </c>
      <c r="AX4042">
        <v>0.57832899999999998</v>
      </c>
      <c r="AY4042">
        <v>0.19769200000000001</v>
      </c>
      <c r="AZ4042">
        <v>23002</v>
      </c>
    </row>
    <row r="4043" spans="1:52">
      <c r="A4043">
        <v>1999</v>
      </c>
      <c r="B4043">
        <v>228769</v>
      </c>
      <c r="C4043" t="s">
        <v>430</v>
      </c>
      <c r="D4043" t="s">
        <v>372</v>
      </c>
      <c r="E4043">
        <f t="shared" si="63"/>
        <v>0</v>
      </c>
      <c r="F4043">
        <f>IF(ISNA(VLOOKUP(B4043,criteria!$U$2:$U$174,1,0)),0,1)</f>
        <v>1</v>
      </c>
      <c r="G4043" t="s">
        <v>636</v>
      </c>
      <c r="H4043" t="s">
        <v>636</v>
      </c>
      <c r="N4043">
        <v>76019</v>
      </c>
      <c r="O4043" t="s">
        <v>275</v>
      </c>
      <c r="V4043">
        <v>67511792</v>
      </c>
      <c r="Y4043">
        <v>263665</v>
      </c>
      <c r="Z4043">
        <v>19364408</v>
      </c>
      <c r="AA4043">
        <v>91972016</v>
      </c>
      <c r="AB4043">
        <v>5446247</v>
      </c>
      <c r="AC4043">
        <v>4773075</v>
      </c>
      <c r="AF4043">
        <v>205916144</v>
      </c>
      <c r="AG4043">
        <v>69849280</v>
      </c>
      <c r="AH4043">
        <v>12682484</v>
      </c>
      <c r="AI4043">
        <v>9509427</v>
      </c>
      <c r="AJ4043">
        <v>22191912</v>
      </c>
      <c r="AK4043">
        <v>17551736</v>
      </c>
      <c r="AL4043">
        <v>8636602</v>
      </c>
      <c r="AM4043">
        <v>201126752</v>
      </c>
      <c r="AN4043">
        <v>97811728</v>
      </c>
      <c r="AO4043">
        <v>20254084</v>
      </c>
      <c r="AP4043">
        <v>29822124</v>
      </c>
      <c r="AQ4043">
        <v>35213976</v>
      </c>
      <c r="AT4043">
        <v>437</v>
      </c>
      <c r="AU4043">
        <v>0.307</v>
      </c>
      <c r="AW4043">
        <v>0.45055800000000001</v>
      </c>
      <c r="AX4043">
        <v>0.58618700000000001</v>
      </c>
      <c r="AY4043">
        <v>0.189111</v>
      </c>
      <c r="AZ4043">
        <v>24426.5</v>
      </c>
    </row>
    <row r="4044" spans="1:52">
      <c r="A4044">
        <v>2000</v>
      </c>
      <c r="B4044">
        <v>228769</v>
      </c>
      <c r="C4044" t="s">
        <v>430</v>
      </c>
      <c r="D4044" t="s">
        <v>372</v>
      </c>
      <c r="E4044">
        <f t="shared" si="63"/>
        <v>0</v>
      </c>
      <c r="F4044">
        <f>IF(ISNA(VLOOKUP(B4044,criteria!$U$2:$U$174,1,0)),0,1)</f>
        <v>1</v>
      </c>
      <c r="G4044" t="s">
        <v>636</v>
      </c>
      <c r="H4044" t="s">
        <v>636</v>
      </c>
      <c r="N4044">
        <v>76013</v>
      </c>
      <c r="O4044" t="s">
        <v>275</v>
      </c>
      <c r="V4044">
        <v>77766104</v>
      </c>
      <c r="Y4044">
        <v>210934</v>
      </c>
      <c r="Z4044">
        <v>20291044</v>
      </c>
      <c r="AA4044">
        <v>91709736</v>
      </c>
      <c r="AB4044">
        <v>7844571</v>
      </c>
      <c r="AC4044">
        <v>6164743</v>
      </c>
      <c r="AF4044">
        <v>221733552</v>
      </c>
      <c r="AG4044">
        <v>72601384</v>
      </c>
      <c r="AH4044">
        <v>16593925</v>
      </c>
      <c r="AI4044">
        <v>6696358</v>
      </c>
      <c r="AJ4044">
        <v>23290284</v>
      </c>
      <c r="AK4044">
        <v>20986728</v>
      </c>
      <c r="AL4044">
        <v>11119019</v>
      </c>
      <c r="AM4044">
        <v>222908480</v>
      </c>
      <c r="AN4044">
        <v>102860432</v>
      </c>
      <c r="AO4044">
        <v>20660098</v>
      </c>
      <c r="AP4044">
        <v>35213976</v>
      </c>
      <c r="AQ4044">
        <v>31366436</v>
      </c>
      <c r="AT4044">
        <v>388</v>
      </c>
      <c r="AU4044">
        <v>0.312</v>
      </c>
      <c r="AW4044">
        <v>0.43630799999999997</v>
      </c>
      <c r="AX4044">
        <v>0.58545599999999998</v>
      </c>
      <c r="AY4044">
        <v>0.185085</v>
      </c>
      <c r="AZ4044">
        <v>26506</v>
      </c>
    </row>
    <row r="4045" spans="1:52">
      <c r="A4045">
        <v>2001</v>
      </c>
      <c r="B4045">
        <v>228769</v>
      </c>
      <c r="C4045" t="s">
        <v>430</v>
      </c>
      <c r="D4045" t="s">
        <v>372</v>
      </c>
      <c r="E4045">
        <f t="shared" si="63"/>
        <v>1</v>
      </c>
      <c r="F4045">
        <f>IF(ISNA(VLOOKUP(B4045,criteria!$U$2:$U$174,1,0)),0,1)</f>
        <v>1</v>
      </c>
      <c r="G4045">
        <v>0.85260511882998169</v>
      </c>
      <c r="H4045">
        <v>0.52666845349772184</v>
      </c>
      <c r="I4045">
        <v>4376</v>
      </c>
      <c r="J4045">
        <v>3731</v>
      </c>
      <c r="K4045">
        <v>1842</v>
      </c>
      <c r="L4045">
        <v>123</v>
      </c>
      <c r="M4045">
        <v>1965</v>
      </c>
      <c r="N4045">
        <v>76019</v>
      </c>
      <c r="O4045" t="s">
        <v>275</v>
      </c>
      <c r="V4045">
        <v>87487544</v>
      </c>
      <c r="W4045">
        <v>76061504</v>
      </c>
      <c r="Y4045">
        <v>3787220</v>
      </c>
      <c r="Z4045">
        <v>23192556</v>
      </c>
      <c r="AA4045">
        <v>110985992</v>
      </c>
      <c r="AB4045">
        <v>1895707</v>
      </c>
      <c r="AC4045">
        <v>36286920</v>
      </c>
      <c r="AD4045">
        <v>132465792</v>
      </c>
      <c r="AE4045">
        <v>106914896</v>
      </c>
      <c r="AF4045">
        <v>262547232</v>
      </c>
      <c r="AG4045">
        <v>90341768</v>
      </c>
      <c r="AH4045">
        <v>20181194</v>
      </c>
      <c r="AI4045">
        <v>11516708</v>
      </c>
      <c r="AJ4045">
        <v>31697902</v>
      </c>
      <c r="AK4045">
        <v>23719142</v>
      </c>
      <c r="AL4045">
        <v>12729170</v>
      </c>
      <c r="AM4045">
        <v>227300320</v>
      </c>
      <c r="AN4045">
        <v>113138584</v>
      </c>
      <c r="AO4045">
        <v>28023296</v>
      </c>
      <c r="AR4045">
        <v>262547232</v>
      </c>
      <c r="AS4045">
        <v>227300320</v>
      </c>
      <c r="AT4045">
        <v>440</v>
      </c>
      <c r="AU4045">
        <v>0.36399999999999999</v>
      </c>
      <c r="AW4045">
        <v>0.42105999999999999</v>
      </c>
      <c r="AX4045">
        <v>0.58812200000000003</v>
      </c>
      <c r="AY4045">
        <v>0.17357800000000001</v>
      </c>
      <c r="AZ4045">
        <v>28628</v>
      </c>
    </row>
    <row r="4046" spans="1:52">
      <c r="A4046">
        <v>2002</v>
      </c>
      <c r="B4046">
        <v>228769</v>
      </c>
      <c r="C4046" t="s">
        <v>430</v>
      </c>
      <c r="D4046" t="s">
        <v>372</v>
      </c>
      <c r="E4046">
        <f t="shared" si="63"/>
        <v>1</v>
      </c>
      <c r="F4046">
        <f>IF(ISNA(VLOOKUP(B4046,criteria!$U$2:$U$174,1,0)),0,1)</f>
        <v>1</v>
      </c>
      <c r="G4046">
        <v>0.85100548446069468</v>
      </c>
      <c r="H4046">
        <v>0.48066595059076261</v>
      </c>
      <c r="I4046">
        <v>4376</v>
      </c>
      <c r="J4046">
        <v>3724</v>
      </c>
      <c r="K4046">
        <v>1671</v>
      </c>
      <c r="L4046">
        <v>119</v>
      </c>
      <c r="M4046">
        <v>1790</v>
      </c>
      <c r="N4046">
        <v>76019</v>
      </c>
      <c r="O4046" t="s">
        <v>275</v>
      </c>
      <c r="V4046">
        <v>99073080</v>
      </c>
      <c r="W4046">
        <v>81829608</v>
      </c>
      <c r="Y4046">
        <v>2282433</v>
      </c>
      <c r="Z4046">
        <v>28090432</v>
      </c>
      <c r="AA4046">
        <v>106236408</v>
      </c>
      <c r="AB4046">
        <v>1334117</v>
      </c>
      <c r="AC4046">
        <v>54660744</v>
      </c>
      <c r="AD4046">
        <v>146476560</v>
      </c>
      <c r="AE4046">
        <v>101793424</v>
      </c>
      <c r="AF4046">
        <v>294646336</v>
      </c>
      <c r="AG4046">
        <v>97208744</v>
      </c>
      <c r="AH4046">
        <v>21887980</v>
      </c>
      <c r="AI4046">
        <v>11528225</v>
      </c>
      <c r="AJ4046">
        <v>33416204</v>
      </c>
      <c r="AK4046">
        <v>23172886</v>
      </c>
      <c r="AL4046">
        <v>15560846</v>
      </c>
      <c r="AM4046">
        <v>235752368</v>
      </c>
      <c r="AN4046">
        <v>121951008</v>
      </c>
      <c r="AO4046">
        <v>31109840</v>
      </c>
      <c r="AP4046">
        <v>28859478</v>
      </c>
      <c r="AQ4046">
        <v>34734604</v>
      </c>
      <c r="AR4046">
        <v>294646336</v>
      </c>
      <c r="AS4046">
        <v>235752368</v>
      </c>
      <c r="AT4046">
        <v>465</v>
      </c>
      <c r="AU4046">
        <v>0.36599999999999999</v>
      </c>
      <c r="AW4046">
        <v>0.40494200000000002</v>
      </c>
      <c r="AX4046">
        <v>0.58648500000000003</v>
      </c>
      <c r="AY4046">
        <v>0.15809400000000001</v>
      </c>
      <c r="AZ4046">
        <v>29720.5</v>
      </c>
    </row>
    <row r="4047" spans="1:52">
      <c r="A4047">
        <v>2003</v>
      </c>
      <c r="B4047">
        <v>228769</v>
      </c>
      <c r="C4047" t="s">
        <v>430</v>
      </c>
      <c r="D4047" t="s">
        <v>372</v>
      </c>
      <c r="E4047">
        <f t="shared" si="63"/>
        <v>1</v>
      </c>
      <c r="F4047">
        <f>IF(ISNA(VLOOKUP(B4047,criteria!$U$2:$U$174,1,0)),0,1)</f>
        <v>1</v>
      </c>
      <c r="G4047">
        <v>0.7718988830099941</v>
      </c>
      <c r="H4047">
        <v>0.50672759583650673</v>
      </c>
      <c r="I4047">
        <v>5103</v>
      </c>
      <c r="J4047">
        <v>3939</v>
      </c>
      <c r="K4047">
        <v>1893</v>
      </c>
      <c r="L4047">
        <v>103</v>
      </c>
      <c r="M4047">
        <v>1996</v>
      </c>
      <c r="N4047">
        <v>76019</v>
      </c>
      <c r="O4047" t="s">
        <v>275</v>
      </c>
      <c r="V4047">
        <v>116339016</v>
      </c>
      <c r="W4047">
        <v>97306048</v>
      </c>
      <c r="Y4047">
        <v>3817446</v>
      </c>
      <c r="Z4047">
        <v>31093620</v>
      </c>
      <c r="AA4047">
        <v>107189384</v>
      </c>
      <c r="AB4047">
        <v>1898447</v>
      </c>
      <c r="AC4047">
        <v>61031788</v>
      </c>
      <c r="AD4047">
        <v>168044352</v>
      </c>
      <c r="AE4047">
        <v>105820088</v>
      </c>
      <c r="AF4047">
        <v>324777728</v>
      </c>
      <c r="AG4047">
        <v>103261704</v>
      </c>
      <c r="AH4047">
        <v>19608400</v>
      </c>
      <c r="AI4047">
        <v>9742942</v>
      </c>
      <c r="AJ4047">
        <v>29351342</v>
      </c>
      <c r="AK4047">
        <v>24629434</v>
      </c>
      <c r="AL4047">
        <v>19155370</v>
      </c>
      <c r="AM4047">
        <v>245138384</v>
      </c>
      <c r="AN4047">
        <v>127013432</v>
      </c>
      <c r="AO4047">
        <v>28071360</v>
      </c>
      <c r="AP4047">
        <v>34734604</v>
      </c>
      <c r="AQ4047">
        <v>38512076</v>
      </c>
      <c r="AR4047">
        <v>324777728</v>
      </c>
      <c r="AS4047">
        <v>245138384</v>
      </c>
      <c r="AT4047">
        <v>466</v>
      </c>
      <c r="AU4047">
        <v>0.376</v>
      </c>
      <c r="AW4047">
        <v>0.39446599999999998</v>
      </c>
      <c r="AX4047">
        <v>0.57718800000000003</v>
      </c>
      <c r="AY4047">
        <v>0.15640899999999999</v>
      </c>
      <c r="AZ4047">
        <v>30650</v>
      </c>
    </row>
    <row r="4048" spans="1:52">
      <c r="A4048">
        <v>2004</v>
      </c>
      <c r="B4048">
        <v>228769</v>
      </c>
      <c r="C4048" t="s">
        <v>430</v>
      </c>
      <c r="D4048" t="s">
        <v>372</v>
      </c>
      <c r="E4048">
        <f t="shared" si="63"/>
        <v>1</v>
      </c>
      <c r="F4048">
        <f>IF(ISNA(VLOOKUP(B4048,criteria!$U$2:$U$174,1,0)),0,1)</f>
        <v>1</v>
      </c>
      <c r="G4048">
        <v>0.72042420917900896</v>
      </c>
      <c r="H4048">
        <v>0.46700507614213199</v>
      </c>
      <c r="I4048">
        <v>5469</v>
      </c>
      <c r="J4048">
        <v>3940</v>
      </c>
      <c r="K4048">
        <v>1723</v>
      </c>
      <c r="L4048">
        <v>117</v>
      </c>
      <c r="M4048">
        <v>1840</v>
      </c>
      <c r="N4048">
        <v>76013</v>
      </c>
      <c r="O4048" t="s">
        <v>275</v>
      </c>
      <c r="P4048" t="s">
        <v>50</v>
      </c>
      <c r="V4048">
        <v>132835808</v>
      </c>
      <c r="W4048">
        <v>110406272</v>
      </c>
      <c r="Y4048">
        <v>5521371</v>
      </c>
      <c r="Z4048">
        <v>39911496</v>
      </c>
      <c r="AA4048">
        <v>107861152</v>
      </c>
      <c r="AB4048">
        <v>3155133</v>
      </c>
      <c r="AC4048">
        <v>22135138</v>
      </c>
      <c r="AD4048">
        <v>198928336</v>
      </c>
      <c r="AE4048">
        <v>108447400</v>
      </c>
      <c r="AF4048">
        <v>316699136</v>
      </c>
      <c r="AG4048">
        <v>112923528</v>
      </c>
      <c r="AH4048">
        <v>27353506</v>
      </c>
      <c r="AI4048">
        <v>12409141</v>
      </c>
      <c r="AJ4048">
        <v>39762648</v>
      </c>
      <c r="AK4048">
        <v>27858778</v>
      </c>
      <c r="AL4048">
        <v>23014216</v>
      </c>
      <c r="AM4048">
        <v>280671424</v>
      </c>
      <c r="AN4048">
        <v>140222240</v>
      </c>
      <c r="AO4048">
        <v>30161040</v>
      </c>
      <c r="AP4048">
        <v>38512076</v>
      </c>
      <c r="AQ4048">
        <v>45635384</v>
      </c>
      <c r="AR4048">
        <v>316699136</v>
      </c>
      <c r="AS4048">
        <v>280671424</v>
      </c>
      <c r="AT4048">
        <v>554</v>
      </c>
      <c r="AU4048">
        <v>0.39500000000000002</v>
      </c>
      <c r="AW4048">
        <v>0.39487499999999998</v>
      </c>
      <c r="AX4048">
        <v>0.57796800000000004</v>
      </c>
      <c r="AY4048">
        <v>0.15265000000000001</v>
      </c>
      <c r="AZ4048">
        <v>30202.5</v>
      </c>
    </row>
    <row r="4049" spans="1:52">
      <c r="A4049">
        <v>2005</v>
      </c>
      <c r="B4049">
        <v>228769</v>
      </c>
      <c r="C4049" t="s">
        <v>392</v>
      </c>
      <c r="D4049" t="s">
        <v>372</v>
      </c>
      <c r="E4049">
        <f t="shared" si="63"/>
        <v>1</v>
      </c>
      <c r="F4049">
        <f>IF(ISNA(VLOOKUP(B4049,criteria!$U$2:$U$174,1,0)),0,1)</f>
        <v>1</v>
      </c>
      <c r="G4049">
        <v>0.79102025917138163</v>
      </c>
      <c r="H4049">
        <v>0.42754960775265344</v>
      </c>
      <c r="I4049">
        <v>5479</v>
      </c>
      <c r="J4049">
        <v>4334</v>
      </c>
      <c r="K4049">
        <v>1800</v>
      </c>
      <c r="L4049">
        <v>53</v>
      </c>
      <c r="M4049">
        <v>1853</v>
      </c>
      <c r="N4049">
        <v>76013</v>
      </c>
      <c r="O4049" t="s">
        <v>275</v>
      </c>
      <c r="P4049" t="s">
        <v>50</v>
      </c>
      <c r="Q4049" t="s">
        <v>54</v>
      </c>
      <c r="V4049">
        <v>137903248</v>
      </c>
      <c r="W4049">
        <v>115288056</v>
      </c>
      <c r="Y4049">
        <v>2147500</v>
      </c>
      <c r="Z4049">
        <v>41889464</v>
      </c>
      <c r="AA4049">
        <v>110923960</v>
      </c>
      <c r="AB4049">
        <v>2278181</v>
      </c>
      <c r="AC4049">
        <v>22407768</v>
      </c>
      <c r="AD4049">
        <v>206759520</v>
      </c>
      <c r="AE4049">
        <v>116815312</v>
      </c>
      <c r="AF4049">
        <v>330030720</v>
      </c>
      <c r="AG4049">
        <v>117990536</v>
      </c>
      <c r="AH4049">
        <v>31449636</v>
      </c>
      <c r="AI4049">
        <v>14484677</v>
      </c>
      <c r="AJ4049">
        <v>45934312</v>
      </c>
      <c r="AK4049">
        <v>34040700</v>
      </c>
      <c r="AL4049">
        <v>23799284</v>
      </c>
      <c r="AM4049">
        <v>303739008</v>
      </c>
      <c r="AN4049">
        <v>147614976</v>
      </c>
      <c r="AO4049">
        <v>33057344</v>
      </c>
      <c r="AP4049">
        <v>45635384</v>
      </c>
      <c r="AQ4049">
        <v>50750116</v>
      </c>
      <c r="AR4049">
        <v>330030720</v>
      </c>
      <c r="AS4049">
        <v>303739008</v>
      </c>
      <c r="AT4049">
        <v>662</v>
      </c>
      <c r="AU4049">
        <v>0.41699999999999998</v>
      </c>
      <c r="AW4049">
        <v>0.40400999999999998</v>
      </c>
      <c r="AX4049">
        <v>0.58703099999999997</v>
      </c>
      <c r="AY4049">
        <v>0.14846400000000001</v>
      </c>
      <c r="AZ4049">
        <v>28849.5</v>
      </c>
    </row>
    <row r="4050" spans="1:52">
      <c r="A4050">
        <v>2006</v>
      </c>
      <c r="B4050">
        <v>228769</v>
      </c>
      <c r="C4050" t="s">
        <v>392</v>
      </c>
      <c r="D4050" t="s">
        <v>372</v>
      </c>
      <c r="E4050">
        <f t="shared" si="63"/>
        <v>1</v>
      </c>
      <c r="F4050">
        <f>IF(ISNA(VLOOKUP(B4050,criteria!$U$2:$U$174,1,0)),0,1)</f>
        <v>1</v>
      </c>
      <c r="G4050">
        <v>0.68883060783708727</v>
      </c>
      <c r="H4050">
        <v>0.47301231802911536</v>
      </c>
      <c r="I4050">
        <v>6482</v>
      </c>
      <c r="J4050">
        <v>4465</v>
      </c>
      <c r="K4050">
        <v>2023</v>
      </c>
      <c r="L4050">
        <v>89</v>
      </c>
      <c r="M4050">
        <v>2112</v>
      </c>
      <c r="N4050">
        <v>76013</v>
      </c>
      <c r="O4050" t="s">
        <v>275</v>
      </c>
      <c r="P4050" t="s">
        <v>50</v>
      </c>
      <c r="Q4050" t="s">
        <v>54</v>
      </c>
      <c r="V4050">
        <v>155114832</v>
      </c>
      <c r="W4050">
        <v>127453848</v>
      </c>
      <c r="Y4050">
        <v>4790311</v>
      </c>
      <c r="Z4050">
        <v>44446996</v>
      </c>
      <c r="AA4050">
        <v>112536512</v>
      </c>
      <c r="AB4050">
        <v>1887387</v>
      </c>
      <c r="AC4050">
        <v>51192080</v>
      </c>
      <c r="AD4050">
        <v>232532544</v>
      </c>
      <c r="AE4050">
        <v>127626568</v>
      </c>
      <c r="AF4050">
        <v>387206176</v>
      </c>
      <c r="AG4050">
        <v>136848368</v>
      </c>
      <c r="AH4050">
        <v>36863844</v>
      </c>
      <c r="AI4050">
        <v>12167236</v>
      </c>
      <c r="AJ4050">
        <v>49031080</v>
      </c>
      <c r="AK4050">
        <v>31802736</v>
      </c>
      <c r="AL4050">
        <v>25513000</v>
      </c>
      <c r="AM4050">
        <v>324675808</v>
      </c>
      <c r="AN4050">
        <v>161853008</v>
      </c>
      <c r="AO4050">
        <v>35603472</v>
      </c>
      <c r="AP4050">
        <v>50750116</v>
      </c>
      <c r="AQ4050">
        <v>57646256</v>
      </c>
      <c r="AR4050">
        <v>387206176</v>
      </c>
      <c r="AS4050">
        <v>324675808</v>
      </c>
      <c r="AT4050">
        <v>954</v>
      </c>
      <c r="AU4050">
        <v>0.51900000000000002</v>
      </c>
      <c r="AW4050">
        <v>0.41142499999999999</v>
      </c>
      <c r="AX4050">
        <v>0.58019600000000005</v>
      </c>
      <c r="AY4050">
        <v>0.149728</v>
      </c>
      <c r="AZ4050">
        <v>28978.5</v>
      </c>
    </row>
    <row r="4051" spans="1:52">
      <c r="A4051">
        <v>2007</v>
      </c>
      <c r="B4051">
        <v>228769</v>
      </c>
      <c r="C4051" t="s">
        <v>392</v>
      </c>
      <c r="D4051" t="s">
        <v>372</v>
      </c>
      <c r="E4051">
        <f t="shared" si="63"/>
        <v>1</v>
      </c>
      <c r="F4051">
        <f>IF(ISNA(VLOOKUP(B4051,criteria!$U$2:$U$174,1,0)),0,1)</f>
        <v>1</v>
      </c>
      <c r="G4051">
        <v>0.55691404817214818</v>
      </c>
      <c r="H4051">
        <v>0.49264544456641052</v>
      </c>
      <c r="I4051">
        <v>8179</v>
      </c>
      <c r="J4051">
        <v>4555</v>
      </c>
      <c r="K4051">
        <v>2058</v>
      </c>
      <c r="L4051">
        <v>186</v>
      </c>
      <c r="M4051">
        <v>2244</v>
      </c>
      <c r="N4051">
        <v>76013</v>
      </c>
      <c r="O4051" t="s">
        <v>275</v>
      </c>
      <c r="P4051" t="s">
        <v>50</v>
      </c>
      <c r="Q4051" t="s">
        <v>54</v>
      </c>
      <c r="V4051">
        <v>166385456</v>
      </c>
      <c r="W4051">
        <v>134043536</v>
      </c>
      <c r="Y4051">
        <v>8035460</v>
      </c>
      <c r="Z4051">
        <v>46873520</v>
      </c>
      <c r="AA4051">
        <v>127155400</v>
      </c>
      <c r="AB4051">
        <v>2174964</v>
      </c>
      <c r="AC4051">
        <v>54752208</v>
      </c>
      <c r="AD4051">
        <v>224696208</v>
      </c>
      <c r="AE4051">
        <v>170807456</v>
      </c>
      <c r="AF4051">
        <v>429994368</v>
      </c>
      <c r="AG4051">
        <v>125538312</v>
      </c>
      <c r="AH4051">
        <v>67433248</v>
      </c>
      <c r="AI4051">
        <v>12348712</v>
      </c>
      <c r="AJ4051">
        <v>79781960</v>
      </c>
      <c r="AK4051">
        <v>33935984</v>
      </c>
      <c r="AL4051">
        <v>27924330</v>
      </c>
      <c r="AM4051">
        <v>354947904</v>
      </c>
      <c r="AN4051">
        <v>173334816</v>
      </c>
      <c r="AO4051">
        <v>38776320</v>
      </c>
      <c r="AP4051">
        <v>57646256</v>
      </c>
      <c r="AQ4051">
        <v>60955480</v>
      </c>
      <c r="AR4051">
        <v>429994368</v>
      </c>
      <c r="AS4051">
        <v>354947904</v>
      </c>
      <c r="AT4051">
        <v>771</v>
      </c>
      <c r="AU4051">
        <v>0.36299999999999999</v>
      </c>
      <c r="AW4051">
        <v>0.41517399999999999</v>
      </c>
      <c r="AX4051">
        <v>0.56474500000000005</v>
      </c>
      <c r="AY4051">
        <v>0.15043999999999999</v>
      </c>
      <c r="AZ4051">
        <v>29833</v>
      </c>
    </row>
    <row r="4052" spans="1:52">
      <c r="A4052">
        <v>2008</v>
      </c>
      <c r="B4052">
        <v>228769</v>
      </c>
      <c r="C4052" t="s">
        <v>392</v>
      </c>
      <c r="D4052" t="s">
        <v>372</v>
      </c>
      <c r="E4052">
        <f t="shared" si="63"/>
        <v>1</v>
      </c>
      <c r="F4052">
        <f>IF(ISNA(VLOOKUP(B4052,criteria!$U$2:$U$174,1,0)),0,1)</f>
        <v>1</v>
      </c>
      <c r="G4052">
        <v>0.55691404817214818</v>
      </c>
      <c r="H4052">
        <v>0.49264544456641052</v>
      </c>
      <c r="I4052">
        <v>8179</v>
      </c>
      <c r="J4052">
        <v>4555</v>
      </c>
      <c r="K4052">
        <v>2058</v>
      </c>
      <c r="L4052">
        <v>186</v>
      </c>
      <c r="M4052">
        <v>2244</v>
      </c>
      <c r="N4052">
        <v>76013</v>
      </c>
      <c r="O4052" t="s">
        <v>275</v>
      </c>
      <c r="P4052" t="s">
        <v>50</v>
      </c>
      <c r="Q4052" t="s">
        <v>54</v>
      </c>
      <c r="V4052">
        <v>189162256</v>
      </c>
      <c r="W4052">
        <v>142756800</v>
      </c>
      <c r="Y4052">
        <v>9005863</v>
      </c>
      <c r="Z4052">
        <v>57012708</v>
      </c>
      <c r="AA4052">
        <v>132672192</v>
      </c>
      <c r="AB4052">
        <v>1979742</v>
      </c>
      <c r="AC4052">
        <v>103736408</v>
      </c>
      <c r="AD4052">
        <v>248927152</v>
      </c>
      <c r="AE4052">
        <v>118262128</v>
      </c>
      <c r="AF4052">
        <v>448962624</v>
      </c>
      <c r="AG4052">
        <v>149104208</v>
      </c>
      <c r="AH4052">
        <v>50477416</v>
      </c>
      <c r="AI4052">
        <v>11924598</v>
      </c>
      <c r="AJ4052">
        <v>62402016</v>
      </c>
      <c r="AK4052">
        <v>35803784</v>
      </c>
      <c r="AL4052">
        <v>29295058</v>
      </c>
      <c r="AM4052">
        <v>368102176</v>
      </c>
      <c r="AN4052">
        <v>187816560</v>
      </c>
      <c r="AO4052">
        <v>41593096</v>
      </c>
      <c r="AP4052">
        <v>60955480</v>
      </c>
      <c r="AQ4052">
        <v>53464752</v>
      </c>
      <c r="AR4052">
        <v>448962624</v>
      </c>
      <c r="AS4052">
        <v>368102176</v>
      </c>
      <c r="AT4052">
        <v>879</v>
      </c>
      <c r="AU4052">
        <v>0.36199999999999999</v>
      </c>
      <c r="AW4052">
        <v>0.42507699999999998</v>
      </c>
      <c r="AX4052">
        <v>0.56914500000000001</v>
      </c>
      <c r="AY4052">
        <v>0.15995799999999999</v>
      </c>
      <c r="AZ4052">
        <v>31669.5</v>
      </c>
    </row>
    <row r="4053" spans="1:52">
      <c r="A4053">
        <v>2009</v>
      </c>
      <c r="B4053">
        <v>228769</v>
      </c>
      <c r="C4053" t="s">
        <v>392</v>
      </c>
      <c r="D4053" t="s">
        <v>372</v>
      </c>
      <c r="E4053">
        <f t="shared" si="63"/>
        <v>1</v>
      </c>
      <c r="F4053">
        <f>IF(ISNA(VLOOKUP(B4053,criteria!$U$2:$U$174,1,0)),0,1)</f>
        <v>1</v>
      </c>
      <c r="G4053">
        <v>0.76179287908910176</v>
      </c>
      <c r="H4053">
        <v>0.5456702253855279</v>
      </c>
      <c r="I4053">
        <v>5533</v>
      </c>
      <c r="J4053">
        <v>4215</v>
      </c>
      <c r="K4053">
        <v>2209</v>
      </c>
      <c r="L4053">
        <v>91</v>
      </c>
      <c r="M4053">
        <v>2300</v>
      </c>
      <c r="N4053">
        <v>76013</v>
      </c>
      <c r="O4053" t="s">
        <v>275</v>
      </c>
      <c r="P4053" t="s">
        <v>50</v>
      </c>
      <c r="Q4053" t="s">
        <v>54</v>
      </c>
      <c r="R4053">
        <v>-97.116399999999999</v>
      </c>
      <c r="S4053">
        <v>32.730699999999999</v>
      </c>
      <c r="V4053">
        <v>221027968</v>
      </c>
      <c r="W4053">
        <v>157474432</v>
      </c>
      <c r="Y4053">
        <v>7412430</v>
      </c>
      <c r="Z4053">
        <v>83571096</v>
      </c>
      <c r="AA4053">
        <v>136929392</v>
      </c>
      <c r="AB4053">
        <v>3174373</v>
      </c>
      <c r="AC4053">
        <v>13783026</v>
      </c>
      <c r="AD4053">
        <v>277494400</v>
      </c>
      <c r="AE4053">
        <v>170916096</v>
      </c>
      <c r="AF4053">
        <v>459515232</v>
      </c>
      <c r="AG4053">
        <v>167983728</v>
      </c>
      <c r="AH4053">
        <v>55557304</v>
      </c>
      <c r="AI4053">
        <v>12142990</v>
      </c>
      <c r="AJ4053">
        <v>67700296</v>
      </c>
      <c r="AK4053">
        <v>38119764</v>
      </c>
      <c r="AL4053">
        <v>31126452</v>
      </c>
      <c r="AM4053">
        <v>410327904</v>
      </c>
      <c r="AN4053">
        <v>210642112</v>
      </c>
      <c r="AO4053">
        <v>48484904</v>
      </c>
      <c r="AP4053">
        <v>53464752</v>
      </c>
      <c r="AQ4053">
        <v>68206360</v>
      </c>
      <c r="AR4053">
        <v>459515232</v>
      </c>
      <c r="AS4053">
        <v>410327904</v>
      </c>
      <c r="AT4053">
        <v>796</v>
      </c>
      <c r="AU4053">
        <v>0.39600000000000002</v>
      </c>
      <c r="AW4053">
        <v>0.44104300000000002</v>
      </c>
      <c r="AX4053">
        <v>0.58602200000000004</v>
      </c>
      <c r="AY4053">
        <v>0.171796</v>
      </c>
      <c r="AZ4053">
        <v>33558</v>
      </c>
    </row>
    <row r="4054" spans="1:52">
      <c r="A4054">
        <v>2010</v>
      </c>
      <c r="B4054">
        <v>228769</v>
      </c>
      <c r="C4054" t="s">
        <v>392</v>
      </c>
      <c r="D4054" t="s">
        <v>372</v>
      </c>
      <c r="E4054">
        <f t="shared" si="63"/>
        <v>1</v>
      </c>
      <c r="F4054">
        <f>IF(ISNA(VLOOKUP(B4054,criteria!$U$2:$U$174,1,0)),0,1)</f>
        <v>1</v>
      </c>
      <c r="G4054">
        <v>0.74617221519876387</v>
      </c>
      <c r="H4054">
        <v>0.49491716867469882</v>
      </c>
      <c r="I4054">
        <v>7119</v>
      </c>
      <c r="J4054">
        <v>5312</v>
      </c>
      <c r="K4054">
        <v>2435</v>
      </c>
      <c r="L4054">
        <v>194</v>
      </c>
      <c r="M4054">
        <v>2629</v>
      </c>
      <c r="N4054">
        <v>76013</v>
      </c>
      <c r="O4054" t="s">
        <v>275</v>
      </c>
      <c r="P4054" t="s">
        <v>50</v>
      </c>
      <c r="Q4054" t="s">
        <v>54</v>
      </c>
      <c r="R4054">
        <v>-97.115099999999998</v>
      </c>
      <c r="S4054">
        <v>32.728400000000001</v>
      </c>
      <c r="V4054">
        <v>266550720</v>
      </c>
      <c r="W4054">
        <v>188969952</v>
      </c>
      <c r="Y4054">
        <v>6228378</v>
      </c>
      <c r="Z4054">
        <v>91748648</v>
      </c>
      <c r="AA4054">
        <v>129273184</v>
      </c>
      <c r="AB4054">
        <v>3590143</v>
      </c>
      <c r="AC4054">
        <v>58415264</v>
      </c>
      <c r="AD4054">
        <v>308536128</v>
      </c>
      <c r="AE4054">
        <v>186310352</v>
      </c>
      <c r="AF4054">
        <v>555980352</v>
      </c>
      <c r="AG4054">
        <v>180564672</v>
      </c>
      <c r="AH4054">
        <v>61475928</v>
      </c>
      <c r="AI4054">
        <v>11303310</v>
      </c>
      <c r="AJ4054">
        <v>72779240</v>
      </c>
      <c r="AK4054">
        <v>35125696</v>
      </c>
      <c r="AL4054">
        <v>29692168</v>
      </c>
      <c r="AM4054">
        <v>445219872</v>
      </c>
      <c r="AN4054">
        <v>215527008</v>
      </c>
      <c r="AO4054">
        <v>51825704</v>
      </c>
      <c r="AP4054">
        <v>68206360</v>
      </c>
      <c r="AQ4054">
        <v>80510304</v>
      </c>
      <c r="AR4054">
        <v>555980352</v>
      </c>
      <c r="AS4054">
        <v>445219872</v>
      </c>
      <c r="AT4054">
        <v>836</v>
      </c>
      <c r="AU4054">
        <v>0.40300000000000002</v>
      </c>
      <c r="AW4054">
        <v>0.47531600000000002</v>
      </c>
      <c r="AX4054">
        <v>0.61200200000000005</v>
      </c>
      <c r="AY4054">
        <v>0.194354</v>
      </c>
      <c r="AZ4054">
        <v>33793</v>
      </c>
    </row>
    <row r="4055" spans="1:52">
      <c r="A4055">
        <v>2011</v>
      </c>
      <c r="B4055">
        <v>228769</v>
      </c>
      <c r="C4055" t="s">
        <v>392</v>
      </c>
      <c r="D4055" t="s">
        <v>372</v>
      </c>
      <c r="E4055">
        <f t="shared" si="63"/>
        <v>1</v>
      </c>
      <c r="F4055">
        <f>IF(ISNA(VLOOKUP(B4055,criteria!$U$2:$U$174,1,0)),0,1)</f>
        <v>1</v>
      </c>
      <c r="G4055">
        <v>0.69036649214659684</v>
      </c>
      <c r="H4055">
        <v>0.39071742757470046</v>
      </c>
      <c r="I4055">
        <v>9550</v>
      </c>
      <c r="J4055">
        <v>6593</v>
      </c>
      <c r="K4055">
        <v>2353</v>
      </c>
      <c r="L4055">
        <v>223</v>
      </c>
      <c r="M4055">
        <v>2576</v>
      </c>
      <c r="N4055">
        <v>76013</v>
      </c>
      <c r="O4055" t="s">
        <v>275</v>
      </c>
      <c r="P4055" t="s">
        <v>50</v>
      </c>
      <c r="Q4055" t="s">
        <v>54</v>
      </c>
      <c r="R4055">
        <v>-97.115099999999998</v>
      </c>
      <c r="S4055">
        <v>32.728400000000001</v>
      </c>
      <c r="T4055">
        <v>9.5000000000000001E-2</v>
      </c>
      <c r="U4055">
        <v>5032</v>
      </c>
      <c r="V4055">
        <v>292561280</v>
      </c>
      <c r="W4055">
        <v>208020224</v>
      </c>
      <c r="Y4055">
        <v>7246059</v>
      </c>
      <c r="Z4055">
        <v>89167416</v>
      </c>
      <c r="AA4055">
        <v>140152000</v>
      </c>
      <c r="AB4055">
        <v>3723750</v>
      </c>
      <c r="AC4055">
        <v>30665788</v>
      </c>
      <c r="AD4055">
        <v>340337216</v>
      </c>
      <c r="AE4055">
        <v>154269680</v>
      </c>
      <c r="AF4055">
        <v>524830624</v>
      </c>
      <c r="AG4055">
        <v>177881808</v>
      </c>
      <c r="AH4055">
        <v>66776680</v>
      </c>
      <c r="AI4055">
        <v>13364012</v>
      </c>
      <c r="AJ4055">
        <v>80140688</v>
      </c>
      <c r="AK4055">
        <v>37830512</v>
      </c>
      <c r="AL4055">
        <v>62282180</v>
      </c>
      <c r="AM4055">
        <v>462784320</v>
      </c>
      <c r="AN4055">
        <v>215982512</v>
      </c>
      <c r="AO4055">
        <v>53239704</v>
      </c>
      <c r="AP4055">
        <v>80510304</v>
      </c>
      <c r="AQ4055">
        <v>89292896</v>
      </c>
      <c r="AR4055">
        <v>524830624</v>
      </c>
      <c r="AS4055">
        <v>462784320</v>
      </c>
      <c r="AT4055">
        <v>792</v>
      </c>
      <c r="AU4055">
        <v>0.40100000000000002</v>
      </c>
      <c r="AW4055">
        <v>0.50242799999999999</v>
      </c>
      <c r="AX4055">
        <v>0.62801799999999997</v>
      </c>
      <c r="AY4055">
        <v>0.217255</v>
      </c>
      <c r="AZ4055">
        <v>34053</v>
      </c>
    </row>
    <row r="4056" spans="1:52">
      <c r="A4056">
        <v>2012</v>
      </c>
      <c r="B4056">
        <v>228769</v>
      </c>
      <c r="C4056" t="s">
        <v>392</v>
      </c>
      <c r="D4056" t="s">
        <v>372</v>
      </c>
      <c r="E4056">
        <f t="shared" si="63"/>
        <v>1</v>
      </c>
      <c r="F4056">
        <f>IF(ISNA(VLOOKUP(B4056,criteria!$U$2:$U$174,1,0)),0,1)</f>
        <v>1</v>
      </c>
      <c r="G4056">
        <v>0.69036649214659684</v>
      </c>
      <c r="H4056">
        <v>0.39071742757470046</v>
      </c>
      <c r="I4056">
        <v>9550</v>
      </c>
      <c r="J4056">
        <v>6593</v>
      </c>
      <c r="K4056">
        <v>2353</v>
      </c>
      <c r="L4056">
        <v>223</v>
      </c>
      <c r="M4056">
        <v>2576</v>
      </c>
      <c r="N4056">
        <v>76013</v>
      </c>
      <c r="O4056" t="s">
        <v>275</v>
      </c>
      <c r="P4056" t="s">
        <v>50</v>
      </c>
      <c r="Q4056" t="s">
        <v>54</v>
      </c>
      <c r="R4056">
        <v>-97.115099999999998</v>
      </c>
      <c r="S4056">
        <v>32.728400000000001</v>
      </c>
      <c r="T4056">
        <v>0.11</v>
      </c>
      <c r="U4056">
        <v>5302</v>
      </c>
      <c r="V4056">
        <v>297382496</v>
      </c>
      <c r="W4056">
        <v>193215072</v>
      </c>
      <c r="Y4056">
        <v>4295039</v>
      </c>
      <c r="Z4056">
        <v>113838680</v>
      </c>
      <c r="AA4056">
        <v>138676496</v>
      </c>
      <c r="AB4056">
        <v>11775103</v>
      </c>
      <c r="AC4056">
        <v>17008204</v>
      </c>
      <c r="AD4056">
        <v>329787776</v>
      </c>
      <c r="AE4056">
        <v>210565040</v>
      </c>
      <c r="AF4056">
        <v>558501568</v>
      </c>
      <c r="AG4056">
        <v>186299760</v>
      </c>
      <c r="AH4056">
        <v>70085008</v>
      </c>
      <c r="AI4056">
        <v>16076983</v>
      </c>
      <c r="AJ4056">
        <v>86161992</v>
      </c>
      <c r="AK4056">
        <v>37896048</v>
      </c>
      <c r="AL4056">
        <v>62565980</v>
      </c>
      <c r="AM4056">
        <v>529325728</v>
      </c>
      <c r="AN4056">
        <v>220768480</v>
      </c>
      <c r="AO4056">
        <v>56540104</v>
      </c>
      <c r="AP4056">
        <v>89292896</v>
      </c>
      <c r="AQ4056">
        <v>101786656</v>
      </c>
      <c r="AR4056">
        <v>558501568</v>
      </c>
      <c r="AS4056">
        <v>529325728</v>
      </c>
      <c r="AT4056">
        <v>847</v>
      </c>
      <c r="AU4056">
        <v>0.40400000000000003</v>
      </c>
      <c r="AW4056">
        <v>0.51484200000000002</v>
      </c>
      <c r="AX4056">
        <v>0.63502899999999995</v>
      </c>
      <c r="AY4056">
        <v>0.22187799999999999</v>
      </c>
      <c r="AZ4056">
        <v>34714</v>
      </c>
    </row>
    <row r="4057" spans="1:52">
      <c r="A4057">
        <v>2013</v>
      </c>
      <c r="B4057">
        <v>228769</v>
      </c>
      <c r="C4057" t="s">
        <v>392</v>
      </c>
      <c r="D4057" t="s">
        <v>372</v>
      </c>
      <c r="E4057">
        <f t="shared" si="63"/>
        <v>1</v>
      </c>
      <c r="F4057">
        <f>IF(ISNA(VLOOKUP(B4057,criteria!$U$2:$U$174,1,0)),0,1)</f>
        <v>1</v>
      </c>
      <c r="G4057">
        <v>0.59977525985579172</v>
      </c>
      <c r="H4057">
        <v>0.42357533177205309</v>
      </c>
      <c r="I4057">
        <v>10679</v>
      </c>
      <c r="J4057">
        <v>6405</v>
      </c>
      <c r="K4057">
        <v>2624</v>
      </c>
      <c r="L4057">
        <v>89</v>
      </c>
      <c r="M4057">
        <v>2713</v>
      </c>
      <c r="N4057">
        <v>76013</v>
      </c>
      <c r="O4057" t="s">
        <v>275</v>
      </c>
      <c r="P4057" t="s">
        <v>50</v>
      </c>
      <c r="Q4057" t="s">
        <v>54</v>
      </c>
      <c r="R4057">
        <v>-97.115099999999998</v>
      </c>
      <c r="S4057">
        <v>32.728400000000001</v>
      </c>
      <c r="T4057">
        <v>7.2999999999999995E-2</v>
      </c>
      <c r="U4057">
        <v>6334</v>
      </c>
      <c r="V4057">
        <v>310167648</v>
      </c>
      <c r="W4057">
        <v>222047152</v>
      </c>
      <c r="Y4057">
        <v>8114000</v>
      </c>
      <c r="Z4057">
        <v>81696904</v>
      </c>
      <c r="AA4057">
        <v>145076288</v>
      </c>
      <c r="AB4057">
        <v>9274437</v>
      </c>
      <c r="AC4057">
        <v>17307148</v>
      </c>
      <c r="AD4057">
        <v>356582336</v>
      </c>
      <c r="AE4057">
        <v>209892688</v>
      </c>
      <c r="AF4057">
        <v>580200128</v>
      </c>
      <c r="AG4057">
        <v>190027536</v>
      </c>
      <c r="AH4057">
        <v>69639520</v>
      </c>
      <c r="AI4057">
        <v>16429251</v>
      </c>
      <c r="AJ4057">
        <v>86068768</v>
      </c>
      <c r="AK4057">
        <v>40898816</v>
      </c>
      <c r="AL4057">
        <v>72132768</v>
      </c>
      <c r="AM4057">
        <v>546203392</v>
      </c>
      <c r="AN4057">
        <v>228473312</v>
      </c>
      <c r="AO4057">
        <v>58158288</v>
      </c>
      <c r="AP4057">
        <v>101786656</v>
      </c>
      <c r="AQ4057">
        <v>119887352</v>
      </c>
      <c r="AR4057">
        <v>580200128</v>
      </c>
      <c r="AS4057">
        <v>546203392</v>
      </c>
      <c r="AT4057">
        <v>944</v>
      </c>
      <c r="AU4057">
        <v>0.41899999999999998</v>
      </c>
      <c r="AW4057">
        <v>0.52959000000000001</v>
      </c>
      <c r="AX4057">
        <v>0.64904600000000001</v>
      </c>
      <c r="AY4057">
        <v>0.225245</v>
      </c>
      <c r="AZ4057">
        <v>35657.5</v>
      </c>
    </row>
    <row r="4058" spans="1:52">
      <c r="A4058">
        <v>2014</v>
      </c>
      <c r="B4058">
        <v>228769</v>
      </c>
      <c r="C4058" t="s">
        <v>392</v>
      </c>
      <c r="D4058" t="s">
        <v>372</v>
      </c>
      <c r="E4058">
        <f t="shared" si="63"/>
        <v>1</v>
      </c>
      <c r="F4058">
        <f>IF(ISNA(VLOOKUP(B4058,criteria!$U$2:$U$174,1,0)),0,1)</f>
        <v>1</v>
      </c>
      <c r="G4058">
        <v>0.61395802830649093</v>
      </c>
      <c r="H4058">
        <v>0.43147853736089031</v>
      </c>
      <c r="I4058">
        <v>10245</v>
      </c>
      <c r="J4058">
        <v>6290</v>
      </c>
      <c r="K4058">
        <v>2660</v>
      </c>
      <c r="L4058">
        <v>54</v>
      </c>
      <c r="M4058">
        <v>2714</v>
      </c>
      <c r="N4058">
        <v>76013</v>
      </c>
      <c r="O4058" t="s">
        <v>275</v>
      </c>
      <c r="P4058" t="s">
        <v>50</v>
      </c>
      <c r="Q4058" t="s">
        <v>54</v>
      </c>
      <c r="R4058">
        <v>-97.115099999999998</v>
      </c>
      <c r="S4058">
        <v>32.728400000000001</v>
      </c>
      <c r="T4058">
        <v>6.8000000000000005E-2</v>
      </c>
      <c r="U4058">
        <v>8290</v>
      </c>
      <c r="V4058">
        <v>331888960</v>
      </c>
      <c r="W4058">
        <v>239492912</v>
      </c>
      <c r="Y4058">
        <v>5813544</v>
      </c>
      <c r="Z4058">
        <v>91143952</v>
      </c>
      <c r="AA4058">
        <v>144349280</v>
      </c>
      <c r="AB4058">
        <v>6051625</v>
      </c>
      <c r="AC4058">
        <v>19855778</v>
      </c>
      <c r="AD4058">
        <v>378573120</v>
      </c>
      <c r="AE4058">
        <v>167501232</v>
      </c>
      <c r="AF4058">
        <v>560941824</v>
      </c>
      <c r="AG4058">
        <v>198175072</v>
      </c>
      <c r="AH4058">
        <v>73486512</v>
      </c>
      <c r="AI4058">
        <v>15677288</v>
      </c>
      <c r="AJ4058">
        <v>89163800</v>
      </c>
      <c r="AK4058">
        <v>44727160</v>
      </c>
      <c r="AL4058">
        <v>76225904</v>
      </c>
      <c r="AM4058">
        <v>562729856</v>
      </c>
      <c r="AN4058">
        <v>239638112</v>
      </c>
      <c r="AO4058">
        <v>61419964</v>
      </c>
      <c r="AP4058">
        <v>119887352</v>
      </c>
      <c r="AQ4058">
        <v>126125840</v>
      </c>
      <c r="AR4058">
        <v>560941824</v>
      </c>
      <c r="AS4058">
        <v>562729856</v>
      </c>
      <c r="AT4058">
        <v>1128</v>
      </c>
      <c r="AU4058">
        <v>0.46300000000000002</v>
      </c>
      <c r="AW4058">
        <v>0.54313500000000003</v>
      </c>
      <c r="AX4058">
        <v>0.65761099999999995</v>
      </c>
      <c r="AY4058">
        <v>0.23347999999999999</v>
      </c>
      <c r="AZ4058">
        <v>36490.5</v>
      </c>
    </row>
    <row r="4059" spans="1:52">
      <c r="A4059">
        <v>2015</v>
      </c>
      <c r="B4059">
        <v>228769</v>
      </c>
      <c r="C4059" t="s">
        <v>392</v>
      </c>
      <c r="D4059" t="s">
        <v>372</v>
      </c>
      <c r="E4059">
        <f t="shared" si="63"/>
        <v>1</v>
      </c>
      <c r="F4059">
        <f>IF(ISNA(VLOOKUP(B4059,criteria!$U$2:$U$174,1,0)),0,1)</f>
        <v>1</v>
      </c>
      <c r="G4059">
        <v>0.66363552008907856</v>
      </c>
      <c r="H4059">
        <v>0.39373601789709173</v>
      </c>
      <c r="I4059">
        <v>10777</v>
      </c>
      <c r="J4059">
        <v>7152</v>
      </c>
      <c r="K4059">
        <v>2704</v>
      </c>
      <c r="L4059">
        <v>112</v>
      </c>
      <c r="M4059">
        <v>2816</v>
      </c>
      <c r="N4059">
        <v>76013</v>
      </c>
      <c r="O4059" t="s">
        <v>275</v>
      </c>
      <c r="P4059" t="s">
        <v>50</v>
      </c>
      <c r="Q4059" t="s">
        <v>54</v>
      </c>
      <c r="R4059">
        <v>-97.115099999999998</v>
      </c>
      <c r="S4059">
        <v>32.728400000000001</v>
      </c>
      <c r="T4059">
        <v>6.2E-2</v>
      </c>
      <c r="U4059">
        <v>8848</v>
      </c>
      <c r="V4059">
        <v>372213184</v>
      </c>
      <c r="W4059">
        <v>279761856</v>
      </c>
      <c r="Y4059">
        <v>6493762</v>
      </c>
      <c r="Z4059">
        <v>94831520</v>
      </c>
      <c r="AA4059">
        <v>162141216</v>
      </c>
      <c r="AB4059">
        <v>4207624</v>
      </c>
      <c r="AC4059">
        <v>153589392</v>
      </c>
      <c r="AD4059">
        <v>429762208</v>
      </c>
      <c r="AE4059">
        <v>207551856</v>
      </c>
      <c r="AF4059">
        <v>783952960</v>
      </c>
      <c r="AG4059">
        <v>219683136</v>
      </c>
      <c r="AH4059">
        <v>84799112</v>
      </c>
      <c r="AI4059">
        <v>8902054</v>
      </c>
      <c r="AJ4059">
        <v>93701168</v>
      </c>
      <c r="AK4059">
        <v>45774128</v>
      </c>
      <c r="AL4059">
        <v>77602736</v>
      </c>
      <c r="AM4059">
        <v>667531648</v>
      </c>
      <c r="AN4059">
        <v>255326688</v>
      </c>
      <c r="AO4059">
        <v>70167560</v>
      </c>
      <c r="AP4059">
        <v>126125840</v>
      </c>
      <c r="AQ4059">
        <v>129039032</v>
      </c>
      <c r="AR4059">
        <v>783952960</v>
      </c>
      <c r="AS4059">
        <v>667531648</v>
      </c>
      <c r="AT4059">
        <v>1240</v>
      </c>
      <c r="AU4059">
        <v>0.48</v>
      </c>
      <c r="AW4059">
        <v>0.54861499999999996</v>
      </c>
      <c r="AX4059">
        <v>0.658887</v>
      </c>
      <c r="AY4059">
        <v>0.2334</v>
      </c>
      <c r="AZ4059">
        <v>36628</v>
      </c>
    </row>
    <row r="4060" spans="1:52">
      <c r="A4060">
        <v>2016</v>
      </c>
      <c r="B4060">
        <v>228769</v>
      </c>
      <c r="C4060" t="s">
        <v>392</v>
      </c>
      <c r="D4060" t="s">
        <v>372</v>
      </c>
      <c r="E4060">
        <f t="shared" si="63"/>
        <v>1</v>
      </c>
      <c r="F4060">
        <f>IF(ISNA(VLOOKUP(B4060,criteria!$U$2:$U$174,1,0)),0,1)</f>
        <v>1</v>
      </c>
      <c r="G4060">
        <v>0.69820035037426342</v>
      </c>
      <c r="H4060">
        <v>0.34819799270072993</v>
      </c>
      <c r="I4060">
        <v>12558</v>
      </c>
      <c r="J4060">
        <v>8768</v>
      </c>
      <c r="K4060">
        <v>2892</v>
      </c>
      <c r="L4060">
        <v>161</v>
      </c>
      <c r="M4060">
        <v>3053</v>
      </c>
      <c r="N4060">
        <v>76013</v>
      </c>
      <c r="O4060" t="s">
        <v>275</v>
      </c>
      <c r="P4060" t="s">
        <v>50</v>
      </c>
      <c r="Q4060" t="s">
        <v>54</v>
      </c>
      <c r="R4060">
        <v>-97.115099999999998</v>
      </c>
      <c r="S4060">
        <v>32.728400000000001</v>
      </c>
      <c r="T4060">
        <v>6.0999999999999999E-2</v>
      </c>
      <c r="U4060">
        <v>9173</v>
      </c>
      <c r="V4060">
        <v>399963328</v>
      </c>
      <c r="W4060">
        <v>303375552</v>
      </c>
      <c r="Y4060">
        <v>6164729</v>
      </c>
      <c r="Z4060">
        <v>101742904</v>
      </c>
      <c r="AA4060">
        <v>157840160</v>
      </c>
      <c r="AB4060">
        <v>4083428</v>
      </c>
      <c r="AC4060">
        <v>115696704</v>
      </c>
      <c r="AD4060">
        <v>458437216</v>
      </c>
      <c r="AE4060">
        <v>237481088</v>
      </c>
      <c r="AF4060">
        <v>803354880</v>
      </c>
      <c r="AG4060">
        <v>217389264</v>
      </c>
      <c r="AH4060">
        <v>91678016</v>
      </c>
      <c r="AI4060">
        <v>9395994</v>
      </c>
      <c r="AJ4060">
        <v>101074008</v>
      </c>
      <c r="AK4060">
        <v>50051228</v>
      </c>
      <c r="AL4060">
        <v>87472544</v>
      </c>
      <c r="AM4060">
        <v>662250816</v>
      </c>
      <c r="AN4060">
        <v>251888112</v>
      </c>
      <c r="AO4060">
        <v>67295544</v>
      </c>
      <c r="AP4060">
        <v>129039032</v>
      </c>
      <c r="AQ4060">
        <v>145126208</v>
      </c>
      <c r="AR4060">
        <v>803354880</v>
      </c>
      <c r="AS4060">
        <v>662250816</v>
      </c>
      <c r="AT4060">
        <v>1200</v>
      </c>
      <c r="AU4060">
        <v>0.5</v>
      </c>
      <c r="AW4060">
        <v>0.54718100000000003</v>
      </c>
      <c r="AX4060">
        <v>0.66419899999999998</v>
      </c>
      <c r="AY4060">
        <v>0.22856599999999999</v>
      </c>
      <c r="AZ4060">
        <v>36453.5</v>
      </c>
    </row>
    <row r="4061" spans="1:52">
      <c r="A4061">
        <v>2017</v>
      </c>
      <c r="B4061">
        <v>228769</v>
      </c>
      <c r="C4061" t="s">
        <v>392</v>
      </c>
      <c r="D4061" t="s">
        <v>372</v>
      </c>
      <c r="E4061">
        <f t="shared" si="63"/>
        <v>1</v>
      </c>
      <c r="F4061">
        <f>IF(ISNA(VLOOKUP(B4061,criteria!$U$2:$U$174,1,0)),0,1)</f>
        <v>1</v>
      </c>
      <c r="G4061">
        <v>0.71223546582340058</v>
      </c>
      <c r="H4061">
        <v>0.38422131147540983</v>
      </c>
      <c r="I4061">
        <v>12333</v>
      </c>
      <c r="J4061">
        <v>8784</v>
      </c>
      <c r="K4061">
        <v>3163</v>
      </c>
      <c r="L4061">
        <v>212</v>
      </c>
      <c r="M4061">
        <v>3375</v>
      </c>
      <c r="N4061">
        <v>76013</v>
      </c>
      <c r="O4061" t="s">
        <v>275</v>
      </c>
      <c r="P4061" t="s">
        <v>50</v>
      </c>
      <c r="Q4061" t="s">
        <v>54</v>
      </c>
      <c r="R4061">
        <v>-97.113</v>
      </c>
      <c r="S4061">
        <v>32.729700000000001</v>
      </c>
      <c r="T4061">
        <v>6.0999999999999999E-2</v>
      </c>
      <c r="U4061">
        <v>9674</v>
      </c>
      <c r="V4061">
        <v>425993216</v>
      </c>
      <c r="W4061">
        <v>315662592</v>
      </c>
      <c r="Y4061">
        <v>3997189</v>
      </c>
      <c r="Z4061">
        <v>107234648</v>
      </c>
      <c r="AA4061">
        <v>154144896</v>
      </c>
      <c r="AB4061">
        <v>4628256</v>
      </c>
      <c r="AC4061">
        <v>105214816</v>
      </c>
      <c r="AD4061">
        <v>466670336</v>
      </c>
      <c r="AE4061">
        <v>217702064</v>
      </c>
      <c r="AF4061">
        <v>790751424</v>
      </c>
      <c r="AG4061">
        <v>226847552</v>
      </c>
      <c r="AH4061">
        <v>98680576</v>
      </c>
      <c r="AI4061">
        <v>10029631</v>
      </c>
      <c r="AJ4061">
        <v>108710208</v>
      </c>
      <c r="AK4061">
        <v>55040064</v>
      </c>
      <c r="AL4061">
        <v>93582512</v>
      </c>
      <c r="AM4061">
        <v>696190848</v>
      </c>
      <c r="AN4061">
        <v>265620096</v>
      </c>
      <c r="AO4061">
        <v>70421792</v>
      </c>
      <c r="AP4061">
        <v>145126208</v>
      </c>
      <c r="AQ4061">
        <v>159731856</v>
      </c>
      <c r="AR4061">
        <v>790751424</v>
      </c>
      <c r="AS4061">
        <v>696190848</v>
      </c>
    </row>
    <row r="4062" spans="1:52">
      <c r="A4062">
        <v>1990</v>
      </c>
      <c r="B4062">
        <v>228778</v>
      </c>
      <c r="C4062" t="s">
        <v>440</v>
      </c>
      <c r="D4062" t="s">
        <v>372</v>
      </c>
      <c r="E4062">
        <f t="shared" si="63"/>
        <v>0</v>
      </c>
      <c r="F4062">
        <f>IF(ISNA(VLOOKUP(B4062,criteria!$U$2:$U$174,1,0)),0,1)</f>
        <v>1</v>
      </c>
      <c r="G4062" t="s">
        <v>636</v>
      </c>
      <c r="H4062" t="s">
        <v>636</v>
      </c>
      <c r="N4062">
        <v>78712</v>
      </c>
      <c r="O4062" t="s">
        <v>275</v>
      </c>
      <c r="V4062">
        <v>80080600</v>
      </c>
      <c r="Y4062">
        <v>417334</v>
      </c>
      <c r="Z4062">
        <v>135637008</v>
      </c>
      <c r="AA4062">
        <v>246025296</v>
      </c>
      <c r="AB4062">
        <v>40086140</v>
      </c>
      <c r="AC4062">
        <v>23225764</v>
      </c>
      <c r="AF4062">
        <v>659791872</v>
      </c>
      <c r="AG4062">
        <v>216353072</v>
      </c>
      <c r="AH4062">
        <v>184050560</v>
      </c>
      <c r="AI4062">
        <v>17320626</v>
      </c>
      <c r="AJ4062">
        <v>201371184</v>
      </c>
      <c r="AK4062">
        <v>50771692</v>
      </c>
      <c r="AL4062">
        <v>14874477</v>
      </c>
      <c r="AM4062">
        <v>756078912</v>
      </c>
      <c r="AN4062">
        <v>325604864</v>
      </c>
      <c r="AO4062">
        <v>94593608</v>
      </c>
    </row>
    <row r="4063" spans="1:52">
      <c r="A4063">
        <v>1991</v>
      </c>
      <c r="B4063">
        <v>228778</v>
      </c>
      <c r="C4063" t="s">
        <v>440</v>
      </c>
      <c r="D4063" t="s">
        <v>372</v>
      </c>
      <c r="E4063">
        <f t="shared" si="63"/>
        <v>0</v>
      </c>
      <c r="F4063">
        <f>IF(ISNA(VLOOKUP(B4063,criteria!$U$2:$U$174,1,0)),0,1)</f>
        <v>1</v>
      </c>
      <c r="G4063" t="s">
        <v>636</v>
      </c>
      <c r="H4063" t="s">
        <v>636</v>
      </c>
      <c r="N4063">
        <v>78712</v>
      </c>
      <c r="O4063" t="s">
        <v>275</v>
      </c>
      <c r="V4063">
        <v>90381320</v>
      </c>
      <c r="Y4063">
        <v>529226</v>
      </c>
      <c r="Z4063">
        <v>149173840</v>
      </c>
      <c r="AA4063">
        <v>260610784</v>
      </c>
      <c r="AB4063">
        <v>41934700</v>
      </c>
      <c r="AC4063">
        <v>20724516</v>
      </c>
      <c r="AF4063">
        <v>780332288</v>
      </c>
      <c r="AG4063">
        <v>221952560</v>
      </c>
      <c r="AH4063">
        <v>183279488</v>
      </c>
      <c r="AI4063">
        <v>25434288</v>
      </c>
      <c r="AJ4063">
        <v>208713776</v>
      </c>
      <c r="AK4063">
        <v>55585932</v>
      </c>
      <c r="AL4063">
        <v>16817740</v>
      </c>
      <c r="AM4063">
        <v>784635392</v>
      </c>
      <c r="AN4063">
        <v>346706848</v>
      </c>
      <c r="AO4063">
        <v>99006416</v>
      </c>
    </row>
    <row r="4064" spans="1:52">
      <c r="A4064">
        <v>1992</v>
      </c>
      <c r="B4064">
        <v>228778</v>
      </c>
      <c r="C4064" t="s">
        <v>440</v>
      </c>
      <c r="D4064" t="s">
        <v>372</v>
      </c>
      <c r="E4064">
        <f t="shared" si="63"/>
        <v>0</v>
      </c>
      <c r="F4064">
        <f>IF(ISNA(VLOOKUP(B4064,criteria!$U$2:$U$174,1,0)),0,1)</f>
        <v>1</v>
      </c>
      <c r="G4064" t="s">
        <v>636</v>
      </c>
      <c r="H4064" t="s">
        <v>636</v>
      </c>
      <c r="N4064">
        <v>78712</v>
      </c>
      <c r="O4064" t="s">
        <v>275</v>
      </c>
      <c r="V4064">
        <v>110222344</v>
      </c>
      <c r="Y4064">
        <v>455199</v>
      </c>
      <c r="Z4064">
        <v>169608400</v>
      </c>
      <c r="AA4064">
        <v>261029536</v>
      </c>
      <c r="AB4064">
        <v>51405516</v>
      </c>
      <c r="AC4064">
        <v>13517890</v>
      </c>
      <c r="AF4064">
        <v>832760704</v>
      </c>
      <c r="AG4064">
        <v>237778112</v>
      </c>
      <c r="AH4064">
        <v>202317184</v>
      </c>
      <c r="AI4064">
        <v>24889020</v>
      </c>
      <c r="AJ4064">
        <v>227206208</v>
      </c>
      <c r="AK4064">
        <v>58251448</v>
      </c>
      <c r="AL4064">
        <v>19985252</v>
      </c>
      <c r="AM4064">
        <v>849761792</v>
      </c>
      <c r="AN4064">
        <v>371006912</v>
      </c>
      <c r="AO4064">
        <v>114873408</v>
      </c>
    </row>
    <row r="4065" spans="1:52">
      <c r="A4065">
        <v>1993</v>
      </c>
      <c r="B4065">
        <v>228778</v>
      </c>
      <c r="C4065" t="s">
        <v>431</v>
      </c>
      <c r="D4065" t="s">
        <v>372</v>
      </c>
      <c r="E4065">
        <f t="shared" si="63"/>
        <v>0</v>
      </c>
      <c r="F4065">
        <f>IF(ISNA(VLOOKUP(B4065,criteria!$U$2:$U$174,1,0)),0,1)</f>
        <v>1</v>
      </c>
      <c r="G4065" t="s">
        <v>636</v>
      </c>
      <c r="H4065" t="s">
        <v>636</v>
      </c>
      <c r="N4065">
        <v>78712</v>
      </c>
      <c r="O4065" t="s">
        <v>275</v>
      </c>
      <c r="V4065">
        <v>124755392</v>
      </c>
      <c r="Y4065">
        <v>521233</v>
      </c>
      <c r="Z4065">
        <v>178071664</v>
      </c>
      <c r="AA4065">
        <v>284565216</v>
      </c>
      <c r="AB4065">
        <v>55571456</v>
      </c>
      <c r="AC4065">
        <v>13170128</v>
      </c>
      <c r="AF4065">
        <v>883467456</v>
      </c>
      <c r="AG4065">
        <v>250440304</v>
      </c>
      <c r="AH4065">
        <v>203766368</v>
      </c>
      <c r="AI4065">
        <v>27657732</v>
      </c>
      <c r="AJ4065">
        <v>231424096</v>
      </c>
      <c r="AK4065">
        <v>56687912</v>
      </c>
      <c r="AL4065">
        <v>21974390</v>
      </c>
      <c r="AM4065">
        <v>863870912</v>
      </c>
      <c r="AN4065">
        <v>385013088</v>
      </c>
      <c r="AO4065">
        <v>122453008</v>
      </c>
    </row>
    <row r="4066" spans="1:52">
      <c r="A4066">
        <v>1994</v>
      </c>
      <c r="B4066">
        <v>228778</v>
      </c>
      <c r="C4066" t="s">
        <v>431</v>
      </c>
      <c r="D4066" t="s">
        <v>372</v>
      </c>
      <c r="E4066">
        <f t="shared" si="63"/>
        <v>0</v>
      </c>
      <c r="F4066">
        <f>IF(ISNA(VLOOKUP(B4066,criteria!$U$2:$U$174,1,0)),0,1)</f>
        <v>1</v>
      </c>
      <c r="G4066" t="s">
        <v>636</v>
      </c>
      <c r="H4066" t="s">
        <v>636</v>
      </c>
      <c r="N4066">
        <v>78712</v>
      </c>
      <c r="O4066" t="s">
        <v>275</v>
      </c>
      <c r="V4066">
        <v>132294080</v>
      </c>
      <c r="Y4066">
        <v>421589</v>
      </c>
      <c r="Z4066">
        <v>172692704</v>
      </c>
      <c r="AA4066">
        <v>264775136</v>
      </c>
      <c r="AB4066">
        <v>55243012</v>
      </c>
      <c r="AC4066">
        <v>14703866</v>
      </c>
      <c r="AF4066">
        <v>875697600</v>
      </c>
      <c r="AG4066">
        <v>257363520</v>
      </c>
      <c r="AH4066">
        <v>198178736</v>
      </c>
      <c r="AI4066">
        <v>29621816</v>
      </c>
      <c r="AJ4066">
        <v>227800544</v>
      </c>
      <c r="AK4066">
        <v>58176828</v>
      </c>
      <c r="AL4066">
        <v>22069884</v>
      </c>
      <c r="AM4066">
        <v>876497408</v>
      </c>
      <c r="AN4066">
        <v>392345280</v>
      </c>
      <c r="AO4066">
        <v>120269168</v>
      </c>
    </row>
    <row r="4067" spans="1:52">
      <c r="A4067">
        <v>1995</v>
      </c>
      <c r="B4067">
        <v>228778</v>
      </c>
      <c r="C4067" t="s">
        <v>431</v>
      </c>
      <c r="D4067" t="s">
        <v>372</v>
      </c>
      <c r="E4067">
        <f t="shared" si="63"/>
        <v>0</v>
      </c>
      <c r="F4067">
        <f>IF(ISNA(VLOOKUP(B4067,criteria!$U$2:$U$174,1,0)),0,1)</f>
        <v>1</v>
      </c>
      <c r="G4067" t="s">
        <v>636</v>
      </c>
      <c r="H4067" t="s">
        <v>636</v>
      </c>
      <c r="N4067">
        <v>78712</v>
      </c>
      <c r="O4067" t="s">
        <v>275</v>
      </c>
      <c r="V4067">
        <v>165481504</v>
      </c>
      <c r="Y4067">
        <v>895353</v>
      </c>
      <c r="Z4067">
        <v>183370464</v>
      </c>
      <c r="AA4067">
        <v>274541504</v>
      </c>
      <c r="AB4067">
        <v>58741260</v>
      </c>
      <c r="AC4067">
        <v>9629560</v>
      </c>
      <c r="AF4067">
        <v>940555776</v>
      </c>
      <c r="AG4067">
        <v>275335040</v>
      </c>
      <c r="AH4067">
        <v>210683856</v>
      </c>
      <c r="AI4067">
        <v>33350102</v>
      </c>
      <c r="AJ4067">
        <v>244033952</v>
      </c>
      <c r="AK4067">
        <v>56299788</v>
      </c>
      <c r="AL4067">
        <v>26024232</v>
      </c>
      <c r="AM4067">
        <v>934576384</v>
      </c>
      <c r="AN4067">
        <v>420940160</v>
      </c>
      <c r="AO4067">
        <v>107991704</v>
      </c>
    </row>
    <row r="4068" spans="1:52">
      <c r="A4068">
        <v>1996</v>
      </c>
      <c r="B4068">
        <v>228778</v>
      </c>
      <c r="C4068" t="s">
        <v>431</v>
      </c>
      <c r="D4068" t="s">
        <v>372</v>
      </c>
      <c r="E4068">
        <f t="shared" si="63"/>
        <v>0</v>
      </c>
      <c r="F4068">
        <f>IF(ISNA(VLOOKUP(B4068,criteria!$U$2:$U$174,1,0)),0,1)</f>
        <v>1</v>
      </c>
      <c r="G4068" t="s">
        <v>636</v>
      </c>
      <c r="H4068" t="s">
        <v>636</v>
      </c>
      <c r="N4068">
        <v>78712</v>
      </c>
      <c r="O4068" t="s">
        <v>275</v>
      </c>
      <c r="V4068">
        <v>189323024</v>
      </c>
      <c r="Y4068">
        <v>1110002</v>
      </c>
      <c r="Z4068">
        <v>186432672</v>
      </c>
      <c r="AA4068">
        <v>262058512</v>
      </c>
      <c r="AB4068">
        <v>63710080</v>
      </c>
      <c r="AC4068">
        <v>12748216</v>
      </c>
      <c r="AF4068">
        <v>971580992</v>
      </c>
      <c r="AG4068">
        <v>279221408</v>
      </c>
      <c r="AH4068">
        <v>225736016</v>
      </c>
      <c r="AI4068">
        <v>34424856</v>
      </c>
      <c r="AJ4068">
        <v>260160864</v>
      </c>
      <c r="AK4068">
        <v>62778632</v>
      </c>
      <c r="AL4068">
        <v>28223816</v>
      </c>
      <c r="AM4068">
        <v>984178944</v>
      </c>
      <c r="AN4068">
        <v>446313280</v>
      </c>
      <c r="AO4068">
        <v>110291568</v>
      </c>
      <c r="AP4068">
        <v>4359737856</v>
      </c>
      <c r="AQ4068">
        <v>5266253312</v>
      </c>
      <c r="AT4068">
        <v>3781</v>
      </c>
      <c r="AU4068">
        <v>0.64600000000000002</v>
      </c>
    </row>
    <row r="4069" spans="1:52">
      <c r="A4069">
        <v>1997</v>
      </c>
      <c r="B4069">
        <v>228778</v>
      </c>
      <c r="C4069" t="s">
        <v>431</v>
      </c>
      <c r="D4069" t="s">
        <v>372</v>
      </c>
      <c r="E4069">
        <f t="shared" si="63"/>
        <v>0</v>
      </c>
      <c r="F4069">
        <f>IF(ISNA(VLOOKUP(B4069,criteria!$U$2:$U$174,1,0)),0,1)</f>
        <v>1</v>
      </c>
      <c r="G4069" t="s">
        <v>636</v>
      </c>
      <c r="H4069" t="s">
        <v>636</v>
      </c>
      <c r="N4069">
        <v>78712</v>
      </c>
      <c r="O4069" t="s">
        <v>275</v>
      </c>
      <c r="V4069">
        <v>214925456</v>
      </c>
      <c r="Y4069">
        <v>1391897</v>
      </c>
      <c r="Z4069">
        <v>179256016</v>
      </c>
      <c r="AA4069">
        <v>289343904</v>
      </c>
      <c r="AB4069">
        <v>46757328</v>
      </c>
      <c r="AC4069">
        <v>17726924</v>
      </c>
      <c r="AF4069">
        <v>1036416384</v>
      </c>
      <c r="AG4069">
        <v>288002112</v>
      </c>
      <c r="AH4069">
        <v>214689872</v>
      </c>
      <c r="AI4069">
        <v>33723540</v>
      </c>
      <c r="AJ4069">
        <v>248413408</v>
      </c>
      <c r="AK4069">
        <v>69587208</v>
      </c>
      <c r="AL4069">
        <v>31356792</v>
      </c>
      <c r="AM4069">
        <v>1016463616</v>
      </c>
      <c r="AN4069">
        <v>469753696</v>
      </c>
      <c r="AO4069">
        <v>116199400</v>
      </c>
      <c r="AP4069">
        <v>5266253312</v>
      </c>
      <c r="AQ4069">
        <v>5735937536</v>
      </c>
      <c r="AT4069">
        <v>3746</v>
      </c>
      <c r="AU4069">
        <v>0.66500000000000004</v>
      </c>
      <c r="AW4069">
        <v>0.231734</v>
      </c>
      <c r="AX4069">
        <v>0.53897399999999995</v>
      </c>
      <c r="AY4069">
        <v>7.1285799999999996E-2</v>
      </c>
      <c r="AZ4069">
        <v>36742.5</v>
      </c>
    </row>
    <row r="4070" spans="1:52">
      <c r="A4070">
        <v>1998</v>
      </c>
      <c r="B4070">
        <v>228778</v>
      </c>
      <c r="C4070" t="s">
        <v>431</v>
      </c>
      <c r="D4070" t="s">
        <v>372</v>
      </c>
      <c r="E4070">
        <f t="shared" si="63"/>
        <v>0</v>
      </c>
      <c r="F4070">
        <f>IF(ISNA(VLOOKUP(B4070,criteria!$U$2:$U$174,1,0)),0,1)</f>
        <v>1</v>
      </c>
      <c r="G4070" t="s">
        <v>636</v>
      </c>
      <c r="H4070" t="s">
        <v>636</v>
      </c>
      <c r="N4070">
        <v>78712</v>
      </c>
      <c r="O4070" t="s">
        <v>275</v>
      </c>
      <c r="V4070">
        <v>220778480</v>
      </c>
      <c r="Y4070">
        <v>1455786</v>
      </c>
      <c r="Z4070">
        <v>185851408</v>
      </c>
      <c r="AA4070">
        <v>275379488</v>
      </c>
      <c r="AB4070">
        <v>63284288</v>
      </c>
      <c r="AC4070">
        <v>14312619</v>
      </c>
      <c r="AF4070">
        <v>1058103808</v>
      </c>
      <c r="AG4070">
        <v>305625408</v>
      </c>
      <c r="AH4070">
        <v>221142272</v>
      </c>
      <c r="AI4070">
        <v>35524776</v>
      </c>
      <c r="AJ4070">
        <v>256667040</v>
      </c>
      <c r="AK4070">
        <v>71868384</v>
      </c>
      <c r="AL4070">
        <v>32873982</v>
      </c>
      <c r="AM4070">
        <v>1065003200</v>
      </c>
      <c r="AN4070">
        <v>493385344</v>
      </c>
      <c r="AO4070">
        <v>124167104</v>
      </c>
      <c r="AP4070">
        <v>5735937536</v>
      </c>
      <c r="AQ4070">
        <v>6808357376</v>
      </c>
      <c r="AT4070">
        <v>3807</v>
      </c>
      <c r="AU4070">
        <v>0.64800000000000002</v>
      </c>
      <c r="AW4070">
        <v>0.20949799999999999</v>
      </c>
      <c r="AX4070">
        <v>0.54297099999999998</v>
      </c>
      <c r="AY4070">
        <v>6.9237199999999999E-2</v>
      </c>
      <c r="AZ4070">
        <v>37482.5</v>
      </c>
    </row>
    <row r="4071" spans="1:52">
      <c r="A4071">
        <v>1999</v>
      </c>
      <c r="B4071">
        <v>228778</v>
      </c>
      <c r="C4071" t="s">
        <v>431</v>
      </c>
      <c r="D4071" t="s">
        <v>372</v>
      </c>
      <c r="E4071">
        <f t="shared" si="63"/>
        <v>0</v>
      </c>
      <c r="F4071">
        <f>IF(ISNA(VLOOKUP(B4071,criteria!$U$2:$U$174,1,0)),0,1)</f>
        <v>1</v>
      </c>
      <c r="G4071" t="s">
        <v>636</v>
      </c>
      <c r="H4071" t="s">
        <v>636</v>
      </c>
      <c r="N4071">
        <v>78712</v>
      </c>
      <c r="O4071" t="s">
        <v>275</v>
      </c>
      <c r="V4071">
        <v>231741408</v>
      </c>
      <c r="Y4071">
        <v>2143248</v>
      </c>
      <c r="Z4071">
        <v>205449904</v>
      </c>
      <c r="AA4071">
        <v>313532128</v>
      </c>
      <c r="AB4071">
        <v>44593200</v>
      </c>
      <c r="AC4071">
        <v>13704594</v>
      </c>
      <c r="AF4071">
        <v>1165493888</v>
      </c>
      <c r="AG4071">
        <v>306493184</v>
      </c>
      <c r="AH4071">
        <v>241138144</v>
      </c>
      <c r="AI4071">
        <v>40725044</v>
      </c>
      <c r="AJ4071">
        <v>281863200</v>
      </c>
      <c r="AK4071">
        <v>93688968</v>
      </c>
      <c r="AL4071">
        <v>34941700</v>
      </c>
      <c r="AM4071">
        <v>1202578048</v>
      </c>
      <c r="AN4071">
        <v>529636512</v>
      </c>
      <c r="AO4071">
        <v>135188064</v>
      </c>
      <c r="AP4071">
        <v>6808357376</v>
      </c>
      <c r="AQ4071">
        <v>7935059968</v>
      </c>
      <c r="AT4071">
        <v>4091</v>
      </c>
      <c r="AU4071">
        <v>0.68700000000000006</v>
      </c>
      <c r="AW4071">
        <v>0.18768499999999999</v>
      </c>
      <c r="AX4071">
        <v>0.53631300000000004</v>
      </c>
      <c r="AY4071">
        <v>6.2462999999999998E-2</v>
      </c>
      <c r="AZ4071">
        <v>39812.5</v>
      </c>
    </row>
    <row r="4072" spans="1:52">
      <c r="A4072">
        <v>2000</v>
      </c>
      <c r="B4072">
        <v>228778</v>
      </c>
      <c r="C4072" t="s">
        <v>431</v>
      </c>
      <c r="D4072" t="s">
        <v>372</v>
      </c>
      <c r="E4072">
        <f t="shared" si="63"/>
        <v>0</v>
      </c>
      <c r="F4072">
        <f>IF(ISNA(VLOOKUP(B4072,criteria!$U$2:$U$174,1,0)),0,1)</f>
        <v>1</v>
      </c>
      <c r="G4072" t="s">
        <v>636</v>
      </c>
      <c r="H4072" t="s">
        <v>636</v>
      </c>
      <c r="N4072">
        <v>78712</v>
      </c>
      <c r="O4072" t="s">
        <v>275</v>
      </c>
      <c r="V4072">
        <v>259988928</v>
      </c>
      <c r="Y4072">
        <v>1869982</v>
      </c>
      <c r="Z4072">
        <v>224247952</v>
      </c>
      <c r="AA4072">
        <v>305287296</v>
      </c>
      <c r="AB4072">
        <v>148889200</v>
      </c>
      <c r="AC4072">
        <v>32651968</v>
      </c>
      <c r="AF4072">
        <v>1334079104</v>
      </c>
      <c r="AG4072">
        <v>331227936</v>
      </c>
      <c r="AH4072">
        <v>263419200</v>
      </c>
      <c r="AI4072">
        <v>43543640</v>
      </c>
      <c r="AJ4072">
        <v>306962848</v>
      </c>
      <c r="AK4072">
        <v>101135376</v>
      </c>
      <c r="AL4072">
        <v>40950412</v>
      </c>
      <c r="AM4072">
        <v>1283460992</v>
      </c>
      <c r="AN4072">
        <v>574747904</v>
      </c>
      <c r="AO4072">
        <v>136058752</v>
      </c>
      <c r="AP4072">
        <v>7935059968</v>
      </c>
      <c r="AQ4072">
        <v>3929230080</v>
      </c>
      <c r="AT4072">
        <v>4362</v>
      </c>
      <c r="AU4072">
        <v>0.70199999999999996</v>
      </c>
      <c r="AW4072">
        <v>0.15093999999999999</v>
      </c>
      <c r="AX4072">
        <v>0.53703500000000004</v>
      </c>
      <c r="AY4072">
        <v>4.7748100000000002E-2</v>
      </c>
      <c r="AZ4072">
        <v>40624</v>
      </c>
    </row>
    <row r="4073" spans="1:52">
      <c r="A4073">
        <v>2001</v>
      </c>
      <c r="B4073">
        <v>228778</v>
      </c>
      <c r="C4073" t="s">
        <v>431</v>
      </c>
      <c r="D4073" t="s">
        <v>372</v>
      </c>
      <c r="E4073">
        <f t="shared" si="63"/>
        <v>1</v>
      </c>
      <c r="F4073">
        <f>IF(ISNA(VLOOKUP(B4073,criteria!$U$2:$U$174,1,0)),0,1)</f>
        <v>1</v>
      </c>
      <c r="G4073">
        <v>0.6359644936527632</v>
      </c>
      <c r="H4073">
        <v>0.55057781779978987</v>
      </c>
      <c r="I4073">
        <v>20954</v>
      </c>
      <c r="J4073">
        <v>13326</v>
      </c>
      <c r="K4073">
        <v>7208</v>
      </c>
      <c r="L4073">
        <v>129</v>
      </c>
      <c r="M4073">
        <v>7337</v>
      </c>
      <c r="N4073">
        <v>78712</v>
      </c>
      <c r="O4073" t="s">
        <v>275</v>
      </c>
      <c r="V4073">
        <v>289204800</v>
      </c>
      <c r="W4073">
        <v>237247344</v>
      </c>
      <c r="Y4073">
        <v>48172420</v>
      </c>
      <c r="Z4073">
        <v>263276768</v>
      </c>
      <c r="AA4073">
        <v>384099936</v>
      </c>
      <c r="AB4073">
        <v>78534496</v>
      </c>
      <c r="AC4073">
        <v>344515072</v>
      </c>
      <c r="AD4073">
        <v>773503872</v>
      </c>
      <c r="AE4073">
        <v>285086432</v>
      </c>
      <c r="AF4073">
        <v>1373432448</v>
      </c>
      <c r="AG4073">
        <v>409217568</v>
      </c>
      <c r="AH4073">
        <v>338706688</v>
      </c>
      <c r="AI4073">
        <v>37468956</v>
      </c>
      <c r="AJ4073">
        <v>376175648</v>
      </c>
      <c r="AK4073">
        <v>125768424</v>
      </c>
      <c r="AL4073">
        <v>49766224</v>
      </c>
      <c r="AM4073">
        <v>1379835776</v>
      </c>
      <c r="AN4073">
        <v>640606912</v>
      </c>
      <c r="AO4073">
        <v>149389184</v>
      </c>
      <c r="AR4073">
        <v>1373432448</v>
      </c>
      <c r="AS4073">
        <v>1379835776</v>
      </c>
      <c r="AT4073">
        <v>4488</v>
      </c>
      <c r="AU4073">
        <v>0.71499999999999997</v>
      </c>
      <c r="AW4073">
        <v>0.125635</v>
      </c>
      <c r="AX4073">
        <v>0.537157</v>
      </c>
      <c r="AY4073">
        <v>3.6941399999999999E-2</v>
      </c>
      <c r="AZ4073">
        <v>43104</v>
      </c>
    </row>
    <row r="4074" spans="1:52">
      <c r="A4074">
        <v>2002</v>
      </c>
      <c r="B4074">
        <v>228778</v>
      </c>
      <c r="C4074" t="s">
        <v>431</v>
      </c>
      <c r="D4074" t="s">
        <v>372</v>
      </c>
      <c r="E4074">
        <f t="shared" si="63"/>
        <v>1</v>
      </c>
      <c r="F4074">
        <f>IF(ISNA(VLOOKUP(B4074,criteria!$U$2:$U$174,1,0)),0,1)</f>
        <v>1</v>
      </c>
      <c r="G4074">
        <v>0.60749391288664445</v>
      </c>
      <c r="H4074">
        <v>0.58895568915608998</v>
      </c>
      <c r="I4074">
        <v>22178</v>
      </c>
      <c r="J4074">
        <v>13473</v>
      </c>
      <c r="K4074">
        <v>7845</v>
      </c>
      <c r="L4074">
        <v>90</v>
      </c>
      <c r="M4074">
        <v>7935</v>
      </c>
      <c r="N4074">
        <v>78712</v>
      </c>
      <c r="O4074" t="s">
        <v>275</v>
      </c>
      <c r="V4074">
        <v>306241696</v>
      </c>
      <c r="W4074">
        <v>258935904</v>
      </c>
      <c r="Y4074">
        <v>53792248</v>
      </c>
      <c r="Z4074">
        <v>274621056</v>
      </c>
      <c r="AA4074">
        <v>381105248</v>
      </c>
      <c r="AB4074">
        <v>73550688</v>
      </c>
      <c r="AC4074">
        <v>361768672</v>
      </c>
      <c r="AD4074">
        <v>831865856</v>
      </c>
      <c r="AE4074">
        <v>523272864</v>
      </c>
      <c r="AF4074">
        <v>1819143936</v>
      </c>
      <c r="AG4074">
        <v>483901376</v>
      </c>
      <c r="AH4074">
        <v>352468832</v>
      </c>
      <c r="AI4074">
        <v>38417256</v>
      </c>
      <c r="AJ4074">
        <v>390886080</v>
      </c>
      <c r="AK4074">
        <v>105950408</v>
      </c>
      <c r="AL4074">
        <v>42171112</v>
      </c>
      <c r="AM4074">
        <v>1409858944</v>
      </c>
      <c r="AN4074">
        <v>692437248</v>
      </c>
      <c r="AO4074">
        <v>163135840</v>
      </c>
      <c r="AP4074">
        <v>1370737408</v>
      </c>
      <c r="AQ4074">
        <v>1661421568</v>
      </c>
      <c r="AR4074">
        <v>1819143936</v>
      </c>
      <c r="AS4074">
        <v>1409858944</v>
      </c>
      <c r="AT4074">
        <v>4897</v>
      </c>
      <c r="AU4074">
        <v>0.70499999999999996</v>
      </c>
      <c r="AW4074">
        <v>0.123678</v>
      </c>
      <c r="AX4074">
        <v>0.53420299999999998</v>
      </c>
      <c r="AY4074">
        <v>3.3938599999999999E-2</v>
      </c>
      <c r="AZ4074">
        <v>46191.5</v>
      </c>
    </row>
    <row r="4075" spans="1:52">
      <c r="A4075">
        <v>2003</v>
      </c>
      <c r="B4075">
        <v>228778</v>
      </c>
      <c r="C4075" t="s">
        <v>431</v>
      </c>
      <c r="D4075" t="s">
        <v>372</v>
      </c>
      <c r="E4075">
        <f t="shared" si="63"/>
        <v>1</v>
      </c>
      <c r="F4075">
        <f>IF(ISNA(VLOOKUP(B4075,criteria!$U$2:$U$174,1,0)),0,1)</f>
        <v>1</v>
      </c>
      <c r="G4075">
        <v>0.46918716097720137</v>
      </c>
      <c r="H4075">
        <v>0.56884561891515995</v>
      </c>
      <c r="I4075">
        <v>24519</v>
      </c>
      <c r="J4075">
        <v>11504</v>
      </c>
      <c r="K4075">
        <v>6485</v>
      </c>
      <c r="L4075">
        <v>59</v>
      </c>
      <c r="M4075">
        <v>6544</v>
      </c>
      <c r="N4075">
        <v>78712</v>
      </c>
      <c r="O4075" t="s">
        <v>275</v>
      </c>
      <c r="V4075">
        <v>335856992</v>
      </c>
      <c r="W4075">
        <v>276936512</v>
      </c>
      <c r="Y4075">
        <v>56861456</v>
      </c>
      <c r="Z4075">
        <v>287970656</v>
      </c>
      <c r="AA4075">
        <v>383330432</v>
      </c>
      <c r="AB4075">
        <v>60116904</v>
      </c>
      <c r="AC4075">
        <v>336076480</v>
      </c>
      <c r="AD4075">
        <v>882647040</v>
      </c>
      <c r="AE4075">
        <v>623881856</v>
      </c>
      <c r="AF4075">
        <v>1866653824</v>
      </c>
      <c r="AG4075">
        <v>475633024</v>
      </c>
      <c r="AH4075">
        <v>357225696</v>
      </c>
      <c r="AI4075">
        <v>49008100</v>
      </c>
      <c r="AJ4075">
        <v>406233792</v>
      </c>
      <c r="AK4075">
        <v>111994232</v>
      </c>
      <c r="AL4075">
        <v>42997356</v>
      </c>
      <c r="AM4075">
        <v>1502213120</v>
      </c>
      <c r="AN4075">
        <v>684498496</v>
      </c>
      <c r="AO4075">
        <v>153956064</v>
      </c>
      <c r="AP4075">
        <v>1661421568</v>
      </c>
      <c r="AQ4075">
        <v>1975373952</v>
      </c>
      <c r="AR4075">
        <v>1866653824</v>
      </c>
      <c r="AS4075">
        <v>1502213120</v>
      </c>
      <c r="AT4075">
        <v>4900</v>
      </c>
      <c r="AU4075">
        <v>0.74299999999999999</v>
      </c>
      <c r="AW4075">
        <v>0.14625099999999999</v>
      </c>
      <c r="AX4075">
        <v>0.539798</v>
      </c>
      <c r="AY4075">
        <v>3.5720599999999998E-2</v>
      </c>
      <c r="AZ4075">
        <v>45599.5</v>
      </c>
    </row>
    <row r="4076" spans="1:52">
      <c r="A4076">
        <v>2004</v>
      </c>
      <c r="B4076">
        <v>228778</v>
      </c>
      <c r="C4076" t="s">
        <v>431</v>
      </c>
      <c r="D4076" t="s">
        <v>372</v>
      </c>
      <c r="E4076">
        <f t="shared" si="63"/>
        <v>1</v>
      </c>
      <c r="F4076">
        <f>IF(ISNA(VLOOKUP(B4076,criteria!$U$2:$U$174,1,0)),0,1)</f>
        <v>1</v>
      </c>
      <c r="G4076">
        <v>0.51234353268428368</v>
      </c>
      <c r="H4076">
        <v>0.57609433322022396</v>
      </c>
      <c r="I4076">
        <v>23008</v>
      </c>
      <c r="J4076">
        <v>11788</v>
      </c>
      <c r="K4076">
        <v>6750</v>
      </c>
      <c r="L4076">
        <v>41</v>
      </c>
      <c r="M4076">
        <v>6791</v>
      </c>
      <c r="N4076">
        <v>78712</v>
      </c>
      <c r="O4076" t="s">
        <v>275</v>
      </c>
      <c r="P4076" t="s">
        <v>50</v>
      </c>
      <c r="V4076">
        <v>383659872</v>
      </c>
      <c r="W4076">
        <v>309746880</v>
      </c>
      <c r="Y4076">
        <v>63934416</v>
      </c>
      <c r="Z4076">
        <v>347324608</v>
      </c>
      <c r="AA4076">
        <v>392444832</v>
      </c>
      <c r="AB4076">
        <v>77369384</v>
      </c>
      <c r="AC4076">
        <v>279696960</v>
      </c>
      <c r="AD4076">
        <v>966650688</v>
      </c>
      <c r="AE4076">
        <v>765670080</v>
      </c>
      <c r="AF4076">
        <v>1973170944</v>
      </c>
      <c r="AG4076">
        <v>515002624</v>
      </c>
      <c r="AH4076">
        <v>400438304</v>
      </c>
      <c r="AI4076">
        <v>54838760</v>
      </c>
      <c r="AJ4076">
        <v>455277056</v>
      </c>
      <c r="AK4076">
        <v>118673200</v>
      </c>
      <c r="AL4076">
        <v>46224892</v>
      </c>
      <c r="AM4076">
        <v>1545502592</v>
      </c>
      <c r="AN4076">
        <v>730655168</v>
      </c>
      <c r="AO4076">
        <v>165526048</v>
      </c>
      <c r="AP4076">
        <v>1964466560</v>
      </c>
      <c r="AQ4076">
        <v>2264337152</v>
      </c>
      <c r="AR4076">
        <v>1973170944</v>
      </c>
      <c r="AS4076">
        <v>1545502592</v>
      </c>
      <c r="AT4076">
        <v>5202</v>
      </c>
      <c r="AU4076">
        <v>0.751</v>
      </c>
      <c r="AW4076">
        <v>0.136355</v>
      </c>
      <c r="AX4076">
        <v>0.54315500000000005</v>
      </c>
      <c r="AY4076">
        <v>3.3998199999999999E-2</v>
      </c>
      <c r="AZ4076">
        <v>47060.5</v>
      </c>
    </row>
    <row r="4077" spans="1:52">
      <c r="A4077">
        <v>2005</v>
      </c>
      <c r="B4077">
        <v>228778</v>
      </c>
      <c r="C4077" t="s">
        <v>393</v>
      </c>
      <c r="D4077" t="s">
        <v>372</v>
      </c>
      <c r="E4077">
        <f t="shared" si="63"/>
        <v>1</v>
      </c>
      <c r="F4077">
        <f>IF(ISNA(VLOOKUP(B4077,criteria!$U$2:$U$174,1,0)),0,1)</f>
        <v>1</v>
      </c>
      <c r="G4077">
        <v>0.51021943573667716</v>
      </c>
      <c r="H4077">
        <v>0.56000655361677731</v>
      </c>
      <c r="I4077">
        <v>23925</v>
      </c>
      <c r="J4077">
        <v>12207</v>
      </c>
      <c r="K4077">
        <v>6791</v>
      </c>
      <c r="L4077">
        <v>45</v>
      </c>
      <c r="M4077">
        <v>6836</v>
      </c>
      <c r="N4077">
        <v>78712</v>
      </c>
      <c r="O4077" t="s">
        <v>275</v>
      </c>
      <c r="P4077" t="s">
        <v>50</v>
      </c>
      <c r="Q4077" t="s">
        <v>54</v>
      </c>
      <c r="V4077">
        <v>417010624</v>
      </c>
      <c r="W4077">
        <v>336021632</v>
      </c>
      <c r="Y4077">
        <v>63130876</v>
      </c>
      <c r="Z4077">
        <v>371174144</v>
      </c>
      <c r="AA4077">
        <v>410432032</v>
      </c>
      <c r="AB4077">
        <v>88037576</v>
      </c>
      <c r="AC4077">
        <v>487297440</v>
      </c>
      <c r="AD4077">
        <v>1029213120</v>
      </c>
      <c r="AE4077">
        <v>703605440</v>
      </c>
      <c r="AF4077">
        <v>2207602432</v>
      </c>
      <c r="AG4077">
        <v>570479232</v>
      </c>
      <c r="AH4077">
        <v>405481504</v>
      </c>
      <c r="AI4077">
        <v>55792244</v>
      </c>
      <c r="AJ4077">
        <v>461273760</v>
      </c>
      <c r="AK4077">
        <v>126334736</v>
      </c>
      <c r="AL4077">
        <v>51381636</v>
      </c>
      <c r="AM4077">
        <v>1738108288</v>
      </c>
      <c r="AN4077">
        <v>780836800</v>
      </c>
      <c r="AO4077">
        <v>182671312</v>
      </c>
      <c r="AP4077">
        <v>2264337152</v>
      </c>
      <c r="AQ4077">
        <v>2473962752</v>
      </c>
      <c r="AR4077">
        <v>2207602432</v>
      </c>
      <c r="AS4077">
        <v>1738108288</v>
      </c>
      <c r="AT4077">
        <v>5815</v>
      </c>
      <c r="AU4077">
        <v>0.77</v>
      </c>
      <c r="AV4077">
        <v>7638</v>
      </c>
      <c r="AW4077">
        <v>0.107804</v>
      </c>
      <c r="AX4077">
        <v>0.54362699999999997</v>
      </c>
      <c r="AY4077">
        <v>3.1357999999999997E-2</v>
      </c>
      <c r="AZ4077">
        <v>49144</v>
      </c>
    </row>
    <row r="4078" spans="1:52">
      <c r="A4078">
        <v>2006</v>
      </c>
      <c r="B4078">
        <v>228778</v>
      </c>
      <c r="C4078" t="s">
        <v>393</v>
      </c>
      <c r="D4078" t="s">
        <v>372</v>
      </c>
      <c r="E4078">
        <f t="shared" si="63"/>
        <v>1</v>
      </c>
      <c r="F4078">
        <f>IF(ISNA(VLOOKUP(B4078,criteria!$U$2:$U$174,1,0)),0,1)</f>
        <v>1</v>
      </c>
      <c r="G4078">
        <v>0.48716822258832143</v>
      </c>
      <c r="H4078">
        <v>0.55737581723904717</v>
      </c>
      <c r="I4078">
        <v>27315</v>
      </c>
      <c r="J4078">
        <v>13307</v>
      </c>
      <c r="K4078">
        <v>7369</v>
      </c>
      <c r="L4078">
        <v>48</v>
      </c>
      <c r="M4078">
        <v>7417</v>
      </c>
      <c r="N4078">
        <v>78712</v>
      </c>
      <c r="O4078" t="s">
        <v>275</v>
      </c>
      <c r="P4078" t="s">
        <v>50</v>
      </c>
      <c r="Q4078" t="s">
        <v>54</v>
      </c>
      <c r="V4078">
        <v>464364704</v>
      </c>
      <c r="W4078">
        <v>371898144</v>
      </c>
      <c r="Y4078">
        <v>68979608</v>
      </c>
      <c r="Z4078">
        <v>348542848</v>
      </c>
      <c r="AA4078">
        <v>419379648</v>
      </c>
      <c r="AB4078">
        <v>95688352</v>
      </c>
      <c r="AC4078">
        <v>603936768</v>
      </c>
      <c r="AD4078">
        <v>1136134528</v>
      </c>
      <c r="AE4078">
        <v>935968384</v>
      </c>
      <c r="AF4078">
        <v>2603166976</v>
      </c>
      <c r="AG4078">
        <v>597701632</v>
      </c>
      <c r="AH4078">
        <v>445510144</v>
      </c>
      <c r="AI4078">
        <v>68281160</v>
      </c>
      <c r="AJ4078">
        <v>513791296</v>
      </c>
      <c r="AK4078">
        <v>148564304</v>
      </c>
      <c r="AL4078">
        <v>54590220</v>
      </c>
      <c r="AM4078">
        <v>1807343360</v>
      </c>
      <c r="AN4078">
        <v>832688000</v>
      </c>
      <c r="AO4078">
        <v>201453056</v>
      </c>
      <c r="AP4078">
        <v>2473962752</v>
      </c>
      <c r="AQ4078">
        <v>2836488704</v>
      </c>
      <c r="AR4078">
        <v>2603166976</v>
      </c>
      <c r="AS4078">
        <v>1807343360</v>
      </c>
      <c r="AT4078">
        <v>5582</v>
      </c>
      <c r="AU4078">
        <v>0.77500000000000002</v>
      </c>
      <c r="AV4078">
        <v>8176</v>
      </c>
      <c r="AW4078">
        <v>0.11083899999999999</v>
      </c>
      <c r="AX4078">
        <v>0.54692700000000005</v>
      </c>
      <c r="AY4078">
        <v>3.1955900000000002E-2</v>
      </c>
      <c r="AZ4078">
        <v>47779</v>
      </c>
    </row>
    <row r="4079" spans="1:52">
      <c r="A4079">
        <v>2007</v>
      </c>
      <c r="B4079">
        <v>228778</v>
      </c>
      <c r="C4079" t="s">
        <v>393</v>
      </c>
      <c r="D4079" t="s">
        <v>372</v>
      </c>
      <c r="E4079">
        <f t="shared" si="63"/>
        <v>1</v>
      </c>
      <c r="F4079">
        <f>IF(ISNA(VLOOKUP(B4079,criteria!$U$2:$U$174,1,0)),0,1)</f>
        <v>1</v>
      </c>
      <c r="G4079">
        <v>0.50666372948562621</v>
      </c>
      <c r="H4079">
        <v>0.54188405797101447</v>
      </c>
      <c r="I4079">
        <v>27237</v>
      </c>
      <c r="J4079">
        <v>13800</v>
      </c>
      <c r="K4079">
        <v>7419</v>
      </c>
      <c r="L4079">
        <v>59</v>
      </c>
      <c r="M4079">
        <v>7478</v>
      </c>
      <c r="N4079">
        <v>78712</v>
      </c>
      <c r="O4079" t="s">
        <v>275</v>
      </c>
      <c r="P4079" t="s">
        <v>50</v>
      </c>
      <c r="Q4079" t="s">
        <v>54</v>
      </c>
      <c r="V4079">
        <v>478606336</v>
      </c>
      <c r="W4079">
        <v>380767456</v>
      </c>
      <c r="Y4079">
        <v>81434904</v>
      </c>
      <c r="Z4079">
        <v>395021408</v>
      </c>
      <c r="AA4079">
        <v>456682432</v>
      </c>
      <c r="AB4079">
        <v>109449992</v>
      </c>
      <c r="AC4079">
        <v>602330304</v>
      </c>
      <c r="AD4079">
        <v>1217232128</v>
      </c>
      <c r="AE4079">
        <v>443957888</v>
      </c>
      <c r="AF4079">
        <v>2222357760</v>
      </c>
      <c r="AG4079">
        <v>626901184</v>
      </c>
      <c r="AH4079">
        <v>469141504</v>
      </c>
      <c r="AI4079">
        <v>77279816</v>
      </c>
      <c r="AJ4079">
        <v>546421312</v>
      </c>
      <c r="AK4079">
        <v>155355424</v>
      </c>
      <c r="AL4079">
        <v>59537336</v>
      </c>
      <c r="AM4079">
        <v>2006191872</v>
      </c>
      <c r="AN4079">
        <v>876101504</v>
      </c>
      <c r="AO4079">
        <v>210566496</v>
      </c>
      <c r="AP4079">
        <v>2836488704</v>
      </c>
      <c r="AQ4079">
        <v>2772785920</v>
      </c>
      <c r="AR4079">
        <v>2222357760</v>
      </c>
      <c r="AS4079">
        <v>2006191872</v>
      </c>
      <c r="AT4079">
        <v>6100</v>
      </c>
      <c r="AU4079">
        <v>0.77800000000000002</v>
      </c>
      <c r="AV4079">
        <v>8576</v>
      </c>
      <c r="AW4079">
        <v>0.104092</v>
      </c>
      <c r="AX4079">
        <v>0.53740500000000002</v>
      </c>
      <c r="AY4079">
        <v>2.77174E-2</v>
      </c>
      <c r="AZ4079">
        <v>49296</v>
      </c>
    </row>
    <row r="4080" spans="1:52">
      <c r="A4080">
        <v>2008</v>
      </c>
      <c r="B4080">
        <v>228778</v>
      </c>
      <c r="C4080" t="s">
        <v>393</v>
      </c>
      <c r="D4080" t="s">
        <v>372</v>
      </c>
      <c r="E4080">
        <f t="shared" si="63"/>
        <v>1</v>
      </c>
      <c r="F4080">
        <f>IF(ISNA(VLOOKUP(B4080,criteria!$U$2:$U$174,1,0)),0,1)</f>
        <v>1</v>
      </c>
      <c r="G4080">
        <v>0.43534117487542795</v>
      </c>
      <c r="H4080">
        <v>0.5230865062680059</v>
      </c>
      <c r="I4080">
        <v>29501</v>
      </c>
      <c r="J4080">
        <v>12843</v>
      </c>
      <c r="K4080">
        <v>6679</v>
      </c>
      <c r="L4080">
        <v>39</v>
      </c>
      <c r="M4080">
        <v>6718</v>
      </c>
      <c r="N4080">
        <v>78712</v>
      </c>
      <c r="O4080" t="s">
        <v>275</v>
      </c>
      <c r="P4080" t="s">
        <v>50</v>
      </c>
      <c r="Q4080" t="s">
        <v>54</v>
      </c>
      <c r="V4080">
        <v>508288032</v>
      </c>
      <c r="W4080">
        <v>403159968</v>
      </c>
      <c r="Y4080">
        <v>91350208</v>
      </c>
      <c r="Z4080">
        <v>391726592</v>
      </c>
      <c r="AA4080">
        <v>476597184</v>
      </c>
      <c r="AB4080">
        <v>101434128</v>
      </c>
      <c r="AC4080">
        <v>751363456</v>
      </c>
      <c r="AD4080">
        <v>1297102720</v>
      </c>
      <c r="AE4080">
        <v>-6633468</v>
      </c>
      <c r="AF4080">
        <v>1938286336</v>
      </c>
      <c r="AG4080">
        <v>679859328</v>
      </c>
      <c r="AH4080">
        <v>499264256</v>
      </c>
      <c r="AI4080">
        <v>88387024</v>
      </c>
      <c r="AJ4080">
        <v>587651264</v>
      </c>
      <c r="AK4080">
        <v>173925216</v>
      </c>
      <c r="AL4080">
        <v>64582612</v>
      </c>
      <c r="AM4080">
        <v>2126069376</v>
      </c>
      <c r="AN4080">
        <v>941170560</v>
      </c>
      <c r="AO4080">
        <v>218899584</v>
      </c>
      <c r="AP4080">
        <v>2772785920</v>
      </c>
      <c r="AQ4080">
        <v>2383865856</v>
      </c>
      <c r="AR4080">
        <v>1938286336</v>
      </c>
      <c r="AS4080">
        <v>2126069376</v>
      </c>
      <c r="AT4080">
        <v>5225</v>
      </c>
      <c r="AU4080">
        <v>0.80700000000000005</v>
      </c>
      <c r="AV4080">
        <v>9246</v>
      </c>
      <c r="AW4080">
        <v>0.10215399999999999</v>
      </c>
      <c r="AX4080">
        <v>0.53534700000000002</v>
      </c>
      <c r="AY4080">
        <v>2.5650200000000001E-2</v>
      </c>
      <c r="AZ4080">
        <v>50798</v>
      </c>
    </row>
    <row r="4081" spans="1:52">
      <c r="A4081">
        <v>2009</v>
      </c>
      <c r="B4081">
        <v>228778</v>
      </c>
      <c r="C4081" t="s">
        <v>393</v>
      </c>
      <c r="D4081" t="s">
        <v>372</v>
      </c>
      <c r="E4081">
        <f t="shared" si="63"/>
        <v>1</v>
      </c>
      <c r="F4081">
        <f>IF(ISNA(VLOOKUP(B4081,criteria!$U$2:$U$174,1,0)),0,1)</f>
        <v>1</v>
      </c>
      <c r="G4081">
        <v>0.45319176072954531</v>
      </c>
      <c r="H4081">
        <v>0.50960388376838106</v>
      </c>
      <c r="I4081">
        <v>31362</v>
      </c>
      <c r="J4081">
        <v>14213</v>
      </c>
      <c r="K4081">
        <v>7199</v>
      </c>
      <c r="L4081">
        <v>44</v>
      </c>
      <c r="M4081">
        <v>7243</v>
      </c>
      <c r="N4081">
        <v>78712</v>
      </c>
      <c r="O4081" t="s">
        <v>275</v>
      </c>
      <c r="P4081" t="s">
        <v>50</v>
      </c>
      <c r="Q4081" t="s">
        <v>54</v>
      </c>
      <c r="R4081">
        <v>-97.730900000000005</v>
      </c>
      <c r="S4081">
        <v>30.286799999999999</v>
      </c>
      <c r="V4081">
        <v>553528768</v>
      </c>
      <c r="W4081">
        <v>433159296</v>
      </c>
      <c r="Y4081">
        <v>93495752</v>
      </c>
      <c r="Z4081">
        <v>457339296</v>
      </c>
      <c r="AA4081">
        <v>487605152</v>
      </c>
      <c r="AB4081">
        <v>68890408</v>
      </c>
      <c r="AC4081">
        <v>461281024</v>
      </c>
      <c r="AD4081">
        <v>1383752960</v>
      </c>
      <c r="AE4081">
        <v>852759808</v>
      </c>
      <c r="AF4081">
        <v>2874206720</v>
      </c>
      <c r="AG4081">
        <v>726463040</v>
      </c>
      <c r="AH4081">
        <v>493102688</v>
      </c>
      <c r="AI4081">
        <v>85588064</v>
      </c>
      <c r="AJ4081">
        <v>578690752</v>
      </c>
      <c r="AK4081">
        <v>175249888</v>
      </c>
      <c r="AL4081">
        <v>60893920</v>
      </c>
      <c r="AM4081">
        <v>2239482112</v>
      </c>
      <c r="AN4081">
        <v>975178752</v>
      </c>
      <c r="AO4081">
        <v>226711296</v>
      </c>
      <c r="AP4081">
        <v>2383865856</v>
      </c>
      <c r="AQ4081">
        <v>2589413376</v>
      </c>
      <c r="AR4081">
        <v>2874206720</v>
      </c>
      <c r="AS4081">
        <v>2239482112</v>
      </c>
      <c r="AT4081">
        <v>5410</v>
      </c>
      <c r="AU4081">
        <v>0.80300000000000005</v>
      </c>
      <c r="AV4081">
        <v>9602</v>
      </c>
      <c r="AW4081">
        <v>0.102879</v>
      </c>
      <c r="AX4081">
        <v>0.53853600000000001</v>
      </c>
      <c r="AY4081">
        <v>2.5719800000000001E-2</v>
      </c>
      <c r="AZ4081">
        <v>51305.5</v>
      </c>
    </row>
    <row r="4082" spans="1:52">
      <c r="A4082">
        <v>2010</v>
      </c>
      <c r="B4082">
        <v>228778</v>
      </c>
      <c r="C4082" t="s">
        <v>393</v>
      </c>
      <c r="D4082" t="s">
        <v>372</v>
      </c>
      <c r="E4082">
        <f t="shared" si="63"/>
        <v>1</v>
      </c>
      <c r="F4082">
        <f>IF(ISNA(VLOOKUP(B4082,criteria!$U$2:$U$174,1,0)),0,1)</f>
        <v>1</v>
      </c>
      <c r="G4082">
        <v>0.47008574559989685</v>
      </c>
      <c r="H4082">
        <v>0.49886854556675581</v>
      </c>
      <c r="I4082">
        <v>31022</v>
      </c>
      <c r="J4082">
        <v>14583</v>
      </c>
      <c r="K4082">
        <v>7233</v>
      </c>
      <c r="L4082">
        <v>42</v>
      </c>
      <c r="M4082">
        <v>7275</v>
      </c>
      <c r="N4082">
        <v>78712</v>
      </c>
      <c r="O4082" t="s">
        <v>275</v>
      </c>
      <c r="P4082" t="s">
        <v>50</v>
      </c>
      <c r="Q4082" t="s">
        <v>54</v>
      </c>
      <c r="R4082">
        <v>-97.730900000000005</v>
      </c>
      <c r="S4082">
        <v>30.286799999999999</v>
      </c>
      <c r="V4082">
        <v>589099264</v>
      </c>
      <c r="W4082">
        <v>458288544</v>
      </c>
      <c r="Y4082">
        <v>104269680</v>
      </c>
      <c r="Z4082">
        <v>460213184</v>
      </c>
      <c r="AA4082">
        <v>482823648</v>
      </c>
      <c r="AB4082">
        <v>117653368</v>
      </c>
      <c r="AC4082">
        <v>259590464</v>
      </c>
      <c r="AD4082">
        <v>1492296192</v>
      </c>
      <c r="AE4082">
        <v>941794112</v>
      </c>
      <c r="AF4082">
        <v>2864185344</v>
      </c>
      <c r="AG4082">
        <v>677243392</v>
      </c>
      <c r="AH4082">
        <v>482660864</v>
      </c>
      <c r="AI4082">
        <v>89586376</v>
      </c>
      <c r="AJ4082">
        <v>572247232</v>
      </c>
      <c r="AK4082">
        <v>184038880</v>
      </c>
      <c r="AL4082">
        <v>58953616</v>
      </c>
      <c r="AM4082">
        <v>2316721152</v>
      </c>
      <c r="AN4082">
        <v>1001928512</v>
      </c>
      <c r="AO4082">
        <v>248584112</v>
      </c>
      <c r="AP4082">
        <v>2589413376</v>
      </c>
      <c r="AQ4082">
        <v>2852959488</v>
      </c>
      <c r="AR4082">
        <v>2864185344</v>
      </c>
      <c r="AS4082">
        <v>2316721152</v>
      </c>
      <c r="AT4082">
        <v>5487</v>
      </c>
      <c r="AU4082">
        <v>0.80900000000000005</v>
      </c>
      <c r="AV4082">
        <v>10112</v>
      </c>
      <c r="AW4082">
        <v>0.103682</v>
      </c>
      <c r="AX4082">
        <v>0.53888100000000005</v>
      </c>
      <c r="AY4082">
        <v>2.3609000000000002E-2</v>
      </c>
      <c r="AZ4082">
        <v>50029</v>
      </c>
    </row>
    <row r="4083" spans="1:52">
      <c r="A4083">
        <v>2011</v>
      </c>
      <c r="B4083">
        <v>228778</v>
      </c>
      <c r="C4083" t="s">
        <v>393</v>
      </c>
      <c r="D4083" t="s">
        <v>372</v>
      </c>
      <c r="E4083">
        <f t="shared" si="63"/>
        <v>1</v>
      </c>
      <c r="F4083">
        <f>IF(ISNA(VLOOKUP(B4083,criteria!$U$2:$U$174,1,0)),0,1)</f>
        <v>1</v>
      </c>
      <c r="G4083">
        <v>0.46555586240756086</v>
      </c>
      <c r="H4083">
        <v>0.47119694173477461</v>
      </c>
      <c r="I4083">
        <v>32589</v>
      </c>
      <c r="J4083">
        <v>15172</v>
      </c>
      <c r="K4083">
        <v>7075</v>
      </c>
      <c r="L4083">
        <v>74</v>
      </c>
      <c r="M4083">
        <v>7149</v>
      </c>
      <c r="N4083">
        <v>78712</v>
      </c>
      <c r="O4083" t="s">
        <v>275</v>
      </c>
      <c r="P4083" t="s">
        <v>50</v>
      </c>
      <c r="Q4083" t="s">
        <v>54</v>
      </c>
      <c r="R4083">
        <v>-97.737300000000005</v>
      </c>
      <c r="S4083">
        <v>30.284700000000001</v>
      </c>
      <c r="T4083">
        <v>4.7E-2</v>
      </c>
      <c r="U4083">
        <v>7200</v>
      </c>
      <c r="V4083">
        <v>599057728</v>
      </c>
      <c r="W4083">
        <v>470200640</v>
      </c>
      <c r="Y4083">
        <v>105158088</v>
      </c>
      <c r="Z4083">
        <v>445865152</v>
      </c>
      <c r="AA4083">
        <v>463999968</v>
      </c>
      <c r="AB4083">
        <v>127694864</v>
      </c>
      <c r="AC4083">
        <v>328486528</v>
      </c>
      <c r="AD4083">
        <v>1491431552</v>
      </c>
      <c r="AE4083">
        <v>577723840</v>
      </c>
      <c r="AF4083">
        <v>2513749504</v>
      </c>
      <c r="AG4083">
        <v>772431040</v>
      </c>
      <c r="AH4083">
        <v>549382784</v>
      </c>
      <c r="AI4083">
        <v>106323248</v>
      </c>
      <c r="AJ4083">
        <v>655706048</v>
      </c>
      <c r="AK4083">
        <v>222393072</v>
      </c>
      <c r="AL4083">
        <v>67338400</v>
      </c>
      <c r="AM4083">
        <v>2381044736</v>
      </c>
      <c r="AN4083">
        <v>953768768</v>
      </c>
      <c r="AO4083">
        <v>244243504</v>
      </c>
      <c r="AP4083">
        <v>2852959488</v>
      </c>
      <c r="AQ4083">
        <v>2861389568</v>
      </c>
      <c r="AR4083">
        <v>2513749504</v>
      </c>
      <c r="AS4083">
        <v>2381044736</v>
      </c>
      <c r="AT4083">
        <v>5797</v>
      </c>
      <c r="AU4083">
        <v>0.78700000000000003</v>
      </c>
      <c r="AV4083">
        <v>10422</v>
      </c>
      <c r="AW4083">
        <v>0.109874</v>
      </c>
      <c r="AX4083">
        <v>0.54226300000000005</v>
      </c>
      <c r="AY4083">
        <v>2.2779799999999999E-2</v>
      </c>
      <c r="AZ4083">
        <v>48583</v>
      </c>
    </row>
    <row r="4084" spans="1:52">
      <c r="A4084">
        <v>2012</v>
      </c>
      <c r="B4084">
        <v>228778</v>
      </c>
      <c r="C4084" t="s">
        <v>393</v>
      </c>
      <c r="D4084" t="s">
        <v>372</v>
      </c>
      <c r="E4084">
        <f t="shared" si="63"/>
        <v>1</v>
      </c>
      <c r="F4084">
        <f>IF(ISNA(VLOOKUP(B4084,criteria!$U$2:$U$174,1,0)),0,1)</f>
        <v>1</v>
      </c>
      <c r="G4084">
        <v>0.46747198780728738</v>
      </c>
      <c r="H4084">
        <v>0.48855883595966915</v>
      </c>
      <c r="I4084">
        <v>35431</v>
      </c>
      <c r="J4084">
        <v>16563</v>
      </c>
      <c r="K4084">
        <v>8036</v>
      </c>
      <c r="L4084">
        <v>56</v>
      </c>
      <c r="M4084">
        <v>8092</v>
      </c>
      <c r="N4084">
        <v>78712</v>
      </c>
      <c r="O4084" t="s">
        <v>275</v>
      </c>
      <c r="P4084" t="s">
        <v>50</v>
      </c>
      <c r="Q4084" t="s">
        <v>54</v>
      </c>
      <c r="R4084">
        <v>-97.737300000000005</v>
      </c>
      <c r="S4084">
        <v>30.284700000000001</v>
      </c>
      <c r="T4084">
        <v>5.5E-2</v>
      </c>
      <c r="U4084">
        <v>7396</v>
      </c>
      <c r="V4084">
        <v>633906944</v>
      </c>
      <c r="W4084">
        <v>495148736</v>
      </c>
      <c r="Y4084">
        <v>115245872</v>
      </c>
      <c r="Z4084">
        <v>484329664</v>
      </c>
      <c r="AA4084">
        <v>473663744</v>
      </c>
      <c r="AB4084">
        <v>117557136</v>
      </c>
      <c r="AC4084">
        <v>276840576</v>
      </c>
      <c r="AD4084">
        <v>1582935424</v>
      </c>
      <c r="AE4084">
        <v>809388096</v>
      </c>
      <c r="AF4084">
        <v>2799524096</v>
      </c>
      <c r="AG4084">
        <v>799100864</v>
      </c>
      <c r="AH4084">
        <v>551666048</v>
      </c>
      <c r="AI4084">
        <v>120746328</v>
      </c>
      <c r="AJ4084">
        <v>672412352</v>
      </c>
      <c r="AK4084">
        <v>225194336</v>
      </c>
      <c r="AL4084">
        <v>70416400</v>
      </c>
      <c r="AM4084">
        <v>2566677248</v>
      </c>
      <c r="AN4084">
        <v>998009024</v>
      </c>
      <c r="AO4084">
        <v>259523408</v>
      </c>
      <c r="AP4084">
        <v>2861389568</v>
      </c>
      <c r="AQ4084">
        <v>3012894720</v>
      </c>
      <c r="AR4084">
        <v>2799524096</v>
      </c>
      <c r="AS4084">
        <v>2566677248</v>
      </c>
      <c r="AT4084">
        <v>5894</v>
      </c>
      <c r="AU4084">
        <v>0.79400000000000004</v>
      </c>
      <c r="AV4084">
        <v>10946</v>
      </c>
      <c r="AW4084">
        <v>0.104908</v>
      </c>
      <c r="AX4084">
        <v>0.54147900000000004</v>
      </c>
      <c r="AY4084">
        <v>2.2381600000000001E-2</v>
      </c>
      <c r="AZ4084">
        <v>48999</v>
      </c>
    </row>
    <row r="4085" spans="1:52">
      <c r="A4085">
        <v>2013</v>
      </c>
      <c r="B4085">
        <v>228778</v>
      </c>
      <c r="C4085" t="s">
        <v>393</v>
      </c>
      <c r="D4085" t="s">
        <v>372</v>
      </c>
      <c r="E4085">
        <f t="shared" si="63"/>
        <v>1</v>
      </c>
      <c r="F4085">
        <f>IF(ISNA(VLOOKUP(B4085,criteria!$U$2:$U$174,1,0)),0,1)</f>
        <v>1</v>
      </c>
      <c r="G4085">
        <v>0.40185005634024268</v>
      </c>
      <c r="H4085">
        <v>0.47270948809911967</v>
      </c>
      <c r="I4085">
        <v>38161</v>
      </c>
      <c r="J4085">
        <v>15335</v>
      </c>
      <c r="K4085">
        <v>7118</v>
      </c>
      <c r="L4085">
        <v>131</v>
      </c>
      <c r="M4085">
        <v>7249</v>
      </c>
      <c r="N4085">
        <v>78712</v>
      </c>
      <c r="O4085" t="s">
        <v>275</v>
      </c>
      <c r="P4085" t="s">
        <v>50</v>
      </c>
      <c r="Q4085" t="s">
        <v>54</v>
      </c>
      <c r="R4085">
        <v>-97.737300000000005</v>
      </c>
      <c r="S4085">
        <v>30.284700000000001</v>
      </c>
      <c r="T4085">
        <v>4.7E-2</v>
      </c>
      <c r="U4085">
        <v>7721</v>
      </c>
      <c r="V4085">
        <v>634828160</v>
      </c>
      <c r="W4085">
        <v>479746016</v>
      </c>
      <c r="Y4085">
        <v>123772864</v>
      </c>
      <c r="Z4085">
        <v>425604064</v>
      </c>
      <c r="AA4085">
        <v>503280224</v>
      </c>
      <c r="AB4085">
        <v>130624008</v>
      </c>
      <c r="AC4085">
        <v>474053664</v>
      </c>
      <c r="AD4085">
        <v>1592688000</v>
      </c>
      <c r="AE4085">
        <v>1055458816</v>
      </c>
      <c r="AF4085">
        <v>3520675072</v>
      </c>
      <c r="AG4085">
        <v>790500544</v>
      </c>
      <c r="AH4085">
        <v>513093408</v>
      </c>
      <c r="AI4085">
        <v>136052896</v>
      </c>
      <c r="AJ4085">
        <v>649146304</v>
      </c>
      <c r="AK4085">
        <v>247151488</v>
      </c>
      <c r="AL4085">
        <v>68700568</v>
      </c>
      <c r="AM4085">
        <v>2506217728</v>
      </c>
      <c r="AN4085">
        <v>1005837184</v>
      </c>
      <c r="AO4085">
        <v>277377376</v>
      </c>
      <c r="AP4085">
        <v>3012894720</v>
      </c>
      <c r="AQ4085">
        <v>3376824064</v>
      </c>
      <c r="AR4085">
        <v>3520675072</v>
      </c>
      <c r="AS4085">
        <v>2506217728</v>
      </c>
      <c r="AT4085">
        <v>5386</v>
      </c>
      <c r="AU4085">
        <v>0.80600000000000005</v>
      </c>
      <c r="AV4085">
        <v>11362</v>
      </c>
      <c r="AW4085">
        <v>9.3642799999999998E-2</v>
      </c>
      <c r="AX4085">
        <v>0.54479900000000003</v>
      </c>
      <c r="AY4085">
        <v>2.1542200000000001E-2</v>
      </c>
      <c r="AZ4085">
        <v>50021</v>
      </c>
    </row>
    <row r="4086" spans="1:52">
      <c r="A4086">
        <v>2014</v>
      </c>
      <c r="B4086">
        <v>228778</v>
      </c>
      <c r="C4086" t="s">
        <v>393</v>
      </c>
      <c r="D4086" t="s">
        <v>372</v>
      </c>
      <c r="E4086">
        <f t="shared" si="63"/>
        <v>1</v>
      </c>
      <c r="F4086">
        <f>IF(ISNA(VLOOKUP(B4086,criteria!$U$2:$U$174,1,0)),0,1)</f>
        <v>1</v>
      </c>
      <c r="G4086">
        <v>0.396570839241975</v>
      </c>
      <c r="H4086">
        <v>0.47363630453156491</v>
      </c>
      <c r="I4086">
        <v>38785</v>
      </c>
      <c r="J4086">
        <v>15381</v>
      </c>
      <c r="K4086">
        <v>7036</v>
      </c>
      <c r="L4086">
        <v>249</v>
      </c>
      <c r="M4086">
        <v>7285</v>
      </c>
      <c r="N4086">
        <v>78712</v>
      </c>
      <c r="O4086" t="s">
        <v>275</v>
      </c>
      <c r="P4086" t="s">
        <v>50</v>
      </c>
      <c r="Q4086" t="s">
        <v>54</v>
      </c>
      <c r="R4086">
        <v>-97.739400000000003</v>
      </c>
      <c r="S4086">
        <v>30.2866</v>
      </c>
      <c r="T4086">
        <v>3.5999999999999997E-2</v>
      </c>
      <c r="U4086">
        <v>8261</v>
      </c>
      <c r="V4086">
        <v>629901440</v>
      </c>
      <c r="W4086">
        <v>471983232</v>
      </c>
      <c r="Y4086">
        <v>122902552</v>
      </c>
      <c r="Z4086">
        <v>438935904</v>
      </c>
      <c r="AA4086">
        <v>505862656</v>
      </c>
      <c r="AB4086">
        <v>126787368</v>
      </c>
      <c r="AC4086">
        <v>528807264</v>
      </c>
      <c r="AD4086">
        <v>1623950848</v>
      </c>
      <c r="AE4086">
        <v>520378816</v>
      </c>
      <c r="AF4086">
        <v>2763545600</v>
      </c>
      <c r="AG4086">
        <v>791084928</v>
      </c>
      <c r="AH4086">
        <v>521222944</v>
      </c>
      <c r="AI4086">
        <v>144123312</v>
      </c>
      <c r="AJ4086">
        <v>665346240</v>
      </c>
      <c r="AK4086">
        <v>291648960</v>
      </c>
      <c r="AL4086">
        <v>65416144</v>
      </c>
      <c r="AM4086">
        <v>2559511808</v>
      </c>
      <c r="AN4086">
        <v>1027962304</v>
      </c>
      <c r="AO4086">
        <v>283193888</v>
      </c>
      <c r="AP4086">
        <v>3376824064</v>
      </c>
      <c r="AQ4086">
        <v>3341835776</v>
      </c>
      <c r="AR4086">
        <v>2763545600</v>
      </c>
      <c r="AS4086">
        <v>2559511808</v>
      </c>
      <c r="AT4086">
        <v>5733</v>
      </c>
      <c r="AU4086">
        <v>0.79600000000000004</v>
      </c>
      <c r="AV4086">
        <v>11456</v>
      </c>
      <c r="AW4086">
        <v>8.4040100000000006E-2</v>
      </c>
      <c r="AX4086">
        <v>0.54298400000000002</v>
      </c>
      <c r="AY4086">
        <v>1.9178899999999999E-2</v>
      </c>
      <c r="AZ4086">
        <v>52806.5</v>
      </c>
    </row>
    <row r="4087" spans="1:52">
      <c r="A4087">
        <v>2015</v>
      </c>
      <c r="B4087">
        <v>228778</v>
      </c>
      <c r="C4087" t="s">
        <v>393</v>
      </c>
      <c r="D4087" t="s">
        <v>372</v>
      </c>
      <c r="E4087">
        <f t="shared" si="63"/>
        <v>1</v>
      </c>
      <c r="F4087">
        <f>IF(ISNA(VLOOKUP(B4087,criteria!$U$2:$U$174,1,0)),0,1)</f>
        <v>1</v>
      </c>
      <c r="G4087">
        <v>0.39236176637101339</v>
      </c>
      <c r="H4087">
        <v>0.46552035110924067</v>
      </c>
      <c r="I4087">
        <v>42392</v>
      </c>
      <c r="J4087">
        <v>16633</v>
      </c>
      <c r="K4087">
        <v>7566</v>
      </c>
      <c r="L4087">
        <v>177</v>
      </c>
      <c r="M4087">
        <v>7743</v>
      </c>
      <c r="N4087">
        <v>78712</v>
      </c>
      <c r="O4087" t="s">
        <v>275</v>
      </c>
      <c r="P4087" t="s">
        <v>50</v>
      </c>
      <c r="Q4087" t="s">
        <v>54</v>
      </c>
      <c r="R4087">
        <v>-97.739199999999997</v>
      </c>
      <c r="S4087">
        <v>30.2866</v>
      </c>
      <c r="T4087">
        <v>3.3000000000000002E-2</v>
      </c>
      <c r="U4087">
        <v>8197</v>
      </c>
      <c r="V4087">
        <v>634805504</v>
      </c>
      <c r="W4087">
        <v>475047264</v>
      </c>
      <c r="Y4087">
        <v>157539504</v>
      </c>
      <c r="Z4087">
        <v>454103744</v>
      </c>
      <c r="AA4087">
        <v>575448320</v>
      </c>
      <c r="AB4087">
        <v>153399520</v>
      </c>
      <c r="AC4087">
        <v>808674496</v>
      </c>
      <c r="AD4087">
        <v>1611127168</v>
      </c>
      <c r="AE4087">
        <v>767427904</v>
      </c>
      <c r="AF4087">
        <v>3219605760</v>
      </c>
      <c r="AG4087">
        <v>816502080</v>
      </c>
      <c r="AH4087">
        <v>536018208</v>
      </c>
      <c r="AI4087">
        <v>140322752</v>
      </c>
      <c r="AJ4087">
        <v>676340992</v>
      </c>
      <c r="AK4087">
        <v>358555200</v>
      </c>
      <c r="AL4087">
        <v>68557680</v>
      </c>
      <c r="AM4087">
        <v>2663948544</v>
      </c>
      <c r="AN4087">
        <v>1125267200</v>
      </c>
      <c r="AO4087">
        <v>318120768</v>
      </c>
      <c r="AP4087">
        <v>3341835776</v>
      </c>
      <c r="AQ4087">
        <v>3374451200</v>
      </c>
      <c r="AR4087">
        <v>3219605760</v>
      </c>
      <c r="AS4087">
        <v>2663948544</v>
      </c>
      <c r="AT4087">
        <v>5874</v>
      </c>
      <c r="AU4087">
        <v>0.81200000000000006</v>
      </c>
      <c r="AV4087">
        <v>11456</v>
      </c>
      <c r="AW4087">
        <v>7.2801199999999996E-2</v>
      </c>
      <c r="AX4087">
        <v>0.54550100000000001</v>
      </c>
      <c r="AY4087">
        <v>1.576E-2</v>
      </c>
      <c r="AZ4087">
        <v>53368</v>
      </c>
    </row>
    <row r="4088" spans="1:52">
      <c r="A4088">
        <v>2016</v>
      </c>
      <c r="B4088">
        <v>228778</v>
      </c>
      <c r="C4088" t="s">
        <v>393</v>
      </c>
      <c r="D4088" t="s">
        <v>372</v>
      </c>
      <c r="E4088">
        <f t="shared" si="63"/>
        <v>1</v>
      </c>
      <c r="F4088">
        <f>IF(ISNA(VLOOKUP(B4088,criteria!$U$2:$U$174,1,0)),0,1)</f>
        <v>1</v>
      </c>
      <c r="G4088">
        <v>0.40373808170739406</v>
      </c>
      <c r="H4088">
        <v>0.45454071525388384</v>
      </c>
      <c r="I4088">
        <v>47511</v>
      </c>
      <c r="J4088">
        <v>19182</v>
      </c>
      <c r="K4088">
        <v>8570</v>
      </c>
      <c r="L4088">
        <v>149</v>
      </c>
      <c r="M4088">
        <v>8719</v>
      </c>
      <c r="N4088">
        <v>78712</v>
      </c>
      <c r="O4088" t="s">
        <v>275</v>
      </c>
      <c r="P4088" t="s">
        <v>50</v>
      </c>
      <c r="Q4088" t="s">
        <v>54</v>
      </c>
      <c r="R4088">
        <v>-97.7393</v>
      </c>
      <c r="S4088">
        <v>30.286100000000001</v>
      </c>
      <c r="T4088">
        <v>2.4E-2</v>
      </c>
      <c r="U4088">
        <v>8233</v>
      </c>
      <c r="V4088">
        <v>630529280</v>
      </c>
      <c r="W4088">
        <v>464717216</v>
      </c>
      <c r="Y4088">
        <v>155054608</v>
      </c>
      <c r="Z4088">
        <v>495212960</v>
      </c>
      <c r="AA4088">
        <v>560445120</v>
      </c>
      <c r="AB4088">
        <v>156332000</v>
      </c>
      <c r="AC4088">
        <v>704738304</v>
      </c>
      <c r="AD4088">
        <v>1669582976</v>
      </c>
      <c r="AE4088">
        <v>1186540288</v>
      </c>
      <c r="AF4088">
        <v>3560660224</v>
      </c>
      <c r="AG4088">
        <v>835393536</v>
      </c>
      <c r="AH4088">
        <v>562734784</v>
      </c>
      <c r="AI4088">
        <v>141704416</v>
      </c>
      <c r="AJ4088">
        <v>704439168</v>
      </c>
      <c r="AK4088">
        <v>405299968</v>
      </c>
      <c r="AL4088">
        <v>67574440</v>
      </c>
      <c r="AM4088">
        <v>2809041920</v>
      </c>
      <c r="AN4088">
        <v>1173744896</v>
      </c>
      <c r="AO4088">
        <v>345189472</v>
      </c>
      <c r="AP4088">
        <v>3374451200</v>
      </c>
      <c r="AQ4088">
        <v>3678479616</v>
      </c>
      <c r="AR4088">
        <v>3560660224</v>
      </c>
      <c r="AS4088">
        <v>2809041920</v>
      </c>
      <c r="AT4088">
        <v>5861</v>
      </c>
      <c r="AU4088">
        <v>0.82899999999999996</v>
      </c>
      <c r="AV4088">
        <v>10070</v>
      </c>
      <c r="AW4088">
        <v>6.34126E-2</v>
      </c>
      <c r="AX4088">
        <v>0.56060500000000002</v>
      </c>
      <c r="AY4088">
        <v>1.37854E-2</v>
      </c>
      <c r="AZ4088">
        <v>53018</v>
      </c>
    </row>
    <row r="4089" spans="1:52">
      <c r="A4089">
        <v>2017</v>
      </c>
      <c r="B4089">
        <v>228778</v>
      </c>
      <c r="C4089" t="s">
        <v>393</v>
      </c>
      <c r="D4089" t="s">
        <v>372</v>
      </c>
      <c r="E4089">
        <f t="shared" si="63"/>
        <v>1</v>
      </c>
      <c r="F4089">
        <f>IF(ISNA(VLOOKUP(B4089,criteria!$U$2:$U$174,1,0)),0,1)</f>
        <v>1</v>
      </c>
      <c r="G4089">
        <v>0.36486195207022909</v>
      </c>
      <c r="H4089">
        <v>0.45010741138560689</v>
      </c>
      <c r="I4089">
        <v>51033</v>
      </c>
      <c r="J4089">
        <v>18620</v>
      </c>
      <c r="K4089">
        <v>8238</v>
      </c>
      <c r="L4089">
        <v>143</v>
      </c>
      <c r="M4089">
        <v>8381</v>
      </c>
      <c r="N4089">
        <v>78712</v>
      </c>
      <c r="O4089" t="s">
        <v>275</v>
      </c>
      <c r="P4089" t="s">
        <v>50</v>
      </c>
      <c r="Q4089" t="s">
        <v>54</v>
      </c>
      <c r="R4089">
        <v>-97.738299999999995</v>
      </c>
      <c r="S4089">
        <v>30.282800000000002</v>
      </c>
      <c r="T4089">
        <v>2.5999999999999999E-2</v>
      </c>
      <c r="U4089">
        <v>8035</v>
      </c>
      <c r="V4089">
        <v>678935488</v>
      </c>
      <c r="W4089">
        <v>509026272</v>
      </c>
      <c r="Y4089">
        <v>155866960</v>
      </c>
      <c r="Z4089">
        <v>509365824</v>
      </c>
      <c r="AA4089">
        <v>575707648</v>
      </c>
      <c r="AB4089">
        <v>160556384</v>
      </c>
      <c r="AC4089">
        <v>542171392</v>
      </c>
      <c r="AD4089">
        <v>1756207232</v>
      </c>
      <c r="AE4089">
        <v>1123152256</v>
      </c>
      <c r="AF4089">
        <v>3643902720</v>
      </c>
      <c r="AG4089">
        <v>874821632</v>
      </c>
      <c r="AH4089">
        <v>597489600</v>
      </c>
      <c r="AI4089">
        <v>148881472</v>
      </c>
      <c r="AJ4089">
        <v>746371072</v>
      </c>
      <c r="AK4089">
        <v>375996128</v>
      </c>
      <c r="AL4089">
        <v>68144448</v>
      </c>
      <c r="AM4089">
        <v>2993761024</v>
      </c>
      <c r="AN4089">
        <v>1242840320</v>
      </c>
      <c r="AO4089">
        <v>350672224</v>
      </c>
      <c r="AP4089">
        <v>3678479616</v>
      </c>
      <c r="AQ4089">
        <v>4039906816</v>
      </c>
      <c r="AR4089">
        <v>3643902720</v>
      </c>
      <c r="AS4089">
        <v>2993761024</v>
      </c>
      <c r="AV4089">
        <v>10070</v>
      </c>
    </row>
    <row r="4090" spans="1:52">
      <c r="A4090">
        <v>1990</v>
      </c>
      <c r="B4090">
        <v>228875</v>
      </c>
      <c r="C4090" t="s">
        <v>432</v>
      </c>
      <c r="D4090" t="s">
        <v>372</v>
      </c>
      <c r="E4090">
        <f t="shared" si="63"/>
        <v>0</v>
      </c>
      <c r="F4090">
        <f>IF(ISNA(VLOOKUP(B4090,criteria!$U$2:$U$174,1,0)),0,1)</f>
        <v>1</v>
      </c>
      <c r="G4090" t="s">
        <v>636</v>
      </c>
      <c r="H4090" t="s">
        <v>636</v>
      </c>
      <c r="N4090">
        <v>76129</v>
      </c>
      <c r="O4090" t="s">
        <v>275</v>
      </c>
      <c r="V4090">
        <v>40498672</v>
      </c>
      <c r="Z4090">
        <v>5415355</v>
      </c>
      <c r="AB4090">
        <v>5018355</v>
      </c>
      <c r="AC4090">
        <v>2731184</v>
      </c>
      <c r="AF4090">
        <v>99386448</v>
      </c>
      <c r="AG4090">
        <v>27659176</v>
      </c>
      <c r="AH4090">
        <v>5090479</v>
      </c>
      <c r="AJ4090">
        <v>5090479</v>
      </c>
      <c r="AK4090">
        <v>5395301</v>
      </c>
      <c r="AL4090">
        <v>4069859</v>
      </c>
      <c r="AM4090">
        <v>108819640</v>
      </c>
      <c r="AN4090">
        <v>33562404</v>
      </c>
      <c r="AO4090">
        <v>9694260</v>
      </c>
    </row>
    <row r="4091" spans="1:52">
      <c r="A4091">
        <v>1991</v>
      </c>
      <c r="B4091">
        <v>228875</v>
      </c>
      <c r="C4091" t="s">
        <v>432</v>
      </c>
      <c r="D4091" t="s">
        <v>372</v>
      </c>
      <c r="E4091">
        <f t="shared" si="63"/>
        <v>0</v>
      </c>
      <c r="F4091">
        <f>IF(ISNA(VLOOKUP(B4091,criteria!$U$2:$U$174,1,0)),0,1)</f>
        <v>1</v>
      </c>
      <c r="G4091" t="s">
        <v>636</v>
      </c>
      <c r="H4091" t="s">
        <v>636</v>
      </c>
      <c r="N4091">
        <v>76129</v>
      </c>
      <c r="O4091" t="s">
        <v>275</v>
      </c>
      <c r="V4091">
        <v>44224960</v>
      </c>
      <c r="Z4091">
        <v>6436356</v>
      </c>
      <c r="AA4091">
        <v>6374</v>
      </c>
      <c r="AB4091">
        <v>6109515</v>
      </c>
      <c r="AC4091">
        <v>2930291</v>
      </c>
      <c r="AF4091">
        <v>104891368</v>
      </c>
      <c r="AG4091">
        <v>29156990</v>
      </c>
      <c r="AH4091">
        <v>5552191</v>
      </c>
      <c r="AJ4091">
        <v>5552191</v>
      </c>
      <c r="AK4091">
        <v>5759877</v>
      </c>
      <c r="AL4091">
        <v>4497453</v>
      </c>
      <c r="AM4091">
        <v>104157072</v>
      </c>
      <c r="AN4091">
        <v>36713592</v>
      </c>
      <c r="AO4091">
        <v>11703265</v>
      </c>
    </row>
    <row r="4092" spans="1:52">
      <c r="A4092">
        <v>1992</v>
      </c>
      <c r="B4092">
        <v>228875</v>
      </c>
      <c r="C4092" t="s">
        <v>432</v>
      </c>
      <c r="D4092" t="s">
        <v>372</v>
      </c>
      <c r="E4092">
        <f t="shared" si="63"/>
        <v>0</v>
      </c>
      <c r="F4092">
        <f>IF(ISNA(VLOOKUP(B4092,criteria!$U$2:$U$174,1,0)),0,1)</f>
        <v>1</v>
      </c>
      <c r="G4092" t="s">
        <v>636</v>
      </c>
      <c r="H4092" t="s">
        <v>636</v>
      </c>
      <c r="N4092">
        <v>76129</v>
      </c>
      <c r="O4092" t="s">
        <v>275</v>
      </c>
      <c r="V4092">
        <v>48862400</v>
      </c>
      <c r="Z4092">
        <v>6908022</v>
      </c>
      <c r="AA4092">
        <v>46853</v>
      </c>
      <c r="AB4092">
        <v>4649412</v>
      </c>
      <c r="AC4092">
        <v>3045794</v>
      </c>
      <c r="AF4092">
        <v>109407536</v>
      </c>
      <c r="AG4092">
        <v>31250422</v>
      </c>
      <c r="AH4092">
        <v>5420604</v>
      </c>
      <c r="AJ4092">
        <v>5420604</v>
      </c>
      <c r="AK4092">
        <v>5942557</v>
      </c>
      <c r="AL4092">
        <v>4760965</v>
      </c>
      <c r="AM4092">
        <v>108942000</v>
      </c>
      <c r="AN4092">
        <v>39488364</v>
      </c>
      <c r="AO4092">
        <v>10383696</v>
      </c>
    </row>
    <row r="4093" spans="1:52">
      <c r="A4093">
        <v>1993</v>
      </c>
      <c r="B4093">
        <v>228875</v>
      </c>
      <c r="C4093" t="s">
        <v>432</v>
      </c>
      <c r="D4093" t="s">
        <v>372</v>
      </c>
      <c r="E4093">
        <f t="shared" si="63"/>
        <v>0</v>
      </c>
      <c r="F4093">
        <f>IF(ISNA(VLOOKUP(B4093,criteria!$U$2:$U$174,1,0)),0,1)</f>
        <v>1</v>
      </c>
      <c r="G4093" t="s">
        <v>636</v>
      </c>
      <c r="H4093" t="s">
        <v>636</v>
      </c>
      <c r="N4093">
        <v>76129</v>
      </c>
      <c r="O4093" t="s">
        <v>275</v>
      </c>
      <c r="V4093">
        <v>51269864</v>
      </c>
      <c r="Z4093">
        <v>6828168</v>
      </c>
      <c r="AA4093">
        <v>28757</v>
      </c>
      <c r="AB4093">
        <v>4514803</v>
      </c>
      <c r="AC4093">
        <v>2107073</v>
      </c>
      <c r="AF4093">
        <v>109935432</v>
      </c>
      <c r="AG4093">
        <v>33146274</v>
      </c>
      <c r="AH4093">
        <v>5554703</v>
      </c>
      <c r="AJ4093">
        <v>5554703</v>
      </c>
      <c r="AK4093">
        <v>6388748</v>
      </c>
      <c r="AL4093">
        <v>5045281</v>
      </c>
      <c r="AM4093">
        <v>109690656</v>
      </c>
      <c r="AN4093">
        <v>41885368</v>
      </c>
      <c r="AO4093">
        <v>10452943</v>
      </c>
    </row>
    <row r="4094" spans="1:52">
      <c r="A4094">
        <v>1994</v>
      </c>
      <c r="B4094">
        <v>228875</v>
      </c>
      <c r="C4094" t="s">
        <v>432</v>
      </c>
      <c r="D4094" t="s">
        <v>372</v>
      </c>
      <c r="E4094">
        <f t="shared" si="63"/>
        <v>0</v>
      </c>
      <c r="F4094">
        <f>IF(ISNA(VLOOKUP(B4094,criteria!$U$2:$U$174,1,0)),0,1)</f>
        <v>1</v>
      </c>
      <c r="G4094" t="s">
        <v>636</v>
      </c>
      <c r="H4094" t="s">
        <v>636</v>
      </c>
      <c r="N4094">
        <v>76129</v>
      </c>
      <c r="O4094" t="s">
        <v>275</v>
      </c>
      <c r="V4094">
        <v>53320000</v>
      </c>
      <c r="Z4094">
        <v>6442000</v>
      </c>
      <c r="AA4094">
        <v>25000</v>
      </c>
      <c r="AB4094">
        <v>4960000</v>
      </c>
      <c r="AC4094">
        <v>2286000</v>
      </c>
      <c r="AF4094">
        <v>116108000</v>
      </c>
      <c r="AG4094">
        <v>34394000</v>
      </c>
      <c r="AH4094">
        <v>5292000</v>
      </c>
      <c r="AJ4094">
        <v>5292000</v>
      </c>
      <c r="AK4094">
        <v>6900000</v>
      </c>
      <c r="AL4094">
        <v>5051000</v>
      </c>
      <c r="AM4094">
        <v>113214000</v>
      </c>
      <c r="AN4094">
        <v>40252000</v>
      </c>
      <c r="AO4094">
        <v>11871000</v>
      </c>
    </row>
    <row r="4095" spans="1:52">
      <c r="A4095">
        <v>1995</v>
      </c>
      <c r="B4095">
        <v>228875</v>
      </c>
      <c r="C4095" t="s">
        <v>432</v>
      </c>
      <c r="D4095" t="s">
        <v>372</v>
      </c>
      <c r="E4095">
        <f t="shared" si="63"/>
        <v>0</v>
      </c>
      <c r="F4095">
        <f>IF(ISNA(VLOOKUP(B4095,criteria!$U$2:$U$174,1,0)),0,1)</f>
        <v>1</v>
      </c>
      <c r="G4095" t="s">
        <v>636</v>
      </c>
      <c r="H4095" t="s">
        <v>636</v>
      </c>
      <c r="N4095">
        <v>76129</v>
      </c>
      <c r="O4095" t="s">
        <v>275</v>
      </c>
      <c r="V4095">
        <v>62362000</v>
      </c>
      <c r="Z4095">
        <v>5081000</v>
      </c>
      <c r="AB4095">
        <v>17778000</v>
      </c>
      <c r="AC4095">
        <v>3157000</v>
      </c>
      <c r="AF4095">
        <v>155948992</v>
      </c>
      <c r="AG4095">
        <v>35874000</v>
      </c>
      <c r="AH4095">
        <v>5026000</v>
      </c>
      <c r="AJ4095">
        <v>5026000</v>
      </c>
      <c r="AK4095">
        <v>7261000</v>
      </c>
      <c r="AL4095">
        <v>5439000</v>
      </c>
      <c r="AM4095">
        <v>127096000</v>
      </c>
      <c r="AN4095">
        <v>45235000</v>
      </c>
      <c r="AO4095">
        <v>5386000</v>
      </c>
    </row>
    <row r="4096" spans="1:52">
      <c r="A4096">
        <v>1996</v>
      </c>
      <c r="B4096">
        <v>228875</v>
      </c>
      <c r="C4096" t="s">
        <v>432</v>
      </c>
      <c r="D4096" t="s">
        <v>372</v>
      </c>
      <c r="E4096">
        <f t="shared" si="63"/>
        <v>0</v>
      </c>
      <c r="F4096">
        <f>IF(ISNA(VLOOKUP(B4096,criteria!$U$2:$U$174,1,0)),0,1)</f>
        <v>1</v>
      </c>
      <c r="G4096" t="s">
        <v>636</v>
      </c>
      <c r="H4096" t="s">
        <v>636</v>
      </c>
      <c r="N4096">
        <v>76129</v>
      </c>
      <c r="O4096" t="s">
        <v>275</v>
      </c>
      <c r="V4096">
        <v>64646000</v>
      </c>
      <c r="W4096">
        <v>64646000</v>
      </c>
      <c r="Z4096">
        <v>5484000</v>
      </c>
      <c r="AB4096">
        <v>4366000</v>
      </c>
      <c r="AF4096">
        <v>131165000</v>
      </c>
      <c r="AG4096">
        <v>43881000</v>
      </c>
      <c r="AH4096">
        <v>5415000</v>
      </c>
      <c r="AJ4096">
        <v>5415000</v>
      </c>
      <c r="AK4096">
        <v>8142000</v>
      </c>
      <c r="AL4096">
        <v>13423000</v>
      </c>
      <c r="AM4096">
        <v>129262000</v>
      </c>
      <c r="AR4096">
        <v>131165000</v>
      </c>
      <c r="AS4096">
        <v>129262000</v>
      </c>
      <c r="AT4096">
        <v>760</v>
      </c>
      <c r="AU4096">
        <v>0.627</v>
      </c>
    </row>
    <row r="4097" spans="1:52">
      <c r="A4097">
        <v>1997</v>
      </c>
      <c r="B4097">
        <v>228875</v>
      </c>
      <c r="C4097" t="s">
        <v>432</v>
      </c>
      <c r="D4097" t="s">
        <v>372</v>
      </c>
      <c r="E4097">
        <f t="shared" si="63"/>
        <v>0</v>
      </c>
      <c r="F4097">
        <f>IF(ISNA(VLOOKUP(B4097,criteria!$U$2:$U$174,1,0)),0,1)</f>
        <v>1</v>
      </c>
      <c r="G4097" t="s">
        <v>636</v>
      </c>
      <c r="H4097" t="s">
        <v>636</v>
      </c>
      <c r="N4097">
        <v>76129</v>
      </c>
      <c r="O4097" t="s">
        <v>275</v>
      </c>
      <c r="V4097">
        <v>71884000</v>
      </c>
      <c r="W4097">
        <v>71884000</v>
      </c>
      <c r="Z4097">
        <v>4840000</v>
      </c>
      <c r="AB4097">
        <v>5896000</v>
      </c>
      <c r="AC4097">
        <v>4214000</v>
      </c>
      <c r="AF4097">
        <v>141212992</v>
      </c>
      <c r="AG4097">
        <v>48267000</v>
      </c>
      <c r="AH4097">
        <v>5282000</v>
      </c>
      <c r="AJ4097">
        <v>5282000</v>
      </c>
      <c r="AK4097">
        <v>9091000</v>
      </c>
      <c r="AL4097">
        <v>16676000</v>
      </c>
      <c r="AM4097">
        <v>138155008</v>
      </c>
      <c r="AN4097">
        <v>52552000</v>
      </c>
      <c r="AO4097">
        <v>12598000</v>
      </c>
      <c r="AR4097">
        <v>141212992</v>
      </c>
      <c r="AS4097">
        <v>138155008</v>
      </c>
      <c r="AT4097">
        <v>794</v>
      </c>
      <c r="AU4097">
        <v>0.63</v>
      </c>
      <c r="AW4097">
        <v>0.1424</v>
      </c>
      <c r="AX4097">
        <v>0.61599999999999999</v>
      </c>
      <c r="AY4097">
        <v>5.33333E-2</v>
      </c>
      <c r="AZ4097">
        <v>46488</v>
      </c>
    </row>
    <row r="4098" spans="1:52">
      <c r="A4098">
        <v>1998</v>
      </c>
      <c r="B4098">
        <v>228875</v>
      </c>
      <c r="C4098" t="s">
        <v>432</v>
      </c>
      <c r="D4098" t="s">
        <v>372</v>
      </c>
      <c r="E4098">
        <f t="shared" ref="E4098:E4161" si="64">IF(M4098&gt;999,1,0)</f>
        <v>0</v>
      </c>
      <c r="F4098">
        <f>IF(ISNA(VLOOKUP(B4098,criteria!$U$2:$U$174,1,0)),0,1)</f>
        <v>1</v>
      </c>
      <c r="G4098" t="s">
        <v>636</v>
      </c>
      <c r="H4098" t="s">
        <v>636</v>
      </c>
      <c r="N4098">
        <v>76129</v>
      </c>
      <c r="O4098" t="s">
        <v>275</v>
      </c>
      <c r="V4098">
        <v>77060000</v>
      </c>
      <c r="W4098">
        <v>77060000</v>
      </c>
      <c r="Z4098">
        <v>6464000</v>
      </c>
      <c r="AB4098">
        <v>4772000</v>
      </c>
      <c r="AC4098">
        <v>3870000</v>
      </c>
      <c r="AF4098">
        <v>150132000</v>
      </c>
      <c r="AG4098">
        <v>52637000</v>
      </c>
      <c r="AH4098">
        <v>5123000</v>
      </c>
      <c r="AJ4098">
        <v>5123000</v>
      </c>
      <c r="AK4098">
        <v>11317000</v>
      </c>
      <c r="AL4098">
        <v>16028000</v>
      </c>
      <c r="AM4098">
        <v>149108000</v>
      </c>
      <c r="AN4098">
        <v>58489000</v>
      </c>
      <c r="AO4098">
        <v>15181000</v>
      </c>
      <c r="AR4098">
        <v>150132000</v>
      </c>
      <c r="AS4098">
        <v>149108000</v>
      </c>
      <c r="AT4098">
        <v>750</v>
      </c>
      <c r="AU4098">
        <v>0.63100000000000001</v>
      </c>
      <c r="AW4098">
        <v>0.14571600000000001</v>
      </c>
      <c r="AX4098">
        <v>0.61467400000000005</v>
      </c>
      <c r="AY4098">
        <v>6.2596200000000005E-2</v>
      </c>
      <c r="AZ4098">
        <v>49848</v>
      </c>
    </row>
    <row r="4099" spans="1:52">
      <c r="A4099">
        <v>1999</v>
      </c>
      <c r="B4099">
        <v>228875</v>
      </c>
      <c r="C4099" t="s">
        <v>432</v>
      </c>
      <c r="D4099" t="s">
        <v>372</v>
      </c>
      <c r="E4099">
        <f t="shared" si="64"/>
        <v>0</v>
      </c>
      <c r="F4099">
        <f>IF(ISNA(VLOOKUP(B4099,criteria!$U$2:$U$174,1,0)),0,1)</f>
        <v>1</v>
      </c>
      <c r="G4099" t="s">
        <v>636</v>
      </c>
      <c r="H4099" t="s">
        <v>636</v>
      </c>
      <c r="N4099">
        <v>76129</v>
      </c>
      <c r="O4099" t="s">
        <v>275</v>
      </c>
      <c r="V4099">
        <v>83951000</v>
      </c>
      <c r="W4099">
        <v>83951000</v>
      </c>
      <c r="Z4099">
        <v>6431000</v>
      </c>
      <c r="AB4099">
        <v>6023000</v>
      </c>
      <c r="AC4099">
        <v>3611000</v>
      </c>
      <c r="AF4099">
        <v>169208992</v>
      </c>
      <c r="AG4099">
        <v>56554000</v>
      </c>
      <c r="AH4099">
        <v>4654000</v>
      </c>
      <c r="AJ4099">
        <v>4654000</v>
      </c>
      <c r="AK4099">
        <v>15517000</v>
      </c>
      <c r="AL4099">
        <v>18742000</v>
      </c>
      <c r="AM4099">
        <v>167248992</v>
      </c>
      <c r="AN4099">
        <v>60999000</v>
      </c>
      <c r="AO4099">
        <v>15908000</v>
      </c>
      <c r="AR4099">
        <v>169208992</v>
      </c>
      <c r="AS4099">
        <v>167248992</v>
      </c>
      <c r="AT4099">
        <v>735</v>
      </c>
      <c r="AU4099">
        <v>0.63</v>
      </c>
      <c r="AW4099">
        <v>0.137213</v>
      </c>
      <c r="AX4099">
        <v>0.60170800000000002</v>
      </c>
      <c r="AY4099">
        <v>6.08649E-2</v>
      </c>
      <c r="AZ4099">
        <v>55094</v>
      </c>
    </row>
    <row r="4100" spans="1:52">
      <c r="A4100">
        <v>2000</v>
      </c>
      <c r="B4100">
        <v>228875</v>
      </c>
      <c r="C4100" t="s">
        <v>432</v>
      </c>
      <c r="D4100" t="s">
        <v>372</v>
      </c>
      <c r="E4100">
        <f t="shared" si="64"/>
        <v>0</v>
      </c>
      <c r="F4100">
        <f>IF(ISNA(VLOOKUP(B4100,criteria!$U$2:$U$174,1,0)),0,1)</f>
        <v>1</v>
      </c>
      <c r="G4100" t="s">
        <v>636</v>
      </c>
      <c r="H4100" t="s">
        <v>636</v>
      </c>
      <c r="N4100">
        <v>76129</v>
      </c>
      <c r="O4100" t="s">
        <v>275</v>
      </c>
      <c r="V4100">
        <v>92852000</v>
      </c>
      <c r="W4100">
        <v>92852000</v>
      </c>
      <c r="Z4100">
        <v>7081000</v>
      </c>
      <c r="AB4100">
        <v>7667000</v>
      </c>
      <c r="AC4100">
        <v>5356000</v>
      </c>
      <c r="AF4100">
        <v>185855008</v>
      </c>
      <c r="AG4100">
        <v>63128000</v>
      </c>
      <c r="AH4100">
        <v>5289000</v>
      </c>
      <c r="AJ4100">
        <v>5289000</v>
      </c>
      <c r="AK4100">
        <v>17186000</v>
      </c>
      <c r="AL4100">
        <v>20221000</v>
      </c>
      <c r="AM4100">
        <v>183956992</v>
      </c>
      <c r="AN4100">
        <v>65879000</v>
      </c>
      <c r="AO4100">
        <v>15662000</v>
      </c>
      <c r="AR4100">
        <v>185855008</v>
      </c>
      <c r="AS4100">
        <v>183956992</v>
      </c>
      <c r="AT4100">
        <v>846</v>
      </c>
      <c r="AU4100">
        <v>0.63800000000000001</v>
      </c>
      <c r="AW4100">
        <v>0.12640199999999999</v>
      </c>
      <c r="AX4100">
        <v>0.59021400000000002</v>
      </c>
      <c r="AY4100">
        <v>5.4026499999999998E-2</v>
      </c>
      <c r="AZ4100">
        <v>57437.5</v>
      </c>
    </row>
    <row r="4101" spans="1:52">
      <c r="A4101">
        <v>2001</v>
      </c>
      <c r="B4101">
        <v>228875</v>
      </c>
      <c r="C4101" t="s">
        <v>432</v>
      </c>
      <c r="D4101" t="s">
        <v>372</v>
      </c>
      <c r="E4101">
        <f t="shared" si="64"/>
        <v>1</v>
      </c>
      <c r="F4101">
        <f>IF(ISNA(VLOOKUP(B4101,criteria!$U$2:$U$174,1,0)),0,1)</f>
        <v>1</v>
      </c>
      <c r="G4101">
        <v>0.71916867055994504</v>
      </c>
      <c r="H4101">
        <v>0.36159541437783616</v>
      </c>
      <c r="I4101">
        <v>5822</v>
      </c>
      <c r="J4101">
        <v>4187</v>
      </c>
      <c r="K4101">
        <v>1514</v>
      </c>
      <c r="L4101">
        <v>0</v>
      </c>
      <c r="M4101">
        <v>1514</v>
      </c>
      <c r="N4101">
        <v>76129</v>
      </c>
      <c r="O4101" t="s">
        <v>275</v>
      </c>
      <c r="V4101">
        <v>106501000</v>
      </c>
      <c r="W4101">
        <v>106501000</v>
      </c>
      <c r="Z4101">
        <v>6773000</v>
      </c>
      <c r="AB4101">
        <v>6280000</v>
      </c>
      <c r="AC4101">
        <v>4155000</v>
      </c>
      <c r="AF4101">
        <v>207115008</v>
      </c>
      <c r="AG4101">
        <v>65501000</v>
      </c>
      <c r="AH4101">
        <v>4935000</v>
      </c>
      <c r="AJ4101">
        <v>4935000</v>
      </c>
      <c r="AK4101">
        <v>17604000</v>
      </c>
      <c r="AL4101">
        <v>10958000</v>
      </c>
      <c r="AM4101">
        <v>203199008</v>
      </c>
      <c r="AN4101">
        <v>77119000</v>
      </c>
      <c r="AO4101">
        <v>15777000</v>
      </c>
      <c r="AR4101">
        <v>207115008</v>
      </c>
      <c r="AS4101">
        <v>203199008</v>
      </c>
      <c r="AT4101">
        <v>791</v>
      </c>
      <c r="AU4101">
        <v>0.63900000000000001</v>
      </c>
      <c r="AW4101">
        <v>0.136764</v>
      </c>
      <c r="AX4101">
        <v>0.59851600000000005</v>
      </c>
      <c r="AY4101">
        <v>5.6096399999999998E-2</v>
      </c>
      <c r="AZ4101">
        <v>56476</v>
      </c>
    </row>
    <row r="4102" spans="1:52">
      <c r="A4102">
        <v>2002</v>
      </c>
      <c r="B4102">
        <v>228875</v>
      </c>
      <c r="C4102" t="s">
        <v>432</v>
      </c>
      <c r="D4102" t="s">
        <v>372</v>
      </c>
      <c r="E4102">
        <f t="shared" si="64"/>
        <v>1</v>
      </c>
      <c r="F4102">
        <f>IF(ISNA(VLOOKUP(B4102,criteria!$U$2:$U$174,1,0)),0,1)</f>
        <v>1</v>
      </c>
      <c r="G4102">
        <v>0.71370376405409808</v>
      </c>
      <c r="H4102">
        <v>0.33127853881278541</v>
      </c>
      <c r="I4102">
        <v>6137</v>
      </c>
      <c r="J4102">
        <v>4380</v>
      </c>
      <c r="K4102">
        <v>1451</v>
      </c>
      <c r="L4102">
        <v>0</v>
      </c>
      <c r="M4102">
        <v>1451</v>
      </c>
      <c r="N4102">
        <v>76129</v>
      </c>
      <c r="O4102" t="s">
        <v>275</v>
      </c>
      <c r="V4102">
        <v>119757000</v>
      </c>
      <c r="W4102">
        <v>119757000</v>
      </c>
      <c r="Z4102">
        <v>7101000</v>
      </c>
      <c r="AB4102">
        <v>6579000</v>
      </c>
      <c r="AC4102">
        <v>4965000</v>
      </c>
      <c r="AF4102">
        <v>223715008</v>
      </c>
      <c r="AG4102">
        <v>72055000</v>
      </c>
      <c r="AH4102">
        <v>5161000</v>
      </c>
      <c r="AJ4102">
        <v>5161000</v>
      </c>
      <c r="AK4102">
        <v>18252000</v>
      </c>
      <c r="AL4102">
        <v>12288000</v>
      </c>
      <c r="AM4102">
        <v>217208000</v>
      </c>
      <c r="AN4102">
        <v>82024000</v>
      </c>
      <c r="AO4102">
        <v>24176000</v>
      </c>
      <c r="AP4102">
        <v>872902016</v>
      </c>
      <c r="AQ4102">
        <v>803072000</v>
      </c>
      <c r="AR4102">
        <v>223715008</v>
      </c>
      <c r="AS4102">
        <v>217208000</v>
      </c>
      <c r="AT4102">
        <v>954</v>
      </c>
      <c r="AU4102">
        <v>0.65200000000000002</v>
      </c>
      <c r="AW4102">
        <v>0.14067299999999999</v>
      </c>
      <c r="AX4102">
        <v>0.62603799999999998</v>
      </c>
      <c r="AY4102">
        <v>5.8104000000000003E-2</v>
      </c>
      <c r="AZ4102">
        <v>55968</v>
      </c>
    </row>
    <row r="4103" spans="1:52">
      <c r="A4103">
        <v>2003</v>
      </c>
      <c r="B4103">
        <v>228875</v>
      </c>
      <c r="C4103" t="s">
        <v>432</v>
      </c>
      <c r="D4103" t="s">
        <v>372</v>
      </c>
      <c r="E4103">
        <f t="shared" si="64"/>
        <v>1</v>
      </c>
      <c r="F4103">
        <f>IF(ISNA(VLOOKUP(B4103,criteria!$U$2:$U$174,1,0)),0,1)</f>
        <v>1</v>
      </c>
      <c r="G4103">
        <v>0.6494643323752286</v>
      </c>
      <c r="H4103">
        <v>0.32106216053108028</v>
      </c>
      <c r="I4103">
        <v>7654</v>
      </c>
      <c r="J4103">
        <v>4971</v>
      </c>
      <c r="K4103">
        <v>1592</v>
      </c>
      <c r="L4103">
        <v>4</v>
      </c>
      <c r="M4103">
        <v>1596</v>
      </c>
      <c r="N4103">
        <v>76129</v>
      </c>
      <c r="O4103" t="s">
        <v>275</v>
      </c>
      <c r="V4103">
        <v>135150000</v>
      </c>
      <c r="W4103">
        <v>135150000</v>
      </c>
      <c r="Z4103">
        <v>7291000</v>
      </c>
      <c r="AB4103">
        <v>7160000</v>
      </c>
      <c r="AC4103">
        <v>4881000</v>
      </c>
      <c r="AF4103">
        <v>243984000</v>
      </c>
      <c r="AG4103">
        <v>76879000</v>
      </c>
      <c r="AH4103">
        <v>5501000</v>
      </c>
      <c r="AJ4103">
        <v>5501000</v>
      </c>
      <c r="AK4103">
        <v>18257000</v>
      </c>
      <c r="AL4103">
        <v>13498000</v>
      </c>
      <c r="AM4103">
        <v>236450000</v>
      </c>
      <c r="AN4103">
        <v>85625000</v>
      </c>
      <c r="AO4103">
        <v>25963000</v>
      </c>
      <c r="AP4103">
        <v>803072000</v>
      </c>
      <c r="AQ4103">
        <v>899452032</v>
      </c>
      <c r="AR4103">
        <v>243984000</v>
      </c>
      <c r="AS4103">
        <v>236450000</v>
      </c>
      <c r="AT4103">
        <v>933</v>
      </c>
      <c r="AU4103">
        <v>0.66800000000000004</v>
      </c>
      <c r="AW4103">
        <v>0.14657300000000001</v>
      </c>
      <c r="AX4103">
        <v>0.64905000000000002</v>
      </c>
      <c r="AY4103">
        <v>5.8216299999999999E-2</v>
      </c>
      <c r="AZ4103">
        <v>57376.5</v>
      </c>
    </row>
    <row r="4104" spans="1:52">
      <c r="A4104">
        <v>2004</v>
      </c>
      <c r="B4104">
        <v>228875</v>
      </c>
      <c r="C4104" t="s">
        <v>432</v>
      </c>
      <c r="D4104" t="s">
        <v>372</v>
      </c>
      <c r="E4104">
        <f t="shared" si="64"/>
        <v>1</v>
      </c>
      <c r="F4104">
        <f>IF(ISNA(VLOOKUP(B4104,criteria!$U$2:$U$174,1,0)),0,1)</f>
        <v>1</v>
      </c>
      <c r="G4104">
        <v>0.6494643323752286</v>
      </c>
      <c r="H4104">
        <v>0.32106216053108028</v>
      </c>
      <c r="I4104">
        <v>7654</v>
      </c>
      <c r="J4104">
        <v>4971</v>
      </c>
      <c r="K4104">
        <v>1592</v>
      </c>
      <c r="L4104">
        <v>4</v>
      </c>
      <c r="M4104">
        <v>1596</v>
      </c>
      <c r="N4104">
        <v>76129</v>
      </c>
      <c r="O4104" t="s">
        <v>275</v>
      </c>
      <c r="P4104" t="s">
        <v>50</v>
      </c>
      <c r="V4104">
        <v>157371008</v>
      </c>
      <c r="W4104">
        <v>116959000</v>
      </c>
      <c r="Z4104">
        <v>7805000</v>
      </c>
      <c r="AB4104">
        <v>19315000</v>
      </c>
      <c r="AC4104">
        <v>7458000</v>
      </c>
      <c r="AF4104">
        <v>299964992</v>
      </c>
      <c r="AG4104">
        <v>84224000</v>
      </c>
      <c r="AH4104">
        <v>6052000</v>
      </c>
      <c r="AJ4104">
        <v>6052000</v>
      </c>
      <c r="AK4104">
        <v>21648000</v>
      </c>
      <c r="AL4104">
        <v>15212000</v>
      </c>
      <c r="AM4104">
        <v>216059008</v>
      </c>
      <c r="AN4104">
        <v>90558000</v>
      </c>
      <c r="AO4104">
        <v>29731000</v>
      </c>
      <c r="AP4104">
        <v>899452032</v>
      </c>
      <c r="AQ4104">
        <v>1055302976</v>
      </c>
      <c r="AR4104">
        <v>299964992</v>
      </c>
      <c r="AS4104">
        <v>216059008</v>
      </c>
      <c r="AT4104">
        <v>988</v>
      </c>
      <c r="AU4104">
        <v>0.69199999999999995</v>
      </c>
      <c r="AW4104">
        <v>0.154781</v>
      </c>
      <c r="AX4104">
        <v>0.636548</v>
      </c>
      <c r="AY4104">
        <v>5.91572E-2</v>
      </c>
      <c r="AZ4104">
        <v>59873.5</v>
      </c>
    </row>
    <row r="4105" spans="1:52">
      <c r="A4105">
        <v>2005</v>
      </c>
      <c r="B4105">
        <v>228875</v>
      </c>
      <c r="C4105" t="s">
        <v>394</v>
      </c>
      <c r="D4105" t="s">
        <v>372</v>
      </c>
      <c r="E4105">
        <f t="shared" si="64"/>
        <v>1</v>
      </c>
      <c r="F4105">
        <f>IF(ISNA(VLOOKUP(B4105,criteria!$U$2:$U$174,1,0)),0,1)</f>
        <v>1</v>
      </c>
      <c r="G4105">
        <v>0.67087676272225627</v>
      </c>
      <c r="H4105">
        <v>0.29171997806616706</v>
      </c>
      <c r="I4105">
        <v>8155</v>
      </c>
      <c r="J4105">
        <v>5471</v>
      </c>
      <c r="K4105">
        <v>1591</v>
      </c>
      <c r="L4105">
        <v>5</v>
      </c>
      <c r="M4105">
        <v>1596</v>
      </c>
      <c r="N4105">
        <v>76129</v>
      </c>
      <c r="O4105" t="s">
        <v>275</v>
      </c>
      <c r="P4105" t="s">
        <v>50</v>
      </c>
      <c r="Q4105" t="s">
        <v>52</v>
      </c>
      <c r="V4105">
        <v>174461152</v>
      </c>
      <c r="W4105">
        <v>129011000</v>
      </c>
      <c r="Z4105">
        <v>6685000</v>
      </c>
      <c r="AB4105">
        <v>33087000</v>
      </c>
      <c r="AC4105">
        <v>5247000</v>
      </c>
      <c r="AF4105">
        <v>368992992</v>
      </c>
      <c r="AG4105">
        <v>90725000</v>
      </c>
      <c r="AH4105">
        <v>5966000</v>
      </c>
      <c r="AJ4105">
        <v>5966000</v>
      </c>
      <c r="AK4105">
        <v>27328000</v>
      </c>
      <c r="AL4105">
        <v>17624000</v>
      </c>
      <c r="AM4105">
        <v>233566000</v>
      </c>
      <c r="AN4105">
        <v>96330000</v>
      </c>
      <c r="AO4105">
        <v>34110000</v>
      </c>
      <c r="AP4105">
        <v>1055302976</v>
      </c>
      <c r="AQ4105">
        <v>1197453056</v>
      </c>
      <c r="AR4105">
        <v>368992992</v>
      </c>
      <c r="AS4105">
        <v>233566000</v>
      </c>
      <c r="AT4105">
        <v>1017</v>
      </c>
      <c r="AU4105">
        <v>0.68100000000000005</v>
      </c>
      <c r="AW4105">
        <v>0.13125300000000001</v>
      </c>
      <c r="AX4105">
        <v>0.62462600000000001</v>
      </c>
      <c r="AY4105">
        <v>5.0876400000000002E-2</v>
      </c>
      <c r="AZ4105">
        <v>63800</v>
      </c>
    </row>
    <row r="4106" spans="1:52">
      <c r="A4106">
        <v>2006</v>
      </c>
      <c r="B4106">
        <v>228875</v>
      </c>
      <c r="C4106" t="s">
        <v>394</v>
      </c>
      <c r="D4106" t="s">
        <v>372</v>
      </c>
      <c r="E4106">
        <f t="shared" si="64"/>
        <v>1</v>
      </c>
      <c r="F4106">
        <f>IF(ISNA(VLOOKUP(B4106,criteria!$U$2:$U$174,1,0)),0,1)</f>
        <v>1</v>
      </c>
      <c r="G4106">
        <v>0.62717529099919322</v>
      </c>
      <c r="H4106">
        <v>0.30356486585814041</v>
      </c>
      <c r="I4106">
        <v>8677</v>
      </c>
      <c r="J4106">
        <v>5442</v>
      </c>
      <c r="K4106">
        <v>1649</v>
      </c>
      <c r="L4106">
        <v>3</v>
      </c>
      <c r="M4106">
        <v>1652</v>
      </c>
      <c r="N4106">
        <v>76129</v>
      </c>
      <c r="O4106" t="s">
        <v>275</v>
      </c>
      <c r="P4106" t="s">
        <v>50</v>
      </c>
      <c r="Q4106" t="s">
        <v>52</v>
      </c>
      <c r="V4106">
        <v>188390144</v>
      </c>
      <c r="W4106">
        <v>138112992</v>
      </c>
      <c r="Z4106">
        <v>6292000</v>
      </c>
      <c r="AB4106">
        <v>45733000</v>
      </c>
      <c r="AC4106">
        <v>4290000</v>
      </c>
      <c r="AF4106">
        <v>435415008</v>
      </c>
      <c r="AG4106">
        <v>95399000</v>
      </c>
      <c r="AH4106">
        <v>5872000</v>
      </c>
      <c r="AJ4106">
        <v>5872000</v>
      </c>
      <c r="AK4106">
        <v>24527000</v>
      </c>
      <c r="AL4106">
        <v>17966000</v>
      </c>
      <c r="AM4106">
        <v>236736992</v>
      </c>
      <c r="AN4106">
        <v>101147016</v>
      </c>
      <c r="AO4106">
        <v>33434394</v>
      </c>
      <c r="AP4106">
        <v>1117208960</v>
      </c>
      <c r="AQ4106">
        <v>1316402048</v>
      </c>
      <c r="AR4106">
        <v>435415008</v>
      </c>
      <c r="AS4106">
        <v>236736992</v>
      </c>
      <c r="AT4106">
        <v>1049</v>
      </c>
      <c r="AU4106">
        <v>0.69299999999999995</v>
      </c>
      <c r="AW4106">
        <v>0.121339</v>
      </c>
      <c r="AX4106">
        <v>0.62854500000000002</v>
      </c>
      <c r="AY4106">
        <v>4.8814499999999997E-2</v>
      </c>
      <c r="AZ4106">
        <v>67594</v>
      </c>
    </row>
    <row r="4107" spans="1:52">
      <c r="A4107">
        <v>2007</v>
      </c>
      <c r="B4107">
        <v>228875</v>
      </c>
      <c r="C4107" t="s">
        <v>394</v>
      </c>
      <c r="D4107" t="s">
        <v>372</v>
      </c>
      <c r="E4107">
        <f t="shared" si="64"/>
        <v>1</v>
      </c>
      <c r="F4107">
        <f>IF(ISNA(VLOOKUP(B4107,criteria!$U$2:$U$174,1,0)),0,1)</f>
        <v>1</v>
      </c>
      <c r="G4107">
        <v>0.4888963660834455</v>
      </c>
      <c r="H4107">
        <v>0.28286304198210599</v>
      </c>
      <c r="I4107">
        <v>11888</v>
      </c>
      <c r="J4107">
        <v>5812</v>
      </c>
      <c r="K4107">
        <v>1644</v>
      </c>
      <c r="L4107">
        <v>0</v>
      </c>
      <c r="M4107">
        <v>1644</v>
      </c>
      <c r="N4107">
        <v>76129</v>
      </c>
      <c r="O4107" t="s">
        <v>275</v>
      </c>
      <c r="P4107" t="s">
        <v>50</v>
      </c>
      <c r="Q4107" t="s">
        <v>52</v>
      </c>
      <c r="V4107">
        <v>208498688</v>
      </c>
      <c r="W4107">
        <v>146266000</v>
      </c>
      <c r="Z4107">
        <v>10953000</v>
      </c>
      <c r="AB4107">
        <v>40326000</v>
      </c>
      <c r="AC4107">
        <v>8586000</v>
      </c>
      <c r="AF4107">
        <v>349854016</v>
      </c>
      <c r="AG4107">
        <v>98634000</v>
      </c>
      <c r="AH4107">
        <v>5243000</v>
      </c>
      <c r="AJ4107">
        <v>5243000</v>
      </c>
      <c r="AK4107">
        <v>24390000</v>
      </c>
      <c r="AL4107">
        <v>23153000</v>
      </c>
      <c r="AM4107">
        <v>265458000</v>
      </c>
      <c r="AN4107">
        <v>109556528</v>
      </c>
      <c r="AO4107">
        <v>33447776</v>
      </c>
      <c r="AP4107">
        <v>1316402048</v>
      </c>
      <c r="AQ4107">
        <v>1380621056</v>
      </c>
      <c r="AR4107">
        <v>349854016</v>
      </c>
      <c r="AS4107">
        <v>265458000</v>
      </c>
      <c r="AT4107">
        <v>1004</v>
      </c>
      <c r="AU4107">
        <v>0.69199999999999995</v>
      </c>
      <c r="AW4107">
        <v>0.13867599999999999</v>
      </c>
      <c r="AX4107">
        <v>0.62188100000000002</v>
      </c>
      <c r="AY4107">
        <v>5.1823399999999999E-2</v>
      </c>
      <c r="AZ4107">
        <v>69507</v>
      </c>
    </row>
    <row r="4108" spans="1:52">
      <c r="A4108">
        <v>2008</v>
      </c>
      <c r="B4108">
        <v>228875</v>
      </c>
      <c r="C4108" t="s">
        <v>394</v>
      </c>
      <c r="D4108" t="s">
        <v>372</v>
      </c>
      <c r="E4108">
        <f t="shared" si="64"/>
        <v>1</v>
      </c>
      <c r="F4108">
        <f>IF(ISNA(VLOOKUP(B4108,criteria!$U$2:$U$174,1,0)),0,1)</f>
        <v>1</v>
      </c>
      <c r="G4108">
        <v>0.50417622011136587</v>
      </c>
      <c r="H4108">
        <v>0.2647393210979373</v>
      </c>
      <c r="I4108">
        <v>12212</v>
      </c>
      <c r="J4108">
        <v>6157</v>
      </c>
      <c r="K4108">
        <v>1630</v>
      </c>
      <c r="L4108">
        <v>0</v>
      </c>
      <c r="M4108">
        <v>1630</v>
      </c>
      <c r="N4108">
        <v>76129</v>
      </c>
      <c r="O4108" t="s">
        <v>275</v>
      </c>
      <c r="P4108" t="s">
        <v>50</v>
      </c>
      <c r="Q4108" t="s">
        <v>52</v>
      </c>
      <c r="V4108">
        <v>223861824</v>
      </c>
      <c r="W4108">
        <v>151078000</v>
      </c>
      <c r="Z4108">
        <v>11311000</v>
      </c>
      <c r="AB4108">
        <v>36751000</v>
      </c>
      <c r="AC4108">
        <v>11003000</v>
      </c>
      <c r="AF4108">
        <v>-8076000</v>
      </c>
      <c r="AG4108">
        <v>107714000</v>
      </c>
      <c r="AH4108">
        <v>6481000</v>
      </c>
      <c r="AJ4108">
        <v>6481000</v>
      </c>
      <c r="AK4108">
        <v>25560000</v>
      </c>
      <c r="AL4108">
        <v>27434000</v>
      </c>
      <c r="AM4108">
        <v>274071008</v>
      </c>
      <c r="AN4108">
        <v>118821872</v>
      </c>
      <c r="AO4108">
        <v>35901016</v>
      </c>
      <c r="AP4108">
        <v>1248921984</v>
      </c>
      <c r="AQ4108">
        <v>945329024</v>
      </c>
      <c r="AR4108">
        <v>-8076000</v>
      </c>
      <c r="AS4108">
        <v>274071008</v>
      </c>
      <c r="AT4108">
        <v>1178</v>
      </c>
      <c r="AU4108">
        <v>0.73699999999999999</v>
      </c>
      <c r="AW4108">
        <v>0.13270999999999999</v>
      </c>
      <c r="AX4108">
        <v>0.62570099999999995</v>
      </c>
      <c r="AY4108">
        <v>4.9065400000000002E-2</v>
      </c>
      <c r="AZ4108">
        <v>72000</v>
      </c>
    </row>
    <row r="4109" spans="1:52">
      <c r="A4109">
        <v>2009</v>
      </c>
      <c r="B4109">
        <v>228875</v>
      </c>
      <c r="C4109" t="s">
        <v>394</v>
      </c>
      <c r="D4109" t="s">
        <v>372</v>
      </c>
      <c r="E4109">
        <f t="shared" si="64"/>
        <v>1</v>
      </c>
      <c r="F4109">
        <f>IF(ISNA(VLOOKUP(B4109,criteria!$U$2:$U$174,1,0)),0,1)</f>
        <v>1</v>
      </c>
      <c r="G4109">
        <v>0.59233536942515275</v>
      </c>
      <c r="H4109">
        <v>0.25723972312473514</v>
      </c>
      <c r="I4109">
        <v>11951</v>
      </c>
      <c r="J4109">
        <v>7079</v>
      </c>
      <c r="K4109">
        <v>1816</v>
      </c>
      <c r="L4109">
        <v>5</v>
      </c>
      <c r="M4109">
        <v>1821</v>
      </c>
      <c r="N4109">
        <v>76129</v>
      </c>
      <c r="O4109" t="s">
        <v>275</v>
      </c>
      <c r="P4109" t="s">
        <v>50</v>
      </c>
      <c r="Q4109" t="s">
        <v>52</v>
      </c>
      <c r="R4109">
        <v>-97.360500000000002</v>
      </c>
      <c r="S4109">
        <v>32.711199999999998</v>
      </c>
      <c r="V4109">
        <v>241167824</v>
      </c>
      <c r="W4109">
        <v>159170000</v>
      </c>
      <c r="Z4109">
        <v>10918000</v>
      </c>
      <c r="AA4109">
        <v>584000</v>
      </c>
      <c r="AB4109">
        <v>28683000</v>
      </c>
      <c r="AC4109">
        <v>9194000</v>
      </c>
      <c r="AF4109">
        <v>387681984</v>
      </c>
      <c r="AG4109">
        <v>113978000</v>
      </c>
      <c r="AH4109">
        <v>7127000</v>
      </c>
      <c r="AJ4109">
        <v>7127000</v>
      </c>
      <c r="AK4109">
        <v>26089000</v>
      </c>
      <c r="AL4109">
        <v>28953000</v>
      </c>
      <c r="AM4109">
        <v>291416992</v>
      </c>
      <c r="AN4109">
        <v>126886040</v>
      </c>
      <c r="AO4109">
        <v>40228728</v>
      </c>
      <c r="AP4109">
        <v>945329024</v>
      </c>
      <c r="AQ4109">
        <v>1038161024</v>
      </c>
      <c r="AR4109">
        <v>387681984</v>
      </c>
      <c r="AS4109">
        <v>291416992</v>
      </c>
      <c r="AT4109">
        <v>1185</v>
      </c>
      <c r="AU4109">
        <v>0.73799999999999999</v>
      </c>
      <c r="AW4109">
        <v>0.13820399999999999</v>
      </c>
      <c r="AX4109">
        <v>0.63380300000000001</v>
      </c>
      <c r="AY4109">
        <v>5.28169E-2</v>
      </c>
      <c r="AZ4109">
        <v>69094.5</v>
      </c>
    </row>
    <row r="4110" spans="1:52">
      <c r="A4110">
        <v>2010</v>
      </c>
      <c r="B4110">
        <v>228875</v>
      </c>
      <c r="C4110" t="s">
        <v>394</v>
      </c>
      <c r="D4110" t="s">
        <v>372</v>
      </c>
      <c r="E4110">
        <f t="shared" si="64"/>
        <v>1</v>
      </c>
      <c r="F4110">
        <f>IF(ISNA(VLOOKUP(B4110,criteria!$U$2:$U$174,1,0)),0,1)</f>
        <v>1</v>
      </c>
      <c r="G4110">
        <v>0.52736954206602771</v>
      </c>
      <c r="H4110">
        <v>0.24596122778675283</v>
      </c>
      <c r="I4110">
        <v>14085</v>
      </c>
      <c r="J4110">
        <v>7428</v>
      </c>
      <c r="K4110">
        <v>1826</v>
      </c>
      <c r="L4110">
        <v>1</v>
      </c>
      <c r="M4110">
        <v>1827</v>
      </c>
      <c r="N4110">
        <v>76129</v>
      </c>
      <c r="O4110" t="s">
        <v>275</v>
      </c>
      <c r="P4110" t="s">
        <v>50</v>
      </c>
      <c r="Q4110" t="s">
        <v>52</v>
      </c>
      <c r="R4110">
        <v>-97.360500000000002</v>
      </c>
      <c r="S4110">
        <v>32.7117</v>
      </c>
      <c r="V4110">
        <v>264734864</v>
      </c>
      <c r="W4110">
        <v>179518000</v>
      </c>
      <c r="Z4110">
        <v>11346000</v>
      </c>
      <c r="AA4110">
        <v>671000</v>
      </c>
      <c r="AB4110">
        <v>129347000</v>
      </c>
      <c r="AC4110">
        <v>9494000</v>
      </c>
      <c r="AF4110">
        <v>574979008</v>
      </c>
      <c r="AG4110">
        <v>123596000</v>
      </c>
      <c r="AH4110">
        <v>7742000</v>
      </c>
      <c r="AJ4110">
        <v>7742000</v>
      </c>
      <c r="AK4110">
        <v>26656000</v>
      </c>
      <c r="AL4110">
        <v>30941000</v>
      </c>
      <c r="AM4110">
        <v>315536992</v>
      </c>
      <c r="AN4110">
        <v>135074528</v>
      </c>
      <c r="AO4110">
        <v>44441516</v>
      </c>
      <c r="AP4110">
        <v>1038161024</v>
      </c>
      <c r="AQ4110">
        <v>1191900032</v>
      </c>
      <c r="AR4110">
        <v>574979008</v>
      </c>
      <c r="AS4110">
        <v>315536992</v>
      </c>
      <c r="AT4110">
        <v>1189</v>
      </c>
      <c r="AU4110">
        <v>0.73899999999999999</v>
      </c>
      <c r="AW4110">
        <v>0.13686000000000001</v>
      </c>
      <c r="AX4110">
        <v>0.62720399999999998</v>
      </c>
      <c r="AY4110">
        <v>4.8698600000000002E-2</v>
      </c>
      <c r="AZ4110">
        <v>69968</v>
      </c>
    </row>
    <row r="4111" spans="1:52">
      <c r="A4111">
        <v>2011</v>
      </c>
      <c r="B4111">
        <v>228875</v>
      </c>
      <c r="C4111" t="s">
        <v>394</v>
      </c>
      <c r="D4111" t="s">
        <v>372</v>
      </c>
      <c r="E4111">
        <f t="shared" si="64"/>
        <v>1</v>
      </c>
      <c r="F4111">
        <f>IF(ISNA(VLOOKUP(B4111,criteria!$U$2:$U$174,1,0)),0,1)</f>
        <v>1</v>
      </c>
      <c r="G4111">
        <v>0.37657798643714135</v>
      </c>
      <c r="H4111">
        <v>0.25945421803573904</v>
      </c>
      <c r="I4111">
        <v>19170</v>
      </c>
      <c r="J4111">
        <v>7219</v>
      </c>
      <c r="K4111">
        <v>1870</v>
      </c>
      <c r="L4111">
        <v>3</v>
      </c>
      <c r="M4111">
        <v>1873</v>
      </c>
      <c r="N4111">
        <v>76129</v>
      </c>
      <c r="O4111" t="s">
        <v>275</v>
      </c>
      <c r="P4111" t="s">
        <v>50</v>
      </c>
      <c r="Q4111" t="s">
        <v>52</v>
      </c>
      <c r="R4111">
        <v>-97.361500000000007</v>
      </c>
      <c r="S4111">
        <v>32.709600000000002</v>
      </c>
      <c r="T4111">
        <v>6.0999999999999999E-2</v>
      </c>
      <c r="U4111">
        <v>1315</v>
      </c>
      <c r="V4111">
        <v>295513696</v>
      </c>
      <c r="W4111">
        <v>204031008</v>
      </c>
      <c r="Z4111">
        <v>6291401</v>
      </c>
      <c r="AA4111">
        <v>4972592</v>
      </c>
      <c r="AB4111">
        <v>46479000</v>
      </c>
      <c r="AC4111">
        <v>12029007</v>
      </c>
      <c r="AF4111">
        <v>285568992</v>
      </c>
      <c r="AG4111">
        <v>128780000</v>
      </c>
      <c r="AH4111">
        <v>10200000</v>
      </c>
      <c r="AJ4111">
        <v>10200000</v>
      </c>
      <c r="AK4111">
        <v>27447000</v>
      </c>
      <c r="AL4111">
        <v>31709000</v>
      </c>
      <c r="AM4111">
        <v>336876000</v>
      </c>
      <c r="AN4111">
        <v>143449088</v>
      </c>
      <c r="AO4111">
        <v>46986392</v>
      </c>
      <c r="AP4111">
        <v>1191900032</v>
      </c>
      <c r="AQ4111">
        <v>1110867968</v>
      </c>
      <c r="AR4111">
        <v>285568992</v>
      </c>
      <c r="AS4111">
        <v>336876000</v>
      </c>
      <c r="AT4111">
        <v>1244</v>
      </c>
      <c r="AU4111">
        <v>0.752</v>
      </c>
      <c r="AW4111">
        <v>0.14441200000000001</v>
      </c>
      <c r="AX4111">
        <v>0.61490199999999995</v>
      </c>
      <c r="AY4111">
        <v>5.6508999999999997E-2</v>
      </c>
      <c r="AZ4111">
        <v>74014</v>
      </c>
    </row>
    <row r="4112" spans="1:52">
      <c r="A4112">
        <v>2012</v>
      </c>
      <c r="B4112">
        <v>228875</v>
      </c>
      <c r="C4112" t="s">
        <v>394</v>
      </c>
      <c r="D4112" t="s">
        <v>372</v>
      </c>
      <c r="E4112">
        <f t="shared" si="64"/>
        <v>1</v>
      </c>
      <c r="F4112">
        <f>IF(ISNA(VLOOKUP(B4112,criteria!$U$2:$U$174,1,0)),0,1)</f>
        <v>1</v>
      </c>
      <c r="G4112">
        <v>0.40863718644944402</v>
      </c>
      <c r="H4112">
        <v>0.23465384128591318</v>
      </c>
      <c r="I4112">
        <v>19335</v>
      </c>
      <c r="J4112">
        <v>7901</v>
      </c>
      <c r="K4112">
        <v>1850</v>
      </c>
      <c r="L4112">
        <v>4</v>
      </c>
      <c r="M4112">
        <v>1854</v>
      </c>
      <c r="N4112">
        <v>76129</v>
      </c>
      <c r="O4112" t="s">
        <v>275</v>
      </c>
      <c r="P4112" t="s">
        <v>50</v>
      </c>
      <c r="Q4112" t="s">
        <v>52</v>
      </c>
      <c r="R4112">
        <v>-97.361500000000007</v>
      </c>
      <c r="S4112">
        <v>32.709600000000002</v>
      </c>
      <c r="T4112">
        <v>5.7000000000000002E-2</v>
      </c>
      <c r="U4112">
        <v>1331</v>
      </c>
      <c r="V4112">
        <v>324020992</v>
      </c>
      <c r="W4112">
        <v>224315008</v>
      </c>
      <c r="Z4112">
        <v>7562187</v>
      </c>
      <c r="AA4112">
        <v>5592149</v>
      </c>
      <c r="AB4112">
        <v>57681000</v>
      </c>
      <c r="AC4112">
        <v>12288664</v>
      </c>
      <c r="AF4112">
        <v>561689984</v>
      </c>
      <c r="AG4112">
        <v>134988000</v>
      </c>
      <c r="AH4112">
        <v>10964000</v>
      </c>
      <c r="AJ4112">
        <v>10964000</v>
      </c>
      <c r="AK4112">
        <v>28968000</v>
      </c>
      <c r="AL4112">
        <v>31878000</v>
      </c>
      <c r="AM4112">
        <v>352752000</v>
      </c>
      <c r="AN4112">
        <v>153708544</v>
      </c>
      <c r="AO4112">
        <v>51962104</v>
      </c>
      <c r="AP4112">
        <v>1110867968</v>
      </c>
      <c r="AQ4112">
        <v>1256029952</v>
      </c>
      <c r="AR4112">
        <v>561689984</v>
      </c>
      <c r="AS4112">
        <v>352752000</v>
      </c>
      <c r="AT4112">
        <v>1248</v>
      </c>
      <c r="AU4112">
        <v>0.76</v>
      </c>
      <c r="AW4112">
        <v>0.15084500000000001</v>
      </c>
      <c r="AX4112">
        <v>0.60814900000000005</v>
      </c>
      <c r="AY4112">
        <v>6.2418700000000001E-2</v>
      </c>
      <c r="AZ4112">
        <v>75572</v>
      </c>
    </row>
    <row r="4113" spans="1:52">
      <c r="A4113">
        <v>2013</v>
      </c>
      <c r="B4113">
        <v>228875</v>
      </c>
      <c r="C4113" t="s">
        <v>394</v>
      </c>
      <c r="D4113" t="s">
        <v>372</v>
      </c>
      <c r="E4113">
        <f t="shared" si="64"/>
        <v>1</v>
      </c>
      <c r="F4113">
        <f>IF(ISNA(VLOOKUP(B4113,criteria!$U$2:$U$174,1,0)),0,1)</f>
        <v>1</v>
      </c>
      <c r="G4113">
        <v>0.4738828095520457</v>
      </c>
      <c r="H4113">
        <v>0.22022523034922079</v>
      </c>
      <c r="I4113">
        <v>18551</v>
      </c>
      <c r="J4113">
        <v>8791</v>
      </c>
      <c r="K4113">
        <v>1935</v>
      </c>
      <c r="L4113">
        <v>1</v>
      </c>
      <c r="M4113">
        <v>1936</v>
      </c>
      <c r="N4113">
        <v>76129</v>
      </c>
      <c r="O4113" t="s">
        <v>275</v>
      </c>
      <c r="P4113" t="s">
        <v>50</v>
      </c>
      <c r="Q4113" t="s">
        <v>52</v>
      </c>
      <c r="R4113">
        <v>-97.361500000000007</v>
      </c>
      <c r="S4113">
        <v>32.709600000000002</v>
      </c>
      <c r="T4113">
        <v>4.2999999999999997E-2</v>
      </c>
      <c r="U4113">
        <v>1346</v>
      </c>
      <c r="V4113">
        <v>349288000</v>
      </c>
      <c r="W4113">
        <v>238494000</v>
      </c>
      <c r="Z4113">
        <v>7099474</v>
      </c>
      <c r="AA4113">
        <v>4388388</v>
      </c>
      <c r="AB4113">
        <v>77007000</v>
      </c>
      <c r="AC4113">
        <v>9769138</v>
      </c>
      <c r="AF4113">
        <v>591496000</v>
      </c>
      <c r="AG4113">
        <v>141640000</v>
      </c>
      <c r="AH4113">
        <v>10593000</v>
      </c>
      <c r="AJ4113">
        <v>10593000</v>
      </c>
      <c r="AK4113">
        <v>29961000</v>
      </c>
      <c r="AL4113">
        <v>32993000</v>
      </c>
      <c r="AM4113">
        <v>371905984</v>
      </c>
      <c r="AN4113">
        <v>162457888</v>
      </c>
      <c r="AO4113">
        <v>50121024</v>
      </c>
      <c r="AP4113">
        <v>1256029952</v>
      </c>
      <c r="AQ4113">
        <v>1393240960</v>
      </c>
      <c r="AR4113">
        <v>591496000</v>
      </c>
      <c r="AS4113">
        <v>371905984</v>
      </c>
      <c r="AT4113">
        <v>1229</v>
      </c>
      <c r="AU4113">
        <v>0.755</v>
      </c>
      <c r="AW4113">
        <v>0.13820399999999999</v>
      </c>
      <c r="AX4113">
        <v>0.61609999999999998</v>
      </c>
      <c r="AY4113">
        <v>5.4909300000000001E-2</v>
      </c>
      <c r="AZ4113">
        <v>83228</v>
      </c>
    </row>
    <row r="4114" spans="1:52">
      <c r="A4114">
        <v>2014</v>
      </c>
      <c r="B4114">
        <v>228875</v>
      </c>
      <c r="C4114" t="s">
        <v>394</v>
      </c>
      <c r="D4114" t="s">
        <v>372</v>
      </c>
      <c r="E4114">
        <f t="shared" si="64"/>
        <v>1</v>
      </c>
      <c r="F4114">
        <f>IF(ISNA(VLOOKUP(B4114,criteria!$U$2:$U$174,1,0)),0,1)</f>
        <v>1</v>
      </c>
      <c r="G4114">
        <v>0.48869575430148571</v>
      </c>
      <c r="H4114">
        <v>0.22722903148281662</v>
      </c>
      <c r="I4114">
        <v>17029</v>
      </c>
      <c r="J4114">
        <v>8322</v>
      </c>
      <c r="K4114">
        <v>1888</v>
      </c>
      <c r="L4114">
        <v>3</v>
      </c>
      <c r="M4114">
        <v>1891</v>
      </c>
      <c r="N4114">
        <v>76129</v>
      </c>
      <c r="O4114" t="s">
        <v>275</v>
      </c>
      <c r="P4114" t="s">
        <v>50</v>
      </c>
      <c r="Q4114" t="s">
        <v>51</v>
      </c>
      <c r="R4114">
        <v>-97.361500000000007</v>
      </c>
      <c r="S4114">
        <v>32.709600000000002</v>
      </c>
      <c r="T4114">
        <v>3.2000000000000001E-2</v>
      </c>
      <c r="U4114">
        <v>1439</v>
      </c>
      <c r="V4114">
        <v>371675168</v>
      </c>
      <c r="W4114">
        <v>245670000</v>
      </c>
      <c r="Z4114">
        <v>6084724</v>
      </c>
      <c r="AA4114">
        <v>4793859</v>
      </c>
      <c r="AB4114">
        <v>78832000</v>
      </c>
      <c r="AC4114">
        <v>11557417</v>
      </c>
      <c r="AF4114">
        <v>549692992</v>
      </c>
      <c r="AG4114">
        <v>152140992</v>
      </c>
      <c r="AH4114">
        <v>10920000</v>
      </c>
      <c r="AJ4114">
        <v>10920000</v>
      </c>
      <c r="AK4114">
        <v>31565000</v>
      </c>
      <c r="AL4114">
        <v>35532000</v>
      </c>
      <c r="AM4114">
        <v>401251008</v>
      </c>
      <c r="AN4114">
        <v>172559664</v>
      </c>
      <c r="AO4114">
        <v>53769264</v>
      </c>
      <c r="AP4114">
        <v>1393240960</v>
      </c>
      <c r="AQ4114">
        <v>1486002944</v>
      </c>
      <c r="AR4114">
        <v>549692992</v>
      </c>
      <c r="AS4114">
        <v>401251008</v>
      </c>
      <c r="AT4114">
        <v>1374</v>
      </c>
      <c r="AU4114">
        <v>0.75600000000000001</v>
      </c>
      <c r="AW4114">
        <v>0.13949</v>
      </c>
      <c r="AX4114">
        <v>0.62049100000000001</v>
      </c>
      <c r="AY4114">
        <v>5.1466999999999999E-2</v>
      </c>
      <c r="AZ4114">
        <v>81178</v>
      </c>
    </row>
    <row r="4115" spans="1:52">
      <c r="A4115">
        <v>2015</v>
      </c>
      <c r="B4115">
        <v>228875</v>
      </c>
      <c r="C4115" t="s">
        <v>394</v>
      </c>
      <c r="D4115" t="s">
        <v>372</v>
      </c>
      <c r="E4115">
        <f t="shared" si="64"/>
        <v>1</v>
      </c>
      <c r="F4115">
        <f>IF(ISNA(VLOOKUP(B4115,criteria!$U$2:$U$174,1,0)),0,1)</f>
        <v>1</v>
      </c>
      <c r="G4115">
        <v>0.43282852955544698</v>
      </c>
      <c r="H4115">
        <v>0.26059694005517936</v>
      </c>
      <c r="I4115">
        <v>18423</v>
      </c>
      <c r="J4115">
        <v>7974</v>
      </c>
      <c r="K4115">
        <v>2075</v>
      </c>
      <c r="L4115">
        <v>3</v>
      </c>
      <c r="M4115">
        <v>2078</v>
      </c>
      <c r="N4115">
        <v>76129</v>
      </c>
      <c r="O4115" t="s">
        <v>275</v>
      </c>
      <c r="P4115" t="s">
        <v>50</v>
      </c>
      <c r="Q4115" t="s">
        <v>51</v>
      </c>
      <c r="R4115">
        <v>-97.361500000000007</v>
      </c>
      <c r="S4115">
        <v>32.709600000000002</v>
      </c>
      <c r="T4115">
        <v>3.5999999999999997E-2</v>
      </c>
      <c r="U4115">
        <v>1366</v>
      </c>
      <c r="V4115">
        <v>404330464</v>
      </c>
      <c r="W4115">
        <v>261646000</v>
      </c>
      <c r="Z4115">
        <v>5078528</v>
      </c>
      <c r="AA4115">
        <v>4989059</v>
      </c>
      <c r="AB4115">
        <v>71960000</v>
      </c>
      <c r="AC4115">
        <v>12476413</v>
      </c>
      <c r="AF4115">
        <v>411761984</v>
      </c>
      <c r="AG4115">
        <v>161204992</v>
      </c>
      <c r="AH4115">
        <v>10231000</v>
      </c>
      <c r="AJ4115">
        <v>10231000</v>
      </c>
      <c r="AK4115">
        <v>35481000</v>
      </c>
      <c r="AL4115">
        <v>37543000</v>
      </c>
      <c r="AM4115">
        <v>439216992</v>
      </c>
      <c r="AN4115">
        <v>183325568</v>
      </c>
      <c r="AO4115">
        <v>58024760</v>
      </c>
      <c r="AP4115">
        <v>1486002944</v>
      </c>
      <c r="AQ4115">
        <v>1407057024</v>
      </c>
      <c r="AR4115">
        <v>411761984</v>
      </c>
      <c r="AS4115">
        <v>439216992</v>
      </c>
      <c r="AT4115">
        <v>1406</v>
      </c>
      <c r="AU4115">
        <v>0.77100000000000002</v>
      </c>
      <c r="AW4115">
        <v>0.133627</v>
      </c>
      <c r="AX4115">
        <v>0.61086600000000002</v>
      </c>
      <c r="AY4115">
        <v>4.6010799999999998E-2</v>
      </c>
      <c r="AZ4115">
        <v>75629</v>
      </c>
    </row>
    <row r="4116" spans="1:52">
      <c r="A4116">
        <v>2016</v>
      </c>
      <c r="B4116">
        <v>228875</v>
      </c>
      <c r="C4116" t="s">
        <v>394</v>
      </c>
      <c r="D4116" t="s">
        <v>372</v>
      </c>
      <c r="E4116">
        <f t="shared" si="64"/>
        <v>1</v>
      </c>
      <c r="F4116">
        <f>IF(ISNA(VLOOKUP(B4116,criteria!$U$2:$U$174,1,0)),0,1)</f>
        <v>1</v>
      </c>
      <c r="G4116">
        <v>0.37582615661926699</v>
      </c>
      <c r="H4116">
        <v>0.25153210764721556</v>
      </c>
      <c r="I4116">
        <v>19972</v>
      </c>
      <c r="J4116">
        <v>7506</v>
      </c>
      <c r="K4116">
        <v>1887</v>
      </c>
      <c r="L4116">
        <v>1</v>
      </c>
      <c r="M4116">
        <v>1888</v>
      </c>
      <c r="N4116">
        <v>76129</v>
      </c>
      <c r="O4116" t="s">
        <v>275</v>
      </c>
      <c r="P4116" t="s">
        <v>50</v>
      </c>
      <c r="Q4116" t="s">
        <v>51</v>
      </c>
      <c r="R4116">
        <v>-97.361500000000007</v>
      </c>
      <c r="S4116">
        <v>32.709600000000002</v>
      </c>
      <c r="T4116">
        <v>3.6999999999999998E-2</v>
      </c>
      <c r="U4116">
        <v>1423</v>
      </c>
      <c r="V4116">
        <v>420428192</v>
      </c>
      <c r="W4116">
        <v>266292000</v>
      </c>
      <c r="Z4116">
        <v>6027157</v>
      </c>
      <c r="AA4116">
        <v>5361192</v>
      </c>
      <c r="AB4116">
        <v>72964000</v>
      </c>
      <c r="AC4116">
        <v>11599651</v>
      </c>
      <c r="AF4116">
        <v>595478976</v>
      </c>
      <c r="AG4116">
        <v>170763008</v>
      </c>
      <c r="AH4116">
        <v>10617000</v>
      </c>
      <c r="AJ4116">
        <v>10617000</v>
      </c>
      <c r="AK4116">
        <v>37733000</v>
      </c>
      <c r="AL4116">
        <v>40086000</v>
      </c>
      <c r="AM4116">
        <v>472481984</v>
      </c>
      <c r="AN4116">
        <v>196865728</v>
      </c>
      <c r="AO4116">
        <v>64453420</v>
      </c>
      <c r="AP4116">
        <v>1407057024</v>
      </c>
      <c r="AQ4116">
        <v>1471789056</v>
      </c>
      <c r="AR4116">
        <v>595478976</v>
      </c>
      <c r="AS4116">
        <v>472481984</v>
      </c>
      <c r="AT4116">
        <v>1545</v>
      </c>
      <c r="AU4116">
        <v>0.82599999999999996</v>
      </c>
      <c r="AW4116">
        <v>0.134904</v>
      </c>
      <c r="AX4116">
        <v>0.60278399999999999</v>
      </c>
      <c r="AY4116">
        <v>5.0321200000000003E-2</v>
      </c>
      <c r="AZ4116">
        <v>73000</v>
      </c>
    </row>
    <row r="4117" spans="1:52">
      <c r="A4117">
        <v>2017</v>
      </c>
      <c r="B4117">
        <v>228875</v>
      </c>
      <c r="C4117" t="s">
        <v>394</v>
      </c>
      <c r="D4117" t="s">
        <v>372</v>
      </c>
      <c r="E4117">
        <f t="shared" si="64"/>
        <v>1</v>
      </c>
      <c r="F4117">
        <f>IF(ISNA(VLOOKUP(B4117,criteria!$U$2:$U$174,1,0)),0,1)</f>
        <v>1</v>
      </c>
      <c r="G4117">
        <v>0.41084093211752787</v>
      </c>
      <c r="H4117">
        <v>0.24106041923551172</v>
      </c>
      <c r="I4117">
        <v>19740</v>
      </c>
      <c r="J4117">
        <v>8110</v>
      </c>
      <c r="K4117">
        <v>1949</v>
      </c>
      <c r="L4117">
        <v>6</v>
      </c>
      <c r="M4117">
        <v>1955</v>
      </c>
      <c r="N4117">
        <v>76129</v>
      </c>
      <c r="O4117" t="s">
        <v>275</v>
      </c>
      <c r="P4117" t="s">
        <v>50</v>
      </c>
      <c r="Q4117" t="s">
        <v>51</v>
      </c>
      <c r="R4117">
        <v>-97.361500000000007</v>
      </c>
      <c r="S4117">
        <v>32.709600000000002</v>
      </c>
      <c r="T4117">
        <v>3.6999999999999998E-2</v>
      </c>
      <c r="U4117">
        <v>1435</v>
      </c>
      <c r="V4117">
        <v>448366176</v>
      </c>
      <c r="W4117">
        <v>283216000</v>
      </c>
      <c r="Z4117">
        <v>4768807</v>
      </c>
      <c r="AA4117">
        <v>4513863</v>
      </c>
      <c r="AB4117">
        <v>78290000</v>
      </c>
      <c r="AC4117">
        <v>15123330</v>
      </c>
      <c r="AF4117">
        <v>683996992</v>
      </c>
      <c r="AG4117">
        <v>187378000</v>
      </c>
      <c r="AH4117">
        <v>9527000</v>
      </c>
      <c r="AJ4117">
        <v>9527000</v>
      </c>
      <c r="AK4117">
        <v>39842000</v>
      </c>
      <c r="AL4117">
        <v>41175000</v>
      </c>
      <c r="AM4117">
        <v>499615008</v>
      </c>
      <c r="AN4117">
        <v>211576512</v>
      </c>
      <c r="AO4117">
        <v>70543568</v>
      </c>
      <c r="AP4117">
        <v>1471789056</v>
      </c>
      <c r="AQ4117">
        <v>1595949056</v>
      </c>
      <c r="AR4117">
        <v>683996992</v>
      </c>
      <c r="AS4117">
        <v>499615008</v>
      </c>
    </row>
    <row r="4118" spans="1:52">
      <c r="A4118">
        <v>1990</v>
      </c>
      <c r="B4118">
        <v>229027</v>
      </c>
      <c r="C4118" t="s">
        <v>443</v>
      </c>
      <c r="D4118" t="s">
        <v>372</v>
      </c>
      <c r="E4118">
        <f t="shared" si="64"/>
        <v>0</v>
      </c>
      <c r="F4118">
        <f>IF(ISNA(VLOOKUP(B4118,criteria!$U$2:$U$174,1,0)),0,1)</f>
        <v>1</v>
      </c>
      <c r="G4118" t="s">
        <v>636</v>
      </c>
      <c r="H4118" t="s">
        <v>636</v>
      </c>
      <c r="N4118">
        <v>78285</v>
      </c>
      <c r="O4118" t="s">
        <v>275</v>
      </c>
      <c r="V4118">
        <v>15157815</v>
      </c>
      <c r="Y4118">
        <v>398058</v>
      </c>
      <c r="Z4118">
        <v>9493283</v>
      </c>
      <c r="AA4118">
        <v>35059496</v>
      </c>
      <c r="AB4118">
        <v>2120234</v>
      </c>
      <c r="AC4118">
        <v>1433206</v>
      </c>
      <c r="AF4118">
        <v>71272792</v>
      </c>
      <c r="AG4118">
        <v>26380986</v>
      </c>
      <c r="AH4118">
        <v>4497848</v>
      </c>
      <c r="AI4118">
        <v>11791</v>
      </c>
      <c r="AJ4118">
        <v>4509639</v>
      </c>
      <c r="AK4118">
        <v>6576934</v>
      </c>
      <c r="AL4118">
        <v>1547500</v>
      </c>
      <c r="AM4118">
        <v>74233376</v>
      </c>
      <c r="AN4118">
        <v>32527432</v>
      </c>
      <c r="AO4118">
        <v>7592477</v>
      </c>
    </row>
    <row r="4119" spans="1:52">
      <c r="A4119">
        <v>1991</v>
      </c>
      <c r="B4119">
        <v>229027</v>
      </c>
      <c r="C4119" t="s">
        <v>441</v>
      </c>
      <c r="D4119" t="s">
        <v>372</v>
      </c>
      <c r="E4119">
        <f t="shared" si="64"/>
        <v>0</v>
      </c>
      <c r="F4119">
        <f>IF(ISNA(VLOOKUP(B4119,criteria!$U$2:$U$174,1,0)),0,1)</f>
        <v>1</v>
      </c>
      <c r="G4119" t="s">
        <v>636</v>
      </c>
      <c r="H4119" t="s">
        <v>636</v>
      </c>
      <c r="N4119">
        <v>782490616</v>
      </c>
      <c r="O4119" t="s">
        <v>275</v>
      </c>
      <c r="V4119">
        <v>18861864</v>
      </c>
      <c r="Y4119">
        <v>142813</v>
      </c>
      <c r="Z4119">
        <v>11498626</v>
      </c>
      <c r="AA4119">
        <v>38948796</v>
      </c>
      <c r="AB4119">
        <v>1881500</v>
      </c>
      <c r="AC4119">
        <v>1562384</v>
      </c>
      <c r="AF4119">
        <v>80331272</v>
      </c>
      <c r="AG4119">
        <v>29670116</v>
      </c>
      <c r="AH4119">
        <v>5014626</v>
      </c>
      <c r="AI4119">
        <v>41651</v>
      </c>
      <c r="AJ4119">
        <v>5056277</v>
      </c>
      <c r="AK4119">
        <v>6638682</v>
      </c>
      <c r="AL4119">
        <v>1793209</v>
      </c>
      <c r="AM4119">
        <v>78453728</v>
      </c>
      <c r="AN4119">
        <v>34949132</v>
      </c>
      <c r="AO4119">
        <v>8837293</v>
      </c>
    </row>
    <row r="4120" spans="1:52">
      <c r="A4120">
        <v>1992</v>
      </c>
      <c r="B4120">
        <v>229027</v>
      </c>
      <c r="C4120" t="s">
        <v>441</v>
      </c>
      <c r="D4120" t="s">
        <v>372</v>
      </c>
      <c r="E4120">
        <f t="shared" si="64"/>
        <v>0</v>
      </c>
      <c r="F4120">
        <f>IF(ISNA(VLOOKUP(B4120,criteria!$U$2:$U$174,1,0)),0,1)</f>
        <v>1</v>
      </c>
      <c r="G4120" t="s">
        <v>636</v>
      </c>
      <c r="H4120" t="s">
        <v>636</v>
      </c>
      <c r="N4120">
        <v>782490616</v>
      </c>
      <c r="O4120" t="s">
        <v>275</v>
      </c>
      <c r="V4120">
        <v>23836960</v>
      </c>
      <c r="Y4120">
        <v>278266</v>
      </c>
      <c r="Z4120">
        <v>11808605</v>
      </c>
      <c r="AA4120">
        <v>39568376</v>
      </c>
      <c r="AB4120">
        <v>2066967</v>
      </c>
      <c r="AC4120">
        <v>1585052</v>
      </c>
      <c r="AF4120">
        <v>90342024</v>
      </c>
      <c r="AG4120">
        <v>33740672</v>
      </c>
      <c r="AH4120">
        <v>3198959</v>
      </c>
      <c r="AI4120">
        <v>1927413</v>
      </c>
      <c r="AJ4120">
        <v>5126372</v>
      </c>
      <c r="AK4120">
        <v>7233909</v>
      </c>
      <c r="AL4120">
        <v>2190164</v>
      </c>
      <c r="AM4120">
        <v>88407536</v>
      </c>
      <c r="AN4120">
        <v>38512268</v>
      </c>
      <c r="AO4120">
        <v>9819003</v>
      </c>
    </row>
    <row r="4121" spans="1:52">
      <c r="A4121">
        <v>1993</v>
      </c>
      <c r="B4121">
        <v>229027</v>
      </c>
      <c r="C4121" t="s">
        <v>433</v>
      </c>
      <c r="D4121" t="s">
        <v>372</v>
      </c>
      <c r="E4121">
        <f t="shared" si="64"/>
        <v>0</v>
      </c>
      <c r="F4121">
        <f>IF(ISNA(VLOOKUP(B4121,criteria!$U$2:$U$174,1,0)),0,1)</f>
        <v>1</v>
      </c>
      <c r="G4121" t="s">
        <v>636</v>
      </c>
      <c r="H4121" t="s">
        <v>636</v>
      </c>
      <c r="N4121">
        <v>782490616</v>
      </c>
      <c r="O4121" t="s">
        <v>275</v>
      </c>
      <c r="V4121">
        <v>28627190</v>
      </c>
      <c r="Y4121">
        <v>211493</v>
      </c>
      <c r="Z4121">
        <v>12277931</v>
      </c>
      <c r="AA4121">
        <v>48812388</v>
      </c>
      <c r="AB4121">
        <v>1897206</v>
      </c>
      <c r="AC4121">
        <v>2086321</v>
      </c>
      <c r="AF4121">
        <v>100669384</v>
      </c>
      <c r="AG4121">
        <v>39027816</v>
      </c>
      <c r="AH4121">
        <v>3682636</v>
      </c>
      <c r="AI4121">
        <v>6605705</v>
      </c>
      <c r="AJ4121">
        <v>10288341</v>
      </c>
      <c r="AK4121">
        <v>4399454</v>
      </c>
      <c r="AL4121">
        <v>4041947</v>
      </c>
      <c r="AM4121">
        <v>99426720</v>
      </c>
      <c r="AN4121">
        <v>43852692</v>
      </c>
      <c r="AO4121">
        <v>11619477</v>
      </c>
    </row>
    <row r="4122" spans="1:52">
      <c r="A4122">
        <v>1994</v>
      </c>
      <c r="B4122">
        <v>229027</v>
      </c>
      <c r="C4122" t="s">
        <v>433</v>
      </c>
      <c r="D4122" t="s">
        <v>372</v>
      </c>
      <c r="E4122">
        <f t="shared" si="64"/>
        <v>0</v>
      </c>
      <c r="F4122">
        <f>IF(ISNA(VLOOKUP(B4122,criteria!$U$2:$U$174,1,0)),0,1)</f>
        <v>1</v>
      </c>
      <c r="G4122" t="s">
        <v>636</v>
      </c>
      <c r="H4122" t="s">
        <v>636</v>
      </c>
      <c r="N4122">
        <v>782490616</v>
      </c>
      <c r="O4122" t="s">
        <v>275</v>
      </c>
      <c r="V4122">
        <v>30545912</v>
      </c>
      <c r="Y4122">
        <v>199258</v>
      </c>
      <c r="Z4122">
        <v>13519548</v>
      </c>
      <c r="AA4122">
        <v>47438744</v>
      </c>
      <c r="AB4122">
        <v>1693632</v>
      </c>
      <c r="AC4122">
        <v>2453741</v>
      </c>
      <c r="AF4122">
        <v>102710136</v>
      </c>
      <c r="AG4122">
        <v>39524744</v>
      </c>
      <c r="AH4122">
        <v>3884988</v>
      </c>
      <c r="AI4122">
        <v>7549524</v>
      </c>
      <c r="AJ4122">
        <v>11434512</v>
      </c>
      <c r="AK4122">
        <v>4837896</v>
      </c>
      <c r="AL4122">
        <v>6115669</v>
      </c>
      <c r="AM4122">
        <v>102407240</v>
      </c>
      <c r="AN4122">
        <v>46897592</v>
      </c>
      <c r="AO4122">
        <v>11762731</v>
      </c>
    </row>
    <row r="4123" spans="1:52">
      <c r="A4123">
        <v>1995</v>
      </c>
      <c r="B4123">
        <v>229027</v>
      </c>
      <c r="C4123" t="s">
        <v>433</v>
      </c>
      <c r="D4123" t="s">
        <v>372</v>
      </c>
      <c r="E4123">
        <f t="shared" si="64"/>
        <v>0</v>
      </c>
      <c r="F4123">
        <f>IF(ISNA(VLOOKUP(B4123,criteria!$U$2:$U$174,1,0)),0,1)</f>
        <v>1</v>
      </c>
      <c r="G4123" t="s">
        <v>636</v>
      </c>
      <c r="H4123" t="s">
        <v>636</v>
      </c>
      <c r="N4123">
        <v>782490616</v>
      </c>
      <c r="O4123" t="s">
        <v>275</v>
      </c>
      <c r="V4123">
        <v>36221772</v>
      </c>
      <c r="Y4123">
        <v>209006</v>
      </c>
      <c r="Z4123">
        <v>14814648</v>
      </c>
      <c r="AA4123">
        <v>50030080</v>
      </c>
      <c r="AB4123">
        <v>1685199</v>
      </c>
      <c r="AC4123">
        <v>2830022</v>
      </c>
      <c r="AF4123">
        <v>112755448</v>
      </c>
      <c r="AG4123">
        <v>40515764</v>
      </c>
      <c r="AH4123">
        <v>4853078</v>
      </c>
      <c r="AI4123">
        <v>7631224</v>
      </c>
      <c r="AJ4123">
        <v>12484302</v>
      </c>
      <c r="AK4123">
        <v>5242714</v>
      </c>
      <c r="AL4123">
        <v>6986306</v>
      </c>
      <c r="AM4123">
        <v>108384032</v>
      </c>
      <c r="AN4123">
        <v>50516768</v>
      </c>
      <c r="AO4123">
        <v>10855275</v>
      </c>
      <c r="AV4123">
        <v>7383</v>
      </c>
    </row>
    <row r="4124" spans="1:52">
      <c r="A4124">
        <v>1996</v>
      </c>
      <c r="B4124">
        <v>229027</v>
      </c>
      <c r="C4124" t="s">
        <v>433</v>
      </c>
      <c r="D4124" t="s">
        <v>372</v>
      </c>
      <c r="E4124">
        <f t="shared" si="64"/>
        <v>0</v>
      </c>
      <c r="F4124">
        <f>IF(ISNA(VLOOKUP(B4124,criteria!$U$2:$U$174,1,0)),0,1)</f>
        <v>1</v>
      </c>
      <c r="G4124" t="s">
        <v>636</v>
      </c>
      <c r="H4124" t="s">
        <v>636</v>
      </c>
      <c r="N4124">
        <v>782490616</v>
      </c>
      <c r="O4124" t="s">
        <v>275</v>
      </c>
      <c r="V4124">
        <v>40993960</v>
      </c>
      <c r="Y4124">
        <v>283833</v>
      </c>
      <c r="Z4124">
        <v>16272227</v>
      </c>
      <c r="AA4124">
        <v>49832312</v>
      </c>
      <c r="AB4124">
        <v>1866530</v>
      </c>
      <c r="AC4124">
        <v>2814846</v>
      </c>
      <c r="AF4124">
        <v>119015768</v>
      </c>
      <c r="AG4124">
        <v>43037616</v>
      </c>
      <c r="AH4124">
        <v>4920627</v>
      </c>
      <c r="AI4124">
        <v>8574590</v>
      </c>
      <c r="AJ4124">
        <v>13495217</v>
      </c>
      <c r="AK4124">
        <v>5676906</v>
      </c>
      <c r="AL4124">
        <v>7778329</v>
      </c>
      <c r="AM4124">
        <v>115094032</v>
      </c>
      <c r="AN4124">
        <v>54891228</v>
      </c>
      <c r="AO4124">
        <v>13034588</v>
      </c>
      <c r="AP4124">
        <v>14045445</v>
      </c>
      <c r="AQ4124">
        <v>17115932</v>
      </c>
      <c r="AT4124">
        <v>360</v>
      </c>
      <c r="AU4124">
        <v>0.24299999999999999</v>
      </c>
    </row>
    <row r="4125" spans="1:52">
      <c r="A4125">
        <v>1997</v>
      </c>
      <c r="B4125">
        <v>229027</v>
      </c>
      <c r="C4125" t="s">
        <v>433</v>
      </c>
      <c r="D4125" t="s">
        <v>372</v>
      </c>
      <c r="E4125">
        <f t="shared" si="64"/>
        <v>0</v>
      </c>
      <c r="F4125">
        <f>IF(ISNA(VLOOKUP(B4125,criteria!$U$2:$U$174,1,0)),0,1)</f>
        <v>1</v>
      </c>
      <c r="G4125" t="s">
        <v>636</v>
      </c>
      <c r="H4125" t="s">
        <v>636</v>
      </c>
      <c r="N4125">
        <v>782490616</v>
      </c>
      <c r="O4125" t="s">
        <v>275</v>
      </c>
      <c r="V4125">
        <v>45769784</v>
      </c>
      <c r="Y4125">
        <v>239254</v>
      </c>
      <c r="Z4125">
        <v>20504154</v>
      </c>
      <c r="AA4125">
        <v>60169220</v>
      </c>
      <c r="AB4125">
        <v>3160549</v>
      </c>
      <c r="AC4125">
        <v>4168993</v>
      </c>
      <c r="AF4125">
        <v>141231248</v>
      </c>
      <c r="AG4125">
        <v>45911120</v>
      </c>
      <c r="AH4125">
        <v>6611254</v>
      </c>
      <c r="AI4125">
        <v>10368907</v>
      </c>
      <c r="AJ4125">
        <v>16980160</v>
      </c>
      <c r="AK4125">
        <v>7455251</v>
      </c>
      <c r="AL4125">
        <v>8316480</v>
      </c>
      <c r="AM4125">
        <v>132399800</v>
      </c>
      <c r="AN4125">
        <v>61566376</v>
      </c>
      <c r="AO4125">
        <v>14382955</v>
      </c>
      <c r="AP4125">
        <v>17115932</v>
      </c>
      <c r="AQ4125">
        <v>17099744</v>
      </c>
      <c r="AT4125">
        <v>419</v>
      </c>
      <c r="AU4125">
        <v>0.26900000000000002</v>
      </c>
      <c r="AW4125">
        <v>0.41257899999999997</v>
      </c>
      <c r="AX4125">
        <v>0.57238100000000003</v>
      </c>
      <c r="AY4125">
        <v>0.17125299999999999</v>
      </c>
      <c r="AZ4125">
        <v>21268</v>
      </c>
    </row>
    <row r="4126" spans="1:52">
      <c r="A4126">
        <v>1998</v>
      </c>
      <c r="B4126">
        <v>229027</v>
      </c>
      <c r="C4126" t="s">
        <v>433</v>
      </c>
      <c r="D4126" t="s">
        <v>372</v>
      </c>
      <c r="E4126">
        <f t="shared" si="64"/>
        <v>0</v>
      </c>
      <c r="F4126">
        <f>IF(ISNA(VLOOKUP(B4126,criteria!$U$2:$U$174,1,0)),0,1)</f>
        <v>1</v>
      </c>
      <c r="G4126" t="s">
        <v>636</v>
      </c>
      <c r="H4126" t="s">
        <v>636</v>
      </c>
      <c r="N4126">
        <v>782490617</v>
      </c>
      <c r="O4126" t="s">
        <v>275</v>
      </c>
      <c r="V4126">
        <v>48679868</v>
      </c>
      <c r="Y4126">
        <v>179111</v>
      </c>
      <c r="Z4126">
        <v>24227842</v>
      </c>
      <c r="AA4126">
        <v>61759280</v>
      </c>
      <c r="AB4126">
        <v>2694214</v>
      </c>
      <c r="AC4126">
        <v>3910084</v>
      </c>
      <c r="AF4126">
        <v>147760576</v>
      </c>
      <c r="AG4126">
        <v>48440592</v>
      </c>
      <c r="AH4126">
        <v>7178878</v>
      </c>
      <c r="AI4126">
        <v>11569684</v>
      </c>
      <c r="AJ4126">
        <v>18748562</v>
      </c>
      <c r="AK4126">
        <v>8379416</v>
      </c>
      <c r="AL4126">
        <v>9000121</v>
      </c>
      <c r="AM4126">
        <v>143284704</v>
      </c>
      <c r="AN4126">
        <v>64877584</v>
      </c>
      <c r="AO4126">
        <v>15422842</v>
      </c>
      <c r="AP4126">
        <v>17099744</v>
      </c>
      <c r="AQ4126">
        <v>20675172</v>
      </c>
      <c r="AT4126">
        <v>388</v>
      </c>
      <c r="AU4126">
        <v>0.24399999999999999</v>
      </c>
      <c r="AW4126">
        <v>0.407887</v>
      </c>
      <c r="AX4126">
        <v>0.59457800000000005</v>
      </c>
      <c r="AY4126">
        <v>0.166051</v>
      </c>
      <c r="AZ4126">
        <v>22014.5</v>
      </c>
    </row>
    <row r="4127" spans="1:52">
      <c r="A4127">
        <v>1999</v>
      </c>
      <c r="B4127">
        <v>229027</v>
      </c>
      <c r="C4127" t="s">
        <v>433</v>
      </c>
      <c r="D4127" t="s">
        <v>372</v>
      </c>
      <c r="E4127">
        <f t="shared" si="64"/>
        <v>0</v>
      </c>
      <c r="F4127">
        <f>IF(ISNA(VLOOKUP(B4127,criteria!$U$2:$U$174,1,0)),0,1)</f>
        <v>1</v>
      </c>
      <c r="G4127" t="s">
        <v>636</v>
      </c>
      <c r="H4127" t="s">
        <v>636</v>
      </c>
      <c r="N4127">
        <v>782490617</v>
      </c>
      <c r="O4127" t="s">
        <v>275</v>
      </c>
      <c r="V4127">
        <v>52999040</v>
      </c>
      <c r="Y4127">
        <v>231002</v>
      </c>
      <c r="Z4127">
        <v>27901696</v>
      </c>
      <c r="AA4127">
        <v>76983616</v>
      </c>
      <c r="AB4127">
        <v>2803986</v>
      </c>
      <c r="AC4127">
        <v>5177178</v>
      </c>
      <c r="AF4127">
        <v>172398480</v>
      </c>
      <c r="AG4127">
        <v>55190920</v>
      </c>
      <c r="AH4127">
        <v>9617055</v>
      </c>
      <c r="AI4127">
        <v>12662396</v>
      </c>
      <c r="AJ4127">
        <v>22279452</v>
      </c>
      <c r="AK4127">
        <v>10219971</v>
      </c>
      <c r="AL4127">
        <v>9808356</v>
      </c>
      <c r="AM4127">
        <v>175789184</v>
      </c>
      <c r="AN4127">
        <v>72537800</v>
      </c>
      <c r="AO4127">
        <v>16855528</v>
      </c>
      <c r="AP4127">
        <v>20675172</v>
      </c>
      <c r="AQ4127">
        <v>24378664</v>
      </c>
      <c r="AT4127">
        <v>332</v>
      </c>
      <c r="AU4127">
        <v>0.23200000000000001</v>
      </c>
      <c r="AW4127">
        <v>0.40831400000000001</v>
      </c>
      <c r="AX4127">
        <v>0.59085200000000004</v>
      </c>
      <c r="AY4127">
        <v>0.165161</v>
      </c>
      <c r="AZ4127">
        <v>22408</v>
      </c>
    </row>
    <row r="4128" spans="1:52">
      <c r="A4128">
        <v>2000</v>
      </c>
      <c r="B4128">
        <v>229027</v>
      </c>
      <c r="C4128" t="s">
        <v>433</v>
      </c>
      <c r="D4128" t="s">
        <v>372</v>
      </c>
      <c r="E4128">
        <f t="shared" si="64"/>
        <v>0</v>
      </c>
      <c r="F4128">
        <f>IF(ISNA(VLOOKUP(B4128,criteria!$U$2:$U$174,1,0)),0,1)</f>
        <v>1</v>
      </c>
      <c r="G4128" t="s">
        <v>636</v>
      </c>
      <c r="H4128" t="s">
        <v>636</v>
      </c>
      <c r="N4128">
        <v>782490617</v>
      </c>
      <c r="O4128" t="s">
        <v>275</v>
      </c>
      <c r="V4128">
        <v>59211848</v>
      </c>
      <c r="Y4128">
        <v>226825</v>
      </c>
      <c r="Z4128">
        <v>27693392</v>
      </c>
      <c r="AA4128">
        <v>75890560</v>
      </c>
      <c r="AB4128">
        <v>2853093</v>
      </c>
      <c r="AC4128">
        <v>6009866</v>
      </c>
      <c r="AF4128">
        <v>179208352</v>
      </c>
      <c r="AG4128">
        <v>59702376</v>
      </c>
      <c r="AH4128">
        <v>10454134</v>
      </c>
      <c r="AI4128">
        <v>12361022</v>
      </c>
      <c r="AJ4128">
        <v>22815156</v>
      </c>
      <c r="AK4128">
        <v>11628962</v>
      </c>
      <c r="AL4128">
        <v>12892844</v>
      </c>
      <c r="AM4128">
        <v>177361616</v>
      </c>
      <c r="AN4128">
        <v>79655128</v>
      </c>
      <c r="AO4128">
        <v>17938710</v>
      </c>
      <c r="AP4128">
        <v>24378664</v>
      </c>
      <c r="AQ4128">
        <v>23070512</v>
      </c>
      <c r="AT4128">
        <v>406</v>
      </c>
      <c r="AU4128">
        <v>0.26600000000000001</v>
      </c>
      <c r="AV4128">
        <v>5994</v>
      </c>
      <c r="AW4128">
        <v>0.40191900000000003</v>
      </c>
      <c r="AX4128">
        <v>0.58029399999999998</v>
      </c>
      <c r="AY4128">
        <v>0.16749800000000001</v>
      </c>
      <c r="AZ4128">
        <v>23568</v>
      </c>
    </row>
    <row r="4129" spans="1:52">
      <c r="A4129">
        <v>2001</v>
      </c>
      <c r="B4129">
        <v>229027</v>
      </c>
      <c r="C4129" t="s">
        <v>433</v>
      </c>
      <c r="D4129" t="s">
        <v>372</v>
      </c>
      <c r="E4129">
        <f t="shared" si="64"/>
        <v>1</v>
      </c>
      <c r="F4129">
        <f>IF(ISNA(VLOOKUP(B4129,criteria!$U$2:$U$174,1,0)),0,1)</f>
        <v>1</v>
      </c>
      <c r="G4129">
        <v>0.99352953454393655</v>
      </c>
      <c r="H4129">
        <v>0.54327731092436971</v>
      </c>
      <c r="I4129">
        <v>4791</v>
      </c>
      <c r="J4129">
        <v>4760</v>
      </c>
      <c r="K4129">
        <v>2453</v>
      </c>
      <c r="L4129">
        <v>133</v>
      </c>
      <c r="M4129">
        <v>2586</v>
      </c>
      <c r="N4129">
        <v>782491130</v>
      </c>
      <c r="O4129" t="s">
        <v>275</v>
      </c>
      <c r="V4129">
        <v>67681488</v>
      </c>
      <c r="W4129">
        <v>51246588</v>
      </c>
      <c r="Y4129">
        <v>2090075</v>
      </c>
      <c r="Z4129">
        <v>32836916</v>
      </c>
      <c r="AA4129">
        <v>89654248</v>
      </c>
      <c r="AB4129">
        <v>3801242</v>
      </c>
      <c r="AC4129">
        <v>105148792</v>
      </c>
      <c r="AD4129">
        <v>103025616</v>
      </c>
      <c r="AE4129">
        <v>87671688</v>
      </c>
      <c r="AF4129">
        <v>295543328</v>
      </c>
      <c r="AG4129">
        <v>71509248</v>
      </c>
      <c r="AH4129">
        <v>11163491</v>
      </c>
      <c r="AI4129">
        <v>17024102</v>
      </c>
      <c r="AJ4129">
        <v>28187592</v>
      </c>
      <c r="AK4129">
        <v>15112476</v>
      </c>
      <c r="AL4129">
        <v>15841592</v>
      </c>
      <c r="AM4129">
        <v>213011328</v>
      </c>
      <c r="AN4129">
        <v>85463504</v>
      </c>
      <c r="AO4129">
        <v>20491984</v>
      </c>
      <c r="AR4129">
        <v>295543328</v>
      </c>
      <c r="AS4129">
        <v>213011328</v>
      </c>
      <c r="AT4129">
        <v>434</v>
      </c>
      <c r="AU4129">
        <v>0.25800000000000001</v>
      </c>
      <c r="AV4129">
        <v>6113</v>
      </c>
      <c r="AW4129">
        <v>0.38880599999999998</v>
      </c>
      <c r="AX4129">
        <v>0.57926100000000003</v>
      </c>
      <c r="AY4129">
        <v>0.16390099999999999</v>
      </c>
      <c r="AZ4129">
        <v>25602</v>
      </c>
    </row>
    <row r="4130" spans="1:52">
      <c r="A4130">
        <v>2002</v>
      </c>
      <c r="B4130">
        <v>229027</v>
      </c>
      <c r="C4130" t="s">
        <v>433</v>
      </c>
      <c r="D4130" t="s">
        <v>372</v>
      </c>
      <c r="E4130">
        <f t="shared" si="64"/>
        <v>1</v>
      </c>
      <c r="F4130">
        <f>IF(ISNA(VLOOKUP(B4130,criteria!$U$2:$U$174,1,0)),0,1)</f>
        <v>1</v>
      </c>
      <c r="G4130">
        <v>0.92933371791173924</v>
      </c>
      <c r="H4130">
        <v>0.39819987585350713</v>
      </c>
      <c r="I4130">
        <v>6934</v>
      </c>
      <c r="J4130">
        <v>6444</v>
      </c>
      <c r="K4130">
        <v>2441</v>
      </c>
      <c r="L4130">
        <v>125</v>
      </c>
      <c r="M4130">
        <v>2566</v>
      </c>
      <c r="N4130" t="s">
        <v>407</v>
      </c>
      <c r="O4130" t="s">
        <v>275</v>
      </c>
      <c r="V4130">
        <v>82642784</v>
      </c>
      <c r="W4130">
        <v>62419180</v>
      </c>
      <c r="Y4130">
        <v>1856983</v>
      </c>
      <c r="Z4130">
        <v>43175288</v>
      </c>
      <c r="AA4130">
        <v>89975368</v>
      </c>
      <c r="AB4130">
        <v>4584347</v>
      </c>
      <c r="AC4130">
        <v>39050924</v>
      </c>
      <c r="AD4130">
        <v>127554880</v>
      </c>
      <c r="AE4130">
        <v>88266248</v>
      </c>
      <c r="AF4130">
        <v>254319872</v>
      </c>
      <c r="AG4130">
        <v>81487528</v>
      </c>
      <c r="AH4130">
        <v>13533003</v>
      </c>
      <c r="AI4130">
        <v>19800028</v>
      </c>
      <c r="AJ4130">
        <v>33333032</v>
      </c>
      <c r="AK4130">
        <v>17773094</v>
      </c>
      <c r="AL4130">
        <v>17364014</v>
      </c>
      <c r="AM4130">
        <v>220969664</v>
      </c>
      <c r="AN4130">
        <v>99737504</v>
      </c>
      <c r="AO4130">
        <v>24706046</v>
      </c>
      <c r="AP4130">
        <v>21799720</v>
      </c>
      <c r="AQ4130">
        <v>25147520</v>
      </c>
      <c r="AR4130">
        <v>254319872</v>
      </c>
      <c r="AS4130">
        <v>220969664</v>
      </c>
      <c r="AT4130">
        <v>482</v>
      </c>
      <c r="AU4130">
        <v>0.27600000000000002</v>
      </c>
      <c r="AV4130">
        <v>6300</v>
      </c>
      <c r="AW4130">
        <v>0.36899399999999999</v>
      </c>
      <c r="AX4130">
        <v>0.58066099999999998</v>
      </c>
      <c r="AY4130">
        <v>0.151334</v>
      </c>
      <c r="AZ4130">
        <v>26923</v>
      </c>
    </row>
    <row r="4131" spans="1:52">
      <c r="A4131">
        <v>2003</v>
      </c>
      <c r="B4131">
        <v>229027</v>
      </c>
      <c r="C4131" t="s">
        <v>433</v>
      </c>
      <c r="D4131" t="s">
        <v>372</v>
      </c>
      <c r="E4131">
        <f t="shared" si="64"/>
        <v>1</v>
      </c>
      <c r="F4131">
        <f>IF(ISNA(VLOOKUP(B4131,criteria!$U$2:$U$174,1,0)),0,1)</f>
        <v>1</v>
      </c>
      <c r="G4131">
        <v>0.99457126948775054</v>
      </c>
      <c r="H4131">
        <v>0.46214135759272218</v>
      </c>
      <c r="I4131">
        <v>7184</v>
      </c>
      <c r="J4131">
        <v>7145</v>
      </c>
      <c r="K4131">
        <v>3207</v>
      </c>
      <c r="L4131">
        <v>95</v>
      </c>
      <c r="M4131">
        <v>3302</v>
      </c>
      <c r="N4131" t="s">
        <v>407</v>
      </c>
      <c r="O4131" t="s">
        <v>275</v>
      </c>
      <c r="V4131">
        <v>111988072</v>
      </c>
      <c r="W4131">
        <v>88247880</v>
      </c>
      <c r="Y4131">
        <v>1922142</v>
      </c>
      <c r="Z4131">
        <v>47498524</v>
      </c>
      <c r="AA4131">
        <v>89559704</v>
      </c>
      <c r="AB4131">
        <v>2420809</v>
      </c>
      <c r="AC4131">
        <v>47027292</v>
      </c>
      <c r="AD4131">
        <v>156475728</v>
      </c>
      <c r="AE4131">
        <v>89294608</v>
      </c>
      <c r="AF4131">
        <v>293452160</v>
      </c>
      <c r="AG4131">
        <v>89640400</v>
      </c>
      <c r="AH4131">
        <v>15053278</v>
      </c>
      <c r="AI4131">
        <v>17842442</v>
      </c>
      <c r="AJ4131">
        <v>32895720</v>
      </c>
      <c r="AK4131">
        <v>18049098</v>
      </c>
      <c r="AL4131">
        <v>18964788</v>
      </c>
      <c r="AM4131">
        <v>240725296</v>
      </c>
      <c r="AN4131">
        <v>109299288</v>
      </c>
      <c r="AO4131">
        <v>24705932</v>
      </c>
      <c r="AP4131">
        <v>25147520</v>
      </c>
      <c r="AQ4131">
        <v>30217960</v>
      </c>
      <c r="AR4131">
        <v>293452160</v>
      </c>
      <c r="AS4131">
        <v>240725296</v>
      </c>
      <c r="AT4131">
        <v>601</v>
      </c>
      <c r="AU4131">
        <v>0.29099999999999998</v>
      </c>
      <c r="AV4131">
        <v>6393</v>
      </c>
      <c r="AW4131">
        <v>0.33759099999999997</v>
      </c>
      <c r="AX4131">
        <v>0.56329799999999997</v>
      </c>
      <c r="AY4131">
        <v>0.13223499999999999</v>
      </c>
      <c r="AZ4131">
        <v>28064</v>
      </c>
    </row>
    <row r="4132" spans="1:52">
      <c r="A4132">
        <v>2004</v>
      </c>
      <c r="B4132">
        <v>229027</v>
      </c>
      <c r="C4132" t="s">
        <v>433</v>
      </c>
      <c r="D4132" t="s">
        <v>372</v>
      </c>
      <c r="E4132">
        <f t="shared" si="64"/>
        <v>1</v>
      </c>
      <c r="F4132">
        <f>IF(ISNA(VLOOKUP(B4132,criteria!$U$2:$U$174,1,0)),0,1)</f>
        <v>1</v>
      </c>
      <c r="G4132">
        <v>0.99312748039879972</v>
      </c>
      <c r="H4132">
        <v>0.44619883040935671</v>
      </c>
      <c r="I4132">
        <v>10331</v>
      </c>
      <c r="J4132">
        <v>10260</v>
      </c>
      <c r="K4132">
        <v>4281</v>
      </c>
      <c r="L4132">
        <v>297</v>
      </c>
      <c r="M4132">
        <v>4578</v>
      </c>
      <c r="N4132" t="s">
        <v>407</v>
      </c>
      <c r="O4132" t="s">
        <v>275</v>
      </c>
      <c r="P4132" t="s">
        <v>50</v>
      </c>
      <c r="V4132">
        <v>141401744</v>
      </c>
      <c r="W4132">
        <v>110952088</v>
      </c>
      <c r="Y4132">
        <v>2045483</v>
      </c>
      <c r="Z4132">
        <v>54099960</v>
      </c>
      <c r="AA4132">
        <v>91861616</v>
      </c>
      <c r="AB4132">
        <v>3716024</v>
      </c>
      <c r="AC4132">
        <v>81945352</v>
      </c>
      <c r="AD4132">
        <v>196940464</v>
      </c>
      <c r="AE4132">
        <v>95897928</v>
      </c>
      <c r="AF4132">
        <v>372798848</v>
      </c>
      <c r="AG4132">
        <v>105955088</v>
      </c>
      <c r="AH4132">
        <v>22175176</v>
      </c>
      <c r="AI4132">
        <v>18399270</v>
      </c>
      <c r="AJ4132">
        <v>40574448</v>
      </c>
      <c r="AK4132">
        <v>22472024</v>
      </c>
      <c r="AL4132">
        <v>23299264</v>
      </c>
      <c r="AM4132">
        <v>285612416</v>
      </c>
      <c r="AN4132">
        <v>125472504</v>
      </c>
      <c r="AO4132">
        <v>28683732</v>
      </c>
      <c r="AP4132">
        <v>30217960</v>
      </c>
      <c r="AQ4132">
        <v>36386116</v>
      </c>
      <c r="AR4132">
        <v>372798848</v>
      </c>
      <c r="AS4132">
        <v>285612416</v>
      </c>
      <c r="AT4132">
        <v>502</v>
      </c>
      <c r="AU4132">
        <v>0.30199999999999999</v>
      </c>
      <c r="AV4132">
        <v>7277</v>
      </c>
      <c r="AW4132">
        <v>0.31164500000000001</v>
      </c>
      <c r="AX4132">
        <v>0.55338900000000002</v>
      </c>
      <c r="AY4132">
        <v>0.120216</v>
      </c>
      <c r="AZ4132">
        <v>29120</v>
      </c>
    </row>
    <row r="4133" spans="1:52">
      <c r="A4133">
        <v>2005</v>
      </c>
      <c r="B4133">
        <v>229027</v>
      </c>
      <c r="C4133" t="s">
        <v>395</v>
      </c>
      <c r="D4133" t="s">
        <v>372</v>
      </c>
      <c r="E4133">
        <f t="shared" si="64"/>
        <v>1</v>
      </c>
      <c r="F4133">
        <f>IF(ISNA(VLOOKUP(B4133,criteria!$U$2:$U$174,1,0)),0,1)</f>
        <v>1</v>
      </c>
      <c r="G4133">
        <v>0.99312748039879972</v>
      </c>
      <c r="H4133">
        <v>0.43089668615984406</v>
      </c>
      <c r="I4133">
        <v>10331</v>
      </c>
      <c r="J4133">
        <v>10260</v>
      </c>
      <c r="K4133">
        <v>4246</v>
      </c>
      <c r="L4133">
        <v>175</v>
      </c>
      <c r="M4133">
        <v>4421</v>
      </c>
      <c r="N4133" t="s">
        <v>407</v>
      </c>
      <c r="O4133" t="s">
        <v>275</v>
      </c>
      <c r="P4133" t="s">
        <v>50</v>
      </c>
      <c r="Q4133" t="s">
        <v>54</v>
      </c>
      <c r="V4133">
        <v>155069872</v>
      </c>
      <c r="W4133">
        <v>118624584</v>
      </c>
      <c r="Y4133">
        <v>1837581</v>
      </c>
      <c r="Z4133">
        <v>60454600</v>
      </c>
      <c r="AA4133">
        <v>109911280</v>
      </c>
      <c r="AB4133">
        <v>3538913</v>
      </c>
      <c r="AC4133">
        <v>51565376</v>
      </c>
      <c r="AD4133">
        <v>215371936</v>
      </c>
      <c r="AE4133">
        <v>110754552</v>
      </c>
      <c r="AF4133">
        <v>380138880</v>
      </c>
      <c r="AG4133">
        <v>109946832</v>
      </c>
      <c r="AH4133">
        <v>28934564</v>
      </c>
      <c r="AI4133">
        <v>18613946</v>
      </c>
      <c r="AJ4133">
        <v>47548512</v>
      </c>
      <c r="AK4133">
        <v>26019822</v>
      </c>
      <c r="AL4133">
        <v>26904352</v>
      </c>
      <c r="AM4133">
        <v>311409888</v>
      </c>
      <c r="AN4133">
        <v>140301312</v>
      </c>
      <c r="AO4133">
        <v>33895104</v>
      </c>
      <c r="AP4133">
        <v>36386116</v>
      </c>
      <c r="AQ4133">
        <v>44430064</v>
      </c>
      <c r="AR4133">
        <v>380138880</v>
      </c>
      <c r="AS4133">
        <v>311409888</v>
      </c>
      <c r="AT4133">
        <v>489</v>
      </c>
      <c r="AU4133">
        <v>0.28299999999999997</v>
      </c>
      <c r="AW4133">
        <v>0.30276599999999998</v>
      </c>
      <c r="AX4133">
        <v>0.55280700000000005</v>
      </c>
      <c r="AY4133">
        <v>0.115948</v>
      </c>
      <c r="AZ4133">
        <v>30355</v>
      </c>
    </row>
    <row r="4134" spans="1:52">
      <c r="A4134">
        <v>2006</v>
      </c>
      <c r="B4134">
        <v>229027</v>
      </c>
      <c r="C4134" t="s">
        <v>395</v>
      </c>
      <c r="D4134" t="s">
        <v>372</v>
      </c>
      <c r="E4134">
        <f t="shared" si="64"/>
        <v>1</v>
      </c>
      <c r="F4134">
        <f>IF(ISNA(VLOOKUP(B4134,criteria!$U$2:$U$174,1,0)),0,1)</f>
        <v>1</v>
      </c>
      <c r="G4134">
        <v>0.99376640419947504</v>
      </c>
      <c r="H4134">
        <v>0.48993067018818093</v>
      </c>
      <c r="I4134">
        <v>9144</v>
      </c>
      <c r="J4134">
        <v>9087</v>
      </c>
      <c r="K4134">
        <v>4359</v>
      </c>
      <c r="L4134">
        <v>93</v>
      </c>
      <c r="M4134">
        <v>4452</v>
      </c>
      <c r="N4134" t="s">
        <v>407</v>
      </c>
      <c r="O4134" t="s">
        <v>275</v>
      </c>
      <c r="P4134" t="s">
        <v>50</v>
      </c>
      <c r="Q4134" t="s">
        <v>54</v>
      </c>
      <c r="V4134">
        <v>174823088</v>
      </c>
      <c r="W4134">
        <v>143464528</v>
      </c>
      <c r="Y4134">
        <v>3108709</v>
      </c>
      <c r="Z4134">
        <v>60071536</v>
      </c>
      <c r="AA4134">
        <v>110763912</v>
      </c>
      <c r="AB4134">
        <v>3803390</v>
      </c>
      <c r="AC4134">
        <v>102294736</v>
      </c>
      <c r="AD4134">
        <v>240538176</v>
      </c>
      <c r="AE4134">
        <v>125122288</v>
      </c>
      <c r="AF4134">
        <v>462957184</v>
      </c>
      <c r="AG4134">
        <v>119982632</v>
      </c>
      <c r="AH4134">
        <v>30559132</v>
      </c>
      <c r="AI4134">
        <v>18290960</v>
      </c>
      <c r="AJ4134">
        <v>48850092</v>
      </c>
      <c r="AK4134">
        <v>31193560</v>
      </c>
      <c r="AL4134">
        <v>29737354</v>
      </c>
      <c r="AM4134">
        <v>336807008</v>
      </c>
      <c r="AN4134">
        <v>148150064</v>
      </c>
      <c r="AO4134">
        <v>36200592</v>
      </c>
      <c r="AP4134">
        <v>44430064</v>
      </c>
      <c r="AQ4134">
        <v>53765352</v>
      </c>
      <c r="AR4134">
        <v>462957184</v>
      </c>
      <c r="AS4134">
        <v>336807008</v>
      </c>
      <c r="AT4134">
        <v>568</v>
      </c>
      <c r="AU4134">
        <v>0.29699999999999999</v>
      </c>
      <c r="AW4134">
        <v>0.28543600000000002</v>
      </c>
      <c r="AX4134">
        <v>0.55085200000000001</v>
      </c>
      <c r="AY4134">
        <v>0.10569199999999999</v>
      </c>
      <c r="AZ4134">
        <v>31795</v>
      </c>
    </row>
    <row r="4135" spans="1:52">
      <c r="A4135">
        <v>2007</v>
      </c>
      <c r="B4135">
        <v>229027</v>
      </c>
      <c r="C4135" t="s">
        <v>395</v>
      </c>
      <c r="D4135" t="s">
        <v>372</v>
      </c>
      <c r="E4135">
        <f t="shared" si="64"/>
        <v>1</v>
      </c>
      <c r="F4135">
        <f>IF(ISNA(VLOOKUP(B4135,criteria!$U$2:$U$174,1,0)),0,1)</f>
        <v>1</v>
      </c>
      <c r="G4135">
        <v>0.90820995962314943</v>
      </c>
      <c r="H4135">
        <v>0.47233748271092668</v>
      </c>
      <c r="I4135">
        <v>11145</v>
      </c>
      <c r="J4135">
        <v>10122</v>
      </c>
      <c r="K4135">
        <v>4695</v>
      </c>
      <c r="L4135">
        <v>86</v>
      </c>
      <c r="M4135">
        <v>4781</v>
      </c>
      <c r="N4135" t="s">
        <v>396</v>
      </c>
      <c r="O4135" t="s">
        <v>275</v>
      </c>
      <c r="P4135" t="s">
        <v>50</v>
      </c>
      <c r="Q4135" t="s">
        <v>54</v>
      </c>
      <c r="V4135">
        <v>183319632</v>
      </c>
      <c r="W4135">
        <v>148092192</v>
      </c>
      <c r="Y4135">
        <v>3654768</v>
      </c>
      <c r="Z4135">
        <v>64492972</v>
      </c>
      <c r="AA4135">
        <v>129879160</v>
      </c>
      <c r="AB4135">
        <v>5766984</v>
      </c>
      <c r="AC4135">
        <v>117649784</v>
      </c>
      <c r="AD4135">
        <v>230209216</v>
      </c>
      <c r="AE4135">
        <v>145924976</v>
      </c>
      <c r="AF4135">
        <v>488059584</v>
      </c>
      <c r="AG4135">
        <v>130298136</v>
      </c>
      <c r="AH4135">
        <v>32658114</v>
      </c>
      <c r="AI4135">
        <v>20185430</v>
      </c>
      <c r="AJ4135">
        <v>52843544</v>
      </c>
      <c r="AK4135">
        <v>35064596</v>
      </c>
      <c r="AL4135">
        <v>35211332</v>
      </c>
      <c r="AM4135">
        <v>378651360</v>
      </c>
      <c r="AN4135">
        <v>158756816</v>
      </c>
      <c r="AO4135">
        <v>39394456</v>
      </c>
      <c r="AP4135">
        <v>53765352</v>
      </c>
      <c r="AQ4135">
        <v>54084216</v>
      </c>
      <c r="AR4135">
        <v>488059584</v>
      </c>
      <c r="AS4135">
        <v>378651360</v>
      </c>
      <c r="AT4135">
        <v>855</v>
      </c>
      <c r="AU4135">
        <v>0.28499999999999998</v>
      </c>
      <c r="AW4135">
        <v>0.26968700000000001</v>
      </c>
      <c r="AX4135">
        <v>0.54298500000000005</v>
      </c>
      <c r="AY4135">
        <v>9.7231799999999993E-2</v>
      </c>
      <c r="AZ4135">
        <v>32738</v>
      </c>
    </row>
    <row r="4136" spans="1:52">
      <c r="A4136">
        <v>2008</v>
      </c>
      <c r="B4136">
        <v>229027</v>
      </c>
      <c r="C4136" t="s">
        <v>395</v>
      </c>
      <c r="D4136" t="s">
        <v>372</v>
      </c>
      <c r="E4136">
        <f t="shared" si="64"/>
        <v>1</v>
      </c>
      <c r="F4136">
        <f>IF(ISNA(VLOOKUP(B4136,criteria!$U$2:$U$174,1,0)),0,1)</f>
        <v>1</v>
      </c>
      <c r="G4136">
        <v>0.9299112453106414</v>
      </c>
      <c r="H4136">
        <v>0.48489619206927087</v>
      </c>
      <c r="I4136">
        <v>10929</v>
      </c>
      <c r="J4136">
        <v>10163</v>
      </c>
      <c r="K4136">
        <v>4836</v>
      </c>
      <c r="L4136">
        <v>92</v>
      </c>
      <c r="M4136">
        <v>4928</v>
      </c>
      <c r="N4136" t="s">
        <v>396</v>
      </c>
      <c r="O4136" t="s">
        <v>275</v>
      </c>
      <c r="P4136" t="s">
        <v>50</v>
      </c>
      <c r="Q4136" t="s">
        <v>54</v>
      </c>
      <c r="V4136">
        <v>200035616</v>
      </c>
      <c r="W4136">
        <v>161500896</v>
      </c>
      <c r="Y4136">
        <v>3966631</v>
      </c>
      <c r="Z4136">
        <v>74055448</v>
      </c>
      <c r="AA4136">
        <v>135027216</v>
      </c>
      <c r="AB4136">
        <v>6473511</v>
      </c>
      <c r="AC4136">
        <v>58726144</v>
      </c>
      <c r="AD4136">
        <v>259686784</v>
      </c>
      <c r="AE4136">
        <v>126983912</v>
      </c>
      <c r="AF4136">
        <v>435832448</v>
      </c>
      <c r="AG4136">
        <v>130928552</v>
      </c>
      <c r="AH4136">
        <v>43582800</v>
      </c>
      <c r="AI4136">
        <v>23280322</v>
      </c>
      <c r="AJ4136">
        <v>66863120</v>
      </c>
      <c r="AK4136">
        <v>42680920</v>
      </c>
      <c r="AL4136">
        <v>29772176</v>
      </c>
      <c r="AM4136">
        <v>422876992</v>
      </c>
      <c r="AN4136">
        <v>177958656</v>
      </c>
      <c r="AO4136">
        <v>43275248</v>
      </c>
      <c r="AP4136">
        <v>54084216</v>
      </c>
      <c r="AQ4136">
        <v>46665080</v>
      </c>
      <c r="AR4136">
        <v>435832448</v>
      </c>
      <c r="AS4136">
        <v>422876992</v>
      </c>
      <c r="AT4136">
        <v>1051</v>
      </c>
      <c r="AU4136">
        <v>0.25700000000000001</v>
      </c>
      <c r="AW4136">
        <v>0.25854700000000003</v>
      </c>
      <c r="AX4136">
        <v>0.53288500000000005</v>
      </c>
      <c r="AY4136">
        <v>8.6518300000000006E-2</v>
      </c>
      <c r="AZ4136">
        <v>34253</v>
      </c>
    </row>
    <row r="4137" spans="1:52">
      <c r="A4137">
        <v>2009</v>
      </c>
      <c r="B4137">
        <v>229027</v>
      </c>
      <c r="C4137" t="s">
        <v>395</v>
      </c>
      <c r="D4137" t="s">
        <v>372</v>
      </c>
      <c r="E4137">
        <f t="shared" si="64"/>
        <v>1</v>
      </c>
      <c r="F4137">
        <f>IF(ISNA(VLOOKUP(B4137,criteria!$U$2:$U$174,1,0)),0,1)</f>
        <v>1</v>
      </c>
      <c r="G4137">
        <v>0.88000321491721589</v>
      </c>
      <c r="H4137">
        <v>0.44369348798977076</v>
      </c>
      <c r="I4137">
        <v>12442</v>
      </c>
      <c r="J4137">
        <v>10949</v>
      </c>
      <c r="K4137">
        <v>4764</v>
      </c>
      <c r="L4137">
        <v>94</v>
      </c>
      <c r="M4137">
        <v>4858</v>
      </c>
      <c r="N4137" t="s">
        <v>396</v>
      </c>
      <c r="O4137" t="s">
        <v>275</v>
      </c>
      <c r="P4137" t="s">
        <v>50</v>
      </c>
      <c r="Q4137" t="s">
        <v>54</v>
      </c>
      <c r="R4137">
        <v>-98.6173</v>
      </c>
      <c r="S4137">
        <v>29.5852</v>
      </c>
      <c r="V4137">
        <v>219173920</v>
      </c>
      <c r="W4137">
        <v>170490704</v>
      </c>
      <c r="Y4137">
        <v>3535655</v>
      </c>
      <c r="Z4137">
        <v>95925144</v>
      </c>
      <c r="AA4137">
        <v>140644832</v>
      </c>
      <c r="AB4137">
        <v>8759234</v>
      </c>
      <c r="AC4137">
        <v>16663242</v>
      </c>
      <c r="AD4137">
        <v>270691840</v>
      </c>
      <c r="AE4137">
        <v>207137504</v>
      </c>
      <c r="AF4137">
        <v>502630272</v>
      </c>
      <c r="AG4137">
        <v>150716992</v>
      </c>
      <c r="AH4137">
        <v>46744512</v>
      </c>
      <c r="AI4137">
        <v>20486420</v>
      </c>
      <c r="AJ4137">
        <v>67230928</v>
      </c>
      <c r="AK4137">
        <v>51583600</v>
      </c>
      <c r="AL4137">
        <v>29039128</v>
      </c>
      <c r="AM4137">
        <v>461956544</v>
      </c>
      <c r="AN4137">
        <v>191947344</v>
      </c>
      <c r="AO4137">
        <v>47419476</v>
      </c>
      <c r="AP4137">
        <v>46665080</v>
      </c>
      <c r="AQ4137">
        <v>60305084</v>
      </c>
      <c r="AR4137">
        <v>502630272</v>
      </c>
      <c r="AS4137">
        <v>461956544</v>
      </c>
      <c r="AT4137">
        <v>1117</v>
      </c>
      <c r="AU4137">
        <v>0.26600000000000001</v>
      </c>
      <c r="AW4137">
        <v>0.25904500000000003</v>
      </c>
      <c r="AX4137">
        <v>0.523706</v>
      </c>
      <c r="AY4137">
        <v>8.31929E-2</v>
      </c>
      <c r="AZ4137">
        <v>35164</v>
      </c>
    </row>
    <row r="4138" spans="1:52">
      <c r="A4138">
        <v>2010</v>
      </c>
      <c r="B4138">
        <v>229027</v>
      </c>
      <c r="C4138" t="s">
        <v>395</v>
      </c>
      <c r="D4138" t="s">
        <v>372</v>
      </c>
      <c r="E4138">
        <f t="shared" si="64"/>
        <v>1</v>
      </c>
      <c r="F4138">
        <f>IF(ISNA(VLOOKUP(B4138,criteria!$U$2:$U$174,1,0)),0,1)</f>
        <v>1</v>
      </c>
      <c r="G4138">
        <v>0.8693404485950138</v>
      </c>
      <c r="H4138">
        <v>0.46834835986955686</v>
      </c>
      <c r="I4138">
        <v>11993</v>
      </c>
      <c r="J4138">
        <v>10426</v>
      </c>
      <c r="K4138">
        <v>4761</v>
      </c>
      <c r="L4138">
        <v>122</v>
      </c>
      <c r="M4138">
        <v>4883</v>
      </c>
      <c r="N4138" t="s">
        <v>396</v>
      </c>
      <c r="O4138" t="s">
        <v>275</v>
      </c>
      <c r="P4138" t="s">
        <v>50</v>
      </c>
      <c r="Q4138" t="s">
        <v>54</v>
      </c>
      <c r="R4138">
        <v>-98.6173</v>
      </c>
      <c r="S4138">
        <v>29.5852</v>
      </c>
      <c r="V4138">
        <v>240264864</v>
      </c>
      <c r="W4138">
        <v>174346944</v>
      </c>
      <c r="Y4138">
        <v>4394094</v>
      </c>
      <c r="Z4138">
        <v>108000656</v>
      </c>
      <c r="AA4138">
        <v>140842640</v>
      </c>
      <c r="AB4138">
        <v>6555541</v>
      </c>
      <c r="AC4138">
        <v>64622684</v>
      </c>
      <c r="AD4138">
        <v>291624192</v>
      </c>
      <c r="AE4138">
        <v>212672368</v>
      </c>
      <c r="AF4138">
        <v>582240128</v>
      </c>
      <c r="AG4138">
        <v>154832480</v>
      </c>
      <c r="AH4138">
        <v>55004352</v>
      </c>
      <c r="AI4138">
        <v>22155818</v>
      </c>
      <c r="AJ4138">
        <v>77160168</v>
      </c>
      <c r="AK4138">
        <v>50906944</v>
      </c>
      <c r="AL4138">
        <v>29911914</v>
      </c>
      <c r="AM4138">
        <v>525627776</v>
      </c>
      <c r="AN4138">
        <v>200969360</v>
      </c>
      <c r="AO4138">
        <v>50870224</v>
      </c>
      <c r="AP4138">
        <v>60305084</v>
      </c>
      <c r="AQ4138">
        <v>81760096</v>
      </c>
      <c r="AR4138">
        <v>582240128</v>
      </c>
      <c r="AS4138">
        <v>525627776</v>
      </c>
      <c r="AT4138">
        <v>1184</v>
      </c>
      <c r="AU4138">
        <v>0.27200000000000002</v>
      </c>
      <c r="AW4138">
        <v>0.24845999999999999</v>
      </c>
      <c r="AX4138">
        <v>0.50878100000000004</v>
      </c>
      <c r="AY4138">
        <v>8.1198199999999998E-2</v>
      </c>
      <c r="AZ4138">
        <v>34555</v>
      </c>
    </row>
    <row r="4139" spans="1:52">
      <c r="A4139">
        <v>2011</v>
      </c>
      <c r="B4139">
        <v>229027</v>
      </c>
      <c r="C4139" t="s">
        <v>395</v>
      </c>
      <c r="D4139" t="s">
        <v>372</v>
      </c>
      <c r="E4139">
        <f t="shared" si="64"/>
        <v>1</v>
      </c>
      <c r="F4139">
        <f>IF(ISNA(VLOOKUP(B4139,criteria!$U$2:$U$174,1,0)),0,1)</f>
        <v>1</v>
      </c>
      <c r="G4139">
        <v>0.8324794286601459</v>
      </c>
      <c r="H4139">
        <v>0.47528907124207387</v>
      </c>
      <c r="I4139">
        <v>12882</v>
      </c>
      <c r="J4139">
        <v>10724</v>
      </c>
      <c r="K4139">
        <v>4924</v>
      </c>
      <c r="L4139">
        <v>173</v>
      </c>
      <c r="M4139">
        <v>5097</v>
      </c>
      <c r="N4139" t="s">
        <v>396</v>
      </c>
      <c r="O4139" t="s">
        <v>275</v>
      </c>
      <c r="P4139" t="s">
        <v>50</v>
      </c>
      <c r="Q4139" t="s">
        <v>54</v>
      </c>
      <c r="R4139">
        <v>-98.621399999999994</v>
      </c>
      <c r="S4139">
        <v>29.5824</v>
      </c>
      <c r="T4139">
        <v>0.111</v>
      </c>
      <c r="U4139">
        <v>6296</v>
      </c>
      <c r="V4139">
        <v>248961648</v>
      </c>
      <c r="W4139">
        <v>193684752</v>
      </c>
      <c r="Y4139">
        <v>5476142</v>
      </c>
      <c r="Z4139">
        <v>100154784</v>
      </c>
      <c r="AA4139">
        <v>132898688</v>
      </c>
      <c r="AB4139">
        <v>12267526</v>
      </c>
      <c r="AC4139">
        <v>54043392</v>
      </c>
      <c r="AD4139">
        <v>309058176</v>
      </c>
      <c r="AE4139">
        <v>188195936</v>
      </c>
      <c r="AF4139">
        <v>554045056</v>
      </c>
      <c r="AG4139">
        <v>159911136</v>
      </c>
      <c r="AH4139">
        <v>51131344</v>
      </c>
      <c r="AI4139">
        <v>21350760</v>
      </c>
      <c r="AJ4139">
        <v>72482104</v>
      </c>
      <c r="AK4139">
        <v>60620680</v>
      </c>
      <c r="AL4139">
        <v>30398922</v>
      </c>
      <c r="AM4139">
        <v>495497216</v>
      </c>
      <c r="AN4139">
        <v>203498272</v>
      </c>
      <c r="AO4139">
        <v>50971540</v>
      </c>
      <c r="AP4139">
        <v>81760096</v>
      </c>
      <c r="AQ4139">
        <v>89521184</v>
      </c>
      <c r="AR4139">
        <v>554045056</v>
      </c>
      <c r="AS4139">
        <v>495497216</v>
      </c>
      <c r="AT4139">
        <v>1327</v>
      </c>
      <c r="AU4139">
        <v>0.28299999999999997</v>
      </c>
      <c r="AW4139">
        <v>0.22191900000000001</v>
      </c>
      <c r="AX4139">
        <v>0.50855300000000003</v>
      </c>
      <c r="AY4139">
        <v>7.1525900000000003E-2</v>
      </c>
      <c r="AZ4139">
        <v>34472</v>
      </c>
    </row>
    <row r="4140" spans="1:52">
      <c r="A4140">
        <v>2012</v>
      </c>
      <c r="B4140">
        <v>229027</v>
      </c>
      <c r="C4140" t="s">
        <v>395</v>
      </c>
      <c r="D4140" t="s">
        <v>372</v>
      </c>
      <c r="E4140">
        <f t="shared" si="64"/>
        <v>1</v>
      </c>
      <c r="F4140">
        <f>IF(ISNA(VLOOKUP(B4140,criteria!$U$2:$U$174,1,0)),0,1)</f>
        <v>1</v>
      </c>
      <c r="G4140">
        <v>0.78156996587030714</v>
      </c>
      <c r="H4140">
        <v>0.43441048034934499</v>
      </c>
      <c r="I4140">
        <v>14650</v>
      </c>
      <c r="J4140">
        <v>11450</v>
      </c>
      <c r="K4140">
        <v>4874</v>
      </c>
      <c r="L4140">
        <v>100</v>
      </c>
      <c r="M4140">
        <v>4974</v>
      </c>
      <c r="N4140" t="s">
        <v>396</v>
      </c>
      <c r="O4140" t="s">
        <v>275</v>
      </c>
      <c r="P4140" t="s">
        <v>50</v>
      </c>
      <c r="Q4140" t="s">
        <v>54</v>
      </c>
      <c r="R4140">
        <v>-98.621399999999994</v>
      </c>
      <c r="S4140">
        <v>29.5824</v>
      </c>
      <c r="T4140">
        <v>0.11</v>
      </c>
      <c r="U4140">
        <v>6605</v>
      </c>
      <c r="V4140">
        <v>265968752</v>
      </c>
      <c r="W4140">
        <v>181436832</v>
      </c>
      <c r="Y4140">
        <v>5427635</v>
      </c>
      <c r="Z4140">
        <v>112321880</v>
      </c>
      <c r="AA4140">
        <v>140125488</v>
      </c>
      <c r="AB4140">
        <v>8068152</v>
      </c>
      <c r="AC4140">
        <v>27881004</v>
      </c>
      <c r="AD4140">
        <v>298985088</v>
      </c>
      <c r="AE4140">
        <v>213084608</v>
      </c>
      <c r="AF4140">
        <v>558088256</v>
      </c>
      <c r="AG4140">
        <v>161629968</v>
      </c>
      <c r="AH4140">
        <v>52302488</v>
      </c>
      <c r="AI4140">
        <v>22013604</v>
      </c>
      <c r="AJ4140">
        <v>74316096</v>
      </c>
      <c r="AK4140">
        <v>66143072</v>
      </c>
      <c r="AL4140">
        <v>31915786</v>
      </c>
      <c r="AM4140">
        <v>510387936</v>
      </c>
      <c r="AN4140">
        <v>207652816</v>
      </c>
      <c r="AO4140">
        <v>53119128</v>
      </c>
      <c r="AP4140">
        <v>89521184</v>
      </c>
      <c r="AQ4140">
        <v>100825152</v>
      </c>
      <c r="AR4140">
        <v>558088256</v>
      </c>
      <c r="AS4140">
        <v>510387936</v>
      </c>
      <c r="AT4140">
        <v>1450</v>
      </c>
      <c r="AU4140">
        <v>0.3</v>
      </c>
      <c r="AW4140">
        <v>0.21792700000000001</v>
      </c>
      <c r="AX4140">
        <v>0.51292400000000005</v>
      </c>
      <c r="AY4140">
        <v>6.5844600000000003E-2</v>
      </c>
      <c r="AZ4140">
        <v>35000</v>
      </c>
    </row>
    <row r="4141" spans="1:52">
      <c r="A4141">
        <v>2013</v>
      </c>
      <c r="B4141">
        <v>229027</v>
      </c>
      <c r="C4141" t="s">
        <v>395</v>
      </c>
      <c r="D4141" t="s">
        <v>372</v>
      </c>
      <c r="E4141">
        <f t="shared" si="64"/>
        <v>1</v>
      </c>
      <c r="F4141">
        <f>IF(ISNA(VLOOKUP(B4141,criteria!$U$2:$U$174,1,0)),0,1)</f>
        <v>1</v>
      </c>
      <c r="G4141">
        <v>0.73265962333486445</v>
      </c>
      <c r="H4141">
        <v>0.40241827138378861</v>
      </c>
      <c r="I4141">
        <v>15239</v>
      </c>
      <c r="J4141">
        <v>11165</v>
      </c>
      <c r="K4141">
        <v>4465</v>
      </c>
      <c r="L4141">
        <v>28</v>
      </c>
      <c r="M4141">
        <v>4493</v>
      </c>
      <c r="N4141" t="s">
        <v>396</v>
      </c>
      <c r="O4141" t="s">
        <v>275</v>
      </c>
      <c r="P4141" t="s">
        <v>50</v>
      </c>
      <c r="Q4141" t="s">
        <v>54</v>
      </c>
      <c r="R4141">
        <v>-98.621399999999994</v>
      </c>
      <c r="S4141">
        <v>29.5824</v>
      </c>
      <c r="T4141">
        <v>0.11</v>
      </c>
      <c r="U4141">
        <v>6798</v>
      </c>
      <c r="V4141">
        <v>254228448</v>
      </c>
      <c r="W4141">
        <v>185230816</v>
      </c>
      <c r="Y4141">
        <v>1275176</v>
      </c>
      <c r="Z4141">
        <v>89000168</v>
      </c>
      <c r="AA4141">
        <v>146470448</v>
      </c>
      <c r="AB4141">
        <v>9925550</v>
      </c>
      <c r="AC4141">
        <v>19797708</v>
      </c>
      <c r="AD4141">
        <v>305871744</v>
      </c>
      <c r="AE4141">
        <v>221043600</v>
      </c>
      <c r="AF4141">
        <v>548765568</v>
      </c>
      <c r="AG4141">
        <v>166186080</v>
      </c>
      <c r="AH4141">
        <v>45874444</v>
      </c>
      <c r="AI4141">
        <v>21333968</v>
      </c>
      <c r="AJ4141">
        <v>67208416</v>
      </c>
      <c r="AK4141">
        <v>67311872</v>
      </c>
      <c r="AL4141">
        <v>31793624</v>
      </c>
      <c r="AM4141">
        <v>502587488</v>
      </c>
      <c r="AN4141">
        <v>210909344</v>
      </c>
      <c r="AO4141">
        <v>53644704</v>
      </c>
      <c r="AP4141">
        <v>100825152</v>
      </c>
      <c r="AQ4141">
        <v>113909432</v>
      </c>
      <c r="AR4141">
        <v>548765568</v>
      </c>
      <c r="AS4141">
        <v>502587488</v>
      </c>
      <c r="AT4141">
        <v>1480</v>
      </c>
      <c r="AU4141">
        <v>0.311</v>
      </c>
      <c r="AW4141">
        <v>0.22089700000000001</v>
      </c>
      <c r="AX4141">
        <v>0.52484299999999995</v>
      </c>
      <c r="AY4141">
        <v>6.3946199999999995E-2</v>
      </c>
      <c r="AZ4141">
        <v>35093</v>
      </c>
    </row>
    <row r="4142" spans="1:52">
      <c r="A4142">
        <v>2014</v>
      </c>
      <c r="B4142">
        <v>229027</v>
      </c>
      <c r="C4142" t="s">
        <v>395</v>
      </c>
      <c r="D4142" t="s">
        <v>372</v>
      </c>
      <c r="E4142">
        <f t="shared" si="64"/>
        <v>1</v>
      </c>
      <c r="F4142">
        <f>IF(ISNA(VLOOKUP(B4142,criteria!$U$2:$U$174,1,0)),0,1)</f>
        <v>1</v>
      </c>
      <c r="G4142">
        <v>0.75912408759124084</v>
      </c>
      <c r="H4142">
        <v>0.44610091743119268</v>
      </c>
      <c r="I4142">
        <v>14933</v>
      </c>
      <c r="J4142">
        <v>11336</v>
      </c>
      <c r="K4142">
        <v>4978</v>
      </c>
      <c r="L4142">
        <v>79</v>
      </c>
      <c r="M4142">
        <v>5057</v>
      </c>
      <c r="N4142" t="s">
        <v>396</v>
      </c>
      <c r="O4142" t="s">
        <v>275</v>
      </c>
      <c r="P4142" t="s">
        <v>50</v>
      </c>
      <c r="Q4142" t="s">
        <v>54</v>
      </c>
      <c r="R4142">
        <v>-98.621399999999994</v>
      </c>
      <c r="S4142">
        <v>29.5824</v>
      </c>
      <c r="T4142">
        <v>8.5999999999999993E-2</v>
      </c>
      <c r="U4142">
        <v>7607</v>
      </c>
      <c r="V4142">
        <v>268752256</v>
      </c>
      <c r="W4142">
        <v>192590016</v>
      </c>
      <c r="Y4142">
        <v>8913856</v>
      </c>
      <c r="Z4142">
        <v>83760624</v>
      </c>
      <c r="AA4142">
        <v>155867712</v>
      </c>
      <c r="AB4142">
        <v>10355261</v>
      </c>
      <c r="AC4142">
        <v>12497675</v>
      </c>
      <c r="AD4142">
        <v>318523360</v>
      </c>
      <c r="AE4142">
        <v>179531536</v>
      </c>
      <c r="AF4142">
        <v>515329504</v>
      </c>
      <c r="AG4142">
        <v>173637536</v>
      </c>
      <c r="AH4142">
        <v>50900604</v>
      </c>
      <c r="AI4142">
        <v>21419676</v>
      </c>
      <c r="AJ4142">
        <v>72320280</v>
      </c>
      <c r="AK4142">
        <v>67849040</v>
      </c>
      <c r="AL4142">
        <v>33583252</v>
      </c>
      <c r="AM4142">
        <v>527008032</v>
      </c>
      <c r="AN4142">
        <v>214568464</v>
      </c>
      <c r="AO4142">
        <v>53509420</v>
      </c>
      <c r="AP4142">
        <v>113909432</v>
      </c>
      <c r="AQ4142">
        <v>121961616</v>
      </c>
      <c r="AR4142">
        <v>515329504</v>
      </c>
      <c r="AS4142">
        <v>527008032</v>
      </c>
      <c r="AT4142">
        <v>1433</v>
      </c>
      <c r="AU4142">
        <v>0.314</v>
      </c>
      <c r="AW4142">
        <v>0.19583100000000001</v>
      </c>
      <c r="AX4142">
        <v>0.53747199999999995</v>
      </c>
      <c r="AY4142">
        <v>5.8004399999999998E-2</v>
      </c>
      <c r="AZ4142">
        <v>35872</v>
      </c>
    </row>
    <row r="4143" spans="1:52">
      <c r="A4143">
        <v>2015</v>
      </c>
      <c r="B4143">
        <v>229027</v>
      </c>
      <c r="C4143" t="s">
        <v>395</v>
      </c>
      <c r="D4143" t="s">
        <v>372</v>
      </c>
      <c r="E4143">
        <f t="shared" si="64"/>
        <v>1</v>
      </c>
      <c r="F4143">
        <f>IF(ISNA(VLOOKUP(B4143,criteria!$U$2:$U$174,1,0)),0,1)</f>
        <v>1</v>
      </c>
      <c r="G4143">
        <v>0.77951101489876484</v>
      </c>
      <c r="H4143">
        <v>0.40635465163767048</v>
      </c>
      <c r="I4143">
        <v>15706</v>
      </c>
      <c r="J4143">
        <v>12243</v>
      </c>
      <c r="K4143">
        <v>4897</v>
      </c>
      <c r="L4143">
        <v>78</v>
      </c>
      <c r="M4143">
        <v>4975</v>
      </c>
      <c r="N4143" t="s">
        <v>396</v>
      </c>
      <c r="O4143" t="s">
        <v>275</v>
      </c>
      <c r="P4143" t="s">
        <v>50</v>
      </c>
      <c r="Q4143" t="s">
        <v>54</v>
      </c>
      <c r="R4143">
        <v>-98.621399999999994</v>
      </c>
      <c r="S4143">
        <v>29.5824</v>
      </c>
      <c r="T4143">
        <v>7.1999999999999995E-2</v>
      </c>
      <c r="U4143">
        <v>7606</v>
      </c>
      <c r="V4143">
        <v>254672832</v>
      </c>
      <c r="W4143">
        <v>185345072</v>
      </c>
      <c r="Y4143">
        <v>4023007</v>
      </c>
      <c r="Z4143">
        <v>85787936</v>
      </c>
      <c r="AA4143">
        <v>147073856</v>
      </c>
      <c r="AB4143">
        <v>3287176</v>
      </c>
      <c r="AC4143">
        <v>21572144</v>
      </c>
      <c r="AD4143">
        <v>307955424</v>
      </c>
      <c r="AE4143">
        <v>187590080</v>
      </c>
      <c r="AF4143">
        <v>518960032</v>
      </c>
      <c r="AG4143">
        <v>174195616</v>
      </c>
      <c r="AH4143">
        <v>56760600</v>
      </c>
      <c r="AI4143">
        <v>19551600</v>
      </c>
      <c r="AJ4143">
        <v>76312200</v>
      </c>
      <c r="AK4143">
        <v>69796840</v>
      </c>
      <c r="AL4143">
        <v>35085240</v>
      </c>
      <c r="AM4143">
        <v>549625600</v>
      </c>
      <c r="AN4143">
        <v>239030656</v>
      </c>
      <c r="AO4143">
        <v>64415040</v>
      </c>
      <c r="AP4143">
        <v>121961616</v>
      </c>
      <c r="AQ4143">
        <v>133899240</v>
      </c>
      <c r="AR4143">
        <v>518960032</v>
      </c>
      <c r="AS4143">
        <v>549625600</v>
      </c>
      <c r="AT4143">
        <v>1673</v>
      </c>
      <c r="AU4143">
        <v>0.34799999999999998</v>
      </c>
      <c r="AW4143">
        <v>0.16895499999999999</v>
      </c>
      <c r="AX4143">
        <v>0.542489</v>
      </c>
      <c r="AY4143">
        <v>5.1352500000000002E-2</v>
      </c>
      <c r="AZ4143">
        <v>36810</v>
      </c>
    </row>
    <row r="4144" spans="1:52">
      <c r="A4144">
        <v>2016</v>
      </c>
      <c r="B4144">
        <v>229027</v>
      </c>
      <c r="C4144" t="s">
        <v>395</v>
      </c>
      <c r="D4144" t="s">
        <v>372</v>
      </c>
      <c r="E4144">
        <f t="shared" si="64"/>
        <v>1</v>
      </c>
      <c r="F4144">
        <f>IF(ISNA(VLOOKUP(B4144,criteria!$U$2:$U$174,1,0)),0,1)</f>
        <v>1</v>
      </c>
      <c r="G4144">
        <v>0.76406451612903226</v>
      </c>
      <c r="H4144">
        <v>0.36966984716710294</v>
      </c>
      <c r="I4144">
        <v>15500</v>
      </c>
      <c r="J4144">
        <v>11843</v>
      </c>
      <c r="K4144">
        <v>4306</v>
      </c>
      <c r="L4144">
        <v>72</v>
      </c>
      <c r="M4144">
        <v>4378</v>
      </c>
      <c r="N4144" t="s">
        <v>396</v>
      </c>
      <c r="O4144" t="s">
        <v>275</v>
      </c>
      <c r="P4144" t="s">
        <v>50</v>
      </c>
      <c r="Q4144" t="s">
        <v>54</v>
      </c>
      <c r="R4144">
        <v>-98.621399999999994</v>
      </c>
      <c r="S4144">
        <v>29.5824</v>
      </c>
      <c r="T4144">
        <v>5.8000000000000003E-2</v>
      </c>
      <c r="U4144">
        <v>7506</v>
      </c>
      <c r="V4144">
        <v>270305536</v>
      </c>
      <c r="W4144">
        <v>190520272</v>
      </c>
      <c r="Y4144">
        <v>6156550</v>
      </c>
      <c r="Z4144">
        <v>92265800</v>
      </c>
      <c r="AA4144">
        <v>155373776</v>
      </c>
      <c r="AB4144">
        <v>10025936</v>
      </c>
      <c r="AC4144">
        <v>102283728</v>
      </c>
      <c r="AD4144">
        <v>324965568</v>
      </c>
      <c r="AE4144">
        <v>222695344</v>
      </c>
      <c r="AF4144">
        <v>649708608</v>
      </c>
      <c r="AG4144">
        <v>174910752</v>
      </c>
      <c r="AH4144">
        <v>66987964</v>
      </c>
      <c r="AI4144">
        <v>22968900</v>
      </c>
      <c r="AJ4144">
        <v>89956864</v>
      </c>
      <c r="AK4144">
        <v>69679800</v>
      </c>
      <c r="AL4144">
        <v>35059128</v>
      </c>
      <c r="AM4144">
        <v>615153408</v>
      </c>
      <c r="AN4144">
        <v>243122144</v>
      </c>
      <c r="AO4144">
        <v>66804640</v>
      </c>
      <c r="AP4144">
        <v>133899240</v>
      </c>
      <c r="AQ4144">
        <v>152554544</v>
      </c>
      <c r="AR4144">
        <v>649708608</v>
      </c>
      <c r="AS4144">
        <v>615153408</v>
      </c>
      <c r="AT4144">
        <v>1795</v>
      </c>
      <c r="AU4144">
        <v>0.36699999999999999</v>
      </c>
      <c r="AW4144">
        <v>0.173458</v>
      </c>
      <c r="AX4144">
        <v>0.54167399999999999</v>
      </c>
      <c r="AY4144">
        <v>5.1305799999999999E-2</v>
      </c>
      <c r="AZ4144">
        <v>36359.5</v>
      </c>
    </row>
    <row r="4145" spans="1:52">
      <c r="A4145">
        <v>2017</v>
      </c>
      <c r="B4145">
        <v>229027</v>
      </c>
      <c r="C4145" t="s">
        <v>395</v>
      </c>
      <c r="D4145" t="s">
        <v>372</v>
      </c>
      <c r="E4145">
        <f t="shared" si="64"/>
        <v>1</v>
      </c>
      <c r="F4145">
        <f>IF(ISNA(VLOOKUP(B4145,criteria!$U$2:$U$174,1,0)),0,1)</f>
        <v>1</v>
      </c>
      <c r="G4145">
        <v>0.79459087209666313</v>
      </c>
      <c r="H4145">
        <v>0.3963126378821305</v>
      </c>
      <c r="I4145">
        <v>15973</v>
      </c>
      <c r="J4145">
        <v>12692</v>
      </c>
      <c r="K4145">
        <v>4948</v>
      </c>
      <c r="L4145">
        <v>82</v>
      </c>
      <c r="M4145">
        <v>5030</v>
      </c>
      <c r="N4145" t="s">
        <v>396</v>
      </c>
      <c r="O4145" t="s">
        <v>275</v>
      </c>
      <c r="P4145" t="s">
        <v>50</v>
      </c>
      <c r="Q4145" t="s">
        <v>54</v>
      </c>
      <c r="R4145">
        <v>-98.621399999999994</v>
      </c>
      <c r="S4145">
        <v>29.5824</v>
      </c>
      <c r="T4145">
        <v>6.6000000000000003E-2</v>
      </c>
      <c r="U4145">
        <v>7396</v>
      </c>
      <c r="V4145">
        <v>296806784</v>
      </c>
      <c r="W4145">
        <v>204831296</v>
      </c>
      <c r="Y4145">
        <v>8424124</v>
      </c>
      <c r="Z4145">
        <v>102295112</v>
      </c>
      <c r="AA4145">
        <v>163681472</v>
      </c>
      <c r="AB4145">
        <v>6676378</v>
      </c>
      <c r="AC4145">
        <v>26692844</v>
      </c>
      <c r="AD4145">
        <v>343250112</v>
      </c>
      <c r="AE4145">
        <v>231367056</v>
      </c>
      <c r="AF4145">
        <v>589836352</v>
      </c>
      <c r="AG4145">
        <v>179513872</v>
      </c>
      <c r="AH4145">
        <v>66910416</v>
      </c>
      <c r="AI4145">
        <v>18588916</v>
      </c>
      <c r="AJ4145">
        <v>85499328</v>
      </c>
      <c r="AK4145">
        <v>71517624</v>
      </c>
      <c r="AL4145">
        <v>35254128</v>
      </c>
      <c r="AM4145">
        <v>572471296</v>
      </c>
      <c r="AN4145">
        <v>247957952</v>
      </c>
      <c r="AO4145">
        <v>68258912</v>
      </c>
      <c r="AP4145">
        <v>152554544</v>
      </c>
      <c r="AQ4145">
        <v>164031600</v>
      </c>
      <c r="AR4145">
        <v>589836352</v>
      </c>
      <c r="AS4145">
        <v>572471296</v>
      </c>
    </row>
    <row r="4146" spans="1:52">
      <c r="A4146">
        <v>1990</v>
      </c>
      <c r="B4146">
        <v>229115</v>
      </c>
      <c r="C4146" t="s">
        <v>434</v>
      </c>
      <c r="D4146" t="s">
        <v>372</v>
      </c>
      <c r="E4146">
        <f t="shared" si="64"/>
        <v>0</v>
      </c>
      <c r="F4146">
        <f>IF(ISNA(VLOOKUP(B4146,criteria!$U$2:$U$174,1,0)),0,1)</f>
        <v>1</v>
      </c>
      <c r="G4146" t="s">
        <v>636</v>
      </c>
      <c r="H4146" t="s">
        <v>636</v>
      </c>
      <c r="N4146">
        <v>79409</v>
      </c>
      <c r="O4146" t="s">
        <v>275</v>
      </c>
      <c r="V4146">
        <v>40001100</v>
      </c>
      <c r="Y4146">
        <v>183327</v>
      </c>
      <c r="Z4146">
        <v>16230500</v>
      </c>
      <c r="AA4146">
        <v>105770008</v>
      </c>
      <c r="AB4146">
        <v>8197042</v>
      </c>
      <c r="AC4146">
        <v>23282716</v>
      </c>
      <c r="AF4146">
        <v>255835776</v>
      </c>
      <c r="AG4146">
        <v>70258976</v>
      </c>
      <c r="AH4146">
        <v>20521580</v>
      </c>
      <c r="AI4146">
        <v>3284455</v>
      </c>
      <c r="AJ4146">
        <v>23806036</v>
      </c>
      <c r="AK4146">
        <v>19743752</v>
      </c>
      <c r="AL4146">
        <v>8981151</v>
      </c>
      <c r="AM4146">
        <v>247860864</v>
      </c>
      <c r="AN4146">
        <v>85680600</v>
      </c>
      <c r="AO4146">
        <v>24704944</v>
      </c>
    </row>
    <row r="4147" spans="1:52">
      <c r="A4147">
        <v>1991</v>
      </c>
      <c r="B4147">
        <v>229115</v>
      </c>
      <c r="C4147" t="s">
        <v>434</v>
      </c>
      <c r="D4147" t="s">
        <v>372</v>
      </c>
      <c r="E4147">
        <f t="shared" si="64"/>
        <v>0</v>
      </c>
      <c r="F4147">
        <f>IF(ISNA(VLOOKUP(B4147,criteria!$U$2:$U$174,1,0)),0,1)</f>
        <v>1</v>
      </c>
      <c r="G4147" t="s">
        <v>636</v>
      </c>
      <c r="H4147" t="s">
        <v>636</v>
      </c>
      <c r="N4147">
        <v>79409</v>
      </c>
      <c r="O4147" t="s">
        <v>275</v>
      </c>
      <c r="V4147">
        <v>44719324</v>
      </c>
      <c r="Y4147">
        <v>232951</v>
      </c>
      <c r="Z4147">
        <v>18808596</v>
      </c>
      <c r="AA4147">
        <v>112879528</v>
      </c>
      <c r="AB4147">
        <v>8745497</v>
      </c>
      <c r="AC4147">
        <v>8663037</v>
      </c>
      <c r="AF4147">
        <v>237864160</v>
      </c>
      <c r="AG4147">
        <v>73196632</v>
      </c>
      <c r="AH4147">
        <v>20563992</v>
      </c>
      <c r="AI4147">
        <v>4048182</v>
      </c>
      <c r="AJ4147">
        <v>24612174</v>
      </c>
      <c r="AK4147">
        <v>18936634</v>
      </c>
      <c r="AL4147">
        <v>10028734</v>
      </c>
      <c r="AM4147">
        <v>217802784</v>
      </c>
      <c r="AN4147">
        <v>85436104</v>
      </c>
      <c r="AO4147">
        <v>26767886</v>
      </c>
    </row>
    <row r="4148" spans="1:52">
      <c r="A4148">
        <v>1992</v>
      </c>
      <c r="B4148">
        <v>229115</v>
      </c>
      <c r="C4148" t="s">
        <v>434</v>
      </c>
      <c r="D4148" t="s">
        <v>372</v>
      </c>
      <c r="E4148">
        <f t="shared" si="64"/>
        <v>0</v>
      </c>
      <c r="F4148">
        <f>IF(ISNA(VLOOKUP(B4148,criteria!$U$2:$U$174,1,0)),0,1)</f>
        <v>1</v>
      </c>
      <c r="G4148" t="s">
        <v>636</v>
      </c>
      <c r="H4148" t="s">
        <v>636</v>
      </c>
      <c r="N4148">
        <v>79409</v>
      </c>
      <c r="O4148" t="s">
        <v>275</v>
      </c>
      <c r="V4148">
        <v>51960808</v>
      </c>
      <c r="Y4148">
        <v>413407</v>
      </c>
      <c r="Z4148">
        <v>19296544</v>
      </c>
      <c r="AA4148">
        <v>116596768</v>
      </c>
      <c r="AB4148">
        <v>10608327</v>
      </c>
      <c r="AC4148">
        <v>9017772</v>
      </c>
      <c r="AF4148">
        <v>250886272</v>
      </c>
      <c r="AG4148">
        <v>77811832</v>
      </c>
      <c r="AH4148">
        <v>20931990</v>
      </c>
      <c r="AI4148">
        <v>4220841</v>
      </c>
      <c r="AJ4148">
        <v>25152832</v>
      </c>
      <c r="AK4148">
        <v>20334246</v>
      </c>
      <c r="AL4148">
        <v>10488287</v>
      </c>
      <c r="AM4148">
        <v>232356240</v>
      </c>
      <c r="AN4148">
        <v>87950640</v>
      </c>
      <c r="AO4148">
        <v>28651280</v>
      </c>
      <c r="AV4148">
        <v>3565</v>
      </c>
    </row>
    <row r="4149" spans="1:52">
      <c r="A4149">
        <v>1993</v>
      </c>
      <c r="B4149">
        <v>229115</v>
      </c>
      <c r="C4149" t="s">
        <v>434</v>
      </c>
      <c r="D4149" t="s">
        <v>372</v>
      </c>
      <c r="E4149">
        <f t="shared" si="64"/>
        <v>0</v>
      </c>
      <c r="F4149">
        <f>IF(ISNA(VLOOKUP(B4149,criteria!$U$2:$U$174,1,0)),0,1)</f>
        <v>1</v>
      </c>
      <c r="G4149" t="s">
        <v>636</v>
      </c>
      <c r="H4149" t="s">
        <v>636</v>
      </c>
      <c r="N4149">
        <v>79409</v>
      </c>
      <c r="O4149" t="s">
        <v>275</v>
      </c>
      <c r="V4149">
        <v>55740284</v>
      </c>
      <c r="Y4149">
        <v>323327</v>
      </c>
      <c r="Z4149">
        <v>19445544</v>
      </c>
      <c r="AA4149">
        <v>121093760</v>
      </c>
      <c r="AB4149">
        <v>10568358</v>
      </c>
      <c r="AC4149">
        <v>9891399</v>
      </c>
      <c r="AF4149">
        <v>262325120</v>
      </c>
      <c r="AG4149">
        <v>81646192</v>
      </c>
      <c r="AH4149">
        <v>21917200</v>
      </c>
      <c r="AI4149">
        <v>4762930</v>
      </c>
      <c r="AJ4149">
        <v>26680130</v>
      </c>
      <c r="AK4149">
        <v>20757176</v>
      </c>
      <c r="AL4149">
        <v>10960054</v>
      </c>
      <c r="AM4149">
        <v>243668016</v>
      </c>
      <c r="AN4149">
        <v>90579664</v>
      </c>
      <c r="AO4149">
        <v>31438788</v>
      </c>
    </row>
    <row r="4150" spans="1:52">
      <c r="A4150">
        <v>1994</v>
      </c>
      <c r="B4150">
        <v>229115</v>
      </c>
      <c r="C4150" t="s">
        <v>434</v>
      </c>
      <c r="D4150" t="s">
        <v>372</v>
      </c>
      <c r="E4150">
        <f t="shared" si="64"/>
        <v>0</v>
      </c>
      <c r="F4150">
        <f>IF(ISNA(VLOOKUP(B4150,criteria!$U$2:$U$174,1,0)),0,1)</f>
        <v>1</v>
      </c>
      <c r="G4150" t="s">
        <v>636</v>
      </c>
      <c r="H4150" t="s">
        <v>636</v>
      </c>
      <c r="N4150">
        <v>794092013</v>
      </c>
      <c r="O4150" t="s">
        <v>275</v>
      </c>
      <c r="V4150">
        <v>61887192</v>
      </c>
      <c r="Y4150">
        <v>552471</v>
      </c>
      <c r="Z4150">
        <v>19491238</v>
      </c>
      <c r="AA4150">
        <v>112847576</v>
      </c>
      <c r="AB4150">
        <v>10634142</v>
      </c>
      <c r="AC4150">
        <v>11485277</v>
      </c>
      <c r="AF4150">
        <v>263821088</v>
      </c>
      <c r="AG4150">
        <v>83123648</v>
      </c>
      <c r="AH4150">
        <v>22544540</v>
      </c>
      <c r="AI4150">
        <v>4890419</v>
      </c>
      <c r="AJ4150">
        <v>27434960</v>
      </c>
      <c r="AK4150">
        <v>22078452</v>
      </c>
      <c r="AL4150">
        <v>11319487</v>
      </c>
      <c r="AM4150">
        <v>261920416</v>
      </c>
      <c r="AN4150">
        <v>93060608</v>
      </c>
      <c r="AO4150">
        <v>32054868</v>
      </c>
    </row>
    <row r="4151" spans="1:52">
      <c r="A4151">
        <v>1995</v>
      </c>
      <c r="B4151">
        <v>229115</v>
      </c>
      <c r="C4151" t="s">
        <v>434</v>
      </c>
      <c r="D4151" t="s">
        <v>372</v>
      </c>
      <c r="E4151">
        <f t="shared" si="64"/>
        <v>0</v>
      </c>
      <c r="F4151">
        <f>IF(ISNA(VLOOKUP(B4151,criteria!$U$2:$U$174,1,0)),0,1)</f>
        <v>1</v>
      </c>
      <c r="G4151" t="s">
        <v>636</v>
      </c>
      <c r="H4151" t="s">
        <v>636</v>
      </c>
      <c r="N4151">
        <v>794092013</v>
      </c>
      <c r="O4151" t="s">
        <v>275</v>
      </c>
      <c r="V4151">
        <v>71984960</v>
      </c>
      <c r="Y4151">
        <v>396919</v>
      </c>
      <c r="Z4151">
        <v>22458664</v>
      </c>
      <c r="AA4151">
        <v>126980272</v>
      </c>
      <c r="AB4151">
        <v>13854042</v>
      </c>
      <c r="AC4151">
        <v>12396132</v>
      </c>
      <c r="AF4151">
        <v>295003072</v>
      </c>
      <c r="AG4151">
        <v>86254320</v>
      </c>
      <c r="AH4151">
        <v>24656332</v>
      </c>
      <c r="AI4151">
        <v>5588824</v>
      </c>
      <c r="AJ4151">
        <v>30245156</v>
      </c>
      <c r="AK4151">
        <v>23677134</v>
      </c>
      <c r="AL4151">
        <v>11570804</v>
      </c>
      <c r="AM4151">
        <v>283191744</v>
      </c>
      <c r="AN4151">
        <v>100767752</v>
      </c>
      <c r="AO4151">
        <v>29773708</v>
      </c>
    </row>
    <row r="4152" spans="1:52">
      <c r="A4152">
        <v>1996</v>
      </c>
      <c r="B4152">
        <v>229115</v>
      </c>
      <c r="C4152" t="s">
        <v>434</v>
      </c>
      <c r="D4152" t="s">
        <v>372</v>
      </c>
      <c r="E4152">
        <f t="shared" si="64"/>
        <v>0</v>
      </c>
      <c r="F4152">
        <f>IF(ISNA(VLOOKUP(B4152,criteria!$U$2:$U$174,1,0)),0,1)</f>
        <v>1</v>
      </c>
      <c r="G4152" t="s">
        <v>636</v>
      </c>
      <c r="H4152" t="s">
        <v>636</v>
      </c>
      <c r="N4152">
        <v>794092013</v>
      </c>
      <c r="O4152" t="s">
        <v>275</v>
      </c>
      <c r="V4152">
        <v>83144992</v>
      </c>
      <c r="Y4152">
        <v>460087</v>
      </c>
      <c r="Z4152">
        <v>21364986</v>
      </c>
      <c r="AA4152">
        <v>125003328</v>
      </c>
      <c r="AB4152">
        <v>14389551</v>
      </c>
      <c r="AC4152">
        <v>14046491</v>
      </c>
      <c r="AF4152">
        <v>307586752</v>
      </c>
      <c r="AG4152">
        <v>93841856</v>
      </c>
      <c r="AH4152">
        <v>27420136</v>
      </c>
      <c r="AI4152">
        <v>4837526</v>
      </c>
      <c r="AJ4152">
        <v>32257662</v>
      </c>
      <c r="AK4152">
        <v>26174940</v>
      </c>
      <c r="AL4152">
        <v>12338630</v>
      </c>
      <c r="AM4152">
        <v>296283392</v>
      </c>
      <c r="AN4152">
        <v>109685920</v>
      </c>
      <c r="AO4152">
        <v>30912382</v>
      </c>
      <c r="AP4152">
        <v>103374168</v>
      </c>
      <c r="AQ4152">
        <v>123505320</v>
      </c>
      <c r="AT4152">
        <v>1236</v>
      </c>
      <c r="AU4152">
        <v>0.436</v>
      </c>
    </row>
    <row r="4153" spans="1:52">
      <c r="A4153">
        <v>1997</v>
      </c>
      <c r="B4153">
        <v>229115</v>
      </c>
      <c r="C4153" t="s">
        <v>434</v>
      </c>
      <c r="D4153" t="s">
        <v>372</v>
      </c>
      <c r="E4153">
        <f t="shared" si="64"/>
        <v>0</v>
      </c>
      <c r="F4153">
        <f>IF(ISNA(VLOOKUP(B4153,criteria!$U$2:$U$174,1,0)),0,1)</f>
        <v>1</v>
      </c>
      <c r="G4153" t="s">
        <v>636</v>
      </c>
      <c r="H4153" t="s">
        <v>636</v>
      </c>
      <c r="N4153">
        <v>794092013</v>
      </c>
      <c r="O4153" t="s">
        <v>275</v>
      </c>
      <c r="V4153">
        <v>88381648</v>
      </c>
      <c r="Y4153">
        <v>347337</v>
      </c>
      <c r="Z4153">
        <v>25685780</v>
      </c>
      <c r="AA4153">
        <v>137811408</v>
      </c>
      <c r="AB4153">
        <v>14917855</v>
      </c>
      <c r="AC4153">
        <v>17420044</v>
      </c>
      <c r="AF4153">
        <v>335198880</v>
      </c>
      <c r="AG4153">
        <v>101961008</v>
      </c>
      <c r="AH4153">
        <v>31165912</v>
      </c>
      <c r="AI4153">
        <v>7281275</v>
      </c>
      <c r="AJ4153">
        <v>38447188</v>
      </c>
      <c r="AK4153">
        <v>29168470</v>
      </c>
      <c r="AL4153">
        <v>13314343</v>
      </c>
      <c r="AM4153">
        <v>322356512</v>
      </c>
      <c r="AN4153">
        <v>122254472</v>
      </c>
      <c r="AO4153">
        <v>45746552</v>
      </c>
      <c r="AP4153">
        <v>123505320</v>
      </c>
      <c r="AQ4153">
        <v>131489264</v>
      </c>
      <c r="AT4153">
        <v>1376</v>
      </c>
      <c r="AU4153">
        <v>0.48699999999999999</v>
      </c>
      <c r="AW4153">
        <v>0.217947</v>
      </c>
      <c r="AX4153">
        <v>0.47775899999999999</v>
      </c>
      <c r="AY4153">
        <v>9.3427700000000002E-2</v>
      </c>
      <c r="AZ4153">
        <v>33830</v>
      </c>
    </row>
    <row r="4154" spans="1:52">
      <c r="A4154">
        <v>1998</v>
      </c>
      <c r="B4154">
        <v>229115</v>
      </c>
      <c r="C4154" t="s">
        <v>434</v>
      </c>
      <c r="D4154" t="s">
        <v>372</v>
      </c>
      <c r="E4154">
        <f t="shared" si="64"/>
        <v>0</v>
      </c>
      <c r="F4154">
        <f>IF(ISNA(VLOOKUP(B4154,criteria!$U$2:$U$174,1,0)),0,1)</f>
        <v>1</v>
      </c>
      <c r="G4154" t="s">
        <v>636</v>
      </c>
      <c r="H4154" t="s">
        <v>636</v>
      </c>
      <c r="N4154">
        <v>794092013</v>
      </c>
      <c r="O4154" t="s">
        <v>275</v>
      </c>
      <c r="V4154">
        <v>91119640</v>
      </c>
      <c r="Y4154">
        <v>1007773</v>
      </c>
      <c r="Z4154">
        <v>29313400</v>
      </c>
      <c r="AA4154">
        <v>136895840</v>
      </c>
      <c r="AB4154">
        <v>19417152</v>
      </c>
      <c r="AC4154">
        <v>14477351</v>
      </c>
      <c r="AF4154">
        <v>346207104</v>
      </c>
      <c r="AG4154">
        <v>107253840</v>
      </c>
      <c r="AH4154">
        <v>34530612</v>
      </c>
      <c r="AI4154">
        <v>6777130</v>
      </c>
      <c r="AJ4154">
        <v>41307744</v>
      </c>
      <c r="AK4154">
        <v>33089314</v>
      </c>
      <c r="AL4154">
        <v>14458746</v>
      </c>
      <c r="AM4154">
        <v>355114272</v>
      </c>
      <c r="AN4154">
        <v>131913248</v>
      </c>
      <c r="AO4154">
        <v>49127944</v>
      </c>
      <c r="AP4154">
        <v>131489264</v>
      </c>
      <c r="AQ4154">
        <v>160120960</v>
      </c>
      <c r="AT4154">
        <v>1424</v>
      </c>
      <c r="AU4154">
        <v>0.46300000000000002</v>
      </c>
      <c r="AW4154">
        <v>0.22060399999999999</v>
      </c>
      <c r="AX4154">
        <v>0.472329</v>
      </c>
      <c r="AY4154">
        <v>9.2135499999999995E-2</v>
      </c>
      <c r="AZ4154">
        <v>35440</v>
      </c>
    </row>
    <row r="4155" spans="1:52">
      <c r="A4155">
        <v>1999</v>
      </c>
      <c r="B4155">
        <v>229115</v>
      </c>
      <c r="C4155" t="s">
        <v>434</v>
      </c>
      <c r="D4155" t="s">
        <v>372</v>
      </c>
      <c r="E4155">
        <f t="shared" si="64"/>
        <v>0</v>
      </c>
      <c r="F4155">
        <f>IF(ISNA(VLOOKUP(B4155,criteria!$U$2:$U$174,1,0)),0,1)</f>
        <v>1</v>
      </c>
      <c r="G4155" t="s">
        <v>636</v>
      </c>
      <c r="H4155" t="s">
        <v>636</v>
      </c>
      <c r="N4155">
        <v>794092013</v>
      </c>
      <c r="O4155" t="s">
        <v>275</v>
      </c>
      <c r="V4155">
        <v>94617568</v>
      </c>
      <c r="Y4155">
        <v>1298185</v>
      </c>
      <c r="Z4155">
        <v>30412838</v>
      </c>
      <c r="AA4155">
        <v>154767504</v>
      </c>
      <c r="AB4155">
        <v>20395452</v>
      </c>
      <c r="AC4155">
        <v>16531364</v>
      </c>
      <c r="AF4155">
        <v>376948064</v>
      </c>
      <c r="AG4155">
        <v>115161656</v>
      </c>
      <c r="AH4155">
        <v>38862896</v>
      </c>
      <c r="AI4155">
        <v>6960356</v>
      </c>
      <c r="AJ4155">
        <v>45823252</v>
      </c>
      <c r="AK4155">
        <v>34773264</v>
      </c>
      <c r="AL4155">
        <v>16121694</v>
      </c>
      <c r="AM4155">
        <v>392938176</v>
      </c>
      <c r="AN4155">
        <v>144377600</v>
      </c>
      <c r="AO4155">
        <v>39599900</v>
      </c>
      <c r="AP4155">
        <v>160120960</v>
      </c>
      <c r="AQ4155">
        <v>168901344</v>
      </c>
      <c r="AT4155">
        <v>1567</v>
      </c>
      <c r="AU4155">
        <v>0.47699999999999998</v>
      </c>
      <c r="AW4155">
        <v>0.20729500000000001</v>
      </c>
      <c r="AX4155">
        <v>0.47613299999999997</v>
      </c>
      <c r="AY4155">
        <v>8.4509200000000007E-2</v>
      </c>
      <c r="AZ4155">
        <v>37740</v>
      </c>
    </row>
    <row r="4156" spans="1:52">
      <c r="A4156">
        <v>2000</v>
      </c>
      <c r="B4156">
        <v>229115</v>
      </c>
      <c r="C4156" t="s">
        <v>434</v>
      </c>
      <c r="D4156" t="s">
        <v>372</v>
      </c>
      <c r="E4156">
        <f t="shared" si="64"/>
        <v>0</v>
      </c>
      <c r="F4156">
        <f>IF(ISNA(VLOOKUP(B4156,criteria!$U$2:$U$174,1,0)),0,1)</f>
        <v>1</v>
      </c>
      <c r="G4156" t="s">
        <v>636</v>
      </c>
      <c r="H4156" t="s">
        <v>636</v>
      </c>
      <c r="N4156">
        <v>794092013</v>
      </c>
      <c r="O4156" t="s">
        <v>275</v>
      </c>
      <c r="V4156">
        <v>107591560</v>
      </c>
      <c r="Y4156">
        <v>701394</v>
      </c>
      <c r="Z4156">
        <v>32558452</v>
      </c>
      <c r="AA4156">
        <v>160576480</v>
      </c>
      <c r="AB4156">
        <v>20290870</v>
      </c>
      <c r="AC4156">
        <v>15659045</v>
      </c>
      <c r="AF4156">
        <v>404391552</v>
      </c>
      <c r="AG4156">
        <v>123423536</v>
      </c>
      <c r="AH4156">
        <v>37544900</v>
      </c>
      <c r="AI4156">
        <v>7704305</v>
      </c>
      <c r="AJ4156">
        <v>45249204</v>
      </c>
      <c r="AK4156">
        <v>39846512</v>
      </c>
      <c r="AL4156">
        <v>17504588</v>
      </c>
      <c r="AM4156">
        <v>413913504</v>
      </c>
      <c r="AN4156">
        <v>152886400</v>
      </c>
      <c r="AO4156">
        <v>41282316</v>
      </c>
      <c r="AP4156">
        <v>168901344</v>
      </c>
      <c r="AQ4156">
        <v>206736016</v>
      </c>
      <c r="AT4156">
        <v>1755</v>
      </c>
      <c r="AU4156">
        <v>0.50700000000000001</v>
      </c>
      <c r="AW4156">
        <v>0.182504</v>
      </c>
      <c r="AX4156">
        <v>0.48141400000000001</v>
      </c>
      <c r="AY4156">
        <v>7.7697000000000002E-2</v>
      </c>
      <c r="AZ4156">
        <v>41758</v>
      </c>
    </row>
    <row r="4157" spans="1:52">
      <c r="A4157">
        <v>2001</v>
      </c>
      <c r="B4157">
        <v>229115</v>
      </c>
      <c r="C4157" t="s">
        <v>434</v>
      </c>
      <c r="D4157" t="s">
        <v>372</v>
      </c>
      <c r="E4157">
        <f t="shared" si="64"/>
        <v>1</v>
      </c>
      <c r="F4157">
        <f>IF(ISNA(VLOOKUP(B4157,criteria!$U$2:$U$174,1,0)),0,1)</f>
        <v>1</v>
      </c>
      <c r="G4157">
        <v>0.73592604930046635</v>
      </c>
      <c r="H4157">
        <v>0.47482177209460225</v>
      </c>
      <c r="I4157">
        <v>12008</v>
      </c>
      <c r="J4157">
        <v>8837</v>
      </c>
      <c r="K4157">
        <v>4033</v>
      </c>
      <c r="L4157">
        <v>163</v>
      </c>
      <c r="M4157">
        <v>4196</v>
      </c>
      <c r="N4157">
        <v>794095005</v>
      </c>
      <c r="O4157" t="s">
        <v>275</v>
      </c>
      <c r="V4157">
        <v>108318496</v>
      </c>
      <c r="W4157">
        <v>103456720</v>
      </c>
      <c r="Y4157">
        <v>9420715</v>
      </c>
      <c r="Z4157">
        <v>38142708</v>
      </c>
      <c r="AA4157">
        <v>158955024</v>
      </c>
      <c r="AB4157">
        <v>18823184</v>
      </c>
      <c r="AC4157">
        <v>62172612</v>
      </c>
      <c r="AD4157">
        <v>261613536</v>
      </c>
      <c r="AE4157">
        <v>173902304</v>
      </c>
      <c r="AF4157">
        <v>477353760</v>
      </c>
      <c r="AG4157">
        <v>158001408</v>
      </c>
      <c r="AH4157">
        <v>48447796</v>
      </c>
      <c r="AI4157">
        <v>14252105</v>
      </c>
      <c r="AJ4157">
        <v>62699900</v>
      </c>
      <c r="AK4157">
        <v>45460208</v>
      </c>
      <c r="AL4157">
        <v>22096148</v>
      </c>
      <c r="AM4157">
        <v>449581824</v>
      </c>
      <c r="AN4157">
        <v>157362288</v>
      </c>
      <c r="AO4157">
        <v>47078488</v>
      </c>
      <c r="AR4157">
        <v>477353760</v>
      </c>
      <c r="AS4157">
        <v>449581824</v>
      </c>
      <c r="AT4157">
        <v>1879</v>
      </c>
      <c r="AU4157">
        <v>0.51700000000000002</v>
      </c>
      <c r="AW4157">
        <v>0.16150600000000001</v>
      </c>
      <c r="AX4157">
        <v>0.478607</v>
      </c>
      <c r="AY4157">
        <v>6.9253499999999996E-2</v>
      </c>
      <c r="AZ4157">
        <v>46663</v>
      </c>
    </row>
    <row r="4158" spans="1:52">
      <c r="A4158">
        <v>2002</v>
      </c>
      <c r="B4158">
        <v>229115</v>
      </c>
      <c r="C4158" t="s">
        <v>434</v>
      </c>
      <c r="D4158" t="s">
        <v>372</v>
      </c>
      <c r="E4158">
        <f t="shared" si="64"/>
        <v>1</v>
      </c>
      <c r="F4158">
        <f>IF(ISNA(VLOOKUP(B4158,criteria!$U$2:$U$174,1,0)),0,1)</f>
        <v>1</v>
      </c>
      <c r="G4158">
        <v>0.68994733226471261</v>
      </c>
      <c r="H4158">
        <v>0.50127226463104324</v>
      </c>
      <c r="I4158">
        <v>13101</v>
      </c>
      <c r="J4158">
        <v>9039</v>
      </c>
      <c r="K4158">
        <v>4283</v>
      </c>
      <c r="L4158">
        <v>248</v>
      </c>
      <c r="M4158">
        <v>4531</v>
      </c>
      <c r="N4158" t="s">
        <v>398</v>
      </c>
      <c r="O4158" t="s">
        <v>275</v>
      </c>
      <c r="V4158">
        <v>130195152</v>
      </c>
      <c r="W4158">
        <v>119441456</v>
      </c>
      <c r="Y4158">
        <v>11472072</v>
      </c>
      <c r="Z4158">
        <v>43748636</v>
      </c>
      <c r="AA4158">
        <v>155129952</v>
      </c>
      <c r="AB4158">
        <v>37204848</v>
      </c>
      <c r="AC4158">
        <v>50135240</v>
      </c>
      <c r="AD4158">
        <v>257499504</v>
      </c>
      <c r="AE4158">
        <v>217465328</v>
      </c>
      <c r="AF4158">
        <v>502336384</v>
      </c>
      <c r="AG4158">
        <v>163197680</v>
      </c>
      <c r="AH4158">
        <v>53935692</v>
      </c>
      <c r="AI4158">
        <v>10049029</v>
      </c>
      <c r="AJ4158">
        <v>63984720</v>
      </c>
      <c r="AK4158">
        <v>51189168</v>
      </c>
      <c r="AL4158">
        <v>24742610</v>
      </c>
      <c r="AM4158">
        <v>445647744</v>
      </c>
      <c r="AN4158">
        <v>178792960</v>
      </c>
      <c r="AO4158">
        <v>51151036</v>
      </c>
      <c r="AP4158">
        <v>173296128</v>
      </c>
      <c r="AQ4158">
        <v>206100224</v>
      </c>
      <c r="AR4158">
        <v>502336384</v>
      </c>
      <c r="AS4158">
        <v>445647744</v>
      </c>
      <c r="AT4158">
        <v>1730</v>
      </c>
      <c r="AU4158">
        <v>0.53700000000000003</v>
      </c>
      <c r="AW4158">
        <v>0.151616</v>
      </c>
      <c r="AX4158">
        <v>0.46642</v>
      </c>
      <c r="AY4158">
        <v>6.1553099999999999E-2</v>
      </c>
      <c r="AZ4158">
        <v>49740</v>
      </c>
    </row>
    <row r="4159" spans="1:52">
      <c r="A4159">
        <v>2003</v>
      </c>
      <c r="B4159">
        <v>229115</v>
      </c>
      <c r="C4159" t="s">
        <v>434</v>
      </c>
      <c r="D4159" t="s">
        <v>372</v>
      </c>
      <c r="E4159">
        <f t="shared" si="64"/>
        <v>1</v>
      </c>
      <c r="F4159">
        <f>IF(ISNA(VLOOKUP(B4159,criteria!$U$2:$U$174,1,0)),0,1)</f>
        <v>1</v>
      </c>
      <c r="G4159">
        <v>0.67299163940385309</v>
      </c>
      <c r="H4159">
        <v>0.48017716322782761</v>
      </c>
      <c r="I4159">
        <v>13755</v>
      </c>
      <c r="J4159">
        <v>9257</v>
      </c>
      <c r="K4159">
        <v>4326</v>
      </c>
      <c r="L4159">
        <v>119</v>
      </c>
      <c r="M4159">
        <v>4445</v>
      </c>
      <c r="N4159" t="s">
        <v>398</v>
      </c>
      <c r="O4159" t="s">
        <v>275</v>
      </c>
      <c r="V4159">
        <v>160785568</v>
      </c>
      <c r="W4159">
        <v>152194896</v>
      </c>
      <c r="Y4159">
        <v>9926037</v>
      </c>
      <c r="Z4159">
        <v>41406292</v>
      </c>
      <c r="AA4159">
        <v>155858736</v>
      </c>
      <c r="AB4159">
        <v>13147583</v>
      </c>
      <c r="AC4159">
        <v>21855116</v>
      </c>
      <c r="AD4159">
        <v>289135168</v>
      </c>
      <c r="AE4159">
        <v>183307184</v>
      </c>
      <c r="AF4159">
        <v>493710880</v>
      </c>
      <c r="AG4159">
        <v>169807008</v>
      </c>
      <c r="AH4159">
        <v>44607304</v>
      </c>
      <c r="AI4159">
        <v>10137343</v>
      </c>
      <c r="AJ4159">
        <v>54744648</v>
      </c>
      <c r="AK4159">
        <v>48483752</v>
      </c>
      <c r="AL4159">
        <v>26086420</v>
      </c>
      <c r="AM4159">
        <v>450873152</v>
      </c>
      <c r="AN4159">
        <v>185022144</v>
      </c>
      <c r="AO4159">
        <v>47972044</v>
      </c>
      <c r="AP4159">
        <v>206100224</v>
      </c>
      <c r="AQ4159">
        <v>114144280</v>
      </c>
      <c r="AR4159">
        <v>493710880</v>
      </c>
      <c r="AS4159">
        <v>450873152</v>
      </c>
      <c r="AT4159">
        <v>1713</v>
      </c>
      <c r="AU4159">
        <v>0.54400000000000004</v>
      </c>
      <c r="AW4159">
        <v>0.148144</v>
      </c>
      <c r="AX4159">
        <v>0.46720600000000001</v>
      </c>
      <c r="AY4159">
        <v>5.7162400000000002E-2</v>
      </c>
      <c r="AZ4159">
        <v>51533.5</v>
      </c>
    </row>
    <row r="4160" spans="1:52">
      <c r="A4160">
        <v>2004</v>
      </c>
      <c r="B4160">
        <v>229115</v>
      </c>
      <c r="C4160" t="s">
        <v>434</v>
      </c>
      <c r="D4160" t="s">
        <v>372</v>
      </c>
      <c r="E4160">
        <f t="shared" si="64"/>
        <v>1</v>
      </c>
      <c r="F4160">
        <f>IF(ISNA(VLOOKUP(B4160,criteria!$U$2:$U$174,1,0)),0,1)</f>
        <v>1</v>
      </c>
      <c r="G4160">
        <v>0.67094498236133004</v>
      </c>
      <c r="H4160">
        <v>0.44188387962859382</v>
      </c>
      <c r="I4160">
        <v>13323</v>
      </c>
      <c r="J4160">
        <v>8939</v>
      </c>
      <c r="K4160">
        <v>3779</v>
      </c>
      <c r="L4160">
        <v>171</v>
      </c>
      <c r="M4160">
        <v>3950</v>
      </c>
      <c r="N4160" t="s">
        <v>398</v>
      </c>
      <c r="O4160" t="s">
        <v>275</v>
      </c>
      <c r="P4160" t="s">
        <v>50</v>
      </c>
      <c r="V4160">
        <v>189384432</v>
      </c>
      <c r="W4160">
        <v>173360160</v>
      </c>
      <c r="Y4160">
        <v>10708653</v>
      </c>
      <c r="Z4160">
        <v>42231392</v>
      </c>
      <c r="AA4160">
        <v>155850768</v>
      </c>
      <c r="AB4160">
        <v>1752451</v>
      </c>
      <c r="AC4160">
        <v>46416460</v>
      </c>
      <c r="AD4160">
        <v>314319328</v>
      </c>
      <c r="AE4160">
        <v>187829968</v>
      </c>
      <c r="AF4160">
        <v>531575360</v>
      </c>
      <c r="AG4160">
        <v>180438384</v>
      </c>
      <c r="AH4160">
        <v>48643480</v>
      </c>
      <c r="AI4160">
        <v>10409338</v>
      </c>
      <c r="AJ4160">
        <v>59052816</v>
      </c>
      <c r="AK4160">
        <v>51547228</v>
      </c>
      <c r="AL4160">
        <v>29533480</v>
      </c>
      <c r="AM4160">
        <v>474989312</v>
      </c>
      <c r="AN4160">
        <v>198779856</v>
      </c>
      <c r="AO4160">
        <v>46311032</v>
      </c>
      <c r="AP4160">
        <v>240100480</v>
      </c>
      <c r="AQ4160">
        <v>288175072</v>
      </c>
      <c r="AR4160">
        <v>531575360</v>
      </c>
      <c r="AS4160">
        <v>474989312</v>
      </c>
      <c r="AT4160">
        <v>1865</v>
      </c>
      <c r="AU4160">
        <v>0.54800000000000004</v>
      </c>
      <c r="AW4160">
        <v>0.14685999999999999</v>
      </c>
      <c r="AX4160">
        <v>0.47221600000000002</v>
      </c>
      <c r="AY4160">
        <v>5.3350500000000002E-2</v>
      </c>
      <c r="AZ4160">
        <v>53067</v>
      </c>
    </row>
    <row r="4161" spans="1:52">
      <c r="A4161">
        <v>2005</v>
      </c>
      <c r="B4161">
        <v>229115</v>
      </c>
      <c r="C4161" t="s">
        <v>397</v>
      </c>
      <c r="D4161" t="s">
        <v>372</v>
      </c>
      <c r="E4161">
        <f t="shared" si="64"/>
        <v>1</v>
      </c>
      <c r="F4161">
        <f>IF(ISNA(VLOOKUP(B4161,criteria!$U$2:$U$174,1,0)),0,1)</f>
        <v>1</v>
      </c>
      <c r="G4161">
        <v>0.70944925693395855</v>
      </c>
      <c r="H4161">
        <v>0.42332250476083788</v>
      </c>
      <c r="I4161">
        <v>12583</v>
      </c>
      <c r="J4161">
        <v>8927</v>
      </c>
      <c r="K4161">
        <v>3743</v>
      </c>
      <c r="L4161">
        <v>36</v>
      </c>
      <c r="M4161">
        <v>3779</v>
      </c>
      <c r="N4161" t="s">
        <v>398</v>
      </c>
      <c r="O4161" t="s">
        <v>275</v>
      </c>
      <c r="P4161" t="s">
        <v>50</v>
      </c>
      <c r="Q4161" t="s">
        <v>54</v>
      </c>
      <c r="V4161">
        <v>195486112</v>
      </c>
      <c r="W4161">
        <v>176775104</v>
      </c>
      <c r="Y4161">
        <v>10506124</v>
      </c>
      <c r="Z4161">
        <v>47649244</v>
      </c>
      <c r="AA4161">
        <v>173220784</v>
      </c>
      <c r="AB4161">
        <v>2495568</v>
      </c>
      <c r="AC4161">
        <v>28688372</v>
      </c>
      <c r="AD4161">
        <v>329395616</v>
      </c>
      <c r="AE4161">
        <v>198498256</v>
      </c>
      <c r="AF4161">
        <v>551121216</v>
      </c>
      <c r="AG4161">
        <v>194004736</v>
      </c>
      <c r="AH4161">
        <v>51643960</v>
      </c>
      <c r="AI4161">
        <v>10212524</v>
      </c>
      <c r="AJ4161">
        <v>61856484</v>
      </c>
      <c r="AK4161">
        <v>51749272</v>
      </c>
      <c r="AL4161">
        <v>31041282</v>
      </c>
      <c r="AM4161">
        <v>520995840</v>
      </c>
      <c r="AN4161">
        <v>218751024</v>
      </c>
      <c r="AO4161">
        <v>51024236</v>
      </c>
      <c r="AP4161">
        <v>288175072</v>
      </c>
      <c r="AQ4161">
        <v>327470464</v>
      </c>
      <c r="AR4161">
        <v>551121216</v>
      </c>
      <c r="AS4161">
        <v>520995840</v>
      </c>
      <c r="AT4161">
        <v>2227</v>
      </c>
      <c r="AU4161">
        <v>0.55700000000000005</v>
      </c>
      <c r="AW4161">
        <v>0.14743700000000001</v>
      </c>
      <c r="AX4161">
        <v>0.47388000000000002</v>
      </c>
      <c r="AY4161">
        <v>5.29834E-2</v>
      </c>
      <c r="AZ4161">
        <v>54603.5</v>
      </c>
    </row>
    <row r="4162" spans="1:52">
      <c r="A4162">
        <v>2006</v>
      </c>
      <c r="B4162">
        <v>229115</v>
      </c>
      <c r="C4162" t="s">
        <v>397</v>
      </c>
      <c r="D4162" t="s">
        <v>372</v>
      </c>
      <c r="E4162">
        <f t="shared" ref="E4162:E4225" si="65">IF(M4162&gt;999,1,0)</f>
        <v>1</v>
      </c>
      <c r="F4162">
        <f>IF(ISNA(VLOOKUP(B4162,criteria!$U$2:$U$174,1,0)),0,1)</f>
        <v>1</v>
      </c>
      <c r="G4162">
        <v>0.7017886885364617</v>
      </c>
      <c r="H4162">
        <v>0.40429264265813641</v>
      </c>
      <c r="I4162">
        <v>13809</v>
      </c>
      <c r="J4162">
        <v>9691</v>
      </c>
      <c r="K4162">
        <v>3862</v>
      </c>
      <c r="L4162">
        <v>56</v>
      </c>
      <c r="M4162">
        <v>3918</v>
      </c>
      <c r="N4162" t="s">
        <v>398</v>
      </c>
      <c r="O4162" t="s">
        <v>275</v>
      </c>
      <c r="P4162" t="s">
        <v>50</v>
      </c>
      <c r="Q4162" t="s">
        <v>54</v>
      </c>
      <c r="V4162">
        <v>203633728</v>
      </c>
      <c r="W4162">
        <v>183434848</v>
      </c>
      <c r="Y4162">
        <v>9508297</v>
      </c>
      <c r="Z4162">
        <v>45854720</v>
      </c>
      <c r="AA4162">
        <v>171848032</v>
      </c>
      <c r="AB4162">
        <v>24938084</v>
      </c>
      <c r="AC4162">
        <v>48280688</v>
      </c>
      <c r="AD4162">
        <v>331798656</v>
      </c>
      <c r="AE4162">
        <v>238162448</v>
      </c>
      <c r="AF4162">
        <v>589396928</v>
      </c>
      <c r="AG4162">
        <v>201470192</v>
      </c>
      <c r="AH4162">
        <v>53179832</v>
      </c>
      <c r="AI4162">
        <v>11210361</v>
      </c>
      <c r="AJ4162">
        <v>64390192</v>
      </c>
      <c r="AK4162">
        <v>60531664</v>
      </c>
      <c r="AL4162">
        <v>33776284</v>
      </c>
      <c r="AM4162">
        <v>536049024</v>
      </c>
      <c r="AN4162">
        <v>227055440</v>
      </c>
      <c r="AO4162">
        <v>54513032</v>
      </c>
      <c r="AP4162">
        <v>327470464</v>
      </c>
      <c r="AQ4162">
        <v>394769216</v>
      </c>
      <c r="AR4162">
        <v>589396928</v>
      </c>
      <c r="AS4162">
        <v>536049024</v>
      </c>
      <c r="AT4162">
        <v>2290</v>
      </c>
      <c r="AU4162">
        <v>0.56200000000000006</v>
      </c>
      <c r="AW4162">
        <v>0.15548300000000001</v>
      </c>
      <c r="AX4162">
        <v>0.46826699999999999</v>
      </c>
      <c r="AY4162">
        <v>5.6067499999999999E-2</v>
      </c>
      <c r="AZ4162">
        <v>55311</v>
      </c>
    </row>
    <row r="4163" spans="1:52">
      <c r="A4163">
        <v>2007</v>
      </c>
      <c r="B4163">
        <v>229115</v>
      </c>
      <c r="C4163" t="s">
        <v>397</v>
      </c>
      <c r="D4163" t="s">
        <v>372</v>
      </c>
      <c r="E4163">
        <f t="shared" si="65"/>
        <v>1</v>
      </c>
      <c r="F4163">
        <f>IF(ISNA(VLOOKUP(B4163,criteria!$U$2:$U$174,1,0)),0,1)</f>
        <v>1</v>
      </c>
      <c r="G4163">
        <v>0.89950673020650451</v>
      </c>
      <c r="H4163">
        <v>0.41788270285342505</v>
      </c>
      <c r="I4163">
        <v>11961</v>
      </c>
      <c r="J4163">
        <v>10759</v>
      </c>
      <c r="K4163">
        <v>4439</v>
      </c>
      <c r="L4163">
        <v>57</v>
      </c>
      <c r="M4163">
        <v>4496</v>
      </c>
      <c r="N4163" t="s">
        <v>398</v>
      </c>
      <c r="O4163" t="s">
        <v>275</v>
      </c>
      <c r="P4163" t="s">
        <v>50</v>
      </c>
      <c r="Q4163" t="s">
        <v>54</v>
      </c>
      <c r="V4163">
        <v>213737136</v>
      </c>
      <c r="W4163">
        <v>189267568</v>
      </c>
      <c r="Y4163">
        <v>10167124</v>
      </c>
      <c r="Z4163">
        <v>45258588</v>
      </c>
      <c r="AA4163">
        <v>198410128</v>
      </c>
      <c r="AB4163">
        <v>7780201</v>
      </c>
      <c r="AC4163">
        <v>35759032</v>
      </c>
      <c r="AD4163">
        <v>343973792</v>
      </c>
      <c r="AE4163">
        <v>229680384</v>
      </c>
      <c r="AF4163">
        <v>603775552</v>
      </c>
      <c r="AG4163">
        <v>206857984</v>
      </c>
      <c r="AH4163">
        <v>50460200</v>
      </c>
      <c r="AI4163">
        <v>11475267</v>
      </c>
      <c r="AJ4163">
        <v>61935468</v>
      </c>
      <c r="AK4163">
        <v>62340912</v>
      </c>
      <c r="AL4163">
        <v>36721764</v>
      </c>
      <c r="AM4163">
        <v>574924352</v>
      </c>
      <c r="AN4163">
        <v>242097296</v>
      </c>
      <c r="AO4163">
        <v>57409024</v>
      </c>
      <c r="AP4163">
        <v>414841824</v>
      </c>
      <c r="AQ4163">
        <v>415054368</v>
      </c>
      <c r="AR4163">
        <v>603775552</v>
      </c>
      <c r="AS4163">
        <v>574924352</v>
      </c>
      <c r="AT4163">
        <v>2462</v>
      </c>
      <c r="AU4163">
        <v>0.57499999999999996</v>
      </c>
      <c r="AW4163">
        <v>0.17351900000000001</v>
      </c>
      <c r="AX4163">
        <v>0.45912900000000001</v>
      </c>
      <c r="AY4163">
        <v>5.6901599999999997E-2</v>
      </c>
      <c r="AZ4163">
        <v>53848</v>
      </c>
    </row>
    <row r="4164" spans="1:52">
      <c r="A4164">
        <v>2008</v>
      </c>
      <c r="B4164">
        <v>229115</v>
      </c>
      <c r="C4164" t="s">
        <v>397</v>
      </c>
      <c r="D4164" t="s">
        <v>372</v>
      </c>
      <c r="E4164">
        <f t="shared" si="65"/>
        <v>1</v>
      </c>
      <c r="F4164">
        <f>IF(ISNA(VLOOKUP(B4164,criteria!$U$2:$U$174,1,0)),0,1)</f>
        <v>1</v>
      </c>
      <c r="G4164">
        <v>0.72124140494331912</v>
      </c>
      <c r="H4164">
        <v>0.37662114575281286</v>
      </c>
      <c r="I4164">
        <v>16143</v>
      </c>
      <c r="J4164">
        <v>11643</v>
      </c>
      <c r="K4164">
        <v>4338</v>
      </c>
      <c r="L4164">
        <v>47</v>
      </c>
      <c r="M4164">
        <v>4385</v>
      </c>
      <c r="N4164" t="s">
        <v>398</v>
      </c>
      <c r="O4164" t="s">
        <v>275</v>
      </c>
      <c r="P4164" t="s">
        <v>50</v>
      </c>
      <c r="Q4164" t="s">
        <v>54</v>
      </c>
      <c r="V4164">
        <v>219439344</v>
      </c>
      <c r="W4164">
        <v>192692128</v>
      </c>
      <c r="Y4164">
        <v>7857175</v>
      </c>
      <c r="Z4164">
        <v>53967312</v>
      </c>
      <c r="AA4164">
        <v>191794576</v>
      </c>
      <c r="AB4164">
        <v>20557684</v>
      </c>
      <c r="AC4164">
        <v>18082568</v>
      </c>
      <c r="AD4164">
        <v>349195360</v>
      </c>
      <c r="AE4164">
        <v>224695936</v>
      </c>
      <c r="AF4164">
        <v>612159936</v>
      </c>
      <c r="AG4164">
        <v>209846272</v>
      </c>
      <c r="AH4164">
        <v>84273616</v>
      </c>
      <c r="AI4164">
        <v>14524943</v>
      </c>
      <c r="AJ4164">
        <v>98798560</v>
      </c>
      <c r="AK4164">
        <v>58788280</v>
      </c>
      <c r="AL4164">
        <v>36790352</v>
      </c>
      <c r="AM4164">
        <v>619281344</v>
      </c>
      <c r="AN4164">
        <v>260916800</v>
      </c>
      <c r="AO4164">
        <v>61198112</v>
      </c>
      <c r="AP4164">
        <v>415054368</v>
      </c>
      <c r="AQ4164">
        <v>388508352</v>
      </c>
      <c r="AR4164">
        <v>612159936</v>
      </c>
      <c r="AS4164">
        <v>619281344</v>
      </c>
      <c r="AT4164">
        <v>2597</v>
      </c>
      <c r="AU4164">
        <v>0.60199999999999998</v>
      </c>
      <c r="AW4164">
        <v>0.17671300000000001</v>
      </c>
      <c r="AX4164">
        <v>0.46573799999999999</v>
      </c>
      <c r="AY4164">
        <v>5.7604500000000003E-2</v>
      </c>
      <c r="AZ4164">
        <v>53544</v>
      </c>
    </row>
    <row r="4165" spans="1:52">
      <c r="A4165">
        <v>2009</v>
      </c>
      <c r="B4165">
        <v>229115</v>
      </c>
      <c r="C4165" t="s">
        <v>397</v>
      </c>
      <c r="D4165" t="s">
        <v>372</v>
      </c>
      <c r="E4165">
        <f t="shared" si="65"/>
        <v>1</v>
      </c>
      <c r="F4165">
        <f>IF(ISNA(VLOOKUP(B4165,criteria!$U$2:$U$174,1,0)),0,1)</f>
        <v>1</v>
      </c>
      <c r="G4165">
        <v>0.67838801280889371</v>
      </c>
      <c r="H4165">
        <v>0.40835411471321698</v>
      </c>
      <c r="I4165">
        <v>16551</v>
      </c>
      <c r="J4165">
        <v>11228</v>
      </c>
      <c r="K4165">
        <v>4513</v>
      </c>
      <c r="L4165">
        <v>72</v>
      </c>
      <c r="M4165">
        <v>4585</v>
      </c>
      <c r="N4165" t="s">
        <v>398</v>
      </c>
      <c r="O4165" t="s">
        <v>275</v>
      </c>
      <c r="P4165" t="s">
        <v>50</v>
      </c>
      <c r="Q4165" t="s">
        <v>54</v>
      </c>
      <c r="R4165">
        <v>-101.871</v>
      </c>
      <c r="S4165">
        <v>33.584400000000002</v>
      </c>
      <c r="V4165">
        <v>253291040</v>
      </c>
      <c r="W4165">
        <v>216185680</v>
      </c>
      <c r="Y4165">
        <v>6615505</v>
      </c>
      <c r="Z4165">
        <v>72308064</v>
      </c>
      <c r="AA4165">
        <v>195349408</v>
      </c>
      <c r="AB4165">
        <v>9098657</v>
      </c>
      <c r="AC4165">
        <v>53931624</v>
      </c>
      <c r="AD4165">
        <v>394365504</v>
      </c>
      <c r="AE4165">
        <v>230436704</v>
      </c>
      <c r="AF4165">
        <v>752674752</v>
      </c>
      <c r="AG4165">
        <v>191147376</v>
      </c>
      <c r="AH4165">
        <v>124902336</v>
      </c>
      <c r="AI4165">
        <v>16382643</v>
      </c>
      <c r="AJ4165">
        <v>141284976</v>
      </c>
      <c r="AK4165">
        <v>58786336</v>
      </c>
      <c r="AL4165">
        <v>39767568</v>
      </c>
      <c r="AM4165">
        <v>641957632</v>
      </c>
      <c r="AN4165">
        <v>277436608</v>
      </c>
      <c r="AO4165">
        <v>65201896</v>
      </c>
      <c r="AP4165">
        <v>388508352</v>
      </c>
      <c r="AQ4165">
        <v>434150720</v>
      </c>
      <c r="AR4165">
        <v>752674752</v>
      </c>
      <c r="AS4165">
        <v>641957632</v>
      </c>
      <c r="AT4165">
        <v>2398</v>
      </c>
      <c r="AU4165">
        <v>0.626</v>
      </c>
      <c r="AW4165">
        <v>0.18010599999999999</v>
      </c>
      <c r="AX4165">
        <v>0.47231099999999998</v>
      </c>
      <c r="AY4165">
        <v>6.3450999999999994E-2</v>
      </c>
      <c r="AZ4165">
        <v>52695</v>
      </c>
    </row>
    <row r="4166" spans="1:52">
      <c r="A4166">
        <v>2010</v>
      </c>
      <c r="B4166">
        <v>229115</v>
      </c>
      <c r="C4166" t="s">
        <v>397</v>
      </c>
      <c r="D4166" t="s">
        <v>372</v>
      </c>
      <c r="E4166">
        <f t="shared" si="65"/>
        <v>1</v>
      </c>
      <c r="F4166">
        <f>IF(ISNA(VLOOKUP(B4166,criteria!$U$2:$U$174,1,0)),0,1)</f>
        <v>1</v>
      </c>
      <c r="G4166">
        <v>0.71686341672273535</v>
      </c>
      <c r="H4166">
        <v>0.41450511945392493</v>
      </c>
      <c r="I4166">
        <v>16349</v>
      </c>
      <c r="J4166">
        <v>11720</v>
      </c>
      <c r="K4166">
        <v>4759</v>
      </c>
      <c r="L4166">
        <v>99</v>
      </c>
      <c r="M4166">
        <v>4858</v>
      </c>
      <c r="N4166" t="s">
        <v>398</v>
      </c>
      <c r="O4166" t="s">
        <v>275</v>
      </c>
      <c r="P4166" t="s">
        <v>50</v>
      </c>
      <c r="Q4166" t="s">
        <v>54</v>
      </c>
      <c r="R4166">
        <v>-101.871</v>
      </c>
      <c r="S4166">
        <v>33.584400000000002</v>
      </c>
      <c r="V4166">
        <v>287626656</v>
      </c>
      <c r="W4166">
        <v>240730176</v>
      </c>
      <c r="Y4166">
        <v>10715106</v>
      </c>
      <c r="Z4166">
        <v>73772976</v>
      </c>
      <c r="AA4166">
        <v>201854432</v>
      </c>
      <c r="AB4166">
        <v>10732568</v>
      </c>
      <c r="AC4166">
        <v>48571348</v>
      </c>
      <c r="AD4166">
        <v>428810688</v>
      </c>
      <c r="AE4166">
        <v>233909248</v>
      </c>
      <c r="AF4166">
        <v>780256256</v>
      </c>
      <c r="AG4166">
        <v>190241520</v>
      </c>
      <c r="AH4166">
        <v>136842080</v>
      </c>
      <c r="AI4166">
        <v>13541198</v>
      </c>
      <c r="AJ4166">
        <v>150383280</v>
      </c>
      <c r="AK4166">
        <v>73412416</v>
      </c>
      <c r="AL4166">
        <v>38369908</v>
      </c>
      <c r="AM4166">
        <v>650051072</v>
      </c>
      <c r="AN4166">
        <v>282737088</v>
      </c>
      <c r="AO4166">
        <v>66899920</v>
      </c>
      <c r="AP4166">
        <v>434150720</v>
      </c>
      <c r="AQ4166">
        <v>474854752</v>
      </c>
      <c r="AR4166">
        <v>780256256</v>
      </c>
      <c r="AS4166">
        <v>650051072</v>
      </c>
      <c r="AT4166">
        <v>2299</v>
      </c>
      <c r="AU4166">
        <v>0.61399999999999999</v>
      </c>
      <c r="AW4166">
        <v>0.181593</v>
      </c>
      <c r="AX4166">
        <v>0.47305700000000001</v>
      </c>
      <c r="AY4166">
        <v>6.3423900000000005E-2</v>
      </c>
      <c r="AZ4166">
        <v>49936</v>
      </c>
    </row>
    <row r="4167" spans="1:52">
      <c r="A4167">
        <v>2011</v>
      </c>
      <c r="B4167">
        <v>229115</v>
      </c>
      <c r="C4167" t="s">
        <v>397</v>
      </c>
      <c r="D4167" t="s">
        <v>372</v>
      </c>
      <c r="E4167">
        <f t="shared" si="65"/>
        <v>1</v>
      </c>
      <c r="F4167">
        <f>IF(ISNA(VLOOKUP(B4167,criteria!$U$2:$U$174,1,0)),0,1)</f>
        <v>1</v>
      </c>
      <c r="G4167">
        <v>0.66281518583869314</v>
      </c>
      <c r="H4167">
        <v>0.38334048948046373</v>
      </c>
      <c r="I4167">
        <v>17569</v>
      </c>
      <c r="J4167">
        <v>11645</v>
      </c>
      <c r="K4167">
        <v>4413</v>
      </c>
      <c r="L4167">
        <v>51</v>
      </c>
      <c r="M4167">
        <v>4464</v>
      </c>
      <c r="N4167" t="s">
        <v>398</v>
      </c>
      <c r="O4167" t="s">
        <v>275</v>
      </c>
      <c r="P4167" t="s">
        <v>50</v>
      </c>
      <c r="Q4167" t="s">
        <v>54</v>
      </c>
      <c r="R4167">
        <v>-101.877</v>
      </c>
      <c r="S4167">
        <v>33.580300000000001</v>
      </c>
      <c r="T4167">
        <v>7.4999999999999997E-2</v>
      </c>
      <c r="U4167">
        <v>4887</v>
      </c>
      <c r="V4167">
        <v>310632096</v>
      </c>
      <c r="W4167">
        <v>251768832</v>
      </c>
      <c r="Y4167">
        <v>9779437</v>
      </c>
      <c r="Z4167">
        <v>69625264</v>
      </c>
      <c r="AA4167">
        <v>186087232</v>
      </c>
      <c r="AB4167">
        <v>39018048</v>
      </c>
      <c r="AC4167">
        <v>49270884</v>
      </c>
      <c r="AD4167">
        <v>438269664</v>
      </c>
      <c r="AE4167">
        <v>256875312</v>
      </c>
      <c r="AF4167">
        <v>776376320</v>
      </c>
      <c r="AG4167">
        <v>201656224</v>
      </c>
      <c r="AH4167">
        <v>136938672</v>
      </c>
      <c r="AI4167">
        <v>14384112</v>
      </c>
      <c r="AJ4167">
        <v>151322784</v>
      </c>
      <c r="AK4167">
        <v>78310408</v>
      </c>
      <c r="AL4167">
        <v>40543708</v>
      </c>
      <c r="AM4167">
        <v>683288256</v>
      </c>
      <c r="AN4167">
        <v>288852352</v>
      </c>
      <c r="AO4167">
        <v>67307576</v>
      </c>
      <c r="AP4167">
        <v>474854752</v>
      </c>
      <c r="AQ4167">
        <v>490246080</v>
      </c>
      <c r="AR4167">
        <v>776376320</v>
      </c>
      <c r="AS4167">
        <v>683288256</v>
      </c>
      <c r="AT4167">
        <v>2399</v>
      </c>
      <c r="AU4167">
        <v>0.621</v>
      </c>
      <c r="AW4167">
        <v>0.188393</v>
      </c>
      <c r="AX4167">
        <v>0.47846300000000003</v>
      </c>
      <c r="AY4167">
        <v>6.1062199999999997E-2</v>
      </c>
      <c r="AZ4167">
        <v>48096</v>
      </c>
    </row>
    <row r="4168" spans="1:52">
      <c r="A4168">
        <v>2012</v>
      </c>
      <c r="B4168">
        <v>229115</v>
      </c>
      <c r="C4168" t="s">
        <v>397</v>
      </c>
      <c r="D4168" t="s">
        <v>372</v>
      </c>
      <c r="E4168">
        <f t="shared" si="65"/>
        <v>1</v>
      </c>
      <c r="F4168">
        <f>IF(ISNA(VLOOKUP(B4168,criteria!$U$2:$U$174,1,0)),0,1)</f>
        <v>1</v>
      </c>
      <c r="G4168">
        <v>0.6430909191767904</v>
      </c>
      <c r="H4168">
        <v>0.39334080910894503</v>
      </c>
      <c r="I4168">
        <v>18027</v>
      </c>
      <c r="J4168">
        <v>11593</v>
      </c>
      <c r="K4168">
        <v>4494</v>
      </c>
      <c r="L4168">
        <v>66</v>
      </c>
      <c r="M4168">
        <v>4560</v>
      </c>
      <c r="N4168" t="s">
        <v>398</v>
      </c>
      <c r="O4168" t="s">
        <v>275</v>
      </c>
      <c r="P4168" t="s">
        <v>50</v>
      </c>
      <c r="Q4168" t="s">
        <v>54</v>
      </c>
      <c r="R4168">
        <v>-101.877</v>
      </c>
      <c r="S4168">
        <v>33.580300000000001</v>
      </c>
      <c r="T4168">
        <v>8.8999999999999996E-2</v>
      </c>
      <c r="U4168">
        <v>4704</v>
      </c>
      <c r="V4168">
        <v>315073760</v>
      </c>
      <c r="W4168">
        <v>266099136</v>
      </c>
      <c r="Y4168">
        <v>7519121</v>
      </c>
      <c r="Z4168">
        <v>64821480</v>
      </c>
      <c r="AA4168">
        <v>186497472</v>
      </c>
      <c r="AB4168">
        <v>51188668</v>
      </c>
      <c r="AC4168">
        <v>35828236</v>
      </c>
      <c r="AD4168">
        <v>460770880</v>
      </c>
      <c r="AE4168">
        <v>264688848</v>
      </c>
      <c r="AF4168">
        <v>781947456</v>
      </c>
      <c r="AG4168">
        <v>205267648</v>
      </c>
      <c r="AH4168">
        <v>150960160</v>
      </c>
      <c r="AI4168">
        <v>15056719</v>
      </c>
      <c r="AJ4168">
        <v>166016880</v>
      </c>
      <c r="AK4168">
        <v>82871912</v>
      </c>
      <c r="AL4168">
        <v>43088544</v>
      </c>
      <c r="AM4168">
        <v>720882688</v>
      </c>
      <c r="AN4168">
        <v>302204384</v>
      </c>
      <c r="AO4168">
        <v>72176704</v>
      </c>
      <c r="AP4168">
        <v>490246080</v>
      </c>
      <c r="AQ4168">
        <v>546229440</v>
      </c>
      <c r="AR4168">
        <v>781947456</v>
      </c>
      <c r="AS4168">
        <v>720882688</v>
      </c>
      <c r="AT4168">
        <v>2621</v>
      </c>
      <c r="AU4168">
        <v>0.59</v>
      </c>
      <c r="AW4168">
        <v>0.19301099999999999</v>
      </c>
      <c r="AX4168">
        <v>0.478269</v>
      </c>
      <c r="AY4168">
        <v>5.8658399999999999E-2</v>
      </c>
      <c r="AZ4168">
        <v>49380</v>
      </c>
    </row>
    <row r="4169" spans="1:52">
      <c r="A4169">
        <v>2013</v>
      </c>
      <c r="B4169">
        <v>229115</v>
      </c>
      <c r="C4169" t="s">
        <v>397</v>
      </c>
      <c r="D4169" t="s">
        <v>372</v>
      </c>
      <c r="E4169">
        <f t="shared" si="65"/>
        <v>1</v>
      </c>
      <c r="F4169">
        <f>IF(ISNA(VLOOKUP(B4169,criteria!$U$2:$U$174,1,0)),0,1)</f>
        <v>1</v>
      </c>
      <c r="G4169">
        <v>0.66296296296296298</v>
      </c>
      <c r="H4169">
        <v>0.37650483909040838</v>
      </c>
      <c r="I4169">
        <v>19170</v>
      </c>
      <c r="J4169">
        <v>12709</v>
      </c>
      <c r="K4169">
        <v>4725</v>
      </c>
      <c r="L4169">
        <v>60</v>
      </c>
      <c r="M4169">
        <v>4785</v>
      </c>
      <c r="N4169" t="s">
        <v>398</v>
      </c>
      <c r="O4169" t="s">
        <v>275</v>
      </c>
      <c r="P4169" t="s">
        <v>50</v>
      </c>
      <c r="Q4169" t="s">
        <v>54</v>
      </c>
      <c r="R4169">
        <v>-101.877</v>
      </c>
      <c r="S4169">
        <v>33.580300000000001</v>
      </c>
      <c r="T4169">
        <v>7.5999999999999998E-2</v>
      </c>
      <c r="U4169">
        <v>5268</v>
      </c>
      <c r="V4169">
        <v>324366560</v>
      </c>
      <c r="W4169">
        <v>268043584</v>
      </c>
      <c r="Y4169">
        <v>10048735</v>
      </c>
      <c r="Z4169">
        <v>73326352</v>
      </c>
      <c r="AA4169">
        <v>219035760</v>
      </c>
      <c r="AB4169">
        <v>34985472</v>
      </c>
      <c r="AC4169">
        <v>38560680</v>
      </c>
      <c r="AD4169">
        <v>487619168</v>
      </c>
      <c r="AE4169">
        <v>304083296</v>
      </c>
      <c r="AF4169">
        <v>853174784</v>
      </c>
      <c r="AG4169">
        <v>214804032</v>
      </c>
      <c r="AH4169">
        <v>162233664</v>
      </c>
      <c r="AI4169">
        <v>14556700</v>
      </c>
      <c r="AJ4169">
        <v>176790368</v>
      </c>
      <c r="AK4169">
        <v>95202656</v>
      </c>
      <c r="AL4169">
        <v>44642484</v>
      </c>
      <c r="AM4169">
        <v>758509952</v>
      </c>
      <c r="AN4169">
        <v>321679712</v>
      </c>
      <c r="AO4169">
        <v>79184296</v>
      </c>
      <c r="AP4169">
        <v>546229440</v>
      </c>
      <c r="AQ4169">
        <v>674271488</v>
      </c>
      <c r="AR4169">
        <v>853174784</v>
      </c>
      <c r="AS4169">
        <v>758509952</v>
      </c>
      <c r="AT4169">
        <v>2563</v>
      </c>
      <c r="AU4169">
        <v>0.59099999999999997</v>
      </c>
      <c r="AW4169">
        <v>0.173901</v>
      </c>
      <c r="AX4169">
        <v>0.470638</v>
      </c>
      <c r="AY4169">
        <v>5.3144200000000003E-2</v>
      </c>
      <c r="AZ4169">
        <v>51848</v>
      </c>
    </row>
    <row r="4170" spans="1:52">
      <c r="A4170">
        <v>2014</v>
      </c>
      <c r="B4170">
        <v>229115</v>
      </c>
      <c r="C4170" t="s">
        <v>397</v>
      </c>
      <c r="D4170" t="s">
        <v>372</v>
      </c>
      <c r="E4170">
        <f t="shared" si="65"/>
        <v>1</v>
      </c>
      <c r="F4170">
        <f>IF(ISNA(VLOOKUP(B4170,criteria!$U$2:$U$174,1,0)),0,1)</f>
        <v>1</v>
      </c>
      <c r="G4170">
        <v>0.66127188771544831</v>
      </c>
      <c r="H4170">
        <v>0.38848174778761063</v>
      </c>
      <c r="I4170">
        <v>21873</v>
      </c>
      <c r="J4170">
        <v>14464</v>
      </c>
      <c r="K4170">
        <v>5519</v>
      </c>
      <c r="L4170">
        <v>100</v>
      </c>
      <c r="M4170">
        <v>5619</v>
      </c>
      <c r="N4170" t="s">
        <v>398</v>
      </c>
      <c r="O4170" t="s">
        <v>275</v>
      </c>
      <c r="P4170" t="s">
        <v>50</v>
      </c>
      <c r="Q4170" t="s">
        <v>54</v>
      </c>
      <c r="R4170">
        <v>-101.877</v>
      </c>
      <c r="S4170">
        <v>33.580300000000001</v>
      </c>
      <c r="T4170">
        <v>0.06</v>
      </c>
      <c r="U4170">
        <v>5743</v>
      </c>
      <c r="V4170">
        <v>354997344</v>
      </c>
      <c r="W4170">
        <v>294038528</v>
      </c>
      <c r="Y4170">
        <v>9034432</v>
      </c>
      <c r="Z4170">
        <v>74433864</v>
      </c>
      <c r="AA4170">
        <v>210406240</v>
      </c>
      <c r="AB4170">
        <v>15436524</v>
      </c>
      <c r="AC4170">
        <v>483466272</v>
      </c>
      <c r="AD4170">
        <v>519180064</v>
      </c>
      <c r="AE4170">
        <v>257678784</v>
      </c>
      <c r="AF4170">
        <v>1281754368</v>
      </c>
      <c r="AG4170">
        <v>223806784</v>
      </c>
      <c r="AH4170">
        <v>167390768</v>
      </c>
      <c r="AI4170">
        <v>15277078</v>
      </c>
      <c r="AJ4170">
        <v>182667840</v>
      </c>
      <c r="AK4170">
        <v>101214624</v>
      </c>
      <c r="AL4170">
        <v>46287144</v>
      </c>
      <c r="AM4170">
        <v>821509696</v>
      </c>
      <c r="AN4170">
        <v>336803136</v>
      </c>
      <c r="AO4170">
        <v>84435536</v>
      </c>
      <c r="AP4170">
        <v>674271488</v>
      </c>
      <c r="AQ4170">
        <v>661234880</v>
      </c>
      <c r="AR4170">
        <v>1281754368</v>
      </c>
      <c r="AS4170">
        <v>821509696</v>
      </c>
      <c r="AT4170">
        <v>2705</v>
      </c>
      <c r="AU4170">
        <v>0.59899999999999998</v>
      </c>
      <c r="AW4170">
        <v>0.16428999999999999</v>
      </c>
      <c r="AX4170">
        <v>0.47344900000000001</v>
      </c>
      <c r="AY4170">
        <v>4.8902099999999997E-2</v>
      </c>
      <c r="AZ4170">
        <v>53362</v>
      </c>
    </row>
    <row r="4171" spans="1:52">
      <c r="A4171">
        <v>2015</v>
      </c>
      <c r="B4171">
        <v>229115</v>
      </c>
      <c r="C4171" t="s">
        <v>397</v>
      </c>
      <c r="D4171" t="s">
        <v>372</v>
      </c>
      <c r="E4171">
        <f t="shared" si="65"/>
        <v>1</v>
      </c>
      <c r="F4171">
        <f>IF(ISNA(VLOOKUP(B4171,criteria!$U$2:$U$174,1,0)),0,1)</f>
        <v>1</v>
      </c>
      <c r="G4171">
        <v>0.63059539330725767</v>
      </c>
      <c r="H4171">
        <v>0.3556168159889731</v>
      </c>
      <c r="I4171">
        <v>23010</v>
      </c>
      <c r="J4171">
        <v>14510</v>
      </c>
      <c r="K4171">
        <v>5079</v>
      </c>
      <c r="L4171">
        <v>81</v>
      </c>
      <c r="M4171">
        <v>5160</v>
      </c>
      <c r="N4171" t="s">
        <v>398</v>
      </c>
      <c r="O4171" t="s">
        <v>275</v>
      </c>
      <c r="P4171" t="s">
        <v>50</v>
      </c>
      <c r="Q4171" t="s">
        <v>54</v>
      </c>
      <c r="R4171">
        <v>-101.877</v>
      </c>
      <c r="S4171">
        <v>33.580300000000001</v>
      </c>
      <c r="T4171">
        <v>5.3999999999999999E-2</v>
      </c>
      <c r="U4171">
        <v>6077</v>
      </c>
      <c r="V4171">
        <v>374626336</v>
      </c>
      <c r="W4171">
        <v>307381696</v>
      </c>
      <c r="Y4171">
        <v>13933657</v>
      </c>
      <c r="Z4171">
        <v>74247736</v>
      </c>
      <c r="AA4171">
        <v>255705664</v>
      </c>
      <c r="AB4171">
        <v>11032601</v>
      </c>
      <c r="AC4171">
        <v>119694480</v>
      </c>
      <c r="AD4171">
        <v>571715136</v>
      </c>
      <c r="AE4171">
        <v>280349632</v>
      </c>
      <c r="AF4171">
        <v>992772032</v>
      </c>
      <c r="AG4171">
        <v>235010768</v>
      </c>
      <c r="AH4171">
        <v>173724336</v>
      </c>
      <c r="AI4171">
        <v>15539636</v>
      </c>
      <c r="AJ4171">
        <v>189263968</v>
      </c>
      <c r="AK4171">
        <v>102875664</v>
      </c>
      <c r="AL4171">
        <v>47169324</v>
      </c>
      <c r="AM4171">
        <v>864447360</v>
      </c>
      <c r="AN4171">
        <v>356601696</v>
      </c>
      <c r="AO4171">
        <v>90525968</v>
      </c>
      <c r="AP4171">
        <v>661234880</v>
      </c>
      <c r="AQ4171">
        <v>674556992</v>
      </c>
      <c r="AR4171">
        <v>992772032</v>
      </c>
      <c r="AS4171">
        <v>864447360</v>
      </c>
      <c r="AT4171">
        <v>2857</v>
      </c>
      <c r="AU4171">
        <v>0.6</v>
      </c>
      <c r="AW4171">
        <v>0.162497</v>
      </c>
      <c r="AX4171">
        <v>0.47977799999999998</v>
      </c>
      <c r="AY4171">
        <v>4.9591999999999997E-2</v>
      </c>
      <c r="AZ4171">
        <v>53830</v>
      </c>
    </row>
    <row r="4172" spans="1:52">
      <c r="A4172">
        <v>2016</v>
      </c>
      <c r="B4172">
        <v>229115</v>
      </c>
      <c r="C4172" t="s">
        <v>397</v>
      </c>
      <c r="D4172" t="s">
        <v>372</v>
      </c>
      <c r="E4172">
        <f t="shared" si="65"/>
        <v>1</v>
      </c>
      <c r="F4172">
        <f>IF(ISNA(VLOOKUP(B4172,criteria!$U$2:$U$174,1,0)),0,1)</f>
        <v>1</v>
      </c>
      <c r="G4172">
        <v>0.62597057183304017</v>
      </c>
      <c r="H4172">
        <v>0.32634320175438597</v>
      </c>
      <c r="I4172">
        <v>23311</v>
      </c>
      <c r="J4172">
        <v>14592</v>
      </c>
      <c r="K4172">
        <v>4690</v>
      </c>
      <c r="L4172">
        <v>72</v>
      </c>
      <c r="M4172">
        <v>4762</v>
      </c>
      <c r="N4172" t="s">
        <v>398</v>
      </c>
      <c r="O4172" t="s">
        <v>275</v>
      </c>
      <c r="P4172" t="s">
        <v>50</v>
      </c>
      <c r="Q4172" t="s">
        <v>54</v>
      </c>
      <c r="R4172">
        <v>-101.875</v>
      </c>
      <c r="S4172">
        <v>33.583399999999997</v>
      </c>
      <c r="T4172">
        <v>6.2E-2</v>
      </c>
      <c r="U4172">
        <v>6209</v>
      </c>
      <c r="V4172">
        <v>379876320</v>
      </c>
      <c r="W4172">
        <v>311199168</v>
      </c>
      <c r="Y4172">
        <v>14742626</v>
      </c>
      <c r="Z4172">
        <v>78128416</v>
      </c>
      <c r="AA4172">
        <v>233124096</v>
      </c>
      <c r="AB4172">
        <v>11752539</v>
      </c>
      <c r="AC4172">
        <v>143397872</v>
      </c>
      <c r="AD4172">
        <v>557679680</v>
      </c>
      <c r="AE4172">
        <v>305502848</v>
      </c>
      <c r="AF4172">
        <v>1057498496</v>
      </c>
      <c r="AG4172">
        <v>241647504</v>
      </c>
      <c r="AH4172">
        <v>194491520</v>
      </c>
      <c r="AI4172">
        <v>15981479</v>
      </c>
      <c r="AJ4172">
        <v>210472992</v>
      </c>
      <c r="AK4172">
        <v>102639216</v>
      </c>
      <c r="AL4172">
        <v>50897584</v>
      </c>
      <c r="AM4172">
        <v>898877312</v>
      </c>
      <c r="AN4172">
        <v>374914304</v>
      </c>
      <c r="AO4172">
        <v>98158720</v>
      </c>
      <c r="AP4172">
        <v>653862464</v>
      </c>
      <c r="AQ4172">
        <v>729244160</v>
      </c>
      <c r="AR4172">
        <v>1057498496</v>
      </c>
      <c r="AS4172">
        <v>898877312</v>
      </c>
      <c r="AT4172">
        <v>2612</v>
      </c>
      <c r="AU4172">
        <v>0.59299999999999997</v>
      </c>
      <c r="AW4172">
        <v>0.163934</v>
      </c>
      <c r="AX4172">
        <v>0.49675200000000003</v>
      </c>
      <c r="AY4172">
        <v>5.4026200000000003E-2</v>
      </c>
      <c r="AZ4172">
        <v>51321</v>
      </c>
    </row>
    <row r="4173" spans="1:52">
      <c r="A4173">
        <v>2017</v>
      </c>
      <c r="B4173">
        <v>229115</v>
      </c>
      <c r="C4173" t="s">
        <v>397</v>
      </c>
      <c r="D4173" t="s">
        <v>372</v>
      </c>
      <c r="E4173">
        <f t="shared" si="65"/>
        <v>1</v>
      </c>
      <c r="F4173">
        <f>IF(ISNA(VLOOKUP(B4173,criteria!$U$2:$U$174,1,0)),0,1)</f>
        <v>1</v>
      </c>
      <c r="G4173">
        <v>0.69179196255008535</v>
      </c>
      <c r="H4173">
        <v>0.33736667048973507</v>
      </c>
      <c r="I4173">
        <v>25207</v>
      </c>
      <c r="J4173">
        <v>17438</v>
      </c>
      <c r="K4173">
        <v>5784</v>
      </c>
      <c r="L4173">
        <v>99</v>
      </c>
      <c r="M4173">
        <v>5883</v>
      </c>
      <c r="N4173" t="s">
        <v>398</v>
      </c>
      <c r="O4173" t="s">
        <v>275</v>
      </c>
      <c r="P4173" t="s">
        <v>50</v>
      </c>
      <c r="Q4173" t="s">
        <v>54</v>
      </c>
      <c r="R4173">
        <v>-101.875</v>
      </c>
      <c r="S4173">
        <v>33.583399999999997</v>
      </c>
      <c r="T4173">
        <v>6.4000000000000001E-2</v>
      </c>
      <c r="U4173">
        <v>6594</v>
      </c>
      <c r="V4173">
        <v>393224800</v>
      </c>
      <c r="W4173">
        <v>319086240</v>
      </c>
      <c r="Y4173">
        <v>14611807</v>
      </c>
      <c r="Z4173">
        <v>79758160</v>
      </c>
      <c r="AA4173">
        <v>224118288</v>
      </c>
      <c r="AB4173">
        <v>28836396</v>
      </c>
      <c r="AC4173">
        <v>64417148</v>
      </c>
      <c r="AD4173">
        <v>561439744</v>
      </c>
      <c r="AE4173">
        <v>308843840</v>
      </c>
      <c r="AF4173">
        <v>997278528</v>
      </c>
      <c r="AG4173">
        <v>246541088</v>
      </c>
      <c r="AH4173">
        <v>189587008</v>
      </c>
      <c r="AI4173">
        <v>15782458</v>
      </c>
      <c r="AJ4173">
        <v>205369472</v>
      </c>
      <c r="AK4173">
        <v>107336320</v>
      </c>
      <c r="AL4173">
        <v>52629284</v>
      </c>
      <c r="AM4173">
        <v>930889216</v>
      </c>
      <c r="AN4173">
        <v>375575520</v>
      </c>
      <c r="AO4173">
        <v>97204160</v>
      </c>
      <c r="AP4173">
        <v>717191744</v>
      </c>
      <c r="AQ4173">
        <v>733670784</v>
      </c>
      <c r="AR4173">
        <v>997278528</v>
      </c>
      <c r="AS4173">
        <v>930889216</v>
      </c>
    </row>
    <row r="4174" spans="1:52">
      <c r="A4174">
        <v>1990</v>
      </c>
      <c r="B4174">
        <v>231624</v>
      </c>
      <c r="C4174" t="s">
        <v>563</v>
      </c>
      <c r="D4174" t="s">
        <v>475</v>
      </c>
      <c r="E4174">
        <f t="shared" si="65"/>
        <v>0</v>
      </c>
      <c r="F4174">
        <f>IF(ISNA(VLOOKUP(B4174,criteria!$U$2:$U$174,1,0)),0,1)</f>
        <v>1</v>
      </c>
      <c r="G4174" t="s">
        <v>636</v>
      </c>
      <c r="H4174" t="s">
        <v>636</v>
      </c>
      <c r="V4174">
        <v>28108054</v>
      </c>
      <c r="Y4174">
        <v>148059</v>
      </c>
      <c r="Z4174">
        <v>5444780</v>
      </c>
      <c r="AA4174">
        <v>35140044</v>
      </c>
      <c r="AB4174">
        <v>4813359</v>
      </c>
      <c r="AC4174">
        <v>445488</v>
      </c>
      <c r="AF4174">
        <v>110556176</v>
      </c>
      <c r="AG4174">
        <v>36531572</v>
      </c>
      <c r="AH4174">
        <v>8883282</v>
      </c>
      <c r="AI4174">
        <v>8052</v>
      </c>
      <c r="AJ4174">
        <v>8891334</v>
      </c>
      <c r="AK4174">
        <v>10280310</v>
      </c>
      <c r="AL4174">
        <v>3657564</v>
      </c>
      <c r="AM4174">
        <v>109714728</v>
      </c>
      <c r="AN4174">
        <v>43969388</v>
      </c>
      <c r="AO4174">
        <v>11951499</v>
      </c>
    </row>
    <row r="4175" spans="1:52">
      <c r="A4175">
        <v>1991</v>
      </c>
      <c r="B4175">
        <v>231624</v>
      </c>
      <c r="C4175" t="s">
        <v>563</v>
      </c>
      <c r="D4175" t="s">
        <v>475</v>
      </c>
      <c r="E4175">
        <f t="shared" si="65"/>
        <v>0</v>
      </c>
      <c r="F4175">
        <f>IF(ISNA(VLOOKUP(B4175,criteria!$U$2:$U$174,1,0)),0,1)</f>
        <v>1</v>
      </c>
      <c r="G4175" t="s">
        <v>636</v>
      </c>
      <c r="H4175" t="s">
        <v>636</v>
      </c>
      <c r="V4175">
        <v>31870800</v>
      </c>
      <c r="Y4175">
        <v>128001</v>
      </c>
      <c r="Z4175">
        <v>6185014</v>
      </c>
      <c r="AA4175">
        <v>31180324</v>
      </c>
      <c r="AB4175">
        <v>5021890</v>
      </c>
      <c r="AC4175">
        <v>2000774</v>
      </c>
      <c r="AF4175">
        <v>113791808</v>
      </c>
      <c r="AG4175">
        <v>37916840</v>
      </c>
      <c r="AH4175">
        <v>8315652</v>
      </c>
      <c r="AI4175">
        <v>8010</v>
      </c>
      <c r="AJ4175">
        <v>8323662</v>
      </c>
      <c r="AK4175">
        <v>10176572</v>
      </c>
      <c r="AL4175">
        <v>3323932</v>
      </c>
      <c r="AM4175">
        <v>112189872</v>
      </c>
      <c r="AN4175">
        <v>44231972</v>
      </c>
      <c r="AO4175">
        <v>11873454</v>
      </c>
    </row>
    <row r="4176" spans="1:52">
      <c r="A4176">
        <v>1992</v>
      </c>
      <c r="B4176">
        <v>231624</v>
      </c>
      <c r="C4176" t="s">
        <v>563</v>
      </c>
      <c r="D4176" t="s">
        <v>475</v>
      </c>
      <c r="E4176">
        <f t="shared" si="65"/>
        <v>0</v>
      </c>
      <c r="F4176">
        <f>IF(ISNA(VLOOKUP(B4176,criteria!$U$2:$U$174,1,0)),0,1)</f>
        <v>1</v>
      </c>
      <c r="G4176" t="s">
        <v>636</v>
      </c>
      <c r="H4176" t="s">
        <v>636</v>
      </c>
      <c r="V4176">
        <v>34590884</v>
      </c>
      <c r="Y4176">
        <v>152558</v>
      </c>
      <c r="Z4176">
        <v>6685599</v>
      </c>
      <c r="AA4176">
        <v>32134810</v>
      </c>
      <c r="AB4176">
        <v>5064411</v>
      </c>
      <c r="AC4176">
        <v>629205</v>
      </c>
      <c r="AF4176">
        <v>119022704</v>
      </c>
      <c r="AG4176">
        <v>39026296</v>
      </c>
      <c r="AH4176">
        <v>9449856</v>
      </c>
      <c r="AI4176">
        <v>8350</v>
      </c>
      <c r="AJ4176">
        <v>9458206</v>
      </c>
      <c r="AK4176">
        <v>11229124</v>
      </c>
      <c r="AL4176">
        <v>3491982</v>
      </c>
      <c r="AM4176">
        <v>116818608</v>
      </c>
      <c r="AN4176">
        <v>45668952</v>
      </c>
      <c r="AO4176">
        <v>10239022</v>
      </c>
    </row>
    <row r="4177" spans="1:52">
      <c r="A4177">
        <v>1993</v>
      </c>
      <c r="B4177">
        <v>231624</v>
      </c>
      <c r="C4177" t="s">
        <v>563</v>
      </c>
      <c r="D4177" t="s">
        <v>475</v>
      </c>
      <c r="E4177">
        <f t="shared" si="65"/>
        <v>0</v>
      </c>
      <c r="F4177">
        <f>IF(ISNA(VLOOKUP(B4177,criteria!$U$2:$U$174,1,0)),0,1)</f>
        <v>1</v>
      </c>
      <c r="G4177" t="s">
        <v>636</v>
      </c>
      <c r="H4177" t="s">
        <v>636</v>
      </c>
      <c r="N4177">
        <v>231878795</v>
      </c>
      <c r="O4177" t="s">
        <v>132</v>
      </c>
      <c r="V4177">
        <v>37299496</v>
      </c>
      <c r="Y4177">
        <v>130161</v>
      </c>
      <c r="Z4177">
        <v>6912989</v>
      </c>
      <c r="AA4177">
        <v>32495140</v>
      </c>
      <c r="AB4177">
        <v>5025954</v>
      </c>
      <c r="AC4177">
        <v>1146656</v>
      </c>
      <c r="AF4177">
        <v>125446864</v>
      </c>
      <c r="AG4177">
        <v>39096684</v>
      </c>
      <c r="AH4177">
        <v>10187093</v>
      </c>
      <c r="AI4177">
        <v>8613</v>
      </c>
      <c r="AJ4177">
        <v>10195706</v>
      </c>
      <c r="AK4177">
        <v>13480549</v>
      </c>
      <c r="AL4177">
        <v>3841072</v>
      </c>
      <c r="AM4177">
        <v>129416200</v>
      </c>
      <c r="AN4177">
        <v>47680064</v>
      </c>
      <c r="AO4177">
        <v>16218360</v>
      </c>
    </row>
    <row r="4178" spans="1:52">
      <c r="A4178">
        <v>1994</v>
      </c>
      <c r="B4178">
        <v>231624</v>
      </c>
      <c r="C4178" t="s">
        <v>563</v>
      </c>
      <c r="D4178" t="s">
        <v>475</v>
      </c>
      <c r="E4178">
        <f t="shared" si="65"/>
        <v>0</v>
      </c>
      <c r="F4178">
        <f>IF(ISNA(VLOOKUP(B4178,criteria!$U$2:$U$174,1,0)),0,1)</f>
        <v>1</v>
      </c>
      <c r="G4178" t="s">
        <v>636</v>
      </c>
      <c r="H4178" t="s">
        <v>636</v>
      </c>
      <c r="V4178">
        <v>40302332</v>
      </c>
      <c r="Y4178">
        <v>120067</v>
      </c>
      <c r="Z4178">
        <v>7590833</v>
      </c>
      <c r="AA4178">
        <v>34553108</v>
      </c>
      <c r="AB4178">
        <v>7897607</v>
      </c>
      <c r="AC4178">
        <v>1301686</v>
      </c>
      <c r="AF4178">
        <v>130117608</v>
      </c>
      <c r="AG4178">
        <v>42334604</v>
      </c>
      <c r="AH4178">
        <v>9780763</v>
      </c>
      <c r="AI4178">
        <v>7972</v>
      </c>
      <c r="AJ4178">
        <v>9788735</v>
      </c>
      <c r="AK4178">
        <v>13796273</v>
      </c>
      <c r="AL4178">
        <v>3942338</v>
      </c>
      <c r="AM4178">
        <v>131320968</v>
      </c>
      <c r="AN4178">
        <v>49770112</v>
      </c>
      <c r="AO4178">
        <v>11404948</v>
      </c>
    </row>
    <row r="4179" spans="1:52">
      <c r="A4179">
        <v>1995</v>
      </c>
      <c r="B4179">
        <v>231624</v>
      </c>
      <c r="C4179" t="s">
        <v>563</v>
      </c>
      <c r="D4179" t="s">
        <v>475</v>
      </c>
      <c r="E4179">
        <f t="shared" si="65"/>
        <v>0</v>
      </c>
      <c r="F4179">
        <f>IF(ISNA(VLOOKUP(B4179,criteria!$U$2:$U$174,1,0)),0,1)</f>
        <v>1</v>
      </c>
      <c r="G4179" t="s">
        <v>636</v>
      </c>
      <c r="H4179" t="s">
        <v>636</v>
      </c>
      <c r="N4179">
        <v>231878795</v>
      </c>
      <c r="O4179" t="s">
        <v>132</v>
      </c>
      <c r="V4179">
        <v>42127244</v>
      </c>
      <c r="Y4179">
        <v>116779</v>
      </c>
      <c r="Z4179">
        <v>8852747</v>
      </c>
      <c r="AA4179">
        <v>34055532</v>
      </c>
      <c r="AB4179">
        <v>7366516</v>
      </c>
      <c r="AC4179">
        <v>3146197</v>
      </c>
      <c r="AF4179">
        <v>137063168</v>
      </c>
      <c r="AG4179">
        <v>44575068</v>
      </c>
      <c r="AH4179">
        <v>10937809</v>
      </c>
      <c r="AI4179">
        <v>8560</v>
      </c>
      <c r="AJ4179">
        <v>10946369</v>
      </c>
      <c r="AK4179">
        <v>14255467</v>
      </c>
      <c r="AL4179">
        <v>3246759</v>
      </c>
      <c r="AM4179">
        <v>134172472</v>
      </c>
      <c r="AN4179">
        <v>50731864</v>
      </c>
      <c r="AO4179">
        <v>11379324</v>
      </c>
    </row>
    <row r="4180" spans="1:52">
      <c r="A4180">
        <v>1996</v>
      </c>
      <c r="B4180">
        <v>231624</v>
      </c>
      <c r="C4180" t="s">
        <v>563</v>
      </c>
      <c r="D4180" t="s">
        <v>475</v>
      </c>
      <c r="E4180">
        <f t="shared" si="65"/>
        <v>0</v>
      </c>
      <c r="F4180">
        <f>IF(ISNA(VLOOKUP(B4180,criteria!$U$2:$U$174,1,0)),0,1)</f>
        <v>1</v>
      </c>
      <c r="G4180" t="s">
        <v>636</v>
      </c>
      <c r="H4180" t="s">
        <v>636</v>
      </c>
      <c r="N4180">
        <v>231878795</v>
      </c>
      <c r="O4180" t="s">
        <v>132</v>
      </c>
      <c r="V4180">
        <v>49006120</v>
      </c>
      <c r="Y4180">
        <v>431506</v>
      </c>
      <c r="Z4180">
        <v>7443424</v>
      </c>
      <c r="AA4180">
        <v>35501316</v>
      </c>
      <c r="AB4180">
        <v>8471256</v>
      </c>
      <c r="AC4180">
        <v>1943843</v>
      </c>
      <c r="AF4180">
        <v>145268576</v>
      </c>
      <c r="AG4180">
        <v>47780256</v>
      </c>
      <c r="AH4180">
        <v>9386018</v>
      </c>
      <c r="AI4180">
        <v>8030</v>
      </c>
      <c r="AJ4180">
        <v>9394048</v>
      </c>
      <c r="AK4180">
        <v>14089384</v>
      </c>
      <c r="AL4180">
        <v>3288489</v>
      </c>
      <c r="AM4180">
        <v>145445904</v>
      </c>
      <c r="AN4180">
        <v>51874032</v>
      </c>
      <c r="AO4180">
        <v>11439999</v>
      </c>
      <c r="AP4180">
        <v>31501684</v>
      </c>
      <c r="AQ4180">
        <v>36097168</v>
      </c>
      <c r="AT4180">
        <v>1091</v>
      </c>
      <c r="AU4180">
        <v>0.89300000000000002</v>
      </c>
    </row>
    <row r="4181" spans="1:52">
      <c r="A4181">
        <v>1997</v>
      </c>
      <c r="B4181">
        <v>231624</v>
      </c>
      <c r="C4181" t="s">
        <v>563</v>
      </c>
      <c r="D4181" t="s">
        <v>475</v>
      </c>
      <c r="E4181">
        <f t="shared" si="65"/>
        <v>0</v>
      </c>
      <c r="F4181">
        <f>IF(ISNA(VLOOKUP(B4181,criteria!$U$2:$U$174,1,0)),0,1)</f>
        <v>1</v>
      </c>
      <c r="G4181" t="s">
        <v>636</v>
      </c>
      <c r="H4181" t="s">
        <v>636</v>
      </c>
      <c r="N4181">
        <v>231878795</v>
      </c>
      <c r="O4181" t="s">
        <v>132</v>
      </c>
      <c r="V4181">
        <v>48237928</v>
      </c>
      <c r="Y4181">
        <v>74994</v>
      </c>
      <c r="Z4181">
        <v>8266127</v>
      </c>
      <c r="AA4181">
        <v>39423296</v>
      </c>
      <c r="AB4181">
        <v>11158042</v>
      </c>
      <c r="AC4181">
        <v>1873800</v>
      </c>
      <c r="AF4181">
        <v>153827584</v>
      </c>
      <c r="AG4181">
        <v>51455376</v>
      </c>
      <c r="AH4181">
        <v>10495052</v>
      </c>
      <c r="AI4181">
        <v>8819</v>
      </c>
      <c r="AJ4181">
        <v>10503871</v>
      </c>
      <c r="AK4181">
        <v>14628091</v>
      </c>
      <c r="AL4181">
        <v>3541438</v>
      </c>
      <c r="AM4181">
        <v>152532560</v>
      </c>
      <c r="AN4181">
        <v>57299600</v>
      </c>
      <c r="AO4181">
        <v>13287290</v>
      </c>
      <c r="AP4181">
        <v>36097168</v>
      </c>
      <c r="AQ4181">
        <v>40766588</v>
      </c>
      <c r="AT4181">
        <v>1071</v>
      </c>
      <c r="AU4181">
        <v>0.89100000000000001</v>
      </c>
      <c r="AW4181">
        <v>6.4516100000000007E-2</v>
      </c>
      <c r="AX4181">
        <v>0.577573</v>
      </c>
      <c r="AY4181">
        <v>2.3041499999999999E-2</v>
      </c>
      <c r="AZ4181">
        <v>60792.5</v>
      </c>
    </row>
    <row r="4182" spans="1:52">
      <c r="A4182">
        <v>1998</v>
      </c>
      <c r="B4182">
        <v>231624</v>
      </c>
      <c r="C4182" t="s">
        <v>563</v>
      </c>
      <c r="D4182" t="s">
        <v>475</v>
      </c>
      <c r="E4182">
        <f t="shared" si="65"/>
        <v>0</v>
      </c>
      <c r="F4182">
        <f>IF(ISNA(VLOOKUP(B4182,criteria!$U$2:$U$174,1,0)),0,1)</f>
        <v>1</v>
      </c>
      <c r="G4182" t="s">
        <v>636</v>
      </c>
      <c r="H4182" t="s">
        <v>636</v>
      </c>
      <c r="N4182">
        <v>231878795</v>
      </c>
      <c r="O4182" t="s">
        <v>132</v>
      </c>
      <c r="V4182">
        <v>51986024</v>
      </c>
      <c r="Y4182">
        <v>286121</v>
      </c>
      <c r="Z4182">
        <v>7772644</v>
      </c>
      <c r="AA4182">
        <v>41614672</v>
      </c>
      <c r="AB4182">
        <v>15520162</v>
      </c>
      <c r="AC4182">
        <v>1505237</v>
      </c>
      <c r="AF4182">
        <v>165431120</v>
      </c>
      <c r="AG4182">
        <v>54354044</v>
      </c>
      <c r="AH4182">
        <v>10207702</v>
      </c>
      <c r="AI4182">
        <v>7624</v>
      </c>
      <c r="AJ4182">
        <v>10215326</v>
      </c>
      <c r="AK4182">
        <v>15190960</v>
      </c>
      <c r="AL4182">
        <v>3775734</v>
      </c>
      <c r="AM4182">
        <v>163614656</v>
      </c>
      <c r="AN4182">
        <v>61270612</v>
      </c>
      <c r="AO4182">
        <v>14297841</v>
      </c>
      <c r="AP4182">
        <v>40766588</v>
      </c>
      <c r="AQ4182">
        <v>43322880</v>
      </c>
      <c r="AT4182">
        <v>1059</v>
      </c>
      <c r="AU4182">
        <v>0.88200000000000001</v>
      </c>
      <c r="AW4182">
        <v>5.6775199999999998E-2</v>
      </c>
      <c r="AX4182">
        <v>0.56169599999999997</v>
      </c>
      <c r="AY4182">
        <v>2.4224099999999998E-2</v>
      </c>
      <c r="AZ4182">
        <v>63000</v>
      </c>
    </row>
    <row r="4183" spans="1:52">
      <c r="A4183">
        <v>1999</v>
      </c>
      <c r="B4183">
        <v>231624</v>
      </c>
      <c r="C4183" t="s">
        <v>563</v>
      </c>
      <c r="D4183" t="s">
        <v>475</v>
      </c>
      <c r="E4183">
        <f t="shared" si="65"/>
        <v>0</v>
      </c>
      <c r="F4183">
        <f>IF(ISNA(VLOOKUP(B4183,criteria!$U$2:$U$174,1,0)),0,1)</f>
        <v>1</v>
      </c>
      <c r="G4183" t="s">
        <v>636</v>
      </c>
      <c r="H4183" t="s">
        <v>636</v>
      </c>
      <c r="N4183">
        <v>231878795</v>
      </c>
      <c r="O4183" t="s">
        <v>132</v>
      </c>
      <c r="V4183">
        <v>51640840</v>
      </c>
      <c r="Y4183">
        <v>163825</v>
      </c>
      <c r="Z4183">
        <v>9555927</v>
      </c>
      <c r="AA4183">
        <v>49708768</v>
      </c>
      <c r="AB4183">
        <v>17146804</v>
      </c>
      <c r="AC4183">
        <v>1839960</v>
      </c>
      <c r="AF4183">
        <v>177224944</v>
      </c>
      <c r="AG4183">
        <v>58227924</v>
      </c>
      <c r="AH4183">
        <v>12868929</v>
      </c>
      <c r="AI4183">
        <v>6780</v>
      </c>
      <c r="AJ4183">
        <v>12875709</v>
      </c>
      <c r="AK4183">
        <v>18460766</v>
      </c>
      <c r="AL4183">
        <v>4107442</v>
      </c>
      <c r="AM4183">
        <v>180201520</v>
      </c>
      <c r="AN4183">
        <v>66508852</v>
      </c>
      <c r="AO4183">
        <v>15616842</v>
      </c>
      <c r="AP4183">
        <v>43322880</v>
      </c>
      <c r="AQ4183">
        <v>42112768</v>
      </c>
      <c r="AT4183">
        <v>1105</v>
      </c>
      <c r="AU4183">
        <v>0.89</v>
      </c>
      <c r="AW4183">
        <v>6.14035E-2</v>
      </c>
      <c r="AX4183">
        <v>0.55183400000000005</v>
      </c>
      <c r="AY4183">
        <v>2.3126000000000001E-2</v>
      </c>
      <c r="AZ4183">
        <v>66476</v>
      </c>
    </row>
    <row r="4184" spans="1:52">
      <c r="A4184">
        <v>2000</v>
      </c>
      <c r="B4184">
        <v>231624</v>
      </c>
      <c r="C4184" t="s">
        <v>563</v>
      </c>
      <c r="D4184" t="s">
        <v>475</v>
      </c>
      <c r="E4184">
        <f t="shared" si="65"/>
        <v>0</v>
      </c>
      <c r="F4184">
        <f>IF(ISNA(VLOOKUP(B4184,criteria!$U$2:$U$174,1,0)),0,1)</f>
        <v>1</v>
      </c>
      <c r="G4184" t="s">
        <v>636</v>
      </c>
      <c r="H4184" t="s">
        <v>636</v>
      </c>
      <c r="N4184">
        <v>231878795</v>
      </c>
      <c r="O4184" t="s">
        <v>132</v>
      </c>
      <c r="V4184">
        <v>53829900</v>
      </c>
      <c r="Y4184">
        <v>234224</v>
      </c>
      <c r="Z4184">
        <v>11161064</v>
      </c>
      <c r="AA4184">
        <v>55039092</v>
      </c>
      <c r="AB4184">
        <v>17441180</v>
      </c>
      <c r="AC4184">
        <v>1654823</v>
      </c>
      <c r="AF4184">
        <v>188362720</v>
      </c>
      <c r="AG4184">
        <v>62458036</v>
      </c>
      <c r="AH4184">
        <v>14974459</v>
      </c>
      <c r="AI4184">
        <v>6571</v>
      </c>
      <c r="AJ4184">
        <v>14981030</v>
      </c>
      <c r="AK4184">
        <v>16476738</v>
      </c>
      <c r="AL4184">
        <v>4674648</v>
      </c>
      <c r="AM4184">
        <v>187277072</v>
      </c>
      <c r="AN4184">
        <v>71560480</v>
      </c>
      <c r="AO4184">
        <v>17698560</v>
      </c>
      <c r="AP4184">
        <v>42112768</v>
      </c>
      <c r="AQ4184">
        <v>35660168</v>
      </c>
      <c r="AT4184">
        <v>1220</v>
      </c>
      <c r="AU4184">
        <v>0.89100000000000001</v>
      </c>
      <c r="AW4184">
        <v>5.3166499999999998E-2</v>
      </c>
      <c r="AX4184">
        <v>0.57935899999999996</v>
      </c>
      <c r="AY4184">
        <v>2.1110199999999999E-2</v>
      </c>
      <c r="AZ4184">
        <v>72418</v>
      </c>
    </row>
    <row r="4185" spans="1:52">
      <c r="A4185">
        <v>2001</v>
      </c>
      <c r="B4185">
        <v>231624</v>
      </c>
      <c r="C4185" t="s">
        <v>563</v>
      </c>
      <c r="D4185" t="s">
        <v>475</v>
      </c>
      <c r="E4185">
        <f t="shared" si="65"/>
        <v>1</v>
      </c>
      <c r="F4185">
        <f>IF(ISNA(VLOOKUP(B4185,criteria!$U$2:$U$174,1,0)),0,1)</f>
        <v>1</v>
      </c>
      <c r="G4185">
        <v>0.37421602787456448</v>
      </c>
      <c r="H4185">
        <v>0.42178770949720673</v>
      </c>
      <c r="I4185">
        <v>8610</v>
      </c>
      <c r="J4185">
        <v>3222</v>
      </c>
      <c r="K4185">
        <v>1359</v>
      </c>
      <c r="L4185">
        <v>0</v>
      </c>
      <c r="M4185">
        <v>1359</v>
      </c>
      <c r="N4185">
        <v>231878795</v>
      </c>
      <c r="O4185" t="s">
        <v>132</v>
      </c>
      <c r="V4185">
        <v>63093340</v>
      </c>
      <c r="W4185">
        <v>55857948</v>
      </c>
      <c r="Y4185">
        <v>2365661</v>
      </c>
      <c r="Z4185">
        <v>13641665</v>
      </c>
      <c r="AA4185">
        <v>54289548</v>
      </c>
      <c r="AB4185">
        <v>15007325</v>
      </c>
      <c r="AC4185">
        <v>111511</v>
      </c>
      <c r="AD4185">
        <v>124904704</v>
      </c>
      <c r="AE4185">
        <v>65869184</v>
      </c>
      <c r="AF4185">
        <v>202183504</v>
      </c>
      <c r="AG4185">
        <v>68526000</v>
      </c>
      <c r="AH4185">
        <v>17350220</v>
      </c>
      <c r="AI4185">
        <v>22070.07</v>
      </c>
      <c r="AJ4185">
        <v>17372290</v>
      </c>
      <c r="AK4185">
        <v>14785228</v>
      </c>
      <c r="AL4185">
        <v>5564158</v>
      </c>
      <c r="AM4185">
        <v>205025488</v>
      </c>
      <c r="AN4185">
        <v>78933072</v>
      </c>
      <c r="AO4185">
        <v>19092964</v>
      </c>
      <c r="AR4185">
        <v>202183504</v>
      </c>
      <c r="AS4185">
        <v>205025488</v>
      </c>
      <c r="AT4185">
        <v>1203</v>
      </c>
      <c r="AU4185">
        <v>0.90600000000000003</v>
      </c>
      <c r="AW4185">
        <v>4.41176E-2</v>
      </c>
      <c r="AX4185">
        <v>0.58088200000000001</v>
      </c>
      <c r="AY4185">
        <v>1.54412E-2</v>
      </c>
      <c r="AZ4185">
        <v>75900.5</v>
      </c>
    </row>
    <row r="4186" spans="1:52">
      <c r="A4186">
        <v>2002</v>
      </c>
      <c r="B4186">
        <v>231624</v>
      </c>
      <c r="C4186" t="s">
        <v>563</v>
      </c>
      <c r="D4186" t="s">
        <v>475</v>
      </c>
      <c r="E4186">
        <f t="shared" si="65"/>
        <v>1</v>
      </c>
      <c r="F4186">
        <f>IF(ISNA(VLOOKUP(B4186,criteria!$U$2:$U$174,1,0)),0,1)</f>
        <v>1</v>
      </c>
      <c r="G4186">
        <v>0.3464169563754626</v>
      </c>
      <c r="H4186">
        <v>0.42829394626092587</v>
      </c>
      <c r="I4186">
        <v>8917</v>
      </c>
      <c r="J4186">
        <v>3089</v>
      </c>
      <c r="K4186">
        <v>1323</v>
      </c>
      <c r="L4186">
        <v>0</v>
      </c>
      <c r="M4186">
        <v>1323</v>
      </c>
      <c r="N4186" t="s">
        <v>477</v>
      </c>
      <c r="O4186" t="s">
        <v>132</v>
      </c>
      <c r="V4186">
        <v>61191128</v>
      </c>
      <c r="W4186">
        <v>54274648</v>
      </c>
      <c r="Y4186">
        <v>1896842</v>
      </c>
      <c r="Z4186">
        <v>15976127</v>
      </c>
      <c r="AA4186">
        <v>46158152</v>
      </c>
      <c r="AB4186">
        <v>19832044</v>
      </c>
      <c r="AC4186">
        <v>1408278</v>
      </c>
      <c r="AD4186">
        <v>119720568</v>
      </c>
      <c r="AE4186">
        <v>65482104</v>
      </c>
      <c r="AF4186">
        <v>190904864</v>
      </c>
      <c r="AG4186">
        <v>70385776</v>
      </c>
      <c r="AH4186">
        <v>20658112</v>
      </c>
      <c r="AI4186">
        <v>12040.22</v>
      </c>
      <c r="AJ4186">
        <v>20670152</v>
      </c>
      <c r="AK4186">
        <v>18551764</v>
      </c>
      <c r="AL4186">
        <v>6053359.5</v>
      </c>
      <c r="AM4186">
        <v>188475072</v>
      </c>
      <c r="AN4186">
        <v>80157776</v>
      </c>
      <c r="AO4186">
        <v>18978154</v>
      </c>
      <c r="AR4186">
        <v>190904864</v>
      </c>
      <c r="AS4186">
        <v>188475072</v>
      </c>
      <c r="AT4186">
        <v>1196</v>
      </c>
      <c r="AU4186">
        <v>0.90100000000000002</v>
      </c>
      <c r="AW4186">
        <v>5.5473399999999999E-2</v>
      </c>
      <c r="AX4186">
        <v>0.55029600000000001</v>
      </c>
      <c r="AY4186">
        <v>1.1094700000000001E-2</v>
      </c>
      <c r="AZ4186">
        <v>75553</v>
      </c>
    </row>
    <row r="4187" spans="1:52">
      <c r="A4187">
        <v>2003</v>
      </c>
      <c r="B4187">
        <v>231624</v>
      </c>
      <c r="C4187" t="s">
        <v>563</v>
      </c>
      <c r="D4187" t="s">
        <v>475</v>
      </c>
      <c r="E4187">
        <f t="shared" si="65"/>
        <v>1</v>
      </c>
      <c r="F4187">
        <f>IF(ISNA(VLOOKUP(B4187,criteria!$U$2:$U$174,1,0)),0,1)</f>
        <v>1</v>
      </c>
      <c r="G4187">
        <v>0.34327329987205984</v>
      </c>
      <c r="H4187">
        <v>0.38016055045871561</v>
      </c>
      <c r="I4187">
        <v>10161</v>
      </c>
      <c r="J4187">
        <v>3488</v>
      </c>
      <c r="K4187">
        <v>1325</v>
      </c>
      <c r="L4187">
        <v>1</v>
      </c>
      <c r="M4187">
        <v>1326</v>
      </c>
      <c r="N4187" t="s">
        <v>477</v>
      </c>
      <c r="O4187" t="s">
        <v>132</v>
      </c>
      <c r="V4187">
        <v>73013168</v>
      </c>
      <c r="W4187">
        <v>64967984</v>
      </c>
      <c r="Y4187">
        <v>4409084</v>
      </c>
      <c r="Z4187">
        <v>18642078</v>
      </c>
      <c r="AA4187">
        <v>44544716</v>
      </c>
      <c r="AB4187">
        <v>9430487</v>
      </c>
      <c r="AC4187">
        <v>8796872</v>
      </c>
      <c r="AD4187">
        <v>140550912</v>
      </c>
      <c r="AE4187">
        <v>60244972</v>
      </c>
      <c r="AF4187">
        <v>214272304</v>
      </c>
      <c r="AG4187">
        <v>75359064</v>
      </c>
      <c r="AH4187">
        <v>21731688</v>
      </c>
      <c r="AI4187">
        <v>16693.61</v>
      </c>
      <c r="AJ4187">
        <v>21748382</v>
      </c>
      <c r="AK4187">
        <v>19706962</v>
      </c>
      <c r="AL4187">
        <v>6640380</v>
      </c>
      <c r="AM4187">
        <v>203234352</v>
      </c>
      <c r="AN4187">
        <v>83746008</v>
      </c>
      <c r="AO4187">
        <v>20769312</v>
      </c>
      <c r="AP4187">
        <v>32927176</v>
      </c>
      <c r="AQ4187">
        <v>38435604</v>
      </c>
      <c r="AR4187">
        <v>214272304</v>
      </c>
      <c r="AS4187">
        <v>203234352</v>
      </c>
      <c r="AT4187">
        <v>1154</v>
      </c>
      <c r="AU4187">
        <v>0.89500000000000002</v>
      </c>
      <c r="AW4187">
        <v>8.1884100000000001E-2</v>
      </c>
      <c r="AX4187">
        <v>0.53695700000000002</v>
      </c>
      <c r="AY4187">
        <v>1.5942000000000001E-2</v>
      </c>
      <c r="AZ4187">
        <v>74354.5</v>
      </c>
    </row>
    <row r="4188" spans="1:52">
      <c r="A4188">
        <v>2004</v>
      </c>
      <c r="B4188">
        <v>231624</v>
      </c>
      <c r="C4188" t="s">
        <v>563</v>
      </c>
      <c r="D4188" t="s">
        <v>475</v>
      </c>
      <c r="E4188">
        <f t="shared" si="65"/>
        <v>1</v>
      </c>
      <c r="F4188">
        <f>IF(ISNA(VLOOKUP(B4188,criteria!$U$2:$U$174,1,0)),0,1)</f>
        <v>1</v>
      </c>
      <c r="G4188">
        <v>0.35061419945867167</v>
      </c>
      <c r="H4188">
        <v>0.39815914489311166</v>
      </c>
      <c r="I4188">
        <v>9606</v>
      </c>
      <c r="J4188">
        <v>3368</v>
      </c>
      <c r="K4188">
        <v>1341</v>
      </c>
      <c r="L4188">
        <v>0</v>
      </c>
      <c r="M4188">
        <v>1341</v>
      </c>
      <c r="V4188">
        <v>73335544</v>
      </c>
      <c r="W4188">
        <v>63730732</v>
      </c>
      <c r="Y4188">
        <v>5742051</v>
      </c>
      <c r="Z4188">
        <v>17700912</v>
      </c>
      <c r="AA4188">
        <v>49589996</v>
      </c>
      <c r="AB4188">
        <v>18143762</v>
      </c>
      <c r="AC4188">
        <v>7492638</v>
      </c>
      <c r="AD4188">
        <v>143217552</v>
      </c>
      <c r="AE4188">
        <v>63752292</v>
      </c>
      <c r="AF4188">
        <v>221711312</v>
      </c>
      <c r="AG4188">
        <v>75384008</v>
      </c>
      <c r="AH4188">
        <v>24544448</v>
      </c>
      <c r="AI4188">
        <v>18691.48</v>
      </c>
      <c r="AJ4188">
        <v>24563140</v>
      </c>
      <c r="AK4188">
        <v>21232232</v>
      </c>
      <c r="AL4188">
        <v>6068887</v>
      </c>
      <c r="AM4188">
        <v>216063904</v>
      </c>
      <c r="AN4188">
        <v>90956632</v>
      </c>
      <c r="AO4188">
        <v>24631074</v>
      </c>
      <c r="AP4188">
        <v>38435604</v>
      </c>
      <c r="AQ4188">
        <v>40622160</v>
      </c>
      <c r="AR4188">
        <v>221711312</v>
      </c>
      <c r="AS4188">
        <v>216063904</v>
      </c>
      <c r="AT4188">
        <v>1179</v>
      </c>
      <c r="AU4188">
        <v>0.90800000000000003</v>
      </c>
      <c r="AW4188">
        <v>8.6647699999999994E-2</v>
      </c>
      <c r="AX4188">
        <v>0.54332400000000003</v>
      </c>
      <c r="AY4188">
        <v>1.7045500000000002E-2</v>
      </c>
      <c r="AZ4188">
        <v>74395</v>
      </c>
    </row>
    <row r="4189" spans="1:52">
      <c r="A4189">
        <v>2005</v>
      </c>
      <c r="B4189">
        <v>231624</v>
      </c>
      <c r="C4189" t="s">
        <v>476</v>
      </c>
      <c r="D4189" t="s">
        <v>475</v>
      </c>
      <c r="E4189">
        <f t="shared" si="65"/>
        <v>1</v>
      </c>
      <c r="F4189">
        <f>IF(ISNA(VLOOKUP(B4189,criteria!$U$2:$U$174,1,0)),0,1)</f>
        <v>1</v>
      </c>
      <c r="G4189">
        <v>0.31027332704995286</v>
      </c>
      <c r="H4189">
        <v>0.40917375455650062</v>
      </c>
      <c r="I4189">
        <v>10610</v>
      </c>
      <c r="J4189">
        <v>3292</v>
      </c>
      <c r="K4189">
        <v>1343</v>
      </c>
      <c r="L4189">
        <v>4</v>
      </c>
      <c r="M4189">
        <v>1347</v>
      </c>
      <c r="N4189" t="s">
        <v>477</v>
      </c>
      <c r="O4189" t="s">
        <v>132</v>
      </c>
      <c r="P4189" t="s">
        <v>50</v>
      </c>
      <c r="Q4189" t="s">
        <v>52</v>
      </c>
      <c r="V4189">
        <v>79156344</v>
      </c>
      <c r="W4189">
        <v>69403784</v>
      </c>
      <c r="Y4189">
        <v>4084077</v>
      </c>
      <c r="Z4189">
        <v>19764384</v>
      </c>
      <c r="AA4189">
        <v>53216276</v>
      </c>
      <c r="AB4189">
        <v>12950616</v>
      </c>
      <c r="AC4189">
        <v>7969556</v>
      </c>
      <c r="AD4189">
        <v>151586144</v>
      </c>
      <c r="AE4189">
        <v>68324160</v>
      </c>
      <c r="AF4189">
        <v>247047152</v>
      </c>
      <c r="AG4189">
        <v>82857608</v>
      </c>
      <c r="AH4189">
        <v>23601628</v>
      </c>
      <c r="AI4189">
        <v>11907.18</v>
      </c>
      <c r="AJ4189">
        <v>23613536</v>
      </c>
      <c r="AK4189">
        <v>23083990</v>
      </c>
      <c r="AL4189">
        <v>7215206</v>
      </c>
      <c r="AM4189">
        <v>230570976</v>
      </c>
      <c r="AN4189">
        <v>92214832</v>
      </c>
      <c r="AO4189">
        <v>28585104</v>
      </c>
      <c r="AP4189">
        <v>40622160</v>
      </c>
      <c r="AQ4189">
        <v>44228356</v>
      </c>
      <c r="AR4189">
        <v>247047152</v>
      </c>
      <c r="AS4189">
        <v>230570976</v>
      </c>
      <c r="AT4189">
        <v>1227</v>
      </c>
      <c r="AU4189">
        <v>0.91100000000000003</v>
      </c>
      <c r="AW4189">
        <v>8.8669899999999996E-2</v>
      </c>
      <c r="AX4189">
        <v>0.55524300000000004</v>
      </c>
      <c r="AY4189">
        <v>2.2519399999999998E-2</v>
      </c>
      <c r="AZ4189">
        <v>78516</v>
      </c>
    </row>
    <row r="4190" spans="1:52">
      <c r="A4190">
        <v>2006</v>
      </c>
      <c r="B4190">
        <v>231624</v>
      </c>
      <c r="C4190" t="s">
        <v>476</v>
      </c>
      <c r="D4190" t="s">
        <v>475</v>
      </c>
      <c r="E4190">
        <f t="shared" si="65"/>
        <v>1</v>
      </c>
      <c r="F4190">
        <f>IF(ISNA(VLOOKUP(B4190,criteria!$U$2:$U$174,1,0)),0,1)</f>
        <v>1</v>
      </c>
      <c r="G4190">
        <v>0.323447118074986</v>
      </c>
      <c r="H4190">
        <v>0.38927335640138411</v>
      </c>
      <c r="I4190">
        <v>10722</v>
      </c>
      <c r="J4190">
        <v>3468</v>
      </c>
      <c r="K4190">
        <v>1350</v>
      </c>
      <c r="L4190">
        <v>0</v>
      </c>
      <c r="M4190">
        <v>1350</v>
      </c>
      <c r="V4190">
        <v>87437648</v>
      </c>
      <c r="W4190">
        <v>76442720</v>
      </c>
      <c r="Y4190">
        <v>4703138</v>
      </c>
      <c r="Z4190">
        <v>18386628</v>
      </c>
      <c r="AA4190">
        <v>56385348</v>
      </c>
      <c r="AB4190">
        <v>18564800</v>
      </c>
      <c r="AC4190">
        <v>5604718</v>
      </c>
      <c r="AD4190">
        <v>161037536</v>
      </c>
      <c r="AE4190">
        <v>79460520</v>
      </c>
      <c r="AF4190">
        <v>304140640</v>
      </c>
      <c r="AG4190">
        <v>86496544</v>
      </c>
      <c r="AH4190">
        <v>22117116</v>
      </c>
      <c r="AI4190">
        <v>19499.689999999999</v>
      </c>
      <c r="AJ4190">
        <v>22136616</v>
      </c>
      <c r="AK4190">
        <v>22932756</v>
      </c>
      <c r="AL4190">
        <v>7431295.5</v>
      </c>
      <c r="AM4190">
        <v>230891232</v>
      </c>
      <c r="AN4190">
        <v>112015216</v>
      </c>
      <c r="AO4190">
        <v>23546112</v>
      </c>
      <c r="AP4190">
        <v>491652256</v>
      </c>
      <c r="AQ4190">
        <v>585903936</v>
      </c>
      <c r="AR4190">
        <v>304140640</v>
      </c>
      <c r="AS4190">
        <v>230891232</v>
      </c>
      <c r="AT4190">
        <v>1242</v>
      </c>
      <c r="AU4190">
        <v>0.91500000000000004</v>
      </c>
      <c r="AW4190">
        <v>8.3453200000000005E-2</v>
      </c>
      <c r="AX4190">
        <v>0.55035999999999996</v>
      </c>
      <c r="AY4190">
        <v>2.44604E-2</v>
      </c>
      <c r="AZ4190">
        <v>81198</v>
      </c>
    </row>
    <row r="4191" spans="1:52">
      <c r="A4191">
        <v>2007</v>
      </c>
      <c r="B4191">
        <v>231624</v>
      </c>
      <c r="C4191" t="s">
        <v>476</v>
      </c>
      <c r="D4191" t="s">
        <v>475</v>
      </c>
      <c r="E4191">
        <f t="shared" si="65"/>
        <v>1</v>
      </c>
      <c r="F4191">
        <f>IF(ISNA(VLOOKUP(B4191,criteria!$U$2:$U$174,1,0)),0,1)</f>
        <v>1</v>
      </c>
      <c r="G4191">
        <v>0.33674221485166761</v>
      </c>
      <c r="H4191">
        <v>0.36798905608755128</v>
      </c>
      <c r="I4191">
        <v>10854</v>
      </c>
      <c r="J4191">
        <v>3655</v>
      </c>
      <c r="K4191">
        <v>1345</v>
      </c>
      <c r="L4191">
        <v>0</v>
      </c>
      <c r="M4191">
        <v>1345</v>
      </c>
      <c r="N4191" t="s">
        <v>477</v>
      </c>
      <c r="O4191" t="s">
        <v>132</v>
      </c>
      <c r="P4191" t="s">
        <v>50</v>
      </c>
      <c r="Q4191" t="s">
        <v>52</v>
      </c>
      <c r="V4191">
        <v>92896456</v>
      </c>
      <c r="W4191">
        <v>80065784</v>
      </c>
      <c r="Y4191">
        <v>2186570</v>
      </c>
      <c r="Z4191">
        <v>17825914</v>
      </c>
      <c r="AA4191">
        <v>55780016</v>
      </c>
      <c r="AB4191">
        <v>24128808</v>
      </c>
      <c r="AC4191">
        <v>11147738</v>
      </c>
      <c r="AD4191">
        <v>166359168</v>
      </c>
      <c r="AE4191">
        <v>90550008</v>
      </c>
      <c r="AF4191">
        <v>303983360</v>
      </c>
      <c r="AG4191">
        <v>108907072</v>
      </c>
      <c r="AH4191">
        <v>25517916</v>
      </c>
      <c r="AI4191">
        <v>49088.46</v>
      </c>
      <c r="AJ4191">
        <v>25567004</v>
      </c>
      <c r="AK4191">
        <v>29912534</v>
      </c>
      <c r="AL4191">
        <v>9390877</v>
      </c>
      <c r="AM4191">
        <v>296580160</v>
      </c>
      <c r="AN4191">
        <v>115723912</v>
      </c>
      <c r="AO4191">
        <v>37763800</v>
      </c>
      <c r="AP4191">
        <v>582812032</v>
      </c>
      <c r="AQ4191">
        <v>573651200</v>
      </c>
      <c r="AR4191">
        <v>303983360</v>
      </c>
      <c r="AS4191">
        <v>296580160</v>
      </c>
      <c r="AT4191">
        <v>1197</v>
      </c>
      <c r="AU4191">
        <v>0.91100000000000003</v>
      </c>
      <c r="AW4191">
        <v>8.8625300000000004E-2</v>
      </c>
      <c r="AX4191">
        <v>0.56036300000000006</v>
      </c>
      <c r="AY4191">
        <v>2.5819999999999999E-2</v>
      </c>
      <c r="AZ4191">
        <v>83545</v>
      </c>
    </row>
    <row r="4192" spans="1:52">
      <c r="A4192">
        <v>2008</v>
      </c>
      <c r="B4192">
        <v>231624</v>
      </c>
      <c r="C4192" t="s">
        <v>476</v>
      </c>
      <c r="D4192" t="s">
        <v>475</v>
      </c>
      <c r="E4192">
        <f t="shared" si="65"/>
        <v>1</v>
      </c>
      <c r="F4192">
        <f>IF(ISNA(VLOOKUP(B4192,criteria!$U$2:$U$174,1,0)),0,1)</f>
        <v>1</v>
      </c>
      <c r="G4192">
        <v>0.34083877621175662</v>
      </c>
      <c r="H4192">
        <v>0.34972264246091778</v>
      </c>
      <c r="I4192">
        <v>11636</v>
      </c>
      <c r="J4192">
        <v>3966</v>
      </c>
      <c r="K4192">
        <v>1386</v>
      </c>
      <c r="L4192">
        <v>1</v>
      </c>
      <c r="M4192">
        <v>1387</v>
      </c>
      <c r="N4192" t="s">
        <v>477</v>
      </c>
      <c r="O4192" t="s">
        <v>132</v>
      </c>
      <c r="P4192" t="s">
        <v>50</v>
      </c>
      <c r="Q4192" t="s">
        <v>52</v>
      </c>
      <c r="V4192">
        <v>111375216</v>
      </c>
      <c r="W4192">
        <v>96440192</v>
      </c>
      <c r="Y4192">
        <v>3495554</v>
      </c>
      <c r="Z4192">
        <v>19913928</v>
      </c>
      <c r="AA4192">
        <v>53676588</v>
      </c>
      <c r="AB4192">
        <v>26369578</v>
      </c>
      <c r="AC4192">
        <v>6249059</v>
      </c>
      <c r="AD4192">
        <v>191136736</v>
      </c>
      <c r="AE4192">
        <v>77946232</v>
      </c>
      <c r="AF4192">
        <v>304521376</v>
      </c>
      <c r="AG4192">
        <v>104972616</v>
      </c>
      <c r="AH4192">
        <v>26062568</v>
      </c>
      <c r="AI4192">
        <v>26344.67</v>
      </c>
      <c r="AJ4192">
        <v>26088912</v>
      </c>
      <c r="AK4192">
        <v>27455478</v>
      </c>
      <c r="AL4192">
        <v>10560461</v>
      </c>
      <c r="AM4192">
        <v>294539136</v>
      </c>
      <c r="AN4192">
        <v>110179576</v>
      </c>
      <c r="AO4192">
        <v>33254774</v>
      </c>
      <c r="AP4192">
        <v>573651200</v>
      </c>
      <c r="AQ4192">
        <v>489250944</v>
      </c>
      <c r="AR4192">
        <v>304521376</v>
      </c>
      <c r="AS4192">
        <v>294539136</v>
      </c>
      <c r="AT4192">
        <v>1202</v>
      </c>
      <c r="AU4192">
        <v>0.91100000000000003</v>
      </c>
      <c r="AW4192">
        <v>8.9801199999999998E-2</v>
      </c>
      <c r="AX4192">
        <v>0.58563200000000004</v>
      </c>
      <c r="AY4192">
        <v>2.82232E-2</v>
      </c>
      <c r="AZ4192">
        <v>86154</v>
      </c>
    </row>
    <row r="4193" spans="1:52">
      <c r="A4193">
        <v>2009</v>
      </c>
      <c r="B4193">
        <v>231624</v>
      </c>
      <c r="C4193" t="s">
        <v>476</v>
      </c>
      <c r="D4193" t="s">
        <v>475</v>
      </c>
      <c r="E4193">
        <f t="shared" si="65"/>
        <v>1</v>
      </c>
      <c r="F4193">
        <f>IF(ISNA(VLOOKUP(B4193,criteria!$U$2:$U$174,1,0)),0,1)</f>
        <v>1</v>
      </c>
      <c r="G4193">
        <v>0.33509496284062756</v>
      </c>
      <c r="H4193">
        <v>0.3437654016757023</v>
      </c>
      <c r="I4193">
        <v>12110</v>
      </c>
      <c r="J4193">
        <v>4058</v>
      </c>
      <c r="K4193">
        <v>1391</v>
      </c>
      <c r="L4193">
        <v>4</v>
      </c>
      <c r="M4193">
        <v>1395</v>
      </c>
      <c r="N4193" t="s">
        <v>477</v>
      </c>
      <c r="O4193" t="s">
        <v>132</v>
      </c>
      <c r="P4193" t="s">
        <v>50</v>
      </c>
      <c r="Q4193" t="s">
        <v>52</v>
      </c>
      <c r="R4193">
        <v>-76.711200000000005</v>
      </c>
      <c r="S4193">
        <v>37.271900000000002</v>
      </c>
      <c r="V4193">
        <v>123851344</v>
      </c>
      <c r="W4193">
        <v>105676888</v>
      </c>
      <c r="Y4193">
        <v>4725112</v>
      </c>
      <c r="Z4193">
        <v>20383948</v>
      </c>
      <c r="AA4193">
        <v>47412608</v>
      </c>
      <c r="AB4193">
        <v>15875980</v>
      </c>
      <c r="AC4193">
        <v>7299712</v>
      </c>
      <c r="AD4193">
        <v>203396304</v>
      </c>
      <c r="AE4193">
        <v>69089832</v>
      </c>
      <c r="AF4193">
        <v>323703680</v>
      </c>
      <c r="AG4193">
        <v>93167632</v>
      </c>
      <c r="AH4193">
        <v>24971726</v>
      </c>
      <c r="AI4193">
        <v>313654</v>
      </c>
      <c r="AJ4193">
        <v>25285380</v>
      </c>
      <c r="AK4193">
        <v>27198760</v>
      </c>
      <c r="AL4193">
        <v>10134740</v>
      </c>
      <c r="AM4193">
        <v>272716800</v>
      </c>
      <c r="AN4193">
        <v>111470304</v>
      </c>
      <c r="AO4193">
        <v>36451012</v>
      </c>
      <c r="AP4193">
        <v>489250944</v>
      </c>
      <c r="AQ4193">
        <v>533179520</v>
      </c>
      <c r="AR4193">
        <v>323703680</v>
      </c>
      <c r="AS4193">
        <v>272716800</v>
      </c>
      <c r="AT4193">
        <v>1198</v>
      </c>
      <c r="AU4193">
        <v>0.89700000000000002</v>
      </c>
      <c r="AW4193">
        <v>8.0444699999999994E-2</v>
      </c>
      <c r="AX4193">
        <v>0.55984299999999998</v>
      </c>
      <c r="AY4193">
        <v>2.5506899999999999E-2</v>
      </c>
      <c r="AZ4193">
        <v>88011</v>
      </c>
    </row>
    <row r="4194" spans="1:52">
      <c r="A4194">
        <v>2010</v>
      </c>
      <c r="B4194">
        <v>231624</v>
      </c>
      <c r="C4194" t="s">
        <v>476</v>
      </c>
      <c r="D4194" t="s">
        <v>475</v>
      </c>
      <c r="E4194">
        <f t="shared" si="65"/>
        <v>1</v>
      </c>
      <c r="F4194">
        <f>IF(ISNA(VLOOKUP(B4194,criteria!$U$2:$U$174,1,0)),0,1)</f>
        <v>1</v>
      </c>
      <c r="G4194">
        <v>0.31730078966259873</v>
      </c>
      <c r="H4194">
        <v>0.35143288084464552</v>
      </c>
      <c r="I4194">
        <v>12537</v>
      </c>
      <c r="J4194">
        <v>3978</v>
      </c>
      <c r="K4194">
        <v>1397</v>
      </c>
      <c r="L4194">
        <v>1</v>
      </c>
      <c r="M4194">
        <v>1398</v>
      </c>
      <c r="N4194" t="s">
        <v>477</v>
      </c>
      <c r="O4194" t="s">
        <v>132</v>
      </c>
      <c r="P4194" t="s">
        <v>50</v>
      </c>
      <c r="Q4194" t="s">
        <v>52</v>
      </c>
      <c r="R4194">
        <v>-76.711200000000005</v>
      </c>
      <c r="S4194">
        <v>37.271900000000002</v>
      </c>
      <c r="V4194">
        <v>142655808</v>
      </c>
      <c r="W4194">
        <v>120615232</v>
      </c>
      <c r="Y4194">
        <v>5713193</v>
      </c>
      <c r="Z4194">
        <v>37047336</v>
      </c>
      <c r="AA4194">
        <v>69468288</v>
      </c>
      <c r="AB4194">
        <v>16658442</v>
      </c>
      <c r="AC4194">
        <v>13538348</v>
      </c>
      <c r="AD4194">
        <v>234941984</v>
      </c>
      <c r="AE4194">
        <v>102756464</v>
      </c>
      <c r="AF4194">
        <v>375534816</v>
      </c>
      <c r="AG4194">
        <v>99811264</v>
      </c>
      <c r="AH4194">
        <v>56872392</v>
      </c>
      <c r="AI4194">
        <v>330314</v>
      </c>
      <c r="AJ4194">
        <v>57202704</v>
      </c>
      <c r="AK4194">
        <v>34733172</v>
      </c>
      <c r="AL4194">
        <v>11726934</v>
      </c>
      <c r="AM4194">
        <v>328611200</v>
      </c>
      <c r="AN4194">
        <v>130264768</v>
      </c>
      <c r="AO4194">
        <v>48475464</v>
      </c>
      <c r="AP4194">
        <v>539546560</v>
      </c>
      <c r="AQ4194">
        <v>624726336</v>
      </c>
      <c r="AR4194">
        <v>375534816</v>
      </c>
      <c r="AS4194">
        <v>328611200</v>
      </c>
      <c r="AT4194">
        <v>1215</v>
      </c>
      <c r="AU4194">
        <v>0.90700000000000003</v>
      </c>
      <c r="AW4194">
        <v>8.1955899999999998E-2</v>
      </c>
      <c r="AX4194">
        <v>0.54614300000000005</v>
      </c>
      <c r="AY4194">
        <v>2.47934E-2</v>
      </c>
      <c r="AZ4194">
        <v>88816</v>
      </c>
    </row>
    <row r="4195" spans="1:52">
      <c r="A4195">
        <v>2011</v>
      </c>
      <c r="B4195">
        <v>231624</v>
      </c>
      <c r="C4195" t="s">
        <v>476</v>
      </c>
      <c r="D4195" t="s">
        <v>475</v>
      </c>
      <c r="E4195">
        <f t="shared" si="65"/>
        <v>1</v>
      </c>
      <c r="F4195">
        <f>IF(ISNA(VLOOKUP(B4195,criteria!$U$2:$U$174,1,0)),0,1)</f>
        <v>1</v>
      </c>
      <c r="G4195">
        <v>0.3464327485380117</v>
      </c>
      <c r="H4195">
        <v>0.33423362592842676</v>
      </c>
      <c r="I4195">
        <v>12825</v>
      </c>
      <c r="J4195">
        <v>4443</v>
      </c>
      <c r="K4195">
        <v>1485</v>
      </c>
      <c r="L4195">
        <v>0</v>
      </c>
      <c r="M4195">
        <v>1485</v>
      </c>
      <c r="N4195" t="s">
        <v>477</v>
      </c>
      <c r="O4195" t="s">
        <v>132</v>
      </c>
      <c r="P4195" t="s">
        <v>50</v>
      </c>
      <c r="Q4195" t="s">
        <v>52</v>
      </c>
      <c r="R4195">
        <v>-76.730999999999995</v>
      </c>
      <c r="S4195">
        <v>37.3095</v>
      </c>
      <c r="T4195">
        <v>0.01</v>
      </c>
      <c r="U4195">
        <v>1016</v>
      </c>
      <c r="V4195">
        <v>158581296</v>
      </c>
      <c r="W4195">
        <v>135757120</v>
      </c>
      <c r="Y4195">
        <v>4373070</v>
      </c>
      <c r="Z4195">
        <v>39267708</v>
      </c>
      <c r="AA4195">
        <v>63787800</v>
      </c>
      <c r="AB4195">
        <v>17177812</v>
      </c>
      <c r="AC4195">
        <v>18364182</v>
      </c>
      <c r="AD4195">
        <v>260959024</v>
      </c>
      <c r="AE4195">
        <v>90165752</v>
      </c>
      <c r="AF4195">
        <v>370177504</v>
      </c>
      <c r="AG4195">
        <v>102826368</v>
      </c>
      <c r="AH4195">
        <v>55046368</v>
      </c>
      <c r="AI4195">
        <v>295274</v>
      </c>
      <c r="AJ4195">
        <v>55341640</v>
      </c>
      <c r="AK4195">
        <v>37110352</v>
      </c>
      <c r="AL4195">
        <v>15808688</v>
      </c>
      <c r="AM4195">
        <v>348690560</v>
      </c>
      <c r="AN4195">
        <v>141602784</v>
      </c>
      <c r="AO4195">
        <v>42583672</v>
      </c>
      <c r="AP4195">
        <v>624726336</v>
      </c>
      <c r="AQ4195">
        <v>644233344</v>
      </c>
      <c r="AR4195">
        <v>370177504</v>
      </c>
      <c r="AS4195">
        <v>348690560</v>
      </c>
      <c r="AT4195">
        <v>1205</v>
      </c>
      <c r="AU4195">
        <v>0.89900000000000002</v>
      </c>
      <c r="AW4195">
        <v>7.7770099999999995E-2</v>
      </c>
      <c r="AX4195">
        <v>0.55264999999999997</v>
      </c>
      <c r="AY4195">
        <v>2.3399900000000001E-2</v>
      </c>
      <c r="AZ4195">
        <v>89703</v>
      </c>
    </row>
    <row r="4196" spans="1:52">
      <c r="A4196">
        <v>2012</v>
      </c>
      <c r="B4196">
        <v>231624</v>
      </c>
      <c r="C4196" t="s">
        <v>476</v>
      </c>
      <c r="D4196" t="s">
        <v>475</v>
      </c>
      <c r="E4196">
        <f t="shared" si="65"/>
        <v>1</v>
      </c>
      <c r="F4196">
        <f>IF(ISNA(VLOOKUP(B4196,criteria!$U$2:$U$174,1,0)),0,1)</f>
        <v>1</v>
      </c>
      <c r="G4196">
        <v>0.32166910688140554</v>
      </c>
      <c r="H4196">
        <v>0.33386436049157941</v>
      </c>
      <c r="I4196">
        <v>13660</v>
      </c>
      <c r="J4196">
        <v>4394</v>
      </c>
      <c r="K4196">
        <v>1465</v>
      </c>
      <c r="L4196">
        <v>2</v>
      </c>
      <c r="M4196">
        <v>1467</v>
      </c>
      <c r="N4196" t="s">
        <v>477</v>
      </c>
      <c r="O4196" t="s">
        <v>132</v>
      </c>
      <c r="P4196" t="s">
        <v>50</v>
      </c>
      <c r="Q4196" t="s">
        <v>52</v>
      </c>
      <c r="R4196">
        <v>-76.730999999999995</v>
      </c>
      <c r="S4196">
        <v>37.3095</v>
      </c>
      <c r="T4196">
        <v>1.0999999999999999E-2</v>
      </c>
      <c r="U4196">
        <v>1140</v>
      </c>
      <c r="V4196">
        <v>163049088</v>
      </c>
      <c r="W4196">
        <v>138577696</v>
      </c>
      <c r="Y4196">
        <v>5218238</v>
      </c>
      <c r="Z4196">
        <v>38143612</v>
      </c>
      <c r="AA4196">
        <v>68721448</v>
      </c>
      <c r="AB4196">
        <v>23177388</v>
      </c>
      <c r="AC4196">
        <v>10454112</v>
      </c>
      <c r="AD4196">
        <v>268201184</v>
      </c>
      <c r="AE4196">
        <v>98138072</v>
      </c>
      <c r="AF4196">
        <v>390338464</v>
      </c>
      <c r="AG4196">
        <v>109434448</v>
      </c>
      <c r="AH4196">
        <v>56732376</v>
      </c>
      <c r="AI4196">
        <v>311662</v>
      </c>
      <c r="AJ4196">
        <v>57044040</v>
      </c>
      <c r="AK4196">
        <v>38810176</v>
      </c>
      <c r="AL4196">
        <v>15359594</v>
      </c>
      <c r="AM4196">
        <v>365846720</v>
      </c>
      <c r="AN4196">
        <v>149682800</v>
      </c>
      <c r="AO4196">
        <v>47218912</v>
      </c>
      <c r="AP4196">
        <v>644233344</v>
      </c>
      <c r="AQ4196">
        <v>697723712</v>
      </c>
      <c r="AR4196">
        <v>390338464</v>
      </c>
      <c r="AS4196">
        <v>365846720</v>
      </c>
      <c r="AT4196">
        <v>1206</v>
      </c>
      <c r="AU4196">
        <v>0.89900000000000002</v>
      </c>
      <c r="AW4196">
        <v>8.5521899999999998E-2</v>
      </c>
      <c r="AX4196">
        <v>0.54478099999999996</v>
      </c>
      <c r="AY4196">
        <v>2.4915799999999998E-2</v>
      </c>
      <c r="AZ4196">
        <v>87924</v>
      </c>
    </row>
    <row r="4197" spans="1:52">
      <c r="A4197">
        <v>2013</v>
      </c>
      <c r="B4197">
        <v>231624</v>
      </c>
      <c r="C4197" t="s">
        <v>476</v>
      </c>
      <c r="D4197" t="s">
        <v>475</v>
      </c>
      <c r="E4197">
        <f t="shared" si="65"/>
        <v>1</v>
      </c>
      <c r="F4197">
        <f>IF(ISNA(VLOOKUP(B4197,criteria!$U$2:$U$174,1,0)),0,1)</f>
        <v>1</v>
      </c>
      <c r="G4197">
        <v>0.332123024348569</v>
      </c>
      <c r="H4197">
        <v>0.31704180064308679</v>
      </c>
      <c r="I4197">
        <v>14046</v>
      </c>
      <c r="J4197">
        <v>4665</v>
      </c>
      <c r="K4197">
        <v>1479</v>
      </c>
      <c r="L4197">
        <v>0</v>
      </c>
      <c r="M4197">
        <v>1479</v>
      </c>
      <c r="N4197" t="s">
        <v>477</v>
      </c>
      <c r="O4197" t="s">
        <v>132</v>
      </c>
      <c r="P4197" t="s">
        <v>50</v>
      </c>
      <c r="Q4197" t="s">
        <v>52</v>
      </c>
      <c r="R4197">
        <v>-76.709400000000002</v>
      </c>
      <c r="S4197">
        <v>37.271900000000002</v>
      </c>
      <c r="T4197">
        <v>8.9999999999999993E-3</v>
      </c>
      <c r="U4197">
        <v>1119</v>
      </c>
      <c r="V4197">
        <v>170431488</v>
      </c>
      <c r="W4197">
        <v>145385280</v>
      </c>
      <c r="Y4197">
        <v>5016735</v>
      </c>
      <c r="Z4197">
        <v>39396612</v>
      </c>
      <c r="AA4197">
        <v>71252616</v>
      </c>
      <c r="AB4197">
        <v>28053008</v>
      </c>
      <c r="AC4197">
        <v>9361315</v>
      </c>
      <c r="AD4197">
        <v>278014816</v>
      </c>
      <c r="AE4197">
        <v>108417904</v>
      </c>
      <c r="AF4197">
        <v>409642208</v>
      </c>
      <c r="AG4197">
        <v>112360984</v>
      </c>
      <c r="AH4197">
        <v>58603044</v>
      </c>
      <c r="AI4197">
        <v>312314</v>
      </c>
      <c r="AJ4197">
        <v>58915360</v>
      </c>
      <c r="AK4197">
        <v>40842348</v>
      </c>
      <c r="AL4197">
        <v>14861384</v>
      </c>
      <c r="AM4197">
        <v>389617664</v>
      </c>
      <c r="AN4197">
        <v>152284832</v>
      </c>
      <c r="AO4197">
        <v>51824544</v>
      </c>
      <c r="AP4197">
        <v>697723712</v>
      </c>
      <c r="AQ4197">
        <v>797592256</v>
      </c>
      <c r="AR4197">
        <v>409642208</v>
      </c>
      <c r="AS4197">
        <v>389617664</v>
      </c>
      <c r="AT4197">
        <v>1249</v>
      </c>
      <c r="AU4197">
        <v>0.90400000000000003</v>
      </c>
      <c r="AW4197">
        <v>9.5528500000000002E-2</v>
      </c>
      <c r="AX4197">
        <v>0.56436299999999995</v>
      </c>
      <c r="AY4197">
        <v>2.37127E-2</v>
      </c>
      <c r="AZ4197">
        <v>86486</v>
      </c>
    </row>
    <row r="4198" spans="1:52">
      <c r="A4198">
        <v>2014</v>
      </c>
      <c r="B4198">
        <v>231624</v>
      </c>
      <c r="C4198" t="s">
        <v>476</v>
      </c>
      <c r="D4198" t="s">
        <v>475</v>
      </c>
      <c r="E4198">
        <f t="shared" si="65"/>
        <v>1</v>
      </c>
      <c r="F4198">
        <f>IF(ISNA(VLOOKUP(B4198,criteria!$U$2:$U$174,1,0)),0,1)</f>
        <v>1</v>
      </c>
      <c r="G4198">
        <v>0.33019516217702033</v>
      </c>
      <c r="H4198">
        <v>0.31446409989594171</v>
      </c>
      <c r="I4198">
        <v>14552</v>
      </c>
      <c r="J4198">
        <v>4805</v>
      </c>
      <c r="K4198">
        <v>1511</v>
      </c>
      <c r="M4198">
        <v>1511</v>
      </c>
      <c r="N4198" t="s">
        <v>477</v>
      </c>
      <c r="O4198" t="s">
        <v>132</v>
      </c>
      <c r="P4198" t="s">
        <v>50</v>
      </c>
      <c r="Q4198" t="s">
        <v>52</v>
      </c>
      <c r="R4198">
        <v>-76.709400000000002</v>
      </c>
      <c r="S4198">
        <v>37.271900000000002</v>
      </c>
      <c r="T4198">
        <v>6.0000000000000001E-3</v>
      </c>
      <c r="U4198">
        <v>1196</v>
      </c>
      <c r="V4198">
        <v>183068192</v>
      </c>
      <c r="W4198">
        <v>155975200</v>
      </c>
      <c r="Y4198">
        <v>6587024</v>
      </c>
      <c r="Z4198">
        <v>39131680</v>
      </c>
      <c r="AA4198">
        <v>72274784</v>
      </c>
      <c r="AB4198">
        <v>30443672</v>
      </c>
      <c r="AC4198">
        <v>9118993</v>
      </c>
      <c r="AD4198">
        <v>297168544</v>
      </c>
      <c r="AE4198">
        <v>99789104</v>
      </c>
      <c r="AF4198">
        <v>442217728</v>
      </c>
      <c r="AG4198">
        <v>116176520</v>
      </c>
      <c r="AH4198">
        <v>61448600</v>
      </c>
      <c r="AI4198">
        <v>311422</v>
      </c>
      <c r="AJ4198">
        <v>61760024</v>
      </c>
      <c r="AK4198">
        <v>40236544</v>
      </c>
      <c r="AL4198">
        <v>15384865</v>
      </c>
      <c r="AM4198">
        <v>407940000</v>
      </c>
      <c r="AN4198">
        <v>159725968</v>
      </c>
      <c r="AO4198">
        <v>57726968</v>
      </c>
      <c r="AP4198">
        <v>797592256</v>
      </c>
      <c r="AQ4198">
        <v>811216960</v>
      </c>
      <c r="AR4198">
        <v>442217728</v>
      </c>
      <c r="AS4198">
        <v>407940000</v>
      </c>
      <c r="AT4198">
        <v>1248</v>
      </c>
      <c r="AU4198">
        <v>0.90200000000000002</v>
      </c>
      <c r="AW4198">
        <v>8.0689700000000003E-2</v>
      </c>
      <c r="AX4198">
        <v>0.56896500000000005</v>
      </c>
      <c r="AY4198">
        <v>0.02</v>
      </c>
      <c r="AZ4198">
        <v>95445</v>
      </c>
    </row>
    <row r="4199" spans="1:52">
      <c r="A4199">
        <v>2015</v>
      </c>
      <c r="B4199">
        <v>231624</v>
      </c>
      <c r="C4199" t="s">
        <v>476</v>
      </c>
      <c r="D4199" t="s">
        <v>475</v>
      </c>
      <c r="E4199">
        <f t="shared" si="65"/>
        <v>1</v>
      </c>
      <c r="F4199">
        <f>IF(ISNA(VLOOKUP(B4199,criteria!$U$2:$U$174,1,0)),0,1)</f>
        <v>1</v>
      </c>
      <c r="G4199">
        <v>0.34463616907437133</v>
      </c>
      <c r="H4199">
        <v>0.2945856782456821</v>
      </c>
      <c r="I4199">
        <v>14952</v>
      </c>
      <c r="J4199">
        <v>5153</v>
      </c>
      <c r="K4199">
        <v>1517</v>
      </c>
      <c r="L4199">
        <v>1</v>
      </c>
      <c r="M4199">
        <v>1518</v>
      </c>
      <c r="N4199" t="s">
        <v>477</v>
      </c>
      <c r="O4199" t="s">
        <v>132</v>
      </c>
      <c r="P4199" t="s">
        <v>50</v>
      </c>
      <c r="Q4199" t="s">
        <v>52</v>
      </c>
      <c r="R4199">
        <v>-76.709400000000002</v>
      </c>
      <c r="S4199">
        <v>37.271999999999998</v>
      </c>
      <c r="T4199">
        <v>8.0000000000000002E-3</v>
      </c>
      <c r="U4199">
        <v>1168</v>
      </c>
      <c r="V4199">
        <v>194868400</v>
      </c>
      <c r="W4199">
        <v>164247488</v>
      </c>
      <c r="Y4199">
        <v>6426065</v>
      </c>
      <c r="Z4199">
        <v>39403008</v>
      </c>
      <c r="AA4199">
        <v>74691064</v>
      </c>
      <c r="AB4199">
        <v>35759040</v>
      </c>
      <c r="AC4199">
        <v>9124799</v>
      </c>
      <c r="AD4199">
        <v>308238112</v>
      </c>
      <c r="AE4199">
        <v>105981088</v>
      </c>
      <c r="AF4199">
        <v>478735008</v>
      </c>
      <c r="AG4199">
        <v>125528504</v>
      </c>
      <c r="AH4199">
        <v>62923492</v>
      </c>
      <c r="AI4199">
        <v>281954</v>
      </c>
      <c r="AJ4199">
        <v>63205448</v>
      </c>
      <c r="AK4199">
        <v>43353900</v>
      </c>
      <c r="AL4199">
        <v>15774294</v>
      </c>
      <c r="AM4199">
        <v>432617888</v>
      </c>
      <c r="AN4199">
        <v>172724400</v>
      </c>
      <c r="AO4199">
        <v>67979848</v>
      </c>
      <c r="AP4199">
        <v>811216960</v>
      </c>
      <c r="AQ4199">
        <v>803697536</v>
      </c>
      <c r="AR4199">
        <v>478735008</v>
      </c>
      <c r="AS4199">
        <v>432617888</v>
      </c>
      <c r="AT4199">
        <v>1277</v>
      </c>
      <c r="AU4199">
        <v>0.91500000000000004</v>
      </c>
      <c r="AW4199">
        <v>5.5640200000000001E-2</v>
      </c>
      <c r="AX4199">
        <v>0.58536600000000005</v>
      </c>
      <c r="AY4199">
        <v>1.90549E-2</v>
      </c>
      <c r="AZ4199">
        <v>97419</v>
      </c>
    </row>
    <row r="4200" spans="1:52">
      <c r="A4200">
        <v>2016</v>
      </c>
      <c r="B4200">
        <v>231624</v>
      </c>
      <c r="C4200" t="s">
        <v>476</v>
      </c>
      <c r="D4200" t="s">
        <v>475</v>
      </c>
      <c r="E4200">
        <f t="shared" si="65"/>
        <v>1</v>
      </c>
      <c r="F4200">
        <f>IF(ISNA(VLOOKUP(B4200,criteria!$U$2:$U$174,1,0)),0,1)</f>
        <v>1</v>
      </c>
      <c r="G4200">
        <v>0.36524822695035464</v>
      </c>
      <c r="H4200">
        <v>0.28688368551304017</v>
      </c>
      <c r="I4200">
        <v>14382</v>
      </c>
      <c r="J4200">
        <v>5253</v>
      </c>
      <c r="K4200">
        <v>1504</v>
      </c>
      <c r="L4200">
        <v>3</v>
      </c>
      <c r="M4200">
        <v>1507</v>
      </c>
      <c r="N4200" t="s">
        <v>477</v>
      </c>
      <c r="O4200" t="s">
        <v>132</v>
      </c>
      <c r="P4200" t="s">
        <v>50</v>
      </c>
      <c r="Q4200" t="s">
        <v>52</v>
      </c>
      <c r="R4200">
        <v>-76.708200000000005</v>
      </c>
      <c r="S4200">
        <v>37.269500000000001</v>
      </c>
      <c r="T4200">
        <v>0.01</v>
      </c>
      <c r="U4200">
        <v>1139</v>
      </c>
      <c r="V4200">
        <v>214743792</v>
      </c>
      <c r="W4200">
        <v>180090464</v>
      </c>
      <c r="Y4200">
        <v>6816374</v>
      </c>
      <c r="Z4200">
        <v>39059704</v>
      </c>
      <c r="AA4200">
        <v>80076200</v>
      </c>
      <c r="AB4200">
        <v>39431724</v>
      </c>
      <c r="AC4200">
        <v>10237684</v>
      </c>
      <c r="AD4200">
        <v>321941664</v>
      </c>
      <c r="AE4200">
        <v>126525784</v>
      </c>
      <c r="AF4200">
        <v>490341120</v>
      </c>
      <c r="AG4200">
        <v>130040528</v>
      </c>
      <c r="AH4200">
        <v>62392464</v>
      </c>
      <c r="AI4200">
        <v>314088</v>
      </c>
      <c r="AJ4200">
        <v>62706552</v>
      </c>
      <c r="AK4200">
        <v>43120912</v>
      </c>
      <c r="AL4200">
        <v>17205162</v>
      </c>
      <c r="AM4200">
        <v>450573920</v>
      </c>
      <c r="AN4200">
        <v>179193200</v>
      </c>
      <c r="AO4200">
        <v>65890388</v>
      </c>
      <c r="AP4200">
        <v>803697536</v>
      </c>
      <c r="AQ4200">
        <v>874080704</v>
      </c>
      <c r="AR4200">
        <v>490341120</v>
      </c>
      <c r="AS4200">
        <v>450573920</v>
      </c>
      <c r="AT4200">
        <v>1364</v>
      </c>
      <c r="AU4200">
        <v>0.92100000000000004</v>
      </c>
      <c r="AW4200">
        <v>4.17014E-2</v>
      </c>
      <c r="AX4200">
        <v>0.60717299999999996</v>
      </c>
      <c r="AY4200">
        <v>1.25104E-2</v>
      </c>
      <c r="AZ4200">
        <v>96498</v>
      </c>
    </row>
    <row r="4201" spans="1:52">
      <c r="A4201">
        <v>2017</v>
      </c>
      <c r="B4201">
        <v>231624</v>
      </c>
      <c r="C4201" t="s">
        <v>476</v>
      </c>
      <c r="D4201" t="s">
        <v>475</v>
      </c>
      <c r="E4201">
        <f t="shared" si="65"/>
        <v>1</v>
      </c>
      <c r="F4201">
        <f>IF(ISNA(VLOOKUP(B4201,criteria!$U$2:$U$174,1,0)),0,1)</f>
        <v>1</v>
      </c>
      <c r="G4201">
        <v>0.35915823336237518</v>
      </c>
      <c r="H4201">
        <v>0.28568762828885985</v>
      </c>
      <c r="I4201">
        <v>14921</v>
      </c>
      <c r="J4201">
        <v>5359</v>
      </c>
      <c r="K4201">
        <v>1529</v>
      </c>
      <c r="L4201">
        <v>2</v>
      </c>
      <c r="M4201">
        <v>1531</v>
      </c>
      <c r="N4201" t="s">
        <v>477</v>
      </c>
      <c r="O4201" t="s">
        <v>132</v>
      </c>
      <c r="P4201" t="s">
        <v>50</v>
      </c>
      <c r="Q4201" t="s">
        <v>52</v>
      </c>
      <c r="R4201">
        <v>-76.708200000000005</v>
      </c>
      <c r="S4201">
        <v>37.269500000000001</v>
      </c>
      <c r="T4201">
        <v>1.2999999999999999E-2</v>
      </c>
      <c r="U4201">
        <v>1186</v>
      </c>
      <c r="V4201">
        <v>206814336</v>
      </c>
      <c r="W4201">
        <v>167894720</v>
      </c>
      <c r="Y4201">
        <v>6972366</v>
      </c>
      <c r="Z4201">
        <v>39278856</v>
      </c>
      <c r="AA4201">
        <v>79847776</v>
      </c>
      <c r="AB4201">
        <v>47261224</v>
      </c>
      <c r="AC4201">
        <v>11991278</v>
      </c>
      <c r="AD4201">
        <v>309311936</v>
      </c>
      <c r="AE4201">
        <v>132823944</v>
      </c>
      <c r="AF4201">
        <v>476357184</v>
      </c>
      <c r="AG4201">
        <v>142291568</v>
      </c>
      <c r="AH4201">
        <v>65155884</v>
      </c>
      <c r="AI4201">
        <v>356641</v>
      </c>
      <c r="AJ4201">
        <v>65512524</v>
      </c>
      <c r="AK4201">
        <v>45882232</v>
      </c>
      <c r="AL4201">
        <v>18648512</v>
      </c>
      <c r="AM4201">
        <v>455130240</v>
      </c>
      <c r="AN4201">
        <v>187261264</v>
      </c>
      <c r="AO4201">
        <v>70986448</v>
      </c>
      <c r="AP4201">
        <v>874080704</v>
      </c>
      <c r="AQ4201">
        <v>935543680</v>
      </c>
      <c r="AR4201">
        <v>476357184</v>
      </c>
      <c r="AS4201">
        <v>455130240</v>
      </c>
    </row>
    <row r="4202" spans="1:52">
      <c r="A4202">
        <v>1990</v>
      </c>
      <c r="B4202">
        <v>231712</v>
      </c>
      <c r="C4202" t="s">
        <v>604</v>
      </c>
      <c r="D4202" t="s">
        <v>475</v>
      </c>
      <c r="E4202">
        <f t="shared" si="65"/>
        <v>0</v>
      </c>
      <c r="F4202">
        <f>IF(ISNA(VLOOKUP(B4202,criteria!$U$2:$U$174,1,0)),0,1)</f>
        <v>1</v>
      </c>
      <c r="G4202" t="s">
        <v>636</v>
      </c>
      <c r="H4202" t="s">
        <v>636</v>
      </c>
      <c r="V4202">
        <v>5923026</v>
      </c>
      <c r="Y4202">
        <v>26269</v>
      </c>
      <c r="Z4202">
        <v>1324919</v>
      </c>
      <c r="AA4202">
        <v>10419781</v>
      </c>
      <c r="AB4202">
        <v>162492</v>
      </c>
      <c r="AC4202">
        <v>224095</v>
      </c>
      <c r="AF4202">
        <v>21720120</v>
      </c>
      <c r="AG4202">
        <v>8930889</v>
      </c>
      <c r="AH4202">
        <v>347804</v>
      </c>
      <c r="AI4202">
        <v>133804</v>
      </c>
      <c r="AJ4202">
        <v>481608</v>
      </c>
      <c r="AK4202">
        <v>2136956</v>
      </c>
      <c r="AL4202">
        <v>1591683</v>
      </c>
      <c r="AM4202">
        <v>21882284</v>
      </c>
      <c r="AN4202">
        <v>10909413</v>
      </c>
      <c r="AO4202">
        <v>2902730</v>
      </c>
    </row>
    <row r="4203" spans="1:52">
      <c r="A4203">
        <v>1991</v>
      </c>
      <c r="B4203">
        <v>231712</v>
      </c>
      <c r="C4203" t="s">
        <v>604</v>
      </c>
      <c r="D4203" t="s">
        <v>475</v>
      </c>
      <c r="E4203">
        <f t="shared" si="65"/>
        <v>0</v>
      </c>
      <c r="F4203">
        <f>IF(ISNA(VLOOKUP(B4203,criteria!$U$2:$U$174,1,0)),0,1)</f>
        <v>1</v>
      </c>
      <c r="G4203" t="s">
        <v>636</v>
      </c>
      <c r="H4203" t="s">
        <v>636</v>
      </c>
      <c r="V4203">
        <v>6573731</v>
      </c>
      <c r="Y4203">
        <v>6500</v>
      </c>
      <c r="Z4203">
        <v>1600029</v>
      </c>
      <c r="AA4203">
        <v>9664313</v>
      </c>
      <c r="AB4203">
        <v>285419</v>
      </c>
      <c r="AC4203">
        <v>181527</v>
      </c>
      <c r="AF4203">
        <v>22038304</v>
      </c>
      <c r="AG4203">
        <v>9061800</v>
      </c>
      <c r="AH4203">
        <v>454257</v>
      </c>
      <c r="AI4203">
        <v>26851</v>
      </c>
      <c r="AJ4203">
        <v>481108</v>
      </c>
      <c r="AK4203">
        <v>2251971</v>
      </c>
      <c r="AL4203">
        <v>1532024</v>
      </c>
      <c r="AM4203">
        <v>22403876</v>
      </c>
      <c r="AN4203">
        <v>11282842</v>
      </c>
      <c r="AO4203">
        <v>2915750</v>
      </c>
    </row>
    <row r="4204" spans="1:52">
      <c r="A4204">
        <v>1992</v>
      </c>
      <c r="B4204">
        <v>231712</v>
      </c>
      <c r="C4204" t="s">
        <v>564</v>
      </c>
      <c r="D4204" t="s">
        <v>475</v>
      </c>
      <c r="E4204">
        <f t="shared" si="65"/>
        <v>0</v>
      </c>
      <c r="F4204">
        <f>IF(ISNA(VLOOKUP(B4204,criteria!$U$2:$U$174,1,0)),0,1)</f>
        <v>1</v>
      </c>
      <c r="G4204" t="s">
        <v>636</v>
      </c>
      <c r="H4204" t="s">
        <v>636</v>
      </c>
      <c r="V4204">
        <v>9013640</v>
      </c>
      <c r="Y4204">
        <v>4976</v>
      </c>
      <c r="Z4204">
        <v>1860542</v>
      </c>
      <c r="AA4204">
        <v>9773444</v>
      </c>
      <c r="AB4204">
        <v>195687</v>
      </c>
      <c r="AC4204">
        <v>149433</v>
      </c>
      <c r="AF4204">
        <v>25067946</v>
      </c>
      <c r="AG4204">
        <v>9860961</v>
      </c>
      <c r="AH4204">
        <v>529979</v>
      </c>
      <c r="AI4204">
        <v>23631</v>
      </c>
      <c r="AJ4204">
        <v>553610</v>
      </c>
      <c r="AK4204">
        <v>2717223</v>
      </c>
      <c r="AL4204">
        <v>1522078</v>
      </c>
      <c r="AM4204">
        <v>24519808</v>
      </c>
      <c r="AN4204">
        <v>12281143</v>
      </c>
      <c r="AO4204">
        <v>2689130</v>
      </c>
    </row>
    <row r="4205" spans="1:52">
      <c r="A4205">
        <v>1993</v>
      </c>
      <c r="B4205">
        <v>231712</v>
      </c>
      <c r="C4205" t="s">
        <v>564</v>
      </c>
      <c r="D4205" t="s">
        <v>475</v>
      </c>
      <c r="E4205">
        <f t="shared" si="65"/>
        <v>0</v>
      </c>
      <c r="F4205">
        <f>IF(ISNA(VLOOKUP(B4205,criteria!$U$2:$U$174,1,0)),0,1)</f>
        <v>1</v>
      </c>
      <c r="G4205" t="s">
        <v>636</v>
      </c>
      <c r="H4205" t="s">
        <v>636</v>
      </c>
      <c r="N4205">
        <v>23606</v>
      </c>
      <c r="O4205" t="s">
        <v>132</v>
      </c>
      <c r="V4205">
        <v>10275035</v>
      </c>
      <c r="Y4205">
        <v>193051</v>
      </c>
      <c r="Z4205">
        <v>2144008</v>
      </c>
      <c r="AA4205">
        <v>10571472</v>
      </c>
      <c r="AB4205">
        <v>284713</v>
      </c>
      <c r="AC4205">
        <v>258669</v>
      </c>
      <c r="AF4205">
        <v>27983080</v>
      </c>
      <c r="AG4205">
        <v>10779176</v>
      </c>
      <c r="AH4205">
        <v>845487</v>
      </c>
      <c r="AI4205">
        <v>23351</v>
      </c>
      <c r="AJ4205">
        <v>868838</v>
      </c>
      <c r="AK4205">
        <v>3309207</v>
      </c>
      <c r="AL4205">
        <v>1767696</v>
      </c>
      <c r="AM4205">
        <v>28123180</v>
      </c>
      <c r="AN4205">
        <v>13774830</v>
      </c>
      <c r="AO4205">
        <v>3070303</v>
      </c>
    </row>
    <row r="4206" spans="1:52">
      <c r="A4206">
        <v>1994</v>
      </c>
      <c r="B4206">
        <v>231712</v>
      </c>
      <c r="C4206" t="s">
        <v>564</v>
      </c>
      <c r="D4206" t="s">
        <v>475</v>
      </c>
      <c r="E4206">
        <f t="shared" si="65"/>
        <v>0</v>
      </c>
      <c r="F4206">
        <f>IF(ISNA(VLOOKUP(B4206,criteria!$U$2:$U$174,1,0)),0,1)</f>
        <v>1</v>
      </c>
      <c r="G4206" t="s">
        <v>636</v>
      </c>
      <c r="H4206" t="s">
        <v>636</v>
      </c>
      <c r="V4206">
        <v>10063740</v>
      </c>
      <c r="Y4206">
        <v>198110</v>
      </c>
      <c r="Z4206">
        <v>2385509</v>
      </c>
      <c r="AA4206">
        <v>12275634</v>
      </c>
      <c r="AB4206">
        <v>191841</v>
      </c>
      <c r="AC4206">
        <v>285425</v>
      </c>
      <c r="AF4206">
        <v>30355648</v>
      </c>
      <c r="AG4206">
        <v>11429205</v>
      </c>
      <c r="AH4206">
        <v>935536</v>
      </c>
      <c r="AI4206">
        <v>37067</v>
      </c>
      <c r="AJ4206">
        <v>972603</v>
      </c>
      <c r="AK4206">
        <v>3237568</v>
      </c>
      <c r="AL4206">
        <v>1738003</v>
      </c>
      <c r="AM4206">
        <v>30061232</v>
      </c>
      <c r="AN4206">
        <v>14776733</v>
      </c>
      <c r="AO4206">
        <v>3260745</v>
      </c>
      <c r="AV4206">
        <v>4750</v>
      </c>
    </row>
    <row r="4207" spans="1:52">
      <c r="A4207">
        <v>1995</v>
      </c>
      <c r="B4207">
        <v>231712</v>
      </c>
      <c r="C4207" t="s">
        <v>564</v>
      </c>
      <c r="D4207" t="s">
        <v>475</v>
      </c>
      <c r="E4207">
        <f t="shared" si="65"/>
        <v>0</v>
      </c>
      <c r="F4207">
        <f>IF(ISNA(VLOOKUP(B4207,criteria!$U$2:$U$174,1,0)),0,1)</f>
        <v>1</v>
      </c>
      <c r="G4207" t="s">
        <v>636</v>
      </c>
      <c r="H4207" t="s">
        <v>636</v>
      </c>
      <c r="N4207">
        <v>23606</v>
      </c>
      <c r="O4207" t="s">
        <v>132</v>
      </c>
      <c r="V4207">
        <v>9995532</v>
      </c>
      <c r="Y4207">
        <v>43314</v>
      </c>
      <c r="Z4207">
        <v>2664070</v>
      </c>
      <c r="AA4207">
        <v>12976105</v>
      </c>
      <c r="AB4207">
        <v>254157</v>
      </c>
      <c r="AC4207">
        <v>261614</v>
      </c>
      <c r="AF4207">
        <v>32035516</v>
      </c>
      <c r="AG4207">
        <v>11267414</v>
      </c>
      <c r="AH4207">
        <v>1219840</v>
      </c>
      <c r="AI4207">
        <v>52668</v>
      </c>
      <c r="AJ4207">
        <v>1272508</v>
      </c>
      <c r="AK4207">
        <v>3421164</v>
      </c>
      <c r="AL4207">
        <v>1856775</v>
      </c>
      <c r="AM4207">
        <v>31156056</v>
      </c>
      <c r="AN4207">
        <v>14217366</v>
      </c>
      <c r="AO4207">
        <v>3182021</v>
      </c>
      <c r="AV4207">
        <v>4750</v>
      </c>
    </row>
    <row r="4208" spans="1:52">
      <c r="A4208">
        <v>1996</v>
      </c>
      <c r="B4208">
        <v>231712</v>
      </c>
      <c r="C4208" t="s">
        <v>564</v>
      </c>
      <c r="D4208" t="s">
        <v>475</v>
      </c>
      <c r="E4208">
        <f t="shared" si="65"/>
        <v>0</v>
      </c>
      <c r="F4208">
        <f>IF(ISNA(VLOOKUP(B4208,criteria!$U$2:$U$174,1,0)),0,1)</f>
        <v>1</v>
      </c>
      <c r="G4208" t="s">
        <v>636</v>
      </c>
      <c r="H4208" t="s">
        <v>636</v>
      </c>
      <c r="N4208">
        <v>236062998</v>
      </c>
      <c r="O4208" t="s">
        <v>132</v>
      </c>
      <c r="V4208">
        <v>10186382</v>
      </c>
      <c r="Y4208">
        <v>42469</v>
      </c>
      <c r="Z4208">
        <v>2808960</v>
      </c>
      <c r="AA4208">
        <v>16078780</v>
      </c>
      <c r="AB4208">
        <v>352224</v>
      </c>
      <c r="AC4208">
        <v>578965</v>
      </c>
      <c r="AF4208">
        <v>36418224</v>
      </c>
      <c r="AG4208">
        <v>12679149</v>
      </c>
      <c r="AH4208">
        <v>1296819</v>
      </c>
      <c r="AI4208">
        <v>109174</v>
      </c>
      <c r="AJ4208">
        <v>1405993</v>
      </c>
      <c r="AK4208">
        <v>3741419</v>
      </c>
      <c r="AL4208">
        <v>2488297</v>
      </c>
      <c r="AM4208">
        <v>35815848</v>
      </c>
      <c r="AN4208">
        <v>15362800</v>
      </c>
      <c r="AO4208">
        <v>3202601</v>
      </c>
      <c r="AP4208">
        <v>2338883</v>
      </c>
      <c r="AQ4208">
        <v>2444477</v>
      </c>
      <c r="AT4208">
        <v>145</v>
      </c>
      <c r="AU4208">
        <v>0.32700000000000001</v>
      </c>
      <c r="AV4208">
        <v>4650</v>
      </c>
    </row>
    <row r="4209" spans="1:52">
      <c r="A4209">
        <v>1997</v>
      </c>
      <c r="B4209">
        <v>231712</v>
      </c>
      <c r="C4209" t="s">
        <v>564</v>
      </c>
      <c r="D4209" t="s">
        <v>475</v>
      </c>
      <c r="E4209">
        <f t="shared" si="65"/>
        <v>0</v>
      </c>
      <c r="F4209">
        <f>IF(ISNA(VLOOKUP(B4209,criteria!$U$2:$U$174,1,0)),0,1)</f>
        <v>1</v>
      </c>
      <c r="G4209" t="s">
        <v>636</v>
      </c>
      <c r="H4209" t="s">
        <v>636</v>
      </c>
      <c r="N4209">
        <v>236062998</v>
      </c>
      <c r="O4209" t="s">
        <v>132</v>
      </c>
      <c r="V4209">
        <v>10987077</v>
      </c>
      <c r="Y4209">
        <v>106258</v>
      </c>
      <c r="Z4209">
        <v>3374774</v>
      </c>
      <c r="AA4209">
        <v>17712298</v>
      </c>
      <c r="AB4209">
        <v>328896</v>
      </c>
      <c r="AC4209">
        <v>765162</v>
      </c>
      <c r="AF4209">
        <v>40202912</v>
      </c>
      <c r="AG4209">
        <v>13555277</v>
      </c>
      <c r="AH4209">
        <v>1335008</v>
      </c>
      <c r="AI4209">
        <v>163444</v>
      </c>
      <c r="AJ4209">
        <v>1498452</v>
      </c>
      <c r="AK4209">
        <v>3651545</v>
      </c>
      <c r="AL4209">
        <v>2470927</v>
      </c>
      <c r="AM4209">
        <v>39192660</v>
      </c>
      <c r="AN4209">
        <v>16600497</v>
      </c>
      <c r="AO4209">
        <v>3851572</v>
      </c>
      <c r="AP4209">
        <v>2444477</v>
      </c>
      <c r="AQ4209">
        <v>2610849</v>
      </c>
      <c r="AT4209">
        <v>161</v>
      </c>
      <c r="AU4209">
        <v>0.33700000000000002</v>
      </c>
      <c r="AW4209">
        <v>0.41234700000000002</v>
      </c>
      <c r="AX4209">
        <v>0.679674</v>
      </c>
      <c r="AY4209">
        <v>0.21141499999999999</v>
      </c>
      <c r="AZ4209">
        <v>29280</v>
      </c>
    </row>
    <row r="4210" spans="1:52">
      <c r="A4210">
        <v>1998</v>
      </c>
      <c r="B4210">
        <v>231712</v>
      </c>
      <c r="C4210" t="s">
        <v>564</v>
      </c>
      <c r="D4210" t="s">
        <v>475</v>
      </c>
      <c r="E4210">
        <f t="shared" si="65"/>
        <v>0</v>
      </c>
      <c r="F4210">
        <f>IF(ISNA(VLOOKUP(B4210,criteria!$U$2:$U$174,1,0)),0,1)</f>
        <v>1</v>
      </c>
      <c r="G4210" t="s">
        <v>636</v>
      </c>
      <c r="H4210" t="s">
        <v>636</v>
      </c>
      <c r="N4210">
        <v>236062998</v>
      </c>
      <c r="O4210" t="s">
        <v>132</v>
      </c>
      <c r="V4210">
        <v>11451898</v>
      </c>
      <c r="Y4210">
        <v>66090</v>
      </c>
      <c r="Z4210">
        <v>3578498</v>
      </c>
      <c r="AA4210">
        <v>21327680</v>
      </c>
      <c r="AB4210">
        <v>456755</v>
      </c>
      <c r="AC4210">
        <v>831876</v>
      </c>
      <c r="AF4210">
        <v>46000032</v>
      </c>
      <c r="AG4210">
        <v>15669916</v>
      </c>
      <c r="AH4210">
        <v>1247051</v>
      </c>
      <c r="AI4210">
        <v>338833</v>
      </c>
      <c r="AJ4210">
        <v>1585884</v>
      </c>
      <c r="AK4210">
        <v>3936224</v>
      </c>
      <c r="AL4210">
        <v>2824103</v>
      </c>
      <c r="AM4210">
        <v>44217372</v>
      </c>
      <c r="AN4210">
        <v>19137948</v>
      </c>
      <c r="AO4210">
        <v>4287875</v>
      </c>
      <c r="AP4210">
        <v>2610849</v>
      </c>
      <c r="AQ4210">
        <v>2748456</v>
      </c>
      <c r="AT4210">
        <v>121</v>
      </c>
      <c r="AU4210">
        <v>0.28299999999999997</v>
      </c>
      <c r="AW4210">
        <v>0.34854299999999999</v>
      </c>
      <c r="AX4210">
        <v>0.67454599999999998</v>
      </c>
      <c r="AY4210">
        <v>0.16877400000000001</v>
      </c>
      <c r="AZ4210">
        <v>31712</v>
      </c>
    </row>
    <row r="4211" spans="1:52">
      <c r="A4211">
        <v>1999</v>
      </c>
      <c r="B4211">
        <v>231712</v>
      </c>
      <c r="C4211" t="s">
        <v>564</v>
      </c>
      <c r="D4211" t="s">
        <v>475</v>
      </c>
      <c r="E4211">
        <f t="shared" si="65"/>
        <v>0</v>
      </c>
      <c r="F4211">
        <f>IF(ISNA(VLOOKUP(B4211,criteria!$U$2:$U$174,1,0)),0,1)</f>
        <v>1</v>
      </c>
      <c r="G4211" t="s">
        <v>636</v>
      </c>
      <c r="H4211" t="s">
        <v>636</v>
      </c>
      <c r="V4211">
        <v>9999277</v>
      </c>
      <c r="Y4211">
        <v>60945</v>
      </c>
      <c r="Z4211">
        <v>3720004</v>
      </c>
      <c r="AA4211">
        <v>23351418</v>
      </c>
      <c r="AB4211">
        <v>452545</v>
      </c>
      <c r="AC4211">
        <v>924381</v>
      </c>
      <c r="AF4211">
        <v>47445088</v>
      </c>
      <c r="AG4211">
        <v>16276947</v>
      </c>
      <c r="AH4211">
        <v>1541567</v>
      </c>
      <c r="AI4211">
        <v>500043</v>
      </c>
      <c r="AJ4211">
        <v>2041610</v>
      </c>
      <c r="AK4211">
        <v>4435067</v>
      </c>
      <c r="AL4211">
        <v>2960463</v>
      </c>
      <c r="AM4211">
        <v>47283852</v>
      </c>
      <c r="AN4211">
        <v>21578104</v>
      </c>
      <c r="AO4211">
        <v>4968281</v>
      </c>
      <c r="AP4211">
        <v>2748456</v>
      </c>
      <c r="AQ4211">
        <v>2553119</v>
      </c>
      <c r="AT4211">
        <v>145</v>
      </c>
      <c r="AU4211">
        <v>0.3</v>
      </c>
      <c r="AW4211">
        <v>0.293651</v>
      </c>
      <c r="AX4211">
        <v>0.66402099999999997</v>
      </c>
      <c r="AY4211">
        <v>0.146561</v>
      </c>
      <c r="AZ4211">
        <v>36345.5</v>
      </c>
    </row>
    <row r="4212" spans="1:52">
      <c r="A4212">
        <v>2000</v>
      </c>
      <c r="B4212">
        <v>231712</v>
      </c>
      <c r="C4212" t="s">
        <v>564</v>
      </c>
      <c r="D4212" t="s">
        <v>475</v>
      </c>
      <c r="E4212">
        <f t="shared" si="65"/>
        <v>0</v>
      </c>
      <c r="F4212">
        <f>IF(ISNA(VLOOKUP(B4212,criteria!$U$2:$U$174,1,0)),0,1)</f>
        <v>1</v>
      </c>
      <c r="G4212" t="s">
        <v>636</v>
      </c>
      <c r="H4212" t="s">
        <v>636</v>
      </c>
      <c r="N4212">
        <v>236062998</v>
      </c>
      <c r="O4212" t="s">
        <v>132</v>
      </c>
      <c r="V4212">
        <v>10340275</v>
      </c>
      <c r="Y4212">
        <v>122130</v>
      </c>
      <c r="Z4212">
        <v>4180502</v>
      </c>
      <c r="AA4212">
        <v>25058316</v>
      </c>
      <c r="AB4212">
        <v>505205</v>
      </c>
      <c r="AC4212">
        <v>1205490</v>
      </c>
      <c r="AF4212">
        <v>56377156</v>
      </c>
      <c r="AG4212">
        <v>17489364</v>
      </c>
      <c r="AH4212">
        <v>2007645</v>
      </c>
      <c r="AI4212">
        <v>511570</v>
      </c>
      <c r="AJ4212">
        <v>2519215</v>
      </c>
      <c r="AK4212">
        <v>4564010</v>
      </c>
      <c r="AL4212">
        <v>3073841</v>
      </c>
      <c r="AM4212">
        <v>52856032</v>
      </c>
      <c r="AN4212">
        <v>23862770</v>
      </c>
      <c r="AO4212">
        <v>5915757</v>
      </c>
      <c r="AP4212">
        <v>2553119</v>
      </c>
      <c r="AQ4212">
        <v>2414048</v>
      </c>
      <c r="AT4212">
        <v>184</v>
      </c>
      <c r="AU4212">
        <v>0.34499999999999997</v>
      </c>
      <c r="AW4212">
        <v>0.22595699999999999</v>
      </c>
      <c r="AX4212">
        <v>0.65149999999999997</v>
      </c>
      <c r="AY4212">
        <v>0.11944200000000001</v>
      </c>
      <c r="AZ4212">
        <v>43310.5</v>
      </c>
    </row>
    <row r="4213" spans="1:52">
      <c r="A4213">
        <v>2001</v>
      </c>
      <c r="B4213">
        <v>231712</v>
      </c>
      <c r="C4213" t="s">
        <v>564</v>
      </c>
      <c r="D4213" t="s">
        <v>475</v>
      </c>
      <c r="E4213">
        <f t="shared" si="65"/>
        <v>1</v>
      </c>
      <c r="F4213">
        <f>IF(ISNA(VLOOKUP(B4213,criteria!$U$2:$U$174,1,0)),0,1)</f>
        <v>1</v>
      </c>
      <c r="G4213">
        <v>0.483554933519944</v>
      </c>
      <c r="H4213">
        <v>0.50602990834539319</v>
      </c>
      <c r="I4213">
        <v>4287</v>
      </c>
      <c r="J4213">
        <v>2073</v>
      </c>
      <c r="K4213">
        <v>1044</v>
      </c>
      <c r="L4213">
        <v>5</v>
      </c>
      <c r="M4213">
        <v>1049</v>
      </c>
      <c r="N4213">
        <v>236062998</v>
      </c>
      <c r="O4213" t="s">
        <v>132</v>
      </c>
      <c r="V4213">
        <v>10524596</v>
      </c>
      <c r="W4213">
        <v>8810904</v>
      </c>
      <c r="Y4213">
        <v>666028</v>
      </c>
      <c r="Z4213">
        <v>4489295</v>
      </c>
      <c r="AA4213">
        <v>24871204</v>
      </c>
      <c r="AB4213">
        <v>309393</v>
      </c>
      <c r="AC4213">
        <v>552295</v>
      </c>
      <c r="AD4213">
        <v>31886376</v>
      </c>
      <c r="AE4213">
        <v>25459624</v>
      </c>
      <c r="AF4213">
        <v>60414904</v>
      </c>
      <c r="AG4213">
        <v>19557842</v>
      </c>
      <c r="AH4213">
        <v>2796425.5</v>
      </c>
      <c r="AI4213">
        <v>558696.68999999994</v>
      </c>
      <c r="AJ4213">
        <v>3355122.25</v>
      </c>
      <c r="AK4213">
        <v>5496302</v>
      </c>
      <c r="AL4213">
        <v>3647045</v>
      </c>
      <c r="AM4213">
        <v>57327160</v>
      </c>
      <c r="AN4213">
        <v>24762000</v>
      </c>
      <c r="AO4213">
        <v>5914577</v>
      </c>
      <c r="AR4213">
        <v>60414904</v>
      </c>
      <c r="AS4213">
        <v>57327160</v>
      </c>
      <c r="AT4213">
        <v>188</v>
      </c>
      <c r="AU4213">
        <v>0.36399999999999999</v>
      </c>
      <c r="AW4213">
        <v>0.186695</v>
      </c>
      <c r="AX4213">
        <v>0.63036499999999995</v>
      </c>
      <c r="AY4213">
        <v>9.6030000000000004E-2</v>
      </c>
      <c r="AZ4213">
        <v>46940</v>
      </c>
    </row>
    <row r="4214" spans="1:52">
      <c r="A4214">
        <v>2002</v>
      </c>
      <c r="B4214">
        <v>231712</v>
      </c>
      <c r="C4214" t="s">
        <v>564</v>
      </c>
      <c r="D4214" t="s">
        <v>475</v>
      </c>
      <c r="E4214">
        <f t="shared" si="65"/>
        <v>1</v>
      </c>
      <c r="F4214">
        <f>IF(ISNA(VLOOKUP(B4214,criteria!$U$2:$U$174,1,0)),0,1)</f>
        <v>1</v>
      </c>
      <c r="G4214">
        <v>0.48204826368452031</v>
      </c>
      <c r="H4214">
        <v>0.48026048026048024</v>
      </c>
      <c r="I4214">
        <v>5097</v>
      </c>
      <c r="J4214">
        <v>2457</v>
      </c>
      <c r="K4214">
        <v>1176</v>
      </c>
      <c r="L4214">
        <v>4</v>
      </c>
      <c r="M4214">
        <v>1180</v>
      </c>
      <c r="N4214" t="s">
        <v>589</v>
      </c>
      <c r="O4214" t="s">
        <v>132</v>
      </c>
      <c r="V4214">
        <v>12562423</v>
      </c>
      <c r="W4214">
        <v>10772370</v>
      </c>
      <c r="Y4214">
        <v>705743</v>
      </c>
      <c r="Z4214">
        <v>4589204</v>
      </c>
      <c r="AA4214">
        <v>23130250</v>
      </c>
      <c r="AB4214">
        <v>250019</v>
      </c>
      <c r="AC4214">
        <v>5108674</v>
      </c>
      <c r="AD4214">
        <v>39074500</v>
      </c>
      <c r="AE4214">
        <v>26332770</v>
      </c>
      <c r="AF4214">
        <v>85725592</v>
      </c>
      <c r="AG4214">
        <v>19559808</v>
      </c>
      <c r="AH4214">
        <v>3150135.5</v>
      </c>
      <c r="AI4214">
        <v>331120.28000000003</v>
      </c>
      <c r="AJ4214">
        <v>3481255.75</v>
      </c>
      <c r="AK4214">
        <v>5241646</v>
      </c>
      <c r="AL4214">
        <v>3372220.5</v>
      </c>
      <c r="AM4214">
        <v>64268224</v>
      </c>
      <c r="AN4214">
        <v>23888836</v>
      </c>
      <c r="AO4214">
        <v>6867353</v>
      </c>
      <c r="AP4214">
        <v>2271149</v>
      </c>
      <c r="AQ4214">
        <v>2308597</v>
      </c>
      <c r="AR4214">
        <v>85725592</v>
      </c>
      <c r="AS4214">
        <v>64268224</v>
      </c>
      <c r="AT4214">
        <v>245</v>
      </c>
      <c r="AU4214">
        <v>0.36799999999999999</v>
      </c>
      <c r="AW4214">
        <v>0.13325699999999999</v>
      </c>
      <c r="AX4214">
        <v>0.60310200000000003</v>
      </c>
      <c r="AY4214">
        <v>6.6054000000000002E-2</v>
      </c>
      <c r="AZ4214">
        <v>52763</v>
      </c>
    </row>
    <row r="4215" spans="1:52">
      <c r="A4215">
        <v>2003</v>
      </c>
      <c r="B4215">
        <v>231712</v>
      </c>
      <c r="C4215" t="s">
        <v>564</v>
      </c>
      <c r="D4215" t="s">
        <v>475</v>
      </c>
      <c r="E4215">
        <f t="shared" si="65"/>
        <v>1</v>
      </c>
      <c r="F4215">
        <f>IF(ISNA(VLOOKUP(B4215,criteria!$U$2:$U$174,1,0)),0,1)</f>
        <v>1</v>
      </c>
      <c r="G4215">
        <v>0.58036272670419009</v>
      </c>
      <c r="H4215">
        <v>0.43462643678160917</v>
      </c>
      <c r="I4215">
        <v>4797</v>
      </c>
      <c r="J4215">
        <v>2784</v>
      </c>
      <c r="K4215">
        <v>1207</v>
      </c>
      <c r="L4215">
        <v>3</v>
      </c>
      <c r="M4215">
        <v>1210</v>
      </c>
      <c r="N4215" t="s">
        <v>589</v>
      </c>
      <c r="O4215" t="s">
        <v>132</v>
      </c>
      <c r="V4215">
        <v>13867361</v>
      </c>
      <c r="W4215">
        <v>13143515</v>
      </c>
      <c r="Y4215">
        <v>1156359</v>
      </c>
      <c r="Z4215">
        <v>4143687</v>
      </c>
      <c r="AA4215">
        <v>23188880</v>
      </c>
      <c r="AB4215">
        <v>279117</v>
      </c>
      <c r="AC4215">
        <v>349325</v>
      </c>
      <c r="AD4215">
        <v>45152308</v>
      </c>
      <c r="AE4215">
        <v>23059628</v>
      </c>
      <c r="AF4215">
        <v>86808192</v>
      </c>
      <c r="AG4215">
        <v>20375754</v>
      </c>
      <c r="AH4215">
        <v>2504821.25</v>
      </c>
      <c r="AI4215">
        <v>1112822.8799999999</v>
      </c>
      <c r="AJ4215">
        <v>3617644</v>
      </c>
      <c r="AK4215">
        <v>6231449.5</v>
      </c>
      <c r="AL4215">
        <v>3977636.75</v>
      </c>
      <c r="AM4215">
        <v>68052864</v>
      </c>
      <c r="AN4215">
        <v>23860846</v>
      </c>
      <c r="AO4215">
        <v>6857034</v>
      </c>
      <c r="AP4215">
        <v>2308597</v>
      </c>
      <c r="AQ4215">
        <v>2666681</v>
      </c>
      <c r="AR4215">
        <v>86808192</v>
      </c>
      <c r="AS4215">
        <v>68052864</v>
      </c>
      <c r="AT4215">
        <v>292</v>
      </c>
      <c r="AU4215">
        <v>0.42099999999999999</v>
      </c>
      <c r="AW4215">
        <v>8.8630799999999996E-2</v>
      </c>
      <c r="AX4215">
        <v>0.56968200000000002</v>
      </c>
      <c r="AY4215">
        <v>4.0953499999999997E-2</v>
      </c>
      <c r="AZ4215">
        <v>63534.5</v>
      </c>
    </row>
    <row r="4216" spans="1:52">
      <c r="A4216">
        <v>2004</v>
      </c>
      <c r="B4216">
        <v>231712</v>
      </c>
      <c r="C4216" t="s">
        <v>564</v>
      </c>
      <c r="D4216" t="s">
        <v>475</v>
      </c>
      <c r="E4216">
        <f t="shared" si="65"/>
        <v>1</v>
      </c>
      <c r="F4216">
        <f>IF(ISNA(VLOOKUP(B4216,criteria!$U$2:$U$174,1,0)),0,1)</f>
        <v>1</v>
      </c>
      <c r="G4216">
        <v>0.59259969325153372</v>
      </c>
      <c r="H4216">
        <v>0.3811064380459398</v>
      </c>
      <c r="I4216">
        <v>5216</v>
      </c>
      <c r="J4216">
        <v>3091</v>
      </c>
      <c r="K4216">
        <v>1178</v>
      </c>
      <c r="L4216">
        <v>0</v>
      </c>
      <c r="M4216">
        <v>1178</v>
      </c>
      <c r="V4216">
        <v>15435839</v>
      </c>
      <c r="W4216">
        <v>14722381</v>
      </c>
      <c r="Y4216">
        <v>1173502</v>
      </c>
      <c r="Z4216">
        <v>3637617</v>
      </c>
      <c r="AA4216">
        <v>26672696</v>
      </c>
      <c r="AB4216">
        <v>267450</v>
      </c>
      <c r="AC4216">
        <v>656715</v>
      </c>
      <c r="AD4216">
        <v>50927364</v>
      </c>
      <c r="AE4216">
        <v>27299396</v>
      </c>
      <c r="AF4216">
        <v>103212672</v>
      </c>
      <c r="AG4216">
        <v>21975454</v>
      </c>
      <c r="AH4216">
        <v>2484413</v>
      </c>
      <c r="AI4216">
        <v>1568938.75</v>
      </c>
      <c r="AJ4216">
        <v>4053351.75</v>
      </c>
      <c r="AK4216">
        <v>7356633</v>
      </c>
      <c r="AL4216">
        <v>4192850</v>
      </c>
      <c r="AM4216">
        <v>73950872</v>
      </c>
      <c r="AN4216">
        <v>27547146</v>
      </c>
      <c r="AO4216">
        <v>7567582.5</v>
      </c>
      <c r="AP4216">
        <v>2666681</v>
      </c>
      <c r="AQ4216">
        <v>2996241</v>
      </c>
      <c r="AR4216">
        <v>103212672</v>
      </c>
      <c r="AS4216">
        <v>73950872</v>
      </c>
      <c r="AT4216">
        <v>362</v>
      </c>
      <c r="AU4216">
        <v>0.44800000000000001</v>
      </c>
      <c r="AW4216">
        <v>7.4935399999999999E-2</v>
      </c>
      <c r="AX4216">
        <v>0.544574</v>
      </c>
      <c r="AY4216">
        <v>3.0361800000000001E-2</v>
      </c>
      <c r="AZ4216">
        <v>70501</v>
      </c>
    </row>
    <row r="4217" spans="1:52">
      <c r="A4217">
        <v>2005</v>
      </c>
      <c r="B4217">
        <v>231712</v>
      </c>
      <c r="C4217" t="s">
        <v>478</v>
      </c>
      <c r="D4217" t="s">
        <v>475</v>
      </c>
      <c r="E4217">
        <f t="shared" si="65"/>
        <v>1</v>
      </c>
      <c r="F4217">
        <f>IF(ISNA(VLOOKUP(B4217,criteria!$U$2:$U$174,1,0)),0,1)</f>
        <v>1</v>
      </c>
      <c r="G4217">
        <v>0.52356708819182129</v>
      </c>
      <c r="H4217">
        <v>0.39209535759096614</v>
      </c>
      <c r="I4217">
        <v>6089</v>
      </c>
      <c r="J4217">
        <v>3188</v>
      </c>
      <c r="K4217">
        <v>1248</v>
      </c>
      <c r="L4217">
        <v>2</v>
      </c>
      <c r="M4217">
        <v>1250</v>
      </c>
      <c r="N4217">
        <v>23606</v>
      </c>
      <c r="O4217" t="s">
        <v>132</v>
      </c>
      <c r="P4217" t="s">
        <v>50</v>
      </c>
      <c r="Q4217" t="s">
        <v>53</v>
      </c>
      <c r="V4217">
        <v>17253860</v>
      </c>
      <c r="W4217">
        <v>16793004</v>
      </c>
      <c r="Y4217">
        <v>930250</v>
      </c>
      <c r="Z4217">
        <v>2378413</v>
      </c>
      <c r="AA4217">
        <v>30099180</v>
      </c>
      <c r="AB4217">
        <v>777984</v>
      </c>
      <c r="AC4217">
        <v>4220718</v>
      </c>
      <c r="AD4217">
        <v>59453592</v>
      </c>
      <c r="AE4217">
        <v>30886224</v>
      </c>
      <c r="AF4217">
        <v>97850328</v>
      </c>
      <c r="AG4217">
        <v>25420878</v>
      </c>
      <c r="AH4217">
        <v>1006203.31</v>
      </c>
      <c r="AI4217">
        <v>7662584.5</v>
      </c>
      <c r="AJ4217">
        <v>8668788</v>
      </c>
      <c r="AK4217">
        <v>8064662.5</v>
      </c>
      <c r="AL4217">
        <v>4762240.5</v>
      </c>
      <c r="AM4217">
        <v>91179664</v>
      </c>
      <c r="AN4217">
        <v>29578022</v>
      </c>
      <c r="AO4217">
        <v>9475982</v>
      </c>
      <c r="AP4217">
        <v>2996241</v>
      </c>
      <c r="AQ4217">
        <v>3100218</v>
      </c>
      <c r="AR4217">
        <v>97850328</v>
      </c>
      <c r="AS4217">
        <v>91179664</v>
      </c>
      <c r="AT4217">
        <v>505</v>
      </c>
      <c r="AU4217">
        <v>0.50600000000000001</v>
      </c>
      <c r="AW4217">
        <v>5.85274E-2</v>
      </c>
      <c r="AX4217">
        <v>0.54751399999999995</v>
      </c>
      <c r="AY4217">
        <v>2.58024E-2</v>
      </c>
      <c r="AZ4217">
        <v>74991</v>
      </c>
    </row>
    <row r="4218" spans="1:52">
      <c r="A4218">
        <v>2006</v>
      </c>
      <c r="B4218">
        <v>231712</v>
      </c>
      <c r="C4218" t="s">
        <v>478</v>
      </c>
      <c r="D4218" t="s">
        <v>475</v>
      </c>
      <c r="E4218">
        <f t="shared" si="65"/>
        <v>1</v>
      </c>
      <c r="F4218">
        <f>IF(ISNA(VLOOKUP(B4218,criteria!$U$2:$U$174,1,0)),0,1)</f>
        <v>1</v>
      </c>
      <c r="G4218">
        <v>0.51882086167800456</v>
      </c>
      <c r="H4218">
        <v>0.34207459207459207</v>
      </c>
      <c r="I4218">
        <v>6615</v>
      </c>
      <c r="J4218">
        <v>3432</v>
      </c>
      <c r="K4218">
        <v>1173</v>
      </c>
      <c r="L4218">
        <v>1</v>
      </c>
      <c r="M4218">
        <v>1174</v>
      </c>
      <c r="V4218">
        <v>19596964</v>
      </c>
      <c r="W4218">
        <v>19122360</v>
      </c>
      <c r="Y4218">
        <v>978638</v>
      </c>
      <c r="Z4218">
        <v>2690880</v>
      </c>
      <c r="AA4218">
        <v>31205048</v>
      </c>
      <c r="AB4218">
        <v>817659</v>
      </c>
      <c r="AC4218">
        <v>382701</v>
      </c>
      <c r="AD4218">
        <v>66606632</v>
      </c>
      <c r="AE4218">
        <v>31809948</v>
      </c>
      <c r="AF4218">
        <v>127034840</v>
      </c>
      <c r="AG4218">
        <v>27503536</v>
      </c>
      <c r="AH4218">
        <v>1963209.13</v>
      </c>
      <c r="AI4218">
        <v>1115177.25</v>
      </c>
      <c r="AJ4218">
        <v>3078386.5</v>
      </c>
      <c r="AK4218">
        <v>7610079</v>
      </c>
      <c r="AL4218">
        <v>5280149.5</v>
      </c>
      <c r="AM4218">
        <v>99476544</v>
      </c>
      <c r="AN4218">
        <v>32385806</v>
      </c>
      <c r="AO4218">
        <v>10687543</v>
      </c>
      <c r="AP4218">
        <v>10798088</v>
      </c>
      <c r="AQ4218">
        <v>15390823</v>
      </c>
      <c r="AR4218">
        <v>127034840</v>
      </c>
      <c r="AS4218">
        <v>99476544</v>
      </c>
      <c r="AT4218">
        <v>537</v>
      </c>
      <c r="AU4218">
        <v>0.51500000000000001</v>
      </c>
      <c r="AW4218">
        <v>5.4499400000000003E-2</v>
      </c>
      <c r="AX4218">
        <v>0.55830199999999996</v>
      </c>
      <c r="AY4218">
        <v>2.85171E-2</v>
      </c>
      <c r="AZ4218">
        <v>76234.5</v>
      </c>
    </row>
    <row r="4219" spans="1:52">
      <c r="A4219">
        <v>2007</v>
      </c>
      <c r="B4219">
        <v>231712</v>
      </c>
      <c r="C4219" t="s">
        <v>478</v>
      </c>
      <c r="D4219" t="s">
        <v>475</v>
      </c>
      <c r="E4219">
        <f t="shared" si="65"/>
        <v>1</v>
      </c>
      <c r="F4219">
        <f>IF(ISNA(VLOOKUP(B4219,criteria!$U$2:$U$174,1,0)),0,1)</f>
        <v>1</v>
      </c>
      <c r="G4219">
        <v>0.5492235790743254</v>
      </c>
      <c r="H4219">
        <v>0.34092780675267637</v>
      </c>
      <c r="I4219">
        <v>6633</v>
      </c>
      <c r="J4219">
        <v>3643</v>
      </c>
      <c r="K4219">
        <v>1242</v>
      </c>
      <c r="L4219">
        <v>0</v>
      </c>
      <c r="M4219">
        <v>1242</v>
      </c>
      <c r="N4219">
        <v>23606</v>
      </c>
      <c r="O4219" t="s">
        <v>132</v>
      </c>
      <c r="P4219" t="s">
        <v>50</v>
      </c>
      <c r="Q4219" t="s">
        <v>53</v>
      </c>
      <c r="V4219">
        <v>21827416</v>
      </c>
      <c r="W4219">
        <v>21130790</v>
      </c>
      <c r="Y4219">
        <v>819728</v>
      </c>
      <c r="Z4219">
        <v>2638665</v>
      </c>
      <c r="AA4219">
        <v>33250000</v>
      </c>
      <c r="AB4219">
        <v>1101906</v>
      </c>
      <c r="AC4219">
        <v>491274</v>
      </c>
      <c r="AD4219">
        <v>71451304</v>
      </c>
      <c r="AE4219">
        <v>35105264</v>
      </c>
      <c r="AF4219">
        <v>111925712</v>
      </c>
      <c r="AG4219">
        <v>28885954</v>
      </c>
      <c r="AH4219">
        <v>1922471.75</v>
      </c>
      <c r="AI4219">
        <v>1164762.1299999999</v>
      </c>
      <c r="AJ4219">
        <v>3087234</v>
      </c>
      <c r="AK4219">
        <v>9290000</v>
      </c>
      <c r="AL4219">
        <v>5784731.5</v>
      </c>
      <c r="AM4219">
        <v>110534232</v>
      </c>
      <c r="AN4219">
        <v>34614348</v>
      </c>
      <c r="AO4219">
        <v>11740599</v>
      </c>
      <c r="AP4219">
        <v>15390823</v>
      </c>
      <c r="AQ4219">
        <v>11933472</v>
      </c>
      <c r="AR4219">
        <v>111925712</v>
      </c>
      <c r="AS4219">
        <v>110534232</v>
      </c>
      <c r="AT4219">
        <v>574</v>
      </c>
      <c r="AU4219">
        <v>0.48799999999999999</v>
      </c>
      <c r="AW4219">
        <v>4.7405500000000003E-2</v>
      </c>
      <c r="AX4219">
        <v>0.59577199999999997</v>
      </c>
      <c r="AY4219">
        <v>2.0499699999999999E-2</v>
      </c>
      <c r="AZ4219">
        <v>79095</v>
      </c>
    </row>
    <row r="4220" spans="1:52">
      <c r="A4220">
        <v>2008</v>
      </c>
      <c r="B4220">
        <v>231712</v>
      </c>
      <c r="C4220" t="s">
        <v>478</v>
      </c>
      <c r="D4220" t="s">
        <v>475</v>
      </c>
      <c r="E4220">
        <f t="shared" si="65"/>
        <v>1</v>
      </c>
      <c r="F4220">
        <f>IF(ISNA(VLOOKUP(B4220,criteria!$U$2:$U$174,1,0)),0,1)</f>
        <v>1</v>
      </c>
      <c r="G4220">
        <v>0.55533872316699195</v>
      </c>
      <c r="H4220">
        <v>0.28539156626506024</v>
      </c>
      <c r="I4220">
        <v>7174</v>
      </c>
      <c r="J4220">
        <v>3984</v>
      </c>
      <c r="K4220">
        <v>1137</v>
      </c>
      <c r="L4220">
        <v>0</v>
      </c>
      <c r="M4220">
        <v>1137</v>
      </c>
      <c r="N4220">
        <v>23606</v>
      </c>
      <c r="O4220" t="s">
        <v>132</v>
      </c>
      <c r="P4220" t="s">
        <v>50</v>
      </c>
      <c r="Q4220" t="s">
        <v>53</v>
      </c>
      <c r="V4220">
        <v>23088752</v>
      </c>
      <c r="W4220">
        <v>22110392</v>
      </c>
      <c r="Y4220">
        <v>948745</v>
      </c>
      <c r="Z4220">
        <v>3053919</v>
      </c>
      <c r="AA4220">
        <v>33571152</v>
      </c>
      <c r="AB4220">
        <v>778743</v>
      </c>
      <c r="AC4220">
        <v>842742</v>
      </c>
      <c r="AD4220">
        <v>73334560</v>
      </c>
      <c r="AE4220">
        <v>34937828</v>
      </c>
      <c r="AF4220">
        <v>113905360</v>
      </c>
      <c r="AG4220">
        <v>34278364</v>
      </c>
      <c r="AH4220">
        <v>2745449.25</v>
      </c>
      <c r="AI4220">
        <v>1149511.8799999999</v>
      </c>
      <c r="AJ4220">
        <v>3894961</v>
      </c>
      <c r="AK4220">
        <v>7518032</v>
      </c>
      <c r="AL4220">
        <v>6768406.5</v>
      </c>
      <c r="AM4220">
        <v>108099280</v>
      </c>
      <c r="AN4220">
        <v>35956048</v>
      </c>
      <c r="AO4220">
        <v>11976288</v>
      </c>
      <c r="AP4220">
        <v>11933472</v>
      </c>
      <c r="AQ4220">
        <v>10867345</v>
      </c>
      <c r="AR4220">
        <v>113905360</v>
      </c>
      <c r="AS4220">
        <v>108099280</v>
      </c>
      <c r="AT4220">
        <v>700</v>
      </c>
      <c r="AU4220">
        <v>0.58099999999999996</v>
      </c>
      <c r="AW4220">
        <v>4.1438099999999999E-2</v>
      </c>
      <c r="AX4220">
        <v>0.59658699999999998</v>
      </c>
      <c r="AY4220">
        <v>1.40158E-2</v>
      </c>
      <c r="AZ4220">
        <v>82594</v>
      </c>
    </row>
    <row r="4221" spans="1:52">
      <c r="A4221">
        <v>2009</v>
      </c>
      <c r="B4221">
        <v>231712</v>
      </c>
      <c r="C4221" t="s">
        <v>478</v>
      </c>
      <c r="D4221" t="s">
        <v>475</v>
      </c>
      <c r="E4221">
        <f t="shared" si="65"/>
        <v>1</v>
      </c>
      <c r="F4221">
        <f>IF(ISNA(VLOOKUP(B4221,criteria!$U$2:$U$174,1,0)),0,1)</f>
        <v>1</v>
      </c>
      <c r="G4221">
        <v>0.60434604346043463</v>
      </c>
      <c r="H4221">
        <v>0.27431026684758025</v>
      </c>
      <c r="I4221">
        <v>7317</v>
      </c>
      <c r="J4221">
        <v>4422</v>
      </c>
      <c r="K4221">
        <v>1213</v>
      </c>
      <c r="L4221">
        <v>0</v>
      </c>
      <c r="M4221">
        <v>1213</v>
      </c>
      <c r="N4221">
        <v>23606</v>
      </c>
      <c r="O4221" t="s">
        <v>132</v>
      </c>
      <c r="P4221" t="s">
        <v>50</v>
      </c>
      <c r="Q4221" t="s">
        <v>53</v>
      </c>
      <c r="R4221">
        <v>-76.493899999999996</v>
      </c>
      <c r="S4221">
        <v>37.062199999999997</v>
      </c>
      <c r="V4221">
        <v>25231238</v>
      </c>
      <c r="W4221">
        <v>24068718</v>
      </c>
      <c r="Y4221">
        <v>252878</v>
      </c>
      <c r="Z4221">
        <v>6644678</v>
      </c>
      <c r="AA4221">
        <v>27649880</v>
      </c>
      <c r="AB4221">
        <v>3191729</v>
      </c>
      <c r="AC4221">
        <v>1845253</v>
      </c>
      <c r="AD4221">
        <v>75755568</v>
      </c>
      <c r="AE4221">
        <v>35237660</v>
      </c>
      <c r="AF4221">
        <v>138740672</v>
      </c>
      <c r="AG4221">
        <v>35884792</v>
      </c>
      <c r="AH4221">
        <v>2527203</v>
      </c>
      <c r="AJ4221">
        <v>2527203</v>
      </c>
      <c r="AK4221">
        <v>7845936</v>
      </c>
      <c r="AL4221">
        <v>6279823</v>
      </c>
      <c r="AM4221">
        <v>105490704</v>
      </c>
      <c r="AN4221">
        <v>36260848</v>
      </c>
      <c r="AO4221">
        <v>11865397</v>
      </c>
      <c r="AP4221">
        <v>10867345</v>
      </c>
      <c r="AQ4221">
        <v>12483594</v>
      </c>
      <c r="AR4221">
        <v>138740672</v>
      </c>
      <c r="AS4221">
        <v>105490704</v>
      </c>
      <c r="AT4221">
        <v>704</v>
      </c>
      <c r="AU4221">
        <v>0.6</v>
      </c>
      <c r="AW4221">
        <v>5.3929999999999999E-2</v>
      </c>
      <c r="AX4221">
        <v>0.59437799999999996</v>
      </c>
      <c r="AY4221">
        <v>1.6638E-2</v>
      </c>
      <c r="AZ4221">
        <v>82976</v>
      </c>
    </row>
    <row r="4222" spans="1:52">
      <c r="A4222">
        <v>2010</v>
      </c>
      <c r="B4222">
        <v>231712</v>
      </c>
      <c r="C4222" t="s">
        <v>478</v>
      </c>
      <c r="D4222" t="s">
        <v>475</v>
      </c>
      <c r="E4222">
        <f t="shared" si="65"/>
        <v>1</v>
      </c>
      <c r="F4222">
        <f>IF(ISNA(VLOOKUP(B4222,criteria!$U$2:$U$174,1,0)),0,1)</f>
        <v>1</v>
      </c>
      <c r="G4222">
        <v>0.60250934329951944</v>
      </c>
      <c r="H4222">
        <v>0.25476295968099244</v>
      </c>
      <c r="I4222">
        <v>7492</v>
      </c>
      <c r="J4222">
        <v>4514</v>
      </c>
      <c r="K4222">
        <v>1150</v>
      </c>
      <c r="L4222">
        <v>0</v>
      </c>
      <c r="M4222">
        <v>1150</v>
      </c>
      <c r="N4222">
        <v>23606</v>
      </c>
      <c r="O4222" t="s">
        <v>132</v>
      </c>
      <c r="P4222" t="s">
        <v>50</v>
      </c>
      <c r="Q4222" t="s">
        <v>53</v>
      </c>
      <c r="R4222">
        <v>-76.493899999999996</v>
      </c>
      <c r="S4222">
        <v>37.062199999999997</v>
      </c>
      <c r="V4222">
        <v>28531712</v>
      </c>
      <c r="W4222">
        <v>27210380</v>
      </c>
      <c r="Y4222">
        <v>186418</v>
      </c>
      <c r="Z4222">
        <v>7345084</v>
      </c>
      <c r="AA4222">
        <v>28252686</v>
      </c>
      <c r="AB4222">
        <v>672830</v>
      </c>
      <c r="AC4222">
        <v>2030857</v>
      </c>
      <c r="AD4222">
        <v>80522104</v>
      </c>
      <c r="AE4222">
        <v>33821552</v>
      </c>
      <c r="AF4222">
        <v>150189872</v>
      </c>
      <c r="AG4222">
        <v>38302544</v>
      </c>
      <c r="AH4222">
        <v>2464132</v>
      </c>
      <c r="AI4222">
        <v>31046</v>
      </c>
      <c r="AJ4222">
        <v>2495178</v>
      </c>
      <c r="AK4222">
        <v>7961306</v>
      </c>
      <c r="AL4222">
        <v>7411327</v>
      </c>
      <c r="AM4222">
        <v>113389776</v>
      </c>
      <c r="AN4222">
        <v>37438976</v>
      </c>
      <c r="AO4222">
        <v>14445074</v>
      </c>
      <c r="AP4222">
        <v>12483594</v>
      </c>
      <c r="AQ4222">
        <v>16572463</v>
      </c>
      <c r="AR4222">
        <v>150189872</v>
      </c>
      <c r="AS4222">
        <v>113389776</v>
      </c>
      <c r="AT4222">
        <v>787</v>
      </c>
      <c r="AU4222">
        <v>0.63200000000000001</v>
      </c>
      <c r="AW4222">
        <v>6.2636200000000003E-2</v>
      </c>
      <c r="AX4222">
        <v>0.61219999999999997</v>
      </c>
      <c r="AY4222">
        <v>2.2875800000000002E-2</v>
      </c>
      <c r="AZ4222">
        <v>84920</v>
      </c>
    </row>
    <row r="4223" spans="1:52">
      <c r="A4223">
        <v>2011</v>
      </c>
      <c r="B4223">
        <v>231712</v>
      </c>
      <c r="C4223" t="s">
        <v>478</v>
      </c>
      <c r="D4223" t="s">
        <v>475</v>
      </c>
      <c r="E4223">
        <f t="shared" si="65"/>
        <v>1</v>
      </c>
      <c r="F4223">
        <f>IF(ISNA(VLOOKUP(B4223,criteria!$U$2:$U$174,1,0)),0,1)</f>
        <v>1</v>
      </c>
      <c r="G4223">
        <v>0.58590667936335195</v>
      </c>
      <c r="H4223">
        <v>0.28859995356396562</v>
      </c>
      <c r="I4223">
        <v>7351</v>
      </c>
      <c r="J4223">
        <v>4307</v>
      </c>
      <c r="K4223">
        <v>1243</v>
      </c>
      <c r="L4223">
        <v>0</v>
      </c>
      <c r="M4223">
        <v>1243</v>
      </c>
      <c r="N4223">
        <v>23606</v>
      </c>
      <c r="O4223" t="s">
        <v>132</v>
      </c>
      <c r="P4223" t="s">
        <v>50</v>
      </c>
      <c r="Q4223" t="s">
        <v>53</v>
      </c>
      <c r="R4223">
        <v>-76.494900000000001</v>
      </c>
      <c r="S4223">
        <v>37.063299999999998</v>
      </c>
      <c r="T4223">
        <v>3.5000000000000003E-2</v>
      </c>
      <c r="U4223">
        <v>790</v>
      </c>
      <c r="V4223">
        <v>31916376</v>
      </c>
      <c r="W4223">
        <v>30636128</v>
      </c>
      <c r="Y4223">
        <v>61648</v>
      </c>
      <c r="Z4223">
        <v>6943968</v>
      </c>
      <c r="AA4223">
        <v>26730922</v>
      </c>
      <c r="AB4223">
        <v>1233422</v>
      </c>
      <c r="AC4223">
        <v>2502620</v>
      </c>
      <c r="AD4223">
        <v>85857568</v>
      </c>
      <c r="AE4223">
        <v>33048576</v>
      </c>
      <c r="AF4223">
        <v>166494176</v>
      </c>
      <c r="AG4223">
        <v>38313692</v>
      </c>
      <c r="AH4223">
        <v>1777550</v>
      </c>
      <c r="AI4223">
        <v>5240</v>
      </c>
      <c r="AJ4223">
        <v>1782790</v>
      </c>
      <c r="AK4223">
        <v>10124225</v>
      </c>
      <c r="AL4223">
        <v>7905484</v>
      </c>
      <c r="AM4223">
        <v>119280304</v>
      </c>
      <c r="AN4223">
        <v>39754004</v>
      </c>
      <c r="AO4223">
        <v>13017801</v>
      </c>
      <c r="AP4223">
        <v>16572463</v>
      </c>
      <c r="AQ4223">
        <v>16327363</v>
      </c>
      <c r="AR4223">
        <v>166494176</v>
      </c>
      <c r="AS4223">
        <v>119280304</v>
      </c>
      <c r="AT4223">
        <v>790</v>
      </c>
      <c r="AU4223">
        <v>0.67400000000000004</v>
      </c>
      <c r="AW4223">
        <v>5.3150700000000002E-2</v>
      </c>
      <c r="AX4223">
        <v>0.61808200000000002</v>
      </c>
      <c r="AY4223">
        <v>2.0821900000000001E-2</v>
      </c>
      <c r="AZ4223">
        <v>87529</v>
      </c>
    </row>
    <row r="4224" spans="1:52">
      <c r="A4224">
        <v>2012</v>
      </c>
      <c r="B4224">
        <v>231712</v>
      </c>
      <c r="C4224" t="s">
        <v>478</v>
      </c>
      <c r="D4224" t="s">
        <v>475</v>
      </c>
      <c r="E4224">
        <f t="shared" si="65"/>
        <v>1</v>
      </c>
      <c r="F4224">
        <f>IF(ISNA(VLOOKUP(B4224,criteria!$U$2:$U$174,1,0)),0,1)</f>
        <v>1</v>
      </c>
      <c r="G4224">
        <v>0.64587908066168931</v>
      </c>
      <c r="H4224">
        <v>0.3118766999093382</v>
      </c>
      <c r="I4224">
        <v>6831</v>
      </c>
      <c r="J4224">
        <v>4412</v>
      </c>
      <c r="K4224">
        <v>1376</v>
      </c>
      <c r="L4224">
        <v>0</v>
      </c>
      <c r="M4224">
        <v>1376</v>
      </c>
      <c r="N4224" t="s">
        <v>479</v>
      </c>
      <c r="O4224" t="s">
        <v>132</v>
      </c>
      <c r="P4224" t="s">
        <v>50</v>
      </c>
      <c r="Q4224" t="s">
        <v>52</v>
      </c>
      <c r="R4224">
        <v>-76.486999999999995</v>
      </c>
      <c r="S4224">
        <v>37.061500000000002</v>
      </c>
      <c r="T4224">
        <v>0.04</v>
      </c>
      <c r="U4224">
        <v>875</v>
      </c>
      <c r="V4224">
        <v>35233192</v>
      </c>
      <c r="W4224">
        <v>33845696</v>
      </c>
      <c r="Y4224">
        <v>262586</v>
      </c>
      <c r="Z4224">
        <v>4783904</v>
      </c>
      <c r="AA4224">
        <v>28431776</v>
      </c>
      <c r="AB4224">
        <v>1937913</v>
      </c>
      <c r="AC4224">
        <v>2790560</v>
      </c>
      <c r="AD4224">
        <v>94193920</v>
      </c>
      <c r="AE4224">
        <v>34857032</v>
      </c>
      <c r="AF4224">
        <v>163233776</v>
      </c>
      <c r="AG4224">
        <v>44269424</v>
      </c>
      <c r="AH4224">
        <v>1768604</v>
      </c>
      <c r="AJ4224">
        <v>1768604</v>
      </c>
      <c r="AK4224">
        <v>9744361</v>
      </c>
      <c r="AL4224">
        <v>7981859</v>
      </c>
      <c r="AM4224">
        <v>129633632</v>
      </c>
      <c r="AN4224">
        <v>40847948</v>
      </c>
      <c r="AO4224">
        <v>14775670</v>
      </c>
      <c r="AP4224">
        <v>16327363</v>
      </c>
      <c r="AQ4224">
        <v>19295992</v>
      </c>
      <c r="AR4224">
        <v>163233776</v>
      </c>
      <c r="AS4224">
        <v>129633632</v>
      </c>
      <c r="AT4224">
        <v>813</v>
      </c>
      <c r="AU4224">
        <v>0.65500000000000003</v>
      </c>
      <c r="AW4224">
        <v>4.9626499999999997E-2</v>
      </c>
      <c r="AX4224">
        <v>0.59124900000000002</v>
      </c>
      <c r="AY4224">
        <v>1.38741E-2</v>
      </c>
      <c r="AZ4224">
        <v>87407</v>
      </c>
    </row>
    <row r="4225" spans="1:52">
      <c r="A4225">
        <v>2013</v>
      </c>
      <c r="B4225">
        <v>231712</v>
      </c>
      <c r="C4225" t="s">
        <v>478</v>
      </c>
      <c r="D4225" t="s">
        <v>475</v>
      </c>
      <c r="E4225">
        <f t="shared" si="65"/>
        <v>1</v>
      </c>
      <c r="F4225">
        <f>IF(ISNA(VLOOKUP(B4225,criteria!$U$2:$U$174,1,0)),0,1)</f>
        <v>1</v>
      </c>
      <c r="G4225">
        <v>0.59022234891676173</v>
      </c>
      <c r="H4225">
        <v>0.30813813088625935</v>
      </c>
      <c r="I4225">
        <v>7016</v>
      </c>
      <c r="J4225">
        <v>4141</v>
      </c>
      <c r="K4225">
        <v>1276</v>
      </c>
      <c r="L4225">
        <v>0</v>
      </c>
      <c r="M4225">
        <v>1276</v>
      </c>
      <c r="N4225" t="s">
        <v>479</v>
      </c>
      <c r="O4225" t="s">
        <v>132</v>
      </c>
      <c r="P4225" t="s">
        <v>50</v>
      </c>
      <c r="Q4225" t="s">
        <v>52</v>
      </c>
      <c r="R4225">
        <v>-76.486999999999995</v>
      </c>
      <c r="S4225">
        <v>37.061500000000002</v>
      </c>
      <c r="T4225">
        <v>2.7E-2</v>
      </c>
      <c r="U4225">
        <v>848</v>
      </c>
      <c r="V4225">
        <v>37138732</v>
      </c>
      <c r="W4225">
        <v>36190416</v>
      </c>
      <c r="Y4225">
        <v>266949</v>
      </c>
      <c r="Z4225">
        <v>4813395</v>
      </c>
      <c r="AA4225">
        <v>30813064</v>
      </c>
      <c r="AB4225">
        <v>1734715</v>
      </c>
      <c r="AC4225">
        <v>2453253</v>
      </c>
      <c r="AD4225">
        <v>101346472</v>
      </c>
      <c r="AE4225">
        <v>36272656</v>
      </c>
      <c r="AF4225">
        <v>157918784</v>
      </c>
      <c r="AG4225">
        <v>43902956</v>
      </c>
      <c r="AH4225">
        <v>2226433</v>
      </c>
      <c r="AJ4225">
        <v>2226433</v>
      </c>
      <c r="AK4225">
        <v>10620625</v>
      </c>
      <c r="AL4225">
        <v>8033960</v>
      </c>
      <c r="AM4225">
        <v>138972064</v>
      </c>
      <c r="AN4225">
        <v>44271336</v>
      </c>
      <c r="AO4225">
        <v>15254432</v>
      </c>
      <c r="AP4225">
        <v>19295992</v>
      </c>
      <c r="AQ4225">
        <v>22206610</v>
      </c>
      <c r="AR4225">
        <v>157918784</v>
      </c>
      <c r="AS4225">
        <v>138972064</v>
      </c>
      <c r="AT4225">
        <v>766</v>
      </c>
      <c r="AU4225">
        <v>0.67500000000000004</v>
      </c>
      <c r="AW4225">
        <v>5.0243099999999999E-2</v>
      </c>
      <c r="AX4225">
        <v>0.58130700000000002</v>
      </c>
      <c r="AY4225">
        <v>1.13452E-2</v>
      </c>
      <c r="AZ4225">
        <v>89334</v>
      </c>
    </row>
    <row r="4226" spans="1:52">
      <c r="A4226">
        <v>2014</v>
      </c>
      <c r="B4226">
        <v>231712</v>
      </c>
      <c r="C4226" t="s">
        <v>478</v>
      </c>
      <c r="D4226" t="s">
        <v>475</v>
      </c>
      <c r="E4226">
        <f t="shared" ref="E4226:E4289" si="66">IF(M4226&gt;999,1,0)</f>
        <v>1</v>
      </c>
      <c r="F4226">
        <f>IF(ISNA(VLOOKUP(B4226,criteria!$U$2:$U$174,1,0)),0,1)</f>
        <v>1</v>
      </c>
      <c r="G4226">
        <v>0.55878360032582131</v>
      </c>
      <c r="H4226">
        <v>0.29834791059280857</v>
      </c>
      <c r="I4226">
        <v>7366</v>
      </c>
      <c r="J4226">
        <v>4116</v>
      </c>
      <c r="K4226">
        <v>1228</v>
      </c>
      <c r="M4226">
        <v>1228</v>
      </c>
      <c r="N4226" t="s">
        <v>479</v>
      </c>
      <c r="O4226" t="s">
        <v>132</v>
      </c>
      <c r="P4226" t="s">
        <v>50</v>
      </c>
      <c r="Q4226" t="s">
        <v>52</v>
      </c>
      <c r="R4226">
        <v>-76.486999999999995</v>
      </c>
      <c r="S4226">
        <v>37.061500000000002</v>
      </c>
      <c r="T4226">
        <v>3.2000000000000001E-2</v>
      </c>
      <c r="U4226">
        <v>890</v>
      </c>
      <c r="V4226">
        <v>39682516</v>
      </c>
      <c r="W4226">
        <v>36909320</v>
      </c>
      <c r="Y4226">
        <v>34234</v>
      </c>
      <c r="Z4226">
        <v>4928762</v>
      </c>
      <c r="AA4226">
        <v>30650184</v>
      </c>
      <c r="AB4226">
        <v>1837748</v>
      </c>
      <c r="AC4226">
        <v>3738009</v>
      </c>
      <c r="AD4226">
        <v>108257512</v>
      </c>
      <c r="AE4226">
        <v>36119368</v>
      </c>
      <c r="AF4226">
        <v>168840928</v>
      </c>
      <c r="AG4226">
        <v>47351004</v>
      </c>
      <c r="AH4226">
        <v>2455567</v>
      </c>
      <c r="AJ4226">
        <v>2455567</v>
      </c>
      <c r="AK4226">
        <v>11129216</v>
      </c>
      <c r="AL4226">
        <v>9017364</v>
      </c>
      <c r="AM4226">
        <v>146521008</v>
      </c>
      <c r="AN4226">
        <v>47340580</v>
      </c>
      <c r="AO4226">
        <v>17131944</v>
      </c>
      <c r="AP4226">
        <v>22206610</v>
      </c>
      <c r="AQ4226">
        <v>25050252</v>
      </c>
      <c r="AR4226">
        <v>168840928</v>
      </c>
      <c r="AS4226">
        <v>146521008</v>
      </c>
      <c r="AT4226">
        <v>848</v>
      </c>
      <c r="AU4226">
        <v>0.7</v>
      </c>
      <c r="AW4226">
        <v>4.8848999999999997E-2</v>
      </c>
      <c r="AX4226">
        <v>0.59404800000000002</v>
      </c>
      <c r="AY4226">
        <v>1.0668199999999999E-2</v>
      </c>
      <c r="AZ4226">
        <v>95000</v>
      </c>
    </row>
    <row r="4227" spans="1:52">
      <c r="A4227">
        <v>2015</v>
      </c>
      <c r="B4227">
        <v>231712</v>
      </c>
      <c r="C4227" t="s">
        <v>478</v>
      </c>
      <c r="D4227" t="s">
        <v>475</v>
      </c>
      <c r="E4227">
        <f t="shared" si="66"/>
        <v>1</v>
      </c>
      <c r="F4227">
        <f>IF(ISNA(VLOOKUP(B4227,criteria!$U$2:$U$174,1,0)),0,1)</f>
        <v>1</v>
      </c>
      <c r="G4227">
        <v>0.60100461580233511</v>
      </c>
      <c r="H4227">
        <v>0.27648520442737745</v>
      </c>
      <c r="I4227">
        <v>7366</v>
      </c>
      <c r="J4227">
        <v>4427</v>
      </c>
      <c r="K4227">
        <v>1224</v>
      </c>
      <c r="L4227">
        <v>0</v>
      </c>
      <c r="M4227">
        <v>1224</v>
      </c>
      <c r="N4227" t="s">
        <v>479</v>
      </c>
      <c r="O4227" t="s">
        <v>132</v>
      </c>
      <c r="P4227" t="s">
        <v>50</v>
      </c>
      <c r="Q4227" t="s">
        <v>52</v>
      </c>
      <c r="R4227">
        <v>-76.488399999999999</v>
      </c>
      <c r="S4227">
        <v>37.059899999999999</v>
      </c>
      <c r="T4227">
        <v>2.1999999999999999E-2</v>
      </c>
      <c r="U4227">
        <v>932</v>
      </c>
      <c r="V4227">
        <v>43747952</v>
      </c>
      <c r="W4227">
        <v>38652928</v>
      </c>
      <c r="Y4227">
        <v>135512</v>
      </c>
      <c r="Z4227">
        <v>4799143</v>
      </c>
      <c r="AA4227">
        <v>32079796</v>
      </c>
      <c r="AB4227">
        <v>1906836</v>
      </c>
      <c r="AC4227">
        <v>4215070</v>
      </c>
      <c r="AD4227">
        <v>113695432</v>
      </c>
      <c r="AE4227">
        <v>37534896</v>
      </c>
      <c r="AF4227">
        <v>157690656</v>
      </c>
      <c r="AG4227">
        <v>44534544</v>
      </c>
      <c r="AH4227">
        <v>2382767</v>
      </c>
      <c r="AJ4227">
        <v>2382767</v>
      </c>
      <c r="AK4227">
        <v>11765291</v>
      </c>
      <c r="AL4227">
        <v>8861054</v>
      </c>
      <c r="AM4227">
        <v>154596048</v>
      </c>
      <c r="AN4227">
        <v>50338544</v>
      </c>
      <c r="AO4227">
        <v>18112730</v>
      </c>
      <c r="AP4227">
        <v>25050252</v>
      </c>
      <c r="AQ4227">
        <v>24101388</v>
      </c>
      <c r="AR4227">
        <v>157690656</v>
      </c>
      <c r="AS4227">
        <v>154596048</v>
      </c>
      <c r="AT4227">
        <v>860</v>
      </c>
      <c r="AU4227">
        <v>0.748</v>
      </c>
      <c r="AW4227">
        <v>3.5903499999999998E-2</v>
      </c>
      <c r="AX4227">
        <v>0.58799299999999999</v>
      </c>
      <c r="AY4227">
        <v>7.65156E-3</v>
      </c>
      <c r="AZ4227">
        <v>97000</v>
      </c>
    </row>
    <row r="4228" spans="1:52">
      <c r="A4228">
        <v>2016</v>
      </c>
      <c r="B4228">
        <v>231712</v>
      </c>
      <c r="C4228" t="s">
        <v>478</v>
      </c>
      <c r="D4228" t="s">
        <v>475</v>
      </c>
      <c r="E4228">
        <f t="shared" si="66"/>
        <v>1</v>
      </c>
      <c r="F4228">
        <f>IF(ISNA(VLOOKUP(B4228,criteria!$U$2:$U$174,1,0)),0,1)</f>
        <v>1</v>
      </c>
      <c r="G4228">
        <v>0.62161444503451935</v>
      </c>
      <c r="H4228">
        <v>0.26228107646304999</v>
      </c>
      <c r="I4228">
        <v>7532</v>
      </c>
      <c r="J4228">
        <v>4682</v>
      </c>
      <c r="K4228">
        <v>1228</v>
      </c>
      <c r="L4228">
        <v>0</v>
      </c>
      <c r="M4228">
        <v>1228</v>
      </c>
      <c r="N4228" t="s">
        <v>479</v>
      </c>
      <c r="O4228" t="s">
        <v>132</v>
      </c>
      <c r="P4228" t="s">
        <v>50</v>
      </c>
      <c r="Q4228" t="s">
        <v>52</v>
      </c>
      <c r="R4228">
        <v>-76.494399999999999</v>
      </c>
      <c r="S4228">
        <v>37.0625</v>
      </c>
      <c r="T4228">
        <v>3.1E-2</v>
      </c>
      <c r="U4228">
        <v>971</v>
      </c>
      <c r="V4228">
        <v>44179148</v>
      </c>
      <c r="W4228">
        <v>38512480</v>
      </c>
      <c r="Y4228">
        <v>78177</v>
      </c>
      <c r="Z4228">
        <v>4450301</v>
      </c>
      <c r="AA4228">
        <v>33503904</v>
      </c>
      <c r="AB4228">
        <v>1986353</v>
      </c>
      <c r="AC4228">
        <v>5418502</v>
      </c>
      <c r="AD4228">
        <v>114605776</v>
      </c>
      <c r="AE4228">
        <v>39809892</v>
      </c>
      <c r="AF4228">
        <v>167045056</v>
      </c>
      <c r="AG4228">
        <v>44552108</v>
      </c>
      <c r="AH4228">
        <v>2168526</v>
      </c>
      <c r="AJ4228">
        <v>2168526</v>
      </c>
      <c r="AK4228">
        <v>11462068</v>
      </c>
      <c r="AL4228">
        <v>9204178</v>
      </c>
      <c r="AM4228">
        <v>152306816</v>
      </c>
      <c r="AN4228">
        <v>50586736</v>
      </c>
      <c r="AO4228">
        <v>20313708</v>
      </c>
      <c r="AP4228">
        <v>24101388</v>
      </c>
      <c r="AQ4228">
        <v>28634830</v>
      </c>
      <c r="AR4228">
        <v>167045056</v>
      </c>
      <c r="AS4228">
        <v>152306816</v>
      </c>
      <c r="AT4228">
        <v>925</v>
      </c>
      <c r="AU4228">
        <v>0.745</v>
      </c>
      <c r="AW4228">
        <v>2.0502599999999999E-2</v>
      </c>
      <c r="AX4228">
        <v>0.59523800000000004</v>
      </c>
      <c r="AY4228" t="s">
        <v>82</v>
      </c>
      <c r="AZ4228">
        <v>97520.5</v>
      </c>
    </row>
    <row r="4229" spans="1:52">
      <c r="A4229">
        <v>2017</v>
      </c>
      <c r="B4229">
        <v>231712</v>
      </c>
      <c r="C4229" t="s">
        <v>478</v>
      </c>
      <c r="D4229" t="s">
        <v>475</v>
      </c>
      <c r="E4229">
        <f t="shared" si="66"/>
        <v>1</v>
      </c>
      <c r="F4229">
        <f>IF(ISNA(VLOOKUP(B4229,criteria!$U$2:$U$174,1,0)),0,1)</f>
        <v>1</v>
      </c>
      <c r="G4229">
        <v>0.7239493379389752</v>
      </c>
      <c r="H4229">
        <v>0.2570576540755467</v>
      </c>
      <c r="I4229">
        <v>6948</v>
      </c>
      <c r="J4229">
        <v>5030</v>
      </c>
      <c r="K4229">
        <v>1293</v>
      </c>
      <c r="L4229">
        <v>0</v>
      </c>
      <c r="M4229">
        <v>1293</v>
      </c>
      <c r="N4229" t="s">
        <v>479</v>
      </c>
      <c r="O4229" t="s">
        <v>132</v>
      </c>
      <c r="P4229" t="s">
        <v>50</v>
      </c>
      <c r="Q4229" t="s">
        <v>52</v>
      </c>
      <c r="R4229">
        <v>-76.494399999999999</v>
      </c>
      <c r="S4229">
        <v>37.0625</v>
      </c>
      <c r="T4229">
        <v>2.4E-2</v>
      </c>
      <c r="U4229">
        <v>1000</v>
      </c>
      <c r="V4229">
        <v>46148060</v>
      </c>
      <c r="W4229">
        <v>40490216</v>
      </c>
      <c r="Y4229">
        <v>64982</v>
      </c>
      <c r="Z4229">
        <v>4393087</v>
      </c>
      <c r="AA4229">
        <v>34652268</v>
      </c>
      <c r="AB4229">
        <v>2132513</v>
      </c>
      <c r="AC4229">
        <v>4101769</v>
      </c>
      <c r="AD4229">
        <v>116013816</v>
      </c>
      <c r="AE4229">
        <v>40074280</v>
      </c>
      <c r="AF4229">
        <v>181921824</v>
      </c>
      <c r="AG4229">
        <v>46633884</v>
      </c>
      <c r="AH4229">
        <v>1974993</v>
      </c>
      <c r="AJ4229">
        <v>1974993</v>
      </c>
      <c r="AK4229">
        <v>11606311</v>
      </c>
      <c r="AL4229">
        <v>9475779</v>
      </c>
      <c r="AM4229">
        <v>157978800</v>
      </c>
      <c r="AN4229">
        <v>53460852</v>
      </c>
      <c r="AO4229">
        <v>19779624</v>
      </c>
      <c r="AP4229">
        <v>28634830</v>
      </c>
      <c r="AQ4229">
        <v>35434128</v>
      </c>
      <c r="AR4229">
        <v>181921824</v>
      </c>
      <c r="AS4229">
        <v>157978800</v>
      </c>
    </row>
    <row r="4230" spans="1:52">
      <c r="A4230">
        <v>1990</v>
      </c>
      <c r="B4230">
        <v>232186</v>
      </c>
      <c r="C4230" t="s">
        <v>565</v>
      </c>
      <c r="D4230" t="s">
        <v>475</v>
      </c>
      <c r="E4230">
        <f t="shared" si="66"/>
        <v>0</v>
      </c>
      <c r="F4230">
        <f>IF(ISNA(VLOOKUP(B4230,criteria!$U$2:$U$174,1,0)),0,1)</f>
        <v>1</v>
      </c>
      <c r="G4230" t="s">
        <v>636</v>
      </c>
      <c r="H4230" t="s">
        <v>636</v>
      </c>
      <c r="V4230">
        <v>36901864</v>
      </c>
      <c r="Y4230">
        <v>512216</v>
      </c>
      <c r="Z4230">
        <v>9500541</v>
      </c>
      <c r="AA4230">
        <v>61726944</v>
      </c>
      <c r="AB4230">
        <v>14444853</v>
      </c>
      <c r="AC4230">
        <v>1132075</v>
      </c>
      <c r="AF4230">
        <v>160310880</v>
      </c>
      <c r="AG4230">
        <v>58405320</v>
      </c>
      <c r="AH4230">
        <v>9561919</v>
      </c>
      <c r="AI4230">
        <v>2916415</v>
      </c>
      <c r="AJ4230">
        <v>12478334</v>
      </c>
      <c r="AK4230">
        <v>12145964</v>
      </c>
      <c r="AL4230">
        <v>4133984</v>
      </c>
      <c r="AM4230">
        <v>155425008</v>
      </c>
      <c r="AN4230">
        <v>73347024</v>
      </c>
      <c r="AO4230">
        <v>18092622</v>
      </c>
    </row>
    <row r="4231" spans="1:52">
      <c r="A4231">
        <v>1991</v>
      </c>
      <c r="B4231">
        <v>232186</v>
      </c>
      <c r="C4231" t="s">
        <v>565</v>
      </c>
      <c r="D4231" t="s">
        <v>475</v>
      </c>
      <c r="E4231">
        <f t="shared" si="66"/>
        <v>0</v>
      </c>
      <c r="F4231">
        <f>IF(ISNA(VLOOKUP(B4231,criteria!$U$2:$U$174,1,0)),0,1)</f>
        <v>1</v>
      </c>
      <c r="G4231" t="s">
        <v>636</v>
      </c>
      <c r="H4231" t="s">
        <v>636</v>
      </c>
      <c r="V4231">
        <v>44004736</v>
      </c>
      <c r="Y4231">
        <v>585699</v>
      </c>
      <c r="Z4231">
        <v>12688127</v>
      </c>
      <c r="AA4231">
        <v>56405828</v>
      </c>
      <c r="AB4231">
        <v>14527334</v>
      </c>
      <c r="AC4231">
        <v>1298080</v>
      </c>
      <c r="AF4231">
        <v>168786496</v>
      </c>
      <c r="AG4231">
        <v>60709132</v>
      </c>
      <c r="AH4231">
        <v>11441348</v>
      </c>
      <c r="AI4231">
        <v>1502509</v>
      </c>
      <c r="AJ4231">
        <v>12943857</v>
      </c>
      <c r="AK4231">
        <v>11814132</v>
      </c>
      <c r="AL4231">
        <v>4696245</v>
      </c>
      <c r="AM4231">
        <v>161135136</v>
      </c>
      <c r="AN4231">
        <v>76504064</v>
      </c>
      <c r="AO4231">
        <v>18093320</v>
      </c>
    </row>
    <row r="4232" spans="1:52">
      <c r="A4232">
        <v>1992</v>
      </c>
      <c r="B4232">
        <v>232186</v>
      </c>
      <c r="C4232" t="s">
        <v>565</v>
      </c>
      <c r="D4232" t="s">
        <v>475</v>
      </c>
      <c r="E4232">
        <f t="shared" si="66"/>
        <v>0</v>
      </c>
      <c r="F4232">
        <f>IF(ISNA(VLOOKUP(B4232,criteria!$U$2:$U$174,1,0)),0,1)</f>
        <v>1</v>
      </c>
      <c r="G4232" t="s">
        <v>636</v>
      </c>
      <c r="H4232" t="s">
        <v>636</v>
      </c>
      <c r="V4232">
        <v>50166052</v>
      </c>
      <c r="Y4232">
        <v>529928</v>
      </c>
      <c r="Z4232">
        <v>15623494</v>
      </c>
      <c r="AA4232">
        <v>56496752</v>
      </c>
      <c r="AB4232">
        <v>11627435</v>
      </c>
      <c r="AC4232">
        <v>2253257</v>
      </c>
      <c r="AF4232">
        <v>175526720</v>
      </c>
      <c r="AG4232">
        <v>60698168</v>
      </c>
      <c r="AH4232">
        <v>13430486</v>
      </c>
      <c r="AI4232">
        <v>2086488</v>
      </c>
      <c r="AJ4232">
        <v>15516974</v>
      </c>
      <c r="AK4232">
        <v>13110074</v>
      </c>
      <c r="AL4232">
        <v>4801393</v>
      </c>
      <c r="AM4232">
        <v>169915216</v>
      </c>
      <c r="AN4232">
        <v>80808328</v>
      </c>
      <c r="AO4232">
        <v>15030388</v>
      </c>
    </row>
    <row r="4233" spans="1:52">
      <c r="A4233">
        <v>1993</v>
      </c>
      <c r="B4233">
        <v>232186</v>
      </c>
      <c r="C4233" t="s">
        <v>565</v>
      </c>
      <c r="D4233" t="s">
        <v>475</v>
      </c>
      <c r="E4233">
        <f t="shared" si="66"/>
        <v>0</v>
      </c>
      <c r="F4233">
        <f>IF(ISNA(VLOOKUP(B4233,criteria!$U$2:$U$174,1,0)),0,1)</f>
        <v>1</v>
      </c>
      <c r="G4233" t="s">
        <v>636</v>
      </c>
      <c r="H4233" t="s">
        <v>636</v>
      </c>
      <c r="N4233">
        <v>22030</v>
      </c>
      <c r="O4233" t="s">
        <v>132</v>
      </c>
      <c r="V4233">
        <v>62524708</v>
      </c>
      <c r="Y4233">
        <v>665589</v>
      </c>
      <c r="Z4233">
        <v>16101000</v>
      </c>
      <c r="AA4233">
        <v>58394524</v>
      </c>
      <c r="AB4233">
        <v>15321536</v>
      </c>
      <c r="AC4233">
        <v>1743993</v>
      </c>
      <c r="AF4233">
        <v>195356368</v>
      </c>
      <c r="AG4233">
        <v>67146368</v>
      </c>
      <c r="AH4233">
        <v>15620047</v>
      </c>
      <c r="AI4233">
        <v>2138458</v>
      </c>
      <c r="AJ4233">
        <v>17758504</v>
      </c>
      <c r="AK4233">
        <v>13670647</v>
      </c>
      <c r="AL4233">
        <v>5658697</v>
      </c>
      <c r="AM4233">
        <v>189448688</v>
      </c>
      <c r="AN4233">
        <v>91267456</v>
      </c>
      <c r="AO4233">
        <v>15162064</v>
      </c>
    </row>
    <row r="4234" spans="1:52">
      <c r="A4234">
        <v>1994</v>
      </c>
      <c r="B4234">
        <v>232186</v>
      </c>
      <c r="C4234" t="s">
        <v>565</v>
      </c>
      <c r="D4234" t="s">
        <v>475</v>
      </c>
      <c r="E4234">
        <f t="shared" si="66"/>
        <v>0</v>
      </c>
      <c r="F4234">
        <f>IF(ISNA(VLOOKUP(B4234,criteria!$U$2:$U$174,1,0)),0,1)</f>
        <v>1</v>
      </c>
      <c r="G4234" t="s">
        <v>636</v>
      </c>
      <c r="H4234" t="s">
        <v>636</v>
      </c>
      <c r="V4234">
        <v>85438352</v>
      </c>
      <c r="Y4234">
        <v>700359</v>
      </c>
      <c r="Z4234">
        <v>16963900</v>
      </c>
      <c r="AA4234">
        <v>59852152</v>
      </c>
      <c r="AB4234">
        <v>18246324</v>
      </c>
      <c r="AC4234">
        <v>2311103</v>
      </c>
      <c r="AF4234">
        <v>209359552</v>
      </c>
      <c r="AG4234">
        <v>70440192</v>
      </c>
      <c r="AH4234">
        <v>18651434</v>
      </c>
      <c r="AI4234">
        <v>2729089</v>
      </c>
      <c r="AJ4234">
        <v>21380524</v>
      </c>
      <c r="AK4234">
        <v>16865228</v>
      </c>
      <c r="AL4234">
        <v>5861454</v>
      </c>
      <c r="AM4234">
        <v>205015952</v>
      </c>
      <c r="AN4234">
        <v>96517304</v>
      </c>
      <c r="AO4234">
        <v>18229552</v>
      </c>
    </row>
    <row r="4235" spans="1:52">
      <c r="A4235">
        <v>1995</v>
      </c>
      <c r="B4235">
        <v>232186</v>
      </c>
      <c r="C4235" t="s">
        <v>565</v>
      </c>
      <c r="D4235" t="s">
        <v>475</v>
      </c>
      <c r="E4235">
        <f t="shared" si="66"/>
        <v>0</v>
      </c>
      <c r="F4235">
        <f>IF(ISNA(VLOOKUP(B4235,criteria!$U$2:$U$174,1,0)),0,1)</f>
        <v>1</v>
      </c>
      <c r="G4235" t="s">
        <v>636</v>
      </c>
      <c r="H4235" t="s">
        <v>636</v>
      </c>
      <c r="N4235">
        <v>22030</v>
      </c>
      <c r="O4235" t="s">
        <v>132</v>
      </c>
      <c r="V4235">
        <v>70812976</v>
      </c>
      <c r="Y4235">
        <v>828757</v>
      </c>
      <c r="Z4235">
        <v>17824396</v>
      </c>
      <c r="AA4235">
        <v>64476604</v>
      </c>
      <c r="AB4235">
        <v>12862069</v>
      </c>
      <c r="AC4235">
        <v>2120977</v>
      </c>
      <c r="AF4235">
        <v>217235600</v>
      </c>
      <c r="AG4235">
        <v>78704040</v>
      </c>
      <c r="AH4235">
        <v>17772886</v>
      </c>
      <c r="AI4235">
        <v>2756662</v>
      </c>
      <c r="AJ4235">
        <v>20529548</v>
      </c>
      <c r="AK4235">
        <v>14954653</v>
      </c>
      <c r="AL4235">
        <v>6582418</v>
      </c>
      <c r="AM4235">
        <v>214360448</v>
      </c>
      <c r="AN4235">
        <v>100208592</v>
      </c>
      <c r="AO4235">
        <v>18824740</v>
      </c>
    </row>
    <row r="4236" spans="1:52">
      <c r="A4236">
        <v>1996</v>
      </c>
      <c r="B4236">
        <v>232186</v>
      </c>
      <c r="C4236" t="s">
        <v>565</v>
      </c>
      <c r="D4236" t="s">
        <v>475</v>
      </c>
      <c r="E4236">
        <f t="shared" si="66"/>
        <v>0</v>
      </c>
      <c r="F4236">
        <f>IF(ISNA(VLOOKUP(B4236,criteria!$U$2:$U$174,1,0)),0,1)</f>
        <v>1</v>
      </c>
      <c r="G4236" t="s">
        <v>636</v>
      </c>
      <c r="H4236" t="s">
        <v>636</v>
      </c>
      <c r="N4236">
        <v>220304444</v>
      </c>
      <c r="O4236" t="s">
        <v>132</v>
      </c>
      <c r="V4236">
        <v>72756704</v>
      </c>
      <c r="Y4236">
        <v>1066790</v>
      </c>
      <c r="Z4236">
        <v>58382660</v>
      </c>
      <c r="AA4236">
        <v>70215032</v>
      </c>
      <c r="AB4236">
        <v>12498335</v>
      </c>
      <c r="AC4236">
        <v>2682275</v>
      </c>
      <c r="AF4236">
        <v>268310432</v>
      </c>
      <c r="AG4236">
        <v>87432080</v>
      </c>
      <c r="AH4236">
        <v>17695522</v>
      </c>
      <c r="AI4236">
        <v>2499270</v>
      </c>
      <c r="AJ4236">
        <v>20194792</v>
      </c>
      <c r="AK4236">
        <v>19394108</v>
      </c>
      <c r="AL4236">
        <v>7563218</v>
      </c>
      <c r="AM4236">
        <v>234163408</v>
      </c>
      <c r="AN4236">
        <v>111382024</v>
      </c>
      <c r="AO4236">
        <v>18279196</v>
      </c>
      <c r="AP4236">
        <v>17887412</v>
      </c>
      <c r="AQ4236">
        <v>22149880</v>
      </c>
      <c r="AT4236">
        <v>814</v>
      </c>
      <c r="AU4236">
        <v>0.48499999999999999</v>
      </c>
    </row>
    <row r="4237" spans="1:52">
      <c r="A4237">
        <v>1997</v>
      </c>
      <c r="B4237">
        <v>232186</v>
      </c>
      <c r="C4237" t="s">
        <v>565</v>
      </c>
      <c r="D4237" t="s">
        <v>475</v>
      </c>
      <c r="E4237">
        <f t="shared" si="66"/>
        <v>0</v>
      </c>
      <c r="F4237">
        <f>IF(ISNA(VLOOKUP(B4237,criteria!$U$2:$U$174,1,0)),0,1)</f>
        <v>1</v>
      </c>
      <c r="G4237" t="s">
        <v>636</v>
      </c>
      <c r="H4237" t="s">
        <v>636</v>
      </c>
      <c r="V4237">
        <v>75159008</v>
      </c>
      <c r="Y4237">
        <v>1342585</v>
      </c>
      <c r="Z4237">
        <v>19809496</v>
      </c>
      <c r="AA4237">
        <v>78842784</v>
      </c>
      <c r="AB4237">
        <v>11620636</v>
      </c>
      <c r="AC4237">
        <v>3988147</v>
      </c>
      <c r="AF4237">
        <v>242915392</v>
      </c>
      <c r="AG4237">
        <v>93315224</v>
      </c>
      <c r="AH4237">
        <v>19638612</v>
      </c>
      <c r="AI4237">
        <v>1871194</v>
      </c>
      <c r="AJ4237">
        <v>21509806</v>
      </c>
      <c r="AK4237">
        <v>19362160</v>
      </c>
      <c r="AL4237">
        <v>8089586</v>
      </c>
      <c r="AM4237">
        <v>244590240</v>
      </c>
      <c r="AN4237">
        <v>117199848</v>
      </c>
      <c r="AO4237">
        <v>20318200</v>
      </c>
      <c r="AP4237">
        <v>22149880</v>
      </c>
      <c r="AQ4237">
        <v>27128436</v>
      </c>
      <c r="AT4237">
        <v>900</v>
      </c>
      <c r="AU4237">
        <v>0.52</v>
      </c>
      <c r="AW4237">
        <v>0.34728900000000001</v>
      </c>
      <c r="AX4237">
        <v>0.57561200000000001</v>
      </c>
      <c r="AY4237">
        <v>0.114619</v>
      </c>
      <c r="AZ4237">
        <v>31620</v>
      </c>
    </row>
    <row r="4238" spans="1:52">
      <c r="A4238">
        <v>1998</v>
      </c>
      <c r="B4238">
        <v>232186</v>
      </c>
      <c r="C4238" t="s">
        <v>565</v>
      </c>
      <c r="D4238" t="s">
        <v>475</v>
      </c>
      <c r="E4238">
        <f t="shared" si="66"/>
        <v>0</v>
      </c>
      <c r="F4238">
        <f>IF(ISNA(VLOOKUP(B4238,criteria!$U$2:$U$174,1,0)),0,1)</f>
        <v>1</v>
      </c>
      <c r="G4238" t="s">
        <v>636</v>
      </c>
      <c r="H4238" t="s">
        <v>636</v>
      </c>
      <c r="V4238">
        <v>77133080</v>
      </c>
      <c r="Y4238">
        <v>1198745</v>
      </c>
      <c r="Z4238">
        <v>23708670</v>
      </c>
      <c r="AA4238">
        <v>88370640</v>
      </c>
      <c r="AB4238">
        <v>15108538</v>
      </c>
      <c r="AC4238">
        <v>4217669</v>
      </c>
      <c r="AF4238">
        <v>262675024</v>
      </c>
      <c r="AG4238">
        <v>99716232</v>
      </c>
      <c r="AH4238">
        <v>23489392</v>
      </c>
      <c r="AI4238">
        <v>2987673</v>
      </c>
      <c r="AJ4238">
        <v>26477064</v>
      </c>
      <c r="AK4238">
        <v>19969260</v>
      </c>
      <c r="AL4238">
        <v>9048190</v>
      </c>
      <c r="AM4238">
        <v>264999968</v>
      </c>
      <c r="AN4238">
        <v>126890896</v>
      </c>
      <c r="AO4238">
        <v>20899544</v>
      </c>
      <c r="AP4238">
        <v>27089296</v>
      </c>
      <c r="AQ4238">
        <v>32177804</v>
      </c>
      <c r="AT4238">
        <v>811</v>
      </c>
      <c r="AU4238">
        <v>0.48599999999999999</v>
      </c>
      <c r="AW4238">
        <v>0.33191900000000002</v>
      </c>
      <c r="AX4238">
        <v>0.59079700000000002</v>
      </c>
      <c r="AY4238">
        <v>0.10297099999999999</v>
      </c>
      <c r="AZ4238">
        <v>31823</v>
      </c>
    </row>
    <row r="4239" spans="1:52">
      <c r="A4239">
        <v>1999</v>
      </c>
      <c r="B4239">
        <v>232186</v>
      </c>
      <c r="C4239" t="s">
        <v>565</v>
      </c>
      <c r="D4239" t="s">
        <v>475</v>
      </c>
      <c r="E4239">
        <f t="shared" si="66"/>
        <v>0</v>
      </c>
      <c r="F4239">
        <f>IF(ISNA(VLOOKUP(B4239,criteria!$U$2:$U$174,1,0)),0,1)</f>
        <v>1</v>
      </c>
      <c r="G4239" t="s">
        <v>636</v>
      </c>
      <c r="H4239" t="s">
        <v>636</v>
      </c>
      <c r="V4239">
        <v>73212616</v>
      </c>
      <c r="Y4239">
        <v>536172</v>
      </c>
      <c r="Z4239">
        <v>26440732</v>
      </c>
      <c r="AA4239">
        <v>109186536</v>
      </c>
      <c r="AB4239">
        <v>17790756</v>
      </c>
      <c r="AC4239">
        <v>4027412</v>
      </c>
      <c r="AF4239">
        <v>290438080</v>
      </c>
      <c r="AG4239">
        <v>108696624</v>
      </c>
      <c r="AH4239">
        <v>27513380</v>
      </c>
      <c r="AI4239">
        <v>3325785</v>
      </c>
      <c r="AJ4239">
        <v>30839164</v>
      </c>
      <c r="AK4239">
        <v>22796420</v>
      </c>
      <c r="AL4239">
        <v>9894080</v>
      </c>
      <c r="AM4239">
        <v>293636512</v>
      </c>
      <c r="AN4239">
        <v>139199056</v>
      </c>
      <c r="AO4239">
        <v>24712604</v>
      </c>
      <c r="AP4239">
        <v>32177804</v>
      </c>
      <c r="AQ4239">
        <v>33501212</v>
      </c>
      <c r="AT4239">
        <v>832</v>
      </c>
      <c r="AU4239">
        <v>0.48099999999999998</v>
      </c>
      <c r="AW4239">
        <v>0.323467</v>
      </c>
      <c r="AX4239">
        <v>0.59433599999999998</v>
      </c>
      <c r="AY4239">
        <v>0.10072399999999999</v>
      </c>
      <c r="AZ4239">
        <v>32810.5</v>
      </c>
    </row>
    <row r="4240" spans="1:52">
      <c r="A4240">
        <v>2000</v>
      </c>
      <c r="B4240">
        <v>232186</v>
      </c>
      <c r="C4240" t="s">
        <v>565</v>
      </c>
      <c r="D4240" t="s">
        <v>475</v>
      </c>
      <c r="E4240">
        <f t="shared" si="66"/>
        <v>0</v>
      </c>
      <c r="F4240">
        <f>IF(ISNA(VLOOKUP(B4240,criteria!$U$2:$U$174,1,0)),0,1)</f>
        <v>1</v>
      </c>
      <c r="G4240" t="s">
        <v>636</v>
      </c>
      <c r="H4240" t="s">
        <v>636</v>
      </c>
      <c r="V4240">
        <v>74216592</v>
      </c>
      <c r="Y4240">
        <v>653439</v>
      </c>
      <c r="Z4240">
        <v>33347040</v>
      </c>
      <c r="AA4240">
        <v>121147104</v>
      </c>
      <c r="AB4240">
        <v>17307664</v>
      </c>
      <c r="AC4240">
        <v>3352128</v>
      </c>
      <c r="AF4240">
        <v>314281216</v>
      </c>
      <c r="AG4240">
        <v>119636128</v>
      </c>
      <c r="AH4240">
        <v>30875488</v>
      </c>
      <c r="AI4240">
        <v>3910204</v>
      </c>
      <c r="AJ4240">
        <v>34785692</v>
      </c>
      <c r="AK4240">
        <v>24055316</v>
      </c>
      <c r="AL4240">
        <v>10510950</v>
      </c>
      <c r="AM4240">
        <v>321520192</v>
      </c>
      <c r="AN4240">
        <v>152774736</v>
      </c>
      <c r="AO4240">
        <v>28246280</v>
      </c>
      <c r="AP4240">
        <v>33501212</v>
      </c>
      <c r="AQ4240">
        <v>33933132</v>
      </c>
      <c r="AT4240">
        <v>876</v>
      </c>
      <c r="AU4240">
        <v>0.47299999999999998</v>
      </c>
      <c r="AW4240">
        <v>0.32991399999999999</v>
      </c>
      <c r="AX4240">
        <v>0.59417299999999995</v>
      </c>
      <c r="AY4240">
        <v>0.105458</v>
      </c>
      <c r="AZ4240">
        <v>35583</v>
      </c>
    </row>
    <row r="4241" spans="1:52">
      <c r="A4241">
        <v>2001</v>
      </c>
      <c r="B4241">
        <v>232186</v>
      </c>
      <c r="C4241" t="s">
        <v>565</v>
      </c>
      <c r="D4241" t="s">
        <v>475</v>
      </c>
      <c r="E4241">
        <f t="shared" si="66"/>
        <v>1</v>
      </c>
      <c r="F4241">
        <f>IF(ISNA(VLOOKUP(B4241,criteria!$U$2:$U$174,1,0)),0,1)</f>
        <v>1</v>
      </c>
      <c r="G4241">
        <v>0.68085368862570939</v>
      </c>
      <c r="H4241">
        <v>0.38883855770973003</v>
      </c>
      <c r="I4241">
        <v>8106</v>
      </c>
      <c r="J4241">
        <v>5519</v>
      </c>
      <c r="K4241">
        <v>2074</v>
      </c>
      <c r="L4241">
        <v>72</v>
      </c>
      <c r="M4241">
        <v>2146</v>
      </c>
      <c r="N4241">
        <v>220304444</v>
      </c>
      <c r="O4241" t="s">
        <v>132</v>
      </c>
      <c r="V4241">
        <v>90021712</v>
      </c>
      <c r="W4241">
        <v>76997016</v>
      </c>
      <c r="Y4241">
        <v>19596524</v>
      </c>
      <c r="Z4241">
        <v>42116960</v>
      </c>
      <c r="AA4241">
        <v>142675664</v>
      </c>
      <c r="AC4241">
        <v>6235816</v>
      </c>
      <c r="AD4241">
        <v>208745456</v>
      </c>
      <c r="AE4241">
        <v>121048176</v>
      </c>
      <c r="AF4241">
        <v>351928832</v>
      </c>
      <c r="AG4241">
        <v>140078944</v>
      </c>
      <c r="AH4241">
        <v>40457936</v>
      </c>
      <c r="AI4241">
        <v>5935132</v>
      </c>
      <c r="AJ4241">
        <v>46393068</v>
      </c>
      <c r="AK4241">
        <v>23132184</v>
      </c>
      <c r="AL4241">
        <v>12379235</v>
      </c>
      <c r="AM4241">
        <v>318056416</v>
      </c>
      <c r="AN4241">
        <v>170795488</v>
      </c>
      <c r="AO4241">
        <v>33855660</v>
      </c>
      <c r="AR4241">
        <v>351928832</v>
      </c>
      <c r="AS4241">
        <v>318056416</v>
      </c>
      <c r="AT4241">
        <v>928</v>
      </c>
      <c r="AU4241">
        <v>0.495</v>
      </c>
      <c r="AW4241">
        <v>0.32135200000000003</v>
      </c>
      <c r="AX4241">
        <v>0.59015399999999996</v>
      </c>
      <c r="AY4241">
        <v>0.11174099999999999</v>
      </c>
      <c r="AZ4241">
        <v>37442</v>
      </c>
    </row>
    <row r="4242" spans="1:52">
      <c r="A4242">
        <v>2002</v>
      </c>
      <c r="B4242">
        <v>232186</v>
      </c>
      <c r="C4242" t="s">
        <v>565</v>
      </c>
      <c r="D4242" t="s">
        <v>475</v>
      </c>
      <c r="E4242">
        <f t="shared" si="66"/>
        <v>1</v>
      </c>
      <c r="F4242">
        <f>IF(ISNA(VLOOKUP(B4242,criteria!$U$2:$U$174,1,0)),0,1)</f>
        <v>1</v>
      </c>
      <c r="G4242">
        <v>0.65890070119882382</v>
      </c>
      <c r="H4242">
        <v>0.3819086852042568</v>
      </c>
      <c r="I4242">
        <v>8842</v>
      </c>
      <c r="J4242">
        <v>5826</v>
      </c>
      <c r="K4242">
        <v>2163</v>
      </c>
      <c r="L4242">
        <v>62</v>
      </c>
      <c r="M4242">
        <v>2225</v>
      </c>
      <c r="N4242" t="s">
        <v>481</v>
      </c>
      <c r="O4242" t="s">
        <v>132</v>
      </c>
      <c r="V4242">
        <v>103195456</v>
      </c>
      <c r="W4242">
        <v>92457296</v>
      </c>
      <c r="Y4242">
        <v>26083588</v>
      </c>
      <c r="Z4242">
        <v>50420228</v>
      </c>
      <c r="AA4242">
        <v>132791008</v>
      </c>
      <c r="AC4242">
        <v>4374035</v>
      </c>
      <c r="AD4242">
        <v>235781376</v>
      </c>
      <c r="AE4242">
        <v>105495728</v>
      </c>
      <c r="AF4242">
        <v>373870784</v>
      </c>
      <c r="AG4242">
        <v>152551264</v>
      </c>
      <c r="AH4242">
        <v>50972924</v>
      </c>
      <c r="AI4242">
        <v>7075175</v>
      </c>
      <c r="AJ4242">
        <v>58048100</v>
      </c>
      <c r="AK4242">
        <v>25037774</v>
      </c>
      <c r="AL4242">
        <v>13488508</v>
      </c>
      <c r="AM4242">
        <v>337297536</v>
      </c>
      <c r="AN4242">
        <v>182704416</v>
      </c>
      <c r="AO4242">
        <v>34438560</v>
      </c>
      <c r="AR4242">
        <v>373870784</v>
      </c>
      <c r="AS4242">
        <v>337297536</v>
      </c>
      <c r="AT4242">
        <v>938</v>
      </c>
      <c r="AU4242">
        <v>0.48599999999999999</v>
      </c>
      <c r="AW4242">
        <v>0.317992</v>
      </c>
      <c r="AX4242">
        <v>0.59068699999999996</v>
      </c>
      <c r="AY4242">
        <v>0.109259</v>
      </c>
      <c r="AZ4242">
        <v>36739</v>
      </c>
    </row>
    <row r="4243" spans="1:52">
      <c r="A4243">
        <v>2003</v>
      </c>
      <c r="B4243">
        <v>232186</v>
      </c>
      <c r="C4243" t="s">
        <v>565</v>
      </c>
      <c r="D4243" t="s">
        <v>475</v>
      </c>
      <c r="E4243">
        <f t="shared" si="66"/>
        <v>1</v>
      </c>
      <c r="F4243">
        <f>IF(ISNA(VLOOKUP(B4243,criteria!$U$2:$U$174,1,0)),0,1)</f>
        <v>1</v>
      </c>
      <c r="G4243">
        <v>0.66124078624078619</v>
      </c>
      <c r="H4243">
        <v>0.34850596067502709</v>
      </c>
      <c r="I4243">
        <v>9768</v>
      </c>
      <c r="J4243">
        <v>6459</v>
      </c>
      <c r="K4243">
        <v>2192</v>
      </c>
      <c r="L4243">
        <v>59</v>
      </c>
      <c r="M4243">
        <v>2251</v>
      </c>
      <c r="N4243" t="s">
        <v>481</v>
      </c>
      <c r="O4243" t="s">
        <v>132</v>
      </c>
      <c r="V4243">
        <v>124742664</v>
      </c>
      <c r="W4243">
        <v>111611856</v>
      </c>
      <c r="Y4243">
        <v>19991432</v>
      </c>
      <c r="Z4243">
        <v>56235104</v>
      </c>
      <c r="AA4243">
        <v>130295256</v>
      </c>
      <c r="AC4243">
        <v>4125059</v>
      </c>
      <c r="AD4243">
        <v>268453760</v>
      </c>
      <c r="AE4243">
        <v>100249120</v>
      </c>
      <c r="AF4243">
        <v>390888416</v>
      </c>
      <c r="AG4243">
        <v>159686848</v>
      </c>
      <c r="AH4243">
        <v>49370136</v>
      </c>
      <c r="AI4243">
        <v>10222439</v>
      </c>
      <c r="AJ4243">
        <v>59592576</v>
      </c>
      <c r="AK4243">
        <v>28006724</v>
      </c>
      <c r="AL4243">
        <v>14553158</v>
      </c>
      <c r="AM4243">
        <v>360376288</v>
      </c>
      <c r="AN4243">
        <v>185766064</v>
      </c>
      <c r="AO4243">
        <v>40032976</v>
      </c>
      <c r="AP4243">
        <v>34493352</v>
      </c>
      <c r="AQ4243">
        <v>39756236</v>
      </c>
      <c r="AR4243">
        <v>390888416</v>
      </c>
      <c r="AS4243">
        <v>360376288</v>
      </c>
      <c r="AT4243">
        <v>1067</v>
      </c>
      <c r="AU4243">
        <v>0.52800000000000002</v>
      </c>
      <c r="AW4243">
        <v>0.318527</v>
      </c>
      <c r="AX4243">
        <v>0.58324299999999996</v>
      </c>
      <c r="AY4243">
        <v>0.102925</v>
      </c>
      <c r="AZ4243">
        <v>37947.5</v>
      </c>
    </row>
    <row r="4244" spans="1:52">
      <c r="A4244">
        <v>2004</v>
      </c>
      <c r="B4244">
        <v>232186</v>
      </c>
      <c r="C4244" t="s">
        <v>565</v>
      </c>
      <c r="D4244" t="s">
        <v>475</v>
      </c>
      <c r="E4244">
        <f t="shared" si="66"/>
        <v>1</v>
      </c>
      <c r="F4244">
        <f>IF(ISNA(VLOOKUP(B4244,criteria!$U$2:$U$174,1,0)),0,1)</f>
        <v>1</v>
      </c>
      <c r="G4244">
        <v>0.68584728137070416</v>
      </c>
      <c r="H4244">
        <v>0.32664259927797834</v>
      </c>
      <c r="I4244">
        <v>10097</v>
      </c>
      <c r="J4244">
        <v>6925</v>
      </c>
      <c r="K4244">
        <v>2209</v>
      </c>
      <c r="L4244">
        <v>53</v>
      </c>
      <c r="M4244">
        <v>2262</v>
      </c>
      <c r="V4244">
        <v>137980064</v>
      </c>
      <c r="W4244">
        <v>122183424</v>
      </c>
      <c r="Y4244">
        <v>21021568</v>
      </c>
      <c r="Z4244">
        <v>55465668</v>
      </c>
      <c r="AA4244">
        <v>143083744</v>
      </c>
      <c r="AC4244">
        <v>3467744</v>
      </c>
      <c r="AD4244">
        <v>285327328</v>
      </c>
      <c r="AE4244">
        <v>113253992</v>
      </c>
      <c r="AF4244">
        <v>426001952</v>
      </c>
      <c r="AG4244">
        <v>177839296</v>
      </c>
      <c r="AH4244">
        <v>51165316</v>
      </c>
      <c r="AI4244">
        <v>11182849</v>
      </c>
      <c r="AJ4244">
        <v>62348164</v>
      </c>
      <c r="AK4244">
        <v>29440386</v>
      </c>
      <c r="AL4244">
        <v>17359476</v>
      </c>
      <c r="AM4244">
        <v>392890944</v>
      </c>
      <c r="AN4244">
        <v>202390592</v>
      </c>
      <c r="AO4244">
        <v>46465044</v>
      </c>
      <c r="AP4244">
        <v>39756236</v>
      </c>
      <c r="AQ4244">
        <v>40812720</v>
      </c>
      <c r="AR4244">
        <v>426001952</v>
      </c>
      <c r="AS4244">
        <v>392890944</v>
      </c>
      <c r="AT4244">
        <v>1073</v>
      </c>
      <c r="AU4244">
        <v>0.52900000000000003</v>
      </c>
      <c r="AW4244">
        <v>0.30541699999999999</v>
      </c>
      <c r="AX4244">
        <v>0.57430499999999995</v>
      </c>
      <c r="AY4244">
        <v>0.104241</v>
      </c>
      <c r="AZ4244">
        <v>40863.5</v>
      </c>
    </row>
    <row r="4245" spans="1:52">
      <c r="A4245">
        <v>2005</v>
      </c>
      <c r="B4245">
        <v>232186</v>
      </c>
      <c r="C4245" t="s">
        <v>480</v>
      </c>
      <c r="D4245" t="s">
        <v>475</v>
      </c>
      <c r="E4245">
        <f t="shared" si="66"/>
        <v>1</v>
      </c>
      <c r="F4245">
        <f>IF(ISNA(VLOOKUP(B4245,criteria!$U$2:$U$174,1,0)),0,1)</f>
        <v>1</v>
      </c>
      <c r="G4245">
        <v>0.68815331010452963</v>
      </c>
      <c r="H4245">
        <v>0.35696202531645571</v>
      </c>
      <c r="I4245">
        <v>10332</v>
      </c>
      <c r="J4245">
        <v>7110</v>
      </c>
      <c r="K4245">
        <v>2463</v>
      </c>
      <c r="L4245">
        <v>75</v>
      </c>
      <c r="M4245">
        <v>2538</v>
      </c>
      <c r="N4245" t="s">
        <v>481</v>
      </c>
      <c r="O4245" t="s">
        <v>132</v>
      </c>
      <c r="P4245" t="s">
        <v>50</v>
      </c>
      <c r="Q4245" t="s">
        <v>54</v>
      </c>
      <c r="V4245">
        <v>156259088</v>
      </c>
      <c r="W4245">
        <v>138803616</v>
      </c>
      <c r="Y4245">
        <v>20566844</v>
      </c>
      <c r="Z4245">
        <v>58577128</v>
      </c>
      <c r="AA4245">
        <v>159168176</v>
      </c>
      <c r="AC4245">
        <v>5421889</v>
      </c>
      <c r="AD4245">
        <v>311246464</v>
      </c>
      <c r="AE4245">
        <v>129738016</v>
      </c>
      <c r="AF4245">
        <v>457163040</v>
      </c>
      <c r="AG4245">
        <v>198027456</v>
      </c>
      <c r="AH4245">
        <v>51549332</v>
      </c>
      <c r="AI4245">
        <v>12812321</v>
      </c>
      <c r="AJ4245">
        <v>64361652</v>
      </c>
      <c r="AK4245">
        <v>32716426</v>
      </c>
      <c r="AL4245">
        <v>18998530</v>
      </c>
      <c r="AM4245">
        <v>434969152</v>
      </c>
      <c r="AN4245">
        <v>224757936</v>
      </c>
      <c r="AO4245">
        <v>52695652</v>
      </c>
      <c r="AP4245">
        <v>40812720</v>
      </c>
      <c r="AQ4245">
        <v>46785608</v>
      </c>
      <c r="AR4245">
        <v>457163040</v>
      </c>
      <c r="AS4245">
        <v>434969152</v>
      </c>
      <c r="AT4245">
        <v>1167</v>
      </c>
      <c r="AU4245">
        <v>0.55700000000000005</v>
      </c>
      <c r="AW4245">
        <v>0.29675000000000001</v>
      </c>
      <c r="AX4245">
        <v>0.57648500000000003</v>
      </c>
      <c r="AY4245">
        <v>9.6477800000000002E-2</v>
      </c>
      <c r="AZ4245">
        <v>42207</v>
      </c>
    </row>
    <row r="4246" spans="1:52">
      <c r="A4246">
        <v>2006</v>
      </c>
      <c r="B4246">
        <v>232186</v>
      </c>
      <c r="C4246" t="s">
        <v>480</v>
      </c>
      <c r="D4246" t="s">
        <v>475</v>
      </c>
      <c r="E4246">
        <f t="shared" si="66"/>
        <v>1</v>
      </c>
      <c r="F4246">
        <f>IF(ISNA(VLOOKUP(B4246,criteria!$U$2:$U$174,1,0)),0,1)</f>
        <v>1</v>
      </c>
      <c r="G4246">
        <v>0.60963440079833076</v>
      </c>
      <c r="H4246">
        <v>0.36235119047619047</v>
      </c>
      <c r="I4246">
        <v>11023</v>
      </c>
      <c r="J4246">
        <v>6720</v>
      </c>
      <c r="K4246">
        <v>2396</v>
      </c>
      <c r="L4246">
        <v>39</v>
      </c>
      <c r="M4246">
        <v>2435</v>
      </c>
      <c r="V4246">
        <v>173515936</v>
      </c>
      <c r="W4246">
        <v>154080992</v>
      </c>
      <c r="Y4246">
        <v>19307628</v>
      </c>
      <c r="Z4246">
        <v>62094608</v>
      </c>
      <c r="AA4246">
        <v>218925696</v>
      </c>
      <c r="AC4246">
        <v>4839504</v>
      </c>
      <c r="AD4246">
        <v>335336608</v>
      </c>
      <c r="AE4246">
        <v>194297408</v>
      </c>
      <c r="AF4246">
        <v>550882432</v>
      </c>
      <c r="AG4246">
        <v>228478928</v>
      </c>
      <c r="AH4246">
        <v>52375456</v>
      </c>
      <c r="AI4246">
        <v>13488080</v>
      </c>
      <c r="AJ4246">
        <v>65863536</v>
      </c>
      <c r="AK4246">
        <v>36118540</v>
      </c>
      <c r="AL4246">
        <v>22177974</v>
      </c>
      <c r="AM4246">
        <v>487516288</v>
      </c>
      <c r="AN4246">
        <v>247334304</v>
      </c>
      <c r="AO4246">
        <v>62913996</v>
      </c>
      <c r="AP4246">
        <v>46785608</v>
      </c>
      <c r="AQ4246">
        <v>54955028</v>
      </c>
      <c r="AR4246">
        <v>550882432</v>
      </c>
      <c r="AS4246">
        <v>487516288</v>
      </c>
      <c r="AT4246">
        <v>1205</v>
      </c>
      <c r="AU4246">
        <v>0.58299999999999996</v>
      </c>
      <c r="AW4246">
        <v>0.29222999999999999</v>
      </c>
      <c r="AX4246">
        <v>0.57516900000000004</v>
      </c>
      <c r="AY4246">
        <v>9.3074299999999999E-2</v>
      </c>
      <c r="AZ4246">
        <v>43825.5</v>
      </c>
    </row>
    <row r="4247" spans="1:52">
      <c r="A4247">
        <v>2007</v>
      </c>
      <c r="B4247">
        <v>232186</v>
      </c>
      <c r="C4247" t="s">
        <v>480</v>
      </c>
      <c r="D4247" t="s">
        <v>475</v>
      </c>
      <c r="E4247">
        <f t="shared" si="66"/>
        <v>1</v>
      </c>
      <c r="F4247">
        <f>IF(ISNA(VLOOKUP(B4247,criteria!$U$2:$U$174,1,0)),0,1)</f>
        <v>1</v>
      </c>
      <c r="G4247">
        <v>0.5505419155054192</v>
      </c>
      <c r="H4247">
        <v>0.29851345922057049</v>
      </c>
      <c r="I4247">
        <v>13563</v>
      </c>
      <c r="J4247">
        <v>7467</v>
      </c>
      <c r="K4247">
        <v>2190</v>
      </c>
      <c r="L4247">
        <v>39</v>
      </c>
      <c r="M4247">
        <v>2229</v>
      </c>
      <c r="N4247" t="s">
        <v>481</v>
      </c>
      <c r="O4247" t="s">
        <v>132</v>
      </c>
      <c r="P4247" t="s">
        <v>50</v>
      </c>
      <c r="Q4247" t="s">
        <v>54</v>
      </c>
      <c r="V4247">
        <v>188541168</v>
      </c>
      <c r="W4247">
        <v>166106016</v>
      </c>
      <c r="Y4247">
        <v>19401572</v>
      </c>
      <c r="Z4247">
        <v>73044184</v>
      </c>
      <c r="AA4247">
        <v>206176864</v>
      </c>
      <c r="AC4247">
        <v>5819764</v>
      </c>
      <c r="AD4247">
        <v>358725536</v>
      </c>
      <c r="AE4247">
        <v>190966128</v>
      </c>
      <c r="AF4247">
        <v>572778304</v>
      </c>
      <c r="AG4247">
        <v>233188400</v>
      </c>
      <c r="AH4247">
        <v>59176576</v>
      </c>
      <c r="AI4247">
        <v>14284277</v>
      </c>
      <c r="AJ4247">
        <v>73460856</v>
      </c>
      <c r="AK4247">
        <v>49366892</v>
      </c>
      <c r="AL4247">
        <v>21909588</v>
      </c>
      <c r="AM4247">
        <v>541427328</v>
      </c>
      <c r="AN4247">
        <v>267739920</v>
      </c>
      <c r="AO4247">
        <v>69066160</v>
      </c>
      <c r="AP4247">
        <v>54955028</v>
      </c>
      <c r="AQ4247">
        <v>53327184</v>
      </c>
      <c r="AR4247">
        <v>572778304</v>
      </c>
      <c r="AS4247">
        <v>541427328</v>
      </c>
      <c r="AT4247">
        <v>1317</v>
      </c>
      <c r="AU4247">
        <v>0.60899999999999999</v>
      </c>
      <c r="AW4247">
        <v>0.307168</v>
      </c>
      <c r="AX4247">
        <v>0.57484900000000005</v>
      </c>
      <c r="AY4247">
        <v>9.7209000000000004E-2</v>
      </c>
      <c r="AZ4247">
        <v>45573.5</v>
      </c>
    </row>
    <row r="4248" spans="1:52">
      <c r="A4248">
        <v>2008</v>
      </c>
      <c r="B4248">
        <v>232186</v>
      </c>
      <c r="C4248" t="s">
        <v>480</v>
      </c>
      <c r="D4248" t="s">
        <v>475</v>
      </c>
      <c r="E4248">
        <f t="shared" si="66"/>
        <v>1</v>
      </c>
      <c r="F4248">
        <f>IF(ISNA(VLOOKUP(B4248,criteria!$U$2:$U$174,1,0)),0,1)</f>
        <v>1</v>
      </c>
      <c r="G4248">
        <v>0.62674804913853044</v>
      </c>
      <c r="H4248">
        <v>0.31422583826429978</v>
      </c>
      <c r="I4248">
        <v>12943</v>
      </c>
      <c r="J4248">
        <v>8112</v>
      </c>
      <c r="K4248">
        <v>2494</v>
      </c>
      <c r="L4248">
        <v>55</v>
      </c>
      <c r="M4248">
        <v>2549</v>
      </c>
      <c r="N4248" t="s">
        <v>481</v>
      </c>
      <c r="O4248" t="s">
        <v>132</v>
      </c>
      <c r="P4248" t="s">
        <v>50</v>
      </c>
      <c r="Q4248" t="s">
        <v>54</v>
      </c>
      <c r="V4248">
        <v>209826016</v>
      </c>
      <c r="W4248">
        <v>183204080</v>
      </c>
      <c r="Y4248">
        <v>20387572</v>
      </c>
      <c r="Z4248">
        <v>85482256</v>
      </c>
      <c r="AA4248">
        <v>176297104</v>
      </c>
      <c r="AC4248">
        <v>5523304</v>
      </c>
      <c r="AD4248">
        <v>398848928</v>
      </c>
      <c r="AE4248">
        <v>157495168</v>
      </c>
      <c r="AF4248">
        <v>605762560</v>
      </c>
      <c r="AG4248">
        <v>237144048</v>
      </c>
      <c r="AH4248">
        <v>66197984</v>
      </c>
      <c r="AI4248">
        <v>21337968</v>
      </c>
      <c r="AJ4248">
        <v>87535952</v>
      </c>
      <c r="AK4248">
        <v>51075936</v>
      </c>
      <c r="AL4248">
        <v>22893490</v>
      </c>
      <c r="AM4248">
        <v>562545024</v>
      </c>
      <c r="AN4248">
        <v>280717216</v>
      </c>
      <c r="AO4248">
        <v>69985984</v>
      </c>
      <c r="AP4248">
        <v>53327184</v>
      </c>
      <c r="AQ4248">
        <v>41872584</v>
      </c>
      <c r="AR4248">
        <v>605762560</v>
      </c>
      <c r="AS4248">
        <v>562545024</v>
      </c>
      <c r="AT4248">
        <v>1394</v>
      </c>
      <c r="AU4248">
        <v>0.63600000000000001</v>
      </c>
      <c r="AW4248">
        <v>0.30783300000000002</v>
      </c>
      <c r="AX4248">
        <v>0.57136799999999999</v>
      </c>
      <c r="AY4248">
        <v>9.7735900000000001E-2</v>
      </c>
      <c r="AZ4248">
        <v>48608</v>
      </c>
    </row>
    <row r="4249" spans="1:52">
      <c r="A4249">
        <v>2009</v>
      </c>
      <c r="B4249">
        <v>232186</v>
      </c>
      <c r="C4249" t="s">
        <v>480</v>
      </c>
      <c r="D4249" t="s">
        <v>475</v>
      </c>
      <c r="E4249">
        <f t="shared" si="66"/>
        <v>1</v>
      </c>
      <c r="F4249">
        <f>IF(ISNA(VLOOKUP(B4249,criteria!$U$2:$U$174,1,0)),0,1)</f>
        <v>1</v>
      </c>
      <c r="G4249">
        <v>0.63290125254879115</v>
      </c>
      <c r="H4249">
        <v>0.30560349787136115</v>
      </c>
      <c r="I4249">
        <v>13732</v>
      </c>
      <c r="J4249">
        <v>8691</v>
      </c>
      <c r="K4249">
        <v>2628</v>
      </c>
      <c r="L4249">
        <v>28</v>
      </c>
      <c r="M4249">
        <v>2656</v>
      </c>
      <c r="N4249" t="s">
        <v>481</v>
      </c>
      <c r="O4249" t="s">
        <v>132</v>
      </c>
      <c r="P4249" t="s">
        <v>50</v>
      </c>
      <c r="Q4249" t="s">
        <v>54</v>
      </c>
      <c r="R4249">
        <v>-77.3108</v>
      </c>
      <c r="S4249">
        <v>38.835000000000001</v>
      </c>
      <c r="V4249">
        <v>237670640</v>
      </c>
      <c r="W4249">
        <v>204894752</v>
      </c>
      <c r="Y4249">
        <v>17617432</v>
      </c>
      <c r="Z4249">
        <v>94118712</v>
      </c>
      <c r="AA4249">
        <v>155373648</v>
      </c>
      <c r="AB4249">
        <v>497432</v>
      </c>
      <c r="AC4249">
        <v>12085569</v>
      </c>
      <c r="AD4249">
        <v>435330208</v>
      </c>
      <c r="AE4249">
        <v>150311952</v>
      </c>
      <c r="AF4249">
        <v>659817472</v>
      </c>
      <c r="AG4249">
        <v>250539168</v>
      </c>
      <c r="AH4249">
        <v>73000192</v>
      </c>
      <c r="AI4249">
        <v>19772752</v>
      </c>
      <c r="AJ4249">
        <v>92772944</v>
      </c>
      <c r="AK4249">
        <v>51365984</v>
      </c>
      <c r="AL4249">
        <v>23936704</v>
      </c>
      <c r="AM4249">
        <v>588521344</v>
      </c>
      <c r="AN4249">
        <v>294650336</v>
      </c>
      <c r="AO4249">
        <v>69763112</v>
      </c>
      <c r="AP4249">
        <v>41872584</v>
      </c>
      <c r="AQ4249">
        <v>44983452</v>
      </c>
      <c r="AR4249">
        <v>659817472</v>
      </c>
      <c r="AS4249">
        <v>588521344</v>
      </c>
      <c r="AT4249">
        <v>1402</v>
      </c>
      <c r="AU4249">
        <v>0.63400000000000001</v>
      </c>
      <c r="AW4249">
        <v>0.30045300000000003</v>
      </c>
      <c r="AX4249">
        <v>0.55805800000000005</v>
      </c>
      <c r="AY4249">
        <v>9.4498399999999996E-2</v>
      </c>
      <c r="AZ4249">
        <v>49431</v>
      </c>
    </row>
    <row r="4250" spans="1:52">
      <c r="A4250">
        <v>2010</v>
      </c>
      <c r="B4250">
        <v>232186</v>
      </c>
      <c r="C4250" t="s">
        <v>480</v>
      </c>
      <c r="D4250" t="s">
        <v>475</v>
      </c>
      <c r="E4250">
        <f t="shared" si="66"/>
        <v>1</v>
      </c>
      <c r="F4250">
        <f>IF(ISNA(VLOOKUP(B4250,criteria!$U$2:$U$174,1,0)),0,1)</f>
        <v>1</v>
      </c>
      <c r="G4250">
        <v>0.51662893957861744</v>
      </c>
      <c r="H4250">
        <v>0.29255139871924501</v>
      </c>
      <c r="I4250">
        <v>17229</v>
      </c>
      <c r="J4250">
        <v>8901</v>
      </c>
      <c r="K4250">
        <v>2580</v>
      </c>
      <c r="L4250">
        <v>24</v>
      </c>
      <c r="M4250">
        <v>2604</v>
      </c>
      <c r="N4250" t="s">
        <v>481</v>
      </c>
      <c r="O4250" t="s">
        <v>132</v>
      </c>
      <c r="P4250" t="s">
        <v>50</v>
      </c>
      <c r="Q4250" t="s">
        <v>54</v>
      </c>
      <c r="R4250">
        <v>-77.3108</v>
      </c>
      <c r="S4250">
        <v>38.835099999999997</v>
      </c>
      <c r="V4250">
        <v>287507680</v>
      </c>
      <c r="W4250">
        <v>250270960</v>
      </c>
      <c r="Y4250">
        <v>18350228</v>
      </c>
      <c r="Z4250">
        <v>104757008</v>
      </c>
      <c r="AA4250">
        <v>124642208</v>
      </c>
      <c r="AB4250">
        <v>1482920</v>
      </c>
      <c r="AC4250">
        <v>27458420</v>
      </c>
      <c r="AD4250">
        <v>486810016</v>
      </c>
      <c r="AE4250">
        <v>152280896</v>
      </c>
      <c r="AF4250">
        <v>672639680</v>
      </c>
      <c r="AG4250">
        <v>284861120</v>
      </c>
      <c r="AH4250">
        <v>74990456</v>
      </c>
      <c r="AI4250">
        <v>21894268</v>
      </c>
      <c r="AJ4250">
        <v>96884720</v>
      </c>
      <c r="AK4250">
        <v>60024324</v>
      </c>
      <c r="AL4250">
        <v>27073618</v>
      </c>
      <c r="AM4250">
        <v>650839488</v>
      </c>
      <c r="AN4250">
        <v>307829792</v>
      </c>
      <c r="AO4250">
        <v>72694672</v>
      </c>
      <c r="AP4250">
        <v>44983452</v>
      </c>
      <c r="AQ4250">
        <v>51608372</v>
      </c>
      <c r="AR4250">
        <v>672639680</v>
      </c>
      <c r="AS4250">
        <v>650839488</v>
      </c>
      <c r="AT4250">
        <v>1582</v>
      </c>
      <c r="AU4250">
        <v>0.64500000000000002</v>
      </c>
      <c r="AW4250">
        <v>0.30651899999999999</v>
      </c>
      <c r="AX4250">
        <v>0.55251499999999998</v>
      </c>
      <c r="AY4250">
        <v>9.6078700000000003E-2</v>
      </c>
      <c r="AZ4250">
        <v>48345</v>
      </c>
    </row>
    <row r="4251" spans="1:52">
      <c r="A4251">
        <v>2011</v>
      </c>
      <c r="B4251">
        <v>232186</v>
      </c>
      <c r="C4251" t="s">
        <v>480</v>
      </c>
      <c r="D4251" t="s">
        <v>475</v>
      </c>
      <c r="E4251">
        <f t="shared" si="66"/>
        <v>1</v>
      </c>
      <c r="F4251">
        <f>IF(ISNA(VLOOKUP(B4251,criteria!$U$2:$U$174,1,0)),0,1)</f>
        <v>1</v>
      </c>
      <c r="G4251">
        <v>0.52786642352404833</v>
      </c>
      <c r="H4251">
        <v>0.28770376767785816</v>
      </c>
      <c r="I4251">
        <v>17548</v>
      </c>
      <c r="J4251">
        <v>9263</v>
      </c>
      <c r="K4251">
        <v>2645</v>
      </c>
      <c r="L4251">
        <v>20</v>
      </c>
      <c r="M4251">
        <v>2665</v>
      </c>
      <c r="N4251" t="s">
        <v>481</v>
      </c>
      <c r="O4251" t="s">
        <v>132</v>
      </c>
      <c r="P4251" t="s">
        <v>50</v>
      </c>
      <c r="Q4251" t="s">
        <v>54</v>
      </c>
      <c r="R4251">
        <v>-77.307900000000004</v>
      </c>
      <c r="S4251">
        <v>38.8309</v>
      </c>
      <c r="T4251">
        <v>2.5999999999999999E-2</v>
      </c>
      <c r="U4251">
        <v>4035</v>
      </c>
      <c r="V4251">
        <v>311729152</v>
      </c>
      <c r="W4251">
        <v>270868480</v>
      </c>
      <c r="Y4251">
        <v>20384934</v>
      </c>
      <c r="Z4251">
        <v>108768056</v>
      </c>
      <c r="AA4251">
        <v>144274944</v>
      </c>
      <c r="AB4251">
        <v>2124403</v>
      </c>
      <c r="AC4251">
        <v>8596340</v>
      </c>
      <c r="AD4251">
        <v>526079232</v>
      </c>
      <c r="AE4251">
        <v>150497024</v>
      </c>
      <c r="AF4251">
        <v>718814656</v>
      </c>
      <c r="AG4251">
        <v>304863040</v>
      </c>
      <c r="AH4251">
        <v>80714640</v>
      </c>
      <c r="AI4251">
        <v>24081804</v>
      </c>
      <c r="AJ4251">
        <v>104796448</v>
      </c>
      <c r="AK4251">
        <v>64229464</v>
      </c>
      <c r="AL4251">
        <v>28105168</v>
      </c>
      <c r="AM4251">
        <v>694430848</v>
      </c>
      <c r="AN4251">
        <v>328268832</v>
      </c>
      <c r="AO4251">
        <v>76793944</v>
      </c>
      <c r="AP4251">
        <v>51608372</v>
      </c>
      <c r="AQ4251">
        <v>51846324</v>
      </c>
      <c r="AR4251">
        <v>718814656</v>
      </c>
      <c r="AS4251">
        <v>694430848</v>
      </c>
      <c r="AT4251">
        <v>1576</v>
      </c>
      <c r="AU4251">
        <v>0.65900000000000003</v>
      </c>
      <c r="AW4251">
        <v>0.30658000000000002</v>
      </c>
      <c r="AX4251">
        <v>0.55369599999999997</v>
      </c>
      <c r="AY4251">
        <v>9.7628999999999994E-2</v>
      </c>
      <c r="AZ4251">
        <v>45969</v>
      </c>
    </row>
    <row r="4252" spans="1:52">
      <c r="A4252">
        <v>2012</v>
      </c>
      <c r="B4252">
        <v>232186</v>
      </c>
      <c r="C4252" t="s">
        <v>480</v>
      </c>
      <c r="D4252" t="s">
        <v>475</v>
      </c>
      <c r="E4252">
        <f t="shared" si="66"/>
        <v>1</v>
      </c>
      <c r="F4252">
        <f>IF(ISNA(VLOOKUP(B4252,criteria!$U$2:$U$174,1,0)),0,1)</f>
        <v>1</v>
      </c>
      <c r="G4252">
        <v>0.6574848670339386</v>
      </c>
      <c r="H4252">
        <v>0.27868004551567188</v>
      </c>
      <c r="I4252">
        <v>14703</v>
      </c>
      <c r="J4252">
        <v>9667</v>
      </c>
      <c r="K4252">
        <v>2681</v>
      </c>
      <c r="L4252">
        <v>13</v>
      </c>
      <c r="M4252">
        <v>2694</v>
      </c>
      <c r="N4252" t="s">
        <v>481</v>
      </c>
      <c r="O4252" t="s">
        <v>132</v>
      </c>
      <c r="P4252" t="s">
        <v>50</v>
      </c>
      <c r="Q4252" t="s">
        <v>54</v>
      </c>
      <c r="R4252">
        <v>-77.307900000000004</v>
      </c>
      <c r="S4252">
        <v>38.8309</v>
      </c>
      <c r="T4252">
        <v>2.7E-2</v>
      </c>
      <c r="U4252">
        <v>4501</v>
      </c>
      <c r="V4252">
        <v>331317216</v>
      </c>
      <c r="W4252">
        <v>287178560</v>
      </c>
      <c r="Y4252">
        <v>21774002</v>
      </c>
      <c r="Z4252">
        <v>108475736</v>
      </c>
      <c r="AA4252">
        <v>161271392</v>
      </c>
      <c r="AB4252">
        <v>2610056</v>
      </c>
      <c r="AC4252">
        <v>9204825</v>
      </c>
      <c r="AD4252">
        <v>562731008</v>
      </c>
      <c r="AE4252">
        <v>166049792</v>
      </c>
      <c r="AF4252">
        <v>779985600</v>
      </c>
      <c r="AG4252">
        <v>322311296</v>
      </c>
      <c r="AH4252">
        <v>84302232</v>
      </c>
      <c r="AI4252">
        <v>23819600</v>
      </c>
      <c r="AJ4252">
        <v>108121832</v>
      </c>
      <c r="AK4252">
        <v>68635184</v>
      </c>
      <c r="AL4252">
        <v>30747672</v>
      </c>
      <c r="AM4252">
        <v>739216896</v>
      </c>
      <c r="AN4252">
        <v>344625952</v>
      </c>
      <c r="AO4252">
        <v>86489200</v>
      </c>
      <c r="AP4252">
        <v>51846324</v>
      </c>
      <c r="AQ4252">
        <v>59260528</v>
      </c>
      <c r="AR4252">
        <v>779985600</v>
      </c>
      <c r="AS4252">
        <v>739216896</v>
      </c>
      <c r="AT4252">
        <v>1450</v>
      </c>
      <c r="AU4252">
        <v>0.66700000000000004</v>
      </c>
      <c r="AW4252">
        <v>0.30337399999999998</v>
      </c>
      <c r="AX4252">
        <v>0.55400300000000002</v>
      </c>
      <c r="AY4252">
        <v>9.7809699999999999E-2</v>
      </c>
      <c r="AZ4252">
        <v>45120</v>
      </c>
    </row>
    <row r="4253" spans="1:52">
      <c r="A4253">
        <v>2013</v>
      </c>
      <c r="B4253">
        <v>232186</v>
      </c>
      <c r="C4253" t="s">
        <v>480</v>
      </c>
      <c r="D4253" t="s">
        <v>475</v>
      </c>
      <c r="E4253">
        <f t="shared" si="66"/>
        <v>1</v>
      </c>
      <c r="F4253">
        <f>IF(ISNA(VLOOKUP(B4253,criteria!$U$2:$U$174,1,0)),0,1)</f>
        <v>1</v>
      </c>
      <c r="G4253">
        <v>0.62028358567652009</v>
      </c>
      <c r="H4253">
        <v>0.23332041844246415</v>
      </c>
      <c r="I4253">
        <v>20805</v>
      </c>
      <c r="J4253">
        <v>12905</v>
      </c>
      <c r="K4253">
        <v>2992</v>
      </c>
      <c r="L4253">
        <v>19</v>
      </c>
      <c r="M4253">
        <v>3011</v>
      </c>
      <c r="N4253" t="s">
        <v>481</v>
      </c>
      <c r="O4253" t="s">
        <v>132</v>
      </c>
      <c r="P4253" t="s">
        <v>50</v>
      </c>
      <c r="Q4253" t="s">
        <v>54</v>
      </c>
      <c r="R4253">
        <v>-77.307900000000004</v>
      </c>
      <c r="S4253">
        <v>38.8309</v>
      </c>
      <c r="T4253">
        <v>1.7999999999999999E-2</v>
      </c>
      <c r="U4253">
        <v>5121</v>
      </c>
      <c r="V4253">
        <v>351134784</v>
      </c>
      <c r="W4253">
        <v>302303264</v>
      </c>
      <c r="Y4253">
        <v>22501812</v>
      </c>
      <c r="Z4253">
        <v>104776800</v>
      </c>
      <c r="AA4253">
        <v>189419056</v>
      </c>
      <c r="AB4253">
        <v>3148941</v>
      </c>
      <c r="AC4253">
        <v>9163220</v>
      </c>
      <c r="AD4253">
        <v>588202560</v>
      </c>
      <c r="AE4253">
        <v>189669968</v>
      </c>
      <c r="AF4253">
        <v>810999424</v>
      </c>
      <c r="AG4253">
        <v>340215872</v>
      </c>
      <c r="AH4253">
        <v>87301432</v>
      </c>
      <c r="AI4253">
        <v>21516116</v>
      </c>
      <c r="AJ4253">
        <v>108817552</v>
      </c>
      <c r="AK4253">
        <v>70899984</v>
      </c>
      <c r="AL4253">
        <v>31978736</v>
      </c>
      <c r="AM4253">
        <v>767008704</v>
      </c>
      <c r="AN4253">
        <v>350841120</v>
      </c>
      <c r="AO4253">
        <v>95844064</v>
      </c>
      <c r="AP4253">
        <v>59260528</v>
      </c>
      <c r="AQ4253">
        <v>69554336</v>
      </c>
      <c r="AR4253">
        <v>810999424</v>
      </c>
      <c r="AS4253">
        <v>767008704</v>
      </c>
      <c r="AT4253">
        <v>1656</v>
      </c>
      <c r="AU4253">
        <v>0.66900000000000004</v>
      </c>
      <c r="AW4253">
        <v>0.29330200000000001</v>
      </c>
      <c r="AX4253">
        <v>0.55826900000000002</v>
      </c>
      <c r="AY4253">
        <v>9.2353299999999999E-2</v>
      </c>
      <c r="AZ4253">
        <v>47180</v>
      </c>
    </row>
    <row r="4254" spans="1:52">
      <c r="A4254">
        <v>2014</v>
      </c>
      <c r="B4254">
        <v>232186</v>
      </c>
      <c r="C4254" t="s">
        <v>480</v>
      </c>
      <c r="D4254" t="s">
        <v>475</v>
      </c>
      <c r="E4254">
        <f t="shared" si="66"/>
        <v>1</v>
      </c>
      <c r="F4254">
        <f>IF(ISNA(VLOOKUP(B4254,criteria!$U$2:$U$174,1,0)),0,1)</f>
        <v>1</v>
      </c>
      <c r="G4254">
        <v>0.66647434759453217</v>
      </c>
      <c r="H4254">
        <v>0.20510088566291537</v>
      </c>
      <c r="I4254">
        <v>22532</v>
      </c>
      <c r="J4254">
        <v>15017</v>
      </c>
      <c r="K4254">
        <v>3046</v>
      </c>
      <c r="L4254">
        <v>34</v>
      </c>
      <c r="M4254">
        <v>3080</v>
      </c>
      <c r="N4254" t="s">
        <v>481</v>
      </c>
      <c r="O4254" t="s">
        <v>132</v>
      </c>
      <c r="P4254" t="s">
        <v>50</v>
      </c>
      <c r="Q4254" t="s">
        <v>54</v>
      </c>
      <c r="R4254">
        <v>-77.307900000000004</v>
      </c>
      <c r="S4254">
        <v>38.8309</v>
      </c>
      <c r="T4254">
        <v>1.6E-2</v>
      </c>
      <c r="U4254">
        <v>5513</v>
      </c>
      <c r="V4254">
        <v>363088448</v>
      </c>
      <c r="W4254">
        <v>310502016</v>
      </c>
      <c r="Y4254">
        <v>26412368</v>
      </c>
      <c r="Z4254">
        <v>106053672</v>
      </c>
      <c r="AA4254">
        <v>169860592</v>
      </c>
      <c r="AB4254">
        <v>2714525</v>
      </c>
      <c r="AC4254">
        <v>742385</v>
      </c>
      <c r="AD4254">
        <v>611282816</v>
      </c>
      <c r="AE4254">
        <v>169648128</v>
      </c>
      <c r="AF4254">
        <v>840250496</v>
      </c>
      <c r="AG4254">
        <v>341425792</v>
      </c>
      <c r="AH4254">
        <v>88334400</v>
      </c>
      <c r="AI4254">
        <v>20970872</v>
      </c>
      <c r="AJ4254">
        <v>109305272</v>
      </c>
      <c r="AK4254">
        <v>71415896</v>
      </c>
      <c r="AL4254">
        <v>32863560</v>
      </c>
      <c r="AM4254">
        <v>778880576</v>
      </c>
      <c r="AN4254">
        <v>354479872</v>
      </c>
      <c r="AO4254">
        <v>97892112</v>
      </c>
      <c r="AP4254">
        <v>69554336</v>
      </c>
      <c r="AQ4254">
        <v>72245120</v>
      </c>
      <c r="AR4254">
        <v>840250496</v>
      </c>
      <c r="AS4254">
        <v>778880576</v>
      </c>
      <c r="AT4254">
        <v>1818</v>
      </c>
      <c r="AU4254">
        <v>0.69199999999999995</v>
      </c>
      <c r="AW4254">
        <v>0.27825100000000003</v>
      </c>
      <c r="AX4254">
        <v>0.55406699999999998</v>
      </c>
      <c r="AY4254">
        <v>8.4338700000000003E-2</v>
      </c>
      <c r="AZ4254">
        <v>48137</v>
      </c>
    </row>
    <row r="4255" spans="1:52">
      <c r="A4255">
        <v>2015</v>
      </c>
      <c r="B4255">
        <v>232186</v>
      </c>
      <c r="C4255" t="s">
        <v>480</v>
      </c>
      <c r="D4255" t="s">
        <v>475</v>
      </c>
      <c r="E4255">
        <f t="shared" si="66"/>
        <v>1</v>
      </c>
      <c r="F4255">
        <f>IF(ISNA(VLOOKUP(B4255,criteria!$U$2:$U$174,1,0)),0,1)</f>
        <v>1</v>
      </c>
      <c r="G4255">
        <v>0.79728235108231948</v>
      </c>
      <c r="H4255">
        <v>0.21013343902761264</v>
      </c>
      <c r="I4255">
        <v>18987</v>
      </c>
      <c r="J4255">
        <v>15138</v>
      </c>
      <c r="K4255">
        <v>3154</v>
      </c>
      <c r="L4255">
        <v>27</v>
      </c>
      <c r="M4255">
        <v>3181</v>
      </c>
      <c r="N4255" t="s">
        <v>481</v>
      </c>
      <c r="O4255" t="s">
        <v>132</v>
      </c>
      <c r="P4255" t="s">
        <v>50</v>
      </c>
      <c r="Q4255" t="s">
        <v>54</v>
      </c>
      <c r="R4255">
        <v>-77.307900000000004</v>
      </c>
      <c r="S4255">
        <v>38.8309</v>
      </c>
      <c r="T4255">
        <v>2.1000000000000001E-2</v>
      </c>
      <c r="U4255">
        <v>5965</v>
      </c>
      <c r="V4255">
        <v>384827808</v>
      </c>
      <c r="W4255">
        <v>324929664</v>
      </c>
      <c r="Y4255">
        <v>28227620</v>
      </c>
      <c r="Z4255">
        <v>106460072</v>
      </c>
      <c r="AA4255">
        <v>178690400</v>
      </c>
      <c r="AB4255">
        <v>1852146</v>
      </c>
      <c r="AC4255">
        <v>745867</v>
      </c>
      <c r="AD4255">
        <v>637716672</v>
      </c>
      <c r="AE4255">
        <v>180068592</v>
      </c>
      <c r="AF4255">
        <v>883933184</v>
      </c>
      <c r="AG4255">
        <v>348168704</v>
      </c>
      <c r="AH4255">
        <v>84873328</v>
      </c>
      <c r="AI4255">
        <v>22054936</v>
      </c>
      <c r="AJ4255">
        <v>106928264</v>
      </c>
      <c r="AK4255">
        <v>73219448</v>
      </c>
      <c r="AL4255">
        <v>33935768</v>
      </c>
      <c r="AM4255">
        <v>787511808</v>
      </c>
      <c r="AN4255">
        <v>362544416</v>
      </c>
      <c r="AO4255">
        <v>106388768</v>
      </c>
      <c r="AP4255">
        <v>72245120</v>
      </c>
      <c r="AQ4255">
        <v>71566376</v>
      </c>
      <c r="AR4255">
        <v>883933184</v>
      </c>
      <c r="AS4255">
        <v>787511808</v>
      </c>
      <c r="AT4255">
        <v>1801</v>
      </c>
      <c r="AU4255">
        <v>0.69899999999999995</v>
      </c>
      <c r="AW4255">
        <v>0.25845899999999999</v>
      </c>
      <c r="AX4255">
        <v>0.554755</v>
      </c>
      <c r="AY4255">
        <v>7.75034E-2</v>
      </c>
      <c r="AZ4255">
        <v>46067</v>
      </c>
    </row>
    <row r="4256" spans="1:52">
      <c r="A4256">
        <v>2016</v>
      </c>
      <c r="B4256">
        <v>232186</v>
      </c>
      <c r="C4256" t="s">
        <v>480</v>
      </c>
      <c r="D4256" t="s">
        <v>475</v>
      </c>
      <c r="E4256">
        <f t="shared" si="66"/>
        <v>1</v>
      </c>
      <c r="F4256">
        <f>IF(ISNA(VLOOKUP(B4256,criteria!$U$2:$U$174,1,0)),0,1)</f>
        <v>1</v>
      </c>
      <c r="G4256">
        <v>0.80987908412657572</v>
      </c>
      <c r="H4256">
        <v>0.25524142312579418</v>
      </c>
      <c r="I4256">
        <v>15548</v>
      </c>
      <c r="J4256">
        <v>12592</v>
      </c>
      <c r="K4256">
        <v>3175</v>
      </c>
      <c r="L4256">
        <v>39</v>
      </c>
      <c r="M4256">
        <v>3214</v>
      </c>
      <c r="N4256" t="s">
        <v>481</v>
      </c>
      <c r="O4256" t="s">
        <v>132</v>
      </c>
      <c r="P4256" t="s">
        <v>50</v>
      </c>
      <c r="Q4256" t="s">
        <v>54</v>
      </c>
      <c r="R4256">
        <v>-77.307900000000004</v>
      </c>
      <c r="S4256">
        <v>38.8309</v>
      </c>
      <c r="T4256">
        <v>0.02</v>
      </c>
      <c r="U4256">
        <v>6032</v>
      </c>
      <c r="V4256">
        <v>408496672</v>
      </c>
      <c r="W4256">
        <v>341058848</v>
      </c>
      <c r="Y4256">
        <v>29545264</v>
      </c>
      <c r="Z4256">
        <v>107710208</v>
      </c>
      <c r="AA4256">
        <v>192296976</v>
      </c>
      <c r="AB4256">
        <v>1704572</v>
      </c>
      <c r="AC4256">
        <v>1353812</v>
      </c>
      <c r="AD4256">
        <v>663922624</v>
      </c>
      <c r="AE4256">
        <v>196943296</v>
      </c>
      <c r="AF4256">
        <v>925328640</v>
      </c>
      <c r="AG4256">
        <v>355611968</v>
      </c>
      <c r="AH4256">
        <v>82670440</v>
      </c>
      <c r="AI4256">
        <v>22265192</v>
      </c>
      <c r="AJ4256">
        <v>104935632</v>
      </c>
      <c r="AK4256">
        <v>75857576</v>
      </c>
      <c r="AL4256">
        <v>35659072</v>
      </c>
      <c r="AM4256">
        <v>800066816</v>
      </c>
      <c r="AN4256">
        <v>370147680</v>
      </c>
      <c r="AO4256">
        <v>110755632</v>
      </c>
      <c r="AP4256">
        <v>71566376</v>
      </c>
      <c r="AQ4256">
        <v>77692440</v>
      </c>
      <c r="AR4256">
        <v>925328640</v>
      </c>
      <c r="AS4256">
        <v>800066816</v>
      </c>
      <c r="AT4256">
        <v>1872</v>
      </c>
      <c r="AU4256">
        <v>0.70899999999999996</v>
      </c>
      <c r="AW4256">
        <v>0.24240999999999999</v>
      </c>
      <c r="AX4256">
        <v>0.55720199999999998</v>
      </c>
      <c r="AY4256">
        <v>6.67962E-2</v>
      </c>
      <c r="AZ4256">
        <v>44254</v>
      </c>
    </row>
    <row r="4257" spans="1:52">
      <c r="A4257">
        <v>2017</v>
      </c>
      <c r="B4257">
        <v>232186</v>
      </c>
      <c r="C4257" t="s">
        <v>480</v>
      </c>
      <c r="D4257" t="s">
        <v>475</v>
      </c>
      <c r="E4257">
        <f t="shared" si="66"/>
        <v>1</v>
      </c>
      <c r="F4257">
        <f>IF(ISNA(VLOOKUP(B4257,criteria!$U$2:$U$174,1,0)),0,1)</f>
        <v>1</v>
      </c>
      <c r="G4257">
        <v>0.81324698573158527</v>
      </c>
      <c r="H4257">
        <v>0.22588372394147352</v>
      </c>
      <c r="I4257">
        <v>18993</v>
      </c>
      <c r="J4257">
        <v>15446</v>
      </c>
      <c r="K4257">
        <v>3442</v>
      </c>
      <c r="L4257">
        <v>47</v>
      </c>
      <c r="M4257">
        <v>3489</v>
      </c>
      <c r="N4257" t="s">
        <v>481</v>
      </c>
      <c r="O4257" t="s">
        <v>132</v>
      </c>
      <c r="P4257" t="s">
        <v>50</v>
      </c>
      <c r="Q4257" t="s">
        <v>54</v>
      </c>
      <c r="R4257">
        <v>-77.307400000000001</v>
      </c>
      <c r="S4257">
        <v>38.83</v>
      </c>
      <c r="T4257">
        <v>2.3E-2</v>
      </c>
      <c r="U4257">
        <v>5772</v>
      </c>
      <c r="V4257">
        <v>448764352</v>
      </c>
      <c r="W4257">
        <v>372756928</v>
      </c>
      <c r="Y4257">
        <v>29603764</v>
      </c>
      <c r="Z4257">
        <v>126553320</v>
      </c>
      <c r="AA4257">
        <v>194548064</v>
      </c>
      <c r="AB4257">
        <v>1762607</v>
      </c>
      <c r="AC4257">
        <v>716752</v>
      </c>
      <c r="AD4257">
        <v>719001536</v>
      </c>
      <c r="AE4257">
        <v>205444160</v>
      </c>
      <c r="AF4257">
        <v>958918528</v>
      </c>
      <c r="AG4257">
        <v>377076384</v>
      </c>
      <c r="AH4257">
        <v>95565128</v>
      </c>
      <c r="AI4257">
        <v>24776386</v>
      </c>
      <c r="AJ4257">
        <v>120341512</v>
      </c>
      <c r="AK4257">
        <v>81116696</v>
      </c>
      <c r="AL4257">
        <v>37651308</v>
      </c>
      <c r="AM4257">
        <v>859444672</v>
      </c>
      <c r="AN4257">
        <v>393168256</v>
      </c>
      <c r="AO4257">
        <v>113225464</v>
      </c>
      <c r="AP4257">
        <v>77692440</v>
      </c>
      <c r="AQ4257">
        <v>84946432</v>
      </c>
      <c r="AR4257">
        <v>958918528</v>
      </c>
      <c r="AS4257">
        <v>859444672</v>
      </c>
    </row>
    <row r="4258" spans="1:52">
      <c r="A4258">
        <v>1990</v>
      </c>
      <c r="B4258">
        <v>232265</v>
      </c>
      <c r="C4258" t="s">
        <v>566</v>
      </c>
      <c r="D4258" t="s">
        <v>475</v>
      </c>
      <c r="E4258">
        <f t="shared" si="66"/>
        <v>0</v>
      </c>
      <c r="F4258">
        <f>IF(ISNA(VLOOKUP(B4258,criteria!$U$2:$U$174,1,0)),0,1)</f>
        <v>1</v>
      </c>
      <c r="G4258" t="s">
        <v>636</v>
      </c>
      <c r="H4258" t="s">
        <v>636</v>
      </c>
      <c r="V4258">
        <v>30575376</v>
      </c>
      <c r="Z4258">
        <v>13135811</v>
      </c>
      <c r="AB4258">
        <v>4002293</v>
      </c>
      <c r="AC4258">
        <v>1028968</v>
      </c>
      <c r="AF4258">
        <v>64977324</v>
      </c>
      <c r="AG4258">
        <v>15761011</v>
      </c>
      <c r="AH4258">
        <v>4898784</v>
      </c>
      <c r="AI4258">
        <v>1811872</v>
      </c>
      <c r="AJ4258">
        <v>6710656</v>
      </c>
      <c r="AK4258">
        <v>2975399</v>
      </c>
      <c r="AL4258">
        <v>3738710</v>
      </c>
      <c r="AM4258">
        <v>63896324</v>
      </c>
      <c r="AN4258">
        <v>24703806</v>
      </c>
      <c r="AO4258">
        <v>3305817</v>
      </c>
    </row>
    <row r="4259" spans="1:52">
      <c r="A4259">
        <v>1991</v>
      </c>
      <c r="B4259">
        <v>232265</v>
      </c>
      <c r="C4259" t="s">
        <v>566</v>
      </c>
      <c r="D4259" t="s">
        <v>475</v>
      </c>
      <c r="E4259">
        <f t="shared" si="66"/>
        <v>0</v>
      </c>
      <c r="F4259">
        <f>IF(ISNA(VLOOKUP(B4259,criteria!$U$2:$U$174,1,0)),0,1)</f>
        <v>1</v>
      </c>
      <c r="G4259" t="s">
        <v>636</v>
      </c>
      <c r="H4259" t="s">
        <v>636</v>
      </c>
      <c r="V4259">
        <v>31698626</v>
      </c>
      <c r="Z4259">
        <v>13486883</v>
      </c>
      <c r="AB4259">
        <v>5202997</v>
      </c>
      <c r="AC4259">
        <v>1252622</v>
      </c>
      <c r="AF4259">
        <v>67818792</v>
      </c>
      <c r="AG4259">
        <v>17730820</v>
      </c>
      <c r="AH4259">
        <v>4853979</v>
      </c>
      <c r="AI4259">
        <v>1991251</v>
      </c>
      <c r="AJ4259">
        <v>6845230</v>
      </c>
      <c r="AK4259">
        <v>3256582</v>
      </c>
      <c r="AL4259">
        <v>3961470</v>
      </c>
      <c r="AM4259">
        <v>67720200</v>
      </c>
      <c r="AN4259">
        <v>25451600</v>
      </c>
      <c r="AO4259">
        <v>4007692</v>
      </c>
    </row>
    <row r="4260" spans="1:52">
      <c r="A4260">
        <v>1992</v>
      </c>
      <c r="B4260">
        <v>232265</v>
      </c>
      <c r="C4260" t="s">
        <v>566</v>
      </c>
      <c r="D4260" t="s">
        <v>475</v>
      </c>
      <c r="E4260">
        <f t="shared" si="66"/>
        <v>0</v>
      </c>
      <c r="F4260">
        <f>IF(ISNA(VLOOKUP(B4260,criteria!$U$2:$U$174,1,0)),0,1)</f>
        <v>1</v>
      </c>
      <c r="G4260" t="s">
        <v>636</v>
      </c>
      <c r="H4260" t="s">
        <v>636</v>
      </c>
      <c r="V4260">
        <v>33041180</v>
      </c>
      <c r="Z4260">
        <v>13382332</v>
      </c>
      <c r="AB4260">
        <v>4964632</v>
      </c>
      <c r="AC4260">
        <v>685255</v>
      </c>
      <c r="AF4260">
        <v>68145816</v>
      </c>
      <c r="AG4260">
        <v>17454492</v>
      </c>
      <c r="AH4260">
        <v>5274206</v>
      </c>
      <c r="AI4260">
        <v>2777897</v>
      </c>
      <c r="AJ4260">
        <v>8052103</v>
      </c>
      <c r="AK4260">
        <v>2711295</v>
      </c>
      <c r="AL4260">
        <v>4285720</v>
      </c>
      <c r="AM4260">
        <v>68026400</v>
      </c>
      <c r="AN4260">
        <v>27865402</v>
      </c>
      <c r="AO4260">
        <v>4237103</v>
      </c>
    </row>
    <row r="4261" spans="1:52">
      <c r="A4261">
        <v>1993</v>
      </c>
      <c r="B4261">
        <v>232265</v>
      </c>
      <c r="C4261" t="s">
        <v>566</v>
      </c>
      <c r="D4261" t="s">
        <v>475</v>
      </c>
      <c r="E4261">
        <f t="shared" si="66"/>
        <v>0</v>
      </c>
      <c r="F4261">
        <f>IF(ISNA(VLOOKUP(B4261,criteria!$U$2:$U$174,1,0)),0,1)</f>
        <v>1</v>
      </c>
      <c r="G4261" t="s">
        <v>636</v>
      </c>
      <c r="H4261" t="s">
        <v>636</v>
      </c>
      <c r="N4261">
        <v>23668</v>
      </c>
      <c r="O4261" t="s">
        <v>132</v>
      </c>
      <c r="V4261">
        <v>36304456</v>
      </c>
      <c r="Z4261">
        <v>15412802</v>
      </c>
      <c r="AB4261">
        <v>8761337</v>
      </c>
      <c r="AC4261">
        <v>675491</v>
      </c>
      <c r="AF4261">
        <v>77347808</v>
      </c>
      <c r="AG4261">
        <v>19695222</v>
      </c>
      <c r="AH4261">
        <v>6867085</v>
      </c>
      <c r="AI4261">
        <v>3234337</v>
      </c>
      <c r="AJ4261">
        <v>10101422</v>
      </c>
      <c r="AK4261">
        <v>3694836</v>
      </c>
      <c r="AL4261">
        <v>5585884</v>
      </c>
      <c r="AM4261">
        <v>77230448</v>
      </c>
      <c r="AN4261">
        <v>29562816</v>
      </c>
      <c r="AO4261">
        <v>2170266</v>
      </c>
    </row>
    <row r="4262" spans="1:52">
      <c r="A4262">
        <v>1994</v>
      </c>
      <c r="B4262">
        <v>232265</v>
      </c>
      <c r="C4262" t="s">
        <v>566</v>
      </c>
      <c r="D4262" t="s">
        <v>475</v>
      </c>
      <c r="E4262">
        <f t="shared" si="66"/>
        <v>0</v>
      </c>
      <c r="F4262">
        <f>IF(ISNA(VLOOKUP(B4262,criteria!$U$2:$U$174,1,0)),0,1)</f>
        <v>1</v>
      </c>
      <c r="G4262" t="s">
        <v>636</v>
      </c>
      <c r="H4262" t="s">
        <v>636</v>
      </c>
      <c r="V4262">
        <v>38220544</v>
      </c>
      <c r="Z4262">
        <v>21815856</v>
      </c>
      <c r="AB4262">
        <v>10148639</v>
      </c>
      <c r="AC4262">
        <v>544095</v>
      </c>
      <c r="AF4262">
        <v>86994480</v>
      </c>
      <c r="AG4262">
        <v>21441396</v>
      </c>
      <c r="AH4262">
        <v>7880422</v>
      </c>
      <c r="AI4262">
        <v>4410056</v>
      </c>
      <c r="AJ4262">
        <v>12290478</v>
      </c>
      <c r="AK4262">
        <v>4820400</v>
      </c>
      <c r="AL4262">
        <v>6159011</v>
      </c>
      <c r="AM4262">
        <v>86873592</v>
      </c>
      <c r="AN4262">
        <v>30132636</v>
      </c>
      <c r="AO4262">
        <v>5225083</v>
      </c>
    </row>
    <row r="4263" spans="1:52">
      <c r="A4263">
        <v>1995</v>
      </c>
      <c r="B4263">
        <v>232265</v>
      </c>
      <c r="C4263" t="s">
        <v>566</v>
      </c>
      <c r="D4263" t="s">
        <v>475</v>
      </c>
      <c r="E4263">
        <f t="shared" si="66"/>
        <v>0</v>
      </c>
      <c r="F4263">
        <f>IF(ISNA(VLOOKUP(B4263,criteria!$U$2:$U$174,1,0)),0,1)</f>
        <v>1</v>
      </c>
      <c r="G4263" t="s">
        <v>636</v>
      </c>
      <c r="H4263" t="s">
        <v>636</v>
      </c>
      <c r="N4263">
        <v>23668</v>
      </c>
      <c r="O4263" t="s">
        <v>132</v>
      </c>
      <c r="V4263">
        <v>39719872</v>
      </c>
      <c r="Z4263">
        <v>17407416</v>
      </c>
      <c r="AB4263">
        <v>15543802</v>
      </c>
      <c r="AC4263">
        <v>1174402</v>
      </c>
      <c r="AF4263">
        <v>91053048</v>
      </c>
      <c r="AG4263">
        <v>26734356</v>
      </c>
      <c r="AH4263">
        <v>8152833</v>
      </c>
      <c r="AI4263">
        <v>3635722</v>
      </c>
      <c r="AJ4263">
        <v>11788555</v>
      </c>
      <c r="AK4263">
        <v>4495213</v>
      </c>
      <c r="AL4263">
        <v>7092974</v>
      </c>
      <c r="AM4263">
        <v>90927288</v>
      </c>
      <c r="AN4263">
        <v>31343472</v>
      </c>
      <c r="AO4263">
        <v>4779597</v>
      </c>
    </row>
    <row r="4264" spans="1:52">
      <c r="A4264">
        <v>1996</v>
      </c>
      <c r="B4264">
        <v>232265</v>
      </c>
      <c r="C4264" t="s">
        <v>566</v>
      </c>
      <c r="D4264" t="s">
        <v>475</v>
      </c>
      <c r="E4264">
        <f t="shared" si="66"/>
        <v>0</v>
      </c>
      <c r="F4264">
        <f>IF(ISNA(VLOOKUP(B4264,criteria!$U$2:$U$174,1,0)),0,1)</f>
        <v>1</v>
      </c>
      <c r="G4264" t="s">
        <v>636</v>
      </c>
      <c r="H4264" t="s">
        <v>636</v>
      </c>
      <c r="N4264">
        <v>23668</v>
      </c>
      <c r="O4264" t="s">
        <v>132</v>
      </c>
      <c r="V4264">
        <v>36883152</v>
      </c>
      <c r="W4264">
        <v>30722834</v>
      </c>
      <c r="Z4264">
        <v>22680174</v>
      </c>
      <c r="AB4264">
        <v>13540260</v>
      </c>
      <c r="AF4264">
        <v>104934280</v>
      </c>
      <c r="AG4264">
        <v>23925158</v>
      </c>
      <c r="AH4264">
        <v>7503069</v>
      </c>
      <c r="AI4264">
        <v>3379513</v>
      </c>
      <c r="AJ4264">
        <v>10882582</v>
      </c>
      <c r="AK4264">
        <v>2376609</v>
      </c>
      <c r="AM4264">
        <v>77056480</v>
      </c>
      <c r="AR4264">
        <v>104934280</v>
      </c>
      <c r="AS4264">
        <v>77056480</v>
      </c>
      <c r="AT4264">
        <v>697</v>
      </c>
      <c r="AU4264">
        <v>0.58699999999999997</v>
      </c>
    </row>
    <row r="4265" spans="1:52">
      <c r="A4265">
        <v>1997</v>
      </c>
      <c r="B4265">
        <v>232265</v>
      </c>
      <c r="C4265" t="s">
        <v>566</v>
      </c>
      <c r="D4265" t="s">
        <v>475</v>
      </c>
      <c r="E4265">
        <f t="shared" si="66"/>
        <v>0</v>
      </c>
      <c r="F4265">
        <f>IF(ISNA(VLOOKUP(B4265,criteria!$U$2:$U$174,1,0)),0,1)</f>
        <v>1</v>
      </c>
      <c r="G4265" t="s">
        <v>636</v>
      </c>
      <c r="H4265" t="s">
        <v>636</v>
      </c>
      <c r="V4265">
        <v>60601180</v>
      </c>
      <c r="W4265">
        <v>60601180</v>
      </c>
      <c r="Z4265">
        <v>1670751</v>
      </c>
      <c r="AB4265">
        <v>11792549</v>
      </c>
      <c r="AC4265">
        <v>2652809</v>
      </c>
      <c r="AF4265">
        <v>108417040</v>
      </c>
      <c r="AG4265">
        <v>60603872</v>
      </c>
      <c r="AH4265">
        <v>3826191</v>
      </c>
      <c r="AJ4265">
        <v>3826191</v>
      </c>
      <c r="AK4265">
        <v>1340651</v>
      </c>
      <c r="AL4265">
        <v>1163796</v>
      </c>
      <c r="AM4265">
        <v>82616088</v>
      </c>
      <c r="AN4265">
        <v>8460229</v>
      </c>
      <c r="AO4265">
        <v>1850293</v>
      </c>
      <c r="AR4265">
        <v>108417040</v>
      </c>
      <c r="AS4265">
        <v>82616088</v>
      </c>
      <c r="AT4265">
        <v>596</v>
      </c>
      <c r="AU4265">
        <v>0.52300000000000002</v>
      </c>
      <c r="AW4265">
        <v>0.134936</v>
      </c>
      <c r="AX4265">
        <v>0.62365099999999996</v>
      </c>
      <c r="AY4265">
        <v>3.9744799999999997E-2</v>
      </c>
      <c r="AZ4265">
        <v>35548.5</v>
      </c>
    </row>
    <row r="4266" spans="1:52">
      <c r="A4266">
        <v>1998</v>
      </c>
      <c r="B4266">
        <v>232265</v>
      </c>
      <c r="C4266" t="s">
        <v>566</v>
      </c>
      <c r="D4266" t="s">
        <v>475</v>
      </c>
      <c r="E4266">
        <f t="shared" si="66"/>
        <v>0</v>
      </c>
      <c r="F4266">
        <f>IF(ISNA(VLOOKUP(B4266,criteria!$U$2:$U$174,1,0)),0,1)</f>
        <v>1</v>
      </c>
      <c r="G4266" t="s">
        <v>636</v>
      </c>
      <c r="H4266" t="s">
        <v>636</v>
      </c>
      <c r="V4266">
        <v>34086040</v>
      </c>
      <c r="W4266">
        <v>34086040</v>
      </c>
      <c r="Z4266">
        <v>25577458</v>
      </c>
      <c r="AB4266">
        <v>14895582</v>
      </c>
      <c r="AC4266">
        <v>154858</v>
      </c>
      <c r="AF4266">
        <v>110942952</v>
      </c>
      <c r="AG4266">
        <v>37440676</v>
      </c>
      <c r="AH4266">
        <v>8547416</v>
      </c>
      <c r="AI4266">
        <v>3720870</v>
      </c>
      <c r="AJ4266">
        <v>12268286</v>
      </c>
      <c r="AK4266">
        <v>6865948</v>
      </c>
      <c r="AL4266">
        <v>8747556</v>
      </c>
      <c r="AM4266">
        <v>92345872</v>
      </c>
      <c r="AN4266">
        <v>37446400</v>
      </c>
      <c r="AO4266">
        <v>6578222</v>
      </c>
      <c r="AR4266">
        <v>110942952</v>
      </c>
      <c r="AS4266">
        <v>92345872</v>
      </c>
      <c r="AT4266">
        <v>673</v>
      </c>
      <c r="AU4266">
        <v>0.47199999999999998</v>
      </c>
      <c r="AW4266">
        <v>0.14260600000000001</v>
      </c>
      <c r="AX4266">
        <v>0.62984200000000001</v>
      </c>
      <c r="AY4266">
        <v>4.53345E-2</v>
      </c>
      <c r="AZ4266">
        <v>35354</v>
      </c>
    </row>
    <row r="4267" spans="1:52">
      <c r="A4267">
        <v>1999</v>
      </c>
      <c r="B4267">
        <v>232265</v>
      </c>
      <c r="C4267" t="s">
        <v>566</v>
      </c>
      <c r="D4267" t="s">
        <v>475</v>
      </c>
      <c r="E4267">
        <f t="shared" si="66"/>
        <v>0</v>
      </c>
      <c r="F4267">
        <f>IF(ISNA(VLOOKUP(B4267,criteria!$U$2:$U$174,1,0)),0,1)</f>
        <v>1</v>
      </c>
      <c r="G4267" t="s">
        <v>636</v>
      </c>
      <c r="H4267" t="s">
        <v>636</v>
      </c>
      <c r="V4267">
        <v>49821920</v>
      </c>
      <c r="W4267">
        <v>33668924</v>
      </c>
      <c r="Z4267">
        <v>28276676</v>
      </c>
      <c r="AB4267">
        <v>16544063</v>
      </c>
      <c r="AC4267">
        <v>156334</v>
      </c>
      <c r="AF4267">
        <v>115179072</v>
      </c>
      <c r="AG4267">
        <v>40212756</v>
      </c>
      <c r="AH4267">
        <v>6856324</v>
      </c>
      <c r="AI4267">
        <v>4222995</v>
      </c>
      <c r="AJ4267">
        <v>11079319</v>
      </c>
      <c r="AK4267">
        <v>6753632</v>
      </c>
      <c r="AL4267">
        <v>9874743</v>
      </c>
      <c r="AM4267">
        <v>98057024</v>
      </c>
      <c r="AN4267">
        <v>40977508</v>
      </c>
      <c r="AO4267">
        <v>3877790</v>
      </c>
      <c r="AR4267">
        <v>115179072</v>
      </c>
      <c r="AS4267">
        <v>98057024</v>
      </c>
      <c r="AT4267">
        <v>648</v>
      </c>
      <c r="AU4267">
        <v>0.53800000000000003</v>
      </c>
      <c r="AW4267">
        <v>0.13733000000000001</v>
      </c>
      <c r="AX4267">
        <v>0.63392899999999996</v>
      </c>
      <c r="AY4267">
        <v>4.5918399999999998E-2</v>
      </c>
      <c r="AZ4267">
        <v>35812</v>
      </c>
    </row>
    <row r="4268" spans="1:52">
      <c r="A4268">
        <v>2000</v>
      </c>
      <c r="B4268">
        <v>232265</v>
      </c>
      <c r="C4268" t="s">
        <v>566</v>
      </c>
      <c r="D4268" t="s">
        <v>475</v>
      </c>
      <c r="E4268">
        <f t="shared" si="66"/>
        <v>0</v>
      </c>
      <c r="F4268">
        <f>IF(ISNA(VLOOKUP(B4268,criteria!$U$2:$U$174,1,0)),0,1)</f>
        <v>1</v>
      </c>
      <c r="G4268" t="s">
        <v>636</v>
      </c>
      <c r="H4268" t="s">
        <v>636</v>
      </c>
      <c r="V4268">
        <v>53316188</v>
      </c>
      <c r="W4268">
        <v>35716492</v>
      </c>
      <c r="Z4268">
        <v>28602976</v>
      </c>
      <c r="AB4268">
        <v>22451756</v>
      </c>
      <c r="AC4268">
        <v>-3830224</v>
      </c>
      <c r="AF4268">
        <v>105389096</v>
      </c>
      <c r="AG4268">
        <v>34730600</v>
      </c>
      <c r="AH4268">
        <v>7370751</v>
      </c>
      <c r="AI4268">
        <v>4046687</v>
      </c>
      <c r="AJ4268">
        <v>11417438</v>
      </c>
      <c r="AK4268">
        <v>8178374</v>
      </c>
      <c r="AL4268">
        <v>9965246</v>
      </c>
      <c r="AM4268">
        <v>99698160</v>
      </c>
      <c r="AN4268">
        <v>42990560</v>
      </c>
      <c r="AO4268">
        <v>2984556</v>
      </c>
      <c r="AR4268">
        <v>105389096</v>
      </c>
      <c r="AS4268">
        <v>99698160</v>
      </c>
      <c r="AT4268">
        <v>671</v>
      </c>
      <c r="AU4268">
        <v>0.52800000000000002</v>
      </c>
      <c r="AW4268">
        <v>0.12144099999999999</v>
      </c>
      <c r="AX4268">
        <v>0.627224</v>
      </c>
      <c r="AY4268">
        <v>4.1814900000000002E-2</v>
      </c>
      <c r="AZ4268">
        <v>37909</v>
      </c>
    </row>
    <row r="4269" spans="1:52">
      <c r="A4269">
        <v>2001</v>
      </c>
      <c r="B4269">
        <v>232265</v>
      </c>
      <c r="C4269" t="s">
        <v>566</v>
      </c>
      <c r="D4269" t="s">
        <v>475</v>
      </c>
      <c r="E4269">
        <f t="shared" si="66"/>
        <v>1</v>
      </c>
      <c r="F4269">
        <f>IF(ISNA(VLOOKUP(B4269,criteria!$U$2:$U$174,1,0)),0,1)</f>
        <v>1</v>
      </c>
      <c r="G4269">
        <v>0.57003823427181088</v>
      </c>
      <c r="H4269">
        <v>0.35121951219512193</v>
      </c>
      <c r="I4269">
        <v>5754</v>
      </c>
      <c r="J4269">
        <v>3280</v>
      </c>
      <c r="K4269">
        <v>1143</v>
      </c>
      <c r="L4269">
        <v>9</v>
      </c>
      <c r="M4269">
        <v>1152</v>
      </c>
      <c r="N4269">
        <v>236680099</v>
      </c>
      <c r="O4269" t="s">
        <v>132</v>
      </c>
      <c r="V4269">
        <v>55168584</v>
      </c>
      <c r="W4269">
        <v>35155752</v>
      </c>
      <c r="Z4269">
        <v>35123040</v>
      </c>
      <c r="AB4269">
        <v>19666970</v>
      </c>
      <c r="AC4269">
        <v>-3131478</v>
      </c>
      <c r="AF4269">
        <v>109657456</v>
      </c>
      <c r="AG4269">
        <v>39201932</v>
      </c>
      <c r="AH4269">
        <v>9804958</v>
      </c>
      <c r="AI4269">
        <v>3892949</v>
      </c>
      <c r="AJ4269">
        <v>13697907</v>
      </c>
      <c r="AK4269">
        <v>7109458</v>
      </c>
      <c r="AL4269">
        <v>9937534</v>
      </c>
      <c r="AM4269">
        <v>108493728</v>
      </c>
      <c r="AN4269">
        <v>44665856</v>
      </c>
      <c r="AO4269">
        <v>2643675</v>
      </c>
      <c r="AR4269">
        <v>109657456</v>
      </c>
      <c r="AS4269">
        <v>108493728</v>
      </c>
      <c r="AT4269">
        <v>546</v>
      </c>
      <c r="AU4269">
        <v>0.59499999999999997</v>
      </c>
      <c r="AW4269">
        <v>0.13619400000000001</v>
      </c>
      <c r="AX4269">
        <v>0.634795</v>
      </c>
      <c r="AY4269">
        <v>5.1305999999999997E-2</v>
      </c>
      <c r="AZ4269">
        <v>40237.5</v>
      </c>
    </row>
    <row r="4270" spans="1:52">
      <c r="A4270">
        <v>2002</v>
      </c>
      <c r="B4270">
        <v>232265</v>
      </c>
      <c r="C4270" t="s">
        <v>566</v>
      </c>
      <c r="D4270" t="s">
        <v>475</v>
      </c>
      <c r="E4270">
        <f t="shared" si="66"/>
        <v>1</v>
      </c>
      <c r="F4270">
        <f>IF(ISNA(VLOOKUP(B4270,criteria!$U$2:$U$174,1,0)),0,1)</f>
        <v>1</v>
      </c>
      <c r="G4270">
        <v>0.6153441011235955</v>
      </c>
      <c r="H4270">
        <v>0.32097004279600572</v>
      </c>
      <c r="I4270">
        <v>5696</v>
      </c>
      <c r="J4270">
        <v>3505</v>
      </c>
      <c r="K4270">
        <v>1111</v>
      </c>
      <c r="L4270">
        <v>14</v>
      </c>
      <c r="M4270">
        <v>1125</v>
      </c>
      <c r="N4270" t="s">
        <v>483</v>
      </c>
      <c r="O4270" t="s">
        <v>132</v>
      </c>
      <c r="V4270">
        <v>56947852</v>
      </c>
      <c r="W4270">
        <v>37703632</v>
      </c>
      <c r="Z4270">
        <v>33918516</v>
      </c>
      <c r="AB4270">
        <v>15402938</v>
      </c>
      <c r="AC4270">
        <v>244484</v>
      </c>
      <c r="AF4270">
        <v>116098496</v>
      </c>
      <c r="AG4270">
        <v>39769964</v>
      </c>
      <c r="AH4270">
        <v>12406259</v>
      </c>
      <c r="AI4270">
        <v>4389672</v>
      </c>
      <c r="AJ4270">
        <v>16795932</v>
      </c>
      <c r="AK4270">
        <v>8416761</v>
      </c>
      <c r="AL4270">
        <v>11932919</v>
      </c>
      <c r="AM4270">
        <v>110367312</v>
      </c>
      <c r="AN4270">
        <v>45916476</v>
      </c>
      <c r="AO4270">
        <v>4451018</v>
      </c>
      <c r="AR4270">
        <v>116098496</v>
      </c>
      <c r="AS4270">
        <v>110367312</v>
      </c>
      <c r="AT4270">
        <v>662</v>
      </c>
      <c r="AU4270">
        <v>0.54400000000000004</v>
      </c>
      <c r="AW4270">
        <v>0.14197799999999999</v>
      </c>
      <c r="AX4270">
        <v>0.64221499999999998</v>
      </c>
      <c r="AY4270">
        <v>5.4898200000000001E-2</v>
      </c>
      <c r="AZ4270">
        <v>41768</v>
      </c>
    </row>
    <row r="4271" spans="1:52">
      <c r="A4271">
        <v>2003</v>
      </c>
      <c r="B4271">
        <v>232265</v>
      </c>
      <c r="C4271" t="s">
        <v>566</v>
      </c>
      <c r="D4271" t="s">
        <v>475</v>
      </c>
      <c r="E4271">
        <f t="shared" si="66"/>
        <v>1</v>
      </c>
      <c r="F4271">
        <f>IF(ISNA(VLOOKUP(B4271,criteria!$U$2:$U$174,1,0)),0,1)</f>
        <v>1</v>
      </c>
      <c r="G4271">
        <v>0.59513164431197219</v>
      </c>
      <c r="H4271">
        <v>0.28631051752921538</v>
      </c>
      <c r="I4271">
        <v>8052</v>
      </c>
      <c r="J4271">
        <v>4792</v>
      </c>
      <c r="K4271">
        <v>1333</v>
      </c>
      <c r="L4271">
        <v>39</v>
      </c>
      <c r="M4271">
        <v>1372</v>
      </c>
      <c r="N4271" t="s">
        <v>483</v>
      </c>
      <c r="O4271" t="s">
        <v>132</v>
      </c>
      <c r="V4271">
        <v>63833992</v>
      </c>
      <c r="W4271">
        <v>42080852</v>
      </c>
      <c r="Z4271">
        <v>61970496</v>
      </c>
      <c r="AB4271">
        <v>16874248</v>
      </c>
      <c r="AC4271">
        <v>121573</v>
      </c>
      <c r="AF4271">
        <v>171005104</v>
      </c>
      <c r="AG4271">
        <v>44769568</v>
      </c>
      <c r="AH4271">
        <v>27289288</v>
      </c>
      <c r="AI4271">
        <v>9283212</v>
      </c>
      <c r="AJ4271">
        <v>36572500</v>
      </c>
      <c r="AK4271">
        <v>7332849</v>
      </c>
      <c r="AL4271">
        <v>11032182</v>
      </c>
      <c r="AM4271">
        <v>148401744</v>
      </c>
      <c r="AN4271">
        <v>50011376</v>
      </c>
      <c r="AO4271">
        <v>7142528</v>
      </c>
      <c r="AP4271">
        <v>139280992</v>
      </c>
      <c r="AQ4271">
        <v>158593472</v>
      </c>
      <c r="AR4271">
        <v>171005104</v>
      </c>
      <c r="AS4271">
        <v>148401744</v>
      </c>
      <c r="AT4271">
        <v>619</v>
      </c>
      <c r="AU4271">
        <v>0.53700000000000003</v>
      </c>
      <c r="AW4271">
        <v>0.16394800000000001</v>
      </c>
      <c r="AX4271">
        <v>0.65212099999999995</v>
      </c>
      <c r="AY4271">
        <v>5.99511E-2</v>
      </c>
      <c r="AZ4271">
        <v>41708</v>
      </c>
    </row>
    <row r="4272" spans="1:52">
      <c r="A4272">
        <v>2004</v>
      </c>
      <c r="B4272">
        <v>232265</v>
      </c>
      <c r="C4272" t="s">
        <v>566</v>
      </c>
      <c r="D4272" t="s">
        <v>475</v>
      </c>
      <c r="E4272">
        <f t="shared" si="66"/>
        <v>1</v>
      </c>
      <c r="F4272">
        <f>IF(ISNA(VLOOKUP(B4272,criteria!$U$2:$U$174,1,0)),0,1)</f>
        <v>1</v>
      </c>
      <c r="G4272">
        <v>0.53937224669603523</v>
      </c>
      <c r="H4272">
        <v>0.22698655776756849</v>
      </c>
      <c r="I4272">
        <v>10896</v>
      </c>
      <c r="J4272">
        <v>5877</v>
      </c>
      <c r="K4272">
        <v>1328</v>
      </c>
      <c r="L4272">
        <v>6</v>
      </c>
      <c r="M4272">
        <v>1334</v>
      </c>
      <c r="V4272">
        <v>69377640</v>
      </c>
      <c r="W4272">
        <v>45600712</v>
      </c>
      <c r="Z4272">
        <v>69255640</v>
      </c>
      <c r="AB4272">
        <v>16272856</v>
      </c>
      <c r="AC4272">
        <v>101539</v>
      </c>
      <c r="AF4272">
        <v>177800624</v>
      </c>
      <c r="AG4272">
        <v>45187400</v>
      </c>
      <c r="AH4272">
        <v>39099500</v>
      </c>
      <c r="AI4272">
        <v>7559154</v>
      </c>
      <c r="AJ4272">
        <v>46658656</v>
      </c>
      <c r="AK4272">
        <v>8786417</v>
      </c>
      <c r="AL4272">
        <v>11711839</v>
      </c>
      <c r="AM4272">
        <v>153591120</v>
      </c>
      <c r="AN4272">
        <v>48737920</v>
      </c>
      <c r="AO4272">
        <v>9893798</v>
      </c>
      <c r="AP4272">
        <v>185833760</v>
      </c>
      <c r="AQ4272">
        <v>199030896</v>
      </c>
      <c r="AR4272">
        <v>177800624</v>
      </c>
      <c r="AS4272">
        <v>153591120</v>
      </c>
      <c r="AT4272">
        <v>615</v>
      </c>
      <c r="AU4272">
        <v>0.51700000000000002</v>
      </c>
      <c r="AW4272">
        <v>0.19175300000000001</v>
      </c>
      <c r="AX4272">
        <v>0.66700999999999999</v>
      </c>
      <c r="AY4272">
        <v>7.4226799999999996E-2</v>
      </c>
      <c r="AZ4272">
        <v>41643.5</v>
      </c>
    </row>
    <row r="4273" spans="1:52">
      <c r="A4273">
        <v>2005</v>
      </c>
      <c r="B4273">
        <v>232265</v>
      </c>
      <c r="C4273" t="s">
        <v>482</v>
      </c>
      <c r="D4273" t="s">
        <v>475</v>
      </c>
      <c r="E4273">
        <f t="shared" si="66"/>
        <v>1</v>
      </c>
      <c r="F4273">
        <f>IF(ISNA(VLOOKUP(B4273,criteria!$U$2:$U$174,1,0)),0,1)</f>
        <v>1</v>
      </c>
      <c r="G4273">
        <v>0.54050150978075362</v>
      </c>
      <c r="H4273">
        <v>0.28904542142336653</v>
      </c>
      <c r="I4273">
        <v>7617</v>
      </c>
      <c r="J4273">
        <v>4117</v>
      </c>
      <c r="K4273">
        <v>1184</v>
      </c>
      <c r="L4273">
        <v>6</v>
      </c>
      <c r="M4273">
        <v>1190</v>
      </c>
      <c r="N4273" t="s">
        <v>483</v>
      </c>
      <c r="O4273" t="s">
        <v>132</v>
      </c>
      <c r="P4273" t="s">
        <v>50</v>
      </c>
      <c r="Q4273" t="s">
        <v>52</v>
      </c>
      <c r="V4273">
        <v>73031776</v>
      </c>
      <c r="W4273">
        <v>51432432</v>
      </c>
      <c r="Z4273">
        <v>49790848</v>
      </c>
      <c r="AB4273">
        <v>16379321</v>
      </c>
      <c r="AC4273">
        <v>128750</v>
      </c>
      <c r="AF4273">
        <v>171985840</v>
      </c>
      <c r="AG4273">
        <v>43172188</v>
      </c>
      <c r="AH4273">
        <v>26459776</v>
      </c>
      <c r="AI4273">
        <v>6090241</v>
      </c>
      <c r="AJ4273">
        <v>32550016</v>
      </c>
      <c r="AK4273">
        <v>10911393</v>
      </c>
      <c r="AL4273">
        <v>11647435</v>
      </c>
      <c r="AM4273">
        <v>148330000</v>
      </c>
      <c r="AN4273">
        <v>49288200</v>
      </c>
      <c r="AO4273">
        <v>10104081</v>
      </c>
      <c r="AP4273">
        <v>199030896</v>
      </c>
      <c r="AQ4273">
        <v>217529104</v>
      </c>
      <c r="AR4273">
        <v>171985840</v>
      </c>
      <c r="AS4273">
        <v>148330000</v>
      </c>
      <c r="AT4273">
        <v>448</v>
      </c>
      <c r="AU4273">
        <v>0.54100000000000004</v>
      </c>
      <c r="AW4273">
        <v>0.165573</v>
      </c>
      <c r="AX4273">
        <v>0.66615199999999997</v>
      </c>
      <c r="AY4273">
        <v>6.3682000000000002E-2</v>
      </c>
      <c r="AZ4273">
        <v>43519</v>
      </c>
    </row>
    <row r="4274" spans="1:52">
      <c r="A4274">
        <v>2006</v>
      </c>
      <c r="B4274">
        <v>232265</v>
      </c>
      <c r="C4274" t="s">
        <v>482</v>
      </c>
      <c r="D4274" t="s">
        <v>475</v>
      </c>
      <c r="E4274">
        <f t="shared" si="66"/>
        <v>1</v>
      </c>
      <c r="F4274">
        <f>IF(ISNA(VLOOKUP(B4274,criteria!$U$2:$U$174,1,0)),0,1)</f>
        <v>1</v>
      </c>
      <c r="G4274">
        <v>0.51277915632754345</v>
      </c>
      <c r="H4274">
        <v>0.2656665860150012</v>
      </c>
      <c r="I4274">
        <v>8060</v>
      </c>
      <c r="J4274">
        <v>4133</v>
      </c>
      <c r="K4274">
        <v>1085</v>
      </c>
      <c r="L4274">
        <v>13</v>
      </c>
      <c r="M4274">
        <v>1098</v>
      </c>
      <c r="V4274">
        <v>74406000</v>
      </c>
      <c r="W4274">
        <v>53678516</v>
      </c>
      <c r="Z4274">
        <v>41675688</v>
      </c>
      <c r="AB4274">
        <v>21868956</v>
      </c>
      <c r="AC4274">
        <v>80949</v>
      </c>
      <c r="AF4274">
        <v>189142528</v>
      </c>
      <c r="AG4274">
        <v>44500076</v>
      </c>
      <c r="AH4274">
        <v>25182292</v>
      </c>
      <c r="AI4274">
        <v>3462378</v>
      </c>
      <c r="AJ4274">
        <v>28644670</v>
      </c>
      <c r="AK4274">
        <v>8902625</v>
      </c>
      <c r="AL4274">
        <v>12746696</v>
      </c>
      <c r="AM4274">
        <v>140994240</v>
      </c>
      <c r="AN4274">
        <v>61752336</v>
      </c>
      <c r="AO4274">
        <v>12659229</v>
      </c>
      <c r="AP4274">
        <v>217529104</v>
      </c>
      <c r="AQ4274">
        <v>256990912</v>
      </c>
      <c r="AR4274">
        <v>189142528</v>
      </c>
      <c r="AS4274">
        <v>140994240</v>
      </c>
      <c r="AT4274">
        <v>645</v>
      </c>
      <c r="AU4274">
        <v>0.54200000000000004</v>
      </c>
      <c r="AW4274">
        <v>0.12779299999999999</v>
      </c>
      <c r="AX4274">
        <v>0.65951700000000002</v>
      </c>
      <c r="AY4274">
        <v>4.4682800000000002E-2</v>
      </c>
      <c r="AZ4274">
        <v>46000</v>
      </c>
    </row>
    <row r="4275" spans="1:52">
      <c r="A4275">
        <v>2007</v>
      </c>
      <c r="B4275">
        <v>232265</v>
      </c>
      <c r="C4275" t="s">
        <v>482</v>
      </c>
      <c r="D4275" t="s">
        <v>475</v>
      </c>
      <c r="E4275">
        <f t="shared" si="66"/>
        <v>1</v>
      </c>
      <c r="F4275">
        <f>IF(ISNA(VLOOKUP(B4275,criteria!$U$2:$U$174,1,0)),0,1)</f>
        <v>1</v>
      </c>
      <c r="G4275">
        <v>0.48593086022740323</v>
      </c>
      <c r="H4275">
        <v>0.2803119829827464</v>
      </c>
      <c r="I4275">
        <v>8707</v>
      </c>
      <c r="J4275">
        <v>4231</v>
      </c>
      <c r="K4275">
        <v>1145</v>
      </c>
      <c r="L4275">
        <v>41</v>
      </c>
      <c r="M4275">
        <v>1186</v>
      </c>
      <c r="N4275" t="s">
        <v>483</v>
      </c>
      <c r="O4275" t="s">
        <v>132</v>
      </c>
      <c r="P4275" t="s">
        <v>50</v>
      </c>
      <c r="Q4275" t="s">
        <v>52</v>
      </c>
      <c r="V4275">
        <v>76424480</v>
      </c>
      <c r="W4275">
        <v>55482608</v>
      </c>
      <c r="Z4275">
        <v>38187616</v>
      </c>
      <c r="AB4275">
        <v>14676822</v>
      </c>
      <c r="AC4275">
        <v>-1651876</v>
      </c>
      <c r="AF4275">
        <v>122986808</v>
      </c>
      <c r="AG4275">
        <v>38947484</v>
      </c>
      <c r="AH4275">
        <v>21965704</v>
      </c>
      <c r="AI4275">
        <v>3828364</v>
      </c>
      <c r="AJ4275">
        <v>25794068</v>
      </c>
      <c r="AK4275">
        <v>9476639</v>
      </c>
      <c r="AL4275">
        <v>13677551</v>
      </c>
      <c r="AM4275">
        <v>137423072</v>
      </c>
      <c r="AN4275">
        <v>50688900</v>
      </c>
      <c r="AO4275">
        <v>10391223</v>
      </c>
      <c r="AP4275">
        <v>256990912</v>
      </c>
      <c r="AQ4275">
        <v>236270032</v>
      </c>
      <c r="AR4275">
        <v>122986808</v>
      </c>
      <c r="AS4275">
        <v>137423072</v>
      </c>
      <c r="AT4275">
        <v>519</v>
      </c>
      <c r="AU4275">
        <v>0.51</v>
      </c>
      <c r="AV4275">
        <v>7084</v>
      </c>
      <c r="AW4275">
        <v>0.120909</v>
      </c>
      <c r="AX4275">
        <v>0.658636</v>
      </c>
      <c r="AY4275">
        <v>4.3636399999999999E-2</v>
      </c>
      <c r="AZ4275">
        <v>46600.5</v>
      </c>
    </row>
    <row r="4276" spans="1:52">
      <c r="A4276">
        <v>2008</v>
      </c>
      <c r="B4276">
        <v>232265</v>
      </c>
      <c r="C4276" t="s">
        <v>482</v>
      </c>
      <c r="D4276" t="s">
        <v>475</v>
      </c>
      <c r="E4276">
        <f t="shared" si="66"/>
        <v>1</v>
      </c>
      <c r="F4276">
        <f>IF(ISNA(VLOOKUP(B4276,criteria!$U$2:$U$174,1,0)),0,1)</f>
        <v>1</v>
      </c>
      <c r="G4276">
        <v>0.4464935064935065</v>
      </c>
      <c r="H4276">
        <v>0.34467713787085513</v>
      </c>
      <c r="I4276">
        <v>7700</v>
      </c>
      <c r="J4276">
        <v>3438</v>
      </c>
      <c r="K4276">
        <v>1151</v>
      </c>
      <c r="L4276">
        <v>34</v>
      </c>
      <c r="M4276">
        <v>1185</v>
      </c>
      <c r="N4276" t="s">
        <v>483</v>
      </c>
      <c r="O4276" t="s">
        <v>132</v>
      </c>
      <c r="P4276" t="s">
        <v>50</v>
      </c>
      <c r="Q4276" t="s">
        <v>52</v>
      </c>
      <c r="V4276">
        <v>99903744</v>
      </c>
      <c r="W4276">
        <v>77917632</v>
      </c>
      <c r="Z4276">
        <v>29501346</v>
      </c>
      <c r="AB4276">
        <v>14944561</v>
      </c>
      <c r="AC4276">
        <v>727380</v>
      </c>
      <c r="AF4276">
        <v>112186448</v>
      </c>
      <c r="AG4276">
        <v>39960380</v>
      </c>
      <c r="AH4276">
        <v>12601848</v>
      </c>
      <c r="AI4276">
        <v>3326467</v>
      </c>
      <c r="AJ4276">
        <v>15928315</v>
      </c>
      <c r="AK4276">
        <v>9332631</v>
      </c>
      <c r="AL4276">
        <v>14397234</v>
      </c>
      <c r="AM4276">
        <v>148545792</v>
      </c>
      <c r="AN4276">
        <v>57991168</v>
      </c>
      <c r="AO4276">
        <v>10233958</v>
      </c>
      <c r="AP4276">
        <v>236270032</v>
      </c>
      <c r="AQ4276">
        <v>193534112</v>
      </c>
      <c r="AR4276">
        <v>112186448</v>
      </c>
      <c r="AS4276">
        <v>148545792</v>
      </c>
      <c r="AT4276">
        <v>721</v>
      </c>
      <c r="AU4276">
        <v>0.52300000000000002</v>
      </c>
      <c r="AW4276">
        <v>0.117328</v>
      </c>
      <c r="AX4276">
        <v>0.66430100000000003</v>
      </c>
      <c r="AY4276">
        <v>3.84134E-2</v>
      </c>
      <c r="AZ4276">
        <v>52818</v>
      </c>
    </row>
    <row r="4277" spans="1:52">
      <c r="A4277">
        <v>2009</v>
      </c>
      <c r="B4277">
        <v>232265</v>
      </c>
      <c r="C4277" t="s">
        <v>482</v>
      </c>
      <c r="D4277" t="s">
        <v>475</v>
      </c>
      <c r="E4277">
        <f t="shared" si="66"/>
        <v>0</v>
      </c>
      <c r="F4277">
        <f>IF(ISNA(VLOOKUP(B4277,criteria!$U$2:$U$174,1,0)),0,1)</f>
        <v>1</v>
      </c>
      <c r="G4277" t="s">
        <v>636</v>
      </c>
      <c r="H4277" t="s">
        <v>636</v>
      </c>
      <c r="N4277" t="s">
        <v>483</v>
      </c>
      <c r="O4277" t="s">
        <v>132</v>
      </c>
      <c r="P4277" t="s">
        <v>50</v>
      </c>
      <c r="Q4277" t="s">
        <v>52</v>
      </c>
      <c r="R4277">
        <v>-76.334900000000005</v>
      </c>
      <c r="S4277">
        <v>37.021500000000003</v>
      </c>
      <c r="V4277">
        <v>80157272</v>
      </c>
      <c r="W4277">
        <v>55353980</v>
      </c>
      <c r="Z4277">
        <v>39133432</v>
      </c>
      <c r="AB4277">
        <v>13823516</v>
      </c>
      <c r="AC4277">
        <v>-2195106</v>
      </c>
      <c r="AF4277">
        <v>167575936</v>
      </c>
      <c r="AG4277">
        <v>38655184</v>
      </c>
      <c r="AH4277">
        <v>20905712</v>
      </c>
      <c r="AI4277">
        <v>3763327</v>
      </c>
      <c r="AJ4277">
        <v>24669040</v>
      </c>
      <c r="AK4277">
        <v>8734880</v>
      </c>
      <c r="AL4277">
        <v>14934023</v>
      </c>
      <c r="AM4277">
        <v>141874368</v>
      </c>
      <c r="AN4277">
        <v>53262092</v>
      </c>
      <c r="AO4277">
        <v>8087269</v>
      </c>
      <c r="AP4277">
        <v>193534112</v>
      </c>
      <c r="AQ4277">
        <v>217702288</v>
      </c>
      <c r="AR4277">
        <v>167575936</v>
      </c>
      <c r="AS4277">
        <v>141874368</v>
      </c>
      <c r="AT4277">
        <v>724</v>
      </c>
      <c r="AU4277">
        <v>0.53800000000000003</v>
      </c>
      <c r="AW4277">
        <v>0.144482</v>
      </c>
      <c r="AX4277">
        <v>0.66091</v>
      </c>
      <c r="AY4277">
        <v>4.8862700000000002E-2</v>
      </c>
      <c r="AZ4277">
        <v>51892.5</v>
      </c>
    </row>
    <row r="4278" spans="1:52">
      <c r="A4278">
        <v>2010</v>
      </c>
      <c r="B4278">
        <v>232265</v>
      </c>
      <c r="C4278" t="s">
        <v>482</v>
      </c>
      <c r="D4278" t="s">
        <v>475</v>
      </c>
      <c r="E4278">
        <f t="shared" si="66"/>
        <v>1</v>
      </c>
      <c r="F4278">
        <f>IF(ISNA(VLOOKUP(B4278,criteria!$U$2:$U$174,1,0)),0,1)</f>
        <v>1</v>
      </c>
      <c r="G4278">
        <v>0.36903143970281782</v>
      </c>
      <c r="H4278">
        <v>0.25435796710041736</v>
      </c>
      <c r="I4278">
        <v>11037</v>
      </c>
      <c r="J4278">
        <v>4073</v>
      </c>
      <c r="K4278">
        <v>1020</v>
      </c>
      <c r="L4278">
        <v>16</v>
      </c>
      <c r="M4278">
        <v>1036</v>
      </c>
      <c r="N4278" t="s">
        <v>483</v>
      </c>
      <c r="O4278" t="s">
        <v>132</v>
      </c>
      <c r="P4278" t="s">
        <v>50</v>
      </c>
      <c r="Q4278" t="s">
        <v>52</v>
      </c>
      <c r="R4278">
        <v>-76.334900000000005</v>
      </c>
      <c r="S4278">
        <v>37.021500000000003</v>
      </c>
      <c r="V4278">
        <v>81655088</v>
      </c>
      <c r="W4278">
        <v>55832260</v>
      </c>
      <c r="Z4278">
        <v>31352048</v>
      </c>
      <c r="AB4278">
        <v>18364936</v>
      </c>
      <c r="AC4278">
        <v>4939563</v>
      </c>
      <c r="AF4278">
        <v>184011824</v>
      </c>
      <c r="AG4278">
        <v>41520352</v>
      </c>
      <c r="AH4278">
        <v>13196483</v>
      </c>
      <c r="AI4278">
        <v>3577653</v>
      </c>
      <c r="AJ4278">
        <v>16774136</v>
      </c>
      <c r="AK4278">
        <v>9629686</v>
      </c>
      <c r="AL4278">
        <v>13002237</v>
      </c>
      <c r="AM4278">
        <v>140182912</v>
      </c>
      <c r="AN4278">
        <v>50507640</v>
      </c>
      <c r="AO4278">
        <v>10707620</v>
      </c>
      <c r="AP4278">
        <v>217702288</v>
      </c>
      <c r="AQ4278">
        <v>240013664</v>
      </c>
      <c r="AR4278">
        <v>184011824</v>
      </c>
      <c r="AS4278">
        <v>140182912</v>
      </c>
      <c r="AT4278">
        <v>603</v>
      </c>
      <c r="AU4278">
        <v>0.54900000000000004</v>
      </c>
      <c r="AW4278">
        <v>0.167577</v>
      </c>
      <c r="AX4278">
        <v>0.64480899999999997</v>
      </c>
      <c r="AY4278">
        <v>5.6466299999999997E-2</v>
      </c>
      <c r="AZ4278">
        <v>47322.5</v>
      </c>
    </row>
    <row r="4279" spans="1:52">
      <c r="A4279">
        <v>2011</v>
      </c>
      <c r="B4279">
        <v>232265</v>
      </c>
      <c r="C4279" t="s">
        <v>482</v>
      </c>
      <c r="D4279" t="s">
        <v>475</v>
      </c>
      <c r="E4279">
        <f t="shared" si="66"/>
        <v>0</v>
      </c>
      <c r="F4279">
        <f>IF(ISNA(VLOOKUP(B4279,criteria!$U$2:$U$174,1,0)),0,1)</f>
        <v>1</v>
      </c>
      <c r="G4279">
        <v>0.37061216766013816</v>
      </c>
      <c r="H4279">
        <v>0.2351289251978555</v>
      </c>
      <c r="I4279">
        <v>10569</v>
      </c>
      <c r="J4279">
        <v>3917</v>
      </c>
      <c r="K4279">
        <v>871</v>
      </c>
      <c r="L4279">
        <v>50</v>
      </c>
      <c r="M4279">
        <v>921</v>
      </c>
      <c r="N4279" t="s">
        <v>483</v>
      </c>
      <c r="O4279" t="s">
        <v>132</v>
      </c>
      <c r="P4279" t="s">
        <v>50</v>
      </c>
      <c r="Q4279" t="s">
        <v>52</v>
      </c>
      <c r="R4279">
        <v>-76.337599999999995</v>
      </c>
      <c r="S4279">
        <v>37.022100000000002</v>
      </c>
      <c r="T4279">
        <v>0.13</v>
      </c>
      <c r="U4279">
        <v>1348</v>
      </c>
      <c r="V4279">
        <v>81607912</v>
      </c>
      <c r="W4279">
        <v>56480324</v>
      </c>
      <c r="Z4279">
        <v>32911946</v>
      </c>
      <c r="AB4279">
        <v>33902112</v>
      </c>
      <c r="AF4279">
        <v>170775216</v>
      </c>
      <c r="AG4279">
        <v>42547504</v>
      </c>
      <c r="AH4279">
        <v>13295891</v>
      </c>
      <c r="AI4279">
        <v>3455449</v>
      </c>
      <c r="AJ4279">
        <v>16751340</v>
      </c>
      <c r="AK4279">
        <v>10245839</v>
      </c>
      <c r="AL4279">
        <v>14049720</v>
      </c>
      <c r="AM4279">
        <v>161282784</v>
      </c>
      <c r="AN4279">
        <v>51468216</v>
      </c>
      <c r="AO4279">
        <v>11775928</v>
      </c>
      <c r="AP4279">
        <v>240013664</v>
      </c>
      <c r="AQ4279">
        <v>232550768</v>
      </c>
      <c r="AR4279">
        <v>170775216</v>
      </c>
      <c r="AS4279">
        <v>161282784</v>
      </c>
      <c r="AT4279">
        <v>648</v>
      </c>
      <c r="AU4279">
        <v>0.59</v>
      </c>
      <c r="AW4279">
        <v>0.170989</v>
      </c>
      <c r="AX4279">
        <v>0.65273800000000004</v>
      </c>
      <c r="AY4279">
        <v>5.6676299999999999E-2</v>
      </c>
      <c r="AZ4279">
        <v>46991.5</v>
      </c>
    </row>
    <row r="4280" spans="1:52">
      <c r="A4280">
        <v>2012</v>
      </c>
      <c r="B4280">
        <v>232265</v>
      </c>
      <c r="C4280" t="s">
        <v>482</v>
      </c>
      <c r="D4280" t="s">
        <v>475</v>
      </c>
      <c r="E4280">
        <f t="shared" si="66"/>
        <v>0</v>
      </c>
      <c r="F4280">
        <f>IF(ISNA(VLOOKUP(B4280,criteria!$U$2:$U$174,1,0)),0,1)</f>
        <v>1</v>
      </c>
      <c r="G4280">
        <v>0.36440736399365647</v>
      </c>
      <c r="H4280">
        <v>0.16367076631977295</v>
      </c>
      <c r="I4280">
        <v>14503</v>
      </c>
      <c r="J4280">
        <v>5285</v>
      </c>
      <c r="K4280">
        <v>861</v>
      </c>
      <c r="L4280">
        <v>4</v>
      </c>
      <c r="M4280">
        <v>865</v>
      </c>
      <c r="N4280" t="s">
        <v>483</v>
      </c>
      <c r="O4280" t="s">
        <v>132</v>
      </c>
      <c r="P4280" t="s">
        <v>50</v>
      </c>
      <c r="Q4280" t="s">
        <v>53</v>
      </c>
      <c r="R4280">
        <v>-76.337599999999995</v>
      </c>
      <c r="S4280">
        <v>37.022100000000002</v>
      </c>
      <c r="T4280">
        <v>0.13300000000000001</v>
      </c>
      <c r="U4280">
        <v>1217</v>
      </c>
      <c r="V4280">
        <v>74766704</v>
      </c>
      <c r="W4280">
        <v>53456424</v>
      </c>
      <c r="Z4280">
        <v>36407648</v>
      </c>
      <c r="AB4280">
        <v>21731742</v>
      </c>
      <c r="AC4280">
        <v>120205</v>
      </c>
      <c r="AF4280">
        <v>183767120</v>
      </c>
      <c r="AG4280">
        <v>42088520</v>
      </c>
      <c r="AH4280">
        <v>12847626</v>
      </c>
      <c r="AI4280">
        <v>3346487</v>
      </c>
      <c r="AJ4280">
        <v>16194113</v>
      </c>
      <c r="AK4280">
        <v>11174063</v>
      </c>
      <c r="AL4280">
        <v>14490210</v>
      </c>
      <c r="AM4280">
        <v>163762144</v>
      </c>
      <c r="AN4280">
        <v>48564104</v>
      </c>
      <c r="AO4280">
        <v>7571799</v>
      </c>
      <c r="AP4280">
        <v>232550768</v>
      </c>
      <c r="AQ4280">
        <v>256561760</v>
      </c>
      <c r="AR4280">
        <v>183767120</v>
      </c>
      <c r="AS4280">
        <v>163762144</v>
      </c>
      <c r="AT4280">
        <v>796</v>
      </c>
      <c r="AU4280">
        <v>0.67500000000000004</v>
      </c>
      <c r="AW4280">
        <v>0.154506</v>
      </c>
      <c r="AX4280">
        <v>0.670601</v>
      </c>
      <c r="AY4280">
        <v>5.04292E-2</v>
      </c>
      <c r="AZ4280">
        <v>48320.5</v>
      </c>
    </row>
    <row r="4281" spans="1:52">
      <c r="A4281">
        <v>2013</v>
      </c>
      <c r="B4281">
        <v>232265</v>
      </c>
      <c r="C4281" t="s">
        <v>482</v>
      </c>
      <c r="D4281" t="s">
        <v>475</v>
      </c>
      <c r="E4281">
        <f t="shared" si="66"/>
        <v>1</v>
      </c>
      <c r="F4281">
        <f>IF(ISNA(VLOOKUP(B4281,criteria!$U$2:$U$174,1,0)),0,1)</f>
        <v>1</v>
      </c>
      <c r="G4281">
        <v>0.36050074982069508</v>
      </c>
      <c r="H4281">
        <v>0.18158799059504432</v>
      </c>
      <c r="I4281">
        <v>15337</v>
      </c>
      <c r="J4281">
        <v>5529</v>
      </c>
      <c r="K4281">
        <v>996</v>
      </c>
      <c r="L4281">
        <v>8</v>
      </c>
      <c r="M4281">
        <v>1004</v>
      </c>
      <c r="N4281" t="s">
        <v>483</v>
      </c>
      <c r="O4281" t="s">
        <v>132</v>
      </c>
      <c r="P4281" t="s">
        <v>50</v>
      </c>
      <c r="Q4281" t="s">
        <v>53</v>
      </c>
      <c r="R4281">
        <v>-76.337599999999995</v>
      </c>
      <c r="S4281">
        <v>37.022100000000002</v>
      </c>
      <c r="T4281">
        <v>9.7000000000000003E-2</v>
      </c>
      <c r="U4281">
        <v>1296</v>
      </c>
      <c r="V4281">
        <v>75589064</v>
      </c>
      <c r="W4281">
        <v>53383392</v>
      </c>
      <c r="Z4281">
        <v>27795594</v>
      </c>
      <c r="AB4281">
        <v>18823452</v>
      </c>
      <c r="AC4281">
        <v>132543</v>
      </c>
      <c r="AF4281">
        <v>191747888</v>
      </c>
      <c r="AG4281">
        <v>40230780</v>
      </c>
      <c r="AH4281">
        <v>13584776</v>
      </c>
      <c r="AI4281">
        <v>3519294</v>
      </c>
      <c r="AJ4281">
        <v>17104070</v>
      </c>
      <c r="AK4281">
        <v>10965098</v>
      </c>
      <c r="AL4281">
        <v>13740120</v>
      </c>
      <c r="AM4281">
        <v>151265872</v>
      </c>
      <c r="AN4281">
        <v>50379668</v>
      </c>
      <c r="AO4281">
        <v>5783667</v>
      </c>
      <c r="AP4281">
        <v>256561760</v>
      </c>
      <c r="AQ4281">
        <v>288401632</v>
      </c>
      <c r="AR4281">
        <v>191747888</v>
      </c>
      <c r="AS4281">
        <v>151265872</v>
      </c>
      <c r="AT4281">
        <v>791</v>
      </c>
      <c r="AU4281">
        <v>0.66500000000000004</v>
      </c>
      <c r="AW4281">
        <v>0.12980800000000001</v>
      </c>
      <c r="AX4281">
        <v>0.68803400000000003</v>
      </c>
      <c r="AY4281">
        <v>3.7393200000000001E-2</v>
      </c>
      <c r="AZ4281">
        <v>50130</v>
      </c>
    </row>
    <row r="4282" spans="1:52">
      <c r="A4282">
        <v>2014</v>
      </c>
      <c r="B4282">
        <v>232265</v>
      </c>
      <c r="C4282" t="s">
        <v>482</v>
      </c>
      <c r="D4282" t="s">
        <v>475</v>
      </c>
      <c r="E4282">
        <f t="shared" si="66"/>
        <v>0</v>
      </c>
      <c r="F4282">
        <f>IF(ISNA(VLOOKUP(B4282,criteria!$U$2:$U$174,1,0)),0,1)</f>
        <v>1</v>
      </c>
      <c r="G4282">
        <v>0.29060750783135625</v>
      </c>
      <c r="H4282">
        <v>0.15585792542852095</v>
      </c>
      <c r="I4282">
        <v>19473</v>
      </c>
      <c r="J4282">
        <v>5659</v>
      </c>
      <c r="K4282">
        <v>835</v>
      </c>
      <c r="L4282">
        <v>47</v>
      </c>
      <c r="M4282">
        <v>882</v>
      </c>
      <c r="N4282" t="s">
        <v>483</v>
      </c>
      <c r="O4282" t="s">
        <v>132</v>
      </c>
      <c r="P4282" t="s">
        <v>50</v>
      </c>
      <c r="Q4282" t="s">
        <v>53</v>
      </c>
      <c r="R4282">
        <v>-76.337599999999995</v>
      </c>
      <c r="S4282">
        <v>37.022100000000002</v>
      </c>
      <c r="T4282">
        <v>8.5999999999999993E-2</v>
      </c>
      <c r="U4282">
        <v>1357</v>
      </c>
      <c r="V4282">
        <v>76619168</v>
      </c>
      <c r="W4282">
        <v>56802168</v>
      </c>
      <c r="Z4282">
        <v>29088128</v>
      </c>
      <c r="AB4282">
        <v>16323506</v>
      </c>
      <c r="AC4282">
        <v>131130</v>
      </c>
      <c r="AF4282">
        <v>160249120</v>
      </c>
      <c r="AG4282">
        <v>39264272</v>
      </c>
      <c r="AH4282">
        <v>15434980</v>
      </c>
      <c r="AI4282">
        <v>3175491</v>
      </c>
      <c r="AJ4282">
        <v>18610472</v>
      </c>
      <c r="AK4282">
        <v>11099782</v>
      </c>
      <c r="AL4282">
        <v>13862974</v>
      </c>
      <c r="AM4282">
        <v>159801104</v>
      </c>
      <c r="AN4282">
        <v>47857160</v>
      </c>
      <c r="AO4282">
        <v>6812985</v>
      </c>
      <c r="AP4282">
        <v>288401632</v>
      </c>
      <c r="AQ4282">
        <v>263237072</v>
      </c>
      <c r="AR4282">
        <v>160249120</v>
      </c>
      <c r="AS4282">
        <v>159801104</v>
      </c>
      <c r="AT4282">
        <v>660</v>
      </c>
      <c r="AU4282">
        <v>0.64900000000000002</v>
      </c>
      <c r="AW4282">
        <v>0.12077300000000001</v>
      </c>
      <c r="AX4282">
        <v>0.68276999999999999</v>
      </c>
      <c r="AY4282">
        <v>3.43532E-2</v>
      </c>
      <c r="AZ4282">
        <v>50609</v>
      </c>
    </row>
    <row r="4283" spans="1:52">
      <c r="A4283">
        <v>2015</v>
      </c>
      <c r="B4283">
        <v>232265</v>
      </c>
      <c r="C4283" t="s">
        <v>482</v>
      </c>
      <c r="D4283" t="s">
        <v>475</v>
      </c>
      <c r="E4283">
        <f t="shared" si="66"/>
        <v>0</v>
      </c>
      <c r="F4283">
        <f>IF(ISNA(VLOOKUP(B4283,criteria!$U$2:$U$174,1,0)),0,1)</f>
        <v>1</v>
      </c>
      <c r="G4283">
        <v>0.69048547475141353</v>
      </c>
      <c r="H4283">
        <v>0.13186502894253846</v>
      </c>
      <c r="I4283">
        <v>10258</v>
      </c>
      <c r="J4283">
        <v>7083</v>
      </c>
      <c r="K4283">
        <v>930</v>
      </c>
      <c r="L4283">
        <v>4</v>
      </c>
      <c r="M4283">
        <v>934</v>
      </c>
      <c r="N4283" t="s">
        <v>483</v>
      </c>
      <c r="O4283" t="s">
        <v>132</v>
      </c>
      <c r="P4283" t="s">
        <v>50</v>
      </c>
      <c r="Q4283" t="s">
        <v>53</v>
      </c>
      <c r="R4283">
        <v>-76.331100000000006</v>
      </c>
      <c r="S4283">
        <v>37.0199</v>
      </c>
      <c r="T4283">
        <v>7.0000000000000007E-2</v>
      </c>
      <c r="U4283">
        <v>1381</v>
      </c>
      <c r="V4283">
        <v>87506360</v>
      </c>
      <c r="W4283">
        <v>67521880</v>
      </c>
      <c r="Z4283">
        <v>30834224</v>
      </c>
      <c r="AB4283">
        <v>15711787</v>
      </c>
      <c r="AC4283">
        <v>123587</v>
      </c>
      <c r="AF4283">
        <v>158913632</v>
      </c>
      <c r="AG4283">
        <v>39078904</v>
      </c>
      <c r="AH4283">
        <v>16939096</v>
      </c>
      <c r="AI4283">
        <v>3505963</v>
      </c>
      <c r="AJ4283">
        <v>20445060</v>
      </c>
      <c r="AK4283">
        <v>14360339</v>
      </c>
      <c r="AL4283">
        <v>14718328</v>
      </c>
      <c r="AM4283">
        <v>161432768</v>
      </c>
      <c r="AN4283">
        <v>48390128</v>
      </c>
      <c r="AO4283">
        <v>8726083</v>
      </c>
      <c r="AP4283">
        <v>263237072</v>
      </c>
      <c r="AQ4283">
        <v>253813936</v>
      </c>
      <c r="AR4283">
        <v>158913632</v>
      </c>
      <c r="AS4283">
        <v>161432768</v>
      </c>
      <c r="AT4283">
        <v>537</v>
      </c>
      <c r="AU4283">
        <v>0.54900000000000004</v>
      </c>
      <c r="AW4283">
        <v>0.105382</v>
      </c>
      <c r="AX4283">
        <v>0.67195499999999997</v>
      </c>
      <c r="AY4283">
        <v>2.4362600000000002E-2</v>
      </c>
      <c r="AZ4283">
        <v>49533</v>
      </c>
    </row>
    <row r="4284" spans="1:52">
      <c r="A4284">
        <v>2016</v>
      </c>
      <c r="B4284">
        <v>232265</v>
      </c>
      <c r="C4284" t="s">
        <v>482</v>
      </c>
      <c r="D4284" t="s">
        <v>475</v>
      </c>
      <c r="E4284">
        <f t="shared" si="66"/>
        <v>1</v>
      </c>
      <c r="F4284">
        <f>IF(ISNA(VLOOKUP(B4284,criteria!$U$2:$U$174,1,0)),0,1)</f>
        <v>1</v>
      </c>
      <c r="G4284">
        <v>0.64818629646215853</v>
      </c>
      <c r="H4284">
        <v>0.17755976233245821</v>
      </c>
      <c r="I4284">
        <v>11165</v>
      </c>
      <c r="J4284">
        <v>7237</v>
      </c>
      <c r="K4284">
        <v>1268</v>
      </c>
      <c r="L4284">
        <v>17</v>
      </c>
      <c r="M4284">
        <v>1285</v>
      </c>
      <c r="N4284" t="s">
        <v>483</v>
      </c>
      <c r="O4284" t="s">
        <v>132</v>
      </c>
      <c r="P4284" t="s">
        <v>50</v>
      </c>
      <c r="Q4284" t="s">
        <v>53</v>
      </c>
      <c r="R4284">
        <v>-76.339200000000005</v>
      </c>
      <c r="S4284">
        <v>37.0199</v>
      </c>
      <c r="T4284">
        <v>8.1000000000000003E-2</v>
      </c>
      <c r="U4284">
        <v>1247</v>
      </c>
      <c r="V4284">
        <v>100715240</v>
      </c>
      <c r="W4284">
        <v>77331088</v>
      </c>
      <c r="Z4284">
        <v>32879416</v>
      </c>
      <c r="AB4284">
        <v>20067024</v>
      </c>
      <c r="AC4284">
        <v>101499</v>
      </c>
      <c r="AF4284">
        <v>222286432</v>
      </c>
      <c r="AG4284">
        <v>46610000</v>
      </c>
      <c r="AH4284">
        <v>18325202</v>
      </c>
      <c r="AI4284">
        <v>3882913</v>
      </c>
      <c r="AJ4284">
        <v>22208116</v>
      </c>
      <c r="AK4284">
        <v>17427208</v>
      </c>
      <c r="AL4284">
        <v>15176546</v>
      </c>
      <c r="AM4284">
        <v>184308176</v>
      </c>
      <c r="AN4284">
        <v>49370232</v>
      </c>
      <c r="AO4284">
        <v>7931151</v>
      </c>
      <c r="AP4284">
        <v>253813936</v>
      </c>
      <c r="AQ4284">
        <v>279093056</v>
      </c>
      <c r="AR4284">
        <v>222286432</v>
      </c>
      <c r="AS4284">
        <v>184308176</v>
      </c>
      <c r="AT4284">
        <v>520</v>
      </c>
      <c r="AU4284">
        <v>0.55600000000000005</v>
      </c>
      <c r="AW4284">
        <v>8.4648500000000002E-2</v>
      </c>
      <c r="AX4284">
        <v>0.69153500000000001</v>
      </c>
      <c r="AY4284">
        <v>1.6260199999999999E-2</v>
      </c>
      <c r="AZ4284">
        <v>52556</v>
      </c>
    </row>
    <row r="4285" spans="1:52">
      <c r="A4285">
        <v>2017</v>
      </c>
      <c r="B4285">
        <v>232265</v>
      </c>
      <c r="C4285" t="s">
        <v>482</v>
      </c>
      <c r="D4285" t="s">
        <v>475</v>
      </c>
      <c r="E4285">
        <f t="shared" si="66"/>
        <v>1</v>
      </c>
      <c r="F4285">
        <f>IF(ISNA(VLOOKUP(B4285,criteria!$U$2:$U$174,1,0)),0,1)</f>
        <v>1</v>
      </c>
      <c r="G4285">
        <v>0.36199505358615003</v>
      </c>
      <c r="H4285">
        <v>0.23183785014803007</v>
      </c>
      <c r="I4285">
        <v>12130</v>
      </c>
      <c r="J4285">
        <v>4391</v>
      </c>
      <c r="K4285">
        <v>1015</v>
      </c>
      <c r="L4285">
        <v>3</v>
      </c>
      <c r="M4285">
        <v>1018</v>
      </c>
      <c r="N4285" t="s">
        <v>483</v>
      </c>
      <c r="O4285" t="s">
        <v>132</v>
      </c>
      <c r="P4285" t="s">
        <v>50</v>
      </c>
      <c r="Q4285" t="s">
        <v>53</v>
      </c>
      <c r="R4285">
        <v>-76.339200000000005</v>
      </c>
      <c r="S4285">
        <v>37.0199</v>
      </c>
      <c r="T4285">
        <v>7.1999999999999995E-2</v>
      </c>
      <c r="U4285">
        <v>1262</v>
      </c>
      <c r="V4285">
        <v>104018784</v>
      </c>
      <c r="W4285">
        <v>80643432</v>
      </c>
      <c r="Z4285">
        <v>31892684</v>
      </c>
      <c r="AB4285">
        <v>21345832</v>
      </c>
      <c r="AC4285">
        <v>134305</v>
      </c>
      <c r="AF4285">
        <v>218412704</v>
      </c>
      <c r="AG4285">
        <v>48056404</v>
      </c>
      <c r="AH4285">
        <v>16262887</v>
      </c>
      <c r="AI4285">
        <v>3903373</v>
      </c>
      <c r="AJ4285">
        <v>20166260</v>
      </c>
      <c r="AK4285">
        <v>18769066</v>
      </c>
      <c r="AL4285">
        <v>15832097</v>
      </c>
      <c r="AM4285">
        <v>183385888</v>
      </c>
      <c r="AN4285">
        <v>48318872</v>
      </c>
      <c r="AO4285">
        <v>8715611</v>
      </c>
      <c r="AP4285">
        <v>279093056</v>
      </c>
      <c r="AQ4285">
        <v>285344768</v>
      </c>
      <c r="AR4285">
        <v>218412704</v>
      </c>
      <c r="AS4285">
        <v>183385888</v>
      </c>
    </row>
    <row r="4286" spans="1:52">
      <c r="A4286">
        <v>1990</v>
      </c>
      <c r="B4286">
        <v>232423</v>
      </c>
      <c r="C4286" t="s">
        <v>567</v>
      </c>
      <c r="D4286" t="s">
        <v>475</v>
      </c>
      <c r="E4286">
        <f t="shared" si="66"/>
        <v>0</v>
      </c>
      <c r="F4286">
        <f>IF(ISNA(VLOOKUP(B4286,criteria!$U$2:$U$174,1,0)),0,1)</f>
        <v>1</v>
      </c>
      <c r="G4286" t="s">
        <v>636</v>
      </c>
      <c r="H4286" t="s">
        <v>636</v>
      </c>
      <c r="V4286">
        <v>24578002</v>
      </c>
      <c r="Z4286">
        <v>2604988</v>
      </c>
      <c r="AA4286">
        <v>33595080</v>
      </c>
      <c r="AB4286">
        <v>976280</v>
      </c>
      <c r="AC4286">
        <v>146069</v>
      </c>
      <c r="AF4286">
        <v>108423912</v>
      </c>
      <c r="AG4286">
        <v>35689008</v>
      </c>
      <c r="AH4286">
        <v>694746</v>
      </c>
      <c r="AI4286">
        <v>1288745</v>
      </c>
      <c r="AJ4286">
        <v>1983491</v>
      </c>
      <c r="AK4286">
        <v>6592105</v>
      </c>
      <c r="AL4286">
        <v>3018562</v>
      </c>
      <c r="AM4286">
        <v>106543768</v>
      </c>
      <c r="AN4286">
        <v>40477704</v>
      </c>
      <c r="AO4286">
        <v>10642414</v>
      </c>
    </row>
    <row r="4287" spans="1:52">
      <c r="A4287">
        <v>1991</v>
      </c>
      <c r="B4287">
        <v>232423</v>
      </c>
      <c r="C4287" t="s">
        <v>567</v>
      </c>
      <c r="D4287" t="s">
        <v>475</v>
      </c>
      <c r="E4287">
        <f t="shared" si="66"/>
        <v>0</v>
      </c>
      <c r="F4287">
        <f>IF(ISNA(VLOOKUP(B4287,criteria!$U$2:$U$174,1,0)),0,1)</f>
        <v>1</v>
      </c>
      <c r="G4287" t="s">
        <v>636</v>
      </c>
      <c r="H4287" t="s">
        <v>636</v>
      </c>
      <c r="V4287">
        <v>27177372</v>
      </c>
      <c r="Z4287">
        <v>3088466</v>
      </c>
      <c r="AA4287">
        <v>32034838</v>
      </c>
      <c r="AB4287">
        <v>1184356</v>
      </c>
      <c r="AC4287">
        <v>186593</v>
      </c>
      <c r="AF4287">
        <v>113685048</v>
      </c>
      <c r="AG4287">
        <v>36627128</v>
      </c>
      <c r="AH4287">
        <v>818436</v>
      </c>
      <c r="AI4287">
        <v>1325336</v>
      </c>
      <c r="AJ4287">
        <v>2143772</v>
      </c>
      <c r="AK4287">
        <v>7676356</v>
      </c>
      <c r="AL4287">
        <v>2990937</v>
      </c>
      <c r="AM4287">
        <v>113465744</v>
      </c>
      <c r="AN4287">
        <v>40039648</v>
      </c>
      <c r="AO4287">
        <v>10740836</v>
      </c>
    </row>
    <row r="4288" spans="1:52">
      <c r="A4288">
        <v>1992</v>
      </c>
      <c r="B4288">
        <v>232423</v>
      </c>
      <c r="C4288" t="s">
        <v>567</v>
      </c>
      <c r="D4288" t="s">
        <v>475</v>
      </c>
      <c r="E4288">
        <f t="shared" si="66"/>
        <v>0</v>
      </c>
      <c r="F4288">
        <f>IF(ISNA(VLOOKUP(B4288,criteria!$U$2:$U$174,1,0)),0,1)</f>
        <v>1</v>
      </c>
      <c r="G4288" t="s">
        <v>636</v>
      </c>
      <c r="H4288" t="s">
        <v>636</v>
      </c>
      <c r="V4288">
        <v>30120840</v>
      </c>
      <c r="Z4288">
        <v>3448437</v>
      </c>
      <c r="AA4288">
        <v>31406792</v>
      </c>
      <c r="AB4288">
        <v>964125</v>
      </c>
      <c r="AC4288">
        <v>107866</v>
      </c>
      <c r="AF4288">
        <v>116906672</v>
      </c>
      <c r="AG4288">
        <v>37464244</v>
      </c>
      <c r="AH4288">
        <v>933760</v>
      </c>
      <c r="AI4288">
        <v>1331062</v>
      </c>
      <c r="AJ4288">
        <v>2264822</v>
      </c>
      <c r="AK4288">
        <v>7792015</v>
      </c>
      <c r="AL4288">
        <v>3025267</v>
      </c>
      <c r="AM4288">
        <v>115769440</v>
      </c>
      <c r="AN4288">
        <v>40120120</v>
      </c>
      <c r="AO4288">
        <v>9493931</v>
      </c>
    </row>
    <row r="4289" spans="1:52">
      <c r="A4289">
        <v>1993</v>
      </c>
      <c r="B4289">
        <v>232423</v>
      </c>
      <c r="C4289" t="s">
        <v>567</v>
      </c>
      <c r="D4289" t="s">
        <v>475</v>
      </c>
      <c r="E4289">
        <f t="shared" si="66"/>
        <v>0</v>
      </c>
      <c r="F4289">
        <f>IF(ISNA(VLOOKUP(B4289,criteria!$U$2:$U$174,1,0)),0,1)</f>
        <v>1</v>
      </c>
      <c r="G4289" t="s">
        <v>636</v>
      </c>
      <c r="H4289" t="s">
        <v>636</v>
      </c>
      <c r="V4289">
        <v>32835300</v>
      </c>
      <c r="Z4289">
        <v>3180448</v>
      </c>
      <c r="AA4289">
        <v>32874238</v>
      </c>
      <c r="AB4289">
        <v>1423284</v>
      </c>
      <c r="AC4289">
        <v>85576</v>
      </c>
      <c r="AF4289">
        <v>123456008</v>
      </c>
      <c r="AG4289">
        <v>39507304</v>
      </c>
      <c r="AH4289">
        <v>981350</v>
      </c>
      <c r="AI4289">
        <v>1293102</v>
      </c>
      <c r="AJ4289">
        <v>2274452</v>
      </c>
      <c r="AK4289">
        <v>9053277</v>
      </c>
      <c r="AL4289">
        <v>3284451</v>
      </c>
      <c r="AM4289">
        <v>125303264</v>
      </c>
      <c r="AN4289">
        <v>41588812</v>
      </c>
      <c r="AO4289">
        <v>10302124</v>
      </c>
    </row>
    <row r="4290" spans="1:52">
      <c r="A4290">
        <v>1994</v>
      </c>
      <c r="B4290">
        <v>232423</v>
      </c>
      <c r="C4290" t="s">
        <v>567</v>
      </c>
      <c r="D4290" t="s">
        <v>475</v>
      </c>
      <c r="E4290">
        <f t="shared" ref="E4290:E4353" si="67">IF(M4290&gt;999,1,0)</f>
        <v>0</v>
      </c>
      <c r="F4290">
        <f>IF(ISNA(VLOOKUP(B4290,criteria!$U$2:$U$174,1,0)),0,1)</f>
        <v>1</v>
      </c>
      <c r="G4290" t="s">
        <v>636</v>
      </c>
      <c r="H4290" t="s">
        <v>636</v>
      </c>
      <c r="V4290">
        <v>35466920</v>
      </c>
      <c r="Z4290">
        <v>3523698</v>
      </c>
      <c r="AA4290">
        <v>35574056</v>
      </c>
      <c r="AB4290">
        <v>1558355</v>
      </c>
      <c r="AC4290">
        <v>132016</v>
      </c>
      <c r="AF4290">
        <v>133509136</v>
      </c>
      <c r="AG4290">
        <v>42638668</v>
      </c>
      <c r="AH4290">
        <v>816191</v>
      </c>
      <c r="AI4290">
        <v>1551205</v>
      </c>
      <c r="AJ4290">
        <v>2367396</v>
      </c>
      <c r="AK4290">
        <v>9792376</v>
      </c>
      <c r="AL4290">
        <v>3584584</v>
      </c>
      <c r="AM4290">
        <v>134780096</v>
      </c>
      <c r="AN4290">
        <v>46046544</v>
      </c>
      <c r="AO4290">
        <v>11037808</v>
      </c>
    </row>
    <row r="4291" spans="1:52">
      <c r="A4291">
        <v>1995</v>
      </c>
      <c r="B4291">
        <v>232423</v>
      </c>
      <c r="C4291" t="s">
        <v>567</v>
      </c>
      <c r="D4291" t="s">
        <v>475</v>
      </c>
      <c r="E4291">
        <f t="shared" si="67"/>
        <v>0</v>
      </c>
      <c r="F4291">
        <f>IF(ISNA(VLOOKUP(B4291,criteria!$U$2:$U$174,1,0)),0,1)</f>
        <v>1</v>
      </c>
      <c r="G4291" t="s">
        <v>636</v>
      </c>
      <c r="H4291" t="s">
        <v>636</v>
      </c>
      <c r="N4291">
        <v>22807</v>
      </c>
      <c r="O4291" t="s">
        <v>132</v>
      </c>
      <c r="V4291">
        <v>38898060</v>
      </c>
      <c r="Z4291">
        <v>3374317</v>
      </c>
      <c r="AA4291">
        <v>37428908</v>
      </c>
      <c r="AB4291">
        <v>1805821</v>
      </c>
      <c r="AC4291">
        <v>188043</v>
      </c>
      <c r="AF4291">
        <v>142645680</v>
      </c>
      <c r="AG4291">
        <v>44234180</v>
      </c>
      <c r="AH4291">
        <v>778450</v>
      </c>
      <c r="AI4291">
        <v>1895655</v>
      </c>
      <c r="AJ4291">
        <v>2674105</v>
      </c>
      <c r="AK4291">
        <v>11619373</v>
      </c>
      <c r="AL4291">
        <v>3867192</v>
      </c>
      <c r="AM4291">
        <v>141892208</v>
      </c>
      <c r="AN4291">
        <v>49712272</v>
      </c>
      <c r="AO4291">
        <v>10901643</v>
      </c>
    </row>
    <row r="4292" spans="1:52">
      <c r="A4292">
        <v>1996</v>
      </c>
      <c r="B4292">
        <v>232423</v>
      </c>
      <c r="C4292" t="s">
        <v>567</v>
      </c>
      <c r="D4292" t="s">
        <v>475</v>
      </c>
      <c r="E4292">
        <f t="shared" si="67"/>
        <v>0</v>
      </c>
      <c r="F4292">
        <f>IF(ISNA(VLOOKUP(B4292,criteria!$U$2:$U$174,1,0)),0,1)</f>
        <v>1</v>
      </c>
      <c r="G4292" t="s">
        <v>636</v>
      </c>
      <c r="H4292" t="s">
        <v>636</v>
      </c>
      <c r="N4292">
        <v>22807</v>
      </c>
      <c r="O4292" t="s">
        <v>132</v>
      </c>
      <c r="V4292">
        <v>42816900</v>
      </c>
      <c r="Z4292">
        <v>4057449</v>
      </c>
      <c r="AA4292">
        <v>42345300</v>
      </c>
      <c r="AB4292">
        <v>2164511</v>
      </c>
      <c r="AC4292">
        <v>229858</v>
      </c>
      <c r="AF4292">
        <v>160524496</v>
      </c>
      <c r="AG4292">
        <v>53884136</v>
      </c>
      <c r="AH4292">
        <v>1027977</v>
      </c>
      <c r="AI4292">
        <v>2586620</v>
      </c>
      <c r="AJ4292">
        <v>3614597</v>
      </c>
      <c r="AK4292">
        <v>15812012</v>
      </c>
      <c r="AL4292">
        <v>4628188</v>
      </c>
      <c r="AM4292">
        <v>165470304</v>
      </c>
      <c r="AN4292">
        <v>55155168</v>
      </c>
      <c r="AO4292">
        <v>12895983</v>
      </c>
      <c r="AP4292">
        <v>232998</v>
      </c>
      <c r="AQ4292">
        <v>272694</v>
      </c>
      <c r="AT4292">
        <v>1725</v>
      </c>
      <c r="AU4292">
        <v>0.81299999999999994</v>
      </c>
    </row>
    <row r="4293" spans="1:52">
      <c r="A4293">
        <v>1997</v>
      </c>
      <c r="B4293">
        <v>232423</v>
      </c>
      <c r="C4293" t="s">
        <v>567</v>
      </c>
      <c r="D4293" t="s">
        <v>475</v>
      </c>
      <c r="E4293">
        <f t="shared" si="67"/>
        <v>0</v>
      </c>
      <c r="F4293">
        <f>IF(ISNA(VLOOKUP(B4293,criteria!$U$2:$U$174,1,0)),0,1)</f>
        <v>1</v>
      </c>
      <c r="G4293" t="s">
        <v>636</v>
      </c>
      <c r="H4293" t="s">
        <v>636</v>
      </c>
      <c r="V4293">
        <v>48092224</v>
      </c>
      <c r="Z4293">
        <v>4820884</v>
      </c>
      <c r="AA4293">
        <v>46252240</v>
      </c>
      <c r="AB4293">
        <v>3765253</v>
      </c>
      <c r="AC4293">
        <v>171791</v>
      </c>
      <c r="AF4293">
        <v>176345952</v>
      </c>
      <c r="AG4293">
        <v>52134440</v>
      </c>
      <c r="AH4293">
        <v>1568045</v>
      </c>
      <c r="AI4293">
        <v>3769039</v>
      </c>
      <c r="AJ4293">
        <v>5337084</v>
      </c>
      <c r="AK4293">
        <v>15343190</v>
      </c>
      <c r="AL4293">
        <v>4964410</v>
      </c>
      <c r="AM4293">
        <v>173244992</v>
      </c>
      <c r="AN4293">
        <v>59709456</v>
      </c>
      <c r="AO4293">
        <v>14393393</v>
      </c>
      <c r="AP4293">
        <v>227455</v>
      </c>
      <c r="AQ4293">
        <v>259718</v>
      </c>
      <c r="AT4293">
        <v>1627</v>
      </c>
      <c r="AU4293">
        <v>0.79800000000000004</v>
      </c>
      <c r="AW4293">
        <v>8.0523800000000006E-2</v>
      </c>
      <c r="AX4293">
        <v>0.59459499999999998</v>
      </c>
      <c r="AY4293">
        <v>2.34048E-2</v>
      </c>
      <c r="AZ4293">
        <v>59110</v>
      </c>
    </row>
    <row r="4294" spans="1:52">
      <c r="A4294">
        <v>1998</v>
      </c>
      <c r="B4294">
        <v>232423</v>
      </c>
      <c r="C4294" t="s">
        <v>567</v>
      </c>
      <c r="D4294" t="s">
        <v>475</v>
      </c>
      <c r="E4294">
        <f t="shared" si="67"/>
        <v>0</v>
      </c>
      <c r="F4294">
        <f>IF(ISNA(VLOOKUP(B4294,criteria!$U$2:$U$174,1,0)),0,1)</f>
        <v>1</v>
      </c>
      <c r="G4294" t="s">
        <v>636</v>
      </c>
      <c r="H4294" t="s">
        <v>636</v>
      </c>
      <c r="V4294">
        <v>52074624</v>
      </c>
      <c r="Z4294">
        <v>6916391</v>
      </c>
      <c r="AA4294">
        <v>56024600</v>
      </c>
      <c r="AB4294">
        <v>2723709</v>
      </c>
      <c r="AC4294">
        <v>493950</v>
      </c>
      <c r="AF4294">
        <v>198815392</v>
      </c>
      <c r="AG4294">
        <v>59344404</v>
      </c>
      <c r="AH4294">
        <v>2051440</v>
      </c>
      <c r="AI4294">
        <v>3382042</v>
      </c>
      <c r="AJ4294">
        <v>5433482</v>
      </c>
      <c r="AK4294">
        <v>18789412</v>
      </c>
      <c r="AL4294">
        <v>4965217</v>
      </c>
      <c r="AM4294">
        <v>199754640</v>
      </c>
      <c r="AN4294">
        <v>65124520</v>
      </c>
      <c r="AO4294">
        <v>15132805</v>
      </c>
      <c r="AP4294">
        <v>259718</v>
      </c>
      <c r="AQ4294">
        <v>272597</v>
      </c>
      <c r="AT4294">
        <v>1634</v>
      </c>
      <c r="AU4294">
        <v>0.78600000000000003</v>
      </c>
      <c r="AW4294">
        <v>6.9606199999999993E-2</v>
      </c>
      <c r="AX4294">
        <v>0.59428700000000001</v>
      </c>
      <c r="AY4294">
        <v>1.91348E-2</v>
      </c>
      <c r="AZ4294">
        <v>60730.5</v>
      </c>
    </row>
    <row r="4295" spans="1:52">
      <c r="A4295">
        <v>1999</v>
      </c>
      <c r="B4295">
        <v>232423</v>
      </c>
      <c r="C4295" t="s">
        <v>567</v>
      </c>
      <c r="D4295" t="s">
        <v>475</v>
      </c>
      <c r="E4295">
        <f t="shared" si="67"/>
        <v>0</v>
      </c>
      <c r="F4295">
        <f>IF(ISNA(VLOOKUP(B4295,criteria!$U$2:$U$174,1,0)),0,1)</f>
        <v>1</v>
      </c>
      <c r="G4295" t="s">
        <v>636</v>
      </c>
      <c r="H4295" t="s">
        <v>636</v>
      </c>
      <c r="V4295">
        <v>50501848</v>
      </c>
      <c r="Z4295">
        <v>7390021</v>
      </c>
      <c r="AA4295">
        <v>65556872</v>
      </c>
      <c r="AB4295">
        <v>2280773</v>
      </c>
      <c r="AC4295">
        <v>852335</v>
      </c>
      <c r="AF4295">
        <v>203835408</v>
      </c>
      <c r="AG4295">
        <v>64136908</v>
      </c>
      <c r="AH4295">
        <v>1121056</v>
      </c>
      <c r="AI4295">
        <v>6568963</v>
      </c>
      <c r="AJ4295">
        <v>7690019</v>
      </c>
      <c r="AK4295">
        <v>18891152</v>
      </c>
      <c r="AL4295">
        <v>5657846</v>
      </c>
      <c r="AM4295">
        <v>202572224</v>
      </c>
      <c r="AN4295">
        <v>72715608</v>
      </c>
      <c r="AO4295">
        <v>18203108</v>
      </c>
      <c r="AP4295">
        <v>272597</v>
      </c>
      <c r="AQ4295">
        <v>245416</v>
      </c>
      <c r="AT4295">
        <v>1824</v>
      </c>
      <c r="AU4295">
        <v>0.79700000000000004</v>
      </c>
      <c r="AW4295">
        <v>6.8890099999999996E-2</v>
      </c>
      <c r="AX4295">
        <v>0.59212699999999996</v>
      </c>
      <c r="AY4295">
        <v>1.8862799999999999E-2</v>
      </c>
      <c r="AZ4295">
        <v>63190</v>
      </c>
    </row>
    <row r="4296" spans="1:52">
      <c r="A4296">
        <v>2000</v>
      </c>
      <c r="B4296">
        <v>232423</v>
      </c>
      <c r="C4296" t="s">
        <v>567</v>
      </c>
      <c r="D4296" t="s">
        <v>475</v>
      </c>
      <c r="E4296">
        <f t="shared" si="67"/>
        <v>0</v>
      </c>
      <c r="F4296">
        <f>IF(ISNA(VLOOKUP(B4296,criteria!$U$2:$U$174,1,0)),0,1)</f>
        <v>1</v>
      </c>
      <c r="G4296" t="s">
        <v>636</v>
      </c>
      <c r="H4296" t="s">
        <v>636</v>
      </c>
      <c r="V4296">
        <v>51903840</v>
      </c>
      <c r="Z4296">
        <v>9045944</v>
      </c>
      <c r="AA4296">
        <v>74480832</v>
      </c>
      <c r="AB4296">
        <v>2726519</v>
      </c>
      <c r="AC4296">
        <v>1058045</v>
      </c>
      <c r="AF4296">
        <v>223700320</v>
      </c>
      <c r="AG4296">
        <v>68099288</v>
      </c>
      <c r="AH4296">
        <v>1448874</v>
      </c>
      <c r="AI4296">
        <v>7958410</v>
      </c>
      <c r="AJ4296">
        <v>9407284</v>
      </c>
      <c r="AK4296">
        <v>19704456</v>
      </c>
      <c r="AL4296">
        <v>6091983</v>
      </c>
      <c r="AM4296">
        <v>223976736</v>
      </c>
      <c r="AN4296">
        <v>76256944</v>
      </c>
      <c r="AO4296">
        <v>21587512</v>
      </c>
      <c r="AP4296">
        <v>245416</v>
      </c>
      <c r="AQ4296">
        <v>276249</v>
      </c>
      <c r="AT4296">
        <v>2024</v>
      </c>
      <c r="AU4296">
        <v>0.79800000000000004</v>
      </c>
      <c r="AW4296">
        <v>6.7182099999999995E-2</v>
      </c>
      <c r="AX4296">
        <v>0.59610799999999997</v>
      </c>
      <c r="AY4296">
        <v>2.0261299999999999E-2</v>
      </c>
      <c r="AZ4296">
        <v>65674</v>
      </c>
    </row>
    <row r="4297" spans="1:52">
      <c r="A4297">
        <v>2001</v>
      </c>
      <c r="B4297">
        <v>232423</v>
      </c>
      <c r="C4297" t="s">
        <v>567</v>
      </c>
      <c r="D4297" t="s">
        <v>475</v>
      </c>
      <c r="E4297">
        <f t="shared" si="67"/>
        <v>1</v>
      </c>
      <c r="F4297">
        <f>IF(ISNA(VLOOKUP(B4297,criteria!$U$2:$U$174,1,0)),0,1)</f>
        <v>1</v>
      </c>
      <c r="G4297">
        <v>0.64186252118175791</v>
      </c>
      <c r="H4297">
        <v>0.37029384756657485</v>
      </c>
      <c r="I4297">
        <v>13573</v>
      </c>
      <c r="J4297">
        <v>8712</v>
      </c>
      <c r="K4297">
        <v>3223</v>
      </c>
      <c r="L4297">
        <v>3</v>
      </c>
      <c r="M4297">
        <v>3226</v>
      </c>
      <c r="N4297">
        <v>22807</v>
      </c>
      <c r="O4297" t="s">
        <v>132</v>
      </c>
      <c r="V4297">
        <v>55380576</v>
      </c>
      <c r="W4297">
        <v>52061520</v>
      </c>
      <c r="Y4297">
        <v>2256857</v>
      </c>
      <c r="Z4297">
        <v>11366430</v>
      </c>
      <c r="AA4297">
        <v>77691128</v>
      </c>
      <c r="AB4297">
        <v>465053</v>
      </c>
      <c r="AC4297">
        <v>792227</v>
      </c>
      <c r="AD4297">
        <v>153891136</v>
      </c>
      <c r="AE4297">
        <v>70386056</v>
      </c>
      <c r="AF4297">
        <v>230235584</v>
      </c>
      <c r="AG4297">
        <v>80660488</v>
      </c>
      <c r="AH4297">
        <v>3355437.75</v>
      </c>
      <c r="AI4297">
        <v>10317767</v>
      </c>
      <c r="AJ4297">
        <v>13673205</v>
      </c>
      <c r="AK4297">
        <v>21179492</v>
      </c>
      <c r="AL4297">
        <v>7526204</v>
      </c>
      <c r="AM4297">
        <v>216003632</v>
      </c>
      <c r="AN4297">
        <v>89269784</v>
      </c>
      <c r="AO4297">
        <v>22803660</v>
      </c>
      <c r="AR4297">
        <v>230235584</v>
      </c>
      <c r="AS4297">
        <v>216003632</v>
      </c>
      <c r="AT4297">
        <v>2550</v>
      </c>
      <c r="AU4297">
        <v>0.78300000000000003</v>
      </c>
      <c r="AW4297">
        <v>6.3128100000000006E-2</v>
      </c>
      <c r="AX4297">
        <v>0.60087599999999997</v>
      </c>
      <c r="AY4297">
        <v>1.9324899999999999E-2</v>
      </c>
      <c r="AZ4297">
        <v>69209</v>
      </c>
    </row>
    <row r="4298" spans="1:52">
      <c r="A4298">
        <v>2002</v>
      </c>
      <c r="B4298">
        <v>232423</v>
      </c>
      <c r="C4298" t="s">
        <v>567</v>
      </c>
      <c r="D4298" t="s">
        <v>475</v>
      </c>
      <c r="E4298">
        <f t="shared" si="67"/>
        <v>1</v>
      </c>
      <c r="F4298">
        <f>IF(ISNA(VLOOKUP(B4298,criteria!$U$2:$U$174,1,0)),0,1)</f>
        <v>1</v>
      </c>
      <c r="G4298">
        <v>0.64333286098908882</v>
      </c>
      <c r="H4298">
        <v>0.35781938325991192</v>
      </c>
      <c r="I4298">
        <v>14114</v>
      </c>
      <c r="J4298">
        <v>9080</v>
      </c>
      <c r="K4298">
        <v>3244</v>
      </c>
      <c r="L4298">
        <v>5</v>
      </c>
      <c r="M4298">
        <v>3249</v>
      </c>
      <c r="N4298">
        <v>22807</v>
      </c>
      <c r="O4298" t="s">
        <v>132</v>
      </c>
      <c r="V4298">
        <v>63004872</v>
      </c>
      <c r="W4298">
        <v>59152968</v>
      </c>
      <c r="Y4298">
        <v>2593115</v>
      </c>
      <c r="Z4298">
        <v>13657335</v>
      </c>
      <c r="AA4298">
        <v>72332480</v>
      </c>
      <c r="AB4298">
        <v>582470</v>
      </c>
      <c r="AC4298">
        <v>849889</v>
      </c>
      <c r="AD4298">
        <v>169218208</v>
      </c>
      <c r="AE4298">
        <v>64304224</v>
      </c>
      <c r="AF4298">
        <v>245943360</v>
      </c>
      <c r="AG4298">
        <v>84777960</v>
      </c>
      <c r="AH4298">
        <v>5281496.5</v>
      </c>
      <c r="AI4298">
        <v>11878137</v>
      </c>
      <c r="AJ4298">
        <v>17159634</v>
      </c>
      <c r="AK4298">
        <v>20318180</v>
      </c>
      <c r="AL4298">
        <v>7968994.5</v>
      </c>
      <c r="AM4298">
        <v>224545296</v>
      </c>
      <c r="AN4298">
        <v>93733272</v>
      </c>
      <c r="AO4298">
        <v>24437536</v>
      </c>
      <c r="AP4298">
        <v>261442</v>
      </c>
      <c r="AQ4298">
        <v>259507</v>
      </c>
      <c r="AR4298">
        <v>245943360</v>
      </c>
      <c r="AS4298">
        <v>224545296</v>
      </c>
      <c r="AT4298">
        <v>2444</v>
      </c>
      <c r="AU4298">
        <v>0.79900000000000004</v>
      </c>
      <c r="AW4298">
        <v>6.2654199999999993E-2</v>
      </c>
      <c r="AX4298">
        <v>0.61938800000000005</v>
      </c>
      <c r="AY4298">
        <v>1.9240299999999998E-2</v>
      </c>
      <c r="AZ4298">
        <v>70976</v>
      </c>
    </row>
    <row r="4299" spans="1:52">
      <c r="A4299">
        <v>2003</v>
      </c>
      <c r="B4299">
        <v>232423</v>
      </c>
      <c r="C4299" t="s">
        <v>567</v>
      </c>
      <c r="D4299" t="s">
        <v>475</v>
      </c>
      <c r="E4299">
        <f t="shared" si="67"/>
        <v>1</v>
      </c>
      <c r="F4299">
        <f>IF(ISNA(VLOOKUP(B4299,criteria!$U$2:$U$174,1,0)),0,1)</f>
        <v>1</v>
      </c>
      <c r="G4299">
        <v>0.5785536159600998</v>
      </c>
      <c r="H4299">
        <v>0.36284261715296195</v>
      </c>
      <c r="I4299">
        <v>15639</v>
      </c>
      <c r="J4299">
        <v>9048</v>
      </c>
      <c r="K4299">
        <v>3283</v>
      </c>
      <c r="L4299">
        <v>0</v>
      </c>
      <c r="M4299">
        <v>3283</v>
      </c>
      <c r="N4299">
        <v>22807</v>
      </c>
      <c r="O4299" t="s">
        <v>132</v>
      </c>
      <c r="V4299">
        <v>78590088</v>
      </c>
      <c r="W4299">
        <v>73842648</v>
      </c>
      <c r="Y4299">
        <v>3388905</v>
      </c>
      <c r="Z4299">
        <v>15007987</v>
      </c>
      <c r="AA4299">
        <v>68756760</v>
      </c>
      <c r="AB4299">
        <v>533086</v>
      </c>
      <c r="AC4299">
        <v>1346882</v>
      </c>
      <c r="AD4299">
        <v>188371664</v>
      </c>
      <c r="AE4299">
        <v>59898496</v>
      </c>
      <c r="AF4299">
        <v>270941600</v>
      </c>
      <c r="AG4299">
        <v>87192808</v>
      </c>
      <c r="AH4299">
        <v>6396104</v>
      </c>
      <c r="AI4299">
        <v>12796968</v>
      </c>
      <c r="AJ4299">
        <v>19193072</v>
      </c>
      <c r="AK4299">
        <v>23559536</v>
      </c>
      <c r="AL4299">
        <v>7604358</v>
      </c>
      <c r="AM4299">
        <v>237203936</v>
      </c>
      <c r="AN4299">
        <v>97028320</v>
      </c>
      <c r="AO4299">
        <v>26411372</v>
      </c>
      <c r="AP4299">
        <v>18755328</v>
      </c>
      <c r="AQ4299">
        <v>22478014</v>
      </c>
      <c r="AR4299">
        <v>270941600</v>
      </c>
      <c r="AS4299">
        <v>237203936</v>
      </c>
      <c r="AT4299">
        <v>2378</v>
      </c>
      <c r="AU4299">
        <v>0.8</v>
      </c>
      <c r="AW4299">
        <v>5.97723E-2</v>
      </c>
      <c r="AX4299">
        <v>0.62571200000000005</v>
      </c>
      <c r="AY4299">
        <v>1.6129000000000001E-2</v>
      </c>
      <c r="AZ4299">
        <v>75373</v>
      </c>
    </row>
    <row r="4300" spans="1:52">
      <c r="A4300">
        <v>2004</v>
      </c>
      <c r="B4300">
        <v>232423</v>
      </c>
      <c r="C4300" t="s">
        <v>567</v>
      </c>
      <c r="D4300" t="s">
        <v>475</v>
      </c>
      <c r="E4300">
        <f t="shared" si="67"/>
        <v>1</v>
      </c>
      <c r="F4300">
        <f>IF(ISNA(VLOOKUP(B4300,criteria!$U$2:$U$174,1,0)),0,1)</f>
        <v>1</v>
      </c>
      <c r="G4300">
        <v>0.62460148777895852</v>
      </c>
      <c r="H4300">
        <v>0.36027222458528285</v>
      </c>
      <c r="I4300">
        <v>15056</v>
      </c>
      <c r="J4300">
        <v>9404</v>
      </c>
      <c r="K4300">
        <v>3386</v>
      </c>
      <c r="L4300">
        <v>2</v>
      </c>
      <c r="M4300">
        <v>3388</v>
      </c>
      <c r="V4300">
        <v>87190320</v>
      </c>
      <c r="W4300">
        <v>82010800</v>
      </c>
      <c r="Y4300">
        <v>3336876</v>
      </c>
      <c r="Z4300">
        <v>14749536</v>
      </c>
      <c r="AA4300">
        <v>73691368</v>
      </c>
      <c r="AB4300">
        <v>567539</v>
      </c>
      <c r="AC4300">
        <v>787947</v>
      </c>
      <c r="AD4300">
        <v>198004592</v>
      </c>
      <c r="AE4300">
        <v>65425996</v>
      </c>
      <c r="AF4300">
        <v>302355584</v>
      </c>
      <c r="AG4300">
        <v>95428768</v>
      </c>
      <c r="AH4300">
        <v>5870173</v>
      </c>
      <c r="AI4300">
        <v>12087244</v>
      </c>
      <c r="AJ4300">
        <v>17957416</v>
      </c>
      <c r="AK4300">
        <v>26315348</v>
      </c>
      <c r="AL4300">
        <v>9218101</v>
      </c>
      <c r="AM4300">
        <v>258159760</v>
      </c>
      <c r="AN4300">
        <v>104983672</v>
      </c>
      <c r="AO4300">
        <v>29449806</v>
      </c>
      <c r="AP4300">
        <v>22478014</v>
      </c>
      <c r="AQ4300">
        <v>23729708</v>
      </c>
      <c r="AR4300">
        <v>302355584</v>
      </c>
      <c r="AS4300">
        <v>258159760</v>
      </c>
      <c r="AT4300">
        <v>2424</v>
      </c>
      <c r="AU4300">
        <v>0.79700000000000004</v>
      </c>
      <c r="AW4300">
        <v>5.3719999999999997E-2</v>
      </c>
      <c r="AX4300">
        <v>0.62348499999999996</v>
      </c>
      <c r="AY4300">
        <v>1.37865E-2</v>
      </c>
      <c r="AZ4300">
        <v>78744</v>
      </c>
    </row>
    <row r="4301" spans="1:52">
      <c r="A4301">
        <v>2005</v>
      </c>
      <c r="B4301">
        <v>232423</v>
      </c>
      <c r="C4301" t="s">
        <v>484</v>
      </c>
      <c r="D4301" t="s">
        <v>475</v>
      </c>
      <c r="E4301">
        <f t="shared" si="67"/>
        <v>1</v>
      </c>
      <c r="F4301">
        <f>IF(ISNA(VLOOKUP(B4301,criteria!$U$2:$U$174,1,0)),0,1)</f>
        <v>1</v>
      </c>
      <c r="G4301">
        <v>0.63091986944647971</v>
      </c>
      <c r="H4301">
        <v>0.34681165540540543</v>
      </c>
      <c r="I4301">
        <v>15013</v>
      </c>
      <c r="J4301">
        <v>9472</v>
      </c>
      <c r="K4301">
        <v>3281</v>
      </c>
      <c r="L4301">
        <v>4</v>
      </c>
      <c r="M4301">
        <v>3285</v>
      </c>
      <c r="N4301">
        <v>22807</v>
      </c>
      <c r="O4301" t="s">
        <v>132</v>
      </c>
      <c r="P4301" t="s">
        <v>50</v>
      </c>
      <c r="Q4301" t="s">
        <v>51</v>
      </c>
      <c r="V4301">
        <v>100829136</v>
      </c>
      <c r="W4301">
        <v>95374088</v>
      </c>
      <c r="Y4301">
        <v>3905622</v>
      </c>
      <c r="Z4301">
        <v>15821067</v>
      </c>
      <c r="AA4301">
        <v>82718432</v>
      </c>
      <c r="AB4301">
        <v>670385</v>
      </c>
      <c r="AC4301">
        <v>871228</v>
      </c>
      <c r="AD4301">
        <v>222850064</v>
      </c>
      <c r="AE4301">
        <v>76101504</v>
      </c>
      <c r="AF4301">
        <v>310659872</v>
      </c>
      <c r="AG4301">
        <v>106939784</v>
      </c>
      <c r="AH4301">
        <v>5683751</v>
      </c>
      <c r="AI4301">
        <v>11694314</v>
      </c>
      <c r="AJ4301">
        <v>17378064</v>
      </c>
      <c r="AK4301">
        <v>28149320</v>
      </c>
      <c r="AL4301">
        <v>10415218</v>
      </c>
      <c r="AM4301">
        <v>283317024</v>
      </c>
      <c r="AN4301">
        <v>112433560</v>
      </c>
      <c r="AO4301">
        <v>35303708</v>
      </c>
      <c r="AP4301">
        <v>23729708</v>
      </c>
      <c r="AQ4301">
        <v>28777716</v>
      </c>
      <c r="AR4301">
        <v>310659872</v>
      </c>
      <c r="AS4301">
        <v>283317024</v>
      </c>
      <c r="AT4301">
        <v>2572</v>
      </c>
      <c r="AU4301">
        <v>0.79800000000000004</v>
      </c>
      <c r="AW4301">
        <v>5.1152599999999999E-2</v>
      </c>
      <c r="AX4301">
        <v>0.630077</v>
      </c>
      <c r="AY4301">
        <v>1.3611399999999999E-2</v>
      </c>
      <c r="AZ4301">
        <v>79684</v>
      </c>
    </row>
    <row r="4302" spans="1:52">
      <c r="A4302">
        <v>2006</v>
      </c>
      <c r="B4302">
        <v>232423</v>
      </c>
      <c r="C4302" t="s">
        <v>484</v>
      </c>
      <c r="D4302" t="s">
        <v>475</v>
      </c>
      <c r="E4302">
        <f t="shared" si="67"/>
        <v>1</v>
      </c>
      <c r="F4302">
        <f>IF(ISNA(VLOOKUP(B4302,criteria!$U$2:$U$174,1,0)),0,1)</f>
        <v>1</v>
      </c>
      <c r="G4302">
        <v>0.67695875030510133</v>
      </c>
      <c r="H4302">
        <v>0.34234721471065443</v>
      </c>
      <c r="I4302">
        <v>16388</v>
      </c>
      <c r="J4302">
        <v>11094</v>
      </c>
      <c r="K4302">
        <v>3796</v>
      </c>
      <c r="L4302">
        <v>2</v>
      </c>
      <c r="M4302">
        <v>3798</v>
      </c>
      <c r="V4302">
        <v>110909600</v>
      </c>
      <c r="W4302">
        <v>104849672</v>
      </c>
      <c r="Y4302">
        <v>4940994</v>
      </c>
      <c r="Z4302">
        <v>16749065</v>
      </c>
      <c r="AA4302">
        <v>87619432</v>
      </c>
      <c r="AB4302">
        <v>1138200</v>
      </c>
      <c r="AC4302">
        <v>1007192</v>
      </c>
      <c r="AD4302">
        <v>243526208</v>
      </c>
      <c r="AE4302">
        <v>81427392</v>
      </c>
      <c r="AF4302">
        <v>375222432</v>
      </c>
      <c r="AG4302">
        <v>118883616</v>
      </c>
      <c r="AH4302">
        <v>6845376</v>
      </c>
      <c r="AI4302">
        <v>12332754</v>
      </c>
      <c r="AJ4302">
        <v>19178130</v>
      </c>
      <c r="AK4302">
        <v>31091736</v>
      </c>
      <c r="AL4302">
        <v>12826585</v>
      </c>
      <c r="AM4302">
        <v>311321504</v>
      </c>
      <c r="AN4302">
        <v>124236328</v>
      </c>
      <c r="AO4302">
        <v>38068276</v>
      </c>
      <c r="AP4302">
        <v>28777716</v>
      </c>
      <c r="AQ4302">
        <v>35855864</v>
      </c>
      <c r="AR4302">
        <v>375222432</v>
      </c>
      <c r="AS4302">
        <v>311321504</v>
      </c>
      <c r="AT4302">
        <v>2635</v>
      </c>
      <c r="AU4302">
        <v>0.81200000000000006</v>
      </c>
      <c r="AW4302">
        <v>5.4441900000000001E-2</v>
      </c>
      <c r="AX4302">
        <v>0.62312699999999999</v>
      </c>
      <c r="AY4302">
        <v>1.49821E-2</v>
      </c>
      <c r="AZ4302">
        <v>79201</v>
      </c>
    </row>
    <row r="4303" spans="1:52">
      <c r="A4303">
        <v>2007</v>
      </c>
      <c r="B4303">
        <v>232423</v>
      </c>
      <c r="C4303" t="s">
        <v>484</v>
      </c>
      <c r="D4303" t="s">
        <v>475</v>
      </c>
      <c r="E4303">
        <f t="shared" si="67"/>
        <v>1</v>
      </c>
      <c r="F4303">
        <f>IF(ISNA(VLOOKUP(B4303,criteria!$U$2:$U$174,1,0)),0,1)</f>
        <v>1</v>
      </c>
      <c r="G4303">
        <v>0.6269068392907402</v>
      </c>
      <c r="H4303">
        <v>0.33653587141959235</v>
      </c>
      <c r="I4303">
        <v>17765</v>
      </c>
      <c r="J4303">
        <v>11137</v>
      </c>
      <c r="K4303">
        <v>3745</v>
      </c>
      <c r="L4303">
        <v>3</v>
      </c>
      <c r="M4303">
        <v>3748</v>
      </c>
      <c r="N4303">
        <v>22807</v>
      </c>
      <c r="O4303" t="s">
        <v>132</v>
      </c>
      <c r="P4303" t="s">
        <v>50</v>
      </c>
      <c r="Q4303" t="s">
        <v>51</v>
      </c>
      <c r="V4303">
        <v>123601688</v>
      </c>
      <c r="W4303">
        <v>116453200</v>
      </c>
      <c r="Y4303">
        <v>4618784</v>
      </c>
      <c r="Z4303">
        <v>16951300</v>
      </c>
      <c r="AA4303">
        <v>94277376</v>
      </c>
      <c r="AB4303">
        <v>1524711</v>
      </c>
      <c r="AC4303">
        <v>1472934</v>
      </c>
      <c r="AD4303">
        <v>257316048</v>
      </c>
      <c r="AE4303">
        <v>95325232</v>
      </c>
      <c r="AF4303">
        <v>405677888</v>
      </c>
      <c r="AG4303">
        <v>131614888</v>
      </c>
      <c r="AH4303">
        <v>7007637</v>
      </c>
      <c r="AI4303">
        <v>13633027</v>
      </c>
      <c r="AJ4303">
        <v>20640664</v>
      </c>
      <c r="AK4303">
        <v>32665146</v>
      </c>
      <c r="AL4303">
        <v>14821918</v>
      </c>
      <c r="AM4303">
        <v>339705600</v>
      </c>
      <c r="AN4303">
        <v>134229920</v>
      </c>
      <c r="AO4303">
        <v>43137508</v>
      </c>
      <c r="AP4303">
        <v>35855864</v>
      </c>
      <c r="AQ4303">
        <v>39218368</v>
      </c>
      <c r="AR4303">
        <v>405677888</v>
      </c>
      <c r="AS4303">
        <v>339705600</v>
      </c>
      <c r="AT4303">
        <v>2704</v>
      </c>
      <c r="AU4303">
        <v>0.82399999999999995</v>
      </c>
      <c r="AW4303">
        <v>5.8061799999999997E-2</v>
      </c>
      <c r="AX4303">
        <v>0.61131999999999997</v>
      </c>
      <c r="AY4303">
        <v>1.9632400000000001E-2</v>
      </c>
      <c r="AZ4303">
        <v>82367</v>
      </c>
    </row>
    <row r="4304" spans="1:52">
      <c r="A4304">
        <v>2008</v>
      </c>
      <c r="B4304">
        <v>232423</v>
      </c>
      <c r="C4304" t="s">
        <v>484</v>
      </c>
      <c r="D4304" t="s">
        <v>475</v>
      </c>
      <c r="E4304">
        <f t="shared" si="67"/>
        <v>1</v>
      </c>
      <c r="F4304">
        <f>IF(ISNA(VLOOKUP(B4304,criteria!$U$2:$U$174,1,0)),0,1)</f>
        <v>1</v>
      </c>
      <c r="G4304">
        <v>0.6353530950305144</v>
      </c>
      <c r="H4304">
        <v>0.33164665523156089</v>
      </c>
      <c r="I4304">
        <v>18352</v>
      </c>
      <c r="J4304">
        <v>11660</v>
      </c>
      <c r="K4304">
        <v>3864</v>
      </c>
      <c r="L4304">
        <v>3</v>
      </c>
      <c r="M4304">
        <v>3867</v>
      </c>
      <c r="N4304">
        <v>22807</v>
      </c>
      <c r="O4304" t="s">
        <v>132</v>
      </c>
      <c r="P4304" t="s">
        <v>50</v>
      </c>
      <c r="Q4304" t="s">
        <v>51</v>
      </c>
      <c r="V4304">
        <v>133370368</v>
      </c>
      <c r="W4304">
        <v>125405040</v>
      </c>
      <c r="Y4304">
        <v>4092994</v>
      </c>
      <c r="Z4304">
        <v>18772012</v>
      </c>
      <c r="AA4304">
        <v>92731920</v>
      </c>
      <c r="AB4304">
        <v>2268490</v>
      </c>
      <c r="AC4304">
        <v>1857258</v>
      </c>
      <c r="AD4304">
        <v>278879584</v>
      </c>
      <c r="AE4304">
        <v>90649264</v>
      </c>
      <c r="AF4304">
        <v>416915456</v>
      </c>
      <c r="AG4304">
        <v>137957904</v>
      </c>
      <c r="AH4304">
        <v>7094672.5</v>
      </c>
      <c r="AI4304">
        <v>14756912</v>
      </c>
      <c r="AJ4304">
        <v>21851584</v>
      </c>
      <c r="AK4304">
        <v>34228956</v>
      </c>
      <c r="AL4304">
        <v>15215966</v>
      </c>
      <c r="AM4304">
        <v>357014944</v>
      </c>
      <c r="AN4304">
        <v>142190480</v>
      </c>
      <c r="AO4304">
        <v>45750432</v>
      </c>
      <c r="AP4304">
        <v>39218368</v>
      </c>
      <c r="AQ4304">
        <v>40594808</v>
      </c>
      <c r="AR4304">
        <v>416915456</v>
      </c>
      <c r="AS4304">
        <v>357014944</v>
      </c>
      <c r="AT4304">
        <v>2753</v>
      </c>
      <c r="AU4304">
        <v>0.81299999999999994</v>
      </c>
      <c r="AW4304">
        <v>5.2311900000000001E-2</v>
      </c>
      <c r="AX4304">
        <v>0.60893399999999998</v>
      </c>
      <c r="AY4304">
        <v>1.7437299999999999E-2</v>
      </c>
      <c r="AZ4304">
        <v>89445.5</v>
      </c>
    </row>
    <row r="4305" spans="1:52">
      <c r="A4305">
        <v>2009</v>
      </c>
      <c r="B4305">
        <v>232423</v>
      </c>
      <c r="C4305" t="s">
        <v>484</v>
      </c>
      <c r="D4305" t="s">
        <v>475</v>
      </c>
      <c r="E4305">
        <f t="shared" si="67"/>
        <v>1</v>
      </c>
      <c r="F4305">
        <f>IF(ISNA(VLOOKUP(B4305,criteria!$U$2:$U$174,1,0)),0,1)</f>
        <v>1</v>
      </c>
      <c r="G4305">
        <v>0.65066250974279038</v>
      </c>
      <c r="H4305">
        <v>0.63192780705957519</v>
      </c>
      <c r="I4305">
        <v>19245</v>
      </c>
      <c r="J4305">
        <v>12522</v>
      </c>
      <c r="K4305">
        <v>3956</v>
      </c>
      <c r="L4305">
        <v>3957</v>
      </c>
      <c r="M4305">
        <v>7913</v>
      </c>
      <c r="N4305">
        <v>22807</v>
      </c>
      <c r="O4305" t="s">
        <v>132</v>
      </c>
      <c r="P4305" t="s">
        <v>50</v>
      </c>
      <c r="Q4305" t="s">
        <v>51</v>
      </c>
      <c r="R4305">
        <v>-78.874099999999999</v>
      </c>
      <c r="S4305">
        <v>38.441400000000002</v>
      </c>
      <c r="V4305">
        <v>144017728</v>
      </c>
      <c r="W4305">
        <v>134362800</v>
      </c>
      <c r="Y4305">
        <v>5203758</v>
      </c>
      <c r="Z4305">
        <v>27998436</v>
      </c>
      <c r="AA4305">
        <v>81966088</v>
      </c>
      <c r="AB4305">
        <v>1025172</v>
      </c>
      <c r="AC4305">
        <v>1145673</v>
      </c>
      <c r="AD4305">
        <v>296677792</v>
      </c>
      <c r="AE4305">
        <v>84377768</v>
      </c>
      <c r="AF4305">
        <v>410113856</v>
      </c>
      <c r="AG4305">
        <v>139967392</v>
      </c>
      <c r="AH4305">
        <v>9206651</v>
      </c>
      <c r="AI4305">
        <v>12559669</v>
      </c>
      <c r="AJ4305">
        <v>21766320</v>
      </c>
      <c r="AK4305">
        <v>35270696</v>
      </c>
      <c r="AL4305">
        <v>15583746</v>
      </c>
      <c r="AM4305">
        <v>370856512</v>
      </c>
      <c r="AN4305">
        <v>145214064</v>
      </c>
      <c r="AO4305">
        <v>43938900</v>
      </c>
      <c r="AP4305">
        <v>40594808</v>
      </c>
      <c r="AQ4305">
        <v>48799984</v>
      </c>
      <c r="AR4305">
        <v>410113856</v>
      </c>
      <c r="AS4305">
        <v>370856512</v>
      </c>
      <c r="AT4305">
        <v>2706</v>
      </c>
      <c r="AU4305">
        <v>0.82499999999999996</v>
      </c>
      <c r="AW4305">
        <v>4.6367899999999997E-2</v>
      </c>
      <c r="AX4305">
        <v>0.61727200000000004</v>
      </c>
      <c r="AY4305">
        <v>1.39104E-2</v>
      </c>
      <c r="AZ4305">
        <v>94640</v>
      </c>
    </row>
    <row r="4306" spans="1:52">
      <c r="A4306">
        <v>2010</v>
      </c>
      <c r="B4306">
        <v>232423</v>
      </c>
      <c r="C4306" t="s">
        <v>484</v>
      </c>
      <c r="D4306" t="s">
        <v>475</v>
      </c>
      <c r="E4306">
        <f t="shared" si="67"/>
        <v>1</v>
      </c>
      <c r="F4306">
        <f>IF(ISNA(VLOOKUP(B4306,criteria!$U$2:$U$174,1,0)),0,1)</f>
        <v>1</v>
      </c>
      <c r="G4306">
        <v>0.61403425082287844</v>
      </c>
      <c r="H4306">
        <v>0.30702299564947172</v>
      </c>
      <c r="I4306">
        <v>20963</v>
      </c>
      <c r="J4306">
        <v>12872</v>
      </c>
      <c r="K4306">
        <v>3950</v>
      </c>
      <c r="L4306">
        <v>2</v>
      </c>
      <c r="M4306">
        <v>3952</v>
      </c>
      <c r="N4306">
        <v>22807</v>
      </c>
      <c r="O4306" t="s">
        <v>132</v>
      </c>
      <c r="P4306" t="s">
        <v>50</v>
      </c>
      <c r="Q4306" t="s">
        <v>51</v>
      </c>
      <c r="R4306">
        <v>-78.874099999999999</v>
      </c>
      <c r="S4306">
        <v>38.441400000000002</v>
      </c>
      <c r="V4306">
        <v>156670784</v>
      </c>
      <c r="W4306">
        <v>145560256</v>
      </c>
      <c r="Y4306">
        <v>3996861</v>
      </c>
      <c r="Z4306">
        <v>39104740</v>
      </c>
      <c r="AA4306">
        <v>82548184</v>
      </c>
      <c r="AB4306">
        <v>806014</v>
      </c>
      <c r="AC4306">
        <v>939760</v>
      </c>
      <c r="AD4306">
        <v>315811392</v>
      </c>
      <c r="AE4306">
        <v>95051088</v>
      </c>
      <c r="AF4306">
        <v>445959200</v>
      </c>
      <c r="AG4306">
        <v>144389024</v>
      </c>
      <c r="AH4306">
        <v>9609293</v>
      </c>
      <c r="AI4306">
        <v>13062729</v>
      </c>
      <c r="AJ4306">
        <v>22672022</v>
      </c>
      <c r="AK4306">
        <v>41467200</v>
      </c>
      <c r="AL4306">
        <v>16022038</v>
      </c>
      <c r="AM4306">
        <v>395884224</v>
      </c>
      <c r="AN4306">
        <v>151522464</v>
      </c>
      <c r="AO4306">
        <v>44752768</v>
      </c>
      <c r="AP4306">
        <v>48799984</v>
      </c>
      <c r="AQ4306">
        <v>58058540</v>
      </c>
      <c r="AR4306">
        <v>445959200</v>
      </c>
      <c r="AS4306">
        <v>395884224</v>
      </c>
      <c r="AT4306">
        <v>3090</v>
      </c>
      <c r="AU4306">
        <v>0.81399999999999995</v>
      </c>
      <c r="AW4306">
        <v>4.7266500000000003E-2</v>
      </c>
      <c r="AX4306">
        <v>0.61731199999999997</v>
      </c>
      <c r="AY4306">
        <v>1.4806400000000001E-2</v>
      </c>
      <c r="AZ4306">
        <v>93709.5</v>
      </c>
    </row>
    <row r="4307" spans="1:52">
      <c r="A4307">
        <v>2011</v>
      </c>
      <c r="B4307">
        <v>232423</v>
      </c>
      <c r="C4307" t="s">
        <v>484</v>
      </c>
      <c r="D4307" t="s">
        <v>475</v>
      </c>
      <c r="E4307">
        <f t="shared" si="67"/>
        <v>1</v>
      </c>
      <c r="F4307">
        <f>IF(ISNA(VLOOKUP(B4307,criteria!$U$2:$U$174,1,0)),0,1)</f>
        <v>1</v>
      </c>
      <c r="G4307">
        <v>0.59884793663651503</v>
      </c>
      <c r="H4307">
        <v>0.30066882092131958</v>
      </c>
      <c r="I4307">
        <v>22221</v>
      </c>
      <c r="J4307">
        <v>13307</v>
      </c>
      <c r="K4307">
        <v>4000</v>
      </c>
      <c r="L4307">
        <v>1</v>
      </c>
      <c r="M4307">
        <v>4001</v>
      </c>
      <c r="N4307">
        <v>22807</v>
      </c>
      <c r="O4307" t="s">
        <v>132</v>
      </c>
      <c r="P4307" t="s">
        <v>50</v>
      </c>
      <c r="Q4307" t="s">
        <v>51</v>
      </c>
      <c r="R4307">
        <v>-78.871700000000004</v>
      </c>
      <c r="S4307">
        <v>38.435299999999998</v>
      </c>
      <c r="T4307">
        <v>2.5999999999999999E-2</v>
      </c>
      <c r="U4307">
        <v>2425</v>
      </c>
      <c r="V4307">
        <v>169872544</v>
      </c>
      <c r="W4307">
        <v>158308768</v>
      </c>
      <c r="Y4307">
        <v>4492879</v>
      </c>
      <c r="Z4307">
        <v>28144240</v>
      </c>
      <c r="AA4307">
        <v>80041856</v>
      </c>
      <c r="AB4307">
        <v>1051653</v>
      </c>
      <c r="AC4307">
        <v>1355110</v>
      </c>
      <c r="AD4307">
        <v>339915968</v>
      </c>
      <c r="AE4307">
        <v>80534128</v>
      </c>
      <c r="AF4307">
        <v>459632416</v>
      </c>
      <c r="AG4307">
        <v>154577744</v>
      </c>
      <c r="AH4307">
        <v>11774655</v>
      </c>
      <c r="AI4307">
        <v>14600168</v>
      </c>
      <c r="AJ4307">
        <v>26374824</v>
      </c>
      <c r="AK4307">
        <v>41937108</v>
      </c>
      <c r="AL4307">
        <v>17276900</v>
      </c>
      <c r="AM4307">
        <v>418153824</v>
      </c>
      <c r="AN4307">
        <v>148199072</v>
      </c>
      <c r="AO4307">
        <v>56768596</v>
      </c>
      <c r="AP4307">
        <v>58058540</v>
      </c>
      <c r="AQ4307">
        <v>59577996</v>
      </c>
      <c r="AR4307">
        <v>459632416</v>
      </c>
      <c r="AS4307">
        <v>418153824</v>
      </c>
      <c r="AT4307">
        <v>2999</v>
      </c>
      <c r="AU4307">
        <v>0.80100000000000005</v>
      </c>
      <c r="AW4307">
        <v>5.1733700000000001E-2</v>
      </c>
      <c r="AX4307">
        <v>0.60597100000000004</v>
      </c>
      <c r="AY4307">
        <v>1.6132000000000001E-2</v>
      </c>
      <c r="AZ4307">
        <v>89227</v>
      </c>
    </row>
    <row r="4308" spans="1:52">
      <c r="A4308">
        <v>2012</v>
      </c>
      <c r="B4308">
        <v>232423</v>
      </c>
      <c r="C4308" t="s">
        <v>484</v>
      </c>
      <c r="D4308" t="s">
        <v>475</v>
      </c>
      <c r="E4308">
        <f t="shared" si="67"/>
        <v>1</v>
      </c>
      <c r="F4308">
        <f>IF(ISNA(VLOOKUP(B4308,criteria!$U$2:$U$174,1,0)),0,1)</f>
        <v>1</v>
      </c>
      <c r="G4308">
        <v>0.61327128730591973</v>
      </c>
      <c r="H4308">
        <v>0.29395885013862544</v>
      </c>
      <c r="I4308">
        <v>22349</v>
      </c>
      <c r="J4308">
        <v>13706</v>
      </c>
      <c r="K4308">
        <v>4026</v>
      </c>
      <c r="L4308">
        <v>3</v>
      </c>
      <c r="M4308">
        <v>4029</v>
      </c>
      <c r="N4308">
        <v>22807</v>
      </c>
      <c r="O4308" t="s">
        <v>132</v>
      </c>
      <c r="P4308" t="s">
        <v>50</v>
      </c>
      <c r="Q4308" t="s">
        <v>51</v>
      </c>
      <c r="R4308">
        <v>-78.871700000000004</v>
      </c>
      <c r="S4308">
        <v>38.435299999999998</v>
      </c>
      <c r="T4308">
        <v>2.8000000000000001E-2</v>
      </c>
      <c r="U4308">
        <v>2459</v>
      </c>
      <c r="V4308">
        <v>181945840</v>
      </c>
      <c r="W4308">
        <v>169763872</v>
      </c>
      <c r="Y4308">
        <v>4276281</v>
      </c>
      <c r="Z4308">
        <v>24574458</v>
      </c>
      <c r="AA4308">
        <v>91979328</v>
      </c>
      <c r="AB4308">
        <v>1120688</v>
      </c>
      <c r="AC4308">
        <v>1722679</v>
      </c>
      <c r="AD4308">
        <v>358782816</v>
      </c>
      <c r="AE4308">
        <v>91918544</v>
      </c>
      <c r="AF4308">
        <v>512543552</v>
      </c>
      <c r="AG4308">
        <v>159956000</v>
      </c>
      <c r="AH4308">
        <v>7724762</v>
      </c>
      <c r="AI4308">
        <v>15201184</v>
      </c>
      <c r="AJ4308">
        <v>22925946</v>
      </c>
      <c r="AK4308">
        <v>44387052</v>
      </c>
      <c r="AL4308">
        <v>18947496</v>
      </c>
      <c r="AM4308">
        <v>436326496</v>
      </c>
      <c r="AN4308">
        <v>162839488</v>
      </c>
      <c r="AO4308">
        <v>50228188</v>
      </c>
      <c r="AP4308">
        <v>59577996</v>
      </c>
      <c r="AQ4308">
        <v>66977944</v>
      </c>
      <c r="AR4308">
        <v>512543552</v>
      </c>
      <c r="AS4308">
        <v>436326496</v>
      </c>
      <c r="AT4308">
        <v>3149</v>
      </c>
      <c r="AU4308">
        <v>0.81499999999999995</v>
      </c>
      <c r="AW4308">
        <v>5.3229199999999997E-2</v>
      </c>
      <c r="AX4308">
        <v>0.60237799999999997</v>
      </c>
      <c r="AY4308">
        <v>1.5259E-2</v>
      </c>
      <c r="AZ4308">
        <v>91382</v>
      </c>
    </row>
    <row r="4309" spans="1:52">
      <c r="A4309">
        <v>2013</v>
      </c>
      <c r="B4309">
        <v>232423</v>
      </c>
      <c r="C4309" t="s">
        <v>484</v>
      </c>
      <c r="D4309" t="s">
        <v>475</v>
      </c>
      <c r="E4309">
        <f t="shared" si="67"/>
        <v>1</v>
      </c>
      <c r="F4309">
        <f>IF(ISNA(VLOOKUP(B4309,criteria!$U$2:$U$174,1,0)),0,1)</f>
        <v>1</v>
      </c>
      <c r="G4309">
        <v>0.63555280819498405</v>
      </c>
      <c r="H4309">
        <v>0.3004724190634987</v>
      </c>
      <c r="I4309">
        <v>22648</v>
      </c>
      <c r="J4309">
        <v>14394</v>
      </c>
      <c r="K4309">
        <v>4323</v>
      </c>
      <c r="L4309">
        <v>2</v>
      </c>
      <c r="M4309">
        <v>4325</v>
      </c>
      <c r="N4309">
        <v>22807</v>
      </c>
      <c r="O4309" t="s">
        <v>132</v>
      </c>
      <c r="P4309" t="s">
        <v>50</v>
      </c>
      <c r="Q4309" t="s">
        <v>54</v>
      </c>
      <c r="R4309">
        <v>-78.871700000000004</v>
      </c>
      <c r="S4309">
        <v>38.435299999999998</v>
      </c>
      <c r="T4309">
        <v>2.5000000000000001E-2</v>
      </c>
      <c r="U4309">
        <v>2514</v>
      </c>
      <c r="V4309">
        <v>191089104</v>
      </c>
      <c r="W4309">
        <v>177989680</v>
      </c>
      <c r="Y4309">
        <v>6026609</v>
      </c>
      <c r="Z4309">
        <v>24384080</v>
      </c>
      <c r="AA4309">
        <v>96111232</v>
      </c>
      <c r="AB4309">
        <v>847606</v>
      </c>
      <c r="AC4309">
        <v>1453033</v>
      </c>
      <c r="AD4309">
        <v>370631328</v>
      </c>
      <c r="AE4309">
        <v>94940208</v>
      </c>
      <c r="AF4309">
        <v>508087296</v>
      </c>
      <c r="AG4309">
        <v>170775392</v>
      </c>
      <c r="AH4309">
        <v>5846697</v>
      </c>
      <c r="AI4309">
        <v>15854100</v>
      </c>
      <c r="AJ4309">
        <v>21700796</v>
      </c>
      <c r="AK4309">
        <v>48076436</v>
      </c>
      <c r="AL4309">
        <v>19539100</v>
      </c>
      <c r="AM4309">
        <v>458815840</v>
      </c>
      <c r="AN4309">
        <v>168062656</v>
      </c>
      <c r="AO4309">
        <v>54087376</v>
      </c>
      <c r="AP4309">
        <v>66977944</v>
      </c>
      <c r="AQ4309">
        <v>78385616</v>
      </c>
      <c r="AR4309">
        <v>508087296</v>
      </c>
      <c r="AS4309">
        <v>458815840</v>
      </c>
      <c r="AT4309">
        <v>3261</v>
      </c>
      <c r="AU4309">
        <v>0.82399999999999995</v>
      </c>
      <c r="AW4309">
        <v>5.2631600000000001E-2</v>
      </c>
      <c r="AX4309">
        <v>0.60935300000000003</v>
      </c>
      <c r="AY4309">
        <v>1.2802300000000001E-2</v>
      </c>
      <c r="AZ4309">
        <v>94483</v>
      </c>
    </row>
    <row r="4310" spans="1:52">
      <c r="A4310">
        <v>2014</v>
      </c>
      <c r="B4310">
        <v>232423</v>
      </c>
      <c r="C4310" t="s">
        <v>484</v>
      </c>
      <c r="D4310" t="s">
        <v>475</v>
      </c>
      <c r="E4310">
        <f t="shared" si="67"/>
        <v>1</v>
      </c>
      <c r="F4310">
        <f>IF(ISNA(VLOOKUP(B4310,criteria!$U$2:$U$174,1,0)),0,1)</f>
        <v>1</v>
      </c>
      <c r="G4310">
        <v>0.65733924611973393</v>
      </c>
      <c r="H4310">
        <v>0.29440733994468055</v>
      </c>
      <c r="I4310">
        <v>22550</v>
      </c>
      <c r="J4310">
        <v>14823</v>
      </c>
      <c r="K4310">
        <v>4358</v>
      </c>
      <c r="L4310">
        <v>6</v>
      </c>
      <c r="M4310">
        <v>4364</v>
      </c>
      <c r="N4310">
        <v>22807</v>
      </c>
      <c r="O4310" t="s">
        <v>132</v>
      </c>
      <c r="P4310" t="s">
        <v>50</v>
      </c>
      <c r="Q4310" t="s">
        <v>54</v>
      </c>
      <c r="R4310">
        <v>-78.871700000000004</v>
      </c>
      <c r="S4310">
        <v>38.435299999999998</v>
      </c>
      <c r="T4310">
        <v>2.3E-2</v>
      </c>
      <c r="U4310">
        <v>2695</v>
      </c>
      <c r="V4310">
        <v>204551440</v>
      </c>
      <c r="W4310">
        <v>190672528</v>
      </c>
      <c r="Y4310">
        <v>5193318</v>
      </c>
      <c r="Z4310">
        <v>23845082</v>
      </c>
      <c r="AA4310">
        <v>95113560</v>
      </c>
      <c r="AB4310">
        <v>7226</v>
      </c>
      <c r="AC4310">
        <v>2201181</v>
      </c>
      <c r="AD4310">
        <v>391549920</v>
      </c>
      <c r="AE4310">
        <v>95213528</v>
      </c>
      <c r="AF4310">
        <v>531069536</v>
      </c>
      <c r="AG4310">
        <v>180346512</v>
      </c>
      <c r="AH4310">
        <v>4720486</v>
      </c>
      <c r="AI4310">
        <v>16044436</v>
      </c>
      <c r="AJ4310">
        <v>20764922</v>
      </c>
      <c r="AK4310">
        <v>49817704</v>
      </c>
      <c r="AL4310">
        <v>21142920</v>
      </c>
      <c r="AM4310">
        <v>476421920</v>
      </c>
      <c r="AN4310">
        <v>178533200</v>
      </c>
      <c r="AO4310">
        <v>59377344</v>
      </c>
      <c r="AP4310">
        <v>78385616</v>
      </c>
      <c r="AQ4310">
        <v>81948280</v>
      </c>
      <c r="AR4310">
        <v>531069536</v>
      </c>
      <c r="AS4310">
        <v>476421920</v>
      </c>
      <c r="AT4310">
        <v>3264</v>
      </c>
      <c r="AU4310">
        <v>0.82699999999999996</v>
      </c>
      <c r="AW4310">
        <v>5.4077699999999999E-2</v>
      </c>
      <c r="AX4310">
        <v>0.61480599999999996</v>
      </c>
      <c r="AY4310">
        <v>1.33007E-2</v>
      </c>
      <c r="AZ4310">
        <v>94292.5</v>
      </c>
    </row>
    <row r="4311" spans="1:52">
      <c r="A4311">
        <v>2015</v>
      </c>
      <c r="B4311">
        <v>232423</v>
      </c>
      <c r="C4311" t="s">
        <v>484</v>
      </c>
      <c r="D4311" t="s">
        <v>475</v>
      </c>
      <c r="E4311">
        <f t="shared" si="67"/>
        <v>1</v>
      </c>
      <c r="F4311">
        <f>IF(ISNA(VLOOKUP(B4311,criteria!$U$2:$U$174,1,0)),0,1)</f>
        <v>1</v>
      </c>
      <c r="G4311">
        <v>0.72573347637483088</v>
      </c>
      <c r="H4311">
        <v>0.28330869593161512</v>
      </c>
      <c r="I4311">
        <v>21439</v>
      </c>
      <c r="J4311">
        <v>15559</v>
      </c>
      <c r="K4311">
        <v>4405</v>
      </c>
      <c r="L4311">
        <v>3</v>
      </c>
      <c r="M4311">
        <v>4408</v>
      </c>
      <c r="N4311">
        <v>22807</v>
      </c>
      <c r="O4311" t="s">
        <v>132</v>
      </c>
      <c r="P4311" t="s">
        <v>50</v>
      </c>
      <c r="Q4311" t="s">
        <v>54</v>
      </c>
      <c r="R4311">
        <v>-78.871700000000004</v>
      </c>
      <c r="S4311">
        <v>38.435299999999998</v>
      </c>
      <c r="T4311">
        <v>2.1000000000000001E-2</v>
      </c>
      <c r="U4311">
        <v>2847</v>
      </c>
      <c r="V4311">
        <v>220029488</v>
      </c>
      <c r="W4311">
        <v>202136784</v>
      </c>
      <c r="Y4311">
        <v>4673174</v>
      </c>
      <c r="Z4311">
        <v>24179460</v>
      </c>
      <c r="AA4311">
        <v>98986080</v>
      </c>
      <c r="AB4311">
        <v>47939</v>
      </c>
      <c r="AC4311">
        <v>2101057</v>
      </c>
      <c r="AD4311">
        <v>408978976</v>
      </c>
      <c r="AE4311">
        <v>99466528</v>
      </c>
      <c r="AF4311">
        <v>577690688</v>
      </c>
      <c r="AG4311">
        <v>186230016</v>
      </c>
      <c r="AH4311">
        <v>4161519</v>
      </c>
      <c r="AI4311">
        <v>16155634</v>
      </c>
      <c r="AJ4311">
        <v>20317152</v>
      </c>
      <c r="AK4311">
        <v>51688152</v>
      </c>
      <c r="AL4311">
        <v>20989364</v>
      </c>
      <c r="AM4311">
        <v>495486784</v>
      </c>
      <c r="AN4311">
        <v>188754656</v>
      </c>
      <c r="AO4311">
        <v>65958496</v>
      </c>
      <c r="AP4311">
        <v>81948280</v>
      </c>
      <c r="AQ4311">
        <v>79977144</v>
      </c>
      <c r="AR4311">
        <v>577690688</v>
      </c>
      <c r="AS4311">
        <v>495486784</v>
      </c>
      <c r="AT4311">
        <v>3273</v>
      </c>
      <c r="AU4311">
        <v>0.81899999999999995</v>
      </c>
      <c r="AW4311">
        <v>5.5614400000000001E-2</v>
      </c>
      <c r="AX4311">
        <v>0.61317100000000002</v>
      </c>
      <c r="AY4311">
        <v>1.4654E-2</v>
      </c>
      <c r="AZ4311">
        <v>93403.5</v>
      </c>
    </row>
    <row r="4312" spans="1:52">
      <c r="A4312">
        <v>2016</v>
      </c>
      <c r="B4312">
        <v>232423</v>
      </c>
      <c r="C4312" t="s">
        <v>484</v>
      </c>
      <c r="D4312" t="s">
        <v>475</v>
      </c>
      <c r="E4312">
        <f t="shared" si="67"/>
        <v>1</v>
      </c>
      <c r="F4312">
        <f>IF(ISNA(VLOOKUP(B4312,criteria!$U$2:$U$174,1,0)),0,1)</f>
        <v>1</v>
      </c>
      <c r="G4312">
        <v>0.72127300037551634</v>
      </c>
      <c r="H4312">
        <v>0.29317974749446829</v>
      </c>
      <c r="I4312">
        <v>21304</v>
      </c>
      <c r="J4312">
        <v>15366</v>
      </c>
      <c r="K4312">
        <v>4501</v>
      </c>
      <c r="L4312">
        <v>4</v>
      </c>
      <c r="M4312">
        <v>4505</v>
      </c>
      <c r="N4312">
        <v>22807</v>
      </c>
      <c r="O4312" t="s">
        <v>132</v>
      </c>
      <c r="P4312" t="s">
        <v>50</v>
      </c>
      <c r="Q4312" t="s">
        <v>54</v>
      </c>
      <c r="R4312">
        <v>-78.870500000000007</v>
      </c>
      <c r="S4312">
        <v>38.436300000000003</v>
      </c>
      <c r="T4312">
        <v>0.02</v>
      </c>
      <c r="U4312">
        <v>2819</v>
      </c>
      <c r="V4312">
        <v>226051904</v>
      </c>
      <c r="W4312">
        <v>207013760</v>
      </c>
      <c r="Y4312">
        <v>4909152</v>
      </c>
      <c r="Z4312">
        <v>25308338</v>
      </c>
      <c r="AA4312">
        <v>105104304</v>
      </c>
      <c r="AB4312">
        <v>7006</v>
      </c>
      <c r="AC4312">
        <v>4400495</v>
      </c>
      <c r="AD4312">
        <v>419667648</v>
      </c>
      <c r="AE4312">
        <v>108323952</v>
      </c>
      <c r="AF4312">
        <v>546641856</v>
      </c>
      <c r="AG4312">
        <v>197103696</v>
      </c>
      <c r="AH4312">
        <v>4515938</v>
      </c>
      <c r="AI4312">
        <v>18932850</v>
      </c>
      <c r="AJ4312">
        <v>23448788</v>
      </c>
      <c r="AK4312">
        <v>57024080</v>
      </c>
      <c r="AL4312">
        <v>22717948</v>
      </c>
      <c r="AM4312">
        <v>523580160</v>
      </c>
      <c r="AN4312">
        <v>198190976</v>
      </c>
      <c r="AO4312">
        <v>77498296</v>
      </c>
      <c r="AP4312">
        <v>79977144</v>
      </c>
      <c r="AQ4312">
        <v>93160368</v>
      </c>
      <c r="AR4312">
        <v>546641856</v>
      </c>
      <c r="AS4312">
        <v>523580160</v>
      </c>
      <c r="AT4312">
        <v>3324</v>
      </c>
      <c r="AU4312">
        <v>0.82599999999999996</v>
      </c>
      <c r="AW4312">
        <v>5.8214000000000002E-2</v>
      </c>
      <c r="AX4312">
        <v>0.61322500000000002</v>
      </c>
      <c r="AY4312">
        <v>1.5448399999999999E-2</v>
      </c>
      <c r="AZ4312">
        <v>92165</v>
      </c>
    </row>
    <row r="4313" spans="1:52">
      <c r="A4313">
        <v>2017</v>
      </c>
      <c r="B4313">
        <v>232423</v>
      </c>
      <c r="C4313" t="s">
        <v>484</v>
      </c>
      <c r="D4313" t="s">
        <v>475</v>
      </c>
      <c r="E4313">
        <f t="shared" si="67"/>
        <v>1</v>
      </c>
      <c r="F4313">
        <f>IF(ISNA(VLOOKUP(B4313,criteria!$U$2:$U$174,1,0)),0,1)</f>
        <v>1</v>
      </c>
      <c r="G4313">
        <v>0.75199052132701427</v>
      </c>
      <c r="H4313">
        <v>0.29425852398058866</v>
      </c>
      <c r="I4313">
        <v>21100</v>
      </c>
      <c r="J4313">
        <v>15867</v>
      </c>
      <c r="K4313">
        <v>4665</v>
      </c>
      <c r="L4313">
        <v>4</v>
      </c>
      <c r="M4313">
        <v>4669</v>
      </c>
      <c r="N4313">
        <v>22807</v>
      </c>
      <c r="O4313" t="s">
        <v>132</v>
      </c>
      <c r="P4313" t="s">
        <v>50</v>
      </c>
      <c r="Q4313" t="s">
        <v>54</v>
      </c>
      <c r="R4313">
        <v>-78.870500000000007</v>
      </c>
      <c r="S4313">
        <v>38.436300000000003</v>
      </c>
      <c r="T4313">
        <v>2.1999999999999999E-2</v>
      </c>
      <c r="U4313">
        <v>2946</v>
      </c>
      <c r="V4313">
        <v>239610368</v>
      </c>
      <c r="W4313">
        <v>218804480</v>
      </c>
      <c r="Y4313">
        <v>5206485</v>
      </c>
      <c r="Z4313">
        <v>25786086</v>
      </c>
      <c r="AA4313">
        <v>107340800</v>
      </c>
      <c r="AB4313">
        <v>5605</v>
      </c>
      <c r="AC4313">
        <v>2478204</v>
      </c>
      <c r="AD4313">
        <v>443104448</v>
      </c>
      <c r="AE4313">
        <v>109183960</v>
      </c>
      <c r="AF4313">
        <v>566645696</v>
      </c>
      <c r="AG4313">
        <v>210211952</v>
      </c>
      <c r="AH4313">
        <v>2547815</v>
      </c>
      <c r="AI4313">
        <v>18909356</v>
      </c>
      <c r="AJ4313">
        <v>21457172</v>
      </c>
      <c r="AK4313">
        <v>58366300</v>
      </c>
      <c r="AL4313">
        <v>23713092</v>
      </c>
      <c r="AM4313">
        <v>549027712</v>
      </c>
      <c r="AN4313">
        <v>206236272</v>
      </c>
      <c r="AO4313">
        <v>79326848</v>
      </c>
      <c r="AP4313">
        <v>93160368</v>
      </c>
      <c r="AQ4313">
        <v>103924456</v>
      </c>
      <c r="AR4313">
        <v>566645696</v>
      </c>
      <c r="AS4313">
        <v>549027712</v>
      </c>
    </row>
    <row r="4314" spans="1:52">
      <c r="A4314">
        <v>1990</v>
      </c>
      <c r="B4314">
        <v>232557</v>
      </c>
      <c r="C4314" t="s">
        <v>568</v>
      </c>
      <c r="D4314" t="s">
        <v>475</v>
      </c>
      <c r="E4314">
        <f t="shared" si="67"/>
        <v>0</v>
      </c>
      <c r="F4314">
        <f>IF(ISNA(VLOOKUP(B4314,criteria!$U$2:$U$174,1,0)),0,1)</f>
        <v>1</v>
      </c>
      <c r="G4314" t="s">
        <v>636</v>
      </c>
      <c r="H4314" t="s">
        <v>636</v>
      </c>
      <c r="V4314">
        <v>44809080</v>
      </c>
      <c r="Z4314">
        <v>4366070</v>
      </c>
      <c r="AA4314">
        <v>1303972</v>
      </c>
      <c r="AB4314">
        <v>6922747</v>
      </c>
      <c r="AC4314">
        <v>958604</v>
      </c>
      <c r="AF4314">
        <v>73577360</v>
      </c>
      <c r="AG4314">
        <v>12521472</v>
      </c>
      <c r="AK4314">
        <v>834658</v>
      </c>
      <c r="AL4314">
        <v>7206357</v>
      </c>
      <c r="AM4314">
        <v>80682560</v>
      </c>
      <c r="AN4314">
        <v>17013544</v>
      </c>
      <c r="AO4314">
        <v>2608515</v>
      </c>
    </row>
    <row r="4315" spans="1:52">
      <c r="A4315">
        <v>1991</v>
      </c>
      <c r="B4315">
        <v>232557</v>
      </c>
      <c r="C4315" t="s">
        <v>568</v>
      </c>
      <c r="D4315" t="s">
        <v>475</v>
      </c>
      <c r="E4315">
        <f t="shared" si="67"/>
        <v>0</v>
      </c>
      <c r="F4315">
        <f>IF(ISNA(VLOOKUP(B4315,criteria!$U$2:$U$174,1,0)),0,1)</f>
        <v>1</v>
      </c>
      <c r="G4315" t="s">
        <v>636</v>
      </c>
      <c r="H4315" t="s">
        <v>636</v>
      </c>
      <c r="V4315">
        <v>36384640</v>
      </c>
      <c r="Z4315">
        <v>4152861</v>
      </c>
      <c r="AA4315">
        <v>1293757</v>
      </c>
      <c r="AB4315">
        <v>9665818</v>
      </c>
      <c r="AC4315">
        <v>809296</v>
      </c>
      <c r="AF4315">
        <v>66943752</v>
      </c>
      <c r="AG4315">
        <v>9129107</v>
      </c>
      <c r="AK4315">
        <v>622910</v>
      </c>
      <c r="AL4315">
        <v>5799680</v>
      </c>
      <c r="AM4315">
        <v>67225272</v>
      </c>
      <c r="AN4315">
        <v>17117592</v>
      </c>
      <c r="AO4315">
        <v>1800175</v>
      </c>
    </row>
    <row r="4316" spans="1:52">
      <c r="A4316">
        <v>1992</v>
      </c>
      <c r="B4316">
        <v>232557</v>
      </c>
      <c r="C4316" t="s">
        <v>568</v>
      </c>
      <c r="D4316" t="s">
        <v>475</v>
      </c>
      <c r="E4316">
        <f t="shared" si="67"/>
        <v>0</v>
      </c>
      <c r="F4316">
        <f>IF(ISNA(VLOOKUP(B4316,criteria!$U$2:$U$174,1,0)),0,1)</f>
        <v>1</v>
      </c>
      <c r="G4316" t="s">
        <v>636</v>
      </c>
      <c r="H4316" t="s">
        <v>636</v>
      </c>
      <c r="V4316">
        <v>29931260</v>
      </c>
      <c r="Z4316">
        <v>3509700</v>
      </c>
      <c r="AA4316">
        <v>974175</v>
      </c>
      <c r="AB4316">
        <v>7436096</v>
      </c>
      <c r="AC4316">
        <v>5343858</v>
      </c>
      <c r="AF4316">
        <v>59352160</v>
      </c>
      <c r="AG4316">
        <v>8520629</v>
      </c>
      <c r="AK4316">
        <v>635041</v>
      </c>
      <c r="AL4316">
        <v>7239014</v>
      </c>
      <c r="AM4316">
        <v>65299792</v>
      </c>
      <c r="AN4316">
        <v>14535413</v>
      </c>
      <c r="AO4316">
        <v>1009437</v>
      </c>
      <c r="AV4316">
        <v>4170</v>
      </c>
    </row>
    <row r="4317" spans="1:52">
      <c r="A4317">
        <v>1993</v>
      </c>
      <c r="B4317">
        <v>232557</v>
      </c>
      <c r="C4317" t="s">
        <v>568</v>
      </c>
      <c r="D4317" t="s">
        <v>475</v>
      </c>
      <c r="E4317">
        <f t="shared" si="67"/>
        <v>0</v>
      </c>
      <c r="F4317">
        <f>IF(ISNA(VLOOKUP(B4317,criteria!$U$2:$U$174,1,0)),0,1)</f>
        <v>1</v>
      </c>
      <c r="G4317" t="s">
        <v>636</v>
      </c>
      <c r="H4317" t="s">
        <v>636</v>
      </c>
      <c r="V4317">
        <v>41181436</v>
      </c>
      <c r="Z4317">
        <v>3115713</v>
      </c>
      <c r="AA4317">
        <v>1110350</v>
      </c>
      <c r="AB4317">
        <v>20690308</v>
      </c>
      <c r="AC4317">
        <v>918525</v>
      </c>
      <c r="AF4317">
        <v>84185760</v>
      </c>
      <c r="AG4317">
        <v>7845166</v>
      </c>
      <c r="AK4317">
        <v>708884</v>
      </c>
      <c r="AL4317">
        <v>7697038</v>
      </c>
      <c r="AM4317">
        <v>78396808</v>
      </c>
      <c r="AN4317">
        <v>14647857</v>
      </c>
      <c r="AO4317">
        <v>1038445</v>
      </c>
      <c r="AV4317">
        <v>4380</v>
      </c>
    </row>
    <row r="4318" spans="1:52">
      <c r="A4318">
        <v>1994</v>
      </c>
      <c r="B4318">
        <v>232557</v>
      </c>
      <c r="C4318" t="s">
        <v>568</v>
      </c>
      <c r="D4318" t="s">
        <v>475</v>
      </c>
      <c r="E4318">
        <f t="shared" si="67"/>
        <v>0</v>
      </c>
      <c r="F4318">
        <f>IF(ISNA(VLOOKUP(B4318,criteria!$U$2:$U$174,1,0)),0,1)</f>
        <v>1</v>
      </c>
      <c r="G4318" t="s">
        <v>636</v>
      </c>
      <c r="H4318" t="s">
        <v>636</v>
      </c>
      <c r="V4318">
        <v>39029272</v>
      </c>
      <c r="Z4318">
        <v>2590367</v>
      </c>
      <c r="AA4318">
        <v>1219800</v>
      </c>
      <c r="AB4318">
        <v>36382136</v>
      </c>
      <c r="AC4318">
        <v>579043</v>
      </c>
      <c r="AF4318">
        <v>100074016</v>
      </c>
      <c r="AG4318">
        <v>7745384</v>
      </c>
      <c r="AK4318">
        <v>1400119</v>
      </c>
      <c r="AL4318">
        <v>8322323</v>
      </c>
      <c r="AM4318">
        <v>98461776</v>
      </c>
      <c r="AN4318">
        <v>13892644</v>
      </c>
      <c r="AO4318">
        <v>747620</v>
      </c>
      <c r="AV4318">
        <v>4600</v>
      </c>
    </row>
    <row r="4319" spans="1:52">
      <c r="A4319">
        <v>1995</v>
      </c>
      <c r="B4319">
        <v>232557</v>
      </c>
      <c r="C4319" t="s">
        <v>568</v>
      </c>
      <c r="D4319" t="s">
        <v>475</v>
      </c>
      <c r="E4319">
        <f t="shared" si="67"/>
        <v>0</v>
      </c>
      <c r="F4319">
        <f>IF(ISNA(VLOOKUP(B4319,criteria!$U$2:$U$174,1,0)),0,1)</f>
        <v>1</v>
      </c>
      <c r="G4319" t="s">
        <v>636</v>
      </c>
      <c r="H4319" t="s">
        <v>636</v>
      </c>
      <c r="N4319">
        <v>24506</v>
      </c>
      <c r="O4319" t="s">
        <v>132</v>
      </c>
      <c r="V4319">
        <v>40799552</v>
      </c>
      <c r="Z4319">
        <v>3133687</v>
      </c>
      <c r="AA4319">
        <v>1457500</v>
      </c>
      <c r="AB4319">
        <v>8247191</v>
      </c>
      <c r="AC4319">
        <v>257769</v>
      </c>
      <c r="AF4319">
        <v>75052560</v>
      </c>
      <c r="AG4319">
        <v>9140861</v>
      </c>
      <c r="AI4319">
        <v>161540</v>
      </c>
      <c r="AJ4319">
        <v>161540</v>
      </c>
      <c r="AK4319">
        <v>1253768</v>
      </c>
      <c r="AL4319">
        <v>8729264</v>
      </c>
      <c r="AM4319">
        <v>73116168</v>
      </c>
      <c r="AN4319">
        <v>14733434</v>
      </c>
      <c r="AO4319">
        <v>1062945</v>
      </c>
      <c r="AV4319">
        <v>4800</v>
      </c>
    </row>
    <row r="4320" spans="1:52">
      <c r="A4320">
        <v>1996</v>
      </c>
      <c r="B4320">
        <v>232557</v>
      </c>
      <c r="C4320" t="s">
        <v>568</v>
      </c>
      <c r="D4320" t="s">
        <v>475</v>
      </c>
      <c r="E4320">
        <f t="shared" si="67"/>
        <v>0</v>
      </c>
      <c r="F4320">
        <f>IF(ISNA(VLOOKUP(B4320,criteria!$U$2:$U$174,1,0)),0,1)</f>
        <v>1</v>
      </c>
      <c r="G4320" t="s">
        <v>636</v>
      </c>
      <c r="H4320" t="s">
        <v>636</v>
      </c>
      <c r="N4320">
        <v>24502</v>
      </c>
      <c r="O4320" t="s">
        <v>132</v>
      </c>
      <c r="V4320">
        <v>51458316</v>
      </c>
      <c r="W4320">
        <v>17252868</v>
      </c>
      <c r="Z4320">
        <v>248091</v>
      </c>
      <c r="AB4320">
        <v>27035928</v>
      </c>
      <c r="AF4320">
        <v>65141408</v>
      </c>
      <c r="AG4320">
        <v>12830020</v>
      </c>
      <c r="AI4320">
        <v>541610</v>
      </c>
      <c r="AJ4320">
        <v>541610</v>
      </c>
      <c r="AK4320">
        <v>4249948</v>
      </c>
      <c r="AL4320">
        <v>10777747</v>
      </c>
      <c r="AM4320">
        <v>50300360</v>
      </c>
      <c r="AR4320">
        <v>65141408</v>
      </c>
      <c r="AS4320">
        <v>50300360</v>
      </c>
      <c r="AT4320">
        <v>331</v>
      </c>
      <c r="AU4320">
        <v>0.39</v>
      </c>
      <c r="AV4320">
        <v>4800</v>
      </c>
    </row>
    <row r="4321" spans="1:52">
      <c r="A4321">
        <v>1997</v>
      </c>
      <c r="B4321">
        <v>232557</v>
      </c>
      <c r="C4321" t="s">
        <v>568</v>
      </c>
      <c r="D4321" t="s">
        <v>475</v>
      </c>
      <c r="E4321">
        <f t="shared" si="67"/>
        <v>0</v>
      </c>
      <c r="F4321">
        <f>IF(ISNA(VLOOKUP(B4321,criteria!$U$2:$U$174,1,0)),0,1)</f>
        <v>1</v>
      </c>
      <c r="G4321" t="s">
        <v>636</v>
      </c>
      <c r="H4321" t="s">
        <v>636</v>
      </c>
      <c r="V4321">
        <v>56830196</v>
      </c>
      <c r="W4321">
        <v>56830196</v>
      </c>
      <c r="Z4321">
        <v>3577756</v>
      </c>
      <c r="AA4321">
        <v>496542</v>
      </c>
      <c r="AB4321">
        <v>683677</v>
      </c>
      <c r="AC4321">
        <v>736591</v>
      </c>
      <c r="AF4321">
        <v>65599520</v>
      </c>
      <c r="AG4321">
        <v>21895540</v>
      </c>
      <c r="AK4321">
        <v>12377093</v>
      </c>
      <c r="AL4321">
        <v>5974894</v>
      </c>
      <c r="AM4321">
        <v>59408452</v>
      </c>
      <c r="AN4321">
        <v>26665718</v>
      </c>
      <c r="AO4321">
        <v>5396682</v>
      </c>
      <c r="AR4321">
        <v>65599520</v>
      </c>
      <c r="AS4321">
        <v>59408452</v>
      </c>
      <c r="AT4321">
        <v>244</v>
      </c>
      <c r="AU4321">
        <v>0.31900000000000001</v>
      </c>
      <c r="AW4321">
        <v>0.259629</v>
      </c>
      <c r="AX4321">
        <v>0.51583500000000004</v>
      </c>
      <c r="AY4321">
        <v>0.152639</v>
      </c>
      <c r="AZ4321">
        <v>32343</v>
      </c>
    </row>
    <row r="4322" spans="1:52">
      <c r="A4322">
        <v>1998</v>
      </c>
      <c r="B4322">
        <v>232557</v>
      </c>
      <c r="C4322" t="s">
        <v>568</v>
      </c>
      <c r="D4322" t="s">
        <v>475</v>
      </c>
      <c r="E4322">
        <f t="shared" si="67"/>
        <v>0</v>
      </c>
      <c r="F4322">
        <f>IF(ISNA(VLOOKUP(B4322,criteria!$U$2:$U$174,1,0)),0,1)</f>
        <v>1</v>
      </c>
      <c r="G4322" t="s">
        <v>636</v>
      </c>
      <c r="H4322" t="s">
        <v>636</v>
      </c>
      <c r="V4322">
        <v>25972202</v>
      </c>
      <c r="W4322">
        <v>25972202</v>
      </c>
      <c r="Z4322">
        <v>270931</v>
      </c>
      <c r="AB4322">
        <v>3455810</v>
      </c>
      <c r="AC4322">
        <v>1748261</v>
      </c>
      <c r="AF4322">
        <v>47422048</v>
      </c>
      <c r="AG4322">
        <v>15713761</v>
      </c>
      <c r="AI4322">
        <v>464452</v>
      </c>
      <c r="AJ4322">
        <v>464452</v>
      </c>
      <c r="AK4322">
        <v>1459617</v>
      </c>
      <c r="AL4322">
        <v>12505620</v>
      </c>
      <c r="AM4322">
        <v>48776968</v>
      </c>
      <c r="AN4322">
        <v>19319196</v>
      </c>
      <c r="AO4322">
        <v>2498575</v>
      </c>
      <c r="AR4322">
        <v>47422048</v>
      </c>
      <c r="AS4322">
        <v>48776968</v>
      </c>
      <c r="AT4322">
        <v>452</v>
      </c>
      <c r="AU4322">
        <v>0.32100000000000001</v>
      </c>
      <c r="AW4322">
        <v>0.3125</v>
      </c>
      <c r="AX4322">
        <v>0.51963400000000004</v>
      </c>
      <c r="AY4322">
        <v>0.18520900000000001</v>
      </c>
      <c r="AZ4322">
        <v>30812</v>
      </c>
    </row>
    <row r="4323" spans="1:52">
      <c r="A4323">
        <v>1999</v>
      </c>
      <c r="B4323">
        <v>232557</v>
      </c>
      <c r="C4323" t="s">
        <v>568</v>
      </c>
      <c r="D4323" t="s">
        <v>475</v>
      </c>
      <c r="E4323">
        <f t="shared" si="67"/>
        <v>0</v>
      </c>
      <c r="F4323">
        <f>IF(ISNA(VLOOKUP(B4323,criteria!$U$2:$U$174,1,0)),0,1)</f>
        <v>1</v>
      </c>
      <c r="G4323" t="s">
        <v>636</v>
      </c>
      <c r="H4323" t="s">
        <v>636</v>
      </c>
      <c r="V4323">
        <v>44546200</v>
      </c>
      <c r="W4323">
        <v>25421216</v>
      </c>
      <c r="Z4323">
        <v>275776</v>
      </c>
      <c r="AB4323">
        <v>8020984</v>
      </c>
      <c r="AC4323">
        <v>2538408</v>
      </c>
      <c r="AF4323">
        <v>53359572</v>
      </c>
      <c r="AG4323">
        <v>13849892</v>
      </c>
      <c r="AI4323">
        <v>434310</v>
      </c>
      <c r="AJ4323">
        <v>434310</v>
      </c>
      <c r="AK4323">
        <v>2115131</v>
      </c>
      <c r="AL4323">
        <v>12704912</v>
      </c>
      <c r="AM4323">
        <v>48362848</v>
      </c>
      <c r="AN4323">
        <v>21545988</v>
      </c>
      <c r="AO4323">
        <v>2147807</v>
      </c>
      <c r="AR4323">
        <v>53359572</v>
      </c>
      <c r="AS4323">
        <v>48362848</v>
      </c>
      <c r="AT4323">
        <v>434</v>
      </c>
      <c r="AU4323">
        <v>0.308</v>
      </c>
      <c r="AV4323">
        <v>4800</v>
      </c>
      <c r="AW4323">
        <v>0.36250399999999999</v>
      </c>
      <c r="AX4323">
        <v>0.52436899999999997</v>
      </c>
      <c r="AY4323">
        <v>0.223408</v>
      </c>
      <c r="AZ4323">
        <v>29153</v>
      </c>
    </row>
    <row r="4324" spans="1:52">
      <c r="A4324">
        <v>2000</v>
      </c>
      <c r="B4324">
        <v>232557</v>
      </c>
      <c r="C4324" t="s">
        <v>568</v>
      </c>
      <c r="D4324" t="s">
        <v>475</v>
      </c>
      <c r="E4324">
        <f t="shared" si="67"/>
        <v>0</v>
      </c>
      <c r="F4324">
        <f>IF(ISNA(VLOOKUP(B4324,criteria!$U$2:$U$174,1,0)),0,1)</f>
        <v>1</v>
      </c>
      <c r="G4324" t="s">
        <v>636</v>
      </c>
      <c r="H4324" t="s">
        <v>636</v>
      </c>
      <c r="V4324">
        <v>44591704</v>
      </c>
      <c r="W4324">
        <v>28055784</v>
      </c>
      <c r="Z4324">
        <v>400755</v>
      </c>
      <c r="AB4324">
        <v>16491720</v>
      </c>
      <c r="AC4324">
        <v>2061879</v>
      </c>
      <c r="AF4324">
        <v>64160788</v>
      </c>
      <c r="AG4324">
        <v>14985186</v>
      </c>
      <c r="AI4324">
        <v>419790</v>
      </c>
      <c r="AJ4324">
        <v>419790</v>
      </c>
      <c r="AK4324">
        <v>2369938</v>
      </c>
      <c r="AL4324">
        <v>13330186</v>
      </c>
      <c r="AM4324">
        <v>51999176</v>
      </c>
      <c r="AN4324">
        <v>21080400</v>
      </c>
      <c r="AO4324">
        <v>4246304</v>
      </c>
      <c r="AR4324">
        <v>64160788</v>
      </c>
      <c r="AS4324">
        <v>51999176</v>
      </c>
      <c r="AT4324">
        <v>441</v>
      </c>
      <c r="AU4324">
        <v>0.379</v>
      </c>
      <c r="AV4324">
        <v>4800</v>
      </c>
      <c r="AW4324">
        <v>0.386878</v>
      </c>
      <c r="AX4324">
        <v>0.52903500000000003</v>
      </c>
      <c r="AY4324">
        <v>0.24698300000000001</v>
      </c>
      <c r="AZ4324">
        <v>31242</v>
      </c>
    </row>
    <row r="4325" spans="1:52">
      <c r="A4325">
        <v>2001</v>
      </c>
      <c r="B4325">
        <v>232557</v>
      </c>
      <c r="C4325" t="s">
        <v>568</v>
      </c>
      <c r="D4325" t="s">
        <v>475</v>
      </c>
      <c r="E4325">
        <f t="shared" si="67"/>
        <v>0</v>
      </c>
      <c r="F4325">
        <f>IF(ISNA(VLOOKUP(B4325,criteria!$U$2:$U$174,1,0)),0,1)</f>
        <v>1</v>
      </c>
      <c r="G4325" t="e">
        <v>#DIV/0!</v>
      </c>
      <c r="H4325" t="e">
        <v>#DIV/0!</v>
      </c>
      <c r="K4325">
        <v>0</v>
      </c>
      <c r="L4325">
        <v>0</v>
      </c>
      <c r="M4325">
        <v>0</v>
      </c>
      <c r="N4325">
        <v>24502</v>
      </c>
      <c r="O4325" t="s">
        <v>132</v>
      </c>
      <c r="V4325">
        <v>51582520</v>
      </c>
      <c r="W4325">
        <v>35867704</v>
      </c>
      <c r="Z4325">
        <v>22933</v>
      </c>
      <c r="AB4325">
        <v>3058422</v>
      </c>
      <c r="AC4325">
        <v>2481152</v>
      </c>
      <c r="AF4325">
        <v>58801332</v>
      </c>
      <c r="AG4325">
        <v>16578416</v>
      </c>
      <c r="AI4325">
        <v>452065</v>
      </c>
      <c r="AJ4325">
        <v>452065</v>
      </c>
      <c r="AK4325">
        <v>2909414</v>
      </c>
      <c r="AL4325">
        <v>15475957</v>
      </c>
      <c r="AM4325">
        <v>56310952</v>
      </c>
      <c r="AN4325">
        <v>23412592</v>
      </c>
      <c r="AO4325">
        <v>4773052</v>
      </c>
      <c r="AR4325">
        <v>58801332</v>
      </c>
      <c r="AS4325">
        <v>56310952</v>
      </c>
      <c r="AT4325">
        <v>642</v>
      </c>
      <c r="AU4325">
        <v>0.51200000000000001</v>
      </c>
      <c r="AV4325">
        <v>5100</v>
      </c>
      <c r="AW4325">
        <v>0.413443</v>
      </c>
      <c r="AX4325">
        <v>0.53297399999999995</v>
      </c>
      <c r="AY4325">
        <v>0.27679100000000001</v>
      </c>
      <c r="AZ4325">
        <v>36230.5</v>
      </c>
    </row>
    <row r="4326" spans="1:52">
      <c r="A4326">
        <v>2002</v>
      </c>
      <c r="B4326">
        <v>232557</v>
      </c>
      <c r="C4326" t="s">
        <v>568</v>
      </c>
      <c r="D4326" t="s">
        <v>475</v>
      </c>
      <c r="E4326">
        <f t="shared" si="67"/>
        <v>1</v>
      </c>
      <c r="F4326">
        <f>IF(ISNA(VLOOKUP(B4326,criteria!$U$2:$U$174,1,0)),0,1)</f>
        <v>1</v>
      </c>
      <c r="G4326">
        <v>0.79784688995215314</v>
      </c>
      <c r="H4326">
        <v>0.37738273720282717</v>
      </c>
      <c r="I4326">
        <v>5852</v>
      </c>
      <c r="J4326">
        <v>4669</v>
      </c>
      <c r="K4326">
        <v>1604</v>
      </c>
      <c r="L4326">
        <v>158</v>
      </c>
      <c r="M4326">
        <v>1762</v>
      </c>
      <c r="N4326">
        <v>24502</v>
      </c>
      <c r="O4326" t="s">
        <v>132</v>
      </c>
      <c r="V4326">
        <v>75636048</v>
      </c>
      <c r="W4326">
        <v>46125496</v>
      </c>
      <c r="Y4326">
        <v>77491</v>
      </c>
      <c r="Z4326">
        <v>73221</v>
      </c>
      <c r="AA4326">
        <v>77491</v>
      </c>
      <c r="AB4326">
        <v>1492353</v>
      </c>
      <c r="AC4326">
        <v>2622518</v>
      </c>
      <c r="AF4326">
        <v>70036984</v>
      </c>
      <c r="AG4326">
        <v>19023940</v>
      </c>
      <c r="AH4326">
        <v>55829</v>
      </c>
      <c r="AI4326">
        <v>511956</v>
      </c>
      <c r="AJ4326">
        <v>567785</v>
      </c>
      <c r="AK4326">
        <v>2659732</v>
      </c>
      <c r="AL4326">
        <v>17576636</v>
      </c>
      <c r="AM4326">
        <v>67481520</v>
      </c>
      <c r="AN4326">
        <v>26693354</v>
      </c>
      <c r="AO4326">
        <v>5586819</v>
      </c>
      <c r="AP4326">
        <v>5736940</v>
      </c>
      <c r="AQ4326">
        <v>5957961</v>
      </c>
      <c r="AR4326">
        <v>70036984</v>
      </c>
      <c r="AS4326">
        <v>67481520</v>
      </c>
      <c r="AT4326">
        <v>438</v>
      </c>
      <c r="AU4326">
        <v>0.44</v>
      </c>
      <c r="AV4326">
        <v>5180</v>
      </c>
      <c r="AW4326">
        <v>0.367871</v>
      </c>
      <c r="AX4326">
        <v>0.53875099999999998</v>
      </c>
      <c r="AY4326">
        <v>0.24295</v>
      </c>
      <c r="AZ4326">
        <v>38788</v>
      </c>
    </row>
    <row r="4327" spans="1:52">
      <c r="A4327">
        <v>2003</v>
      </c>
      <c r="B4327">
        <v>232557</v>
      </c>
      <c r="C4327" t="s">
        <v>568</v>
      </c>
      <c r="D4327" t="s">
        <v>475</v>
      </c>
      <c r="E4327">
        <f t="shared" si="67"/>
        <v>1</v>
      </c>
      <c r="F4327">
        <f>IF(ISNA(VLOOKUP(B4327,criteria!$U$2:$U$174,1,0)),0,1)</f>
        <v>1</v>
      </c>
      <c r="G4327">
        <v>0.94607508532423212</v>
      </c>
      <c r="H4327">
        <v>0.46777296777296778</v>
      </c>
      <c r="I4327">
        <v>4395</v>
      </c>
      <c r="J4327">
        <v>4158</v>
      </c>
      <c r="K4327">
        <v>1894</v>
      </c>
      <c r="L4327">
        <v>51</v>
      </c>
      <c r="M4327">
        <v>1945</v>
      </c>
      <c r="N4327">
        <v>24502</v>
      </c>
      <c r="O4327" t="s">
        <v>132</v>
      </c>
      <c r="V4327">
        <v>94567440</v>
      </c>
      <c r="W4327">
        <v>63316248</v>
      </c>
      <c r="Y4327">
        <v>74268</v>
      </c>
      <c r="Z4327">
        <v>22151</v>
      </c>
      <c r="AA4327">
        <v>96418</v>
      </c>
      <c r="AB4327">
        <v>1840296</v>
      </c>
      <c r="AC4327">
        <v>8620813</v>
      </c>
      <c r="AF4327">
        <v>97391016</v>
      </c>
      <c r="AG4327">
        <v>24020812</v>
      </c>
      <c r="AH4327">
        <v>90286</v>
      </c>
      <c r="AI4327">
        <v>519888</v>
      </c>
      <c r="AJ4327">
        <v>610174</v>
      </c>
      <c r="AK4327">
        <v>3566225</v>
      </c>
      <c r="AL4327">
        <v>19875784</v>
      </c>
      <c r="AM4327">
        <v>83458608</v>
      </c>
      <c r="AN4327">
        <v>32090332</v>
      </c>
      <c r="AO4327">
        <v>7723790</v>
      </c>
      <c r="AP4327">
        <v>5957961</v>
      </c>
      <c r="AQ4327">
        <v>6079845</v>
      </c>
      <c r="AR4327">
        <v>97391016</v>
      </c>
      <c r="AS4327">
        <v>83458608</v>
      </c>
      <c r="AT4327">
        <v>458</v>
      </c>
      <c r="AU4327">
        <v>0.44900000000000001</v>
      </c>
      <c r="AV4327">
        <v>5200</v>
      </c>
      <c r="AW4327">
        <v>0.375</v>
      </c>
      <c r="AX4327">
        <v>0.55350200000000005</v>
      </c>
      <c r="AY4327">
        <v>0.24610899999999999</v>
      </c>
      <c r="AZ4327">
        <v>38877</v>
      </c>
    </row>
    <row r="4328" spans="1:52">
      <c r="A4328">
        <v>2004</v>
      </c>
      <c r="B4328">
        <v>232557</v>
      </c>
      <c r="C4328" t="s">
        <v>568</v>
      </c>
      <c r="D4328" t="s">
        <v>475</v>
      </c>
      <c r="E4328">
        <f t="shared" si="67"/>
        <v>1</v>
      </c>
      <c r="F4328">
        <f>IF(ISNA(VLOOKUP(B4328,criteria!$U$2:$U$174,1,0)),0,1)</f>
        <v>1</v>
      </c>
      <c r="G4328">
        <v>0.91328875888006689</v>
      </c>
      <c r="H4328">
        <v>0.47792267215740103</v>
      </c>
      <c r="I4328">
        <v>4786</v>
      </c>
      <c r="J4328">
        <v>4371</v>
      </c>
      <c r="K4328">
        <v>2083</v>
      </c>
      <c r="L4328">
        <v>6</v>
      </c>
      <c r="M4328">
        <v>2089</v>
      </c>
      <c r="V4328">
        <v>124988976</v>
      </c>
      <c r="W4328">
        <v>82804112</v>
      </c>
      <c r="Y4328">
        <v>34250</v>
      </c>
      <c r="Z4328">
        <v>127577</v>
      </c>
      <c r="AA4328">
        <v>39750</v>
      </c>
      <c r="AB4328">
        <v>2063130</v>
      </c>
      <c r="AC4328">
        <v>3746973</v>
      </c>
      <c r="AF4328">
        <v>120350528</v>
      </c>
      <c r="AG4328">
        <v>30149772</v>
      </c>
      <c r="AH4328">
        <v>59828</v>
      </c>
      <c r="AI4328">
        <v>577829</v>
      </c>
      <c r="AJ4328">
        <v>637657</v>
      </c>
      <c r="AK4328">
        <v>5922708</v>
      </c>
      <c r="AL4328">
        <v>28120712</v>
      </c>
      <c r="AM4328">
        <v>108820432</v>
      </c>
      <c r="AN4328">
        <v>40248384</v>
      </c>
      <c r="AO4328">
        <v>10496712</v>
      </c>
      <c r="AP4328">
        <v>6079844</v>
      </c>
      <c r="AQ4328">
        <v>6161097</v>
      </c>
      <c r="AR4328">
        <v>120350528</v>
      </c>
      <c r="AS4328">
        <v>108820432</v>
      </c>
      <c r="AT4328">
        <v>437</v>
      </c>
      <c r="AU4328">
        <v>0.40699999999999997</v>
      </c>
      <c r="AV4328">
        <v>5400</v>
      </c>
      <c r="AW4328">
        <v>0.39899600000000002</v>
      </c>
      <c r="AX4328">
        <v>0.55332499999999996</v>
      </c>
      <c r="AY4328">
        <v>0.26557900000000001</v>
      </c>
      <c r="AZ4328">
        <v>39699</v>
      </c>
    </row>
    <row r="4329" spans="1:52">
      <c r="A4329">
        <v>2005</v>
      </c>
      <c r="B4329">
        <v>232557</v>
      </c>
      <c r="C4329" t="s">
        <v>485</v>
      </c>
      <c r="D4329" t="s">
        <v>475</v>
      </c>
      <c r="E4329">
        <f t="shared" si="67"/>
        <v>1</v>
      </c>
      <c r="F4329">
        <f>IF(ISNA(VLOOKUP(B4329,criteria!$U$2:$U$174,1,0)),0,1)</f>
        <v>1</v>
      </c>
      <c r="G4329">
        <v>0.37679110711302449</v>
      </c>
      <c r="H4329">
        <v>0.45173942701227832</v>
      </c>
      <c r="I4329">
        <v>15563</v>
      </c>
      <c r="J4329">
        <v>5864</v>
      </c>
      <c r="K4329">
        <v>2339</v>
      </c>
      <c r="L4329">
        <v>310</v>
      </c>
      <c r="M4329">
        <v>2649</v>
      </c>
      <c r="N4329">
        <v>24502</v>
      </c>
      <c r="O4329" t="s">
        <v>132</v>
      </c>
      <c r="P4329" t="s">
        <v>50</v>
      </c>
      <c r="Q4329" t="s">
        <v>51</v>
      </c>
      <c r="V4329">
        <v>152049744</v>
      </c>
      <c r="W4329">
        <v>106181760</v>
      </c>
      <c r="Z4329">
        <v>20765</v>
      </c>
      <c r="AB4329">
        <v>2131889</v>
      </c>
      <c r="AC4329">
        <v>3504737</v>
      </c>
      <c r="AF4329">
        <v>147002912</v>
      </c>
      <c r="AG4329">
        <v>37877036</v>
      </c>
      <c r="AH4329">
        <v>87390</v>
      </c>
      <c r="AI4329">
        <v>626333</v>
      </c>
      <c r="AJ4329">
        <v>713723</v>
      </c>
      <c r="AK4329">
        <v>8167461</v>
      </c>
      <c r="AL4329">
        <v>35785580</v>
      </c>
      <c r="AM4329">
        <v>141780704</v>
      </c>
      <c r="AN4329">
        <v>51523920</v>
      </c>
      <c r="AO4329">
        <v>13403243</v>
      </c>
      <c r="AP4329">
        <v>6161097</v>
      </c>
      <c r="AQ4329">
        <v>6272064</v>
      </c>
      <c r="AR4329">
        <v>147002912</v>
      </c>
      <c r="AS4329">
        <v>141780704</v>
      </c>
      <c r="AT4329">
        <v>606</v>
      </c>
      <c r="AU4329">
        <v>0.498</v>
      </c>
      <c r="AV4329">
        <v>5400</v>
      </c>
      <c r="AW4329">
        <v>0.42756499999999997</v>
      </c>
      <c r="AX4329">
        <v>0.54462299999999997</v>
      </c>
      <c r="AY4329">
        <v>0.28294200000000003</v>
      </c>
      <c r="AZ4329">
        <v>40586.5</v>
      </c>
    </row>
    <row r="4330" spans="1:52">
      <c r="A4330">
        <v>2006</v>
      </c>
      <c r="B4330">
        <v>232557</v>
      </c>
      <c r="C4330" t="s">
        <v>485</v>
      </c>
      <c r="D4330" t="s">
        <v>475</v>
      </c>
      <c r="E4330">
        <f t="shared" si="67"/>
        <v>1</v>
      </c>
      <c r="F4330">
        <f>IF(ISNA(VLOOKUP(B4330,criteria!$U$2:$U$174,1,0)),0,1)</f>
        <v>1</v>
      </c>
      <c r="G4330">
        <v>0.26766327761502673</v>
      </c>
      <c r="H4330">
        <v>0.34830194752937388</v>
      </c>
      <c r="I4330">
        <v>23212</v>
      </c>
      <c r="J4330">
        <v>6213</v>
      </c>
      <c r="K4330">
        <v>2033</v>
      </c>
      <c r="L4330">
        <v>131</v>
      </c>
      <c r="M4330">
        <v>2164</v>
      </c>
      <c r="V4330">
        <v>207893120</v>
      </c>
      <c r="W4330">
        <v>140753248</v>
      </c>
      <c r="Z4330">
        <v>743510</v>
      </c>
      <c r="AB4330">
        <v>8781607</v>
      </c>
      <c r="AC4330">
        <v>44999360</v>
      </c>
      <c r="AF4330">
        <v>231813056</v>
      </c>
      <c r="AG4330">
        <v>49379660</v>
      </c>
      <c r="AH4330">
        <v>2451</v>
      </c>
      <c r="AI4330">
        <v>5206462</v>
      </c>
      <c r="AJ4330">
        <v>5208913</v>
      </c>
      <c r="AK4330">
        <v>8994833</v>
      </c>
      <c r="AL4330">
        <v>41103056</v>
      </c>
      <c r="AM4330">
        <v>183197072</v>
      </c>
      <c r="AN4330">
        <v>70596560</v>
      </c>
      <c r="AO4330">
        <v>12262287</v>
      </c>
      <c r="AP4330">
        <v>6272064</v>
      </c>
      <c r="AQ4330">
        <v>6285960</v>
      </c>
      <c r="AR4330">
        <v>231813056</v>
      </c>
      <c r="AS4330">
        <v>183197072</v>
      </c>
      <c r="AT4330">
        <v>573</v>
      </c>
      <c r="AU4330">
        <v>0.50800000000000001</v>
      </c>
      <c r="AV4330">
        <v>5400</v>
      </c>
      <c r="AW4330">
        <v>0.48314400000000002</v>
      </c>
      <c r="AX4330">
        <v>0.54401999999999995</v>
      </c>
      <c r="AY4330">
        <v>0.321129</v>
      </c>
      <c r="AZ4330">
        <v>40763</v>
      </c>
    </row>
    <row r="4331" spans="1:52">
      <c r="A4331">
        <v>2007</v>
      </c>
      <c r="B4331">
        <v>232557</v>
      </c>
      <c r="C4331" t="s">
        <v>485</v>
      </c>
      <c r="D4331" t="s">
        <v>475</v>
      </c>
      <c r="E4331">
        <f t="shared" si="67"/>
        <v>1</v>
      </c>
      <c r="F4331">
        <f>IF(ISNA(VLOOKUP(B4331,criteria!$U$2:$U$174,1,0)),0,1)</f>
        <v>1</v>
      </c>
      <c r="G4331">
        <v>0.9629588677576294</v>
      </c>
      <c r="H4331">
        <v>0.33597427948099667</v>
      </c>
      <c r="I4331">
        <v>9044</v>
      </c>
      <c r="J4331">
        <v>8709</v>
      </c>
      <c r="K4331">
        <v>2576</v>
      </c>
      <c r="L4331">
        <v>350</v>
      </c>
      <c r="M4331">
        <v>2926</v>
      </c>
      <c r="N4331">
        <v>24502</v>
      </c>
      <c r="O4331" t="s">
        <v>132</v>
      </c>
      <c r="P4331" t="s">
        <v>50</v>
      </c>
      <c r="Q4331" t="s">
        <v>54</v>
      </c>
      <c r="V4331">
        <v>266506304</v>
      </c>
      <c r="W4331">
        <v>179537984</v>
      </c>
      <c r="Z4331">
        <v>597233</v>
      </c>
      <c r="AA4331">
        <v>5544</v>
      </c>
      <c r="AB4331">
        <v>24346552</v>
      </c>
      <c r="AC4331">
        <v>15254298</v>
      </c>
      <c r="AF4331">
        <v>260983040</v>
      </c>
      <c r="AG4331">
        <v>64040592</v>
      </c>
      <c r="AH4331">
        <v>1970</v>
      </c>
      <c r="AI4331">
        <v>5890920</v>
      </c>
      <c r="AJ4331">
        <v>5892890</v>
      </c>
      <c r="AK4331">
        <v>12232160</v>
      </c>
      <c r="AL4331">
        <v>45493384</v>
      </c>
      <c r="AM4331">
        <v>197603312</v>
      </c>
      <c r="AN4331">
        <v>85518504</v>
      </c>
      <c r="AO4331">
        <v>13555090</v>
      </c>
      <c r="AP4331">
        <v>6285960</v>
      </c>
      <c r="AQ4331">
        <v>6317961</v>
      </c>
      <c r="AR4331">
        <v>260983040</v>
      </c>
      <c r="AS4331">
        <v>197603312</v>
      </c>
      <c r="AT4331">
        <v>681</v>
      </c>
      <c r="AU4331">
        <v>0.44500000000000001</v>
      </c>
      <c r="AV4331">
        <v>5400</v>
      </c>
      <c r="AW4331">
        <v>0.54609099999999999</v>
      </c>
      <c r="AX4331">
        <v>0.55654300000000001</v>
      </c>
      <c r="AY4331">
        <v>0.364033</v>
      </c>
      <c r="AZ4331">
        <v>39818</v>
      </c>
    </row>
    <row r="4332" spans="1:52">
      <c r="A4332">
        <v>2008</v>
      </c>
      <c r="B4332">
        <v>232557</v>
      </c>
      <c r="C4332" t="s">
        <v>485</v>
      </c>
      <c r="D4332" t="s">
        <v>475</v>
      </c>
      <c r="E4332">
        <f t="shared" si="67"/>
        <v>1</v>
      </c>
      <c r="F4332">
        <f>IF(ISNA(VLOOKUP(B4332,criteria!$U$2:$U$174,1,0)),0,1)</f>
        <v>1</v>
      </c>
      <c r="G4332">
        <v>0.96167345219710798</v>
      </c>
      <c r="H4332">
        <v>0.43489051094890513</v>
      </c>
      <c r="I4332">
        <v>7123</v>
      </c>
      <c r="J4332">
        <v>6850</v>
      </c>
      <c r="K4332">
        <v>2481</v>
      </c>
      <c r="L4332">
        <v>498</v>
      </c>
      <c r="M4332">
        <v>2979</v>
      </c>
      <c r="N4332">
        <v>24502</v>
      </c>
      <c r="O4332" t="s">
        <v>132</v>
      </c>
      <c r="P4332" t="s">
        <v>50</v>
      </c>
      <c r="Q4332" t="s">
        <v>54</v>
      </c>
      <c r="V4332">
        <v>329082080</v>
      </c>
      <c r="W4332">
        <v>233426272</v>
      </c>
      <c r="Z4332">
        <v>646260</v>
      </c>
      <c r="AB4332">
        <v>12391285</v>
      </c>
      <c r="AC4332">
        <v>17634780</v>
      </c>
      <c r="AF4332">
        <v>303154720</v>
      </c>
      <c r="AG4332">
        <v>70548624</v>
      </c>
      <c r="AH4332">
        <v>1846</v>
      </c>
      <c r="AI4332">
        <v>4123112</v>
      </c>
      <c r="AJ4332">
        <v>4124958</v>
      </c>
      <c r="AK4332">
        <v>9993722</v>
      </c>
      <c r="AL4332">
        <v>44804216</v>
      </c>
      <c r="AM4332">
        <v>226884976</v>
      </c>
      <c r="AN4332">
        <v>102309224</v>
      </c>
      <c r="AO4332">
        <v>15013648</v>
      </c>
      <c r="AP4332">
        <v>6317961</v>
      </c>
      <c r="AQ4332">
        <v>7432405</v>
      </c>
      <c r="AR4332">
        <v>303154720</v>
      </c>
      <c r="AS4332">
        <v>226884976</v>
      </c>
      <c r="AT4332">
        <v>802</v>
      </c>
      <c r="AU4332">
        <v>0.443</v>
      </c>
      <c r="AV4332">
        <v>5800</v>
      </c>
      <c r="AW4332">
        <v>0.59077199999999996</v>
      </c>
      <c r="AX4332">
        <v>0.56600499999999998</v>
      </c>
      <c r="AY4332">
        <v>0.38464900000000002</v>
      </c>
      <c r="AZ4332">
        <v>39288</v>
      </c>
    </row>
    <row r="4333" spans="1:52">
      <c r="A4333">
        <v>2009</v>
      </c>
      <c r="B4333">
        <v>232557</v>
      </c>
      <c r="C4333" t="s">
        <v>485</v>
      </c>
      <c r="D4333" t="s">
        <v>475</v>
      </c>
      <c r="E4333">
        <f t="shared" si="67"/>
        <v>0</v>
      </c>
      <c r="F4333">
        <f>IF(ISNA(VLOOKUP(B4333,criteria!$U$2:$U$174,1,0)),0,1)</f>
        <v>1</v>
      </c>
      <c r="G4333" t="s">
        <v>636</v>
      </c>
      <c r="H4333" t="s">
        <v>636</v>
      </c>
      <c r="N4333">
        <v>24502</v>
      </c>
      <c r="O4333" t="s">
        <v>132</v>
      </c>
      <c r="P4333" t="s">
        <v>50</v>
      </c>
      <c r="Q4333" t="s">
        <v>54</v>
      </c>
      <c r="R4333">
        <v>-79.173500000000004</v>
      </c>
      <c r="S4333">
        <v>37.354399999999998</v>
      </c>
      <c r="V4333">
        <v>434628992</v>
      </c>
      <c r="W4333">
        <v>327552704</v>
      </c>
      <c r="Z4333">
        <v>1681646</v>
      </c>
      <c r="AB4333">
        <v>8718987</v>
      </c>
      <c r="AC4333">
        <v>21888020</v>
      </c>
      <c r="AF4333">
        <v>417319968</v>
      </c>
      <c r="AG4333">
        <v>80629216</v>
      </c>
      <c r="AH4333">
        <v>23849</v>
      </c>
      <c r="AI4333">
        <v>4702000</v>
      </c>
      <c r="AJ4333">
        <v>4725849</v>
      </c>
      <c r="AK4333">
        <v>17721348</v>
      </c>
      <c r="AL4333">
        <v>53546644</v>
      </c>
      <c r="AM4333">
        <v>272421696</v>
      </c>
      <c r="AN4333">
        <v>125130152</v>
      </c>
      <c r="AO4333">
        <v>19158470</v>
      </c>
      <c r="AP4333">
        <v>7432405</v>
      </c>
      <c r="AQ4333">
        <v>50659152</v>
      </c>
      <c r="AR4333">
        <v>417319968</v>
      </c>
      <c r="AS4333">
        <v>272421696</v>
      </c>
      <c r="AT4333">
        <v>1061</v>
      </c>
      <c r="AU4333">
        <v>0.48799999999999999</v>
      </c>
      <c r="AV4333">
        <v>5996</v>
      </c>
      <c r="AW4333">
        <v>0.67547800000000002</v>
      </c>
      <c r="AX4333">
        <v>0.57998700000000003</v>
      </c>
      <c r="AY4333">
        <v>0.40901700000000002</v>
      </c>
      <c r="AZ4333">
        <v>34327</v>
      </c>
    </row>
    <row r="4334" spans="1:52">
      <c r="A4334">
        <v>2010</v>
      </c>
      <c r="B4334">
        <v>232557</v>
      </c>
      <c r="C4334" t="s">
        <v>485</v>
      </c>
      <c r="D4334" t="s">
        <v>475</v>
      </c>
      <c r="E4334">
        <f t="shared" si="67"/>
        <v>0</v>
      </c>
      <c r="F4334">
        <f>IF(ISNA(VLOOKUP(B4334,criteria!$U$2:$U$174,1,0)),0,1)</f>
        <v>1</v>
      </c>
      <c r="G4334" t="s">
        <v>636</v>
      </c>
      <c r="H4334" t="s">
        <v>636</v>
      </c>
      <c r="N4334">
        <v>24502</v>
      </c>
      <c r="O4334" t="s">
        <v>132</v>
      </c>
      <c r="P4334" t="s">
        <v>50</v>
      </c>
      <c r="Q4334" t="s">
        <v>54</v>
      </c>
      <c r="R4334">
        <v>-79.173500000000004</v>
      </c>
      <c r="S4334">
        <v>37.354399999999998</v>
      </c>
      <c r="V4334">
        <v>535484320</v>
      </c>
      <c r="W4334">
        <v>424449312</v>
      </c>
      <c r="Z4334">
        <v>1577627</v>
      </c>
      <c r="AB4334">
        <v>11616671</v>
      </c>
      <c r="AC4334">
        <v>26254172</v>
      </c>
      <c r="AF4334">
        <v>525334592</v>
      </c>
      <c r="AG4334">
        <v>94712432</v>
      </c>
      <c r="AH4334">
        <v>19451</v>
      </c>
      <c r="AI4334">
        <v>4545085</v>
      </c>
      <c r="AJ4334">
        <v>4564536</v>
      </c>
      <c r="AK4334">
        <v>22365476</v>
      </c>
      <c r="AL4334">
        <v>64757992</v>
      </c>
      <c r="AM4334">
        <v>323171072</v>
      </c>
      <c r="AN4334">
        <v>141912496</v>
      </c>
      <c r="AO4334">
        <v>30088726</v>
      </c>
      <c r="AP4334">
        <v>50659152</v>
      </c>
      <c r="AQ4334">
        <v>54132120</v>
      </c>
      <c r="AR4334">
        <v>525334592</v>
      </c>
      <c r="AS4334">
        <v>323171072</v>
      </c>
      <c r="AT4334">
        <v>911</v>
      </c>
      <c r="AU4334">
        <v>0.47599999999999998</v>
      </c>
      <c r="AV4334">
        <v>6296</v>
      </c>
      <c r="AW4334">
        <v>0.735344</v>
      </c>
      <c r="AX4334">
        <v>0.603653</v>
      </c>
      <c r="AY4334">
        <v>0.41793200000000003</v>
      </c>
      <c r="AZ4334">
        <v>29935</v>
      </c>
    </row>
    <row r="4335" spans="1:52">
      <c r="A4335">
        <v>2011</v>
      </c>
      <c r="B4335">
        <v>232557</v>
      </c>
      <c r="C4335" t="s">
        <v>485</v>
      </c>
      <c r="D4335" t="s">
        <v>475</v>
      </c>
      <c r="E4335">
        <f t="shared" si="67"/>
        <v>0</v>
      </c>
      <c r="F4335">
        <f>IF(ISNA(VLOOKUP(B4335,criteria!$U$2:$U$174,1,0)),0,1)</f>
        <v>1</v>
      </c>
      <c r="G4335" t="s">
        <v>636</v>
      </c>
      <c r="H4335" t="s">
        <v>636</v>
      </c>
      <c r="N4335">
        <v>24502</v>
      </c>
      <c r="O4335" t="s">
        <v>132</v>
      </c>
      <c r="P4335" t="s">
        <v>50</v>
      </c>
      <c r="Q4335" t="s">
        <v>54</v>
      </c>
      <c r="R4335">
        <v>-79.179699999999997</v>
      </c>
      <c r="S4335">
        <v>37.350299999999997</v>
      </c>
      <c r="T4335">
        <v>7.0999999999999994E-2</v>
      </c>
      <c r="U4335">
        <v>6584</v>
      </c>
      <c r="V4335">
        <v>660219648</v>
      </c>
      <c r="W4335">
        <v>523432224</v>
      </c>
      <c r="Z4335">
        <v>2065280</v>
      </c>
      <c r="AB4335">
        <v>14174605</v>
      </c>
      <c r="AC4335">
        <v>30490878</v>
      </c>
      <c r="AF4335">
        <v>630885120</v>
      </c>
      <c r="AG4335">
        <v>114973248</v>
      </c>
      <c r="AH4335">
        <v>24582</v>
      </c>
      <c r="AI4335">
        <v>5537640</v>
      </c>
      <c r="AJ4335">
        <v>5562222</v>
      </c>
      <c r="AK4335">
        <v>24126236</v>
      </c>
      <c r="AL4335">
        <v>80068416</v>
      </c>
      <c r="AM4335">
        <v>417055712</v>
      </c>
      <c r="AN4335">
        <v>168063392</v>
      </c>
      <c r="AO4335">
        <v>34540304</v>
      </c>
      <c r="AP4335">
        <v>54132120</v>
      </c>
      <c r="AQ4335">
        <v>58646616</v>
      </c>
      <c r="AR4335">
        <v>630885120</v>
      </c>
      <c r="AS4335">
        <v>417055712</v>
      </c>
      <c r="AT4335">
        <v>932</v>
      </c>
      <c r="AU4335">
        <v>0.46</v>
      </c>
      <c r="AV4335">
        <v>6680</v>
      </c>
      <c r="AW4335">
        <v>0.77937199999999995</v>
      </c>
      <c r="AX4335">
        <v>0.62821499999999997</v>
      </c>
      <c r="AY4335">
        <v>0.409418</v>
      </c>
      <c r="AZ4335">
        <v>25546</v>
      </c>
    </row>
    <row r="4336" spans="1:52">
      <c r="A4336">
        <v>2012</v>
      </c>
      <c r="B4336">
        <v>232557</v>
      </c>
      <c r="C4336" t="s">
        <v>485</v>
      </c>
      <c r="D4336" t="s">
        <v>475</v>
      </c>
      <c r="E4336">
        <f t="shared" si="67"/>
        <v>0</v>
      </c>
      <c r="F4336">
        <f>IF(ISNA(VLOOKUP(B4336,criteria!$U$2:$U$174,1,0)),0,1)</f>
        <v>1</v>
      </c>
      <c r="G4336" t="s">
        <v>636</v>
      </c>
      <c r="H4336" t="s">
        <v>636</v>
      </c>
      <c r="N4336">
        <v>24502</v>
      </c>
      <c r="O4336" t="s">
        <v>132</v>
      </c>
      <c r="P4336" t="s">
        <v>50</v>
      </c>
      <c r="Q4336" t="s">
        <v>54</v>
      </c>
      <c r="R4336">
        <v>-79.179699999999997</v>
      </c>
      <c r="S4336">
        <v>37.350299999999997</v>
      </c>
      <c r="T4336">
        <v>7.3999999999999996E-2</v>
      </c>
      <c r="U4336">
        <v>9109</v>
      </c>
      <c r="V4336">
        <v>748777408</v>
      </c>
      <c r="W4336">
        <v>591821696</v>
      </c>
      <c r="Z4336">
        <v>2113964</v>
      </c>
      <c r="AB4336">
        <v>15376201</v>
      </c>
      <c r="AC4336">
        <v>38715440</v>
      </c>
      <c r="AF4336">
        <v>724146816</v>
      </c>
      <c r="AG4336">
        <v>134072152</v>
      </c>
      <c r="AH4336">
        <v>6812</v>
      </c>
      <c r="AI4336">
        <v>6244809</v>
      </c>
      <c r="AJ4336">
        <v>6251621</v>
      </c>
      <c r="AK4336">
        <v>28424048</v>
      </c>
      <c r="AL4336">
        <v>96971896</v>
      </c>
      <c r="AM4336">
        <v>469506560</v>
      </c>
      <c r="AN4336">
        <v>198670288</v>
      </c>
      <c r="AO4336">
        <v>41329748</v>
      </c>
      <c r="AP4336">
        <v>58646616</v>
      </c>
      <c r="AQ4336">
        <v>101837312</v>
      </c>
      <c r="AR4336">
        <v>724146816</v>
      </c>
      <c r="AS4336">
        <v>469506560</v>
      </c>
      <c r="AT4336">
        <v>1362</v>
      </c>
      <c r="AU4336">
        <v>0.502</v>
      </c>
      <c r="AV4336">
        <v>7250</v>
      </c>
      <c r="AW4336">
        <v>0.78833399999999998</v>
      </c>
      <c r="AX4336">
        <v>0.63420299999999996</v>
      </c>
      <c r="AY4336">
        <v>0.40204200000000001</v>
      </c>
      <c r="AZ4336">
        <v>24684</v>
      </c>
    </row>
    <row r="4337" spans="1:52">
      <c r="A4337">
        <v>2013</v>
      </c>
      <c r="B4337">
        <v>232557</v>
      </c>
      <c r="C4337" t="s">
        <v>485</v>
      </c>
      <c r="D4337" t="s">
        <v>475</v>
      </c>
      <c r="E4337">
        <f t="shared" si="67"/>
        <v>1</v>
      </c>
      <c r="F4337">
        <f>IF(ISNA(VLOOKUP(B4337,criteria!$U$2:$U$174,1,0)),0,1)</f>
        <v>1</v>
      </c>
      <c r="G4337">
        <v>0.21652724018812169</v>
      </c>
      <c r="H4337">
        <v>0.45074483421432004</v>
      </c>
      <c r="I4337">
        <v>48054</v>
      </c>
      <c r="J4337">
        <v>10405</v>
      </c>
      <c r="K4337">
        <v>3189</v>
      </c>
      <c r="L4337">
        <v>1501</v>
      </c>
      <c r="M4337">
        <v>4690</v>
      </c>
      <c r="N4337">
        <v>24515</v>
      </c>
      <c r="O4337" t="s">
        <v>132</v>
      </c>
      <c r="P4337" t="s">
        <v>50</v>
      </c>
      <c r="Q4337" t="s">
        <v>54</v>
      </c>
      <c r="R4337">
        <v>-79.179699999999997</v>
      </c>
      <c r="S4337">
        <v>37.350299999999997</v>
      </c>
      <c r="T4337">
        <v>7.9000000000000001E-2</v>
      </c>
      <c r="U4337">
        <v>14181</v>
      </c>
      <c r="V4337">
        <v>829231296</v>
      </c>
      <c r="W4337">
        <v>651013248</v>
      </c>
      <c r="Z4337">
        <v>2204099</v>
      </c>
      <c r="AA4337">
        <v>15498319</v>
      </c>
      <c r="AB4337">
        <v>9055764</v>
      </c>
      <c r="AC4337">
        <v>43293008</v>
      </c>
      <c r="AF4337">
        <v>860626688</v>
      </c>
      <c r="AG4337">
        <v>151280912</v>
      </c>
      <c r="AH4337">
        <v>45842</v>
      </c>
      <c r="AI4337">
        <v>9517720</v>
      </c>
      <c r="AJ4337">
        <v>9563562</v>
      </c>
      <c r="AK4337">
        <v>34607420</v>
      </c>
      <c r="AL4337">
        <v>147271648</v>
      </c>
      <c r="AM4337">
        <v>539231936</v>
      </c>
      <c r="AN4337">
        <v>228142416</v>
      </c>
      <c r="AO4337">
        <v>46283608</v>
      </c>
      <c r="AP4337">
        <v>101837312</v>
      </c>
      <c r="AQ4337">
        <v>126421720</v>
      </c>
      <c r="AR4337">
        <v>860626688</v>
      </c>
      <c r="AS4337">
        <v>539231936</v>
      </c>
      <c r="AT4337">
        <v>1565</v>
      </c>
      <c r="AU4337">
        <v>0.51100000000000001</v>
      </c>
      <c r="AV4337">
        <v>7976</v>
      </c>
      <c r="AW4337">
        <v>0.76517100000000005</v>
      </c>
      <c r="AX4337">
        <v>0.62647200000000003</v>
      </c>
      <c r="AY4337">
        <v>0.401785</v>
      </c>
      <c r="AZ4337">
        <v>26904</v>
      </c>
    </row>
    <row r="4338" spans="1:52">
      <c r="A4338">
        <v>2014</v>
      </c>
      <c r="B4338">
        <v>232557</v>
      </c>
      <c r="C4338" t="s">
        <v>485</v>
      </c>
      <c r="D4338" t="s">
        <v>475</v>
      </c>
      <c r="E4338">
        <f t="shared" si="67"/>
        <v>1</v>
      </c>
      <c r="F4338">
        <f>IF(ISNA(VLOOKUP(B4338,criteria!$U$2:$U$174,1,0)),0,1)</f>
        <v>1</v>
      </c>
      <c r="G4338">
        <v>0.22317767779969416</v>
      </c>
      <c r="H4338">
        <v>0.46812313803376365</v>
      </c>
      <c r="I4338">
        <v>45121</v>
      </c>
      <c r="J4338">
        <v>10070</v>
      </c>
      <c r="K4338">
        <v>3485</v>
      </c>
      <c r="L4338">
        <v>1229</v>
      </c>
      <c r="M4338">
        <v>4714</v>
      </c>
      <c r="N4338">
        <v>24515</v>
      </c>
      <c r="O4338" t="s">
        <v>132</v>
      </c>
      <c r="P4338" t="s">
        <v>50</v>
      </c>
      <c r="Q4338" t="s">
        <v>54</v>
      </c>
      <c r="R4338">
        <v>-79.179699999999997</v>
      </c>
      <c r="S4338">
        <v>37.350299999999997</v>
      </c>
      <c r="T4338">
        <v>8.5000000000000006E-2</v>
      </c>
      <c r="U4338">
        <v>20848</v>
      </c>
      <c r="V4338">
        <v>858254848</v>
      </c>
      <c r="W4338">
        <v>661391680</v>
      </c>
      <c r="Z4338">
        <v>2394033</v>
      </c>
      <c r="AA4338">
        <v>1692023</v>
      </c>
      <c r="AB4338">
        <v>8838575</v>
      </c>
      <c r="AC4338">
        <v>46518012</v>
      </c>
      <c r="AF4338">
        <v>790280192</v>
      </c>
      <c r="AG4338">
        <v>161589584</v>
      </c>
      <c r="AH4338">
        <v>264068</v>
      </c>
      <c r="AI4338">
        <v>9290100</v>
      </c>
      <c r="AJ4338">
        <v>9554168</v>
      </c>
      <c r="AK4338">
        <v>40543740</v>
      </c>
      <c r="AL4338">
        <v>163654400</v>
      </c>
      <c r="AM4338">
        <v>591381824</v>
      </c>
      <c r="AN4338">
        <v>249652080</v>
      </c>
      <c r="AO4338">
        <v>54478808</v>
      </c>
      <c r="AP4338">
        <v>126421720</v>
      </c>
      <c r="AQ4338">
        <v>1054285568</v>
      </c>
      <c r="AR4338">
        <v>790280192</v>
      </c>
      <c r="AS4338">
        <v>591381824</v>
      </c>
      <c r="AT4338">
        <v>1804</v>
      </c>
      <c r="AU4338">
        <v>0.46600000000000003</v>
      </c>
      <c r="AV4338">
        <v>8200</v>
      </c>
      <c r="AW4338">
        <v>0.741842</v>
      </c>
      <c r="AX4338">
        <v>0.62492999999999999</v>
      </c>
      <c r="AY4338">
        <v>0.39599299999999998</v>
      </c>
      <c r="AZ4338">
        <v>29088</v>
      </c>
    </row>
    <row r="4339" spans="1:52">
      <c r="A4339">
        <v>2015</v>
      </c>
      <c r="B4339">
        <v>232557</v>
      </c>
      <c r="C4339" t="s">
        <v>485</v>
      </c>
      <c r="D4339" t="s">
        <v>475</v>
      </c>
      <c r="E4339">
        <f t="shared" si="67"/>
        <v>1</v>
      </c>
      <c r="F4339">
        <f>IF(ISNA(VLOOKUP(B4339,criteria!$U$2:$U$174,1,0)),0,1)</f>
        <v>1</v>
      </c>
      <c r="G4339">
        <v>0.21564901095308159</v>
      </c>
      <c r="H4339">
        <v>0.45418364446129061</v>
      </c>
      <c r="I4339">
        <v>48936</v>
      </c>
      <c r="J4339">
        <v>10553</v>
      </c>
      <c r="K4339">
        <v>3712</v>
      </c>
      <c r="L4339">
        <v>1081</v>
      </c>
      <c r="M4339">
        <v>4793</v>
      </c>
      <c r="N4339">
        <v>24515</v>
      </c>
      <c r="O4339" t="s">
        <v>132</v>
      </c>
      <c r="P4339" t="s">
        <v>50</v>
      </c>
      <c r="Q4339" t="s">
        <v>54</v>
      </c>
      <c r="R4339">
        <v>-79.179699999999997</v>
      </c>
      <c r="S4339">
        <v>37.350299999999997</v>
      </c>
      <c r="T4339">
        <v>9.9000000000000005E-2</v>
      </c>
      <c r="U4339">
        <v>28185</v>
      </c>
      <c r="V4339">
        <v>901853760</v>
      </c>
      <c r="W4339">
        <v>687302912</v>
      </c>
      <c r="Z4339">
        <v>3471813</v>
      </c>
      <c r="AA4339">
        <v>438653</v>
      </c>
      <c r="AB4339">
        <v>17821240</v>
      </c>
      <c r="AC4339">
        <v>81567824</v>
      </c>
      <c r="AF4339">
        <v>826707648</v>
      </c>
      <c r="AG4339">
        <v>170324640</v>
      </c>
      <c r="AH4339">
        <v>329354</v>
      </c>
      <c r="AI4339">
        <v>8935990</v>
      </c>
      <c r="AJ4339">
        <v>9265344</v>
      </c>
      <c r="AK4339">
        <v>43738276</v>
      </c>
      <c r="AL4339">
        <v>175860992</v>
      </c>
      <c r="AM4339">
        <v>638195136</v>
      </c>
      <c r="AN4339">
        <v>276949856</v>
      </c>
      <c r="AO4339">
        <v>66964456</v>
      </c>
      <c r="AP4339">
        <v>1054285568</v>
      </c>
      <c r="AQ4339">
        <v>1082996096</v>
      </c>
      <c r="AR4339">
        <v>826707648</v>
      </c>
      <c r="AS4339">
        <v>638195136</v>
      </c>
      <c r="AT4339">
        <v>1737</v>
      </c>
      <c r="AU4339">
        <v>0.505</v>
      </c>
      <c r="AW4339">
        <v>0.72725099999999998</v>
      </c>
      <c r="AX4339">
        <v>0.63549</v>
      </c>
      <c r="AY4339">
        <v>0.38464300000000001</v>
      </c>
      <c r="AZ4339">
        <v>30319</v>
      </c>
    </row>
    <row r="4340" spans="1:52">
      <c r="A4340">
        <v>2016</v>
      </c>
      <c r="B4340">
        <v>232557</v>
      </c>
      <c r="C4340" t="s">
        <v>485</v>
      </c>
      <c r="D4340" t="s">
        <v>475</v>
      </c>
      <c r="E4340">
        <f t="shared" si="67"/>
        <v>1</v>
      </c>
      <c r="F4340">
        <f>IF(ISNA(VLOOKUP(B4340,criteria!$U$2:$U$174,1,0)),0,1)</f>
        <v>1</v>
      </c>
      <c r="G4340">
        <v>0.24383192522525052</v>
      </c>
      <c r="H4340">
        <v>0.4659836537354668</v>
      </c>
      <c r="I4340">
        <v>35627</v>
      </c>
      <c r="J4340">
        <v>8687</v>
      </c>
      <c r="K4340">
        <v>3377</v>
      </c>
      <c r="L4340">
        <v>671</v>
      </c>
      <c r="M4340">
        <v>4048</v>
      </c>
      <c r="N4340">
        <v>24515</v>
      </c>
      <c r="O4340" t="s">
        <v>132</v>
      </c>
      <c r="P4340" t="s">
        <v>50</v>
      </c>
      <c r="Q4340" t="s">
        <v>54</v>
      </c>
      <c r="R4340">
        <v>-79.179699999999997</v>
      </c>
      <c r="S4340">
        <v>37.350299999999997</v>
      </c>
      <c r="T4340">
        <v>9.7000000000000003E-2</v>
      </c>
      <c r="U4340">
        <v>29849</v>
      </c>
      <c r="V4340">
        <v>920105536</v>
      </c>
      <c r="W4340">
        <v>699225856</v>
      </c>
      <c r="Z4340">
        <v>3154606</v>
      </c>
      <c r="AA4340">
        <v>99991</v>
      </c>
      <c r="AB4340">
        <v>12787267</v>
      </c>
      <c r="AC4340">
        <v>86672888</v>
      </c>
      <c r="AF4340">
        <v>961294720</v>
      </c>
      <c r="AG4340">
        <v>174403744</v>
      </c>
      <c r="AH4340">
        <v>683802</v>
      </c>
      <c r="AI4340">
        <v>8377191</v>
      </c>
      <c r="AJ4340">
        <v>9060993</v>
      </c>
      <c r="AK4340">
        <v>51406888</v>
      </c>
      <c r="AL4340">
        <v>179684992</v>
      </c>
      <c r="AM4340">
        <v>672027520</v>
      </c>
      <c r="AN4340">
        <v>287258432</v>
      </c>
      <c r="AO4340">
        <v>71864272</v>
      </c>
      <c r="AP4340">
        <v>1082996096</v>
      </c>
      <c r="AQ4340">
        <v>1290702848</v>
      </c>
      <c r="AR4340">
        <v>961294720</v>
      </c>
      <c r="AS4340">
        <v>672027520</v>
      </c>
      <c r="AT4340">
        <v>1695</v>
      </c>
      <c r="AU4340">
        <v>0.47</v>
      </c>
      <c r="AW4340">
        <v>0.71352199999999999</v>
      </c>
      <c r="AX4340">
        <v>0.64396500000000001</v>
      </c>
      <c r="AY4340">
        <v>0.374637</v>
      </c>
      <c r="AZ4340">
        <v>31696.5</v>
      </c>
    </row>
    <row r="4341" spans="1:52">
      <c r="A4341">
        <v>2017</v>
      </c>
      <c r="B4341">
        <v>232557</v>
      </c>
      <c r="C4341" t="s">
        <v>485</v>
      </c>
      <c r="D4341" t="s">
        <v>475</v>
      </c>
      <c r="E4341">
        <f t="shared" si="67"/>
        <v>1</v>
      </c>
      <c r="F4341">
        <f>IF(ISNA(VLOOKUP(B4341,criteria!$U$2:$U$174,1,0)),0,1)</f>
        <v>1</v>
      </c>
      <c r="G4341">
        <v>0.29792414926645155</v>
      </c>
      <c r="H4341">
        <v>0.44493257049448304</v>
      </c>
      <c r="I4341">
        <v>32854</v>
      </c>
      <c r="J4341">
        <v>9788</v>
      </c>
      <c r="K4341">
        <v>3413</v>
      </c>
      <c r="L4341">
        <v>942</v>
      </c>
      <c r="M4341">
        <v>4355</v>
      </c>
      <c r="N4341">
        <v>24515</v>
      </c>
      <c r="O4341" t="s">
        <v>132</v>
      </c>
      <c r="P4341" t="s">
        <v>50</v>
      </c>
      <c r="Q4341" t="s">
        <v>54</v>
      </c>
      <c r="R4341">
        <v>-79.182199999999995</v>
      </c>
      <c r="S4341">
        <v>37.350200000000001</v>
      </c>
      <c r="T4341">
        <v>9.1999999999999998E-2</v>
      </c>
      <c r="U4341">
        <v>32938</v>
      </c>
      <c r="V4341">
        <v>948691392</v>
      </c>
      <c r="W4341">
        <v>719172416</v>
      </c>
      <c r="Z4341">
        <v>3628225</v>
      </c>
      <c r="AA4341">
        <v>259208</v>
      </c>
      <c r="AB4341">
        <v>26686724</v>
      </c>
      <c r="AC4341">
        <v>66231968</v>
      </c>
      <c r="AF4341">
        <v>954739136</v>
      </c>
      <c r="AG4341">
        <v>185367312</v>
      </c>
      <c r="AH4341">
        <v>1318895</v>
      </c>
      <c r="AI4341">
        <v>7589185</v>
      </c>
      <c r="AJ4341">
        <v>8908080</v>
      </c>
      <c r="AK4341">
        <v>60913328</v>
      </c>
      <c r="AL4341">
        <v>184769728</v>
      </c>
      <c r="AM4341">
        <v>678257280</v>
      </c>
      <c r="AN4341">
        <v>292389056</v>
      </c>
      <c r="AO4341">
        <v>73370904</v>
      </c>
      <c r="AP4341">
        <v>1290702848</v>
      </c>
      <c r="AQ4341">
        <v>1432964224</v>
      </c>
      <c r="AR4341">
        <v>954739136</v>
      </c>
      <c r="AS4341">
        <v>678257280</v>
      </c>
    </row>
    <row r="4342" spans="1:52">
      <c r="A4342">
        <v>1990</v>
      </c>
      <c r="B4342">
        <v>232937</v>
      </c>
      <c r="C4342" t="s">
        <v>569</v>
      </c>
      <c r="D4342" t="s">
        <v>475</v>
      </c>
      <c r="E4342">
        <f t="shared" si="67"/>
        <v>0</v>
      </c>
      <c r="F4342">
        <f>IF(ISNA(VLOOKUP(B4342,criteria!$U$2:$U$174,1,0)),0,1)</f>
        <v>1</v>
      </c>
      <c r="G4342" t="s">
        <v>636</v>
      </c>
      <c r="H4342" t="s">
        <v>636</v>
      </c>
      <c r="V4342">
        <v>15260469</v>
      </c>
      <c r="Y4342">
        <v>40830</v>
      </c>
      <c r="Z4342">
        <v>10270992</v>
      </c>
      <c r="AA4342">
        <v>28504414</v>
      </c>
      <c r="AB4342">
        <v>96618</v>
      </c>
      <c r="AC4342">
        <v>768277</v>
      </c>
      <c r="AF4342">
        <v>66692656</v>
      </c>
      <c r="AG4342">
        <v>22204084</v>
      </c>
      <c r="AH4342">
        <v>729158</v>
      </c>
      <c r="AI4342">
        <v>626965</v>
      </c>
      <c r="AJ4342">
        <v>1356123</v>
      </c>
      <c r="AK4342">
        <v>5060971</v>
      </c>
      <c r="AL4342">
        <v>4111811</v>
      </c>
      <c r="AM4342">
        <v>62694272</v>
      </c>
      <c r="AN4342">
        <v>25476832</v>
      </c>
      <c r="AO4342">
        <v>7652668</v>
      </c>
    </row>
    <row r="4343" spans="1:52">
      <c r="A4343">
        <v>1991</v>
      </c>
      <c r="B4343">
        <v>232937</v>
      </c>
      <c r="C4343" t="s">
        <v>569</v>
      </c>
      <c r="D4343" t="s">
        <v>475</v>
      </c>
      <c r="E4343">
        <f t="shared" si="67"/>
        <v>0</v>
      </c>
      <c r="F4343">
        <f>IF(ISNA(VLOOKUP(B4343,criteria!$U$2:$U$174,1,0)),0,1)</f>
        <v>1</v>
      </c>
      <c r="G4343" t="s">
        <v>636</v>
      </c>
      <c r="H4343" t="s">
        <v>636</v>
      </c>
      <c r="V4343">
        <v>17924516</v>
      </c>
      <c r="Y4343">
        <v>33875</v>
      </c>
      <c r="Z4343">
        <v>11724648</v>
      </c>
      <c r="AA4343">
        <v>21875536</v>
      </c>
      <c r="AB4343">
        <v>137561</v>
      </c>
      <c r="AC4343">
        <v>1199663</v>
      </c>
      <c r="AF4343">
        <v>65999528</v>
      </c>
      <c r="AG4343">
        <v>22637160</v>
      </c>
      <c r="AH4343">
        <v>902627</v>
      </c>
      <c r="AI4343">
        <v>577245</v>
      </c>
      <c r="AJ4343">
        <v>1479872</v>
      </c>
      <c r="AK4343">
        <v>5011936</v>
      </c>
      <c r="AL4343">
        <v>3998394</v>
      </c>
      <c r="AM4343">
        <v>66097676</v>
      </c>
      <c r="AN4343">
        <v>27046764</v>
      </c>
      <c r="AO4343">
        <v>7700023</v>
      </c>
    </row>
    <row r="4344" spans="1:52">
      <c r="A4344">
        <v>1992</v>
      </c>
      <c r="B4344">
        <v>232937</v>
      </c>
      <c r="C4344" t="s">
        <v>569</v>
      </c>
      <c r="D4344" t="s">
        <v>475</v>
      </c>
      <c r="E4344">
        <f t="shared" si="67"/>
        <v>0</v>
      </c>
      <c r="F4344">
        <f>IF(ISNA(VLOOKUP(B4344,criteria!$U$2:$U$174,1,0)),0,1)</f>
        <v>1</v>
      </c>
      <c r="G4344" t="s">
        <v>636</v>
      </c>
      <c r="H4344" t="s">
        <v>636</v>
      </c>
      <c r="V4344">
        <v>19300892</v>
      </c>
      <c r="Y4344">
        <v>45465</v>
      </c>
      <c r="Z4344">
        <v>12753025</v>
      </c>
      <c r="AA4344">
        <v>21601464</v>
      </c>
      <c r="AB4344">
        <v>208498</v>
      </c>
      <c r="AC4344">
        <v>713576</v>
      </c>
      <c r="AF4344">
        <v>70521344</v>
      </c>
      <c r="AG4344">
        <v>21975900</v>
      </c>
      <c r="AH4344">
        <v>826846</v>
      </c>
      <c r="AI4344">
        <v>658444</v>
      </c>
      <c r="AJ4344">
        <v>1485290</v>
      </c>
      <c r="AK4344">
        <v>5464595</v>
      </c>
      <c r="AL4344">
        <v>4096821</v>
      </c>
      <c r="AM4344">
        <v>70439104</v>
      </c>
      <c r="AN4344">
        <v>26838898</v>
      </c>
      <c r="AO4344">
        <v>6626963</v>
      </c>
    </row>
    <row r="4345" spans="1:52">
      <c r="A4345">
        <v>1993</v>
      </c>
      <c r="B4345">
        <v>232937</v>
      </c>
      <c r="C4345" t="s">
        <v>569</v>
      </c>
      <c r="D4345" t="s">
        <v>475</v>
      </c>
      <c r="E4345">
        <f t="shared" si="67"/>
        <v>0</v>
      </c>
      <c r="F4345">
        <f>IF(ISNA(VLOOKUP(B4345,criteria!$U$2:$U$174,1,0)),0,1)</f>
        <v>1</v>
      </c>
      <c r="G4345" t="s">
        <v>636</v>
      </c>
      <c r="H4345" t="s">
        <v>636</v>
      </c>
      <c r="V4345">
        <v>20773028</v>
      </c>
      <c r="Y4345">
        <v>81995</v>
      </c>
      <c r="Z4345">
        <v>12318275</v>
      </c>
      <c r="AA4345">
        <v>22600564</v>
      </c>
      <c r="AB4345">
        <v>145359</v>
      </c>
      <c r="AC4345">
        <v>958956</v>
      </c>
      <c r="AF4345">
        <v>72127904</v>
      </c>
      <c r="AG4345">
        <v>21806894</v>
      </c>
      <c r="AH4345">
        <v>866476</v>
      </c>
      <c r="AI4345">
        <v>807227</v>
      </c>
      <c r="AJ4345">
        <v>1673703</v>
      </c>
      <c r="AK4345">
        <v>5790191</v>
      </c>
      <c r="AL4345">
        <v>4537570</v>
      </c>
      <c r="AM4345">
        <v>74336104</v>
      </c>
      <c r="AN4345">
        <v>28066036</v>
      </c>
      <c r="AO4345">
        <v>7042633</v>
      </c>
    </row>
    <row r="4346" spans="1:52">
      <c r="A4346">
        <v>1994</v>
      </c>
      <c r="B4346">
        <v>232937</v>
      </c>
      <c r="C4346" t="s">
        <v>569</v>
      </c>
      <c r="D4346" t="s">
        <v>475</v>
      </c>
      <c r="E4346">
        <f t="shared" si="67"/>
        <v>0</v>
      </c>
      <c r="F4346">
        <f>IF(ISNA(VLOOKUP(B4346,criteria!$U$2:$U$174,1,0)),0,1)</f>
        <v>1</v>
      </c>
      <c r="G4346" t="s">
        <v>636</v>
      </c>
      <c r="H4346" t="s">
        <v>636</v>
      </c>
      <c r="V4346">
        <v>20992954</v>
      </c>
      <c r="Y4346">
        <v>74235</v>
      </c>
      <c r="Z4346">
        <v>13373364</v>
      </c>
      <c r="AA4346">
        <v>24908500</v>
      </c>
      <c r="AB4346">
        <v>146108</v>
      </c>
      <c r="AC4346">
        <v>973741</v>
      </c>
      <c r="AF4346">
        <v>72857032</v>
      </c>
      <c r="AG4346">
        <v>23912104</v>
      </c>
      <c r="AH4346">
        <v>1615379</v>
      </c>
      <c r="AI4346">
        <v>841572</v>
      </c>
      <c r="AJ4346">
        <v>2456951</v>
      </c>
      <c r="AK4346">
        <v>5866515</v>
      </c>
      <c r="AL4346">
        <v>4450729</v>
      </c>
      <c r="AM4346">
        <v>75281128</v>
      </c>
      <c r="AN4346">
        <v>29581252</v>
      </c>
      <c r="AO4346">
        <v>7375859</v>
      </c>
    </row>
    <row r="4347" spans="1:52">
      <c r="A4347">
        <v>1995</v>
      </c>
      <c r="B4347">
        <v>232937</v>
      </c>
      <c r="C4347" t="s">
        <v>569</v>
      </c>
      <c r="D4347" t="s">
        <v>475</v>
      </c>
      <c r="E4347">
        <f t="shared" si="67"/>
        <v>0</v>
      </c>
      <c r="F4347">
        <f>IF(ISNA(VLOOKUP(B4347,criteria!$U$2:$U$174,1,0)),0,1)</f>
        <v>1</v>
      </c>
      <c r="G4347" t="s">
        <v>636</v>
      </c>
      <c r="H4347" t="s">
        <v>636</v>
      </c>
      <c r="N4347">
        <v>23504</v>
      </c>
      <c r="O4347" t="s">
        <v>132</v>
      </c>
      <c r="V4347">
        <v>21237236</v>
      </c>
      <c r="Y4347">
        <v>52258</v>
      </c>
      <c r="Z4347">
        <v>14493739</v>
      </c>
      <c r="AA4347">
        <v>25806664</v>
      </c>
      <c r="AB4347">
        <v>134689</v>
      </c>
      <c r="AC4347">
        <v>940298</v>
      </c>
      <c r="AF4347">
        <v>77643664</v>
      </c>
      <c r="AG4347">
        <v>23949436</v>
      </c>
      <c r="AH4347">
        <v>2468184</v>
      </c>
      <c r="AI4347">
        <v>972701</v>
      </c>
      <c r="AJ4347">
        <v>3440885</v>
      </c>
      <c r="AK4347">
        <v>6136869</v>
      </c>
      <c r="AL4347">
        <v>4599404</v>
      </c>
      <c r="AM4347">
        <v>79121288</v>
      </c>
      <c r="AN4347">
        <v>29957832</v>
      </c>
      <c r="AO4347">
        <v>7315502</v>
      </c>
    </row>
    <row r="4348" spans="1:52">
      <c r="A4348">
        <v>1996</v>
      </c>
      <c r="B4348">
        <v>232937</v>
      </c>
      <c r="C4348" t="s">
        <v>569</v>
      </c>
      <c r="D4348" t="s">
        <v>475</v>
      </c>
      <c r="E4348">
        <f t="shared" si="67"/>
        <v>0</v>
      </c>
      <c r="F4348">
        <f>IF(ISNA(VLOOKUP(B4348,criteria!$U$2:$U$174,1,0)),0,1)</f>
        <v>1</v>
      </c>
      <c r="G4348" t="s">
        <v>636</v>
      </c>
      <c r="H4348" t="s">
        <v>636</v>
      </c>
      <c r="N4348">
        <v>23504</v>
      </c>
      <c r="O4348" t="s">
        <v>132</v>
      </c>
      <c r="V4348">
        <v>21293308</v>
      </c>
      <c r="Y4348">
        <v>70403</v>
      </c>
      <c r="Z4348">
        <v>13729321</v>
      </c>
      <c r="AA4348">
        <v>27874866</v>
      </c>
      <c r="AB4348">
        <v>97609</v>
      </c>
      <c r="AC4348">
        <v>850082</v>
      </c>
      <c r="AF4348">
        <v>80045848</v>
      </c>
      <c r="AG4348">
        <v>25552648</v>
      </c>
      <c r="AH4348">
        <v>1460390</v>
      </c>
      <c r="AI4348">
        <v>1269707</v>
      </c>
      <c r="AJ4348">
        <v>2730097</v>
      </c>
      <c r="AK4348">
        <v>7388137</v>
      </c>
      <c r="AL4348">
        <v>4665198</v>
      </c>
      <c r="AM4348">
        <v>83591616</v>
      </c>
      <c r="AN4348">
        <v>32353382</v>
      </c>
      <c r="AO4348">
        <v>7763593</v>
      </c>
      <c r="AT4348">
        <v>361</v>
      </c>
      <c r="AU4348">
        <v>0.23400000000000001</v>
      </c>
    </row>
    <row r="4349" spans="1:52">
      <c r="A4349">
        <v>1997</v>
      </c>
      <c r="B4349">
        <v>232937</v>
      </c>
      <c r="C4349" t="s">
        <v>569</v>
      </c>
      <c r="D4349" t="s">
        <v>475</v>
      </c>
      <c r="E4349">
        <f t="shared" si="67"/>
        <v>0</v>
      </c>
      <c r="F4349">
        <f>IF(ISNA(VLOOKUP(B4349,criteria!$U$2:$U$174,1,0)),0,1)</f>
        <v>1</v>
      </c>
      <c r="G4349" t="s">
        <v>636</v>
      </c>
      <c r="H4349" t="s">
        <v>636</v>
      </c>
      <c r="V4349">
        <v>20228140</v>
      </c>
      <c r="Y4349">
        <v>49323</v>
      </c>
      <c r="Z4349">
        <v>14441186</v>
      </c>
      <c r="AA4349">
        <v>33681272</v>
      </c>
      <c r="AB4349">
        <v>86694</v>
      </c>
      <c r="AC4349">
        <v>977463</v>
      </c>
      <c r="AF4349">
        <v>85421104</v>
      </c>
      <c r="AG4349">
        <v>25290300</v>
      </c>
      <c r="AH4349">
        <v>2818026</v>
      </c>
      <c r="AI4349">
        <v>1241848</v>
      </c>
      <c r="AJ4349">
        <v>4059874</v>
      </c>
      <c r="AK4349">
        <v>6671428</v>
      </c>
      <c r="AL4349">
        <v>4628888</v>
      </c>
      <c r="AM4349">
        <v>80807928</v>
      </c>
      <c r="AN4349">
        <v>35185644</v>
      </c>
      <c r="AO4349">
        <v>8316940</v>
      </c>
      <c r="AT4349">
        <v>291</v>
      </c>
      <c r="AU4349">
        <v>0.19500000000000001</v>
      </c>
      <c r="AW4349">
        <v>0.31529099999999999</v>
      </c>
      <c r="AX4349">
        <v>0.64980800000000005</v>
      </c>
      <c r="AY4349">
        <v>0.12096999999999999</v>
      </c>
      <c r="AZ4349">
        <v>18899</v>
      </c>
    </row>
    <row r="4350" spans="1:52">
      <c r="A4350">
        <v>1998</v>
      </c>
      <c r="B4350">
        <v>232937</v>
      </c>
      <c r="C4350" t="s">
        <v>569</v>
      </c>
      <c r="D4350" t="s">
        <v>475</v>
      </c>
      <c r="E4350">
        <f t="shared" si="67"/>
        <v>0</v>
      </c>
      <c r="F4350">
        <f>IF(ISNA(VLOOKUP(B4350,criteria!$U$2:$U$174,1,0)),0,1)</f>
        <v>1</v>
      </c>
      <c r="G4350" t="s">
        <v>636</v>
      </c>
      <c r="H4350" t="s">
        <v>636</v>
      </c>
      <c r="V4350">
        <v>19957948</v>
      </c>
      <c r="Y4350">
        <v>22310</v>
      </c>
      <c r="Z4350">
        <v>17816232</v>
      </c>
      <c r="AA4350">
        <v>39712452</v>
      </c>
      <c r="AB4350">
        <v>197197</v>
      </c>
      <c r="AC4350">
        <v>1052671</v>
      </c>
      <c r="AF4350">
        <v>97150768</v>
      </c>
      <c r="AG4350">
        <v>26466100</v>
      </c>
      <c r="AH4350">
        <v>3449564</v>
      </c>
      <c r="AI4350">
        <v>1537649</v>
      </c>
      <c r="AJ4350">
        <v>4987213</v>
      </c>
      <c r="AK4350">
        <v>5057882</v>
      </c>
      <c r="AL4350">
        <v>4427178</v>
      </c>
      <c r="AM4350">
        <v>85745424</v>
      </c>
      <c r="AN4350">
        <v>31466872</v>
      </c>
      <c r="AO4350">
        <v>8193236</v>
      </c>
      <c r="AT4350">
        <v>260</v>
      </c>
      <c r="AU4350">
        <v>0.19600000000000001</v>
      </c>
      <c r="AW4350">
        <v>0.31626399999999999</v>
      </c>
      <c r="AX4350">
        <v>0.63671500000000003</v>
      </c>
      <c r="AY4350">
        <v>0.11465400000000001</v>
      </c>
      <c r="AZ4350">
        <v>19446</v>
      </c>
    </row>
    <row r="4351" spans="1:52">
      <c r="A4351">
        <v>1999</v>
      </c>
      <c r="B4351">
        <v>232937</v>
      </c>
      <c r="C4351" t="s">
        <v>569</v>
      </c>
      <c r="D4351" t="s">
        <v>475</v>
      </c>
      <c r="E4351">
        <f t="shared" si="67"/>
        <v>0</v>
      </c>
      <c r="F4351">
        <f>IF(ISNA(VLOOKUP(B4351,criteria!$U$2:$U$174,1,0)),0,1)</f>
        <v>1</v>
      </c>
      <c r="G4351" t="s">
        <v>636</v>
      </c>
      <c r="H4351" t="s">
        <v>636</v>
      </c>
      <c r="V4351">
        <v>20508728</v>
      </c>
      <c r="Y4351">
        <v>69825</v>
      </c>
      <c r="Z4351">
        <v>16534202</v>
      </c>
      <c r="AA4351">
        <v>39427368</v>
      </c>
      <c r="AB4351">
        <v>187950</v>
      </c>
      <c r="AC4351">
        <v>535937</v>
      </c>
      <c r="AF4351">
        <v>97189696</v>
      </c>
      <c r="AG4351">
        <v>28348832</v>
      </c>
      <c r="AH4351">
        <v>3898342</v>
      </c>
      <c r="AI4351">
        <v>1132112</v>
      </c>
      <c r="AJ4351">
        <v>5030454</v>
      </c>
      <c r="AK4351">
        <v>6793818</v>
      </c>
      <c r="AL4351">
        <v>4478377</v>
      </c>
      <c r="AM4351">
        <v>95501312</v>
      </c>
      <c r="AN4351">
        <v>32507632</v>
      </c>
      <c r="AO4351">
        <v>8512110</v>
      </c>
      <c r="AT4351">
        <v>254</v>
      </c>
      <c r="AU4351">
        <v>0.22600000000000001</v>
      </c>
      <c r="AW4351">
        <v>0.28308699999999998</v>
      </c>
      <c r="AX4351">
        <v>0.62988500000000003</v>
      </c>
      <c r="AY4351">
        <v>0.10312</v>
      </c>
      <c r="AZ4351">
        <v>21647</v>
      </c>
    </row>
    <row r="4352" spans="1:52">
      <c r="A4352">
        <v>2000</v>
      </c>
      <c r="B4352">
        <v>232937</v>
      </c>
      <c r="C4352" t="s">
        <v>569</v>
      </c>
      <c r="D4352" t="s">
        <v>475</v>
      </c>
      <c r="E4352">
        <f t="shared" si="67"/>
        <v>0</v>
      </c>
      <c r="F4352">
        <f>IF(ISNA(VLOOKUP(B4352,criteria!$U$2:$U$174,1,0)),0,1)</f>
        <v>1</v>
      </c>
      <c r="G4352" t="s">
        <v>636</v>
      </c>
      <c r="H4352" t="s">
        <v>636</v>
      </c>
      <c r="V4352">
        <v>20048636</v>
      </c>
      <c r="Y4352">
        <v>49349</v>
      </c>
      <c r="Z4352">
        <v>19328068</v>
      </c>
      <c r="AA4352">
        <v>51351016</v>
      </c>
      <c r="AB4352">
        <v>540804</v>
      </c>
      <c r="AC4352">
        <v>-4639775</v>
      </c>
      <c r="AF4352">
        <v>107624368</v>
      </c>
      <c r="AG4352">
        <v>27781744</v>
      </c>
      <c r="AH4352">
        <v>4176141</v>
      </c>
      <c r="AI4352">
        <v>1139522</v>
      </c>
      <c r="AJ4352">
        <v>5315663</v>
      </c>
      <c r="AK4352">
        <v>8690369</v>
      </c>
      <c r="AL4352">
        <v>5016189</v>
      </c>
      <c r="AM4352">
        <v>101793832</v>
      </c>
      <c r="AN4352">
        <v>33532748</v>
      </c>
      <c r="AO4352">
        <v>9514885</v>
      </c>
      <c r="AT4352">
        <v>282</v>
      </c>
      <c r="AU4352">
        <v>0.224</v>
      </c>
      <c r="AW4352">
        <v>0.239227</v>
      </c>
      <c r="AX4352">
        <v>0.64321899999999999</v>
      </c>
      <c r="AY4352">
        <v>8.8402999999999995E-2</v>
      </c>
      <c r="AZ4352">
        <v>23192</v>
      </c>
    </row>
    <row r="4353" spans="1:52">
      <c r="A4353">
        <v>2001</v>
      </c>
      <c r="B4353">
        <v>232937</v>
      </c>
      <c r="C4353" t="s">
        <v>569</v>
      </c>
      <c r="D4353" t="s">
        <v>475</v>
      </c>
      <c r="E4353">
        <f t="shared" si="67"/>
        <v>1</v>
      </c>
      <c r="F4353">
        <f>IF(ISNA(VLOOKUP(B4353,criteria!$U$2:$U$174,1,0)),0,1)</f>
        <v>1</v>
      </c>
      <c r="G4353">
        <v>0.82371716179720111</v>
      </c>
      <c r="H4353">
        <v>0.38777943368107304</v>
      </c>
      <c r="I4353">
        <v>4073</v>
      </c>
      <c r="J4353">
        <v>3355</v>
      </c>
      <c r="K4353">
        <v>1268</v>
      </c>
      <c r="L4353">
        <v>33</v>
      </c>
      <c r="M4353">
        <v>1301</v>
      </c>
      <c r="N4353">
        <v>235048000</v>
      </c>
      <c r="O4353" t="s">
        <v>132</v>
      </c>
      <c r="V4353">
        <v>19911908</v>
      </c>
      <c r="W4353">
        <v>11211058</v>
      </c>
      <c r="Y4353">
        <v>1224722</v>
      </c>
      <c r="Z4353">
        <v>20284356</v>
      </c>
      <c r="AA4353">
        <v>41167320</v>
      </c>
      <c r="AD4353">
        <v>56967220</v>
      </c>
      <c r="AE4353">
        <v>37870640</v>
      </c>
      <c r="AF4353">
        <v>99093808</v>
      </c>
      <c r="AG4353">
        <v>33978564</v>
      </c>
      <c r="AH4353">
        <v>5845245</v>
      </c>
      <c r="AI4353">
        <v>1628488.13</v>
      </c>
      <c r="AJ4353">
        <v>7473733</v>
      </c>
      <c r="AK4353">
        <v>11652270</v>
      </c>
      <c r="AL4353">
        <v>5430945</v>
      </c>
      <c r="AM4353">
        <v>104110296</v>
      </c>
      <c r="AN4353">
        <v>40997132</v>
      </c>
      <c r="AO4353">
        <v>9952013</v>
      </c>
      <c r="AR4353">
        <v>99093808</v>
      </c>
      <c r="AS4353">
        <v>104110296</v>
      </c>
      <c r="AT4353">
        <v>363</v>
      </c>
      <c r="AU4353">
        <v>0.27300000000000002</v>
      </c>
      <c r="AW4353">
        <v>0.22486500000000001</v>
      </c>
      <c r="AX4353">
        <v>0.64446599999999998</v>
      </c>
      <c r="AY4353">
        <v>8.4364099999999997E-2</v>
      </c>
      <c r="AZ4353">
        <v>25151</v>
      </c>
    </row>
    <row r="4354" spans="1:52">
      <c r="A4354">
        <v>2002</v>
      </c>
      <c r="B4354">
        <v>232937</v>
      </c>
      <c r="C4354" t="s">
        <v>569</v>
      </c>
      <c r="D4354" t="s">
        <v>475</v>
      </c>
      <c r="E4354">
        <f t="shared" ref="E4354:E4417" si="68">IF(M4354&gt;999,1,0)</f>
        <v>1</v>
      </c>
      <c r="F4354">
        <f>IF(ISNA(VLOOKUP(B4354,criteria!$U$2:$U$174,1,0)),0,1)</f>
        <v>1</v>
      </c>
      <c r="G4354">
        <v>0.77446808510638299</v>
      </c>
      <c r="H4354">
        <v>0.32362637362637364</v>
      </c>
      <c r="I4354">
        <v>4700</v>
      </c>
      <c r="J4354">
        <v>3640</v>
      </c>
      <c r="K4354">
        <v>1097</v>
      </c>
      <c r="L4354">
        <v>81</v>
      </c>
      <c r="M4354">
        <v>1178</v>
      </c>
      <c r="N4354" t="s">
        <v>507</v>
      </c>
      <c r="O4354" t="s">
        <v>132</v>
      </c>
      <c r="V4354">
        <v>23907956</v>
      </c>
      <c r="W4354">
        <v>16645293</v>
      </c>
      <c r="Y4354">
        <v>1439612</v>
      </c>
      <c r="Z4354">
        <v>23400800</v>
      </c>
      <c r="AA4354">
        <v>45686452</v>
      </c>
      <c r="AB4354">
        <v>329069</v>
      </c>
      <c r="AC4354">
        <v>883182</v>
      </c>
      <c r="AD4354">
        <v>60712128</v>
      </c>
      <c r="AE4354">
        <v>43054552</v>
      </c>
      <c r="AF4354">
        <v>106320128</v>
      </c>
      <c r="AG4354">
        <v>33037628</v>
      </c>
      <c r="AH4354">
        <v>6263825.5</v>
      </c>
      <c r="AI4354">
        <v>1828790.88</v>
      </c>
      <c r="AJ4354">
        <v>8092616.5</v>
      </c>
      <c r="AK4354">
        <v>11539690</v>
      </c>
      <c r="AL4354">
        <v>5780295.5</v>
      </c>
      <c r="AM4354">
        <v>104338488</v>
      </c>
      <c r="AN4354">
        <v>46357188</v>
      </c>
      <c r="AO4354">
        <v>7616463</v>
      </c>
      <c r="AR4354">
        <v>106320128</v>
      </c>
      <c r="AS4354">
        <v>104338488</v>
      </c>
      <c r="AT4354">
        <v>322</v>
      </c>
      <c r="AU4354">
        <v>0.28399999999999997</v>
      </c>
      <c r="AW4354">
        <v>0.23364199999999999</v>
      </c>
      <c r="AX4354">
        <v>0.62746900000000005</v>
      </c>
      <c r="AY4354">
        <v>8.3641999999999994E-2</v>
      </c>
      <c r="AZ4354">
        <v>26401.5</v>
      </c>
    </row>
    <row r="4355" spans="1:52">
      <c r="A4355">
        <v>2003</v>
      </c>
      <c r="B4355">
        <v>232937</v>
      </c>
      <c r="C4355" t="s">
        <v>569</v>
      </c>
      <c r="D4355" t="s">
        <v>475</v>
      </c>
      <c r="E4355">
        <f t="shared" si="68"/>
        <v>1</v>
      </c>
      <c r="F4355">
        <f>IF(ISNA(VLOOKUP(B4355,criteria!$U$2:$U$174,1,0)),0,1)</f>
        <v>1</v>
      </c>
      <c r="G4355">
        <v>0.71255673222390314</v>
      </c>
      <c r="H4355">
        <v>0.35092508340915984</v>
      </c>
      <c r="I4355">
        <v>4627</v>
      </c>
      <c r="J4355">
        <v>3297</v>
      </c>
      <c r="K4355">
        <v>1084</v>
      </c>
      <c r="L4355">
        <v>73</v>
      </c>
      <c r="M4355">
        <v>1157</v>
      </c>
      <c r="N4355" t="s">
        <v>507</v>
      </c>
      <c r="O4355" t="s">
        <v>132</v>
      </c>
      <c r="V4355">
        <v>28139698</v>
      </c>
      <c r="W4355">
        <v>21684388</v>
      </c>
      <c r="Y4355">
        <v>1709721</v>
      </c>
      <c r="Z4355">
        <v>24350276</v>
      </c>
      <c r="AA4355">
        <v>45474648</v>
      </c>
      <c r="AB4355">
        <v>1337411</v>
      </c>
      <c r="AC4355">
        <v>487620</v>
      </c>
      <c r="AD4355">
        <v>66844188</v>
      </c>
      <c r="AE4355">
        <v>44274216</v>
      </c>
      <c r="AF4355">
        <v>122779504</v>
      </c>
      <c r="AG4355">
        <v>36114844</v>
      </c>
      <c r="AH4355">
        <v>7238739.5</v>
      </c>
      <c r="AI4355">
        <v>1718609.5</v>
      </c>
      <c r="AJ4355">
        <v>8957349</v>
      </c>
      <c r="AK4355">
        <v>11402469</v>
      </c>
      <c r="AL4355">
        <v>5062024.5</v>
      </c>
      <c r="AM4355">
        <v>110490192</v>
      </c>
      <c r="AN4355">
        <v>44039092</v>
      </c>
      <c r="AO4355">
        <v>11608153</v>
      </c>
      <c r="AP4355">
        <v>4803019</v>
      </c>
      <c r="AQ4355">
        <v>5958589</v>
      </c>
      <c r="AR4355">
        <v>122779504</v>
      </c>
      <c r="AS4355">
        <v>110490192</v>
      </c>
      <c r="AT4355">
        <v>299</v>
      </c>
      <c r="AU4355">
        <v>0.27400000000000002</v>
      </c>
      <c r="AW4355">
        <v>0.25290400000000002</v>
      </c>
      <c r="AX4355">
        <v>0.61483500000000002</v>
      </c>
      <c r="AY4355">
        <v>9.1450699999999996E-2</v>
      </c>
      <c r="AZ4355">
        <v>26248</v>
      </c>
    </row>
    <row r="4356" spans="1:52">
      <c r="A4356">
        <v>2004</v>
      </c>
      <c r="B4356">
        <v>232937</v>
      </c>
      <c r="C4356" t="s">
        <v>569</v>
      </c>
      <c r="D4356" t="s">
        <v>475</v>
      </c>
      <c r="E4356">
        <f t="shared" si="68"/>
        <v>1</v>
      </c>
      <c r="F4356">
        <f>IF(ISNA(VLOOKUP(B4356,criteria!$U$2:$U$174,1,0)),0,1)</f>
        <v>1</v>
      </c>
      <c r="G4356">
        <v>0.73438604760782467</v>
      </c>
      <c r="H4356">
        <v>0.32413350449293965</v>
      </c>
      <c r="I4356">
        <v>4243</v>
      </c>
      <c r="J4356">
        <v>3116</v>
      </c>
      <c r="K4356">
        <v>970</v>
      </c>
      <c r="L4356">
        <v>40</v>
      </c>
      <c r="M4356">
        <v>1010</v>
      </c>
      <c r="V4356">
        <v>28636502</v>
      </c>
      <c r="W4356">
        <v>23010792</v>
      </c>
      <c r="Y4356">
        <v>1665286</v>
      </c>
      <c r="Z4356">
        <v>25754332</v>
      </c>
      <c r="AA4356">
        <v>48017376</v>
      </c>
      <c r="AB4356">
        <v>445069</v>
      </c>
      <c r="AC4356">
        <v>556419</v>
      </c>
      <c r="AD4356">
        <v>72457360</v>
      </c>
      <c r="AE4356">
        <v>45564352</v>
      </c>
      <c r="AF4356">
        <v>132446880</v>
      </c>
      <c r="AG4356">
        <v>38211192</v>
      </c>
      <c r="AH4356">
        <v>7819513</v>
      </c>
      <c r="AI4356">
        <v>1898831.25</v>
      </c>
      <c r="AJ4356">
        <v>9718344</v>
      </c>
      <c r="AK4356">
        <v>15817972</v>
      </c>
      <c r="AL4356">
        <v>5340830</v>
      </c>
      <c r="AM4356">
        <v>120338016</v>
      </c>
      <c r="AN4356">
        <v>44725084</v>
      </c>
      <c r="AO4356">
        <v>12422404</v>
      </c>
      <c r="AP4356">
        <v>5958589</v>
      </c>
      <c r="AQ4356">
        <v>6088777</v>
      </c>
      <c r="AR4356">
        <v>132446880</v>
      </c>
      <c r="AS4356">
        <v>120338016</v>
      </c>
      <c r="AT4356">
        <v>331</v>
      </c>
      <c r="AU4356">
        <v>0.29799999999999999</v>
      </c>
      <c r="AW4356">
        <v>0.25639400000000001</v>
      </c>
      <c r="AX4356">
        <v>0.62140799999999996</v>
      </c>
      <c r="AY4356">
        <v>8.9990500000000001E-2</v>
      </c>
      <c r="AZ4356">
        <v>26896</v>
      </c>
    </row>
    <row r="4357" spans="1:52">
      <c r="A4357">
        <v>2005</v>
      </c>
      <c r="B4357">
        <v>232937</v>
      </c>
      <c r="C4357" t="s">
        <v>486</v>
      </c>
      <c r="D4357" t="s">
        <v>475</v>
      </c>
      <c r="E4357">
        <f t="shared" si="68"/>
        <v>1</v>
      </c>
      <c r="F4357">
        <f>IF(ISNA(VLOOKUP(B4357,criteria!$U$2:$U$174,1,0)),0,1)</f>
        <v>1</v>
      </c>
      <c r="G4357">
        <v>0.73438604760782467</v>
      </c>
      <c r="H4357">
        <v>0.32413350449293965</v>
      </c>
      <c r="I4357">
        <v>4243</v>
      </c>
      <c r="J4357">
        <v>3116</v>
      </c>
      <c r="K4357">
        <v>970</v>
      </c>
      <c r="L4357">
        <v>40</v>
      </c>
      <c r="M4357">
        <v>1010</v>
      </c>
      <c r="N4357" t="s">
        <v>507</v>
      </c>
      <c r="O4357" t="s">
        <v>132</v>
      </c>
      <c r="P4357" t="s">
        <v>50</v>
      </c>
      <c r="Q4357" t="s">
        <v>52</v>
      </c>
      <c r="V4357">
        <v>30476596</v>
      </c>
      <c r="W4357">
        <v>24790000</v>
      </c>
      <c r="Y4357">
        <v>2231015</v>
      </c>
      <c r="Z4357">
        <v>19507840</v>
      </c>
      <c r="AA4357">
        <v>52508136</v>
      </c>
      <c r="AB4357">
        <v>583638</v>
      </c>
      <c r="AC4357">
        <v>818641</v>
      </c>
      <c r="AD4357">
        <v>68028872</v>
      </c>
      <c r="AE4357">
        <v>50136644</v>
      </c>
      <c r="AF4357">
        <v>141402048</v>
      </c>
      <c r="AG4357">
        <v>40062804</v>
      </c>
      <c r="AH4357">
        <v>6983623.5</v>
      </c>
      <c r="AI4357">
        <v>2589368.75</v>
      </c>
      <c r="AJ4357">
        <v>9572992</v>
      </c>
      <c r="AK4357">
        <v>18114508</v>
      </c>
      <c r="AL4357">
        <v>6097902</v>
      </c>
      <c r="AM4357">
        <v>122637160</v>
      </c>
      <c r="AN4357">
        <v>50008396</v>
      </c>
      <c r="AO4357">
        <v>14449478</v>
      </c>
      <c r="AP4357">
        <v>6088777</v>
      </c>
      <c r="AQ4357">
        <v>7382391</v>
      </c>
      <c r="AR4357">
        <v>141402048</v>
      </c>
      <c r="AS4357">
        <v>122637160</v>
      </c>
      <c r="AT4357">
        <v>374</v>
      </c>
      <c r="AU4357">
        <v>0.29599999999999999</v>
      </c>
      <c r="AW4357">
        <v>0.25449100000000002</v>
      </c>
      <c r="AX4357">
        <v>0.62475000000000003</v>
      </c>
      <c r="AY4357">
        <v>8.1503699999999998E-2</v>
      </c>
      <c r="AZ4357">
        <v>28477.5</v>
      </c>
    </row>
    <row r="4358" spans="1:52">
      <c r="A4358">
        <v>2006</v>
      </c>
      <c r="B4358">
        <v>232937</v>
      </c>
      <c r="C4358" t="s">
        <v>486</v>
      </c>
      <c r="D4358" t="s">
        <v>475</v>
      </c>
      <c r="E4358">
        <f t="shared" si="68"/>
        <v>1</v>
      </c>
      <c r="F4358">
        <f>IF(ISNA(VLOOKUP(B4358,criteria!$U$2:$U$174,1,0)),0,1)</f>
        <v>1</v>
      </c>
      <c r="G4358">
        <v>0.68431163287086449</v>
      </c>
      <c r="H4358">
        <v>0.33094198378041173</v>
      </c>
      <c r="I4358">
        <v>4685</v>
      </c>
      <c r="J4358">
        <v>3206</v>
      </c>
      <c r="K4358">
        <v>1025</v>
      </c>
      <c r="L4358">
        <v>36</v>
      </c>
      <c r="M4358">
        <v>1061</v>
      </c>
      <c r="V4358">
        <v>29278424</v>
      </c>
      <c r="W4358">
        <v>22959024</v>
      </c>
      <c r="Y4358">
        <v>3521428</v>
      </c>
      <c r="Z4358">
        <v>21758140</v>
      </c>
      <c r="AA4358">
        <v>55627840</v>
      </c>
      <c r="AB4358">
        <v>217012</v>
      </c>
      <c r="AC4358">
        <v>10819218</v>
      </c>
      <c r="AD4358">
        <v>75148736</v>
      </c>
      <c r="AE4358">
        <v>51716792</v>
      </c>
      <c r="AF4358">
        <v>149495200</v>
      </c>
      <c r="AG4358">
        <v>38809508</v>
      </c>
      <c r="AH4358">
        <v>8387482.5</v>
      </c>
      <c r="AI4358">
        <v>2963813</v>
      </c>
      <c r="AJ4358">
        <v>11351296</v>
      </c>
      <c r="AK4358">
        <v>21196118</v>
      </c>
      <c r="AL4358">
        <v>6290811</v>
      </c>
      <c r="AM4358">
        <v>127825592</v>
      </c>
      <c r="AN4358">
        <v>50356848</v>
      </c>
      <c r="AO4358">
        <v>16263765</v>
      </c>
      <c r="AP4358">
        <v>7382391</v>
      </c>
      <c r="AQ4358">
        <v>9028663</v>
      </c>
      <c r="AR4358">
        <v>149495200</v>
      </c>
      <c r="AS4358">
        <v>127825592</v>
      </c>
      <c r="AT4358">
        <v>328</v>
      </c>
      <c r="AU4358">
        <v>0.307</v>
      </c>
      <c r="AW4358">
        <v>0.25848599999999999</v>
      </c>
      <c r="AX4358">
        <v>0.64360300000000004</v>
      </c>
      <c r="AY4358">
        <v>8.3877300000000002E-2</v>
      </c>
      <c r="AZ4358">
        <v>28436</v>
      </c>
    </row>
    <row r="4359" spans="1:52">
      <c r="A4359">
        <v>2007</v>
      </c>
      <c r="B4359">
        <v>232937</v>
      </c>
      <c r="C4359" t="s">
        <v>486</v>
      </c>
      <c r="D4359" t="s">
        <v>475</v>
      </c>
      <c r="E4359">
        <f t="shared" si="68"/>
        <v>1</v>
      </c>
      <c r="F4359">
        <f>IF(ISNA(VLOOKUP(B4359,criteria!$U$2:$U$174,1,0)),0,1)</f>
        <v>1</v>
      </c>
      <c r="G4359">
        <v>0.67399347116430908</v>
      </c>
      <c r="H4359">
        <v>0.42202131094607687</v>
      </c>
      <c r="I4359">
        <v>4595</v>
      </c>
      <c r="J4359">
        <v>3097</v>
      </c>
      <c r="K4359">
        <v>1128</v>
      </c>
      <c r="L4359">
        <v>179</v>
      </c>
      <c r="M4359">
        <v>1307</v>
      </c>
      <c r="N4359" t="s">
        <v>507</v>
      </c>
      <c r="O4359" t="s">
        <v>132</v>
      </c>
      <c r="P4359" t="s">
        <v>50</v>
      </c>
      <c r="Q4359" t="s">
        <v>52</v>
      </c>
      <c r="V4359">
        <v>29276332</v>
      </c>
      <c r="W4359">
        <v>23304558</v>
      </c>
      <c r="Y4359">
        <v>1909324</v>
      </c>
      <c r="Z4359">
        <v>22694682</v>
      </c>
      <c r="AA4359">
        <v>55390880</v>
      </c>
      <c r="AB4359">
        <v>595095</v>
      </c>
      <c r="AC4359">
        <v>5487901</v>
      </c>
      <c r="AD4359">
        <v>67279200</v>
      </c>
      <c r="AE4359">
        <v>62263668</v>
      </c>
      <c r="AF4359">
        <v>141180144</v>
      </c>
      <c r="AG4359">
        <v>40563592</v>
      </c>
      <c r="AH4359">
        <v>10455819</v>
      </c>
      <c r="AI4359">
        <v>2043180.88</v>
      </c>
      <c r="AJ4359">
        <v>12499000</v>
      </c>
      <c r="AK4359">
        <v>18236782</v>
      </c>
      <c r="AL4359">
        <v>6909626</v>
      </c>
      <c r="AM4359">
        <v>132664512</v>
      </c>
      <c r="AN4359">
        <v>51557788</v>
      </c>
      <c r="AO4359">
        <v>15571472</v>
      </c>
      <c r="AP4359">
        <v>9028663</v>
      </c>
      <c r="AQ4359">
        <v>8808919</v>
      </c>
      <c r="AR4359">
        <v>141180144</v>
      </c>
      <c r="AS4359">
        <v>132664512</v>
      </c>
      <c r="AT4359">
        <v>346</v>
      </c>
      <c r="AU4359">
        <v>0.317</v>
      </c>
      <c r="AW4359">
        <v>0.25740000000000002</v>
      </c>
      <c r="AX4359">
        <v>0.65572699999999995</v>
      </c>
      <c r="AY4359">
        <v>8.3011600000000005E-2</v>
      </c>
      <c r="AZ4359">
        <v>28676.5</v>
      </c>
    </row>
    <row r="4360" spans="1:52">
      <c r="A4360">
        <v>2008</v>
      </c>
      <c r="B4360">
        <v>232937</v>
      </c>
      <c r="C4360" t="s">
        <v>486</v>
      </c>
      <c r="D4360" t="s">
        <v>475</v>
      </c>
      <c r="E4360">
        <f t="shared" si="68"/>
        <v>1</v>
      </c>
      <c r="F4360">
        <f>IF(ISNA(VLOOKUP(B4360,criteria!$U$2:$U$174,1,0)),0,1)</f>
        <v>1</v>
      </c>
      <c r="G4360">
        <v>0.68197135636057282</v>
      </c>
      <c r="H4360">
        <v>0.36689314391599753</v>
      </c>
      <c r="I4360">
        <v>4748</v>
      </c>
      <c r="J4360">
        <v>3238</v>
      </c>
      <c r="K4360">
        <v>1151</v>
      </c>
      <c r="L4360">
        <v>37</v>
      </c>
      <c r="M4360">
        <v>1188</v>
      </c>
      <c r="N4360" t="s">
        <v>507</v>
      </c>
      <c r="O4360" t="s">
        <v>132</v>
      </c>
      <c r="P4360" t="s">
        <v>50</v>
      </c>
      <c r="Q4360" t="s">
        <v>52</v>
      </c>
      <c r="V4360">
        <v>31705868</v>
      </c>
      <c r="W4360">
        <v>23981816</v>
      </c>
      <c r="Y4360">
        <v>1822519</v>
      </c>
      <c r="Z4360">
        <v>25471004</v>
      </c>
      <c r="AA4360">
        <v>54789364</v>
      </c>
      <c r="AB4360">
        <v>379315</v>
      </c>
      <c r="AC4360">
        <v>1286815</v>
      </c>
      <c r="AD4360">
        <v>67992096</v>
      </c>
      <c r="AE4360">
        <v>62789396</v>
      </c>
      <c r="AF4360">
        <v>131881552</v>
      </c>
      <c r="AG4360">
        <v>34635716</v>
      </c>
      <c r="AH4360">
        <v>7419556</v>
      </c>
      <c r="AI4360">
        <v>1298254</v>
      </c>
      <c r="AJ4360">
        <v>8717810</v>
      </c>
      <c r="AK4360">
        <v>16788288</v>
      </c>
      <c r="AL4360">
        <v>5741634</v>
      </c>
      <c r="AM4360">
        <v>133740704</v>
      </c>
      <c r="AN4360">
        <v>51967424</v>
      </c>
      <c r="AO4360">
        <v>16013518</v>
      </c>
      <c r="AP4360">
        <v>8808919</v>
      </c>
      <c r="AQ4360">
        <v>6566177</v>
      </c>
      <c r="AR4360">
        <v>131881552</v>
      </c>
      <c r="AS4360">
        <v>133740704</v>
      </c>
      <c r="AT4360">
        <v>340</v>
      </c>
      <c r="AU4360">
        <v>0.315</v>
      </c>
      <c r="AW4360">
        <v>0.246394</v>
      </c>
      <c r="AX4360">
        <v>0.63761999999999996</v>
      </c>
      <c r="AY4360">
        <v>7.5721200000000002E-2</v>
      </c>
      <c r="AZ4360">
        <v>29849.5</v>
      </c>
    </row>
    <row r="4361" spans="1:52">
      <c r="A4361">
        <v>2009</v>
      </c>
      <c r="B4361">
        <v>232937</v>
      </c>
      <c r="C4361" t="s">
        <v>486</v>
      </c>
      <c r="D4361" t="s">
        <v>475</v>
      </c>
      <c r="E4361">
        <f t="shared" si="68"/>
        <v>1</v>
      </c>
      <c r="F4361">
        <f>IF(ISNA(VLOOKUP(B4361,criteria!$U$2:$U$174,1,0)),0,1)</f>
        <v>1</v>
      </c>
      <c r="G4361">
        <v>0.62967839006958815</v>
      </c>
      <c r="H4361">
        <v>0.36170848267622463</v>
      </c>
      <c r="I4361">
        <v>5317</v>
      </c>
      <c r="J4361">
        <v>3348</v>
      </c>
      <c r="K4361">
        <v>1166</v>
      </c>
      <c r="L4361">
        <v>45</v>
      </c>
      <c r="M4361">
        <v>1211</v>
      </c>
      <c r="N4361" t="s">
        <v>507</v>
      </c>
      <c r="O4361" t="s">
        <v>132</v>
      </c>
      <c r="P4361" t="s">
        <v>50</v>
      </c>
      <c r="Q4361" t="s">
        <v>52</v>
      </c>
      <c r="R4361">
        <v>-76.270600000000002</v>
      </c>
      <c r="S4361">
        <v>36.846600000000002</v>
      </c>
      <c r="V4361">
        <v>34573468</v>
      </c>
      <c r="W4361">
        <v>25873464</v>
      </c>
      <c r="Y4361">
        <v>1487227</v>
      </c>
      <c r="Z4361">
        <v>31532888</v>
      </c>
      <c r="AA4361">
        <v>52375192</v>
      </c>
      <c r="AB4361">
        <v>674139</v>
      </c>
      <c r="AC4361">
        <v>7915449</v>
      </c>
      <c r="AD4361">
        <v>72968624</v>
      </c>
      <c r="AE4361">
        <v>66056080</v>
      </c>
      <c r="AF4361">
        <v>146703200</v>
      </c>
      <c r="AG4361">
        <v>42413168</v>
      </c>
      <c r="AH4361">
        <v>6685204</v>
      </c>
      <c r="AI4361">
        <v>1264178</v>
      </c>
      <c r="AJ4361">
        <v>7949382</v>
      </c>
      <c r="AK4361">
        <v>13984850</v>
      </c>
      <c r="AL4361">
        <v>6244881</v>
      </c>
      <c r="AM4361">
        <v>136880640</v>
      </c>
      <c r="AN4361">
        <v>53175212</v>
      </c>
      <c r="AO4361">
        <v>15406279</v>
      </c>
      <c r="AP4361">
        <v>6566177</v>
      </c>
      <c r="AQ4361">
        <v>6825205</v>
      </c>
      <c r="AR4361">
        <v>146703200</v>
      </c>
      <c r="AS4361">
        <v>136880640</v>
      </c>
      <c r="AT4361">
        <v>331</v>
      </c>
      <c r="AU4361">
        <v>0.34100000000000003</v>
      </c>
      <c r="AW4361">
        <v>0.26552999999999999</v>
      </c>
      <c r="AX4361">
        <v>0.62809199999999998</v>
      </c>
      <c r="AY4361">
        <v>7.8339699999999998E-2</v>
      </c>
      <c r="AZ4361">
        <v>29346.5</v>
      </c>
    </row>
    <row r="4362" spans="1:52">
      <c r="A4362">
        <v>2010</v>
      </c>
      <c r="B4362">
        <v>232937</v>
      </c>
      <c r="C4362" t="s">
        <v>486</v>
      </c>
      <c r="D4362" t="s">
        <v>475</v>
      </c>
      <c r="E4362">
        <f t="shared" si="68"/>
        <v>0</v>
      </c>
      <c r="F4362">
        <f>IF(ISNA(VLOOKUP(B4362,criteria!$U$2:$U$174,1,0)),0,1)</f>
        <v>1</v>
      </c>
      <c r="G4362">
        <v>0.63604329222250189</v>
      </c>
      <c r="H4362">
        <v>0.37633557578155918</v>
      </c>
      <c r="I4362">
        <v>3973</v>
      </c>
      <c r="J4362">
        <v>2527</v>
      </c>
      <c r="K4362">
        <v>914</v>
      </c>
      <c r="L4362">
        <v>37</v>
      </c>
      <c r="M4362">
        <v>951</v>
      </c>
      <c r="N4362" t="s">
        <v>507</v>
      </c>
      <c r="O4362" t="s">
        <v>132</v>
      </c>
      <c r="P4362" t="s">
        <v>50</v>
      </c>
      <c r="Q4362" t="s">
        <v>52</v>
      </c>
      <c r="R4362">
        <v>-76.270499999999998</v>
      </c>
      <c r="S4362">
        <v>36.846600000000002</v>
      </c>
      <c r="V4362">
        <v>36872984</v>
      </c>
      <c r="W4362">
        <v>26131540</v>
      </c>
      <c r="Y4362">
        <v>1945212</v>
      </c>
      <c r="Z4362">
        <v>34892292</v>
      </c>
      <c r="AA4362">
        <v>52922432</v>
      </c>
      <c r="AB4362">
        <v>617425</v>
      </c>
      <c r="AC4362">
        <v>19624084</v>
      </c>
      <c r="AD4362">
        <v>74367376</v>
      </c>
      <c r="AE4362">
        <v>69828576</v>
      </c>
      <c r="AF4362">
        <v>162697888</v>
      </c>
      <c r="AG4362">
        <v>38079592</v>
      </c>
      <c r="AH4362">
        <v>10367384</v>
      </c>
      <c r="AI4362">
        <v>1533785</v>
      </c>
      <c r="AJ4362">
        <v>11901169</v>
      </c>
      <c r="AK4362">
        <v>17765800</v>
      </c>
      <c r="AL4362">
        <v>6083969</v>
      </c>
      <c r="AM4362">
        <v>134429312</v>
      </c>
      <c r="AN4362">
        <v>54815784</v>
      </c>
      <c r="AO4362">
        <v>14553846</v>
      </c>
      <c r="AP4362">
        <v>6825205</v>
      </c>
      <c r="AQ4362">
        <v>8050262</v>
      </c>
      <c r="AR4362">
        <v>162697888</v>
      </c>
      <c r="AS4362">
        <v>134429312</v>
      </c>
      <c r="AT4362">
        <v>330</v>
      </c>
      <c r="AU4362">
        <v>0.34499999999999997</v>
      </c>
      <c r="AW4362">
        <v>0.32087100000000002</v>
      </c>
      <c r="AX4362">
        <v>0.64564699999999997</v>
      </c>
      <c r="AY4362">
        <v>9.5424099999999998E-2</v>
      </c>
      <c r="AZ4362">
        <v>28607.5</v>
      </c>
    </row>
    <row r="4363" spans="1:52">
      <c r="A4363">
        <v>2011</v>
      </c>
      <c r="B4363">
        <v>232937</v>
      </c>
      <c r="C4363" t="s">
        <v>486</v>
      </c>
      <c r="D4363" t="s">
        <v>475</v>
      </c>
      <c r="E4363">
        <f t="shared" si="68"/>
        <v>0</v>
      </c>
      <c r="F4363">
        <f>IF(ISNA(VLOOKUP(B4363,criteria!$U$2:$U$174,1,0)),0,1)</f>
        <v>1</v>
      </c>
      <c r="G4363">
        <v>0.65260606060606063</v>
      </c>
      <c r="H4363">
        <v>0.34323922734026746</v>
      </c>
      <c r="I4363">
        <v>4125</v>
      </c>
      <c r="J4363">
        <v>2692</v>
      </c>
      <c r="K4363">
        <v>895</v>
      </c>
      <c r="L4363">
        <v>29</v>
      </c>
      <c r="M4363">
        <v>924</v>
      </c>
      <c r="N4363" t="s">
        <v>507</v>
      </c>
      <c r="O4363" t="s">
        <v>132</v>
      </c>
      <c r="P4363" t="s">
        <v>50</v>
      </c>
      <c r="Q4363" t="s">
        <v>52</v>
      </c>
      <c r="R4363">
        <v>-76.263900000000007</v>
      </c>
      <c r="S4363">
        <v>36.848300000000002</v>
      </c>
      <c r="T4363">
        <v>0.14199999999999999</v>
      </c>
      <c r="U4363">
        <v>1920</v>
      </c>
      <c r="V4363">
        <v>38207840</v>
      </c>
      <c r="W4363">
        <v>28791764</v>
      </c>
      <c r="Y4363">
        <v>1329647</v>
      </c>
      <c r="Z4363">
        <v>30659988</v>
      </c>
      <c r="AA4363">
        <v>49062240</v>
      </c>
      <c r="AC4363">
        <v>26240956</v>
      </c>
      <c r="AD4363">
        <v>77781208</v>
      </c>
      <c r="AE4363">
        <v>66844480</v>
      </c>
      <c r="AF4363">
        <v>167344944</v>
      </c>
      <c r="AG4363">
        <v>41194680</v>
      </c>
      <c r="AH4363">
        <v>16353687</v>
      </c>
      <c r="AI4363">
        <v>841754</v>
      </c>
      <c r="AJ4363">
        <v>17195440</v>
      </c>
      <c r="AK4363">
        <v>12024458</v>
      </c>
      <c r="AL4363">
        <v>4838889</v>
      </c>
      <c r="AM4363">
        <v>151096672</v>
      </c>
      <c r="AN4363">
        <v>53458280</v>
      </c>
      <c r="AO4363">
        <v>14491803</v>
      </c>
      <c r="AP4363">
        <v>8050262</v>
      </c>
      <c r="AQ4363">
        <v>8211186</v>
      </c>
      <c r="AR4363">
        <v>167344944</v>
      </c>
      <c r="AS4363">
        <v>151096672</v>
      </c>
      <c r="AT4363">
        <v>352</v>
      </c>
      <c r="AU4363">
        <v>0.34399999999999997</v>
      </c>
      <c r="AW4363">
        <v>0.34925600000000001</v>
      </c>
      <c r="AX4363">
        <v>0.66390199999999999</v>
      </c>
      <c r="AY4363">
        <v>0.101831</v>
      </c>
      <c r="AZ4363">
        <v>27609</v>
      </c>
    </row>
    <row r="4364" spans="1:52">
      <c r="A4364">
        <v>2012</v>
      </c>
      <c r="B4364">
        <v>232937</v>
      </c>
      <c r="C4364" t="s">
        <v>486</v>
      </c>
      <c r="D4364" t="s">
        <v>475</v>
      </c>
      <c r="E4364">
        <f t="shared" si="68"/>
        <v>1</v>
      </c>
      <c r="F4364">
        <f>IF(ISNA(VLOOKUP(B4364,criteria!$U$2:$U$174,1,0)),0,1)</f>
        <v>1</v>
      </c>
      <c r="G4364">
        <v>0.67289056960529425</v>
      </c>
      <c r="H4364">
        <v>0.38321039690902703</v>
      </c>
      <c r="I4364">
        <v>4231</v>
      </c>
      <c r="J4364">
        <v>2847</v>
      </c>
      <c r="K4364">
        <v>1065</v>
      </c>
      <c r="L4364">
        <v>26</v>
      </c>
      <c r="M4364">
        <v>1091</v>
      </c>
      <c r="N4364" t="s">
        <v>507</v>
      </c>
      <c r="O4364" t="s">
        <v>132</v>
      </c>
      <c r="P4364" t="s">
        <v>50</v>
      </c>
      <c r="Q4364" t="s">
        <v>52</v>
      </c>
      <c r="R4364">
        <v>-76.263900000000007</v>
      </c>
      <c r="S4364">
        <v>36.848300000000002</v>
      </c>
      <c r="T4364">
        <v>0.18099999999999999</v>
      </c>
      <c r="U4364">
        <v>1737</v>
      </c>
      <c r="V4364">
        <v>33931096</v>
      </c>
      <c r="W4364">
        <v>25557364</v>
      </c>
      <c r="Y4364">
        <v>1611553</v>
      </c>
      <c r="Z4364">
        <v>33345032</v>
      </c>
      <c r="AA4364">
        <v>54513784</v>
      </c>
      <c r="AB4364">
        <v>738794</v>
      </c>
      <c r="AC4364">
        <v>15069764</v>
      </c>
      <c r="AD4364">
        <v>74819640</v>
      </c>
      <c r="AE4364">
        <v>70405624</v>
      </c>
      <c r="AF4364">
        <v>160828208</v>
      </c>
      <c r="AG4364">
        <v>43589944</v>
      </c>
      <c r="AH4364">
        <v>8653077</v>
      </c>
      <c r="AI4364">
        <v>965766</v>
      </c>
      <c r="AJ4364">
        <v>9618843</v>
      </c>
      <c r="AK4364">
        <v>18740816</v>
      </c>
      <c r="AL4364">
        <v>6044291</v>
      </c>
      <c r="AM4364">
        <v>153366944</v>
      </c>
      <c r="AN4364">
        <v>57074536</v>
      </c>
      <c r="AO4364">
        <v>16380477</v>
      </c>
      <c r="AP4364">
        <v>8224578</v>
      </c>
      <c r="AQ4364">
        <v>8470421</v>
      </c>
      <c r="AR4364">
        <v>160828208</v>
      </c>
      <c r="AS4364">
        <v>153366944</v>
      </c>
      <c r="AT4364">
        <v>323</v>
      </c>
      <c r="AU4364">
        <v>0.34399999999999997</v>
      </c>
      <c r="AW4364">
        <v>0.325961</v>
      </c>
      <c r="AX4364">
        <v>0.64749800000000002</v>
      </c>
      <c r="AY4364">
        <v>9.2618199999999998E-2</v>
      </c>
      <c r="AZ4364">
        <v>26767</v>
      </c>
    </row>
    <row r="4365" spans="1:52">
      <c r="A4365">
        <v>2013</v>
      </c>
      <c r="B4365">
        <v>232937</v>
      </c>
      <c r="C4365" t="s">
        <v>486</v>
      </c>
      <c r="D4365" t="s">
        <v>475</v>
      </c>
      <c r="E4365">
        <f t="shared" si="68"/>
        <v>0</v>
      </c>
      <c r="F4365">
        <f>IF(ISNA(VLOOKUP(B4365,criteria!$U$2:$U$174,1,0)),0,1)</f>
        <v>1</v>
      </c>
      <c r="G4365">
        <v>0.64986658760747107</v>
      </c>
      <c r="H4365">
        <v>0.37819343065693428</v>
      </c>
      <c r="I4365">
        <v>3373</v>
      </c>
      <c r="J4365">
        <v>2192</v>
      </c>
      <c r="K4365">
        <v>818</v>
      </c>
      <c r="L4365">
        <v>11</v>
      </c>
      <c r="M4365">
        <v>829</v>
      </c>
      <c r="N4365" t="s">
        <v>507</v>
      </c>
      <c r="O4365" t="s">
        <v>132</v>
      </c>
      <c r="P4365" t="s">
        <v>50</v>
      </c>
      <c r="Q4365" t="s">
        <v>52</v>
      </c>
      <c r="R4365">
        <v>-76.263900000000007</v>
      </c>
      <c r="S4365">
        <v>36.848300000000002</v>
      </c>
      <c r="T4365">
        <v>0.20599999999999999</v>
      </c>
      <c r="U4365">
        <v>1960</v>
      </c>
      <c r="V4365">
        <v>37430680</v>
      </c>
      <c r="W4365">
        <v>27012440</v>
      </c>
      <c r="Y4365">
        <v>1690844</v>
      </c>
      <c r="Z4365">
        <v>33003924</v>
      </c>
      <c r="AA4365">
        <v>52502168</v>
      </c>
      <c r="AB4365">
        <v>987630</v>
      </c>
      <c r="AC4365">
        <v>37851236</v>
      </c>
      <c r="AD4365">
        <v>72476880</v>
      </c>
      <c r="AE4365">
        <v>68223024</v>
      </c>
      <c r="AF4365">
        <v>178470112</v>
      </c>
      <c r="AG4365">
        <v>46724376</v>
      </c>
      <c r="AH4365">
        <v>8082305</v>
      </c>
      <c r="AI4365">
        <v>1092612</v>
      </c>
      <c r="AJ4365">
        <v>9174917</v>
      </c>
      <c r="AK4365">
        <v>19914174</v>
      </c>
      <c r="AL4365">
        <v>5525013</v>
      </c>
      <c r="AM4365">
        <v>149913008</v>
      </c>
      <c r="AN4365">
        <v>57523100</v>
      </c>
      <c r="AO4365">
        <v>18135542</v>
      </c>
      <c r="AP4365">
        <v>8470421</v>
      </c>
      <c r="AQ4365">
        <v>8636517</v>
      </c>
      <c r="AR4365">
        <v>178470112</v>
      </c>
      <c r="AS4365">
        <v>149913008</v>
      </c>
      <c r="AT4365">
        <v>373</v>
      </c>
      <c r="AU4365">
        <v>0.32600000000000001</v>
      </c>
      <c r="AW4365">
        <v>0.31686700000000001</v>
      </c>
      <c r="AX4365">
        <v>0.64036099999999996</v>
      </c>
      <c r="AY4365">
        <v>8.07229E-2</v>
      </c>
      <c r="AZ4365">
        <v>26189.5</v>
      </c>
    </row>
    <row r="4366" spans="1:52">
      <c r="A4366">
        <v>2014</v>
      </c>
      <c r="B4366">
        <v>232937</v>
      </c>
      <c r="C4366" t="s">
        <v>486</v>
      </c>
      <c r="D4366" t="s">
        <v>475</v>
      </c>
      <c r="E4366">
        <f t="shared" si="68"/>
        <v>0</v>
      </c>
      <c r="F4366">
        <f>IF(ISNA(VLOOKUP(B4366,criteria!$U$2:$U$174,1,0)),0,1)</f>
        <v>1</v>
      </c>
      <c r="G4366">
        <v>0.65672701455449056</v>
      </c>
      <c r="H4366">
        <v>0.30864864864864866</v>
      </c>
      <c r="I4366">
        <v>2817</v>
      </c>
      <c r="J4366">
        <v>1850</v>
      </c>
      <c r="K4366">
        <v>556</v>
      </c>
      <c r="L4366">
        <v>15</v>
      </c>
      <c r="M4366">
        <v>571</v>
      </c>
      <c r="N4366" t="s">
        <v>507</v>
      </c>
      <c r="O4366" t="s">
        <v>132</v>
      </c>
      <c r="P4366" t="s">
        <v>50</v>
      </c>
      <c r="Q4366" t="s">
        <v>52</v>
      </c>
      <c r="R4366">
        <v>-76.263900000000007</v>
      </c>
      <c r="S4366">
        <v>36.848300000000002</v>
      </c>
      <c r="T4366">
        <v>0.14299999999999999</v>
      </c>
      <c r="U4366">
        <v>2209</v>
      </c>
      <c r="V4366">
        <v>38094696</v>
      </c>
      <c r="W4366">
        <v>26354020</v>
      </c>
      <c r="Y4366">
        <v>1239746</v>
      </c>
      <c r="Z4366">
        <v>29141308</v>
      </c>
      <c r="AA4366">
        <v>52834228</v>
      </c>
      <c r="AB4366">
        <v>684127</v>
      </c>
      <c r="AC4366">
        <v>27701320</v>
      </c>
      <c r="AD4366">
        <v>63313256</v>
      </c>
      <c r="AE4366">
        <v>66933940</v>
      </c>
      <c r="AF4366">
        <v>158628992</v>
      </c>
      <c r="AG4366">
        <v>49233036</v>
      </c>
      <c r="AH4366">
        <v>6349330</v>
      </c>
      <c r="AI4366">
        <v>1424199</v>
      </c>
      <c r="AJ4366">
        <v>7773529</v>
      </c>
      <c r="AK4366">
        <v>15599434</v>
      </c>
      <c r="AL4366">
        <v>5596884</v>
      </c>
      <c r="AM4366">
        <v>149952720</v>
      </c>
      <c r="AN4366">
        <v>55817088</v>
      </c>
      <c r="AO4366">
        <v>17875928</v>
      </c>
      <c r="AP4366">
        <v>8636517</v>
      </c>
      <c r="AQ4366">
        <v>8912412</v>
      </c>
      <c r="AR4366">
        <v>158628992</v>
      </c>
      <c r="AS4366">
        <v>149952720</v>
      </c>
      <c r="AT4366">
        <v>384</v>
      </c>
      <c r="AU4366">
        <v>0.33100000000000002</v>
      </c>
      <c r="AW4366">
        <v>0.33907399999999999</v>
      </c>
      <c r="AX4366">
        <v>0.63528499999999999</v>
      </c>
      <c r="AY4366">
        <v>7.5774999999999995E-2</v>
      </c>
      <c r="AZ4366">
        <v>25113</v>
      </c>
    </row>
    <row r="4367" spans="1:52">
      <c r="A4367">
        <v>2015</v>
      </c>
      <c r="B4367">
        <v>232937</v>
      </c>
      <c r="C4367" t="s">
        <v>486</v>
      </c>
      <c r="D4367" t="s">
        <v>475</v>
      </c>
      <c r="E4367">
        <f t="shared" si="68"/>
        <v>0</v>
      </c>
      <c r="F4367">
        <f>IF(ISNA(VLOOKUP(B4367,criteria!$U$2:$U$174,1,0)),0,1)</f>
        <v>1</v>
      </c>
      <c r="G4367">
        <v>0.78936605316973418</v>
      </c>
      <c r="H4367">
        <v>0.24611398963730569</v>
      </c>
      <c r="I4367">
        <v>2445</v>
      </c>
      <c r="J4367">
        <v>1930</v>
      </c>
      <c r="K4367">
        <v>459</v>
      </c>
      <c r="L4367">
        <v>16</v>
      </c>
      <c r="M4367">
        <v>475</v>
      </c>
      <c r="N4367" t="s">
        <v>507</v>
      </c>
      <c r="O4367" t="s">
        <v>132</v>
      </c>
      <c r="P4367" t="s">
        <v>50</v>
      </c>
      <c r="Q4367" t="s">
        <v>52</v>
      </c>
      <c r="R4367">
        <v>-76.263900000000007</v>
      </c>
      <c r="S4367">
        <v>36.848300000000002</v>
      </c>
      <c r="T4367">
        <v>0.126</v>
      </c>
      <c r="U4367">
        <v>2555</v>
      </c>
      <c r="V4367">
        <v>38660880</v>
      </c>
      <c r="W4367">
        <v>27627306</v>
      </c>
      <c r="Y4367">
        <v>981062</v>
      </c>
      <c r="Z4367">
        <v>28547136</v>
      </c>
      <c r="AA4367">
        <v>54523584</v>
      </c>
      <c r="AB4367">
        <v>772205</v>
      </c>
      <c r="AC4367">
        <v>17287900</v>
      </c>
      <c r="AD4367">
        <v>63586524</v>
      </c>
      <c r="AE4367">
        <v>67045024</v>
      </c>
      <c r="AF4367">
        <v>148239536</v>
      </c>
      <c r="AG4367">
        <v>52071528</v>
      </c>
      <c r="AH4367">
        <v>8624338</v>
      </c>
      <c r="AI4367">
        <v>770097</v>
      </c>
      <c r="AJ4367">
        <v>9394435</v>
      </c>
      <c r="AK4367">
        <v>16389860</v>
      </c>
      <c r="AL4367">
        <v>5641678</v>
      </c>
      <c r="AM4367">
        <v>147296624</v>
      </c>
      <c r="AN4367">
        <v>57471868</v>
      </c>
      <c r="AO4367">
        <v>19630400</v>
      </c>
      <c r="AP4367">
        <v>8912412</v>
      </c>
      <c r="AQ4367">
        <v>9531748</v>
      </c>
      <c r="AR4367">
        <v>148239536</v>
      </c>
      <c r="AS4367">
        <v>147296624</v>
      </c>
      <c r="AT4367">
        <v>314</v>
      </c>
      <c r="AU4367">
        <v>0.34799999999999998</v>
      </c>
      <c r="AW4367">
        <v>0.354406</v>
      </c>
      <c r="AX4367">
        <v>0.63888900000000004</v>
      </c>
      <c r="AY4367">
        <v>8.4291199999999997E-2</v>
      </c>
      <c r="AZ4367">
        <v>25300</v>
      </c>
    </row>
    <row r="4368" spans="1:52">
      <c r="A4368">
        <v>2016</v>
      </c>
      <c r="B4368">
        <v>232937</v>
      </c>
      <c r="C4368" t="s">
        <v>486</v>
      </c>
      <c r="D4368" t="s">
        <v>475</v>
      </c>
      <c r="E4368">
        <f t="shared" si="68"/>
        <v>1</v>
      </c>
      <c r="F4368">
        <f>IF(ISNA(VLOOKUP(B4368,criteria!$U$2:$U$174,1,0)),0,1)</f>
        <v>1</v>
      </c>
      <c r="G4368">
        <v>0.85492227979274615</v>
      </c>
      <c r="H4368">
        <v>0.27378129117259553</v>
      </c>
      <c r="I4368">
        <v>4439</v>
      </c>
      <c r="J4368">
        <v>3795</v>
      </c>
      <c r="K4368">
        <v>1011</v>
      </c>
      <c r="L4368">
        <v>28</v>
      </c>
      <c r="M4368">
        <v>1039</v>
      </c>
      <c r="N4368" t="s">
        <v>507</v>
      </c>
      <c r="O4368" t="s">
        <v>132</v>
      </c>
      <c r="P4368" t="s">
        <v>50</v>
      </c>
      <c r="Q4368" t="s">
        <v>52</v>
      </c>
      <c r="R4368">
        <v>-76.263900000000007</v>
      </c>
      <c r="S4368">
        <v>36.848300000000002</v>
      </c>
      <c r="T4368">
        <v>0.13500000000000001</v>
      </c>
      <c r="U4368">
        <v>2378</v>
      </c>
      <c r="V4368">
        <v>41387672</v>
      </c>
      <c r="W4368">
        <v>25586000</v>
      </c>
      <c r="Y4368">
        <v>1050284</v>
      </c>
      <c r="Z4368">
        <v>32008326</v>
      </c>
      <c r="AA4368">
        <v>58574020</v>
      </c>
      <c r="AB4368">
        <v>807325</v>
      </c>
      <c r="AC4368">
        <v>39537596</v>
      </c>
      <c r="AD4368">
        <v>69150400</v>
      </c>
      <c r="AE4368">
        <v>72083552</v>
      </c>
      <c r="AF4368">
        <v>180862416</v>
      </c>
      <c r="AG4368">
        <v>45291528</v>
      </c>
      <c r="AH4368">
        <v>10513265</v>
      </c>
      <c r="AI4368">
        <v>653961</v>
      </c>
      <c r="AJ4368">
        <v>11167226</v>
      </c>
      <c r="AK4368">
        <v>15196056</v>
      </c>
      <c r="AL4368">
        <v>6301174</v>
      </c>
      <c r="AM4368">
        <v>146626160</v>
      </c>
      <c r="AN4368">
        <v>52681312</v>
      </c>
      <c r="AO4368">
        <v>19197100</v>
      </c>
      <c r="AP4368">
        <v>21653540</v>
      </c>
      <c r="AQ4368">
        <v>19543108</v>
      </c>
      <c r="AR4368">
        <v>180862416</v>
      </c>
      <c r="AS4368">
        <v>146626160</v>
      </c>
      <c r="AT4368">
        <v>373</v>
      </c>
      <c r="AU4368">
        <v>0.42099999999999999</v>
      </c>
      <c r="AW4368">
        <v>0.30484</v>
      </c>
      <c r="AX4368">
        <v>0.67174100000000003</v>
      </c>
      <c r="AY4368">
        <v>7.6112399999999997E-2</v>
      </c>
      <c r="AZ4368">
        <v>26072</v>
      </c>
    </row>
    <row r="4369" spans="1:52">
      <c r="A4369">
        <v>2017</v>
      </c>
      <c r="B4369">
        <v>232937</v>
      </c>
      <c r="C4369" t="s">
        <v>486</v>
      </c>
      <c r="D4369" t="s">
        <v>475</v>
      </c>
      <c r="E4369">
        <f t="shared" si="68"/>
        <v>1</v>
      </c>
      <c r="F4369">
        <f>IF(ISNA(VLOOKUP(B4369,criteria!$U$2:$U$174,1,0)),0,1)</f>
        <v>1</v>
      </c>
      <c r="G4369">
        <v>0.90129826897470044</v>
      </c>
      <c r="H4369">
        <v>0.19132040627885502</v>
      </c>
      <c r="I4369">
        <v>6008</v>
      </c>
      <c r="J4369">
        <v>5415</v>
      </c>
      <c r="K4369">
        <v>1010</v>
      </c>
      <c r="L4369">
        <v>26</v>
      </c>
      <c r="M4369">
        <v>1036</v>
      </c>
      <c r="T4369">
        <v>0.115</v>
      </c>
      <c r="U4369">
        <v>2344</v>
      </c>
      <c r="V4369">
        <v>43095424</v>
      </c>
      <c r="W4369">
        <v>26107980</v>
      </c>
      <c r="Y4369">
        <v>590868</v>
      </c>
      <c r="Z4369">
        <v>28227568</v>
      </c>
      <c r="AA4369">
        <v>59850512</v>
      </c>
      <c r="AB4369">
        <v>1115179</v>
      </c>
      <c r="AC4369">
        <v>10550840</v>
      </c>
      <c r="AD4369">
        <v>66581936</v>
      </c>
      <c r="AE4369">
        <v>74429664</v>
      </c>
      <c r="AF4369">
        <v>152092688</v>
      </c>
      <c r="AG4369">
        <v>48444740</v>
      </c>
      <c r="AH4369">
        <v>9445364</v>
      </c>
      <c r="AI4369">
        <v>609939</v>
      </c>
      <c r="AJ4369">
        <v>10055303</v>
      </c>
      <c r="AK4369">
        <v>15224363</v>
      </c>
      <c r="AL4369">
        <v>6932519</v>
      </c>
      <c r="AM4369">
        <v>158619456</v>
      </c>
      <c r="AN4369">
        <v>54240920</v>
      </c>
      <c r="AO4369">
        <v>18957988</v>
      </c>
      <c r="AP4369">
        <v>19543108</v>
      </c>
      <c r="AQ4369">
        <v>24804748</v>
      </c>
      <c r="AR4369">
        <v>152092688</v>
      </c>
      <c r="AS4369">
        <v>158619456</v>
      </c>
    </row>
    <row r="4370" spans="1:52">
      <c r="A4370">
        <v>1990</v>
      </c>
      <c r="B4370">
        <v>232982</v>
      </c>
      <c r="C4370" t="s">
        <v>570</v>
      </c>
      <c r="D4370" t="s">
        <v>475</v>
      </c>
      <c r="E4370">
        <f t="shared" si="68"/>
        <v>0</v>
      </c>
      <c r="F4370">
        <f>IF(ISNA(VLOOKUP(B4370,criteria!$U$2:$U$174,1,0)),0,1)</f>
        <v>1</v>
      </c>
      <c r="G4370" t="s">
        <v>636</v>
      </c>
      <c r="H4370" t="s">
        <v>636</v>
      </c>
      <c r="V4370">
        <v>33879060</v>
      </c>
      <c r="Y4370">
        <v>1017368</v>
      </c>
      <c r="Z4370">
        <v>4869297</v>
      </c>
      <c r="AA4370">
        <v>51430004</v>
      </c>
      <c r="AB4370">
        <v>4745468</v>
      </c>
      <c r="AC4370">
        <v>2002898</v>
      </c>
      <c r="AF4370">
        <v>121196664</v>
      </c>
      <c r="AG4370">
        <v>50026408</v>
      </c>
      <c r="AH4370">
        <v>1516480</v>
      </c>
      <c r="AI4370">
        <v>294594</v>
      </c>
      <c r="AJ4370">
        <v>1811074</v>
      </c>
      <c r="AK4370">
        <v>10272822</v>
      </c>
      <c r="AL4370">
        <v>5961591</v>
      </c>
      <c r="AM4370">
        <v>118718392</v>
      </c>
      <c r="AN4370">
        <v>54729376</v>
      </c>
      <c r="AO4370">
        <v>14226931</v>
      </c>
    </row>
    <row r="4371" spans="1:52">
      <c r="A4371">
        <v>1991</v>
      </c>
      <c r="B4371">
        <v>232982</v>
      </c>
      <c r="C4371" t="s">
        <v>570</v>
      </c>
      <c r="D4371" t="s">
        <v>475</v>
      </c>
      <c r="E4371">
        <f t="shared" si="68"/>
        <v>0</v>
      </c>
      <c r="F4371">
        <f>IF(ISNA(VLOOKUP(B4371,criteria!$U$2:$U$174,1,0)),0,1)</f>
        <v>1</v>
      </c>
      <c r="G4371" t="s">
        <v>636</v>
      </c>
      <c r="H4371" t="s">
        <v>636</v>
      </c>
      <c r="V4371">
        <v>40027760</v>
      </c>
      <c r="Z4371">
        <v>5692135</v>
      </c>
      <c r="AA4371">
        <v>50190132</v>
      </c>
      <c r="AB4371">
        <v>4753377</v>
      </c>
      <c r="AC4371">
        <v>2140899</v>
      </c>
      <c r="AF4371">
        <v>126522488</v>
      </c>
      <c r="AG4371">
        <v>51776796</v>
      </c>
      <c r="AH4371">
        <v>2157833</v>
      </c>
      <c r="AI4371">
        <v>340529</v>
      </c>
      <c r="AJ4371">
        <v>2498362</v>
      </c>
      <c r="AK4371">
        <v>9727260</v>
      </c>
      <c r="AL4371">
        <v>5842620</v>
      </c>
      <c r="AM4371">
        <v>125861488</v>
      </c>
      <c r="AN4371">
        <v>53547524</v>
      </c>
      <c r="AO4371">
        <v>16235415</v>
      </c>
    </row>
    <row r="4372" spans="1:52">
      <c r="A4372">
        <v>1992</v>
      </c>
      <c r="B4372">
        <v>232982</v>
      </c>
      <c r="C4372" t="s">
        <v>570</v>
      </c>
      <c r="D4372" t="s">
        <v>475</v>
      </c>
      <c r="E4372">
        <f t="shared" si="68"/>
        <v>0</v>
      </c>
      <c r="F4372">
        <f>IF(ISNA(VLOOKUP(B4372,criteria!$U$2:$U$174,1,0)),0,1)</f>
        <v>1</v>
      </c>
      <c r="G4372" t="s">
        <v>636</v>
      </c>
      <c r="H4372" t="s">
        <v>636</v>
      </c>
      <c r="V4372">
        <v>45131424</v>
      </c>
      <c r="Z4372">
        <v>5986176</v>
      </c>
      <c r="AA4372">
        <v>51638640</v>
      </c>
      <c r="AB4372">
        <v>5197414</v>
      </c>
      <c r="AC4372">
        <v>2183637</v>
      </c>
      <c r="AF4372">
        <v>135110384</v>
      </c>
      <c r="AG4372">
        <v>55276644</v>
      </c>
      <c r="AH4372">
        <v>2264269</v>
      </c>
      <c r="AI4372">
        <v>508268</v>
      </c>
      <c r="AJ4372">
        <v>2772537</v>
      </c>
      <c r="AK4372">
        <v>10851218</v>
      </c>
      <c r="AL4372">
        <v>5592939</v>
      </c>
      <c r="AM4372">
        <v>137303952</v>
      </c>
      <c r="AN4372">
        <v>56464400</v>
      </c>
      <c r="AO4372">
        <v>13060784</v>
      </c>
    </row>
    <row r="4373" spans="1:52">
      <c r="A4373">
        <v>1993</v>
      </c>
      <c r="B4373">
        <v>232982</v>
      </c>
      <c r="C4373" t="s">
        <v>570</v>
      </c>
      <c r="D4373" t="s">
        <v>475</v>
      </c>
      <c r="E4373">
        <f t="shared" si="68"/>
        <v>0</v>
      </c>
      <c r="F4373">
        <f>IF(ISNA(VLOOKUP(B4373,criteria!$U$2:$U$174,1,0)),0,1)</f>
        <v>1</v>
      </c>
      <c r="G4373" t="s">
        <v>636</v>
      </c>
      <c r="H4373" t="s">
        <v>636</v>
      </c>
      <c r="V4373">
        <v>45404792</v>
      </c>
      <c r="Z4373">
        <v>4931554</v>
      </c>
      <c r="AA4373">
        <v>54523720</v>
      </c>
      <c r="AB4373">
        <v>4901079</v>
      </c>
      <c r="AC4373">
        <v>2397571</v>
      </c>
      <c r="AF4373">
        <v>136234688</v>
      </c>
      <c r="AG4373">
        <v>55574656</v>
      </c>
      <c r="AH4373">
        <v>2159172</v>
      </c>
      <c r="AI4373">
        <v>587439</v>
      </c>
      <c r="AJ4373">
        <v>2746611</v>
      </c>
      <c r="AK4373">
        <v>12083511</v>
      </c>
      <c r="AL4373">
        <v>5800074</v>
      </c>
      <c r="AM4373">
        <v>134126992</v>
      </c>
      <c r="AN4373">
        <v>59660532</v>
      </c>
      <c r="AO4373">
        <v>14099479</v>
      </c>
    </row>
    <row r="4374" spans="1:52">
      <c r="A4374">
        <v>1994</v>
      </c>
      <c r="B4374">
        <v>232982</v>
      </c>
      <c r="C4374" t="s">
        <v>570</v>
      </c>
      <c r="D4374" t="s">
        <v>475</v>
      </c>
      <c r="E4374">
        <f t="shared" si="68"/>
        <v>0</v>
      </c>
      <c r="F4374">
        <f>IF(ISNA(VLOOKUP(B4374,criteria!$U$2:$U$174,1,0)),0,1)</f>
        <v>1</v>
      </c>
      <c r="G4374" t="s">
        <v>636</v>
      </c>
      <c r="H4374" t="s">
        <v>636</v>
      </c>
      <c r="V4374">
        <v>46798896</v>
      </c>
      <c r="Y4374">
        <v>13289190</v>
      </c>
      <c r="Z4374">
        <v>5928894</v>
      </c>
      <c r="AA4374">
        <v>72064192</v>
      </c>
      <c r="AC4374">
        <v>3148525</v>
      </c>
      <c r="AF4374">
        <v>154594000</v>
      </c>
      <c r="AG4374">
        <v>59449456</v>
      </c>
      <c r="AH4374">
        <v>1935856</v>
      </c>
      <c r="AI4374">
        <v>588556</v>
      </c>
      <c r="AJ4374">
        <v>2524412</v>
      </c>
      <c r="AK4374">
        <v>12902167</v>
      </c>
      <c r="AL4374">
        <v>6134164</v>
      </c>
      <c r="AM4374">
        <v>141827104</v>
      </c>
      <c r="AN4374">
        <v>62228608</v>
      </c>
      <c r="AO4374">
        <v>15353008</v>
      </c>
    </row>
    <row r="4375" spans="1:52">
      <c r="A4375">
        <v>1995</v>
      </c>
      <c r="B4375">
        <v>232982</v>
      </c>
      <c r="C4375" t="s">
        <v>570</v>
      </c>
      <c r="D4375" t="s">
        <v>475</v>
      </c>
      <c r="E4375">
        <f t="shared" si="68"/>
        <v>0</v>
      </c>
      <c r="F4375">
        <f>IF(ISNA(VLOOKUP(B4375,criteria!$U$2:$U$174,1,0)),0,1)</f>
        <v>1</v>
      </c>
      <c r="G4375" t="s">
        <v>636</v>
      </c>
      <c r="H4375" t="s">
        <v>636</v>
      </c>
      <c r="N4375">
        <v>23529</v>
      </c>
      <c r="O4375" t="s">
        <v>132</v>
      </c>
      <c r="V4375">
        <v>52173716</v>
      </c>
      <c r="Z4375">
        <v>9569626</v>
      </c>
      <c r="AA4375">
        <v>53820344</v>
      </c>
      <c r="AB4375">
        <v>9785319</v>
      </c>
      <c r="AC4375">
        <v>1812418</v>
      </c>
      <c r="AF4375">
        <v>153683568</v>
      </c>
      <c r="AG4375">
        <v>64101504</v>
      </c>
      <c r="AH4375">
        <v>1980563</v>
      </c>
      <c r="AI4375">
        <v>722544</v>
      </c>
      <c r="AJ4375">
        <v>2703107</v>
      </c>
      <c r="AK4375">
        <v>13962988</v>
      </c>
      <c r="AL4375">
        <v>5862695</v>
      </c>
      <c r="AM4375">
        <v>152503696</v>
      </c>
      <c r="AN4375">
        <v>65469484</v>
      </c>
      <c r="AO4375">
        <v>14266218</v>
      </c>
    </row>
    <row r="4376" spans="1:52">
      <c r="A4376">
        <v>1996</v>
      </c>
      <c r="B4376">
        <v>232982</v>
      </c>
      <c r="C4376" t="s">
        <v>570</v>
      </c>
      <c r="D4376" t="s">
        <v>475</v>
      </c>
      <c r="E4376">
        <f t="shared" si="68"/>
        <v>0</v>
      </c>
      <c r="F4376">
        <f>IF(ISNA(VLOOKUP(B4376,criteria!$U$2:$U$174,1,0)),0,1)</f>
        <v>1</v>
      </c>
      <c r="G4376" t="s">
        <v>636</v>
      </c>
      <c r="H4376" t="s">
        <v>636</v>
      </c>
      <c r="N4376">
        <v>23529</v>
      </c>
      <c r="O4376" t="s">
        <v>132</v>
      </c>
      <c r="V4376">
        <v>54456736</v>
      </c>
      <c r="Z4376">
        <v>10683769</v>
      </c>
      <c r="AA4376">
        <v>58723120</v>
      </c>
      <c r="AB4376">
        <v>10290793</v>
      </c>
      <c r="AC4376">
        <v>1578707</v>
      </c>
      <c r="AF4376">
        <v>162607792</v>
      </c>
      <c r="AG4376">
        <v>68625640</v>
      </c>
      <c r="AH4376">
        <v>2308007</v>
      </c>
      <c r="AI4376">
        <v>661734</v>
      </c>
      <c r="AJ4376">
        <v>2969741</v>
      </c>
      <c r="AK4376">
        <v>16807812</v>
      </c>
      <c r="AL4376">
        <v>6096571</v>
      </c>
      <c r="AM4376">
        <v>161367168</v>
      </c>
      <c r="AN4376">
        <v>66650432</v>
      </c>
      <c r="AO4376">
        <v>14500166</v>
      </c>
      <c r="AP4376">
        <v>9235085</v>
      </c>
      <c r="AQ4376">
        <v>11315925</v>
      </c>
      <c r="AT4376">
        <v>552</v>
      </c>
      <c r="AU4376">
        <v>0.40500000000000003</v>
      </c>
    </row>
    <row r="4377" spans="1:52">
      <c r="A4377">
        <v>1997</v>
      </c>
      <c r="B4377">
        <v>232982</v>
      </c>
      <c r="C4377" t="s">
        <v>570</v>
      </c>
      <c r="D4377" t="s">
        <v>475</v>
      </c>
      <c r="E4377">
        <f t="shared" si="68"/>
        <v>0</v>
      </c>
      <c r="F4377">
        <f>IF(ISNA(VLOOKUP(B4377,criteria!$U$2:$U$174,1,0)),0,1)</f>
        <v>1</v>
      </c>
      <c r="G4377" t="s">
        <v>636</v>
      </c>
      <c r="H4377" t="s">
        <v>636</v>
      </c>
      <c r="V4377">
        <v>55032560</v>
      </c>
      <c r="Z4377">
        <v>10526751</v>
      </c>
      <c r="AA4377">
        <v>70234736</v>
      </c>
      <c r="AB4377">
        <v>11445916</v>
      </c>
      <c r="AC4377">
        <v>960113</v>
      </c>
      <c r="AF4377">
        <v>177662848</v>
      </c>
      <c r="AG4377">
        <v>70221712</v>
      </c>
      <c r="AH4377">
        <v>2134401</v>
      </c>
      <c r="AI4377">
        <v>806549</v>
      </c>
      <c r="AJ4377">
        <v>2940950</v>
      </c>
      <c r="AK4377">
        <v>19778478</v>
      </c>
      <c r="AL4377">
        <v>6560401</v>
      </c>
      <c r="AM4377">
        <v>176766496</v>
      </c>
      <c r="AN4377">
        <v>72874032</v>
      </c>
      <c r="AO4377">
        <v>16669933</v>
      </c>
      <c r="AP4377">
        <v>11315925</v>
      </c>
      <c r="AQ4377">
        <v>31015264</v>
      </c>
      <c r="AT4377">
        <v>539</v>
      </c>
      <c r="AU4377">
        <v>0.36199999999999999</v>
      </c>
      <c r="AW4377">
        <v>0.40869</v>
      </c>
      <c r="AX4377">
        <v>0.62336000000000003</v>
      </c>
      <c r="AY4377">
        <v>0.18928800000000001</v>
      </c>
      <c r="AZ4377">
        <v>29973</v>
      </c>
    </row>
    <row r="4378" spans="1:52">
      <c r="A4378">
        <v>1998</v>
      </c>
      <c r="B4378">
        <v>232982</v>
      </c>
      <c r="C4378" t="s">
        <v>570</v>
      </c>
      <c r="D4378" t="s">
        <v>475</v>
      </c>
      <c r="E4378">
        <f t="shared" si="68"/>
        <v>0</v>
      </c>
      <c r="F4378">
        <f>IF(ISNA(VLOOKUP(B4378,criteria!$U$2:$U$174,1,0)),0,1)</f>
        <v>1</v>
      </c>
      <c r="G4378" t="s">
        <v>636</v>
      </c>
      <c r="H4378" t="s">
        <v>636</v>
      </c>
      <c r="V4378">
        <v>55925284</v>
      </c>
      <c r="Z4378">
        <v>9246697</v>
      </c>
      <c r="AA4378">
        <v>78701168</v>
      </c>
      <c r="AB4378">
        <v>14139744</v>
      </c>
      <c r="AC4378">
        <v>2702618</v>
      </c>
      <c r="AF4378">
        <v>191598016</v>
      </c>
      <c r="AG4378">
        <v>72504720</v>
      </c>
      <c r="AH4378">
        <v>2125047</v>
      </c>
      <c r="AI4378">
        <v>1015346</v>
      </c>
      <c r="AJ4378">
        <v>3140393</v>
      </c>
      <c r="AK4378">
        <v>26029372</v>
      </c>
      <c r="AL4378">
        <v>6878859</v>
      </c>
      <c r="AM4378">
        <v>182815312</v>
      </c>
      <c r="AN4378">
        <v>77977544</v>
      </c>
      <c r="AO4378">
        <v>18446244</v>
      </c>
      <c r="AP4378">
        <v>31015924</v>
      </c>
      <c r="AQ4378">
        <v>21833694</v>
      </c>
      <c r="AT4378">
        <v>465</v>
      </c>
      <c r="AU4378">
        <v>0.39600000000000002</v>
      </c>
      <c r="AW4378">
        <v>0.39245600000000003</v>
      </c>
      <c r="AX4378">
        <v>0.62894700000000003</v>
      </c>
      <c r="AY4378">
        <v>0.18414900000000001</v>
      </c>
      <c r="AZ4378">
        <v>30750</v>
      </c>
    </row>
    <row r="4379" spans="1:52">
      <c r="A4379">
        <v>1999</v>
      </c>
      <c r="B4379">
        <v>232982</v>
      </c>
      <c r="C4379" t="s">
        <v>570</v>
      </c>
      <c r="D4379" t="s">
        <v>475</v>
      </c>
      <c r="E4379">
        <f t="shared" si="68"/>
        <v>0</v>
      </c>
      <c r="F4379">
        <f>IF(ISNA(VLOOKUP(B4379,criteria!$U$2:$U$174,1,0)),0,1)</f>
        <v>1</v>
      </c>
      <c r="G4379" t="s">
        <v>636</v>
      </c>
      <c r="H4379" t="s">
        <v>636</v>
      </c>
      <c r="V4379">
        <v>54649996</v>
      </c>
      <c r="Z4379">
        <v>8198759</v>
      </c>
      <c r="AA4379">
        <v>89548096</v>
      </c>
      <c r="AB4379">
        <v>9359556</v>
      </c>
      <c r="AC4379">
        <v>1730023</v>
      </c>
      <c r="AF4379">
        <v>196520640</v>
      </c>
      <c r="AG4379">
        <v>78567960</v>
      </c>
      <c r="AH4379">
        <v>2544812</v>
      </c>
      <c r="AI4379">
        <v>941874</v>
      </c>
      <c r="AJ4379">
        <v>3486686</v>
      </c>
      <c r="AK4379">
        <v>28409984</v>
      </c>
      <c r="AL4379">
        <v>7064533</v>
      </c>
      <c r="AM4379">
        <v>202608752</v>
      </c>
      <c r="AN4379">
        <v>80508936</v>
      </c>
      <c r="AO4379">
        <v>19592748</v>
      </c>
      <c r="AP4379">
        <v>21833694</v>
      </c>
      <c r="AQ4379">
        <v>18925594</v>
      </c>
      <c r="AT4379">
        <v>472</v>
      </c>
      <c r="AU4379">
        <v>0.33100000000000002</v>
      </c>
      <c r="AW4379">
        <v>0.38031100000000001</v>
      </c>
      <c r="AX4379">
        <v>0.62726099999999996</v>
      </c>
      <c r="AY4379">
        <v>0.18384500000000001</v>
      </c>
      <c r="AZ4379">
        <v>31637</v>
      </c>
    </row>
    <row r="4380" spans="1:52">
      <c r="A4380">
        <v>2000</v>
      </c>
      <c r="B4380">
        <v>232982</v>
      </c>
      <c r="C4380" t="s">
        <v>570</v>
      </c>
      <c r="D4380" t="s">
        <v>475</v>
      </c>
      <c r="E4380">
        <f t="shared" si="68"/>
        <v>0</v>
      </c>
      <c r="F4380">
        <f>IF(ISNA(VLOOKUP(B4380,criteria!$U$2:$U$174,1,0)),0,1)</f>
        <v>1</v>
      </c>
      <c r="G4380" t="s">
        <v>636</v>
      </c>
      <c r="H4380" t="s">
        <v>636</v>
      </c>
      <c r="V4380">
        <v>54699256</v>
      </c>
      <c r="Z4380">
        <v>8579506</v>
      </c>
      <c r="AA4380">
        <v>95771600</v>
      </c>
      <c r="AB4380">
        <v>10434032</v>
      </c>
      <c r="AC4380">
        <v>2478102</v>
      </c>
      <c r="AF4380">
        <v>205635808</v>
      </c>
      <c r="AG4380">
        <v>82038792</v>
      </c>
      <c r="AH4380">
        <v>3190511</v>
      </c>
      <c r="AI4380">
        <v>776206</v>
      </c>
      <c r="AJ4380">
        <v>3966717</v>
      </c>
      <c r="AK4380">
        <v>29043122</v>
      </c>
      <c r="AL4380">
        <v>7174498</v>
      </c>
      <c r="AM4380">
        <v>208776640</v>
      </c>
      <c r="AN4380">
        <v>90824592</v>
      </c>
      <c r="AO4380">
        <v>23027196</v>
      </c>
      <c r="AP4380">
        <v>13618450</v>
      </c>
      <c r="AQ4380">
        <v>12581701</v>
      </c>
      <c r="AT4380">
        <v>537</v>
      </c>
      <c r="AU4380">
        <v>0.35499999999999998</v>
      </c>
      <c r="AW4380">
        <v>0.39218599999999998</v>
      </c>
      <c r="AX4380">
        <v>0.62996200000000002</v>
      </c>
      <c r="AY4380">
        <v>0.198078</v>
      </c>
      <c r="AZ4380">
        <v>32534.5</v>
      </c>
    </row>
    <row r="4381" spans="1:52">
      <c r="A4381">
        <v>2001</v>
      </c>
      <c r="B4381">
        <v>232982</v>
      </c>
      <c r="C4381" t="s">
        <v>570</v>
      </c>
      <c r="D4381" t="s">
        <v>475</v>
      </c>
      <c r="E4381">
        <f t="shared" si="68"/>
        <v>1</v>
      </c>
      <c r="F4381">
        <f>IF(ISNA(VLOOKUP(B4381,criteria!$U$2:$U$174,1,0)),0,1)</f>
        <v>1</v>
      </c>
      <c r="G4381">
        <v>0.70366764037650109</v>
      </c>
      <c r="H4381">
        <v>0.33556273062730629</v>
      </c>
      <c r="I4381">
        <v>6162</v>
      </c>
      <c r="J4381">
        <v>4336</v>
      </c>
      <c r="K4381">
        <v>1409</v>
      </c>
      <c r="L4381">
        <v>46</v>
      </c>
      <c r="M4381">
        <v>1455</v>
      </c>
      <c r="N4381">
        <v>23529</v>
      </c>
      <c r="O4381" t="s">
        <v>132</v>
      </c>
      <c r="V4381">
        <v>60356320</v>
      </c>
      <c r="W4381">
        <v>52516616</v>
      </c>
      <c r="Y4381">
        <v>1519741</v>
      </c>
      <c r="Z4381">
        <v>8596685</v>
      </c>
      <c r="AA4381">
        <v>93955848</v>
      </c>
      <c r="AB4381">
        <v>5047510</v>
      </c>
      <c r="AC4381">
        <v>2656318</v>
      </c>
      <c r="AD4381">
        <v>102667600</v>
      </c>
      <c r="AE4381">
        <v>96282208</v>
      </c>
      <c r="AF4381">
        <v>204624592</v>
      </c>
      <c r="AG4381">
        <v>95571176</v>
      </c>
      <c r="AH4381">
        <v>1242112.8799999999</v>
      </c>
      <c r="AI4381">
        <v>685628.13</v>
      </c>
      <c r="AJ4381">
        <v>1927741</v>
      </c>
      <c r="AK4381">
        <v>27636702</v>
      </c>
      <c r="AL4381">
        <v>8270545</v>
      </c>
      <c r="AM4381">
        <v>205682112</v>
      </c>
      <c r="AN4381">
        <v>92682000</v>
      </c>
      <c r="AO4381">
        <v>19853644</v>
      </c>
      <c r="AR4381">
        <v>204624592</v>
      </c>
      <c r="AS4381">
        <v>205682112</v>
      </c>
      <c r="AT4381">
        <v>611</v>
      </c>
      <c r="AU4381">
        <v>0.41299999999999998</v>
      </c>
      <c r="AW4381">
        <v>0.38275999999999999</v>
      </c>
      <c r="AX4381">
        <v>0.64116300000000004</v>
      </c>
      <c r="AY4381">
        <v>0.19572999999999999</v>
      </c>
      <c r="AZ4381">
        <v>34401</v>
      </c>
    </row>
    <row r="4382" spans="1:52">
      <c r="A4382">
        <v>2002</v>
      </c>
      <c r="B4382">
        <v>232982</v>
      </c>
      <c r="C4382" t="s">
        <v>570</v>
      </c>
      <c r="D4382" t="s">
        <v>475</v>
      </c>
      <c r="E4382">
        <f t="shared" si="68"/>
        <v>1</v>
      </c>
      <c r="F4382">
        <f>IF(ISNA(VLOOKUP(B4382,criteria!$U$2:$U$174,1,0)),0,1)</f>
        <v>1</v>
      </c>
      <c r="G4382">
        <v>0.69707692307692304</v>
      </c>
      <c r="H4382">
        <v>0.38755241668505847</v>
      </c>
      <c r="I4382">
        <v>6500</v>
      </c>
      <c r="J4382">
        <v>4531</v>
      </c>
      <c r="K4382">
        <v>1705</v>
      </c>
      <c r="L4382">
        <v>51</v>
      </c>
      <c r="M4382">
        <v>1756</v>
      </c>
      <c r="N4382">
        <v>23529</v>
      </c>
      <c r="O4382" t="s">
        <v>132</v>
      </c>
      <c r="V4382">
        <v>63246240</v>
      </c>
      <c r="W4382">
        <v>48513888</v>
      </c>
      <c r="Y4382">
        <v>2741926</v>
      </c>
      <c r="Z4382">
        <v>11863557</v>
      </c>
      <c r="AA4382">
        <v>85077544</v>
      </c>
      <c r="AB4382">
        <v>3208973</v>
      </c>
      <c r="AC4382">
        <v>2913442</v>
      </c>
      <c r="AD4382">
        <v>105110096</v>
      </c>
      <c r="AE4382">
        <v>84919216</v>
      </c>
      <c r="AF4382">
        <v>197636400</v>
      </c>
      <c r="AG4382">
        <v>91400496</v>
      </c>
      <c r="AH4382">
        <v>1354084.88</v>
      </c>
      <c r="AI4382">
        <v>737669.38</v>
      </c>
      <c r="AJ4382">
        <v>2091754.25</v>
      </c>
      <c r="AK4382">
        <v>23425142</v>
      </c>
      <c r="AL4382">
        <v>7558512.5</v>
      </c>
      <c r="AM4382">
        <v>195538704</v>
      </c>
      <c r="AN4382">
        <v>96831928</v>
      </c>
      <c r="AO4382">
        <v>19397640</v>
      </c>
      <c r="AP4382">
        <v>9739486</v>
      </c>
      <c r="AQ4382">
        <v>8846011</v>
      </c>
      <c r="AR4382">
        <v>197636400</v>
      </c>
      <c r="AS4382">
        <v>195538704</v>
      </c>
      <c r="AT4382">
        <v>612</v>
      </c>
      <c r="AU4382">
        <v>0.41799999999999998</v>
      </c>
      <c r="AW4382">
        <v>0.37550899999999998</v>
      </c>
      <c r="AX4382">
        <v>0.64779900000000001</v>
      </c>
      <c r="AY4382">
        <v>0.19034400000000001</v>
      </c>
      <c r="AZ4382">
        <v>35526</v>
      </c>
    </row>
    <row r="4383" spans="1:52">
      <c r="A4383">
        <v>2003</v>
      </c>
      <c r="B4383">
        <v>232982</v>
      </c>
      <c r="C4383" t="s">
        <v>570</v>
      </c>
      <c r="D4383" t="s">
        <v>475</v>
      </c>
      <c r="E4383">
        <f t="shared" si="68"/>
        <v>1</v>
      </c>
      <c r="F4383">
        <f>IF(ISNA(VLOOKUP(B4383,criteria!$U$2:$U$174,1,0)),0,1)</f>
        <v>1</v>
      </c>
      <c r="G4383">
        <v>0.82028241335044927</v>
      </c>
      <c r="H4383">
        <v>0.460093896713615</v>
      </c>
      <c r="I4383">
        <v>5453</v>
      </c>
      <c r="J4383">
        <v>4473</v>
      </c>
      <c r="K4383">
        <v>2017</v>
      </c>
      <c r="L4383">
        <v>41</v>
      </c>
      <c r="M4383">
        <v>2058</v>
      </c>
      <c r="N4383">
        <v>23529</v>
      </c>
      <c r="O4383" t="s">
        <v>132</v>
      </c>
      <c r="V4383">
        <v>67280016</v>
      </c>
      <c r="W4383">
        <v>55731284</v>
      </c>
      <c r="Y4383">
        <v>2460854</v>
      </c>
      <c r="Z4383">
        <v>14469688</v>
      </c>
      <c r="AA4383">
        <v>82043392</v>
      </c>
      <c r="AB4383">
        <v>4603304</v>
      </c>
      <c r="AC4383">
        <v>3974403</v>
      </c>
      <c r="AD4383">
        <v>117811264</v>
      </c>
      <c r="AE4383">
        <v>84218832</v>
      </c>
      <c r="AF4383">
        <v>214076016</v>
      </c>
      <c r="AG4383">
        <v>102712864</v>
      </c>
      <c r="AH4383">
        <v>2829251.5</v>
      </c>
      <c r="AI4383">
        <v>836862.81</v>
      </c>
      <c r="AJ4383">
        <v>3666114.25</v>
      </c>
      <c r="AK4383">
        <v>27947638</v>
      </c>
      <c r="AL4383">
        <v>8365320</v>
      </c>
      <c r="AM4383">
        <v>204277024</v>
      </c>
      <c r="AN4383">
        <v>97351936</v>
      </c>
      <c r="AO4383">
        <v>22270362</v>
      </c>
      <c r="AP4383">
        <v>8846011</v>
      </c>
      <c r="AQ4383">
        <v>9421197</v>
      </c>
      <c r="AR4383">
        <v>214076016</v>
      </c>
      <c r="AS4383">
        <v>204277024</v>
      </c>
      <c r="AT4383">
        <v>717</v>
      </c>
      <c r="AU4383">
        <v>0.45900000000000002</v>
      </c>
      <c r="AW4383">
        <v>0.36812400000000001</v>
      </c>
      <c r="AX4383">
        <v>0.65784100000000001</v>
      </c>
      <c r="AY4383">
        <v>0.17885200000000001</v>
      </c>
      <c r="AZ4383">
        <v>36561.5</v>
      </c>
    </row>
    <row r="4384" spans="1:52">
      <c r="A4384">
        <v>2004</v>
      </c>
      <c r="B4384">
        <v>232982</v>
      </c>
      <c r="C4384" t="s">
        <v>570</v>
      </c>
      <c r="D4384" t="s">
        <v>475</v>
      </c>
      <c r="E4384">
        <f t="shared" si="68"/>
        <v>1</v>
      </c>
      <c r="F4384">
        <f>IF(ISNA(VLOOKUP(B4384,criteria!$U$2:$U$174,1,0)),0,1)</f>
        <v>1</v>
      </c>
      <c r="G4384">
        <v>0.72376593658058186</v>
      </c>
      <c r="H4384">
        <v>0.4415085817524842</v>
      </c>
      <c r="I4384">
        <v>6118</v>
      </c>
      <c r="J4384">
        <v>4428</v>
      </c>
      <c r="K4384">
        <v>1921</v>
      </c>
      <c r="L4384">
        <v>34</v>
      </c>
      <c r="M4384">
        <v>1955</v>
      </c>
      <c r="V4384">
        <v>70985112</v>
      </c>
      <c r="W4384">
        <v>58799336</v>
      </c>
      <c r="Y4384">
        <v>2852988</v>
      </c>
      <c r="Z4384">
        <v>15964000</v>
      </c>
      <c r="AA4384">
        <v>92994592</v>
      </c>
      <c r="AB4384">
        <v>5151336</v>
      </c>
      <c r="AC4384">
        <v>4707246</v>
      </c>
      <c r="AD4384">
        <v>125315296</v>
      </c>
      <c r="AE4384">
        <v>95272944</v>
      </c>
      <c r="AF4384">
        <v>240246336</v>
      </c>
      <c r="AG4384">
        <v>111015280</v>
      </c>
      <c r="AH4384">
        <v>3770783.75</v>
      </c>
      <c r="AI4384">
        <v>586745.43999999994</v>
      </c>
      <c r="AJ4384">
        <v>4357529</v>
      </c>
      <c r="AK4384">
        <v>30477472</v>
      </c>
      <c r="AL4384">
        <v>8930604</v>
      </c>
      <c r="AM4384">
        <v>219412080</v>
      </c>
      <c r="AN4384">
        <v>104481024</v>
      </c>
      <c r="AO4384">
        <v>25001782</v>
      </c>
      <c r="AP4384">
        <v>9421197</v>
      </c>
      <c r="AQ4384">
        <v>8868488</v>
      </c>
      <c r="AR4384">
        <v>240246336</v>
      </c>
      <c r="AS4384">
        <v>219412080</v>
      </c>
      <c r="AT4384">
        <v>726</v>
      </c>
      <c r="AU4384">
        <v>0.48399999999999999</v>
      </c>
      <c r="AW4384">
        <v>0.35848099999999999</v>
      </c>
      <c r="AX4384">
        <v>0.65262799999999999</v>
      </c>
      <c r="AY4384">
        <v>0.16746800000000001</v>
      </c>
      <c r="AZ4384">
        <v>38295</v>
      </c>
    </row>
    <row r="4385" spans="1:52">
      <c r="A4385">
        <v>2005</v>
      </c>
      <c r="B4385">
        <v>232982</v>
      </c>
      <c r="C4385" t="s">
        <v>487</v>
      </c>
      <c r="D4385" t="s">
        <v>475</v>
      </c>
      <c r="E4385">
        <f t="shared" si="68"/>
        <v>1</v>
      </c>
      <c r="F4385">
        <f>IF(ISNA(VLOOKUP(B4385,criteria!$U$2:$U$174,1,0)),0,1)</f>
        <v>1</v>
      </c>
      <c r="G4385">
        <v>0.69404778736038453</v>
      </c>
      <c r="H4385">
        <v>0.42615603992666529</v>
      </c>
      <c r="I4385">
        <v>7073</v>
      </c>
      <c r="J4385">
        <v>4909</v>
      </c>
      <c r="K4385">
        <v>2056</v>
      </c>
      <c r="L4385">
        <v>36</v>
      </c>
      <c r="M4385">
        <v>2092</v>
      </c>
      <c r="N4385">
        <v>23529</v>
      </c>
      <c r="O4385" t="s">
        <v>132</v>
      </c>
      <c r="P4385" t="s">
        <v>50</v>
      </c>
      <c r="Q4385" t="s">
        <v>54</v>
      </c>
      <c r="V4385">
        <v>77543128</v>
      </c>
      <c r="W4385">
        <v>64974568</v>
      </c>
      <c r="Y4385">
        <v>4078140</v>
      </c>
      <c r="Z4385">
        <v>14883485</v>
      </c>
      <c r="AA4385">
        <v>107211184</v>
      </c>
      <c r="AB4385">
        <v>6394262</v>
      </c>
      <c r="AC4385">
        <v>5431389</v>
      </c>
      <c r="AD4385">
        <v>139393184</v>
      </c>
      <c r="AE4385">
        <v>110658888</v>
      </c>
      <c r="AF4385">
        <v>268199648</v>
      </c>
      <c r="AG4385">
        <v>107527616</v>
      </c>
      <c r="AH4385">
        <v>17900912</v>
      </c>
      <c r="AI4385">
        <v>545921.93999999994</v>
      </c>
      <c r="AJ4385">
        <v>18446834</v>
      </c>
      <c r="AK4385">
        <v>38117396</v>
      </c>
      <c r="AL4385">
        <v>10143547</v>
      </c>
      <c r="AM4385">
        <v>250407440</v>
      </c>
      <c r="AN4385">
        <v>110325888</v>
      </c>
      <c r="AO4385">
        <v>28771726</v>
      </c>
      <c r="AP4385">
        <v>8868488</v>
      </c>
      <c r="AQ4385">
        <v>9398278</v>
      </c>
      <c r="AR4385">
        <v>268199648</v>
      </c>
      <c r="AS4385">
        <v>250407440</v>
      </c>
      <c r="AT4385">
        <v>691</v>
      </c>
      <c r="AU4385">
        <v>0.49099999999999999</v>
      </c>
      <c r="AW4385">
        <v>0.36027199999999998</v>
      </c>
      <c r="AX4385">
        <v>0.64118299999999995</v>
      </c>
      <c r="AY4385">
        <v>0.16292200000000001</v>
      </c>
      <c r="AZ4385">
        <v>38853</v>
      </c>
    </row>
    <row r="4386" spans="1:52">
      <c r="A4386">
        <v>2006</v>
      </c>
      <c r="B4386">
        <v>232982</v>
      </c>
      <c r="C4386" t="s">
        <v>487</v>
      </c>
      <c r="D4386" t="s">
        <v>475</v>
      </c>
      <c r="E4386">
        <f t="shared" si="68"/>
        <v>1</v>
      </c>
      <c r="F4386">
        <f>IF(ISNA(VLOOKUP(B4386,criteria!$U$2:$U$174,1,0)),0,1)</f>
        <v>1</v>
      </c>
      <c r="G4386">
        <v>0.69238082303408932</v>
      </c>
      <c r="H4386">
        <v>0.41192624558650454</v>
      </c>
      <c r="I4386">
        <v>7363</v>
      </c>
      <c r="J4386">
        <v>5098</v>
      </c>
      <c r="K4386">
        <v>2064</v>
      </c>
      <c r="L4386">
        <v>36</v>
      </c>
      <c r="M4386">
        <v>2100</v>
      </c>
      <c r="V4386">
        <v>86375552</v>
      </c>
      <c r="W4386">
        <v>72205096</v>
      </c>
      <c r="Y4386">
        <v>3519758</v>
      </c>
      <c r="Z4386">
        <v>15825248</v>
      </c>
      <c r="AA4386">
        <v>127046048</v>
      </c>
      <c r="AB4386">
        <v>7429922</v>
      </c>
      <c r="AC4386">
        <v>10121625</v>
      </c>
      <c r="AD4386">
        <v>156177104</v>
      </c>
      <c r="AE4386">
        <v>135131936</v>
      </c>
      <c r="AF4386">
        <v>309806592</v>
      </c>
      <c r="AG4386">
        <v>117836064</v>
      </c>
      <c r="AH4386">
        <v>24241856</v>
      </c>
      <c r="AI4386">
        <v>606948.56000000006</v>
      </c>
      <c r="AJ4386">
        <v>24848804</v>
      </c>
      <c r="AK4386">
        <v>41997696</v>
      </c>
      <c r="AL4386">
        <v>12177773</v>
      </c>
      <c r="AM4386">
        <v>284736480</v>
      </c>
      <c r="AN4386">
        <v>128871192</v>
      </c>
      <c r="AO4386">
        <v>31493604</v>
      </c>
      <c r="AP4386">
        <v>9398278</v>
      </c>
      <c r="AQ4386">
        <v>10844170</v>
      </c>
      <c r="AR4386">
        <v>309806592</v>
      </c>
      <c r="AS4386">
        <v>284736480</v>
      </c>
      <c r="AT4386">
        <v>729</v>
      </c>
      <c r="AU4386">
        <v>0.48499999999999999</v>
      </c>
      <c r="AW4386">
        <v>0.359344</v>
      </c>
      <c r="AX4386">
        <v>0.63756000000000002</v>
      </c>
      <c r="AY4386">
        <v>0.158384</v>
      </c>
      <c r="AZ4386">
        <v>40714</v>
      </c>
    </row>
    <row r="4387" spans="1:52">
      <c r="A4387">
        <v>2007</v>
      </c>
      <c r="B4387">
        <v>232982</v>
      </c>
      <c r="C4387" t="s">
        <v>487</v>
      </c>
      <c r="D4387" t="s">
        <v>475</v>
      </c>
      <c r="E4387">
        <f t="shared" si="68"/>
        <v>1</v>
      </c>
      <c r="F4387">
        <f>IF(ISNA(VLOOKUP(B4387,criteria!$U$2:$U$174,1,0)),0,1)</f>
        <v>1</v>
      </c>
      <c r="G4387">
        <v>0.74307186472522313</v>
      </c>
      <c r="H4387">
        <v>0.40628950695322374</v>
      </c>
      <c r="I4387">
        <v>8516</v>
      </c>
      <c r="J4387">
        <v>6328</v>
      </c>
      <c r="K4387">
        <v>2520</v>
      </c>
      <c r="L4387">
        <v>51</v>
      </c>
      <c r="M4387">
        <v>2571</v>
      </c>
      <c r="N4387">
        <v>23529</v>
      </c>
      <c r="O4387" t="s">
        <v>132</v>
      </c>
      <c r="P4387" t="s">
        <v>50</v>
      </c>
      <c r="Q4387" t="s">
        <v>54</v>
      </c>
      <c r="V4387">
        <v>95086912</v>
      </c>
      <c r="W4387">
        <v>81297752</v>
      </c>
      <c r="Y4387">
        <v>3020985</v>
      </c>
      <c r="Z4387">
        <v>16410015</v>
      </c>
      <c r="AA4387">
        <v>132276464</v>
      </c>
      <c r="AB4387">
        <v>8414613</v>
      </c>
      <c r="AC4387">
        <v>29719048</v>
      </c>
      <c r="AD4387">
        <v>163912336</v>
      </c>
      <c r="AE4387">
        <v>151432576</v>
      </c>
      <c r="AF4387">
        <v>345846368</v>
      </c>
      <c r="AG4387">
        <v>139008240</v>
      </c>
      <c r="AH4387">
        <v>12046594</v>
      </c>
      <c r="AI4387">
        <v>415691.81</v>
      </c>
      <c r="AJ4387">
        <v>12462286</v>
      </c>
      <c r="AK4387">
        <v>42947272</v>
      </c>
      <c r="AL4387">
        <v>13123531</v>
      </c>
      <c r="AM4387">
        <v>309270752</v>
      </c>
      <c r="AN4387">
        <v>136977008</v>
      </c>
      <c r="AO4387">
        <v>35557028</v>
      </c>
      <c r="AP4387">
        <v>10844170</v>
      </c>
      <c r="AQ4387">
        <v>13090555</v>
      </c>
      <c r="AR4387">
        <v>345846368</v>
      </c>
      <c r="AS4387">
        <v>309270752</v>
      </c>
      <c r="AT4387">
        <v>825</v>
      </c>
      <c r="AU4387">
        <v>0.48499999999999999</v>
      </c>
      <c r="AW4387">
        <v>0.349636</v>
      </c>
      <c r="AX4387">
        <v>0.62989399999999995</v>
      </c>
      <c r="AY4387">
        <v>0.149059</v>
      </c>
      <c r="AZ4387">
        <v>43668</v>
      </c>
    </row>
    <row r="4388" spans="1:52">
      <c r="A4388">
        <v>2008</v>
      </c>
      <c r="B4388">
        <v>232982</v>
      </c>
      <c r="C4388" t="s">
        <v>487</v>
      </c>
      <c r="D4388" t="s">
        <v>475</v>
      </c>
      <c r="E4388">
        <f t="shared" si="68"/>
        <v>1</v>
      </c>
      <c r="F4388">
        <f>IF(ISNA(VLOOKUP(B4388,criteria!$U$2:$U$174,1,0)),0,1)</f>
        <v>1</v>
      </c>
      <c r="G4388">
        <v>0.71698113207547165</v>
      </c>
      <c r="H4388">
        <v>0.41311379006174653</v>
      </c>
      <c r="I4388">
        <v>9487</v>
      </c>
      <c r="J4388">
        <v>6802</v>
      </c>
      <c r="K4388">
        <v>2758</v>
      </c>
      <c r="L4388">
        <v>52</v>
      </c>
      <c r="M4388">
        <v>2810</v>
      </c>
      <c r="N4388">
        <v>23529</v>
      </c>
      <c r="O4388" t="s">
        <v>132</v>
      </c>
      <c r="P4388" t="s">
        <v>50</v>
      </c>
      <c r="Q4388" t="s">
        <v>54</v>
      </c>
      <c r="V4388">
        <v>103484624</v>
      </c>
      <c r="W4388">
        <v>87308536</v>
      </c>
      <c r="Y4388">
        <v>2944709</v>
      </c>
      <c r="Z4388">
        <v>19113284</v>
      </c>
      <c r="AA4388">
        <v>129217936</v>
      </c>
      <c r="AB4388">
        <v>8607522</v>
      </c>
      <c r="AC4388">
        <v>28079436</v>
      </c>
      <c r="AD4388">
        <v>176050320</v>
      </c>
      <c r="AE4388">
        <v>146914432</v>
      </c>
      <c r="AF4388">
        <v>344947648</v>
      </c>
      <c r="AG4388">
        <v>139790192</v>
      </c>
      <c r="AH4388">
        <v>11081245</v>
      </c>
      <c r="AI4388">
        <v>513174.16</v>
      </c>
      <c r="AJ4388">
        <v>11594419</v>
      </c>
      <c r="AK4388">
        <v>43395308</v>
      </c>
      <c r="AL4388">
        <v>13611090</v>
      </c>
      <c r="AM4388">
        <v>325205408</v>
      </c>
      <c r="AN4388">
        <v>139741392</v>
      </c>
      <c r="AO4388">
        <v>35949172</v>
      </c>
      <c r="AP4388">
        <v>180298864</v>
      </c>
      <c r="AQ4388">
        <v>126556120</v>
      </c>
      <c r="AR4388">
        <v>344947648</v>
      </c>
      <c r="AS4388">
        <v>325205408</v>
      </c>
      <c r="AT4388">
        <v>1013</v>
      </c>
      <c r="AU4388">
        <v>0.50600000000000001</v>
      </c>
      <c r="AW4388">
        <v>0.31935200000000002</v>
      </c>
      <c r="AX4388">
        <v>0.60608300000000004</v>
      </c>
      <c r="AY4388">
        <v>0.13502600000000001</v>
      </c>
      <c r="AZ4388">
        <v>46993.5</v>
      </c>
    </row>
    <row r="4389" spans="1:52">
      <c r="A4389">
        <v>2009</v>
      </c>
      <c r="B4389">
        <v>232982</v>
      </c>
      <c r="C4389" t="s">
        <v>487</v>
      </c>
      <c r="D4389" t="s">
        <v>475</v>
      </c>
      <c r="E4389">
        <f t="shared" si="68"/>
        <v>1</v>
      </c>
      <c r="F4389">
        <f>IF(ISNA(VLOOKUP(B4389,criteria!$U$2:$U$174,1,0)),0,1)</f>
        <v>1</v>
      </c>
      <c r="G4389">
        <v>0.72177337911533024</v>
      </c>
      <c r="H4389">
        <v>0.38561634252133764</v>
      </c>
      <c r="I4389">
        <v>9902</v>
      </c>
      <c r="J4389">
        <v>7147</v>
      </c>
      <c r="K4389">
        <v>2708</v>
      </c>
      <c r="L4389">
        <v>48</v>
      </c>
      <c r="M4389">
        <v>2756</v>
      </c>
      <c r="N4389">
        <v>23529</v>
      </c>
      <c r="O4389" t="s">
        <v>132</v>
      </c>
      <c r="P4389" t="s">
        <v>50</v>
      </c>
      <c r="Q4389" t="s">
        <v>54</v>
      </c>
      <c r="R4389">
        <v>-76.303100000000001</v>
      </c>
      <c r="S4389">
        <v>36.889299999999999</v>
      </c>
      <c r="V4389">
        <v>115650832</v>
      </c>
      <c r="W4389">
        <v>95746968</v>
      </c>
      <c r="Y4389">
        <v>1783092</v>
      </c>
      <c r="Z4389">
        <v>28861302</v>
      </c>
      <c r="AA4389">
        <v>107153240</v>
      </c>
      <c r="AB4389">
        <v>8461351</v>
      </c>
      <c r="AC4389">
        <v>19544382</v>
      </c>
      <c r="AD4389">
        <v>198994048</v>
      </c>
      <c r="AE4389">
        <v>143075344</v>
      </c>
      <c r="AF4389">
        <v>355381408</v>
      </c>
      <c r="AG4389">
        <v>141469776</v>
      </c>
      <c r="AH4389">
        <v>7265529</v>
      </c>
      <c r="AI4389">
        <v>468201</v>
      </c>
      <c r="AJ4389">
        <v>7733730</v>
      </c>
      <c r="AK4389">
        <v>41801216</v>
      </c>
      <c r="AL4389">
        <v>14434176</v>
      </c>
      <c r="AM4389">
        <v>337852416</v>
      </c>
      <c r="AN4389">
        <v>146418672</v>
      </c>
      <c r="AO4389">
        <v>34460732</v>
      </c>
      <c r="AP4389">
        <v>126556120</v>
      </c>
      <c r="AQ4389">
        <v>136879136</v>
      </c>
      <c r="AR4389">
        <v>355381408</v>
      </c>
      <c r="AS4389">
        <v>337852416</v>
      </c>
      <c r="AT4389">
        <v>949</v>
      </c>
      <c r="AU4389">
        <v>0.495</v>
      </c>
      <c r="AW4389">
        <v>0.31639699999999998</v>
      </c>
      <c r="AX4389">
        <v>0.58293700000000004</v>
      </c>
      <c r="AY4389">
        <v>0.131247</v>
      </c>
      <c r="AZ4389">
        <v>47049.5</v>
      </c>
    </row>
    <row r="4390" spans="1:52">
      <c r="A4390">
        <v>2010</v>
      </c>
      <c r="B4390">
        <v>232982</v>
      </c>
      <c r="C4390" t="s">
        <v>487</v>
      </c>
      <c r="D4390" t="s">
        <v>475</v>
      </c>
      <c r="E4390">
        <f t="shared" si="68"/>
        <v>1</v>
      </c>
      <c r="F4390">
        <f>IF(ISNA(VLOOKUP(B4390,criteria!$U$2:$U$174,1,0)),0,1)</f>
        <v>1</v>
      </c>
      <c r="G4390">
        <v>0.69405959385082561</v>
      </c>
      <c r="H4390">
        <v>0.36464315012305171</v>
      </c>
      <c r="I4390">
        <v>10538</v>
      </c>
      <c r="J4390">
        <v>7314</v>
      </c>
      <c r="K4390">
        <v>2611</v>
      </c>
      <c r="L4390">
        <v>56</v>
      </c>
      <c r="M4390">
        <v>2667</v>
      </c>
      <c r="N4390">
        <v>23529</v>
      </c>
      <c r="O4390" t="s">
        <v>132</v>
      </c>
      <c r="P4390" t="s">
        <v>50</v>
      </c>
      <c r="Q4390" t="s">
        <v>54</v>
      </c>
      <c r="R4390">
        <v>-76.303200000000004</v>
      </c>
      <c r="S4390">
        <v>36.889400000000002</v>
      </c>
      <c r="V4390">
        <v>127416736</v>
      </c>
      <c r="W4390">
        <v>105775240</v>
      </c>
      <c r="Y4390">
        <v>2665197</v>
      </c>
      <c r="Z4390">
        <v>32416864</v>
      </c>
      <c r="AA4390">
        <v>111273712</v>
      </c>
      <c r="AB4390">
        <v>9106859</v>
      </c>
      <c r="AC4390">
        <v>41035040</v>
      </c>
      <c r="AD4390">
        <v>210805648</v>
      </c>
      <c r="AE4390">
        <v>161003520</v>
      </c>
      <c r="AF4390">
        <v>395158368</v>
      </c>
      <c r="AG4390">
        <v>151097616</v>
      </c>
      <c r="AH4390">
        <v>6997079</v>
      </c>
      <c r="AI4390">
        <v>423026</v>
      </c>
      <c r="AJ4390">
        <v>7420105</v>
      </c>
      <c r="AK4390">
        <v>48714960</v>
      </c>
      <c r="AL4390">
        <v>15381180</v>
      </c>
      <c r="AM4390">
        <v>362508320</v>
      </c>
      <c r="AN4390">
        <v>156238640</v>
      </c>
      <c r="AO4390">
        <v>38604904</v>
      </c>
      <c r="AP4390">
        <v>136879136</v>
      </c>
      <c r="AQ4390">
        <v>153916128</v>
      </c>
      <c r="AR4390">
        <v>395158368</v>
      </c>
      <c r="AS4390">
        <v>362508320</v>
      </c>
      <c r="AT4390">
        <v>1027</v>
      </c>
      <c r="AU4390">
        <v>0.5</v>
      </c>
      <c r="AW4390">
        <v>0.33279199999999998</v>
      </c>
      <c r="AX4390">
        <v>0.58433000000000002</v>
      </c>
      <c r="AY4390">
        <v>0.13708600000000001</v>
      </c>
      <c r="AZ4390">
        <v>44725</v>
      </c>
    </row>
    <row r="4391" spans="1:52">
      <c r="A4391">
        <v>2011</v>
      </c>
      <c r="B4391">
        <v>232982</v>
      </c>
      <c r="C4391" t="s">
        <v>487</v>
      </c>
      <c r="D4391" t="s">
        <v>475</v>
      </c>
      <c r="E4391">
        <f t="shared" si="68"/>
        <v>1</v>
      </c>
      <c r="F4391">
        <f>IF(ISNA(VLOOKUP(B4391,criteria!$U$2:$U$174,1,0)),0,1)</f>
        <v>1</v>
      </c>
      <c r="G4391">
        <v>0.75327193407658755</v>
      </c>
      <c r="H4391">
        <v>0.3539253539253539</v>
      </c>
      <c r="I4391">
        <v>10315</v>
      </c>
      <c r="J4391">
        <v>7770</v>
      </c>
      <c r="K4391">
        <v>2695</v>
      </c>
      <c r="L4391">
        <v>55</v>
      </c>
      <c r="M4391">
        <v>2750</v>
      </c>
      <c r="N4391">
        <v>23529</v>
      </c>
      <c r="O4391" t="s">
        <v>132</v>
      </c>
      <c r="P4391" t="s">
        <v>50</v>
      </c>
      <c r="Q4391" t="s">
        <v>54</v>
      </c>
      <c r="R4391">
        <v>-76.309700000000007</v>
      </c>
      <c r="S4391">
        <v>36.884900000000002</v>
      </c>
      <c r="T4391">
        <v>4.5999999999999999E-2</v>
      </c>
      <c r="U4391">
        <v>3867</v>
      </c>
      <c r="V4391">
        <v>136684624</v>
      </c>
      <c r="W4391">
        <v>113652032</v>
      </c>
      <c r="Y4391">
        <v>2378251</v>
      </c>
      <c r="Z4391">
        <v>31105576</v>
      </c>
      <c r="AA4391">
        <v>112412360</v>
      </c>
      <c r="AB4391">
        <v>8940861</v>
      </c>
      <c r="AC4391">
        <v>20678608</v>
      </c>
      <c r="AD4391">
        <v>223967888</v>
      </c>
      <c r="AE4391">
        <v>151001616</v>
      </c>
      <c r="AF4391">
        <v>386855680</v>
      </c>
      <c r="AG4391">
        <v>154793280</v>
      </c>
      <c r="AH4391">
        <v>8602233</v>
      </c>
      <c r="AI4391">
        <v>535552</v>
      </c>
      <c r="AJ4391">
        <v>9137785</v>
      </c>
      <c r="AK4391">
        <v>50096920</v>
      </c>
      <c r="AL4391">
        <v>15872858</v>
      </c>
      <c r="AM4391">
        <v>376579808</v>
      </c>
      <c r="AN4391">
        <v>165903872</v>
      </c>
      <c r="AO4391">
        <v>37250316</v>
      </c>
      <c r="AP4391">
        <v>153916128</v>
      </c>
      <c r="AQ4391">
        <v>154600688</v>
      </c>
      <c r="AR4391">
        <v>386855680</v>
      </c>
      <c r="AS4391">
        <v>376579808</v>
      </c>
      <c r="AT4391">
        <v>1010</v>
      </c>
      <c r="AU4391">
        <v>0.49099999999999999</v>
      </c>
      <c r="AW4391">
        <v>0.34619299999999997</v>
      </c>
      <c r="AX4391">
        <v>0.59214800000000001</v>
      </c>
      <c r="AY4391">
        <v>0.144926</v>
      </c>
      <c r="AZ4391">
        <v>43328</v>
      </c>
    </row>
    <row r="4392" spans="1:52">
      <c r="A4392">
        <v>2012</v>
      </c>
      <c r="B4392">
        <v>232982</v>
      </c>
      <c r="C4392" t="s">
        <v>487</v>
      </c>
      <c r="D4392" t="s">
        <v>475</v>
      </c>
      <c r="E4392">
        <f t="shared" si="68"/>
        <v>1</v>
      </c>
      <c r="F4392">
        <f>IF(ISNA(VLOOKUP(B4392,criteria!$U$2:$U$174,1,0)),0,1)</f>
        <v>1</v>
      </c>
      <c r="G4392">
        <v>0.73651191969887075</v>
      </c>
      <c r="H4392">
        <v>0.35486830035381994</v>
      </c>
      <c r="I4392">
        <v>10361</v>
      </c>
      <c r="J4392">
        <v>7631</v>
      </c>
      <c r="K4392">
        <v>2675</v>
      </c>
      <c r="L4392">
        <v>33</v>
      </c>
      <c r="M4392">
        <v>2708</v>
      </c>
      <c r="N4392">
        <v>23529</v>
      </c>
      <c r="O4392" t="s">
        <v>132</v>
      </c>
      <c r="P4392" t="s">
        <v>50</v>
      </c>
      <c r="Q4392" t="s">
        <v>54</v>
      </c>
      <c r="R4392">
        <v>-76.309700000000007</v>
      </c>
      <c r="S4392">
        <v>36.884900000000002</v>
      </c>
      <c r="T4392">
        <v>6.5000000000000002E-2</v>
      </c>
      <c r="U4392">
        <v>3981</v>
      </c>
      <c r="V4392">
        <v>144345264</v>
      </c>
      <c r="W4392">
        <v>120046416</v>
      </c>
      <c r="Y4392">
        <v>2228084</v>
      </c>
      <c r="Z4392">
        <v>32761816</v>
      </c>
      <c r="AA4392">
        <v>123990968</v>
      </c>
      <c r="AB4392">
        <v>9286061</v>
      </c>
      <c r="AC4392">
        <v>22160270</v>
      </c>
      <c r="AD4392">
        <v>227945072</v>
      </c>
      <c r="AE4392">
        <v>160721152</v>
      </c>
      <c r="AF4392">
        <v>411212256</v>
      </c>
      <c r="AG4392">
        <v>163158576</v>
      </c>
      <c r="AH4392">
        <v>9092987</v>
      </c>
      <c r="AI4392">
        <v>511932</v>
      </c>
      <c r="AJ4392">
        <v>9604919</v>
      </c>
      <c r="AK4392">
        <v>48929300</v>
      </c>
      <c r="AL4392">
        <v>16988120</v>
      </c>
      <c r="AM4392">
        <v>389108480</v>
      </c>
      <c r="AN4392">
        <v>172135984</v>
      </c>
      <c r="AO4392">
        <v>41687488</v>
      </c>
      <c r="AP4392">
        <v>154600688</v>
      </c>
      <c r="AQ4392">
        <v>166820288</v>
      </c>
      <c r="AR4392">
        <v>411212256</v>
      </c>
      <c r="AS4392">
        <v>389108480</v>
      </c>
      <c r="AT4392">
        <v>1286</v>
      </c>
      <c r="AU4392">
        <v>0.51200000000000001</v>
      </c>
      <c r="AW4392">
        <v>0.36036299999999999</v>
      </c>
      <c r="AX4392">
        <v>0.59509100000000004</v>
      </c>
      <c r="AY4392">
        <v>0.14390700000000001</v>
      </c>
      <c r="AZ4392">
        <v>41715</v>
      </c>
    </row>
    <row r="4393" spans="1:52">
      <c r="A4393">
        <v>2013</v>
      </c>
      <c r="B4393">
        <v>232982</v>
      </c>
      <c r="C4393" t="s">
        <v>487</v>
      </c>
      <c r="D4393" t="s">
        <v>475</v>
      </c>
      <c r="E4393">
        <f t="shared" si="68"/>
        <v>1</v>
      </c>
      <c r="F4393">
        <f>IF(ISNA(VLOOKUP(B4393,criteria!$U$2:$U$174,1,0)),0,1)</f>
        <v>1</v>
      </c>
      <c r="G4393">
        <v>0.76786589550044115</v>
      </c>
      <c r="H4393">
        <v>0.37571811566449637</v>
      </c>
      <c r="I4393">
        <v>10201</v>
      </c>
      <c r="J4393">
        <v>7833</v>
      </c>
      <c r="K4393">
        <v>2909</v>
      </c>
      <c r="L4393">
        <v>34</v>
      </c>
      <c r="M4393">
        <v>2943</v>
      </c>
      <c r="N4393">
        <v>23529</v>
      </c>
      <c r="O4393" t="s">
        <v>132</v>
      </c>
      <c r="P4393" t="s">
        <v>50</v>
      </c>
      <c r="Q4393" t="s">
        <v>54</v>
      </c>
      <c r="R4393">
        <v>-76.309700000000007</v>
      </c>
      <c r="S4393">
        <v>36.884900000000002</v>
      </c>
      <c r="T4393">
        <v>6.8000000000000005E-2</v>
      </c>
      <c r="U4393">
        <v>4411</v>
      </c>
      <c r="V4393">
        <v>155958656</v>
      </c>
      <c r="W4393">
        <v>130357976</v>
      </c>
      <c r="Y4393">
        <v>1387772</v>
      </c>
      <c r="Z4393">
        <v>34465560</v>
      </c>
      <c r="AA4393">
        <v>132062768</v>
      </c>
      <c r="AB4393">
        <v>11211579</v>
      </c>
      <c r="AC4393">
        <v>32055510</v>
      </c>
      <c r="AD4393">
        <v>245109728</v>
      </c>
      <c r="AE4393">
        <v>173340336</v>
      </c>
      <c r="AF4393">
        <v>452857440</v>
      </c>
      <c r="AG4393">
        <v>173046320</v>
      </c>
      <c r="AH4393">
        <v>11153621</v>
      </c>
      <c r="AI4393">
        <v>739399</v>
      </c>
      <c r="AJ4393">
        <v>11893020</v>
      </c>
      <c r="AK4393">
        <v>50574312</v>
      </c>
      <c r="AL4393">
        <v>18391096</v>
      </c>
      <c r="AM4393">
        <v>412744672</v>
      </c>
      <c r="AN4393">
        <v>180544112</v>
      </c>
      <c r="AO4393">
        <v>46009328</v>
      </c>
      <c r="AP4393">
        <v>166820288</v>
      </c>
      <c r="AQ4393">
        <v>185642704</v>
      </c>
      <c r="AR4393">
        <v>452857440</v>
      </c>
      <c r="AS4393">
        <v>412744672</v>
      </c>
      <c r="AT4393">
        <v>1422</v>
      </c>
      <c r="AU4393">
        <v>0.51600000000000001</v>
      </c>
      <c r="AW4393">
        <v>0.35322700000000001</v>
      </c>
      <c r="AX4393">
        <v>0.59009100000000003</v>
      </c>
      <c r="AY4393">
        <v>0.136016</v>
      </c>
      <c r="AZ4393">
        <v>41695.5</v>
      </c>
    </row>
    <row r="4394" spans="1:52">
      <c r="A4394">
        <v>2014</v>
      </c>
      <c r="B4394">
        <v>232982</v>
      </c>
      <c r="C4394" t="s">
        <v>487</v>
      </c>
      <c r="D4394" t="s">
        <v>475</v>
      </c>
      <c r="E4394">
        <f t="shared" si="68"/>
        <v>1</v>
      </c>
      <c r="F4394">
        <f>IF(ISNA(VLOOKUP(B4394,criteria!$U$2:$U$174,1,0)),0,1)</f>
        <v>1</v>
      </c>
      <c r="G4394">
        <v>0.81890623294400178</v>
      </c>
      <c r="H4394">
        <v>0.37256731538256466</v>
      </c>
      <c r="I4394">
        <v>9161</v>
      </c>
      <c r="J4394">
        <v>7502</v>
      </c>
      <c r="K4394">
        <v>2764</v>
      </c>
      <c r="L4394">
        <v>31</v>
      </c>
      <c r="M4394">
        <v>2795</v>
      </c>
      <c r="N4394">
        <v>23529</v>
      </c>
      <c r="O4394" t="s">
        <v>132</v>
      </c>
      <c r="P4394" t="s">
        <v>50</v>
      </c>
      <c r="Q4394" t="s">
        <v>54</v>
      </c>
      <c r="R4394">
        <v>-76.309700000000007</v>
      </c>
      <c r="S4394">
        <v>36.884900000000002</v>
      </c>
      <c r="T4394">
        <v>5.0999999999999997E-2</v>
      </c>
      <c r="U4394">
        <v>5212</v>
      </c>
      <c r="V4394">
        <v>165197008</v>
      </c>
      <c r="W4394">
        <v>139946768</v>
      </c>
      <c r="Y4394">
        <v>2351448</v>
      </c>
      <c r="Z4394">
        <v>37959824</v>
      </c>
      <c r="AA4394">
        <v>133625000</v>
      </c>
      <c r="AB4394">
        <v>11628033</v>
      </c>
      <c r="AC4394">
        <v>21686140</v>
      </c>
      <c r="AD4394">
        <v>259453024</v>
      </c>
      <c r="AE4394">
        <v>173744016</v>
      </c>
      <c r="AF4394">
        <v>456653504</v>
      </c>
      <c r="AG4394">
        <v>183952912</v>
      </c>
      <c r="AH4394">
        <v>12392038</v>
      </c>
      <c r="AI4394">
        <v>821111</v>
      </c>
      <c r="AJ4394">
        <v>13213149</v>
      </c>
      <c r="AK4394">
        <v>50039072</v>
      </c>
      <c r="AL4394">
        <v>19289640</v>
      </c>
      <c r="AM4394">
        <v>420580128</v>
      </c>
      <c r="AN4394">
        <v>186466208</v>
      </c>
      <c r="AO4394">
        <v>51401488</v>
      </c>
      <c r="AP4394">
        <v>185642704</v>
      </c>
      <c r="AQ4394">
        <v>193997184</v>
      </c>
      <c r="AR4394">
        <v>456653504</v>
      </c>
      <c r="AS4394">
        <v>420580128</v>
      </c>
      <c r="AT4394">
        <v>1418</v>
      </c>
      <c r="AU4394">
        <v>0.52700000000000002</v>
      </c>
      <c r="AW4394">
        <v>0.35131899999999999</v>
      </c>
      <c r="AX4394">
        <v>0.58260100000000004</v>
      </c>
      <c r="AY4394">
        <v>0.13458600000000001</v>
      </c>
      <c r="AZ4394">
        <v>41081</v>
      </c>
    </row>
    <row r="4395" spans="1:52">
      <c r="A4395">
        <v>2015</v>
      </c>
      <c r="B4395">
        <v>232982</v>
      </c>
      <c r="C4395" t="s">
        <v>487</v>
      </c>
      <c r="D4395" t="s">
        <v>475</v>
      </c>
      <c r="E4395">
        <f t="shared" si="68"/>
        <v>1</v>
      </c>
      <c r="F4395">
        <f>IF(ISNA(VLOOKUP(B4395,criteria!$U$2:$U$174,1,0)),0,1)</f>
        <v>1</v>
      </c>
      <c r="G4395">
        <v>0.83112513144058886</v>
      </c>
      <c r="H4395">
        <v>0.37398785425101216</v>
      </c>
      <c r="I4395">
        <v>9510</v>
      </c>
      <c r="J4395">
        <v>7904</v>
      </c>
      <c r="K4395">
        <v>2927</v>
      </c>
      <c r="L4395">
        <v>29</v>
      </c>
      <c r="M4395">
        <v>2956</v>
      </c>
      <c r="N4395">
        <v>23529</v>
      </c>
      <c r="O4395" t="s">
        <v>132</v>
      </c>
      <c r="P4395" t="s">
        <v>50</v>
      </c>
      <c r="Q4395" t="s">
        <v>54</v>
      </c>
      <c r="R4395">
        <v>-76.309700000000007</v>
      </c>
      <c r="S4395">
        <v>36.884900000000002</v>
      </c>
      <c r="T4395">
        <v>4.7E-2</v>
      </c>
      <c r="U4395">
        <v>5108</v>
      </c>
      <c r="V4395">
        <v>174190960</v>
      </c>
      <c r="W4395">
        <v>143527808</v>
      </c>
      <c r="Y4395">
        <v>2457358</v>
      </c>
      <c r="Z4395">
        <v>39996452</v>
      </c>
      <c r="AA4395">
        <v>140554384</v>
      </c>
      <c r="AB4395">
        <v>12987154</v>
      </c>
      <c r="AC4395">
        <v>29349192</v>
      </c>
      <c r="AD4395">
        <v>275448896</v>
      </c>
      <c r="AE4395">
        <v>182271152</v>
      </c>
      <c r="AF4395">
        <v>492893344</v>
      </c>
      <c r="AG4395">
        <v>189332432</v>
      </c>
      <c r="AH4395">
        <v>13507419</v>
      </c>
      <c r="AI4395">
        <v>807373</v>
      </c>
      <c r="AJ4395">
        <v>14314792</v>
      </c>
      <c r="AK4395">
        <v>51545292</v>
      </c>
      <c r="AL4395">
        <v>20579460</v>
      </c>
      <c r="AM4395">
        <v>442396416</v>
      </c>
      <c r="AN4395">
        <v>183194240</v>
      </c>
      <c r="AO4395">
        <v>64606284</v>
      </c>
      <c r="AP4395">
        <v>193997184</v>
      </c>
      <c r="AQ4395">
        <v>194719264</v>
      </c>
      <c r="AR4395">
        <v>492893344</v>
      </c>
      <c r="AS4395">
        <v>442396416</v>
      </c>
      <c r="AT4395">
        <v>1313</v>
      </c>
      <c r="AU4395">
        <v>0.50900000000000001</v>
      </c>
      <c r="AW4395">
        <v>0.34489300000000001</v>
      </c>
      <c r="AX4395">
        <v>0.59111000000000002</v>
      </c>
      <c r="AY4395">
        <v>0.12967600000000001</v>
      </c>
      <c r="AZ4395">
        <v>39711</v>
      </c>
    </row>
    <row r="4396" spans="1:52">
      <c r="A4396">
        <v>2016</v>
      </c>
      <c r="B4396">
        <v>232982</v>
      </c>
      <c r="C4396" t="s">
        <v>487</v>
      </c>
      <c r="D4396" t="s">
        <v>475</v>
      </c>
      <c r="E4396">
        <f t="shared" si="68"/>
        <v>1</v>
      </c>
      <c r="F4396">
        <f>IF(ISNA(VLOOKUP(B4396,criteria!$U$2:$U$174,1,0)),0,1)</f>
        <v>1</v>
      </c>
      <c r="G4396">
        <v>0.84637068357998591</v>
      </c>
      <c r="H4396">
        <v>0.28684429641965031</v>
      </c>
      <c r="I4396">
        <v>11352</v>
      </c>
      <c r="J4396">
        <v>9608</v>
      </c>
      <c r="K4396">
        <v>2727</v>
      </c>
      <c r="L4396">
        <v>29</v>
      </c>
      <c r="M4396">
        <v>2756</v>
      </c>
      <c r="N4396">
        <v>23529</v>
      </c>
      <c r="O4396" t="s">
        <v>132</v>
      </c>
      <c r="P4396" t="s">
        <v>50</v>
      </c>
      <c r="Q4396" t="s">
        <v>54</v>
      </c>
      <c r="R4396">
        <v>-76.306700000000006</v>
      </c>
      <c r="S4396">
        <v>36.886400000000002</v>
      </c>
      <c r="T4396">
        <v>6.2E-2</v>
      </c>
      <c r="U4396">
        <v>5528</v>
      </c>
      <c r="V4396">
        <v>177555792</v>
      </c>
      <c r="W4396">
        <v>144278368</v>
      </c>
      <c r="Y4396">
        <v>2409692</v>
      </c>
      <c r="Z4396">
        <v>39819068</v>
      </c>
      <c r="AA4396">
        <v>152472848</v>
      </c>
      <c r="AB4396">
        <v>12846288</v>
      </c>
      <c r="AC4396">
        <v>16282184</v>
      </c>
      <c r="AD4396">
        <v>280984320</v>
      </c>
      <c r="AE4396">
        <v>199726640</v>
      </c>
      <c r="AF4396">
        <v>499860672</v>
      </c>
      <c r="AG4396">
        <v>198928528</v>
      </c>
      <c r="AH4396">
        <v>14134058</v>
      </c>
      <c r="AI4396">
        <v>668220</v>
      </c>
      <c r="AJ4396">
        <v>14802278</v>
      </c>
      <c r="AK4396">
        <v>49416232</v>
      </c>
      <c r="AL4396">
        <v>21508544</v>
      </c>
      <c r="AM4396">
        <v>473092992</v>
      </c>
      <c r="AN4396">
        <v>196810864</v>
      </c>
      <c r="AO4396">
        <v>60971892</v>
      </c>
      <c r="AP4396">
        <v>194719264</v>
      </c>
      <c r="AQ4396">
        <v>204745296</v>
      </c>
      <c r="AR4396">
        <v>499860672</v>
      </c>
      <c r="AS4396">
        <v>473092992</v>
      </c>
      <c r="AT4396">
        <v>1433</v>
      </c>
      <c r="AU4396">
        <v>0.54400000000000004</v>
      </c>
      <c r="AW4396">
        <v>0.33748899999999998</v>
      </c>
      <c r="AX4396">
        <v>0.60197699999999998</v>
      </c>
      <c r="AY4396">
        <v>0.125112</v>
      </c>
      <c r="AZ4396">
        <v>38019.5</v>
      </c>
    </row>
    <row r="4397" spans="1:52">
      <c r="A4397">
        <v>2017</v>
      </c>
      <c r="B4397">
        <v>232982</v>
      </c>
      <c r="C4397" t="s">
        <v>487</v>
      </c>
      <c r="D4397" t="s">
        <v>475</v>
      </c>
      <c r="E4397">
        <f t="shared" si="68"/>
        <v>1</v>
      </c>
      <c r="F4397">
        <f>IF(ISNA(VLOOKUP(B4397,criteria!$U$2:$U$174,1,0)),0,1)</f>
        <v>1</v>
      </c>
      <c r="G4397">
        <v>0.85724527287391339</v>
      </c>
      <c r="H4397">
        <v>0.3071294166840895</v>
      </c>
      <c r="I4397">
        <v>11159</v>
      </c>
      <c r="J4397">
        <v>9566</v>
      </c>
      <c r="K4397">
        <v>2916</v>
      </c>
      <c r="L4397">
        <v>22</v>
      </c>
      <c r="M4397">
        <v>2938</v>
      </c>
      <c r="T4397">
        <v>5.5E-2</v>
      </c>
      <c r="U4397">
        <v>5627</v>
      </c>
      <c r="V4397">
        <v>182858992</v>
      </c>
      <c r="W4397">
        <v>146612080</v>
      </c>
      <c r="Y4397">
        <v>2381286</v>
      </c>
      <c r="Z4397">
        <v>43364256</v>
      </c>
      <c r="AA4397">
        <v>154947360</v>
      </c>
      <c r="AB4397">
        <v>13727577</v>
      </c>
      <c r="AC4397">
        <v>14695366</v>
      </c>
      <c r="AD4397">
        <v>284043360</v>
      </c>
      <c r="AE4397">
        <v>217758928</v>
      </c>
      <c r="AF4397">
        <v>512695200</v>
      </c>
      <c r="AG4397">
        <v>204934096</v>
      </c>
      <c r="AH4397">
        <v>14285831</v>
      </c>
      <c r="AI4397">
        <v>1044182</v>
      </c>
      <c r="AJ4397">
        <v>15330013</v>
      </c>
      <c r="AK4397">
        <v>54872568</v>
      </c>
      <c r="AL4397">
        <v>21989628</v>
      </c>
      <c r="AM4397">
        <v>486868064</v>
      </c>
      <c r="AN4397">
        <v>199603216</v>
      </c>
      <c r="AO4397">
        <v>61909644</v>
      </c>
      <c r="AP4397">
        <v>204745296</v>
      </c>
      <c r="AQ4397">
        <v>238114048</v>
      </c>
      <c r="AR4397">
        <v>512695200</v>
      </c>
      <c r="AS4397">
        <v>486868064</v>
      </c>
    </row>
    <row r="4398" spans="1:52">
      <c r="A4398">
        <v>1990</v>
      </c>
      <c r="B4398">
        <v>233277</v>
      </c>
      <c r="C4398" t="s">
        <v>571</v>
      </c>
      <c r="D4398" t="s">
        <v>475</v>
      </c>
      <c r="E4398">
        <f t="shared" si="68"/>
        <v>0</v>
      </c>
      <c r="F4398">
        <f>IF(ISNA(VLOOKUP(B4398,criteria!$U$2:$U$174,1,0)),0,1)</f>
        <v>1</v>
      </c>
      <c r="G4398" t="s">
        <v>636</v>
      </c>
      <c r="H4398" t="s">
        <v>636</v>
      </c>
      <c r="V4398">
        <v>13866675</v>
      </c>
      <c r="Z4398">
        <v>2572765</v>
      </c>
      <c r="AA4398">
        <v>28324844</v>
      </c>
      <c r="AB4398">
        <v>156583</v>
      </c>
      <c r="AC4398">
        <v>510156</v>
      </c>
      <c r="AF4398">
        <v>70947432</v>
      </c>
      <c r="AG4398">
        <v>26372408</v>
      </c>
      <c r="AH4398">
        <v>470635</v>
      </c>
      <c r="AJ4398">
        <v>470635</v>
      </c>
      <c r="AK4398">
        <v>4148894</v>
      </c>
      <c r="AL4398">
        <v>2281408</v>
      </c>
      <c r="AM4398">
        <v>75024472</v>
      </c>
      <c r="AN4398">
        <v>30289408</v>
      </c>
      <c r="AO4398">
        <v>8182789</v>
      </c>
    </row>
    <row r="4399" spans="1:52">
      <c r="A4399">
        <v>1991</v>
      </c>
      <c r="B4399">
        <v>233277</v>
      </c>
      <c r="C4399" t="s">
        <v>571</v>
      </c>
      <c r="D4399" t="s">
        <v>475</v>
      </c>
      <c r="E4399">
        <f t="shared" si="68"/>
        <v>0</v>
      </c>
      <c r="F4399">
        <f>IF(ISNA(VLOOKUP(B4399,criteria!$U$2:$U$174,1,0)),0,1)</f>
        <v>1</v>
      </c>
      <c r="G4399" t="s">
        <v>636</v>
      </c>
      <c r="H4399" t="s">
        <v>636</v>
      </c>
      <c r="V4399">
        <v>17214366</v>
      </c>
      <c r="Z4399">
        <v>3073536</v>
      </c>
      <c r="AA4399">
        <v>26390576</v>
      </c>
      <c r="AB4399">
        <v>178800</v>
      </c>
      <c r="AC4399">
        <v>196991</v>
      </c>
      <c r="AF4399">
        <v>75366408</v>
      </c>
      <c r="AG4399">
        <v>26207640</v>
      </c>
      <c r="AH4399">
        <v>376649</v>
      </c>
      <c r="AJ4399">
        <v>376649</v>
      </c>
      <c r="AK4399">
        <v>4393209</v>
      </c>
      <c r="AL4399">
        <v>2302418</v>
      </c>
      <c r="AM4399">
        <v>76185384</v>
      </c>
      <c r="AN4399">
        <v>30339016</v>
      </c>
      <c r="AO4399">
        <v>8231491</v>
      </c>
    </row>
    <row r="4400" spans="1:52">
      <c r="A4400">
        <v>1992</v>
      </c>
      <c r="B4400">
        <v>233277</v>
      </c>
      <c r="C4400" t="s">
        <v>571</v>
      </c>
      <c r="D4400" t="s">
        <v>475</v>
      </c>
      <c r="E4400">
        <f t="shared" si="68"/>
        <v>0</v>
      </c>
      <c r="F4400">
        <f>IF(ISNA(VLOOKUP(B4400,criteria!$U$2:$U$174,1,0)),0,1)</f>
        <v>1</v>
      </c>
      <c r="G4400" t="s">
        <v>636</v>
      </c>
      <c r="H4400" t="s">
        <v>636</v>
      </c>
      <c r="V4400">
        <v>19799836</v>
      </c>
      <c r="Z4400">
        <v>3273196</v>
      </c>
      <c r="AA4400">
        <v>26290728</v>
      </c>
      <c r="AB4400">
        <v>265338</v>
      </c>
      <c r="AC4400">
        <v>175741</v>
      </c>
      <c r="AF4400">
        <v>79170200</v>
      </c>
      <c r="AG4400">
        <v>26820232</v>
      </c>
      <c r="AH4400">
        <v>438827</v>
      </c>
      <c r="AJ4400">
        <v>438827</v>
      </c>
      <c r="AK4400">
        <v>5101720</v>
      </c>
      <c r="AL4400">
        <v>2409511</v>
      </c>
      <c r="AM4400">
        <v>79111712</v>
      </c>
      <c r="AN4400">
        <v>31682532</v>
      </c>
      <c r="AO4400">
        <v>7104543</v>
      </c>
    </row>
    <row r="4401" spans="1:52">
      <c r="A4401">
        <v>1993</v>
      </c>
      <c r="B4401">
        <v>233277</v>
      </c>
      <c r="C4401" t="s">
        <v>571</v>
      </c>
      <c r="D4401" t="s">
        <v>475</v>
      </c>
      <c r="E4401">
        <f t="shared" si="68"/>
        <v>0</v>
      </c>
      <c r="F4401">
        <f>IF(ISNA(VLOOKUP(B4401,criteria!$U$2:$U$174,1,0)),0,1)</f>
        <v>1</v>
      </c>
      <c r="G4401" t="s">
        <v>636</v>
      </c>
      <c r="H4401" t="s">
        <v>636</v>
      </c>
      <c r="V4401">
        <v>21661644</v>
      </c>
      <c r="Z4401">
        <v>3317337</v>
      </c>
      <c r="AA4401">
        <v>27721436</v>
      </c>
      <c r="AB4401">
        <v>267568</v>
      </c>
      <c r="AC4401">
        <v>228379</v>
      </c>
      <c r="AF4401">
        <v>81840504</v>
      </c>
      <c r="AG4401">
        <v>28534940</v>
      </c>
      <c r="AH4401">
        <v>447663</v>
      </c>
      <c r="AJ4401">
        <v>447663</v>
      </c>
      <c r="AK4401">
        <v>6026354</v>
      </c>
      <c r="AL4401">
        <v>2797066</v>
      </c>
      <c r="AM4401">
        <v>80472696</v>
      </c>
      <c r="AN4401">
        <v>34323888</v>
      </c>
      <c r="AO4401">
        <v>7611229</v>
      </c>
    </row>
    <row r="4402" spans="1:52">
      <c r="A4402">
        <v>1994</v>
      </c>
      <c r="B4402">
        <v>233277</v>
      </c>
      <c r="C4402" t="s">
        <v>571</v>
      </c>
      <c r="D4402" t="s">
        <v>475</v>
      </c>
      <c r="E4402">
        <f t="shared" si="68"/>
        <v>0</v>
      </c>
      <c r="F4402">
        <f>IF(ISNA(VLOOKUP(B4402,criteria!$U$2:$U$174,1,0)),0,1)</f>
        <v>1</v>
      </c>
      <c r="G4402" t="s">
        <v>636</v>
      </c>
      <c r="H4402" t="s">
        <v>636</v>
      </c>
      <c r="V4402">
        <v>21905818</v>
      </c>
      <c r="Z4402">
        <v>3836347</v>
      </c>
      <c r="AA4402">
        <v>30876520</v>
      </c>
      <c r="AB4402">
        <v>354747</v>
      </c>
      <c r="AC4402">
        <v>290540</v>
      </c>
      <c r="AF4402">
        <v>83564928</v>
      </c>
      <c r="AG4402">
        <v>29711144</v>
      </c>
      <c r="AH4402">
        <v>504096</v>
      </c>
      <c r="AI4402">
        <v>56545</v>
      </c>
      <c r="AJ4402">
        <v>560641</v>
      </c>
      <c r="AK4402">
        <v>8063031</v>
      </c>
      <c r="AL4402">
        <v>2948302</v>
      </c>
      <c r="AM4402">
        <v>84156592</v>
      </c>
      <c r="AN4402">
        <v>36717888</v>
      </c>
      <c r="AO4402">
        <v>8467251</v>
      </c>
    </row>
    <row r="4403" spans="1:52">
      <c r="A4403">
        <v>1995</v>
      </c>
      <c r="B4403">
        <v>233277</v>
      </c>
      <c r="C4403" t="s">
        <v>571</v>
      </c>
      <c r="D4403" t="s">
        <v>475</v>
      </c>
      <c r="E4403">
        <f t="shared" si="68"/>
        <v>0</v>
      </c>
      <c r="F4403">
        <f>IF(ISNA(VLOOKUP(B4403,criteria!$U$2:$U$174,1,0)),0,1)</f>
        <v>1</v>
      </c>
      <c r="G4403" t="s">
        <v>636</v>
      </c>
      <c r="H4403" t="s">
        <v>636</v>
      </c>
      <c r="N4403">
        <v>24142</v>
      </c>
      <c r="O4403" t="s">
        <v>132</v>
      </c>
      <c r="V4403">
        <v>21601520</v>
      </c>
      <c r="Z4403">
        <v>3649737</v>
      </c>
      <c r="AA4403">
        <v>29457242</v>
      </c>
      <c r="AB4403">
        <v>426817</v>
      </c>
      <c r="AC4403">
        <v>348997</v>
      </c>
      <c r="AF4403">
        <v>81119128</v>
      </c>
      <c r="AG4403">
        <v>31856788</v>
      </c>
      <c r="AH4403">
        <v>481386</v>
      </c>
      <c r="AI4403">
        <v>36679</v>
      </c>
      <c r="AJ4403">
        <v>518065</v>
      </c>
      <c r="AK4403">
        <v>5413302</v>
      </c>
      <c r="AL4403">
        <v>2860793</v>
      </c>
      <c r="AM4403">
        <v>80592624</v>
      </c>
      <c r="AN4403">
        <v>35600472</v>
      </c>
      <c r="AO4403">
        <v>8286642</v>
      </c>
    </row>
    <row r="4404" spans="1:52">
      <c r="A4404">
        <v>1996</v>
      </c>
      <c r="B4404">
        <v>233277</v>
      </c>
      <c r="C4404" t="s">
        <v>571</v>
      </c>
      <c r="D4404" t="s">
        <v>475</v>
      </c>
      <c r="E4404">
        <f t="shared" si="68"/>
        <v>0</v>
      </c>
      <c r="F4404">
        <f>IF(ISNA(VLOOKUP(B4404,criteria!$U$2:$U$174,1,0)),0,1)</f>
        <v>1</v>
      </c>
      <c r="G4404" t="s">
        <v>636</v>
      </c>
      <c r="H4404" t="s">
        <v>636</v>
      </c>
      <c r="N4404">
        <v>24142</v>
      </c>
      <c r="O4404" t="s">
        <v>132</v>
      </c>
      <c r="V4404">
        <v>20545332</v>
      </c>
      <c r="Z4404">
        <v>4034732</v>
      </c>
      <c r="AA4404">
        <v>30464888</v>
      </c>
      <c r="AB4404">
        <v>410868</v>
      </c>
      <c r="AC4404">
        <v>435141</v>
      </c>
      <c r="AF4404">
        <v>81882288</v>
      </c>
      <c r="AG4404">
        <v>29160608</v>
      </c>
      <c r="AH4404">
        <v>600965</v>
      </c>
      <c r="AI4404">
        <v>37693</v>
      </c>
      <c r="AJ4404">
        <v>638658</v>
      </c>
      <c r="AK4404">
        <v>6339595</v>
      </c>
      <c r="AL4404">
        <v>3055891</v>
      </c>
      <c r="AM4404">
        <v>81368392</v>
      </c>
      <c r="AN4404">
        <v>35700556</v>
      </c>
      <c r="AO4404">
        <v>9881043</v>
      </c>
      <c r="AP4404">
        <v>6034935</v>
      </c>
      <c r="AQ4404">
        <v>15056397</v>
      </c>
      <c r="AT4404">
        <v>922</v>
      </c>
      <c r="AU4404">
        <v>0.496</v>
      </c>
    </row>
    <row r="4405" spans="1:52">
      <c r="A4405">
        <v>1997</v>
      </c>
      <c r="B4405">
        <v>233277</v>
      </c>
      <c r="C4405" t="s">
        <v>571</v>
      </c>
      <c r="D4405" t="s">
        <v>475</v>
      </c>
      <c r="E4405">
        <f t="shared" si="68"/>
        <v>0</v>
      </c>
      <c r="F4405">
        <f>IF(ISNA(VLOOKUP(B4405,criteria!$U$2:$U$174,1,0)),0,1)</f>
        <v>1</v>
      </c>
      <c r="G4405" t="s">
        <v>636</v>
      </c>
      <c r="H4405" t="s">
        <v>636</v>
      </c>
      <c r="V4405">
        <v>21370238</v>
      </c>
      <c r="Z4405">
        <v>4698946</v>
      </c>
      <c r="AA4405">
        <v>33217140</v>
      </c>
      <c r="AB4405">
        <v>436422</v>
      </c>
      <c r="AC4405">
        <v>430909</v>
      </c>
      <c r="AF4405">
        <v>89855800</v>
      </c>
      <c r="AG4405">
        <v>31532924</v>
      </c>
      <c r="AH4405">
        <v>386726</v>
      </c>
      <c r="AI4405">
        <v>47546</v>
      </c>
      <c r="AJ4405">
        <v>434272</v>
      </c>
      <c r="AK4405">
        <v>7391945</v>
      </c>
      <c r="AL4405">
        <v>3248768</v>
      </c>
      <c r="AM4405">
        <v>88551304</v>
      </c>
      <c r="AN4405">
        <v>36471628</v>
      </c>
      <c r="AO4405">
        <v>9196321</v>
      </c>
      <c r="AP4405">
        <v>15056397</v>
      </c>
      <c r="AQ4405">
        <v>17020836</v>
      </c>
      <c r="AT4405">
        <v>917</v>
      </c>
      <c r="AU4405">
        <v>0.50700000000000001</v>
      </c>
      <c r="AW4405">
        <v>0.154472</v>
      </c>
      <c r="AX4405">
        <v>0.62177400000000005</v>
      </c>
      <c r="AY4405">
        <v>5.3375800000000001E-2</v>
      </c>
      <c r="AZ4405">
        <v>42634</v>
      </c>
    </row>
    <row r="4406" spans="1:52">
      <c r="A4406">
        <v>1998</v>
      </c>
      <c r="B4406">
        <v>233277</v>
      </c>
      <c r="C4406" t="s">
        <v>571</v>
      </c>
      <c r="D4406" t="s">
        <v>475</v>
      </c>
      <c r="E4406">
        <f t="shared" si="68"/>
        <v>0</v>
      </c>
      <c r="F4406">
        <f>IF(ISNA(VLOOKUP(B4406,criteria!$U$2:$U$174,1,0)),0,1)</f>
        <v>1</v>
      </c>
      <c r="G4406" t="s">
        <v>636</v>
      </c>
      <c r="H4406" t="s">
        <v>636</v>
      </c>
      <c r="V4406">
        <v>21894736</v>
      </c>
      <c r="Z4406">
        <v>5885359</v>
      </c>
      <c r="AA4406">
        <v>35880596</v>
      </c>
      <c r="AB4406">
        <v>377416</v>
      </c>
      <c r="AC4406">
        <v>480378</v>
      </c>
      <c r="AF4406">
        <v>95089456</v>
      </c>
      <c r="AG4406">
        <v>32342928</v>
      </c>
      <c r="AH4406">
        <v>458010</v>
      </c>
      <c r="AI4406">
        <v>47285</v>
      </c>
      <c r="AJ4406">
        <v>505295</v>
      </c>
      <c r="AK4406">
        <v>8223369</v>
      </c>
      <c r="AL4406">
        <v>3448339</v>
      </c>
      <c r="AM4406">
        <v>93387792</v>
      </c>
      <c r="AN4406">
        <v>38662512</v>
      </c>
      <c r="AO4406">
        <v>8984902</v>
      </c>
      <c r="AP4406">
        <v>17020836</v>
      </c>
      <c r="AQ4406">
        <v>18985080</v>
      </c>
      <c r="AT4406">
        <v>783</v>
      </c>
      <c r="AU4406">
        <v>0.45100000000000001</v>
      </c>
      <c r="AW4406">
        <v>0.141873</v>
      </c>
      <c r="AX4406">
        <v>0.63877399999999995</v>
      </c>
      <c r="AY4406">
        <v>5.2685900000000001E-2</v>
      </c>
      <c r="AZ4406">
        <v>45008.5</v>
      </c>
    </row>
    <row r="4407" spans="1:52">
      <c r="A4407">
        <v>1999</v>
      </c>
      <c r="B4407">
        <v>233277</v>
      </c>
      <c r="C4407" t="s">
        <v>571</v>
      </c>
      <c r="D4407" t="s">
        <v>475</v>
      </c>
      <c r="E4407">
        <f t="shared" si="68"/>
        <v>0</v>
      </c>
      <c r="F4407">
        <f>IF(ISNA(VLOOKUP(B4407,criteria!$U$2:$U$174,1,0)),0,1)</f>
        <v>1</v>
      </c>
      <c r="G4407" t="s">
        <v>636</v>
      </c>
      <c r="H4407" t="s">
        <v>636</v>
      </c>
      <c r="V4407">
        <v>19790824</v>
      </c>
      <c r="Z4407">
        <v>6513875</v>
      </c>
      <c r="AA4407">
        <v>40839812</v>
      </c>
      <c r="AB4407">
        <v>383767</v>
      </c>
      <c r="AC4407">
        <v>535229</v>
      </c>
      <c r="AF4407">
        <v>100702152</v>
      </c>
      <c r="AG4407">
        <v>33901232</v>
      </c>
      <c r="AH4407">
        <v>613763</v>
      </c>
      <c r="AI4407">
        <v>27939</v>
      </c>
      <c r="AJ4407">
        <v>641702</v>
      </c>
      <c r="AK4407">
        <v>8752010</v>
      </c>
      <c r="AL4407">
        <v>3790583</v>
      </c>
      <c r="AM4407">
        <v>98900128</v>
      </c>
      <c r="AN4407">
        <v>42343328</v>
      </c>
      <c r="AO4407">
        <v>9643990</v>
      </c>
      <c r="AP4407">
        <v>18985080</v>
      </c>
      <c r="AQ4407">
        <v>21530724</v>
      </c>
      <c r="AT4407">
        <v>700</v>
      </c>
      <c r="AU4407">
        <v>0.45800000000000002</v>
      </c>
      <c r="AW4407">
        <v>0.13795299999999999</v>
      </c>
      <c r="AX4407">
        <v>0.64228399999999997</v>
      </c>
      <c r="AY4407">
        <v>5.4218799999999998E-2</v>
      </c>
      <c r="AZ4407">
        <v>45806</v>
      </c>
    </row>
    <row r="4408" spans="1:52">
      <c r="A4408">
        <v>2000</v>
      </c>
      <c r="B4408">
        <v>233277</v>
      </c>
      <c r="C4408" t="s">
        <v>571</v>
      </c>
      <c r="D4408" t="s">
        <v>475</v>
      </c>
      <c r="E4408">
        <f t="shared" si="68"/>
        <v>0</v>
      </c>
      <c r="F4408">
        <f>IF(ISNA(VLOOKUP(B4408,criteria!$U$2:$U$174,1,0)),0,1)</f>
        <v>1</v>
      </c>
      <c r="G4408" t="s">
        <v>636</v>
      </c>
      <c r="H4408" t="s">
        <v>636</v>
      </c>
      <c r="V4408">
        <v>20980088</v>
      </c>
      <c r="Z4408">
        <v>7597093</v>
      </c>
      <c r="AA4408">
        <v>43794792</v>
      </c>
      <c r="AB4408">
        <v>320142</v>
      </c>
      <c r="AC4408">
        <v>549339</v>
      </c>
      <c r="AF4408">
        <v>106057384</v>
      </c>
      <c r="AG4408">
        <v>35573944</v>
      </c>
      <c r="AH4408">
        <v>561880</v>
      </c>
      <c r="AI4408">
        <v>127994</v>
      </c>
      <c r="AJ4408">
        <v>689874</v>
      </c>
      <c r="AK4408">
        <v>10007214</v>
      </c>
      <c r="AL4408">
        <v>3779028</v>
      </c>
      <c r="AM4408">
        <v>107209560</v>
      </c>
      <c r="AN4408">
        <v>44421296</v>
      </c>
      <c r="AO4408">
        <v>10836665</v>
      </c>
      <c r="AP4408">
        <v>21530724</v>
      </c>
      <c r="AQ4408">
        <v>25742508</v>
      </c>
      <c r="AT4408">
        <v>719</v>
      </c>
      <c r="AU4408">
        <v>0.52100000000000002</v>
      </c>
      <c r="AW4408">
        <v>0.13820399999999999</v>
      </c>
      <c r="AX4408">
        <v>0.62252700000000005</v>
      </c>
      <c r="AY4408">
        <v>5.38813E-2</v>
      </c>
      <c r="AZ4408">
        <v>47163</v>
      </c>
    </row>
    <row r="4409" spans="1:52">
      <c r="A4409">
        <v>2001</v>
      </c>
      <c r="B4409">
        <v>233277</v>
      </c>
      <c r="C4409" t="s">
        <v>571</v>
      </c>
      <c r="D4409" t="s">
        <v>475</v>
      </c>
      <c r="E4409">
        <f t="shared" si="68"/>
        <v>1</v>
      </c>
      <c r="F4409">
        <f>IF(ISNA(VLOOKUP(B4409,criteria!$U$2:$U$174,1,0)),0,1)</f>
        <v>1</v>
      </c>
      <c r="G4409">
        <v>0.7840890217571832</v>
      </c>
      <c r="H4409">
        <v>0.39758525736072864</v>
      </c>
      <c r="I4409">
        <v>6021</v>
      </c>
      <c r="J4409">
        <v>4721</v>
      </c>
      <c r="K4409">
        <v>1875</v>
      </c>
      <c r="L4409">
        <v>2</v>
      </c>
      <c r="M4409">
        <v>1877</v>
      </c>
      <c r="N4409">
        <v>24141</v>
      </c>
      <c r="O4409" t="s">
        <v>132</v>
      </c>
      <c r="V4409">
        <v>22990144</v>
      </c>
      <c r="W4409">
        <v>19768832</v>
      </c>
      <c r="Y4409">
        <v>548232</v>
      </c>
      <c r="Z4409">
        <v>8440333</v>
      </c>
      <c r="AA4409">
        <v>42655820</v>
      </c>
      <c r="AC4409">
        <v>779340</v>
      </c>
      <c r="AD4409">
        <v>61956268</v>
      </c>
      <c r="AE4409">
        <v>43061256</v>
      </c>
      <c r="AF4409">
        <v>110904016</v>
      </c>
      <c r="AG4409">
        <v>40409360</v>
      </c>
      <c r="AH4409">
        <v>339192.59</v>
      </c>
      <c r="AI4409">
        <v>2261134</v>
      </c>
      <c r="AJ4409">
        <v>2600326.5</v>
      </c>
      <c r="AK4409">
        <v>6840426.5</v>
      </c>
      <c r="AL4409">
        <v>4516203</v>
      </c>
      <c r="AM4409">
        <v>97984816</v>
      </c>
      <c r="AN4409">
        <v>47110248</v>
      </c>
      <c r="AO4409">
        <v>11740970</v>
      </c>
      <c r="AR4409">
        <v>110904016</v>
      </c>
      <c r="AS4409">
        <v>97984816</v>
      </c>
      <c r="AT4409">
        <v>751</v>
      </c>
      <c r="AU4409">
        <v>0.52900000000000003</v>
      </c>
      <c r="AW4409">
        <v>0.12950700000000001</v>
      </c>
      <c r="AX4409">
        <v>0.60276399999999997</v>
      </c>
      <c r="AY4409">
        <v>5.1382200000000003E-2</v>
      </c>
      <c r="AZ4409">
        <v>49781.5</v>
      </c>
    </row>
    <row r="4410" spans="1:52">
      <c r="A4410">
        <v>2002</v>
      </c>
      <c r="B4410">
        <v>233277</v>
      </c>
      <c r="C4410" t="s">
        <v>571</v>
      </c>
      <c r="D4410" t="s">
        <v>475</v>
      </c>
      <c r="E4410">
        <f t="shared" si="68"/>
        <v>1</v>
      </c>
      <c r="F4410">
        <f>IF(ISNA(VLOOKUP(B4410,criteria!$U$2:$U$174,1,0)),0,1)</f>
        <v>1</v>
      </c>
      <c r="G4410">
        <v>0.32727847101563734</v>
      </c>
      <c r="H4410">
        <v>0.8783783783783784</v>
      </c>
      <c r="I4410">
        <v>6331</v>
      </c>
      <c r="J4410">
        <v>2072</v>
      </c>
      <c r="K4410">
        <v>1812</v>
      </c>
      <c r="L4410">
        <v>8</v>
      </c>
      <c r="M4410">
        <v>1820</v>
      </c>
      <c r="N4410">
        <v>24141</v>
      </c>
      <c r="O4410" t="s">
        <v>132</v>
      </c>
      <c r="V4410">
        <v>24663892</v>
      </c>
      <c r="W4410">
        <v>20937740</v>
      </c>
      <c r="Y4410">
        <v>420268</v>
      </c>
      <c r="Z4410">
        <v>9070973</v>
      </c>
      <c r="AA4410">
        <v>38805448</v>
      </c>
      <c r="AC4410">
        <v>506036</v>
      </c>
      <c r="AD4410">
        <v>64432420</v>
      </c>
      <c r="AE4410">
        <v>39349216</v>
      </c>
      <c r="AF4410">
        <v>110072696</v>
      </c>
      <c r="AG4410">
        <v>41470044</v>
      </c>
      <c r="AH4410">
        <v>185395.11</v>
      </c>
      <c r="AI4410">
        <v>2303644.75</v>
      </c>
      <c r="AJ4410">
        <v>2489039.75</v>
      </c>
      <c r="AK4410">
        <v>7369738.5</v>
      </c>
      <c r="AL4410">
        <v>3724983.25</v>
      </c>
      <c r="AM4410">
        <v>101531608</v>
      </c>
      <c r="AN4410">
        <v>42883612</v>
      </c>
      <c r="AO4410">
        <v>13113649</v>
      </c>
      <c r="AR4410">
        <v>110072696</v>
      </c>
      <c r="AS4410">
        <v>101531608</v>
      </c>
      <c r="AT4410">
        <v>890</v>
      </c>
      <c r="AU4410">
        <v>0.55000000000000004</v>
      </c>
      <c r="AW4410">
        <v>0.121221</v>
      </c>
      <c r="AX4410">
        <v>0.59377800000000003</v>
      </c>
      <c r="AY4410">
        <v>4.9016700000000003E-2</v>
      </c>
      <c r="AZ4410">
        <v>52309</v>
      </c>
    </row>
    <row r="4411" spans="1:52">
      <c r="A4411">
        <v>2003</v>
      </c>
      <c r="B4411">
        <v>233277</v>
      </c>
      <c r="C4411" t="s">
        <v>571</v>
      </c>
      <c r="D4411" t="s">
        <v>475</v>
      </c>
      <c r="E4411">
        <f t="shared" si="68"/>
        <v>1</v>
      </c>
      <c r="F4411">
        <f>IF(ISNA(VLOOKUP(B4411,criteria!$U$2:$U$174,1,0)),0,1)</f>
        <v>1</v>
      </c>
      <c r="G4411">
        <v>0.73804671578617342</v>
      </c>
      <c r="H4411">
        <v>0.38360237892948174</v>
      </c>
      <c r="I4411">
        <v>6379</v>
      </c>
      <c r="J4411">
        <v>4708</v>
      </c>
      <c r="K4411">
        <v>1804</v>
      </c>
      <c r="L4411">
        <v>2</v>
      </c>
      <c r="M4411">
        <v>1806</v>
      </c>
      <c r="N4411">
        <v>24141</v>
      </c>
      <c r="O4411" t="s">
        <v>132</v>
      </c>
      <c r="V4411">
        <v>29481508</v>
      </c>
      <c r="W4411">
        <v>25385468</v>
      </c>
      <c r="Y4411">
        <v>135117</v>
      </c>
      <c r="Z4411">
        <v>9576357</v>
      </c>
      <c r="AA4411">
        <v>37560620</v>
      </c>
      <c r="AB4411">
        <v>1331068</v>
      </c>
      <c r="AC4411">
        <v>757839</v>
      </c>
      <c r="AD4411">
        <v>70480832</v>
      </c>
      <c r="AE4411">
        <v>38933144</v>
      </c>
      <c r="AF4411">
        <v>116906776</v>
      </c>
      <c r="AG4411">
        <v>42709964</v>
      </c>
      <c r="AH4411">
        <v>246771.05</v>
      </c>
      <c r="AI4411">
        <v>3201798.75</v>
      </c>
      <c r="AJ4411">
        <v>3448569.75</v>
      </c>
      <c r="AK4411">
        <v>7874646.5</v>
      </c>
      <c r="AL4411">
        <v>4345148.5</v>
      </c>
      <c r="AM4411">
        <v>103722248</v>
      </c>
      <c r="AN4411">
        <v>43412856</v>
      </c>
      <c r="AO4411">
        <v>12475086</v>
      </c>
      <c r="AP4411">
        <v>14404983</v>
      </c>
      <c r="AQ4411">
        <v>16154694</v>
      </c>
      <c r="AR4411">
        <v>116906776</v>
      </c>
      <c r="AS4411">
        <v>103722248</v>
      </c>
      <c r="AT4411">
        <v>857</v>
      </c>
      <c r="AU4411">
        <v>0.56499999999999995</v>
      </c>
      <c r="AW4411">
        <v>0.12840699999999999</v>
      </c>
      <c r="AX4411">
        <v>0.582677</v>
      </c>
      <c r="AY4411">
        <v>4.9061199999999999E-2</v>
      </c>
      <c r="AZ4411">
        <v>54221.5</v>
      </c>
    </row>
    <row r="4412" spans="1:52">
      <c r="A4412">
        <v>2004</v>
      </c>
      <c r="B4412">
        <v>233277</v>
      </c>
      <c r="C4412" t="s">
        <v>571</v>
      </c>
      <c r="D4412" t="s">
        <v>475</v>
      </c>
      <c r="E4412">
        <f t="shared" si="68"/>
        <v>1</v>
      </c>
      <c r="F4412">
        <f>IF(ISNA(VLOOKUP(B4412,criteria!$U$2:$U$174,1,0)),0,1)</f>
        <v>1</v>
      </c>
      <c r="G4412">
        <v>0.75801514419204119</v>
      </c>
      <c r="H4412">
        <v>0.38873538788522849</v>
      </c>
      <c r="I4412">
        <v>6207</v>
      </c>
      <c r="J4412">
        <v>4705</v>
      </c>
      <c r="K4412">
        <v>1825</v>
      </c>
      <c r="L4412">
        <v>4</v>
      </c>
      <c r="M4412">
        <v>1829</v>
      </c>
      <c r="V4412">
        <v>33874816</v>
      </c>
      <c r="W4412">
        <v>29253364</v>
      </c>
      <c r="Y4412">
        <v>301269</v>
      </c>
      <c r="Z4412">
        <v>9298472</v>
      </c>
      <c r="AA4412">
        <v>42418908</v>
      </c>
      <c r="AB4412">
        <v>1625623</v>
      </c>
      <c r="AC4412">
        <v>948439</v>
      </c>
      <c r="AD4412">
        <v>76085368</v>
      </c>
      <c r="AE4412">
        <v>44460684</v>
      </c>
      <c r="AF4412">
        <v>124338160</v>
      </c>
      <c r="AG4412">
        <v>46613688</v>
      </c>
      <c r="AH4412">
        <v>182550.52</v>
      </c>
      <c r="AI4412">
        <v>3441827</v>
      </c>
      <c r="AJ4412">
        <v>3624377.5</v>
      </c>
      <c r="AK4412">
        <v>8507852</v>
      </c>
      <c r="AL4412">
        <v>4083225.5</v>
      </c>
      <c r="AM4412">
        <v>113922176</v>
      </c>
      <c r="AN4412">
        <v>49322532</v>
      </c>
      <c r="AO4412">
        <v>14291020</v>
      </c>
      <c r="AP4412">
        <v>16154694</v>
      </c>
      <c r="AQ4412">
        <v>19062802</v>
      </c>
      <c r="AR4412">
        <v>124338160</v>
      </c>
      <c r="AS4412">
        <v>113922176</v>
      </c>
      <c r="AT4412">
        <v>849</v>
      </c>
      <c r="AU4412">
        <v>0.51300000000000001</v>
      </c>
      <c r="AW4412">
        <v>0.120669</v>
      </c>
      <c r="AX4412">
        <v>0.60215099999999999</v>
      </c>
      <c r="AY4412">
        <v>4.59976E-2</v>
      </c>
      <c r="AZ4412">
        <v>55763</v>
      </c>
    </row>
    <row r="4413" spans="1:52">
      <c r="A4413">
        <v>2005</v>
      </c>
      <c r="B4413">
        <v>233277</v>
      </c>
      <c r="C4413" t="s">
        <v>488</v>
      </c>
      <c r="D4413" t="s">
        <v>475</v>
      </c>
      <c r="E4413">
        <f t="shared" si="68"/>
        <v>1</v>
      </c>
      <c r="F4413">
        <f>IF(ISNA(VLOOKUP(B4413,criteria!$U$2:$U$174,1,0)),0,1)</f>
        <v>1</v>
      </c>
      <c r="G4413">
        <v>0.81474447513812154</v>
      </c>
      <c r="H4413">
        <v>0.40178003814367452</v>
      </c>
      <c r="I4413">
        <v>5792</v>
      </c>
      <c r="J4413">
        <v>4719</v>
      </c>
      <c r="K4413">
        <v>1893</v>
      </c>
      <c r="L4413">
        <v>3</v>
      </c>
      <c r="M4413">
        <v>1896</v>
      </c>
      <c r="N4413" t="s">
        <v>519</v>
      </c>
      <c r="O4413" t="s">
        <v>132</v>
      </c>
      <c r="P4413" t="s">
        <v>50</v>
      </c>
      <c r="Q4413" t="s">
        <v>52</v>
      </c>
      <c r="V4413">
        <v>38191560</v>
      </c>
      <c r="W4413">
        <v>33355380</v>
      </c>
      <c r="Y4413">
        <v>250572</v>
      </c>
      <c r="Z4413">
        <v>10065579</v>
      </c>
      <c r="AA4413">
        <v>47660756</v>
      </c>
      <c r="AB4413">
        <v>1627284</v>
      </c>
      <c r="AC4413">
        <v>979370</v>
      </c>
      <c r="AD4413">
        <v>83950592</v>
      </c>
      <c r="AE4413">
        <v>50491496</v>
      </c>
      <c r="AF4413">
        <v>140718272</v>
      </c>
      <c r="AG4413">
        <v>53514072</v>
      </c>
      <c r="AH4413">
        <v>760119.75</v>
      </c>
      <c r="AI4413">
        <v>3439737</v>
      </c>
      <c r="AJ4413">
        <v>4199857</v>
      </c>
      <c r="AK4413">
        <v>9640880</v>
      </c>
      <c r="AL4413">
        <v>4466231.5</v>
      </c>
      <c r="AM4413">
        <v>126391168</v>
      </c>
      <c r="AN4413">
        <v>54966952</v>
      </c>
      <c r="AO4413">
        <v>17396354</v>
      </c>
      <c r="AP4413">
        <v>19062802</v>
      </c>
      <c r="AQ4413">
        <v>22145000</v>
      </c>
      <c r="AR4413">
        <v>140718272</v>
      </c>
      <c r="AS4413">
        <v>126391168</v>
      </c>
      <c r="AT4413">
        <v>987</v>
      </c>
      <c r="AU4413">
        <v>0.56299999999999994</v>
      </c>
      <c r="AW4413">
        <v>0.114368</v>
      </c>
      <c r="AX4413">
        <v>0.60316099999999995</v>
      </c>
      <c r="AY4413">
        <v>4.1379300000000001E-2</v>
      </c>
      <c r="AZ4413">
        <v>58159</v>
      </c>
    </row>
    <row r="4414" spans="1:52">
      <c r="A4414">
        <v>2006</v>
      </c>
      <c r="B4414">
        <v>233277</v>
      </c>
      <c r="C4414" t="s">
        <v>488</v>
      </c>
      <c r="D4414" t="s">
        <v>475</v>
      </c>
      <c r="E4414">
        <f t="shared" si="68"/>
        <v>1</v>
      </c>
      <c r="F4414">
        <f>IF(ISNA(VLOOKUP(B4414,criteria!$U$2:$U$174,1,0)),0,1)</f>
        <v>1</v>
      </c>
      <c r="G4414">
        <v>0.78326076439283987</v>
      </c>
      <c r="H4414">
        <v>0.35680461190035001</v>
      </c>
      <c r="I4414">
        <v>6201</v>
      </c>
      <c r="J4414">
        <v>4857</v>
      </c>
      <c r="K4414">
        <v>1731</v>
      </c>
      <c r="L4414">
        <v>2</v>
      </c>
      <c r="M4414">
        <v>1733</v>
      </c>
      <c r="V4414">
        <v>39057424</v>
      </c>
      <c r="W4414">
        <v>33644644</v>
      </c>
      <c r="Y4414">
        <v>379922</v>
      </c>
      <c r="Z4414">
        <v>9891089</v>
      </c>
      <c r="AA4414">
        <v>53372236</v>
      </c>
      <c r="AB4414">
        <v>1259000</v>
      </c>
      <c r="AC4414">
        <v>1098636</v>
      </c>
      <c r="AD4414">
        <v>86033808</v>
      </c>
      <c r="AE4414">
        <v>57410752</v>
      </c>
      <c r="AF4414">
        <v>162401664</v>
      </c>
      <c r="AG4414">
        <v>58326656</v>
      </c>
      <c r="AH4414">
        <v>317976.65999999997</v>
      </c>
      <c r="AI4414">
        <v>4155061</v>
      </c>
      <c r="AJ4414">
        <v>4473037.5</v>
      </c>
      <c r="AK4414">
        <v>10590680</v>
      </c>
      <c r="AL4414">
        <v>4700572</v>
      </c>
      <c r="AM4414">
        <v>136910496</v>
      </c>
      <c r="AN4414">
        <v>57695308</v>
      </c>
      <c r="AO4414">
        <v>20065112</v>
      </c>
      <c r="AP4414">
        <v>22145000</v>
      </c>
      <c r="AQ4414">
        <v>37524000</v>
      </c>
      <c r="AR4414">
        <v>162401664</v>
      </c>
      <c r="AS4414">
        <v>136910496</v>
      </c>
      <c r="AT4414">
        <v>1053</v>
      </c>
      <c r="AU4414">
        <v>0.56200000000000006</v>
      </c>
      <c r="AW4414">
        <v>0.127943</v>
      </c>
      <c r="AX4414">
        <v>0.58921900000000005</v>
      </c>
      <c r="AY4414">
        <v>4.1202000000000003E-2</v>
      </c>
      <c r="AZ4414">
        <v>59243</v>
      </c>
    </row>
    <row r="4415" spans="1:52">
      <c r="A4415">
        <v>2007</v>
      </c>
      <c r="B4415">
        <v>233277</v>
      </c>
      <c r="C4415" t="s">
        <v>488</v>
      </c>
      <c r="D4415" t="s">
        <v>475</v>
      </c>
      <c r="E4415">
        <f t="shared" si="68"/>
        <v>1</v>
      </c>
      <c r="F4415">
        <f>IF(ISNA(VLOOKUP(B4415,criteria!$U$2:$U$174,1,0)),0,1)</f>
        <v>1</v>
      </c>
      <c r="G4415">
        <v>0.775759296054499</v>
      </c>
      <c r="H4415">
        <v>0.33680936699597513</v>
      </c>
      <c r="I4415">
        <v>7046</v>
      </c>
      <c r="J4415">
        <v>5466</v>
      </c>
      <c r="K4415">
        <v>1841</v>
      </c>
      <c r="M4415">
        <v>1841</v>
      </c>
      <c r="N4415" t="s">
        <v>519</v>
      </c>
      <c r="O4415" t="s">
        <v>132</v>
      </c>
      <c r="P4415" t="s">
        <v>50</v>
      </c>
      <c r="Q4415" t="s">
        <v>52</v>
      </c>
      <c r="V4415">
        <v>42154872</v>
      </c>
      <c r="W4415">
        <v>36984336</v>
      </c>
      <c r="Y4415">
        <v>475023</v>
      </c>
      <c r="Z4415">
        <v>9701780</v>
      </c>
      <c r="AA4415">
        <v>57498808</v>
      </c>
      <c r="AB4415">
        <v>1338775</v>
      </c>
      <c r="AC4415">
        <v>1247839</v>
      </c>
      <c r="AD4415">
        <v>88006352</v>
      </c>
      <c r="AE4415">
        <v>66626604</v>
      </c>
      <c r="AF4415">
        <v>163144848</v>
      </c>
      <c r="AG4415">
        <v>58495720</v>
      </c>
      <c r="AH4415">
        <v>418855</v>
      </c>
      <c r="AI4415">
        <v>4744658</v>
      </c>
      <c r="AJ4415">
        <v>5163513</v>
      </c>
      <c r="AK4415">
        <v>9809519</v>
      </c>
      <c r="AL4415">
        <v>6231171</v>
      </c>
      <c r="AM4415">
        <v>147755824</v>
      </c>
      <c r="AN4415">
        <v>60816920</v>
      </c>
      <c r="AO4415">
        <v>19758164</v>
      </c>
      <c r="AP4415">
        <v>37524000</v>
      </c>
      <c r="AQ4415">
        <v>34352000</v>
      </c>
      <c r="AR4415">
        <v>163144848</v>
      </c>
      <c r="AS4415">
        <v>147755824</v>
      </c>
      <c r="AT4415">
        <v>1084</v>
      </c>
      <c r="AU4415">
        <v>0.59799999999999998</v>
      </c>
      <c r="AW4415">
        <v>0.124053</v>
      </c>
      <c r="AX4415">
        <v>0.57923000000000002</v>
      </c>
      <c r="AY4415">
        <v>3.5669199999999998E-2</v>
      </c>
      <c r="AZ4415">
        <v>64009</v>
      </c>
    </row>
    <row r="4416" spans="1:52">
      <c r="A4416">
        <v>2008</v>
      </c>
      <c r="B4416">
        <v>233277</v>
      </c>
      <c r="C4416" t="s">
        <v>488</v>
      </c>
      <c r="D4416" t="s">
        <v>475</v>
      </c>
      <c r="E4416">
        <f t="shared" si="68"/>
        <v>1</v>
      </c>
      <c r="F4416">
        <f>IF(ISNA(VLOOKUP(B4416,criteria!$U$2:$U$174,1,0)),0,1)</f>
        <v>1</v>
      </c>
      <c r="G4416">
        <v>0.73769024171888986</v>
      </c>
      <c r="H4416">
        <v>0.32506934812760058</v>
      </c>
      <c r="I4416">
        <v>7819</v>
      </c>
      <c r="J4416">
        <v>5768</v>
      </c>
      <c r="K4416">
        <v>1872</v>
      </c>
      <c r="L4416">
        <v>3</v>
      </c>
      <c r="M4416">
        <v>1875</v>
      </c>
      <c r="N4416" t="s">
        <v>519</v>
      </c>
      <c r="O4416" t="s">
        <v>132</v>
      </c>
      <c r="P4416" t="s">
        <v>50</v>
      </c>
      <c r="Q4416" t="s">
        <v>52</v>
      </c>
      <c r="V4416">
        <v>43394120</v>
      </c>
      <c r="W4416">
        <v>37519368</v>
      </c>
      <c r="Y4416">
        <v>295975</v>
      </c>
      <c r="Z4416">
        <v>9844653</v>
      </c>
      <c r="AA4416">
        <v>56202976</v>
      </c>
      <c r="AB4416">
        <v>1181631</v>
      </c>
      <c r="AC4416">
        <v>1429569</v>
      </c>
      <c r="AD4416">
        <v>89498920</v>
      </c>
      <c r="AE4416">
        <v>62714092</v>
      </c>
      <c r="AF4416">
        <v>158329888</v>
      </c>
      <c r="AG4416">
        <v>59744572</v>
      </c>
      <c r="AH4416">
        <v>896024</v>
      </c>
      <c r="AI4416">
        <v>3336912</v>
      </c>
      <c r="AJ4416">
        <v>4232936</v>
      </c>
      <c r="AK4416">
        <v>11760455</v>
      </c>
      <c r="AL4416">
        <v>4626063</v>
      </c>
      <c r="AM4416">
        <v>149673648</v>
      </c>
      <c r="AN4416">
        <v>63493388</v>
      </c>
      <c r="AO4416">
        <v>20092304</v>
      </c>
      <c r="AP4416">
        <v>34352000</v>
      </c>
      <c r="AQ4416">
        <v>27388780</v>
      </c>
      <c r="AR4416">
        <v>158329888</v>
      </c>
      <c r="AS4416">
        <v>149673648</v>
      </c>
      <c r="AT4416">
        <v>1020</v>
      </c>
      <c r="AU4416">
        <v>0.56699999999999995</v>
      </c>
      <c r="AW4416">
        <v>0.104208</v>
      </c>
      <c r="AX4416">
        <v>0.58030300000000001</v>
      </c>
      <c r="AY4416">
        <v>2.86287E-2</v>
      </c>
      <c r="AZ4416">
        <v>67754</v>
      </c>
    </row>
    <row r="4417" spans="1:52">
      <c r="A4417">
        <v>2009</v>
      </c>
      <c r="B4417">
        <v>233277</v>
      </c>
      <c r="C4417" t="s">
        <v>488</v>
      </c>
      <c r="D4417" t="s">
        <v>475</v>
      </c>
      <c r="E4417">
        <f t="shared" si="68"/>
        <v>1</v>
      </c>
      <c r="F4417">
        <f>IF(ISNA(VLOOKUP(B4417,criteria!$U$2:$U$174,1,0)),0,1)</f>
        <v>1</v>
      </c>
      <c r="G4417">
        <v>0.71099578332792734</v>
      </c>
      <c r="H4417">
        <v>0.32983576642335766</v>
      </c>
      <c r="I4417">
        <v>6166</v>
      </c>
      <c r="J4417">
        <v>4384</v>
      </c>
      <c r="K4417">
        <v>1446</v>
      </c>
      <c r="L4417">
        <v>0</v>
      </c>
      <c r="M4417">
        <v>1446</v>
      </c>
      <c r="N4417" t="s">
        <v>519</v>
      </c>
      <c r="O4417" t="s">
        <v>132</v>
      </c>
      <c r="P4417" t="s">
        <v>50</v>
      </c>
      <c r="Q4417" t="s">
        <v>52</v>
      </c>
      <c r="R4417">
        <v>-80.547300000000007</v>
      </c>
      <c r="S4417">
        <v>37.138300000000001</v>
      </c>
      <c r="V4417">
        <v>46128116</v>
      </c>
      <c r="W4417">
        <v>38343928</v>
      </c>
      <c r="Y4417">
        <v>473428</v>
      </c>
      <c r="Z4417">
        <v>12806583</v>
      </c>
      <c r="AA4417">
        <v>52365256</v>
      </c>
      <c r="AB4417">
        <v>2502799</v>
      </c>
      <c r="AC4417">
        <v>4638258</v>
      </c>
      <c r="AD4417">
        <v>89882912</v>
      </c>
      <c r="AE4417">
        <v>65654868</v>
      </c>
      <c r="AF4417">
        <v>168974816</v>
      </c>
      <c r="AG4417">
        <v>56712056</v>
      </c>
      <c r="AH4417">
        <v>397691</v>
      </c>
      <c r="AI4417">
        <v>3963365</v>
      </c>
      <c r="AJ4417">
        <v>4361056</v>
      </c>
      <c r="AK4417">
        <v>10175856</v>
      </c>
      <c r="AL4417">
        <v>5370111</v>
      </c>
      <c r="AM4417">
        <v>153033024</v>
      </c>
      <c r="AN4417">
        <v>61156560</v>
      </c>
      <c r="AO4417">
        <v>18516616</v>
      </c>
      <c r="AP4417">
        <v>27388780</v>
      </c>
      <c r="AQ4417">
        <v>29574044</v>
      </c>
      <c r="AR4417">
        <v>168974816</v>
      </c>
      <c r="AS4417">
        <v>153033024</v>
      </c>
      <c r="AT4417">
        <v>1035</v>
      </c>
      <c r="AU4417">
        <v>0.56599999999999995</v>
      </c>
      <c r="AW4417">
        <v>0.12064800000000001</v>
      </c>
      <c r="AX4417">
        <v>0.58643500000000004</v>
      </c>
      <c r="AY4417">
        <v>3.7515E-2</v>
      </c>
      <c r="AZ4417">
        <v>65717</v>
      </c>
    </row>
    <row r="4418" spans="1:52">
      <c r="A4418">
        <v>2010</v>
      </c>
      <c r="B4418">
        <v>233277</v>
      </c>
      <c r="C4418" t="s">
        <v>488</v>
      </c>
      <c r="D4418" t="s">
        <v>475</v>
      </c>
      <c r="E4418">
        <f t="shared" ref="E4418:E4481" si="69">IF(M4418&gt;999,1,0)</f>
        <v>1</v>
      </c>
      <c r="F4418">
        <f>IF(ISNA(VLOOKUP(B4418,criteria!$U$2:$U$174,1,0)),0,1)</f>
        <v>1</v>
      </c>
      <c r="G4418">
        <v>0.75063398140321214</v>
      </c>
      <c r="H4418">
        <v>0.3447822822822823</v>
      </c>
      <c r="I4418">
        <v>7098</v>
      </c>
      <c r="J4418">
        <v>5328</v>
      </c>
      <c r="K4418">
        <v>1837</v>
      </c>
      <c r="L4418">
        <v>0</v>
      </c>
      <c r="M4418">
        <v>1837</v>
      </c>
      <c r="N4418" t="s">
        <v>519</v>
      </c>
      <c r="O4418" t="s">
        <v>132</v>
      </c>
      <c r="P4418" t="s">
        <v>50</v>
      </c>
      <c r="Q4418" t="s">
        <v>52</v>
      </c>
      <c r="R4418">
        <v>-80.547300000000007</v>
      </c>
      <c r="S4418">
        <v>37.138300000000001</v>
      </c>
      <c r="V4418">
        <v>53312992</v>
      </c>
      <c r="W4418">
        <v>42999456</v>
      </c>
      <c r="Y4418">
        <v>225574</v>
      </c>
      <c r="Z4418">
        <v>14643562</v>
      </c>
      <c r="AA4418">
        <v>52012616</v>
      </c>
      <c r="AB4418">
        <v>1990563</v>
      </c>
      <c r="AC4418">
        <v>3593998</v>
      </c>
      <c r="AD4418">
        <v>97948496</v>
      </c>
      <c r="AE4418">
        <v>64446072</v>
      </c>
      <c r="AF4418">
        <v>176554352</v>
      </c>
      <c r="AG4418">
        <v>61572776</v>
      </c>
      <c r="AH4418">
        <v>275516</v>
      </c>
      <c r="AI4418">
        <v>4979298</v>
      </c>
      <c r="AJ4418">
        <v>5254814</v>
      </c>
      <c r="AK4418">
        <v>10233926</v>
      </c>
      <c r="AL4418">
        <v>5776242</v>
      </c>
      <c r="AM4418">
        <v>152285568</v>
      </c>
      <c r="AN4418">
        <v>65856136</v>
      </c>
      <c r="AO4418">
        <v>18008120</v>
      </c>
      <c r="AP4418">
        <v>29574044</v>
      </c>
      <c r="AQ4418">
        <v>36047088</v>
      </c>
      <c r="AR4418">
        <v>176554352</v>
      </c>
      <c r="AS4418">
        <v>152285568</v>
      </c>
      <c r="AT4418">
        <v>1054</v>
      </c>
      <c r="AU4418">
        <v>0.55800000000000005</v>
      </c>
      <c r="AW4418">
        <v>0.12992200000000001</v>
      </c>
      <c r="AX4418">
        <v>0.57229099999999999</v>
      </c>
      <c r="AY4418">
        <v>3.6217300000000001E-2</v>
      </c>
      <c r="AZ4418">
        <v>63965</v>
      </c>
    </row>
    <row r="4419" spans="1:52">
      <c r="A4419">
        <v>2011</v>
      </c>
      <c r="B4419">
        <v>233277</v>
      </c>
      <c r="C4419" t="s">
        <v>488</v>
      </c>
      <c r="D4419" t="s">
        <v>475</v>
      </c>
      <c r="E4419">
        <f t="shared" si="69"/>
        <v>1</v>
      </c>
      <c r="F4419">
        <f>IF(ISNA(VLOOKUP(B4419,criteria!$U$2:$U$174,1,0)),0,1)</f>
        <v>1</v>
      </c>
      <c r="G4419">
        <v>0.80239599789362825</v>
      </c>
      <c r="H4419">
        <v>0.33388022969647252</v>
      </c>
      <c r="I4419">
        <v>7596</v>
      </c>
      <c r="J4419">
        <v>6095</v>
      </c>
      <c r="K4419">
        <v>2035</v>
      </c>
      <c r="L4419">
        <v>0</v>
      </c>
      <c r="M4419">
        <v>2035</v>
      </c>
      <c r="N4419" t="s">
        <v>519</v>
      </c>
      <c r="O4419" t="s">
        <v>132</v>
      </c>
      <c r="P4419" t="s">
        <v>50</v>
      </c>
      <c r="Q4419" t="s">
        <v>52</v>
      </c>
      <c r="R4419">
        <v>-80.549700000000001</v>
      </c>
      <c r="S4419">
        <v>37.136899999999997</v>
      </c>
      <c r="T4419">
        <v>5.0999999999999997E-2</v>
      </c>
      <c r="U4419">
        <v>1756</v>
      </c>
      <c r="V4419">
        <v>59714856</v>
      </c>
      <c r="W4419">
        <v>49182800</v>
      </c>
      <c r="Y4419">
        <v>308178</v>
      </c>
      <c r="Z4419">
        <v>14883848</v>
      </c>
      <c r="AA4419">
        <v>47421548</v>
      </c>
      <c r="AB4419">
        <v>1705750</v>
      </c>
      <c r="AC4419">
        <v>4659317</v>
      </c>
      <c r="AD4419">
        <v>108877120</v>
      </c>
      <c r="AE4419">
        <v>61288708</v>
      </c>
      <c r="AF4419">
        <v>193929760</v>
      </c>
      <c r="AG4419">
        <v>65222720</v>
      </c>
      <c r="AH4419">
        <v>541342</v>
      </c>
      <c r="AI4419">
        <v>3960294</v>
      </c>
      <c r="AJ4419">
        <v>4501636</v>
      </c>
      <c r="AK4419">
        <v>10342931</v>
      </c>
      <c r="AL4419">
        <v>5675955</v>
      </c>
      <c r="AM4419">
        <v>160766512</v>
      </c>
      <c r="AN4419">
        <v>67144176</v>
      </c>
      <c r="AO4419">
        <v>18917154</v>
      </c>
      <c r="AP4419">
        <v>36047088</v>
      </c>
      <c r="AQ4419">
        <v>37131064</v>
      </c>
      <c r="AR4419">
        <v>193929760</v>
      </c>
      <c r="AS4419">
        <v>160766512</v>
      </c>
      <c r="AT4419">
        <v>1040</v>
      </c>
      <c r="AU4419">
        <v>0.60099999999999998</v>
      </c>
      <c r="AW4419">
        <v>0.11451799999999999</v>
      </c>
      <c r="AX4419">
        <v>0.56875900000000001</v>
      </c>
      <c r="AY4419">
        <v>3.1624300000000001E-2</v>
      </c>
      <c r="AZ4419">
        <v>64377.5</v>
      </c>
    </row>
    <row r="4420" spans="1:52">
      <c r="A4420">
        <v>2012</v>
      </c>
      <c r="B4420">
        <v>233277</v>
      </c>
      <c r="C4420" t="s">
        <v>488</v>
      </c>
      <c r="D4420" t="s">
        <v>475</v>
      </c>
      <c r="E4420">
        <f t="shared" si="69"/>
        <v>1</v>
      </c>
      <c r="F4420">
        <f>IF(ISNA(VLOOKUP(B4420,criteria!$U$2:$U$174,1,0)),0,1)</f>
        <v>1</v>
      </c>
      <c r="G4420">
        <v>0.76385836385836381</v>
      </c>
      <c r="H4420">
        <v>0.32816496163682862</v>
      </c>
      <c r="I4420">
        <v>8190</v>
      </c>
      <c r="J4420">
        <v>6256</v>
      </c>
      <c r="K4420">
        <v>2052</v>
      </c>
      <c r="L4420">
        <v>1</v>
      </c>
      <c r="M4420">
        <v>2053</v>
      </c>
      <c r="N4420" t="s">
        <v>519</v>
      </c>
      <c r="O4420" t="s">
        <v>132</v>
      </c>
      <c r="P4420" t="s">
        <v>50</v>
      </c>
      <c r="Q4420" t="s">
        <v>52</v>
      </c>
      <c r="R4420">
        <v>-80.549700000000001</v>
      </c>
      <c r="S4420">
        <v>37.136899999999997</v>
      </c>
      <c r="T4420">
        <v>3.9E-2</v>
      </c>
      <c r="U4420">
        <v>1847</v>
      </c>
      <c r="V4420">
        <v>64050084</v>
      </c>
      <c r="W4420">
        <v>52752784</v>
      </c>
      <c r="Y4420">
        <v>271664</v>
      </c>
      <c r="Z4420">
        <v>14803088</v>
      </c>
      <c r="AA4420">
        <v>54504340</v>
      </c>
      <c r="AB4420">
        <v>1890224</v>
      </c>
      <c r="AC4420">
        <v>1229109</v>
      </c>
      <c r="AD4420">
        <v>115437152</v>
      </c>
      <c r="AE4420">
        <v>66471096</v>
      </c>
      <c r="AF4420">
        <v>188883520</v>
      </c>
      <c r="AG4420">
        <v>73593488</v>
      </c>
      <c r="AH4420">
        <v>360223</v>
      </c>
      <c r="AI4420">
        <v>3323173</v>
      </c>
      <c r="AJ4420">
        <v>3683396</v>
      </c>
      <c r="AK4420">
        <v>12154959</v>
      </c>
      <c r="AL4420">
        <v>6719088</v>
      </c>
      <c r="AM4420">
        <v>173056608</v>
      </c>
      <c r="AN4420">
        <v>70287344</v>
      </c>
      <c r="AO4420">
        <v>21431760</v>
      </c>
      <c r="AP4420">
        <v>37131064</v>
      </c>
      <c r="AQ4420">
        <v>40619048</v>
      </c>
      <c r="AR4420">
        <v>188883520</v>
      </c>
      <c r="AS4420">
        <v>173056608</v>
      </c>
      <c r="AT4420">
        <v>1077</v>
      </c>
      <c r="AU4420">
        <v>0.58499999999999996</v>
      </c>
      <c r="AW4420">
        <v>0.117254</v>
      </c>
      <c r="AX4420">
        <v>0.57489999999999997</v>
      </c>
      <c r="AY4420">
        <v>3.3660299999999997E-2</v>
      </c>
      <c r="AZ4420">
        <v>64175.5</v>
      </c>
    </row>
    <row r="4421" spans="1:52">
      <c r="A4421">
        <v>2013</v>
      </c>
      <c r="B4421">
        <v>233277</v>
      </c>
      <c r="C4421" t="s">
        <v>488</v>
      </c>
      <c r="D4421" t="s">
        <v>475</v>
      </c>
      <c r="E4421">
        <f t="shared" si="69"/>
        <v>1</v>
      </c>
      <c r="F4421">
        <f>IF(ISNA(VLOOKUP(B4421,criteria!$U$2:$U$174,1,0)),0,1)</f>
        <v>1</v>
      </c>
      <c r="G4421">
        <v>0.78312323128376637</v>
      </c>
      <c r="H4421">
        <v>0.32621550591327203</v>
      </c>
      <c r="I4421">
        <v>7774</v>
      </c>
      <c r="J4421">
        <v>6088</v>
      </c>
      <c r="K4421">
        <v>1986</v>
      </c>
      <c r="L4421">
        <v>0</v>
      </c>
      <c r="M4421">
        <v>1986</v>
      </c>
      <c r="N4421" t="s">
        <v>519</v>
      </c>
      <c r="O4421" t="s">
        <v>132</v>
      </c>
      <c r="P4421" t="s">
        <v>50</v>
      </c>
      <c r="Q4421" t="s">
        <v>52</v>
      </c>
      <c r="R4421">
        <v>-80.549700000000001</v>
      </c>
      <c r="S4421">
        <v>37.136899999999997</v>
      </c>
      <c r="T4421">
        <v>4.2000000000000003E-2</v>
      </c>
      <c r="U4421">
        <v>1917</v>
      </c>
      <c r="V4421">
        <v>68903672</v>
      </c>
      <c r="W4421">
        <v>57657056</v>
      </c>
      <c r="Y4421">
        <v>214476</v>
      </c>
      <c r="Z4421">
        <v>15205994</v>
      </c>
      <c r="AA4421">
        <v>54613064</v>
      </c>
      <c r="AB4421">
        <v>1851115</v>
      </c>
      <c r="AC4421">
        <v>1311595</v>
      </c>
      <c r="AD4421">
        <v>120699720</v>
      </c>
      <c r="AE4421">
        <v>66672456</v>
      </c>
      <c r="AF4421">
        <v>206436416</v>
      </c>
      <c r="AG4421">
        <v>76689984</v>
      </c>
      <c r="AH4421">
        <v>334379</v>
      </c>
      <c r="AI4421">
        <v>3243528</v>
      </c>
      <c r="AJ4421">
        <v>3577907</v>
      </c>
      <c r="AK4421">
        <v>13376808</v>
      </c>
      <c r="AL4421">
        <v>7199619</v>
      </c>
      <c r="AM4421">
        <v>181100272</v>
      </c>
      <c r="AN4421">
        <v>72744824</v>
      </c>
      <c r="AO4421">
        <v>23555640</v>
      </c>
      <c r="AP4421">
        <v>40619048</v>
      </c>
      <c r="AQ4421">
        <v>47237512</v>
      </c>
      <c r="AR4421">
        <v>206436416</v>
      </c>
      <c r="AS4421">
        <v>181100272</v>
      </c>
      <c r="AT4421">
        <v>1099</v>
      </c>
      <c r="AU4421">
        <v>0.58699999999999997</v>
      </c>
      <c r="AW4421">
        <v>0.113605</v>
      </c>
      <c r="AX4421">
        <v>0.565079</v>
      </c>
      <c r="AY4421">
        <v>2.7891200000000001E-2</v>
      </c>
      <c r="AZ4421">
        <v>64035.5</v>
      </c>
    </row>
    <row r="4422" spans="1:52">
      <c r="A4422">
        <v>2014</v>
      </c>
      <c r="B4422">
        <v>233277</v>
      </c>
      <c r="C4422" t="s">
        <v>488</v>
      </c>
      <c r="D4422" t="s">
        <v>475</v>
      </c>
      <c r="E4422">
        <f t="shared" si="69"/>
        <v>1</v>
      </c>
      <c r="F4422">
        <f>IF(ISNA(VLOOKUP(B4422,criteria!$U$2:$U$174,1,0)),0,1)</f>
        <v>1</v>
      </c>
      <c r="G4422">
        <v>0.7890655292749128</v>
      </c>
      <c r="H4422">
        <v>0.33005733005733007</v>
      </c>
      <c r="I4422">
        <v>7737</v>
      </c>
      <c r="J4422">
        <v>6105</v>
      </c>
      <c r="K4422">
        <v>2013</v>
      </c>
      <c r="L4422">
        <v>2</v>
      </c>
      <c r="M4422">
        <v>2015</v>
      </c>
      <c r="N4422">
        <v>24142</v>
      </c>
      <c r="O4422" t="s">
        <v>132</v>
      </c>
      <c r="P4422" t="s">
        <v>50</v>
      </c>
      <c r="Q4422" t="s">
        <v>52</v>
      </c>
      <c r="R4422">
        <v>-80.549700000000001</v>
      </c>
      <c r="S4422">
        <v>37.136899999999997</v>
      </c>
      <c r="T4422">
        <v>4.2000000000000003E-2</v>
      </c>
      <c r="U4422">
        <v>2180</v>
      </c>
      <c r="V4422">
        <v>71646392</v>
      </c>
      <c r="W4422">
        <v>59758920</v>
      </c>
      <c r="Y4422">
        <v>240572</v>
      </c>
      <c r="Z4422">
        <v>16262611</v>
      </c>
      <c r="AA4422">
        <v>56358572</v>
      </c>
      <c r="AB4422">
        <v>2337000</v>
      </c>
      <c r="AC4422">
        <v>1925183</v>
      </c>
      <c r="AD4422">
        <v>123591040</v>
      </c>
      <c r="AE4422">
        <v>69318336</v>
      </c>
      <c r="AF4422">
        <v>230961392</v>
      </c>
      <c r="AG4422">
        <v>78455568</v>
      </c>
      <c r="AH4422">
        <v>514821</v>
      </c>
      <c r="AI4422">
        <v>3821071</v>
      </c>
      <c r="AJ4422">
        <v>4335892</v>
      </c>
      <c r="AK4422">
        <v>14130870</v>
      </c>
      <c r="AL4422">
        <v>7385870</v>
      </c>
      <c r="AM4422">
        <v>188150768</v>
      </c>
      <c r="AN4422">
        <v>73760160</v>
      </c>
      <c r="AO4422">
        <v>28388762</v>
      </c>
      <c r="AP4422">
        <v>47237512</v>
      </c>
      <c r="AQ4422">
        <v>52724448</v>
      </c>
      <c r="AR4422">
        <v>230961392</v>
      </c>
      <c r="AS4422">
        <v>188150768</v>
      </c>
      <c r="AT4422">
        <v>858</v>
      </c>
      <c r="AU4422">
        <v>0.59399999999999997</v>
      </c>
      <c r="AW4422">
        <v>0.105568</v>
      </c>
      <c r="AX4422">
        <v>0.57215800000000006</v>
      </c>
      <c r="AY4422">
        <v>2.4129899999999999E-2</v>
      </c>
      <c r="AZ4422">
        <v>63668.5</v>
      </c>
    </row>
    <row r="4423" spans="1:52">
      <c r="A4423">
        <v>2015</v>
      </c>
      <c r="B4423">
        <v>233277</v>
      </c>
      <c r="C4423" t="s">
        <v>488</v>
      </c>
      <c r="D4423" t="s">
        <v>475</v>
      </c>
      <c r="E4423">
        <f t="shared" si="69"/>
        <v>1</v>
      </c>
      <c r="F4423">
        <f>IF(ISNA(VLOOKUP(B4423,criteria!$U$2:$U$174,1,0)),0,1)</f>
        <v>1</v>
      </c>
      <c r="G4423">
        <v>0.83077327031639758</v>
      </c>
      <c r="H4423">
        <v>0.31005056890012644</v>
      </c>
      <c r="I4423">
        <v>7617</v>
      </c>
      <c r="J4423">
        <v>6328</v>
      </c>
      <c r="K4423">
        <v>1960</v>
      </c>
      <c r="L4423">
        <v>2</v>
      </c>
      <c r="M4423">
        <v>1962</v>
      </c>
      <c r="N4423">
        <v>24142</v>
      </c>
      <c r="O4423" t="s">
        <v>132</v>
      </c>
      <c r="P4423" t="s">
        <v>50</v>
      </c>
      <c r="Q4423" t="s">
        <v>52</v>
      </c>
      <c r="R4423">
        <v>-80.549700000000001</v>
      </c>
      <c r="S4423">
        <v>37.136899999999997</v>
      </c>
      <c r="T4423">
        <v>4.3999999999999997E-2</v>
      </c>
      <c r="U4423">
        <v>2233</v>
      </c>
      <c r="V4423">
        <v>76284488</v>
      </c>
      <c r="W4423">
        <v>63816320</v>
      </c>
      <c r="Y4423">
        <v>473912</v>
      </c>
      <c r="Z4423">
        <v>16649792</v>
      </c>
      <c r="AA4423">
        <v>57577844</v>
      </c>
      <c r="AB4423">
        <v>2571000</v>
      </c>
      <c r="AC4423">
        <v>1936346</v>
      </c>
      <c r="AD4423">
        <v>127857624</v>
      </c>
      <c r="AE4423">
        <v>71648128</v>
      </c>
      <c r="AF4423">
        <v>243525216</v>
      </c>
      <c r="AG4423">
        <v>85563176</v>
      </c>
      <c r="AH4423">
        <v>706863</v>
      </c>
      <c r="AI4423">
        <v>3263149</v>
      </c>
      <c r="AJ4423">
        <v>3970012</v>
      </c>
      <c r="AK4423">
        <v>14198807</v>
      </c>
      <c r="AL4423">
        <v>7402715</v>
      </c>
      <c r="AM4423">
        <v>198971168</v>
      </c>
      <c r="AN4423">
        <v>80470128</v>
      </c>
      <c r="AO4423">
        <v>28845700</v>
      </c>
      <c r="AP4423">
        <v>52724448</v>
      </c>
      <c r="AQ4423">
        <v>44934000</v>
      </c>
      <c r="AR4423">
        <v>243525216</v>
      </c>
      <c r="AS4423">
        <v>198971168</v>
      </c>
      <c r="AT4423">
        <v>1071</v>
      </c>
      <c r="AU4423">
        <v>0.58299999999999996</v>
      </c>
      <c r="AW4423">
        <v>0.101439</v>
      </c>
      <c r="AX4423">
        <v>0.59188499999999999</v>
      </c>
      <c r="AY4423">
        <v>2.09955E-2</v>
      </c>
      <c r="AZ4423">
        <v>60920</v>
      </c>
    </row>
    <row r="4424" spans="1:52">
      <c r="A4424">
        <v>2016</v>
      </c>
      <c r="B4424">
        <v>233277</v>
      </c>
      <c r="C4424" t="s">
        <v>488</v>
      </c>
      <c r="D4424" t="s">
        <v>475</v>
      </c>
      <c r="E4424">
        <f t="shared" si="69"/>
        <v>1</v>
      </c>
      <c r="F4424">
        <f>IF(ISNA(VLOOKUP(B4424,criteria!$U$2:$U$174,1,0)),0,1)</f>
        <v>1</v>
      </c>
      <c r="G4424">
        <v>0.81200483416140723</v>
      </c>
      <c r="H4424">
        <v>0.28956507359021</v>
      </c>
      <c r="I4424">
        <v>7447</v>
      </c>
      <c r="J4424">
        <v>6047</v>
      </c>
      <c r="K4424">
        <v>1747</v>
      </c>
      <c r="L4424">
        <v>4</v>
      </c>
      <c r="M4424">
        <v>1751</v>
      </c>
      <c r="N4424">
        <v>24142</v>
      </c>
      <c r="O4424" t="s">
        <v>132</v>
      </c>
      <c r="P4424" t="s">
        <v>50</v>
      </c>
      <c r="Q4424" t="s">
        <v>52</v>
      </c>
      <c r="R4424">
        <v>-80.549700000000001</v>
      </c>
      <c r="S4424">
        <v>37.136899999999997</v>
      </c>
      <c r="T4424">
        <v>4.4999999999999998E-2</v>
      </c>
      <c r="U4424">
        <v>2166</v>
      </c>
      <c r="V4424">
        <v>74772640</v>
      </c>
      <c r="W4424">
        <v>61204744</v>
      </c>
      <c r="Y4424">
        <v>262050</v>
      </c>
      <c r="Z4424">
        <v>16282363</v>
      </c>
      <c r="AA4424">
        <v>62247096</v>
      </c>
      <c r="AB4424">
        <v>2951000</v>
      </c>
      <c r="AC4424">
        <v>3249024</v>
      </c>
      <c r="AD4424">
        <v>123584520</v>
      </c>
      <c r="AE4424">
        <v>78182544</v>
      </c>
      <c r="AF4424">
        <v>218282064</v>
      </c>
      <c r="AG4424">
        <v>86390752</v>
      </c>
      <c r="AH4424">
        <v>499484</v>
      </c>
      <c r="AI4424">
        <v>3793724</v>
      </c>
      <c r="AJ4424">
        <v>4293208</v>
      </c>
      <c r="AK4424">
        <v>14667973</v>
      </c>
      <c r="AL4424">
        <v>7685212</v>
      </c>
      <c r="AM4424">
        <v>203675168</v>
      </c>
      <c r="AN4424">
        <v>81976192</v>
      </c>
      <c r="AO4424">
        <v>32169152</v>
      </c>
      <c r="AP4424">
        <v>44934000</v>
      </c>
      <c r="AQ4424">
        <v>50346508</v>
      </c>
      <c r="AR4424">
        <v>218282064</v>
      </c>
      <c r="AS4424">
        <v>203675168</v>
      </c>
      <c r="AT4424">
        <v>1121</v>
      </c>
      <c r="AU4424">
        <v>0.55200000000000005</v>
      </c>
      <c r="AW4424">
        <v>0.103536</v>
      </c>
      <c r="AX4424">
        <v>0.59501400000000004</v>
      </c>
      <c r="AY4424">
        <v>2.03511E-2</v>
      </c>
      <c r="AZ4424">
        <v>54745</v>
      </c>
    </row>
    <row r="4425" spans="1:52">
      <c r="A4425">
        <v>2017</v>
      </c>
      <c r="B4425">
        <v>233277</v>
      </c>
      <c r="C4425" t="s">
        <v>488</v>
      </c>
      <c r="D4425" t="s">
        <v>475</v>
      </c>
      <c r="E4425">
        <f t="shared" si="69"/>
        <v>1</v>
      </c>
      <c r="F4425">
        <f>IF(ISNA(VLOOKUP(B4425,criteria!$U$2:$U$174,1,0)),0,1)</f>
        <v>1</v>
      </c>
      <c r="G4425">
        <v>0.7432284541723666</v>
      </c>
      <c r="H4425">
        <v>0.17007178354500277</v>
      </c>
      <c r="I4425">
        <v>14620</v>
      </c>
      <c r="J4425">
        <v>10866</v>
      </c>
      <c r="K4425">
        <v>1845</v>
      </c>
      <c r="L4425">
        <v>3</v>
      </c>
      <c r="M4425">
        <v>1848</v>
      </c>
      <c r="T4425">
        <v>5.8000000000000003E-2</v>
      </c>
      <c r="U4425">
        <v>2453</v>
      </c>
      <c r="V4425">
        <v>76546544</v>
      </c>
      <c r="W4425">
        <v>61744964</v>
      </c>
      <c r="Y4425">
        <v>462562</v>
      </c>
      <c r="Z4425">
        <v>19849790</v>
      </c>
      <c r="AA4425">
        <v>62920232</v>
      </c>
      <c r="AB4425">
        <v>2581000</v>
      </c>
      <c r="AC4425">
        <v>1374765</v>
      </c>
      <c r="AD4425">
        <v>129383416</v>
      </c>
      <c r="AE4425">
        <v>78888144</v>
      </c>
      <c r="AF4425">
        <v>222902624</v>
      </c>
      <c r="AG4425">
        <v>98053632</v>
      </c>
      <c r="AH4425">
        <v>628887</v>
      </c>
      <c r="AI4425">
        <v>3337534</v>
      </c>
      <c r="AJ4425">
        <v>3966421</v>
      </c>
      <c r="AK4425">
        <v>15192636</v>
      </c>
      <c r="AL4425">
        <v>8059100</v>
      </c>
      <c r="AM4425">
        <v>220588880</v>
      </c>
      <c r="AN4425">
        <v>83673776</v>
      </c>
      <c r="AO4425">
        <v>33279996</v>
      </c>
      <c r="AP4425">
        <v>50346508</v>
      </c>
      <c r="AQ4425">
        <v>56743712</v>
      </c>
      <c r="AR4425">
        <v>222902624</v>
      </c>
      <c r="AS4425">
        <v>220588880</v>
      </c>
    </row>
    <row r="4426" spans="1:52">
      <c r="A4426">
        <v>1990</v>
      </c>
      <c r="B4426">
        <v>233921</v>
      </c>
      <c r="C4426" t="s">
        <v>572</v>
      </c>
      <c r="D4426" t="s">
        <v>475</v>
      </c>
      <c r="E4426">
        <f t="shared" si="69"/>
        <v>0</v>
      </c>
      <c r="F4426">
        <f>IF(ISNA(VLOOKUP(B4426,criteria!$U$2:$U$174,1,0)),0,1)</f>
        <v>1</v>
      </c>
      <c r="G4426" t="s">
        <v>636</v>
      </c>
      <c r="H4426" t="s">
        <v>636</v>
      </c>
      <c r="V4426">
        <v>91888840</v>
      </c>
      <c r="Y4426">
        <v>12927946</v>
      </c>
      <c r="Z4426">
        <v>65747488</v>
      </c>
      <c r="AA4426">
        <v>198376992</v>
      </c>
      <c r="AB4426">
        <v>32436314</v>
      </c>
      <c r="AC4426">
        <v>1392514</v>
      </c>
      <c r="AF4426">
        <v>460848960</v>
      </c>
      <c r="AG4426">
        <v>130759760</v>
      </c>
      <c r="AH4426">
        <v>94042248</v>
      </c>
      <c r="AI4426">
        <v>58994524</v>
      </c>
      <c r="AJ4426">
        <v>153036768</v>
      </c>
      <c r="AK4426">
        <v>29495646</v>
      </c>
      <c r="AL4426">
        <v>9124900</v>
      </c>
      <c r="AM4426">
        <v>449499680</v>
      </c>
      <c r="AN4426">
        <v>217653072</v>
      </c>
      <c r="AO4426">
        <v>51724912</v>
      </c>
    </row>
    <row r="4427" spans="1:52">
      <c r="A4427">
        <v>1991</v>
      </c>
      <c r="B4427">
        <v>233921</v>
      </c>
      <c r="C4427" t="s">
        <v>572</v>
      </c>
      <c r="D4427" t="s">
        <v>475</v>
      </c>
      <c r="E4427">
        <f t="shared" si="69"/>
        <v>0</v>
      </c>
      <c r="F4427">
        <f>IF(ISNA(VLOOKUP(B4427,criteria!$U$2:$U$174,1,0)),0,1)</f>
        <v>1</v>
      </c>
      <c r="G4427" t="s">
        <v>636</v>
      </c>
      <c r="H4427" t="s">
        <v>636</v>
      </c>
      <c r="V4427">
        <v>105944264</v>
      </c>
      <c r="Y4427">
        <v>13137032</v>
      </c>
      <c r="Z4427">
        <v>68332824</v>
      </c>
      <c r="AA4427">
        <v>182423136</v>
      </c>
      <c r="AB4427">
        <v>34226728</v>
      </c>
      <c r="AC4427">
        <v>1153540</v>
      </c>
      <c r="AF4427">
        <v>468178656</v>
      </c>
      <c r="AG4427">
        <v>132751848</v>
      </c>
      <c r="AH4427">
        <v>94502408</v>
      </c>
      <c r="AI4427">
        <v>56695832</v>
      </c>
      <c r="AJ4427">
        <v>151198240</v>
      </c>
      <c r="AK4427">
        <v>33254988</v>
      </c>
      <c r="AL4427">
        <v>8902244</v>
      </c>
      <c r="AM4427">
        <v>465136768</v>
      </c>
      <c r="AN4427">
        <v>217074688</v>
      </c>
      <c r="AO4427">
        <v>50213468</v>
      </c>
    </row>
    <row r="4428" spans="1:52">
      <c r="A4428">
        <v>1992</v>
      </c>
      <c r="B4428">
        <v>233921</v>
      </c>
      <c r="C4428" t="s">
        <v>572</v>
      </c>
      <c r="D4428" t="s">
        <v>475</v>
      </c>
      <c r="E4428">
        <f t="shared" si="69"/>
        <v>0</v>
      </c>
      <c r="F4428">
        <f>IF(ISNA(VLOOKUP(B4428,criteria!$U$2:$U$174,1,0)),0,1)</f>
        <v>1</v>
      </c>
      <c r="G4428" t="s">
        <v>636</v>
      </c>
      <c r="H4428" t="s">
        <v>636</v>
      </c>
      <c r="V4428">
        <v>112405376</v>
      </c>
      <c r="Y4428">
        <v>10493130</v>
      </c>
      <c r="Z4428">
        <v>70950432</v>
      </c>
      <c r="AA4428">
        <v>175014288</v>
      </c>
      <c r="AB4428">
        <v>35259008</v>
      </c>
      <c r="AC4428">
        <v>768467</v>
      </c>
      <c r="AF4428">
        <v>471864256</v>
      </c>
      <c r="AG4428">
        <v>132769480</v>
      </c>
      <c r="AH4428">
        <v>95354632</v>
      </c>
      <c r="AI4428">
        <v>52624224</v>
      </c>
      <c r="AJ4428">
        <v>147978848</v>
      </c>
      <c r="AK4428">
        <v>33183018</v>
      </c>
      <c r="AL4428">
        <v>8502372</v>
      </c>
      <c r="AM4428">
        <v>471171232</v>
      </c>
      <c r="AN4428">
        <v>221675728</v>
      </c>
      <c r="AO4428">
        <v>43103340</v>
      </c>
    </row>
    <row r="4429" spans="1:52">
      <c r="A4429">
        <v>1993</v>
      </c>
      <c r="B4429">
        <v>233921</v>
      </c>
      <c r="C4429" t="s">
        <v>572</v>
      </c>
      <c r="D4429" t="s">
        <v>475</v>
      </c>
      <c r="E4429">
        <f t="shared" si="69"/>
        <v>0</v>
      </c>
      <c r="F4429">
        <f>IF(ISNA(VLOOKUP(B4429,criteria!$U$2:$U$174,1,0)),0,1)</f>
        <v>1</v>
      </c>
      <c r="G4429" t="s">
        <v>636</v>
      </c>
      <c r="H4429" t="s">
        <v>636</v>
      </c>
      <c r="V4429">
        <v>120998672</v>
      </c>
      <c r="Y4429">
        <v>11190975</v>
      </c>
      <c r="Z4429">
        <v>71805384</v>
      </c>
      <c r="AA4429">
        <v>180926496</v>
      </c>
      <c r="AB4429">
        <v>33687528</v>
      </c>
      <c r="AC4429">
        <v>868142</v>
      </c>
      <c r="AF4429">
        <v>494565952</v>
      </c>
      <c r="AG4429">
        <v>137695280</v>
      </c>
      <c r="AH4429">
        <v>96402152</v>
      </c>
      <c r="AI4429">
        <v>55088544</v>
      </c>
      <c r="AJ4429">
        <v>151490688</v>
      </c>
      <c r="AK4429">
        <v>34955824</v>
      </c>
      <c r="AL4429">
        <v>8986927</v>
      </c>
      <c r="AM4429">
        <v>499189600</v>
      </c>
      <c r="AN4429">
        <v>231766720</v>
      </c>
      <c r="AO4429">
        <v>44977040</v>
      </c>
    </row>
    <row r="4430" spans="1:52">
      <c r="A4430">
        <v>1994</v>
      </c>
      <c r="B4430">
        <v>233921</v>
      </c>
      <c r="C4430" t="s">
        <v>572</v>
      </c>
      <c r="D4430" t="s">
        <v>475</v>
      </c>
      <c r="E4430">
        <f t="shared" si="69"/>
        <v>0</v>
      </c>
      <c r="F4430">
        <f>IF(ISNA(VLOOKUP(B4430,criteria!$U$2:$U$174,1,0)),0,1)</f>
        <v>1</v>
      </c>
      <c r="G4430" t="s">
        <v>636</v>
      </c>
      <c r="H4430" t="s">
        <v>636</v>
      </c>
      <c r="V4430">
        <v>126264232</v>
      </c>
      <c r="Y4430">
        <v>10892497</v>
      </c>
      <c r="Z4430">
        <v>77981120</v>
      </c>
      <c r="AA4430">
        <v>183553200</v>
      </c>
      <c r="AB4430">
        <v>33853984</v>
      </c>
      <c r="AC4430">
        <v>1127461</v>
      </c>
      <c r="AF4430">
        <v>513402912</v>
      </c>
      <c r="AG4430">
        <v>148234096</v>
      </c>
      <c r="AH4430">
        <v>97394560</v>
      </c>
      <c r="AI4430">
        <v>55929064</v>
      </c>
      <c r="AJ4430">
        <v>153323616</v>
      </c>
      <c r="AK4430">
        <v>35959688</v>
      </c>
      <c r="AL4430">
        <v>10404678</v>
      </c>
      <c r="AM4430">
        <v>516546752</v>
      </c>
      <c r="AN4430">
        <v>251629744</v>
      </c>
      <c r="AO4430">
        <v>48635712</v>
      </c>
    </row>
    <row r="4431" spans="1:52">
      <c r="A4431">
        <v>1995</v>
      </c>
      <c r="B4431">
        <v>233921</v>
      </c>
      <c r="C4431" t="s">
        <v>572</v>
      </c>
      <c r="D4431" t="s">
        <v>475</v>
      </c>
      <c r="E4431">
        <f t="shared" si="69"/>
        <v>0</v>
      </c>
      <c r="F4431">
        <f>IF(ISNA(VLOOKUP(B4431,criteria!$U$2:$U$174,1,0)),0,1)</f>
        <v>1</v>
      </c>
      <c r="G4431" t="s">
        <v>636</v>
      </c>
      <c r="H4431" t="s">
        <v>636</v>
      </c>
      <c r="N4431">
        <v>240610131</v>
      </c>
      <c r="O4431" t="s">
        <v>132</v>
      </c>
      <c r="V4431">
        <v>130999016</v>
      </c>
      <c r="Y4431">
        <v>8880358</v>
      </c>
      <c r="Z4431">
        <v>78002616</v>
      </c>
      <c r="AA4431">
        <v>180973536</v>
      </c>
      <c r="AB4431">
        <v>35625624</v>
      </c>
      <c r="AC4431">
        <v>1337648</v>
      </c>
      <c r="AF4431">
        <v>522564448</v>
      </c>
      <c r="AG4431">
        <v>140400208</v>
      </c>
      <c r="AH4431">
        <v>92233408</v>
      </c>
      <c r="AI4431">
        <v>48759200</v>
      </c>
      <c r="AJ4431">
        <v>140992608</v>
      </c>
      <c r="AK4431">
        <v>36507828</v>
      </c>
      <c r="AL4431">
        <v>11044608</v>
      </c>
      <c r="AM4431">
        <v>503789280</v>
      </c>
      <c r="AN4431">
        <v>232899120</v>
      </c>
      <c r="AO4431">
        <v>46816392</v>
      </c>
    </row>
    <row r="4432" spans="1:52">
      <c r="A4432">
        <v>1996</v>
      </c>
      <c r="B4432">
        <v>233921</v>
      </c>
      <c r="C4432" t="s">
        <v>572</v>
      </c>
      <c r="D4432" t="s">
        <v>475</v>
      </c>
      <c r="E4432">
        <f t="shared" si="69"/>
        <v>0</v>
      </c>
      <c r="F4432">
        <f>IF(ISNA(VLOOKUP(B4432,criteria!$U$2:$U$174,1,0)),0,1)</f>
        <v>1</v>
      </c>
      <c r="G4432" t="s">
        <v>636</v>
      </c>
      <c r="H4432" t="s">
        <v>636</v>
      </c>
      <c r="N4432">
        <v>240610131</v>
      </c>
      <c r="O4432" t="s">
        <v>132</v>
      </c>
      <c r="V4432">
        <v>139709088</v>
      </c>
      <c r="Y4432">
        <v>9755559</v>
      </c>
      <c r="Z4432">
        <v>82261872</v>
      </c>
      <c r="AA4432">
        <v>191927952</v>
      </c>
      <c r="AB4432">
        <v>36977772</v>
      </c>
      <c r="AC4432">
        <v>1010775</v>
      </c>
      <c r="AF4432">
        <v>554573376</v>
      </c>
      <c r="AG4432">
        <v>149160304</v>
      </c>
      <c r="AH4432">
        <v>104058816</v>
      </c>
      <c r="AI4432">
        <v>55964460</v>
      </c>
      <c r="AJ4432">
        <v>160023280</v>
      </c>
      <c r="AK4432">
        <v>38265456</v>
      </c>
      <c r="AL4432">
        <v>14283208</v>
      </c>
      <c r="AM4432">
        <v>558254464</v>
      </c>
      <c r="AN4432">
        <v>244357280</v>
      </c>
      <c r="AO4432">
        <v>51456788</v>
      </c>
      <c r="AP4432">
        <v>244900000</v>
      </c>
      <c r="AQ4432">
        <v>286061760</v>
      </c>
      <c r="AT4432">
        <v>3247</v>
      </c>
      <c r="AU4432">
        <v>0.73699999999999999</v>
      </c>
    </row>
    <row r="4433" spans="1:52">
      <c r="A4433">
        <v>1997</v>
      </c>
      <c r="B4433">
        <v>233921</v>
      </c>
      <c r="C4433" t="s">
        <v>572</v>
      </c>
      <c r="D4433" t="s">
        <v>475</v>
      </c>
      <c r="E4433">
        <f t="shared" si="69"/>
        <v>0</v>
      </c>
      <c r="F4433">
        <f>IF(ISNA(VLOOKUP(B4433,criteria!$U$2:$U$174,1,0)),0,1)</f>
        <v>1</v>
      </c>
      <c r="G4433" t="s">
        <v>636</v>
      </c>
      <c r="H4433" t="s">
        <v>636</v>
      </c>
      <c r="V4433">
        <v>148957792</v>
      </c>
      <c r="Y4433">
        <v>9949850</v>
      </c>
      <c r="Z4433">
        <v>81031736</v>
      </c>
      <c r="AA4433">
        <v>210110528</v>
      </c>
      <c r="AB4433">
        <v>40218720</v>
      </c>
      <c r="AC4433">
        <v>1329849</v>
      </c>
      <c r="AF4433">
        <v>587726592</v>
      </c>
      <c r="AG4433">
        <v>164270416</v>
      </c>
      <c r="AH4433">
        <v>103770232</v>
      </c>
      <c r="AI4433">
        <v>61389744</v>
      </c>
      <c r="AJ4433">
        <v>165159968</v>
      </c>
      <c r="AK4433">
        <v>39437184</v>
      </c>
      <c r="AL4433">
        <v>14894170</v>
      </c>
      <c r="AM4433">
        <v>585915328</v>
      </c>
      <c r="AN4433">
        <v>260408848</v>
      </c>
      <c r="AO4433">
        <v>53586572</v>
      </c>
      <c r="AP4433">
        <v>286061760</v>
      </c>
      <c r="AQ4433">
        <v>331377248</v>
      </c>
      <c r="AT4433">
        <v>2776</v>
      </c>
      <c r="AU4433">
        <v>0.72099999999999997</v>
      </c>
      <c r="AW4433">
        <v>7.5277200000000002E-2</v>
      </c>
      <c r="AX4433">
        <v>0.41105700000000001</v>
      </c>
      <c r="AY4433">
        <v>1.92097E-2</v>
      </c>
      <c r="AZ4433">
        <v>54801</v>
      </c>
    </row>
    <row r="4434" spans="1:52">
      <c r="A4434">
        <v>1998</v>
      </c>
      <c r="B4434">
        <v>233921</v>
      </c>
      <c r="C4434" t="s">
        <v>572</v>
      </c>
      <c r="D4434" t="s">
        <v>475</v>
      </c>
      <c r="E4434">
        <f t="shared" si="69"/>
        <v>0</v>
      </c>
      <c r="F4434">
        <f>IF(ISNA(VLOOKUP(B4434,criteria!$U$2:$U$174,1,0)),0,1)</f>
        <v>1</v>
      </c>
      <c r="G4434" t="s">
        <v>636</v>
      </c>
      <c r="H4434" t="s">
        <v>636</v>
      </c>
      <c r="V4434">
        <v>154401968</v>
      </c>
      <c r="Y4434">
        <v>10856211</v>
      </c>
      <c r="Z4434">
        <v>79635040</v>
      </c>
      <c r="AA4434">
        <v>233821792</v>
      </c>
      <c r="AB4434">
        <v>44734108</v>
      </c>
      <c r="AC4434">
        <v>1641070</v>
      </c>
      <c r="AF4434">
        <v>629393216</v>
      </c>
      <c r="AG4434">
        <v>186781824</v>
      </c>
      <c r="AH4434">
        <v>107398008</v>
      </c>
      <c r="AI4434">
        <v>63322656</v>
      </c>
      <c r="AJ4434">
        <v>170720672</v>
      </c>
      <c r="AK4434">
        <v>40546260</v>
      </c>
      <c r="AL4434">
        <v>13691209</v>
      </c>
      <c r="AM4434">
        <v>628937792</v>
      </c>
      <c r="AN4434">
        <v>286246016</v>
      </c>
      <c r="AO4434">
        <v>60253728</v>
      </c>
      <c r="AP4434">
        <v>331377248</v>
      </c>
      <c r="AQ4434">
        <v>340600992</v>
      </c>
      <c r="AT4434">
        <v>3020</v>
      </c>
      <c r="AU4434">
        <v>0.70699999999999996</v>
      </c>
      <c r="AW4434">
        <v>7.6030899999999998E-2</v>
      </c>
      <c r="AX4434">
        <v>0.408827</v>
      </c>
      <c r="AY4434">
        <v>1.6752599999999999E-2</v>
      </c>
      <c r="AZ4434">
        <v>57256</v>
      </c>
    </row>
    <row r="4435" spans="1:52">
      <c r="A4435">
        <v>1999</v>
      </c>
      <c r="B4435">
        <v>233921</v>
      </c>
      <c r="C4435" t="s">
        <v>572</v>
      </c>
      <c r="D4435" t="s">
        <v>475</v>
      </c>
      <c r="E4435">
        <f t="shared" si="69"/>
        <v>0</v>
      </c>
      <c r="F4435">
        <f>IF(ISNA(VLOOKUP(B4435,criteria!$U$2:$U$174,1,0)),0,1)</f>
        <v>1</v>
      </c>
      <c r="G4435" t="s">
        <v>636</v>
      </c>
      <c r="H4435" t="s">
        <v>636</v>
      </c>
      <c r="V4435">
        <v>149309904</v>
      </c>
      <c r="Y4435">
        <v>11553496</v>
      </c>
      <c r="Z4435">
        <v>84002176</v>
      </c>
      <c r="AA4435">
        <v>263897552</v>
      </c>
      <c r="AB4435">
        <v>53316596</v>
      </c>
      <c r="AC4435">
        <v>3986554</v>
      </c>
      <c r="AF4435">
        <v>676671424</v>
      </c>
      <c r="AG4435">
        <v>196814464</v>
      </c>
      <c r="AH4435">
        <v>123589528</v>
      </c>
      <c r="AI4435">
        <v>67595776</v>
      </c>
      <c r="AJ4435">
        <v>191185312</v>
      </c>
      <c r="AK4435">
        <v>43534704</v>
      </c>
      <c r="AL4435">
        <v>14240705</v>
      </c>
      <c r="AM4435">
        <v>670841600</v>
      </c>
      <c r="AN4435">
        <v>306571872</v>
      </c>
      <c r="AO4435">
        <v>65638280</v>
      </c>
      <c r="AP4435">
        <v>340600992</v>
      </c>
      <c r="AQ4435">
        <v>368551680</v>
      </c>
      <c r="AT4435">
        <v>3073</v>
      </c>
      <c r="AU4435">
        <v>0.71699999999999997</v>
      </c>
      <c r="AW4435">
        <v>6.9381799999999993E-2</v>
      </c>
      <c r="AX4435">
        <v>0.42401800000000001</v>
      </c>
      <c r="AY4435">
        <v>1.77077E-2</v>
      </c>
      <c r="AZ4435">
        <v>60010.5</v>
      </c>
    </row>
    <row r="4436" spans="1:52">
      <c r="A4436">
        <v>2000</v>
      </c>
      <c r="B4436">
        <v>233921</v>
      </c>
      <c r="C4436" t="s">
        <v>572</v>
      </c>
      <c r="D4436" t="s">
        <v>475</v>
      </c>
      <c r="E4436">
        <f t="shared" si="69"/>
        <v>0</v>
      </c>
      <c r="F4436">
        <f>IF(ISNA(VLOOKUP(B4436,criteria!$U$2:$U$174,1,0)),0,1)</f>
        <v>1</v>
      </c>
      <c r="G4436" t="s">
        <v>636</v>
      </c>
      <c r="H4436" t="s">
        <v>636</v>
      </c>
      <c r="V4436">
        <v>150186576</v>
      </c>
      <c r="Y4436">
        <v>12422324</v>
      </c>
      <c r="Z4436">
        <v>91157872</v>
      </c>
      <c r="AA4436">
        <v>281710464</v>
      </c>
      <c r="AB4436">
        <v>60809564</v>
      </c>
      <c r="AC4436">
        <v>3581969</v>
      </c>
      <c r="AF4436">
        <v>715185472</v>
      </c>
      <c r="AG4436">
        <v>209099488</v>
      </c>
      <c r="AH4436">
        <v>138986752</v>
      </c>
      <c r="AI4436">
        <v>69611568</v>
      </c>
      <c r="AJ4436">
        <v>208598320</v>
      </c>
      <c r="AK4436">
        <v>42798520</v>
      </c>
      <c r="AL4436">
        <v>14407825</v>
      </c>
      <c r="AM4436">
        <v>710281856</v>
      </c>
      <c r="AN4436">
        <v>324089248</v>
      </c>
      <c r="AO4436">
        <v>74092040</v>
      </c>
      <c r="AP4436">
        <v>368551680</v>
      </c>
      <c r="AQ4436">
        <v>359896864</v>
      </c>
      <c r="AT4436">
        <v>3368</v>
      </c>
      <c r="AU4436">
        <v>0.71899999999999997</v>
      </c>
      <c r="AW4436">
        <v>6.3626000000000002E-2</v>
      </c>
      <c r="AX4436">
        <v>0.43126100000000001</v>
      </c>
      <c r="AY4436">
        <v>1.86658E-2</v>
      </c>
      <c r="AZ4436">
        <v>62407</v>
      </c>
    </row>
    <row r="4437" spans="1:52">
      <c r="A4437">
        <v>2001</v>
      </c>
      <c r="B4437">
        <v>233921</v>
      </c>
      <c r="C4437" t="s">
        <v>572</v>
      </c>
      <c r="D4437" t="s">
        <v>475</v>
      </c>
      <c r="E4437">
        <f t="shared" si="69"/>
        <v>1</v>
      </c>
      <c r="F4437">
        <f>IF(ISNA(VLOOKUP(B4437,criteria!$U$2:$U$174,1,0)),0,1)</f>
        <v>1</v>
      </c>
      <c r="G4437">
        <v>0.69743616964807054</v>
      </c>
      <c r="H4437">
        <v>0.38458025724941014</v>
      </c>
      <c r="I4437">
        <v>18839</v>
      </c>
      <c r="J4437">
        <v>13139</v>
      </c>
      <c r="K4437">
        <v>5019</v>
      </c>
      <c r="L4437">
        <v>34</v>
      </c>
      <c r="M4437">
        <v>5053</v>
      </c>
      <c r="N4437">
        <v>240610131</v>
      </c>
      <c r="O4437" t="s">
        <v>132</v>
      </c>
      <c r="V4437">
        <v>156527440</v>
      </c>
      <c r="W4437">
        <v>137689440</v>
      </c>
      <c r="Y4437">
        <v>34767780</v>
      </c>
      <c r="Z4437">
        <v>100716792</v>
      </c>
      <c r="AA4437">
        <v>300394336</v>
      </c>
      <c r="AB4437">
        <v>41088392</v>
      </c>
      <c r="AC4437">
        <v>11665670</v>
      </c>
      <c r="AD4437">
        <v>380125056</v>
      </c>
      <c r="AE4437">
        <v>307311520</v>
      </c>
      <c r="AF4437">
        <v>713567744</v>
      </c>
      <c r="AG4437">
        <v>239019232</v>
      </c>
      <c r="AH4437">
        <v>163591376</v>
      </c>
      <c r="AI4437">
        <v>85606640</v>
      </c>
      <c r="AJ4437">
        <v>249198016</v>
      </c>
      <c r="AK4437">
        <v>50599676</v>
      </c>
      <c r="AL4437">
        <v>16677935</v>
      </c>
      <c r="AM4437">
        <v>706133184</v>
      </c>
      <c r="AN4437">
        <v>360525216</v>
      </c>
      <c r="AO4437">
        <v>74129056</v>
      </c>
      <c r="AR4437">
        <v>713567744</v>
      </c>
      <c r="AS4437">
        <v>706133184</v>
      </c>
      <c r="AT4437">
        <v>3766</v>
      </c>
      <c r="AU4437">
        <v>0.745</v>
      </c>
      <c r="AW4437">
        <v>6.4255699999999999E-2</v>
      </c>
      <c r="AX4437">
        <v>0.42250599999999999</v>
      </c>
      <c r="AY4437">
        <v>1.6629000000000001E-2</v>
      </c>
      <c r="AZ4437">
        <v>65102.5</v>
      </c>
    </row>
    <row r="4438" spans="1:52">
      <c r="A4438">
        <v>2002</v>
      </c>
      <c r="B4438">
        <v>233921</v>
      </c>
      <c r="C4438" t="s">
        <v>572</v>
      </c>
      <c r="D4438" t="s">
        <v>475</v>
      </c>
      <c r="E4438">
        <f t="shared" si="69"/>
        <v>1</v>
      </c>
      <c r="F4438">
        <f>IF(ISNA(VLOOKUP(B4438,criteria!$U$2:$U$174,1,0)),0,1)</f>
        <v>1</v>
      </c>
      <c r="G4438">
        <v>0.67770949720670393</v>
      </c>
      <c r="H4438">
        <v>0.39032231473085482</v>
      </c>
      <c r="I4438">
        <v>17900</v>
      </c>
      <c r="J4438">
        <v>12131</v>
      </c>
      <c r="K4438">
        <v>4714</v>
      </c>
      <c r="L4438">
        <v>21</v>
      </c>
      <c r="M4438">
        <v>4735</v>
      </c>
      <c r="N4438" t="s">
        <v>508</v>
      </c>
      <c r="O4438" t="s">
        <v>132</v>
      </c>
      <c r="V4438">
        <v>183439584</v>
      </c>
      <c r="W4438">
        <v>159419088</v>
      </c>
      <c r="Y4438">
        <v>35988432</v>
      </c>
      <c r="Z4438">
        <v>121781880</v>
      </c>
      <c r="AA4438">
        <v>264722096</v>
      </c>
      <c r="AB4438">
        <v>43228992</v>
      </c>
      <c r="AC4438">
        <v>11577660</v>
      </c>
      <c r="AD4438">
        <v>434691680</v>
      </c>
      <c r="AE4438">
        <v>268442976</v>
      </c>
      <c r="AF4438">
        <v>760775296</v>
      </c>
      <c r="AG4438">
        <v>231767488</v>
      </c>
      <c r="AH4438">
        <v>178998176</v>
      </c>
      <c r="AI4438">
        <v>74290752</v>
      </c>
      <c r="AJ4438">
        <v>253288928</v>
      </c>
      <c r="AK4438">
        <v>51115448</v>
      </c>
      <c r="AL4438">
        <v>16713448</v>
      </c>
      <c r="AM4438">
        <v>703601856</v>
      </c>
      <c r="AN4438">
        <v>347482208</v>
      </c>
      <c r="AO4438">
        <v>84305480</v>
      </c>
      <c r="AP4438">
        <v>37600000</v>
      </c>
      <c r="AQ4438">
        <v>36300000</v>
      </c>
      <c r="AR4438">
        <v>760775296</v>
      </c>
      <c r="AS4438">
        <v>703601856</v>
      </c>
      <c r="AT4438">
        <v>3350</v>
      </c>
      <c r="AU4438">
        <v>0.74099999999999999</v>
      </c>
      <c r="AW4438">
        <v>5.5628299999999999E-2</v>
      </c>
      <c r="AX4438">
        <v>0.41770299999999999</v>
      </c>
      <c r="AY4438">
        <v>1.34162E-2</v>
      </c>
      <c r="AZ4438">
        <v>69087</v>
      </c>
    </row>
    <row r="4439" spans="1:52">
      <c r="A4439">
        <v>2003</v>
      </c>
      <c r="B4439">
        <v>233921</v>
      </c>
      <c r="C4439" t="s">
        <v>572</v>
      </c>
      <c r="D4439" t="s">
        <v>475</v>
      </c>
      <c r="E4439">
        <f t="shared" si="69"/>
        <v>1</v>
      </c>
      <c r="F4439">
        <f>IF(ISNA(VLOOKUP(B4439,criteria!$U$2:$U$174,1,0)),0,1)</f>
        <v>1</v>
      </c>
      <c r="G4439">
        <v>0.69613589493107564</v>
      </c>
      <c r="H4439">
        <v>0.3857488111015826</v>
      </c>
      <c r="I4439">
        <v>18426</v>
      </c>
      <c r="J4439">
        <v>12827</v>
      </c>
      <c r="K4439">
        <v>4928</v>
      </c>
      <c r="L4439">
        <v>20</v>
      </c>
      <c r="M4439">
        <v>4948</v>
      </c>
      <c r="N4439" t="s">
        <v>508</v>
      </c>
      <c r="O4439" t="s">
        <v>132</v>
      </c>
      <c r="V4439">
        <v>209231840</v>
      </c>
      <c r="W4439">
        <v>181544736</v>
      </c>
      <c r="Y4439">
        <v>29687996</v>
      </c>
      <c r="Z4439">
        <v>117519320</v>
      </c>
      <c r="AA4439">
        <v>248072640</v>
      </c>
      <c r="AB4439">
        <v>34306600</v>
      </c>
      <c r="AC4439">
        <v>14736517</v>
      </c>
      <c r="AD4439">
        <v>451542720</v>
      </c>
      <c r="AE4439">
        <v>255058496</v>
      </c>
      <c r="AF4439">
        <v>768547840</v>
      </c>
      <c r="AG4439">
        <v>222158016</v>
      </c>
      <c r="AH4439">
        <v>185548736</v>
      </c>
      <c r="AI4439">
        <v>69090408</v>
      </c>
      <c r="AJ4439">
        <v>254639136</v>
      </c>
      <c r="AK4439">
        <v>53867304</v>
      </c>
      <c r="AL4439">
        <v>15995158</v>
      </c>
      <c r="AM4439">
        <v>707281792</v>
      </c>
      <c r="AN4439">
        <v>350276224</v>
      </c>
      <c r="AO4439">
        <v>75523664</v>
      </c>
      <c r="AP4439">
        <v>326100000</v>
      </c>
      <c r="AQ4439">
        <v>365000000</v>
      </c>
      <c r="AR4439">
        <v>768547840</v>
      </c>
      <c r="AS4439">
        <v>707281792</v>
      </c>
      <c r="AT4439">
        <v>3447</v>
      </c>
      <c r="AU4439">
        <v>0.74299999999999999</v>
      </c>
      <c r="AW4439">
        <v>5.1915700000000002E-2</v>
      </c>
      <c r="AX4439">
        <v>0.41897499999999999</v>
      </c>
      <c r="AY4439">
        <v>1.09471E-2</v>
      </c>
      <c r="AZ4439">
        <v>71598</v>
      </c>
    </row>
    <row r="4440" spans="1:52">
      <c r="A4440">
        <v>2004</v>
      </c>
      <c r="B4440">
        <v>233921</v>
      </c>
      <c r="C4440" t="s">
        <v>572</v>
      </c>
      <c r="D4440" t="s">
        <v>475</v>
      </c>
      <c r="E4440">
        <f t="shared" si="69"/>
        <v>1</v>
      </c>
      <c r="F4440">
        <f>IF(ISNA(VLOOKUP(B4440,criteria!$U$2:$U$174,1,0)),0,1)</f>
        <v>1</v>
      </c>
      <c r="G4440">
        <v>0.71566265060240963</v>
      </c>
      <c r="H4440">
        <v>0.38704878239761958</v>
      </c>
      <c r="I4440">
        <v>17845</v>
      </c>
      <c r="J4440">
        <v>12771</v>
      </c>
      <c r="K4440">
        <v>4928</v>
      </c>
      <c r="L4440">
        <v>15</v>
      </c>
      <c r="M4440">
        <v>4943</v>
      </c>
      <c r="V4440">
        <v>231990992</v>
      </c>
      <c r="W4440">
        <v>199051888</v>
      </c>
      <c r="Y4440">
        <v>29164962</v>
      </c>
      <c r="Z4440">
        <v>131259952</v>
      </c>
      <c r="AA4440">
        <v>270376736</v>
      </c>
      <c r="AB4440">
        <v>36820584</v>
      </c>
      <c r="AC4440">
        <v>18900918</v>
      </c>
      <c r="AD4440">
        <v>493711104</v>
      </c>
      <c r="AE4440">
        <v>280310496</v>
      </c>
      <c r="AF4440">
        <v>809494528</v>
      </c>
      <c r="AG4440">
        <v>236693040</v>
      </c>
      <c r="AH4440">
        <v>195522576</v>
      </c>
      <c r="AI4440">
        <v>74673048</v>
      </c>
      <c r="AJ4440">
        <v>270195616</v>
      </c>
      <c r="AK4440">
        <v>56413392</v>
      </c>
      <c r="AL4440">
        <v>13402512</v>
      </c>
      <c r="AM4440">
        <v>750663360</v>
      </c>
      <c r="AN4440">
        <v>375017920</v>
      </c>
      <c r="AO4440">
        <v>87086536</v>
      </c>
      <c r="AP4440">
        <v>365000000</v>
      </c>
      <c r="AQ4440">
        <v>402500000</v>
      </c>
      <c r="AR4440">
        <v>809494528</v>
      </c>
      <c r="AS4440">
        <v>750663360</v>
      </c>
      <c r="AT4440">
        <v>3551</v>
      </c>
      <c r="AU4440">
        <v>0.76300000000000001</v>
      </c>
      <c r="AW4440">
        <v>5.3568499999999998E-2</v>
      </c>
      <c r="AX4440">
        <v>0.41433900000000001</v>
      </c>
      <c r="AY4440">
        <v>9.1458400000000006E-3</v>
      </c>
      <c r="AZ4440">
        <v>73548</v>
      </c>
    </row>
    <row r="4441" spans="1:52">
      <c r="A4441">
        <v>2005</v>
      </c>
      <c r="B4441">
        <v>233921</v>
      </c>
      <c r="C4441" t="s">
        <v>489</v>
      </c>
      <c r="D4441" t="s">
        <v>475</v>
      </c>
      <c r="E4441">
        <f t="shared" si="69"/>
        <v>1</v>
      </c>
      <c r="F4441">
        <f>IF(ISNA(VLOOKUP(B4441,criteria!$U$2:$U$174,1,0)),0,1)</f>
        <v>1</v>
      </c>
      <c r="G4441">
        <v>0.71890209394453874</v>
      </c>
      <c r="H4441">
        <v>0.39746516570888768</v>
      </c>
      <c r="I4441">
        <v>17670</v>
      </c>
      <c r="J4441">
        <v>12703</v>
      </c>
      <c r="K4441">
        <v>5031</v>
      </c>
      <c r="L4441">
        <v>18</v>
      </c>
      <c r="M4441">
        <v>5049</v>
      </c>
      <c r="N4441" t="s">
        <v>508</v>
      </c>
      <c r="O4441" t="s">
        <v>132</v>
      </c>
      <c r="P4441" t="s">
        <v>50</v>
      </c>
      <c r="Q4441" t="s">
        <v>54</v>
      </c>
      <c r="V4441">
        <v>253654496</v>
      </c>
      <c r="W4441">
        <v>214322240</v>
      </c>
      <c r="Y4441">
        <v>32072408</v>
      </c>
      <c r="Z4441">
        <v>145845664</v>
      </c>
      <c r="AA4441">
        <v>287454432</v>
      </c>
      <c r="AB4441">
        <v>42322204</v>
      </c>
      <c r="AC4441">
        <v>19904268</v>
      </c>
      <c r="AD4441">
        <v>537465472</v>
      </c>
      <c r="AE4441">
        <v>300660416</v>
      </c>
      <c r="AF4441">
        <v>897468928</v>
      </c>
      <c r="AG4441">
        <v>252808016</v>
      </c>
      <c r="AH4441">
        <v>214868384</v>
      </c>
      <c r="AI4441">
        <v>83729872</v>
      </c>
      <c r="AJ4441">
        <v>298598272</v>
      </c>
      <c r="AK4441">
        <v>64027096</v>
      </c>
      <c r="AL4441">
        <v>14799736</v>
      </c>
      <c r="AM4441">
        <v>826337216</v>
      </c>
      <c r="AN4441">
        <v>406311680</v>
      </c>
      <c r="AO4441">
        <v>100215896</v>
      </c>
      <c r="AP4441">
        <v>402500000</v>
      </c>
      <c r="AQ4441">
        <v>440900000</v>
      </c>
      <c r="AR4441">
        <v>897468928</v>
      </c>
      <c r="AS4441">
        <v>826337216</v>
      </c>
      <c r="AT4441">
        <v>3634</v>
      </c>
      <c r="AU4441">
        <v>0.79200000000000004</v>
      </c>
      <c r="AW4441">
        <v>5.7537199999999997E-2</v>
      </c>
      <c r="AX4441">
        <v>0.42493799999999998</v>
      </c>
      <c r="AY4441">
        <v>1.1476399999999999E-2</v>
      </c>
      <c r="AZ4441">
        <v>75920.5</v>
      </c>
    </row>
    <row r="4442" spans="1:52">
      <c r="A4442">
        <v>2006</v>
      </c>
      <c r="B4442">
        <v>233921</v>
      </c>
      <c r="C4442" t="s">
        <v>489</v>
      </c>
      <c r="D4442" t="s">
        <v>475</v>
      </c>
      <c r="E4442">
        <f t="shared" si="69"/>
        <v>1</v>
      </c>
      <c r="F4442">
        <f>IF(ISNA(VLOOKUP(B4442,criteria!$U$2:$U$174,1,0)),0,1)</f>
        <v>1</v>
      </c>
      <c r="G4442">
        <v>0.67783709498387867</v>
      </c>
      <c r="H4442">
        <v>0.39644416718652525</v>
      </c>
      <c r="I4442">
        <v>18919</v>
      </c>
      <c r="J4442">
        <v>12824</v>
      </c>
      <c r="K4442">
        <v>5081</v>
      </c>
      <c r="L4442">
        <v>3</v>
      </c>
      <c r="M4442">
        <v>5084</v>
      </c>
      <c r="V4442">
        <v>272041984</v>
      </c>
      <c r="W4442">
        <v>227400672</v>
      </c>
      <c r="Y4442">
        <v>35552816</v>
      </c>
      <c r="Z4442">
        <v>157609616</v>
      </c>
      <c r="AA4442">
        <v>315305696</v>
      </c>
      <c r="AB4442">
        <v>42572040</v>
      </c>
      <c r="AC4442">
        <v>21692964</v>
      </c>
      <c r="AD4442">
        <v>589649216</v>
      </c>
      <c r="AE4442">
        <v>331944320</v>
      </c>
      <c r="AF4442">
        <v>1045085440</v>
      </c>
      <c r="AG4442">
        <v>276399776</v>
      </c>
      <c r="AH4442">
        <v>241010224</v>
      </c>
      <c r="AI4442">
        <v>87600712</v>
      </c>
      <c r="AJ4442">
        <v>328610944</v>
      </c>
      <c r="AK4442">
        <v>67407088</v>
      </c>
      <c r="AL4442">
        <v>13365246</v>
      </c>
      <c r="AM4442">
        <v>896176832</v>
      </c>
      <c r="AN4442">
        <v>433174112</v>
      </c>
      <c r="AO4442">
        <v>114489664</v>
      </c>
      <c r="AP4442">
        <v>440900000</v>
      </c>
      <c r="AQ4442">
        <v>517200000</v>
      </c>
      <c r="AR4442">
        <v>1045085440</v>
      </c>
      <c r="AS4442">
        <v>896176832</v>
      </c>
      <c r="AT4442">
        <v>3884</v>
      </c>
      <c r="AU4442">
        <v>0.77400000000000002</v>
      </c>
      <c r="AW4442">
        <v>6.0025299999999997E-2</v>
      </c>
      <c r="AX4442">
        <v>0.43474800000000002</v>
      </c>
      <c r="AY4442">
        <v>1.2511899999999999E-2</v>
      </c>
      <c r="AZ4442">
        <v>77473.5</v>
      </c>
    </row>
    <row r="4443" spans="1:52">
      <c r="A4443">
        <v>2007</v>
      </c>
      <c r="B4443">
        <v>233921</v>
      </c>
      <c r="C4443" t="s">
        <v>489</v>
      </c>
      <c r="D4443" t="s">
        <v>475</v>
      </c>
      <c r="E4443">
        <f t="shared" si="69"/>
        <v>1</v>
      </c>
      <c r="F4443">
        <f>IF(ISNA(VLOOKUP(B4443,criteria!$U$2:$U$174,1,0)),0,1)</f>
        <v>1</v>
      </c>
      <c r="G4443">
        <v>0.6706984404755777</v>
      </c>
      <c r="H4443">
        <v>0.39306269664645843</v>
      </c>
      <c r="I4443">
        <v>19429</v>
      </c>
      <c r="J4443">
        <v>13031</v>
      </c>
      <c r="K4443">
        <v>5119</v>
      </c>
      <c r="L4443">
        <v>3</v>
      </c>
      <c r="M4443">
        <v>5122</v>
      </c>
      <c r="N4443" t="s">
        <v>508</v>
      </c>
      <c r="O4443" t="s">
        <v>132</v>
      </c>
      <c r="P4443" t="s">
        <v>50</v>
      </c>
      <c r="Q4443" t="s">
        <v>54</v>
      </c>
      <c r="V4443">
        <v>296600512</v>
      </c>
      <c r="W4443">
        <v>244051744</v>
      </c>
      <c r="Y4443">
        <v>43381588</v>
      </c>
      <c r="Z4443">
        <v>167040608</v>
      </c>
      <c r="AA4443">
        <v>328931008</v>
      </c>
      <c r="AB4443">
        <v>43476008</v>
      </c>
      <c r="AC4443">
        <v>22844826</v>
      </c>
      <c r="AD4443">
        <v>633697600</v>
      </c>
      <c r="AE4443">
        <v>338320864</v>
      </c>
      <c r="AF4443">
        <v>997792128</v>
      </c>
      <c r="AG4443">
        <v>290414560</v>
      </c>
      <c r="AH4443">
        <v>255833632</v>
      </c>
      <c r="AI4443">
        <v>91467856</v>
      </c>
      <c r="AJ4443">
        <v>347301504</v>
      </c>
      <c r="AK4443">
        <v>70232088</v>
      </c>
      <c r="AL4443">
        <v>14296818</v>
      </c>
      <c r="AM4443">
        <v>957835392</v>
      </c>
      <c r="AN4443">
        <v>457408544</v>
      </c>
      <c r="AO4443">
        <v>123251616</v>
      </c>
      <c r="AP4443">
        <v>517200000</v>
      </c>
      <c r="AQ4443">
        <v>520600000</v>
      </c>
      <c r="AR4443">
        <v>997792128</v>
      </c>
      <c r="AS4443">
        <v>957835392</v>
      </c>
      <c r="AT4443">
        <v>3696</v>
      </c>
      <c r="AU4443">
        <v>0.78400000000000003</v>
      </c>
      <c r="AW4443">
        <v>5.9831700000000002E-2</v>
      </c>
      <c r="AX4443">
        <v>0.42708499999999999</v>
      </c>
      <c r="AY4443">
        <v>1.31599E-2</v>
      </c>
      <c r="AZ4443">
        <v>81296</v>
      </c>
    </row>
    <row r="4444" spans="1:52">
      <c r="A4444">
        <v>2008</v>
      </c>
      <c r="B4444">
        <v>233921</v>
      </c>
      <c r="C4444" t="s">
        <v>489</v>
      </c>
      <c r="D4444" t="s">
        <v>475</v>
      </c>
      <c r="E4444">
        <f t="shared" si="69"/>
        <v>1</v>
      </c>
      <c r="F4444">
        <f>IF(ISNA(VLOOKUP(B4444,criteria!$U$2:$U$174,1,0)),0,1)</f>
        <v>1</v>
      </c>
      <c r="G4444">
        <v>0.65413533834586468</v>
      </c>
      <c r="H4444">
        <v>0.40489432703003336</v>
      </c>
      <c r="I4444">
        <v>20615</v>
      </c>
      <c r="J4444">
        <v>13485</v>
      </c>
      <c r="K4444">
        <v>5456</v>
      </c>
      <c r="L4444">
        <v>4</v>
      </c>
      <c r="M4444">
        <v>5460</v>
      </c>
      <c r="N4444" t="s">
        <v>508</v>
      </c>
      <c r="O4444" t="s">
        <v>132</v>
      </c>
      <c r="P4444" t="s">
        <v>50</v>
      </c>
      <c r="Q4444" t="s">
        <v>54</v>
      </c>
      <c r="V4444">
        <v>333561536</v>
      </c>
      <c r="W4444">
        <v>275056288</v>
      </c>
      <c r="Y4444">
        <v>41605032</v>
      </c>
      <c r="Z4444">
        <v>178993472</v>
      </c>
      <c r="AA4444">
        <v>310683648</v>
      </c>
      <c r="AB4444">
        <v>46503988</v>
      </c>
      <c r="AC4444">
        <v>21375378</v>
      </c>
      <c r="AD4444">
        <v>684503296</v>
      </c>
      <c r="AE4444">
        <v>310760736</v>
      </c>
      <c r="AF4444">
        <v>1042696256</v>
      </c>
      <c r="AG4444">
        <v>295143616</v>
      </c>
      <c r="AH4444">
        <v>269393024</v>
      </c>
      <c r="AI4444">
        <v>88466056</v>
      </c>
      <c r="AJ4444">
        <v>357859072</v>
      </c>
      <c r="AK4444">
        <v>72803240</v>
      </c>
      <c r="AL4444">
        <v>14857240</v>
      </c>
      <c r="AM4444">
        <v>983238784</v>
      </c>
      <c r="AN4444">
        <v>473337856</v>
      </c>
      <c r="AO4444">
        <v>122532672</v>
      </c>
      <c r="AP4444">
        <v>520600000</v>
      </c>
      <c r="AQ4444">
        <v>446300000</v>
      </c>
      <c r="AR4444">
        <v>1042696256</v>
      </c>
      <c r="AS4444">
        <v>983238784</v>
      </c>
      <c r="AT4444">
        <v>3935</v>
      </c>
      <c r="AU4444">
        <v>0.79900000000000004</v>
      </c>
      <c r="AW4444">
        <v>5.4095200000000003E-2</v>
      </c>
      <c r="AX4444">
        <v>0.43365100000000001</v>
      </c>
      <c r="AY4444">
        <v>1.16825E-2</v>
      </c>
      <c r="AZ4444">
        <v>86639</v>
      </c>
    </row>
    <row r="4445" spans="1:52">
      <c r="A4445">
        <v>2009</v>
      </c>
      <c r="B4445">
        <v>233921</v>
      </c>
      <c r="C4445" t="s">
        <v>489</v>
      </c>
      <c r="D4445" t="s">
        <v>475</v>
      </c>
      <c r="E4445">
        <f t="shared" si="69"/>
        <v>1</v>
      </c>
      <c r="F4445">
        <f>IF(ISNA(VLOOKUP(B4445,criteria!$U$2:$U$174,1,0)),0,1)</f>
        <v>1</v>
      </c>
      <c r="G4445">
        <v>0.6668883294542346</v>
      </c>
      <c r="H4445">
        <v>0.3596866096866097</v>
      </c>
      <c r="I4445">
        <v>21053</v>
      </c>
      <c r="J4445">
        <v>14040</v>
      </c>
      <c r="K4445">
        <v>5042</v>
      </c>
      <c r="L4445">
        <v>8</v>
      </c>
      <c r="M4445">
        <v>5050</v>
      </c>
      <c r="N4445" t="s">
        <v>508</v>
      </c>
      <c r="O4445" t="s">
        <v>132</v>
      </c>
      <c r="P4445" t="s">
        <v>50</v>
      </c>
      <c r="Q4445" t="s">
        <v>54</v>
      </c>
      <c r="R4445">
        <v>-80.420900000000003</v>
      </c>
      <c r="S4445">
        <v>37.226700000000001</v>
      </c>
      <c r="V4445">
        <v>353127328</v>
      </c>
      <c r="W4445">
        <v>285135232</v>
      </c>
      <c r="Y4445">
        <v>38533312</v>
      </c>
      <c r="Z4445">
        <v>216036800</v>
      </c>
      <c r="AA4445">
        <v>274510432</v>
      </c>
      <c r="AB4445">
        <v>48542312</v>
      </c>
      <c r="AC4445">
        <v>6329060</v>
      </c>
      <c r="AD4445">
        <v>715138880</v>
      </c>
      <c r="AE4445">
        <v>306154368</v>
      </c>
      <c r="AF4445">
        <v>1112486656</v>
      </c>
      <c r="AG4445">
        <v>290288800</v>
      </c>
      <c r="AH4445">
        <v>272868992</v>
      </c>
      <c r="AI4445">
        <v>87904488</v>
      </c>
      <c r="AJ4445">
        <v>360773472</v>
      </c>
      <c r="AK4445">
        <v>66683600</v>
      </c>
      <c r="AL4445">
        <v>14696375</v>
      </c>
      <c r="AM4445">
        <v>982778304</v>
      </c>
      <c r="AN4445">
        <v>473875360</v>
      </c>
      <c r="AO4445">
        <v>116082104</v>
      </c>
      <c r="AP4445">
        <v>446300000</v>
      </c>
      <c r="AQ4445">
        <v>497100000</v>
      </c>
      <c r="AR4445">
        <v>1112486656</v>
      </c>
      <c r="AS4445">
        <v>982778304</v>
      </c>
      <c r="AT4445">
        <v>3927</v>
      </c>
      <c r="AU4445">
        <v>0.79800000000000004</v>
      </c>
      <c r="AW4445">
        <v>5.8695700000000003E-2</v>
      </c>
      <c r="AX4445">
        <v>0.43519000000000002</v>
      </c>
      <c r="AY4445">
        <v>1.2500000000000001E-2</v>
      </c>
      <c r="AZ4445">
        <v>87338.5</v>
      </c>
    </row>
    <row r="4446" spans="1:52">
      <c r="A4446">
        <v>2010</v>
      </c>
      <c r="B4446">
        <v>233921</v>
      </c>
      <c r="C4446" t="s">
        <v>489</v>
      </c>
      <c r="D4446" t="s">
        <v>475</v>
      </c>
      <c r="E4446">
        <f t="shared" si="69"/>
        <v>1</v>
      </c>
      <c r="F4446">
        <f>IF(ISNA(VLOOKUP(B4446,criteria!$U$2:$U$174,1,0)),0,1)</f>
        <v>1</v>
      </c>
      <c r="G4446">
        <v>0.67008658225314044</v>
      </c>
      <c r="H4446">
        <v>0.38875196056464262</v>
      </c>
      <c r="I4446">
        <v>19981</v>
      </c>
      <c r="J4446">
        <v>13389</v>
      </c>
      <c r="K4446">
        <v>5198</v>
      </c>
      <c r="L4446">
        <v>7</v>
      </c>
      <c r="M4446">
        <v>5205</v>
      </c>
      <c r="N4446" t="s">
        <v>508</v>
      </c>
      <c r="O4446" t="s">
        <v>132</v>
      </c>
      <c r="P4446" t="s">
        <v>50</v>
      </c>
      <c r="Q4446" t="s">
        <v>54</v>
      </c>
      <c r="R4446">
        <v>-80.420900000000003</v>
      </c>
      <c r="S4446">
        <v>37.226700000000001</v>
      </c>
      <c r="V4446">
        <v>388875680</v>
      </c>
      <c r="W4446">
        <v>311371168</v>
      </c>
      <c r="Y4446">
        <v>38657920</v>
      </c>
      <c r="Z4446">
        <v>219671344</v>
      </c>
      <c r="AA4446">
        <v>288823200</v>
      </c>
      <c r="AB4446">
        <v>49063168</v>
      </c>
      <c r="AC4446">
        <v>39399416</v>
      </c>
      <c r="AD4446">
        <v>771252480</v>
      </c>
      <c r="AE4446">
        <v>347040160</v>
      </c>
      <c r="AF4446">
        <v>1168783616</v>
      </c>
      <c r="AG4446">
        <v>287990848</v>
      </c>
      <c r="AH4446">
        <v>312655616</v>
      </c>
      <c r="AI4446">
        <v>92061040</v>
      </c>
      <c r="AJ4446">
        <v>404716672</v>
      </c>
      <c r="AK4446">
        <v>70457616</v>
      </c>
      <c r="AL4446">
        <v>15814667</v>
      </c>
      <c r="AM4446">
        <v>1040541440</v>
      </c>
      <c r="AN4446">
        <v>484472416</v>
      </c>
      <c r="AO4446">
        <v>132933136</v>
      </c>
      <c r="AP4446">
        <v>497100000</v>
      </c>
      <c r="AQ4446">
        <v>593699968</v>
      </c>
      <c r="AR4446">
        <v>1168783616</v>
      </c>
      <c r="AS4446">
        <v>1040541440</v>
      </c>
      <c r="AT4446">
        <v>4102</v>
      </c>
      <c r="AU4446">
        <v>0.81599999999999995</v>
      </c>
      <c r="AW4446">
        <v>6.1501399999999998E-2</v>
      </c>
      <c r="AX4446">
        <v>0.41935499999999998</v>
      </c>
      <c r="AY4446">
        <v>1.22098E-2</v>
      </c>
      <c r="AZ4446">
        <v>87587</v>
      </c>
    </row>
    <row r="4447" spans="1:52">
      <c r="A4447">
        <v>2011</v>
      </c>
      <c r="B4447">
        <v>233921</v>
      </c>
      <c r="C4447" t="s">
        <v>489</v>
      </c>
      <c r="D4447" t="s">
        <v>475</v>
      </c>
      <c r="E4447">
        <f t="shared" si="69"/>
        <v>1</v>
      </c>
      <c r="F4447">
        <f>IF(ISNA(VLOOKUP(B4447,criteria!$U$2:$U$174,1,0)),0,1)</f>
        <v>1</v>
      </c>
      <c r="G4447">
        <v>0.66545035529095453</v>
      </c>
      <c r="H4447">
        <v>0.37669552669552669</v>
      </c>
      <c r="I4447">
        <v>20828</v>
      </c>
      <c r="J4447">
        <v>13860</v>
      </c>
      <c r="K4447">
        <v>5216</v>
      </c>
      <c r="L4447">
        <v>5</v>
      </c>
      <c r="M4447">
        <v>5221</v>
      </c>
      <c r="N4447" t="s">
        <v>508</v>
      </c>
      <c r="O4447" t="s">
        <v>132</v>
      </c>
      <c r="P4447" t="s">
        <v>50</v>
      </c>
      <c r="Q4447" t="s">
        <v>54</v>
      </c>
      <c r="R4447">
        <v>-80.434899999999999</v>
      </c>
      <c r="S4447">
        <v>37.237499999999997</v>
      </c>
      <c r="T4447">
        <v>1.7999999999999999E-2</v>
      </c>
      <c r="U4447">
        <v>3676</v>
      </c>
      <c r="V4447">
        <v>419699712</v>
      </c>
      <c r="W4447">
        <v>337533984</v>
      </c>
      <c r="Y4447">
        <v>45891820</v>
      </c>
      <c r="Z4447">
        <v>224462176</v>
      </c>
      <c r="AA4447">
        <v>276127456</v>
      </c>
      <c r="AB4447">
        <v>53979956</v>
      </c>
      <c r="AC4447">
        <v>19728082</v>
      </c>
      <c r="AD4447">
        <v>825022912</v>
      </c>
      <c r="AE4447">
        <v>303071232</v>
      </c>
      <c r="AF4447">
        <v>1206088960</v>
      </c>
      <c r="AG4447">
        <v>306389120</v>
      </c>
      <c r="AH4447">
        <v>330247904</v>
      </c>
      <c r="AI4447">
        <v>101042704</v>
      </c>
      <c r="AJ4447">
        <v>431290624</v>
      </c>
      <c r="AK4447">
        <v>76582032</v>
      </c>
      <c r="AL4447">
        <v>15671024</v>
      </c>
      <c r="AM4447">
        <v>1094047104</v>
      </c>
      <c r="AN4447">
        <v>521469760</v>
      </c>
      <c r="AO4447">
        <v>115010064</v>
      </c>
      <c r="AP4447">
        <v>593699968</v>
      </c>
      <c r="AQ4447">
        <v>588300032</v>
      </c>
      <c r="AR4447">
        <v>1206088960</v>
      </c>
      <c r="AS4447">
        <v>1094047104</v>
      </c>
      <c r="AT4447">
        <v>4202</v>
      </c>
      <c r="AU4447">
        <v>0.82699999999999996</v>
      </c>
      <c r="AW4447">
        <v>6.0176500000000001E-2</v>
      </c>
      <c r="AX4447">
        <v>0.415738</v>
      </c>
      <c r="AY4447">
        <v>1.15724E-2</v>
      </c>
      <c r="AZ4447">
        <v>87815</v>
      </c>
    </row>
    <row r="4448" spans="1:52">
      <c r="A4448">
        <v>2012</v>
      </c>
      <c r="B4448">
        <v>233921</v>
      </c>
      <c r="C4448" t="s">
        <v>489</v>
      </c>
      <c r="D4448" t="s">
        <v>475</v>
      </c>
      <c r="E4448">
        <f t="shared" si="69"/>
        <v>1</v>
      </c>
      <c r="F4448">
        <f>IF(ISNA(VLOOKUP(B4448,criteria!$U$2:$U$174,1,0)),0,1)</f>
        <v>1</v>
      </c>
      <c r="G4448">
        <v>0.70377891139616666</v>
      </c>
      <c r="H4448">
        <v>0.38613652357494721</v>
      </c>
      <c r="I4448">
        <v>20191</v>
      </c>
      <c r="J4448">
        <v>14210</v>
      </c>
      <c r="K4448">
        <v>5481</v>
      </c>
      <c r="L4448">
        <v>6</v>
      </c>
      <c r="M4448">
        <v>5487</v>
      </c>
      <c r="N4448" t="s">
        <v>508</v>
      </c>
      <c r="O4448" t="s">
        <v>132</v>
      </c>
      <c r="P4448" t="s">
        <v>50</v>
      </c>
      <c r="Q4448" t="s">
        <v>54</v>
      </c>
      <c r="R4448">
        <v>-80.434899999999999</v>
      </c>
      <c r="S4448">
        <v>37.237499999999997</v>
      </c>
      <c r="T4448">
        <v>2.7E-2</v>
      </c>
      <c r="U4448">
        <v>3953</v>
      </c>
      <c r="V4448">
        <v>447752864</v>
      </c>
      <c r="W4448">
        <v>360814176</v>
      </c>
      <c r="Y4448">
        <v>47609032</v>
      </c>
      <c r="Z4448">
        <v>253406032</v>
      </c>
      <c r="AA4448">
        <v>292657760</v>
      </c>
      <c r="AB4448">
        <v>54437584</v>
      </c>
      <c r="AC4448">
        <v>15621169</v>
      </c>
      <c r="AD4448">
        <v>893450304</v>
      </c>
      <c r="AE4448">
        <v>318672960</v>
      </c>
      <c r="AF4448">
        <v>1321133824</v>
      </c>
      <c r="AG4448">
        <v>331154784</v>
      </c>
      <c r="AH4448">
        <v>352857728</v>
      </c>
      <c r="AI4448">
        <v>113600128</v>
      </c>
      <c r="AJ4448">
        <v>466457856</v>
      </c>
      <c r="AK4448">
        <v>79977488</v>
      </c>
      <c r="AL4448">
        <v>16638114</v>
      </c>
      <c r="AM4448">
        <v>1174902656</v>
      </c>
      <c r="AN4448">
        <v>541761856</v>
      </c>
      <c r="AO4448">
        <v>145929520</v>
      </c>
      <c r="AP4448">
        <v>588300032</v>
      </c>
      <c r="AQ4448">
        <v>653699968</v>
      </c>
      <c r="AR4448">
        <v>1321133824</v>
      </c>
      <c r="AS4448">
        <v>1174902656</v>
      </c>
      <c r="AT4448">
        <v>4214</v>
      </c>
      <c r="AU4448">
        <v>0.82399999999999995</v>
      </c>
      <c r="AW4448">
        <v>6.2043800000000003E-2</v>
      </c>
      <c r="AX4448">
        <v>0.42131400000000002</v>
      </c>
      <c r="AY4448">
        <v>1.2846700000000001E-2</v>
      </c>
      <c r="AZ4448">
        <v>85003</v>
      </c>
    </row>
    <row r="4449" spans="1:52">
      <c r="A4449">
        <v>2013</v>
      </c>
      <c r="B4449">
        <v>233921</v>
      </c>
      <c r="C4449" t="s">
        <v>489</v>
      </c>
      <c r="D4449" t="s">
        <v>475</v>
      </c>
      <c r="E4449">
        <f t="shared" si="69"/>
        <v>1</v>
      </c>
      <c r="F4449">
        <f>IF(ISNA(VLOOKUP(B4449,criteria!$U$2:$U$174,1,0)),0,1)</f>
        <v>1</v>
      </c>
      <c r="G4449">
        <v>0.70280452071996646</v>
      </c>
      <c r="H4449">
        <v>0.39934484812388327</v>
      </c>
      <c r="I4449">
        <v>19112</v>
      </c>
      <c r="J4449">
        <v>13432</v>
      </c>
      <c r="K4449">
        <v>5360</v>
      </c>
      <c r="L4449">
        <v>4</v>
      </c>
      <c r="M4449">
        <v>5364</v>
      </c>
      <c r="N4449" t="s">
        <v>508</v>
      </c>
      <c r="O4449" t="s">
        <v>132</v>
      </c>
      <c r="P4449" t="s">
        <v>50</v>
      </c>
      <c r="Q4449" t="s">
        <v>54</v>
      </c>
      <c r="R4449">
        <v>-80.423299999999998</v>
      </c>
      <c r="S4449">
        <v>37.2286</v>
      </c>
      <c r="T4449">
        <v>2.5999999999999999E-2</v>
      </c>
      <c r="U4449">
        <v>4211</v>
      </c>
      <c r="V4449">
        <v>477031520</v>
      </c>
      <c r="W4449">
        <v>383566304</v>
      </c>
      <c r="Y4449">
        <v>49848504</v>
      </c>
      <c r="Z4449">
        <v>254659888</v>
      </c>
      <c r="AA4449">
        <v>306111616</v>
      </c>
      <c r="AB4449">
        <v>60489324</v>
      </c>
      <c r="AC4449">
        <v>17337864</v>
      </c>
      <c r="AD4449">
        <v>934062080</v>
      </c>
      <c r="AE4449">
        <v>340468288</v>
      </c>
      <c r="AF4449">
        <v>1350457344</v>
      </c>
      <c r="AG4449">
        <v>353631456</v>
      </c>
      <c r="AH4449">
        <v>364930752</v>
      </c>
      <c r="AI4449">
        <v>121616104</v>
      </c>
      <c r="AJ4449">
        <v>486546848</v>
      </c>
      <c r="AK4449">
        <v>93962528</v>
      </c>
      <c r="AL4449">
        <v>17579946</v>
      </c>
      <c r="AM4449">
        <v>1249336832</v>
      </c>
      <c r="AN4449">
        <v>577180288</v>
      </c>
      <c r="AO4449">
        <v>147799440</v>
      </c>
      <c r="AP4449">
        <v>653699968</v>
      </c>
      <c r="AQ4449">
        <v>788800000</v>
      </c>
      <c r="AR4449">
        <v>1350457344</v>
      </c>
      <c r="AS4449">
        <v>1249336832</v>
      </c>
      <c r="AT4449">
        <v>4500</v>
      </c>
      <c r="AU4449">
        <v>0.82599999999999996</v>
      </c>
      <c r="AW4449">
        <v>5.9335600000000002E-2</v>
      </c>
      <c r="AX4449">
        <v>0.42709999999999998</v>
      </c>
      <c r="AY4449">
        <v>1.17511E-2</v>
      </c>
      <c r="AZ4449">
        <v>84039</v>
      </c>
    </row>
    <row r="4450" spans="1:52">
      <c r="A4450">
        <v>2014</v>
      </c>
      <c r="B4450">
        <v>233921</v>
      </c>
      <c r="C4450" t="s">
        <v>489</v>
      </c>
      <c r="D4450" t="s">
        <v>475</v>
      </c>
      <c r="E4450">
        <f t="shared" si="69"/>
        <v>1</v>
      </c>
      <c r="F4450">
        <f>IF(ISNA(VLOOKUP(B4450,criteria!$U$2:$U$174,1,0)),0,1)</f>
        <v>1</v>
      </c>
      <c r="G4450">
        <v>0.72633050520632469</v>
      </c>
      <c r="H4450">
        <v>0.36463795048782105</v>
      </c>
      <c r="I4450">
        <v>20744</v>
      </c>
      <c r="J4450">
        <v>15067</v>
      </c>
      <c r="K4450">
        <v>5474</v>
      </c>
      <c r="L4450">
        <v>20</v>
      </c>
      <c r="M4450">
        <v>5494</v>
      </c>
      <c r="N4450" t="s">
        <v>508</v>
      </c>
      <c r="O4450" t="s">
        <v>132</v>
      </c>
      <c r="P4450" t="s">
        <v>50</v>
      </c>
      <c r="Q4450" t="s">
        <v>54</v>
      </c>
      <c r="R4450">
        <v>-80.434799999999996</v>
      </c>
      <c r="S4450">
        <v>37.237499999999997</v>
      </c>
      <c r="T4450">
        <v>2.1000000000000001E-2</v>
      </c>
      <c r="U4450">
        <v>4541</v>
      </c>
      <c r="V4450">
        <v>507224416</v>
      </c>
      <c r="W4450">
        <v>411207008</v>
      </c>
      <c r="Y4450">
        <v>52010288</v>
      </c>
      <c r="Z4450">
        <v>244989120</v>
      </c>
      <c r="AA4450">
        <v>309055264</v>
      </c>
      <c r="AB4450">
        <v>60259164</v>
      </c>
      <c r="AC4450">
        <v>18718514</v>
      </c>
      <c r="AD4450">
        <v>963554624</v>
      </c>
      <c r="AE4450">
        <v>335929664</v>
      </c>
      <c r="AF4450">
        <v>1352244992</v>
      </c>
      <c r="AG4450">
        <v>375459872</v>
      </c>
      <c r="AH4450">
        <v>358887328</v>
      </c>
      <c r="AI4450">
        <v>119452624</v>
      </c>
      <c r="AJ4450">
        <v>478339968</v>
      </c>
      <c r="AK4450">
        <v>95244144</v>
      </c>
      <c r="AL4450">
        <v>17231384</v>
      </c>
      <c r="AM4450">
        <v>1278963584</v>
      </c>
      <c r="AN4450">
        <v>597325824</v>
      </c>
      <c r="AO4450">
        <v>164275808</v>
      </c>
      <c r="AP4450">
        <v>788800000</v>
      </c>
      <c r="AQ4450">
        <v>810200000</v>
      </c>
      <c r="AR4450">
        <v>1352244992</v>
      </c>
      <c r="AS4450">
        <v>1278963584</v>
      </c>
      <c r="AT4450">
        <v>4197</v>
      </c>
      <c r="AU4450">
        <v>0.83299999999999996</v>
      </c>
      <c r="AW4450">
        <v>5.75863E-2</v>
      </c>
      <c r="AX4450">
        <v>0.43617600000000001</v>
      </c>
      <c r="AY4450">
        <v>1.10241E-2</v>
      </c>
      <c r="AZ4450">
        <v>87191</v>
      </c>
    </row>
    <row r="4451" spans="1:52">
      <c r="A4451">
        <v>2015</v>
      </c>
      <c r="B4451">
        <v>233921</v>
      </c>
      <c r="C4451" t="s">
        <v>489</v>
      </c>
      <c r="D4451" t="s">
        <v>475</v>
      </c>
      <c r="E4451">
        <f t="shared" si="69"/>
        <v>1</v>
      </c>
      <c r="F4451">
        <f>IF(ISNA(VLOOKUP(B4451,criteria!$U$2:$U$174,1,0)),0,1)</f>
        <v>1</v>
      </c>
      <c r="G4451">
        <v>0.73406642728904847</v>
      </c>
      <c r="H4451">
        <v>0.38667074289208192</v>
      </c>
      <c r="I4451">
        <v>22280</v>
      </c>
      <c r="J4451">
        <v>16355</v>
      </c>
      <c r="K4451">
        <v>6315</v>
      </c>
      <c r="L4451">
        <v>9</v>
      </c>
      <c r="M4451">
        <v>6324</v>
      </c>
      <c r="N4451" t="s">
        <v>508</v>
      </c>
      <c r="O4451" t="s">
        <v>132</v>
      </c>
      <c r="P4451" t="s">
        <v>50</v>
      </c>
      <c r="Q4451" t="s">
        <v>54</v>
      </c>
      <c r="R4451">
        <v>-80.423199999999994</v>
      </c>
      <c r="S4451">
        <v>37.2286</v>
      </c>
      <c r="T4451">
        <v>1.6E-2</v>
      </c>
      <c r="U4451">
        <v>4539</v>
      </c>
      <c r="V4451">
        <v>552666688</v>
      </c>
      <c r="W4451">
        <v>449176032</v>
      </c>
      <c r="Y4451">
        <v>59051700</v>
      </c>
      <c r="Z4451">
        <v>246973504</v>
      </c>
      <c r="AA4451">
        <v>322457088</v>
      </c>
      <c r="AB4451">
        <v>65156468</v>
      </c>
      <c r="AC4451">
        <v>10243819</v>
      </c>
      <c r="AD4451">
        <v>1020280064</v>
      </c>
      <c r="AE4451">
        <v>336965824</v>
      </c>
      <c r="AF4451">
        <v>1460122368</v>
      </c>
      <c r="AG4451">
        <v>396728096</v>
      </c>
      <c r="AH4451">
        <v>374318976</v>
      </c>
      <c r="AI4451">
        <v>118502704</v>
      </c>
      <c r="AJ4451">
        <v>492821696</v>
      </c>
      <c r="AK4451">
        <v>96561976</v>
      </c>
      <c r="AL4451">
        <v>19143572</v>
      </c>
      <c r="AM4451">
        <v>1338481664</v>
      </c>
      <c r="AN4451">
        <v>629139136</v>
      </c>
      <c r="AO4451">
        <v>173560864</v>
      </c>
      <c r="AP4451">
        <v>810200000</v>
      </c>
      <c r="AQ4451">
        <v>835800000</v>
      </c>
      <c r="AR4451">
        <v>1460122368</v>
      </c>
      <c r="AS4451">
        <v>1338481664</v>
      </c>
      <c r="AT4451">
        <v>4350</v>
      </c>
      <c r="AU4451">
        <v>0.83799999999999997</v>
      </c>
      <c r="AW4451">
        <v>5.0093800000000001E-2</v>
      </c>
      <c r="AX4451">
        <v>0.45243299999999997</v>
      </c>
      <c r="AY4451">
        <v>8.3730300000000001E-3</v>
      </c>
      <c r="AZ4451">
        <v>89035</v>
      </c>
    </row>
    <row r="4452" spans="1:52">
      <c r="A4452">
        <v>2016</v>
      </c>
      <c r="B4452">
        <v>233921</v>
      </c>
      <c r="C4452" t="s">
        <v>489</v>
      </c>
      <c r="D4452" t="s">
        <v>475</v>
      </c>
      <c r="E4452">
        <f t="shared" si="69"/>
        <v>1</v>
      </c>
      <c r="F4452">
        <f>IF(ISNA(VLOOKUP(B4452,criteria!$U$2:$U$174,1,0)),0,1)</f>
        <v>1</v>
      </c>
      <c r="G4452">
        <v>0.70872000000000002</v>
      </c>
      <c r="H4452">
        <v>0.33463144824472291</v>
      </c>
      <c r="I4452">
        <v>25000</v>
      </c>
      <c r="J4452">
        <v>17718</v>
      </c>
      <c r="K4452">
        <v>5921</v>
      </c>
      <c r="L4452">
        <v>8</v>
      </c>
      <c r="M4452">
        <v>5929</v>
      </c>
      <c r="N4452" t="s">
        <v>508</v>
      </c>
      <c r="O4452" t="s">
        <v>132</v>
      </c>
      <c r="P4452" t="s">
        <v>50</v>
      </c>
      <c r="Q4452" t="s">
        <v>54</v>
      </c>
      <c r="R4452">
        <v>-80.423699999999997</v>
      </c>
      <c r="S4452">
        <v>37.228999999999999</v>
      </c>
      <c r="T4452">
        <v>1.4E-2</v>
      </c>
      <c r="U4452">
        <v>4523</v>
      </c>
      <c r="V4452">
        <v>569273664</v>
      </c>
      <c r="W4452">
        <v>461750176</v>
      </c>
      <c r="Y4452">
        <v>65471952</v>
      </c>
      <c r="Z4452">
        <v>230914224</v>
      </c>
      <c r="AA4452">
        <v>339196064</v>
      </c>
      <c r="AB4452">
        <v>61640224</v>
      </c>
      <c r="AC4452">
        <v>19791394</v>
      </c>
      <c r="AD4452">
        <v>1031509824</v>
      </c>
      <c r="AE4452">
        <v>370106368</v>
      </c>
      <c r="AF4452">
        <v>1446123008</v>
      </c>
      <c r="AG4452">
        <v>422276256</v>
      </c>
      <c r="AH4452">
        <v>369308864</v>
      </c>
      <c r="AI4452">
        <v>115173424</v>
      </c>
      <c r="AJ4452">
        <v>484482304</v>
      </c>
      <c r="AK4452">
        <v>103618360</v>
      </c>
      <c r="AL4452">
        <v>21945196</v>
      </c>
      <c r="AM4452">
        <v>1382110336</v>
      </c>
      <c r="AN4452">
        <v>648712768</v>
      </c>
      <c r="AO4452">
        <v>193958464</v>
      </c>
      <c r="AP4452">
        <v>835800000</v>
      </c>
      <c r="AQ4452">
        <v>987600000</v>
      </c>
      <c r="AR4452">
        <v>1446123008</v>
      </c>
      <c r="AS4452">
        <v>1382110336</v>
      </c>
      <c r="AT4452">
        <v>4398</v>
      </c>
      <c r="AU4452">
        <v>0.84399999999999997</v>
      </c>
      <c r="AW4452">
        <v>4.2885899999999998E-2</v>
      </c>
      <c r="AX4452">
        <v>0.46493299999999999</v>
      </c>
      <c r="AY4452">
        <v>7.2766699999999998E-3</v>
      </c>
      <c r="AZ4452">
        <v>89378</v>
      </c>
    </row>
    <row r="4453" spans="1:52">
      <c r="A4453">
        <v>2017</v>
      </c>
      <c r="B4453">
        <v>233921</v>
      </c>
      <c r="C4453" t="s">
        <v>489</v>
      </c>
      <c r="D4453" t="s">
        <v>475</v>
      </c>
      <c r="E4453">
        <f t="shared" si="69"/>
        <v>1</v>
      </c>
      <c r="F4453">
        <f>IF(ISNA(VLOOKUP(B4453,criteria!$U$2:$U$174,1,0)),0,1)</f>
        <v>1</v>
      </c>
      <c r="G4453">
        <v>0.70057980527294605</v>
      </c>
      <c r="H4453">
        <v>0.35581927961690613</v>
      </c>
      <c r="I4453">
        <v>27423</v>
      </c>
      <c r="J4453">
        <v>19212</v>
      </c>
      <c r="K4453">
        <v>6832</v>
      </c>
      <c r="L4453">
        <v>4</v>
      </c>
      <c r="M4453">
        <v>6836</v>
      </c>
      <c r="T4453">
        <v>1.7999999999999999E-2</v>
      </c>
      <c r="U4453">
        <v>4445</v>
      </c>
      <c r="V4453">
        <v>613581888</v>
      </c>
      <c r="W4453">
        <v>499983584</v>
      </c>
      <c r="Y4453">
        <v>70508224</v>
      </c>
      <c r="Z4453">
        <v>243194912</v>
      </c>
      <c r="AA4453">
        <v>313554208</v>
      </c>
      <c r="AB4453">
        <v>71531456</v>
      </c>
      <c r="AC4453">
        <v>16179061</v>
      </c>
      <c r="AD4453">
        <v>1099889280</v>
      </c>
      <c r="AE4453">
        <v>346611936</v>
      </c>
      <c r="AF4453">
        <v>1531589248</v>
      </c>
      <c r="AG4453">
        <v>443774496</v>
      </c>
      <c r="AH4453">
        <v>382100224</v>
      </c>
      <c r="AI4453">
        <v>114985664</v>
      </c>
      <c r="AJ4453">
        <v>497085888</v>
      </c>
      <c r="AK4453">
        <v>107712408</v>
      </c>
      <c r="AL4453">
        <v>24462748</v>
      </c>
      <c r="AM4453">
        <v>1439760896</v>
      </c>
      <c r="AN4453">
        <v>678679168</v>
      </c>
      <c r="AO4453">
        <v>202553056</v>
      </c>
      <c r="AP4453">
        <v>987600000</v>
      </c>
      <c r="AQ4453">
        <v>1136899968</v>
      </c>
      <c r="AR4453">
        <v>1531589248</v>
      </c>
      <c r="AS4453">
        <v>1439760896</v>
      </c>
    </row>
    <row r="4454" spans="1:52">
      <c r="A4454">
        <v>1990</v>
      </c>
      <c r="B4454">
        <v>234030</v>
      </c>
      <c r="C4454" t="s">
        <v>573</v>
      </c>
      <c r="D4454" t="s">
        <v>475</v>
      </c>
      <c r="E4454">
        <f t="shared" si="69"/>
        <v>0</v>
      </c>
      <c r="F4454">
        <f>IF(ISNA(VLOOKUP(B4454,criteria!$U$2:$U$174,1,0)),0,1)</f>
        <v>1</v>
      </c>
      <c r="G4454" t="s">
        <v>636</v>
      </c>
      <c r="H4454" t="s">
        <v>636</v>
      </c>
      <c r="V4454">
        <v>54030232</v>
      </c>
      <c r="Y4454">
        <v>373364</v>
      </c>
      <c r="Z4454">
        <v>55302108</v>
      </c>
      <c r="AA4454">
        <v>125570528</v>
      </c>
      <c r="AB4454">
        <v>12344747</v>
      </c>
      <c r="AC4454">
        <v>19083134</v>
      </c>
      <c r="AF4454">
        <v>624504640</v>
      </c>
      <c r="AG4454">
        <v>122733800</v>
      </c>
      <c r="AH4454">
        <v>49971284</v>
      </c>
      <c r="AI4454">
        <v>2978606</v>
      </c>
      <c r="AJ4454">
        <v>52949888</v>
      </c>
      <c r="AK4454">
        <v>31508796</v>
      </c>
      <c r="AL4454">
        <v>6210910</v>
      </c>
      <c r="AM4454">
        <v>607414848</v>
      </c>
      <c r="AN4454">
        <v>162624112</v>
      </c>
      <c r="AO4454">
        <v>34894200</v>
      </c>
    </row>
    <row r="4455" spans="1:52">
      <c r="A4455">
        <v>1991</v>
      </c>
      <c r="B4455">
        <v>234030</v>
      </c>
      <c r="C4455" t="s">
        <v>573</v>
      </c>
      <c r="D4455" t="s">
        <v>475</v>
      </c>
      <c r="E4455">
        <f t="shared" si="69"/>
        <v>0</v>
      </c>
      <c r="F4455">
        <f>IF(ISNA(VLOOKUP(B4455,criteria!$U$2:$U$174,1,0)),0,1)</f>
        <v>1</v>
      </c>
      <c r="G4455" t="s">
        <v>636</v>
      </c>
      <c r="H4455" t="s">
        <v>636</v>
      </c>
      <c r="V4455">
        <v>62634880</v>
      </c>
      <c r="Y4455">
        <v>296076</v>
      </c>
      <c r="Z4455">
        <v>59149088</v>
      </c>
      <c r="AA4455">
        <v>112638400</v>
      </c>
      <c r="AB4455">
        <v>13238742</v>
      </c>
      <c r="AC4455">
        <v>18174080</v>
      </c>
      <c r="AF4455">
        <v>671929600</v>
      </c>
      <c r="AG4455">
        <v>122160008</v>
      </c>
      <c r="AH4455">
        <v>51191008</v>
      </c>
      <c r="AI4455">
        <v>3168944</v>
      </c>
      <c r="AJ4455">
        <v>54359952</v>
      </c>
      <c r="AK4455">
        <v>29119824</v>
      </c>
      <c r="AL4455">
        <v>6851109</v>
      </c>
      <c r="AM4455">
        <v>650185024</v>
      </c>
      <c r="AN4455">
        <v>158554608</v>
      </c>
      <c r="AO4455">
        <v>38900300</v>
      </c>
    </row>
    <row r="4456" spans="1:52">
      <c r="A4456">
        <v>1992</v>
      </c>
      <c r="B4456">
        <v>234030</v>
      </c>
      <c r="C4456" t="s">
        <v>573</v>
      </c>
      <c r="D4456" t="s">
        <v>475</v>
      </c>
      <c r="E4456">
        <f t="shared" si="69"/>
        <v>0</v>
      </c>
      <c r="F4456">
        <f>IF(ISNA(VLOOKUP(B4456,criteria!$U$2:$U$174,1,0)),0,1)</f>
        <v>1</v>
      </c>
      <c r="G4456" t="s">
        <v>636</v>
      </c>
      <c r="H4456" t="s">
        <v>636</v>
      </c>
      <c r="V4456">
        <v>70203928</v>
      </c>
      <c r="Y4456">
        <v>584705</v>
      </c>
      <c r="Z4456">
        <v>64817712</v>
      </c>
      <c r="AA4456">
        <v>109707456</v>
      </c>
      <c r="AB4456">
        <v>14079264</v>
      </c>
      <c r="AC4456">
        <v>14216828</v>
      </c>
      <c r="AF4456">
        <v>704321728</v>
      </c>
      <c r="AG4456">
        <v>124725416</v>
      </c>
      <c r="AH4456">
        <v>56795516</v>
      </c>
      <c r="AI4456">
        <v>3704989</v>
      </c>
      <c r="AJ4456">
        <v>60500504</v>
      </c>
      <c r="AK4456">
        <v>31668340</v>
      </c>
      <c r="AL4456">
        <v>7020073</v>
      </c>
      <c r="AM4456">
        <v>670147712</v>
      </c>
      <c r="AN4456">
        <v>162084064</v>
      </c>
      <c r="AO4456">
        <v>34776488</v>
      </c>
    </row>
    <row r="4457" spans="1:52">
      <c r="A4457">
        <v>1993</v>
      </c>
      <c r="B4457">
        <v>234030</v>
      </c>
      <c r="C4457" t="s">
        <v>573</v>
      </c>
      <c r="D4457" t="s">
        <v>475</v>
      </c>
      <c r="E4457">
        <f t="shared" si="69"/>
        <v>0</v>
      </c>
      <c r="F4457">
        <f>IF(ISNA(VLOOKUP(B4457,criteria!$U$2:$U$174,1,0)),0,1)</f>
        <v>1</v>
      </c>
      <c r="G4457" t="s">
        <v>636</v>
      </c>
      <c r="H4457" t="s">
        <v>636</v>
      </c>
      <c r="V4457">
        <v>74279760</v>
      </c>
      <c r="Y4457">
        <v>476620</v>
      </c>
      <c r="Z4457">
        <v>65066072</v>
      </c>
      <c r="AA4457">
        <v>113786384</v>
      </c>
      <c r="AB4457">
        <v>14613519</v>
      </c>
      <c r="AC4457">
        <v>16986662</v>
      </c>
      <c r="AF4457">
        <v>714125312</v>
      </c>
      <c r="AG4457">
        <v>130402320</v>
      </c>
      <c r="AH4457">
        <v>60940648</v>
      </c>
      <c r="AI4457">
        <v>3515494</v>
      </c>
      <c r="AJ4457">
        <v>64456144</v>
      </c>
      <c r="AK4457">
        <v>37806540</v>
      </c>
      <c r="AL4457">
        <v>6962333</v>
      </c>
      <c r="AM4457">
        <v>721571904</v>
      </c>
      <c r="AN4457">
        <v>170756112</v>
      </c>
      <c r="AO4457">
        <v>37714264</v>
      </c>
    </row>
    <row r="4458" spans="1:52">
      <c r="A4458">
        <v>1994</v>
      </c>
      <c r="B4458">
        <v>234030</v>
      </c>
      <c r="C4458" t="s">
        <v>573</v>
      </c>
      <c r="D4458" t="s">
        <v>475</v>
      </c>
      <c r="E4458">
        <f t="shared" si="69"/>
        <v>0</v>
      </c>
      <c r="F4458">
        <f>IF(ISNA(VLOOKUP(B4458,criteria!$U$2:$U$174,1,0)),0,1)</f>
        <v>1</v>
      </c>
      <c r="G4458" t="s">
        <v>636</v>
      </c>
      <c r="H4458" t="s">
        <v>636</v>
      </c>
      <c r="V4458">
        <v>78132528</v>
      </c>
      <c r="Y4458">
        <v>574521</v>
      </c>
      <c r="Z4458">
        <v>70208448</v>
      </c>
      <c r="AA4458">
        <v>120652976</v>
      </c>
      <c r="AB4458">
        <v>15009742</v>
      </c>
      <c r="AC4458">
        <v>13052557</v>
      </c>
      <c r="AF4458">
        <v>730791552</v>
      </c>
      <c r="AG4458">
        <v>143201088</v>
      </c>
      <c r="AH4458">
        <v>62215960</v>
      </c>
      <c r="AI4458">
        <v>3932340</v>
      </c>
      <c r="AJ4458">
        <v>66148300</v>
      </c>
      <c r="AK4458">
        <v>34586460</v>
      </c>
      <c r="AL4458">
        <v>7811169</v>
      </c>
      <c r="AM4458">
        <v>726923392</v>
      </c>
      <c r="AN4458">
        <v>176311600</v>
      </c>
      <c r="AO4458">
        <v>39101440</v>
      </c>
    </row>
    <row r="4459" spans="1:52">
      <c r="A4459">
        <v>1995</v>
      </c>
      <c r="B4459">
        <v>234030</v>
      </c>
      <c r="C4459" t="s">
        <v>573</v>
      </c>
      <c r="D4459" t="s">
        <v>475</v>
      </c>
      <c r="E4459">
        <f t="shared" si="69"/>
        <v>0</v>
      </c>
      <c r="F4459">
        <f>IF(ISNA(VLOOKUP(B4459,criteria!$U$2:$U$174,1,0)),0,1)</f>
        <v>1</v>
      </c>
      <c r="G4459" t="s">
        <v>636</v>
      </c>
      <c r="H4459" t="s">
        <v>636</v>
      </c>
      <c r="N4459">
        <v>232842512</v>
      </c>
      <c r="O4459" t="s">
        <v>132</v>
      </c>
      <c r="V4459">
        <v>82828984</v>
      </c>
      <c r="Y4459">
        <v>575017</v>
      </c>
      <c r="Z4459">
        <v>64771232</v>
      </c>
      <c r="AA4459">
        <v>127564024</v>
      </c>
      <c r="AB4459">
        <v>17683140</v>
      </c>
      <c r="AC4459">
        <v>19853948</v>
      </c>
      <c r="AF4459">
        <v>767115136</v>
      </c>
      <c r="AG4459">
        <v>143045872</v>
      </c>
      <c r="AH4459">
        <v>63467596</v>
      </c>
      <c r="AI4459">
        <v>4031267</v>
      </c>
      <c r="AJ4459">
        <v>67498864</v>
      </c>
      <c r="AK4459">
        <v>33726952</v>
      </c>
      <c r="AL4459">
        <v>6498954</v>
      </c>
      <c r="AM4459">
        <v>745763904</v>
      </c>
      <c r="AN4459">
        <v>181169728</v>
      </c>
      <c r="AO4459">
        <v>41416308</v>
      </c>
    </row>
    <row r="4460" spans="1:52">
      <c r="A4460">
        <v>1996</v>
      </c>
      <c r="B4460">
        <v>234030</v>
      </c>
      <c r="C4460" t="s">
        <v>573</v>
      </c>
      <c r="D4460" t="s">
        <v>475</v>
      </c>
      <c r="E4460">
        <f t="shared" si="69"/>
        <v>0</v>
      </c>
      <c r="F4460">
        <f>IF(ISNA(VLOOKUP(B4460,criteria!$U$2:$U$174,1,0)),0,1)</f>
        <v>1</v>
      </c>
      <c r="G4460" t="s">
        <v>636</v>
      </c>
      <c r="H4460" t="s">
        <v>636</v>
      </c>
      <c r="N4460">
        <v>232842512</v>
      </c>
      <c r="O4460" t="s">
        <v>132</v>
      </c>
      <c r="V4460">
        <v>87472080</v>
      </c>
      <c r="Y4460">
        <v>1087354</v>
      </c>
      <c r="Z4460">
        <v>67650080</v>
      </c>
      <c r="AA4460">
        <v>134363888</v>
      </c>
      <c r="AB4460">
        <v>19451608</v>
      </c>
      <c r="AC4460">
        <v>17074738</v>
      </c>
      <c r="AF4460">
        <v>825349056</v>
      </c>
      <c r="AG4460">
        <v>149395936</v>
      </c>
      <c r="AH4460">
        <v>69080272</v>
      </c>
      <c r="AI4460">
        <v>4143026</v>
      </c>
      <c r="AJ4460">
        <v>73223296</v>
      </c>
      <c r="AK4460">
        <v>36358144</v>
      </c>
      <c r="AL4460">
        <v>6539398</v>
      </c>
      <c r="AM4460">
        <v>812014784</v>
      </c>
      <c r="AN4460">
        <v>185098336</v>
      </c>
      <c r="AO4460">
        <v>44695552</v>
      </c>
      <c r="AP4460">
        <v>24102244</v>
      </c>
      <c r="AQ4460">
        <v>26955394</v>
      </c>
      <c r="AT4460">
        <v>592</v>
      </c>
      <c r="AU4460">
        <v>0.44900000000000001</v>
      </c>
    </row>
    <row r="4461" spans="1:52">
      <c r="A4461">
        <v>1997</v>
      </c>
      <c r="B4461">
        <v>234030</v>
      </c>
      <c r="C4461" t="s">
        <v>573</v>
      </c>
      <c r="D4461" t="s">
        <v>475</v>
      </c>
      <c r="E4461">
        <f t="shared" si="69"/>
        <v>0</v>
      </c>
      <c r="F4461">
        <f>IF(ISNA(VLOOKUP(B4461,criteria!$U$2:$U$174,1,0)),0,1)</f>
        <v>1</v>
      </c>
      <c r="G4461" t="s">
        <v>636</v>
      </c>
      <c r="H4461" t="s">
        <v>636</v>
      </c>
      <c r="V4461">
        <v>90894248</v>
      </c>
      <c r="Y4461">
        <v>440624</v>
      </c>
      <c r="Z4461">
        <v>69215992</v>
      </c>
      <c r="AA4461">
        <v>151374576</v>
      </c>
      <c r="AB4461">
        <v>23057284</v>
      </c>
      <c r="AC4461">
        <v>19235976</v>
      </c>
      <c r="AF4461">
        <v>437466848</v>
      </c>
      <c r="AG4461">
        <v>157259760</v>
      </c>
      <c r="AH4461">
        <v>70384960</v>
      </c>
      <c r="AI4461">
        <v>4352421</v>
      </c>
      <c r="AJ4461">
        <v>74737384</v>
      </c>
      <c r="AK4461">
        <v>41428068</v>
      </c>
      <c r="AL4461">
        <v>6825375</v>
      </c>
      <c r="AM4461">
        <v>444620960</v>
      </c>
      <c r="AN4461">
        <v>196963552</v>
      </c>
      <c r="AO4461">
        <v>41285872</v>
      </c>
      <c r="AP4461">
        <v>26955392</v>
      </c>
      <c r="AQ4461">
        <v>30401202</v>
      </c>
      <c r="AT4461">
        <v>630</v>
      </c>
      <c r="AU4461">
        <v>0.432</v>
      </c>
      <c r="AW4461">
        <v>0.28298299999999998</v>
      </c>
      <c r="AX4461">
        <v>0.63269600000000004</v>
      </c>
      <c r="AY4461">
        <v>9.3881500000000007E-2</v>
      </c>
      <c r="AZ4461">
        <v>31896</v>
      </c>
    </row>
    <row r="4462" spans="1:52">
      <c r="A4462">
        <v>1998</v>
      </c>
      <c r="B4462">
        <v>234030</v>
      </c>
      <c r="C4462" t="s">
        <v>573</v>
      </c>
      <c r="D4462" t="s">
        <v>475</v>
      </c>
      <c r="E4462">
        <f t="shared" si="69"/>
        <v>0</v>
      </c>
      <c r="F4462">
        <f>IF(ISNA(VLOOKUP(B4462,criteria!$U$2:$U$174,1,0)),0,1)</f>
        <v>1</v>
      </c>
      <c r="G4462" t="s">
        <v>636</v>
      </c>
      <c r="H4462" t="s">
        <v>636</v>
      </c>
      <c r="V4462">
        <v>91810304</v>
      </c>
      <c r="Y4462">
        <v>856556</v>
      </c>
      <c r="Z4462">
        <v>75414568</v>
      </c>
      <c r="AA4462">
        <v>169010368</v>
      </c>
      <c r="AB4462">
        <v>19290032</v>
      </c>
      <c r="AC4462">
        <v>27533644</v>
      </c>
      <c r="AF4462">
        <v>476275712</v>
      </c>
      <c r="AG4462">
        <v>175579184</v>
      </c>
      <c r="AH4462">
        <v>69859432</v>
      </c>
      <c r="AI4462">
        <v>4553018</v>
      </c>
      <c r="AJ4462">
        <v>74412448</v>
      </c>
      <c r="AK4462">
        <v>43297156</v>
      </c>
      <c r="AL4462">
        <v>7581178</v>
      </c>
      <c r="AM4462">
        <v>473136096</v>
      </c>
      <c r="AN4462">
        <v>206488176</v>
      </c>
      <c r="AO4462">
        <v>54670696</v>
      </c>
      <c r="AP4462">
        <v>30401202</v>
      </c>
      <c r="AQ4462">
        <v>29946176</v>
      </c>
      <c r="AT4462">
        <v>622</v>
      </c>
      <c r="AU4462">
        <v>0.42399999999999999</v>
      </c>
      <c r="AW4462">
        <v>0.255801</v>
      </c>
      <c r="AX4462">
        <v>0.62459900000000002</v>
      </c>
      <c r="AY4462">
        <v>8.6021500000000001E-2</v>
      </c>
      <c r="AZ4462">
        <v>32993</v>
      </c>
    </row>
    <row r="4463" spans="1:52">
      <c r="A4463">
        <v>1999</v>
      </c>
      <c r="B4463">
        <v>234030</v>
      </c>
      <c r="C4463" t="s">
        <v>573</v>
      </c>
      <c r="D4463" t="s">
        <v>475</v>
      </c>
      <c r="E4463">
        <f t="shared" si="69"/>
        <v>0</v>
      </c>
      <c r="F4463">
        <f>IF(ISNA(VLOOKUP(B4463,criteria!$U$2:$U$174,1,0)),0,1)</f>
        <v>1</v>
      </c>
      <c r="G4463" t="s">
        <v>636</v>
      </c>
      <c r="H4463" t="s">
        <v>636</v>
      </c>
      <c r="V4463">
        <v>87693304</v>
      </c>
      <c r="Y4463">
        <v>1305933</v>
      </c>
      <c r="Z4463">
        <v>79583696</v>
      </c>
      <c r="AA4463">
        <v>187290144</v>
      </c>
      <c r="AB4463">
        <v>21930270</v>
      </c>
      <c r="AC4463">
        <v>16101037</v>
      </c>
      <c r="AF4463">
        <v>484294976</v>
      </c>
      <c r="AG4463">
        <v>184823712</v>
      </c>
      <c r="AH4463">
        <v>75757896</v>
      </c>
      <c r="AI4463">
        <v>4156410</v>
      </c>
      <c r="AJ4463">
        <v>79914304</v>
      </c>
      <c r="AK4463">
        <v>44567344</v>
      </c>
      <c r="AL4463">
        <v>8147249</v>
      </c>
      <c r="AM4463">
        <v>491315488</v>
      </c>
      <c r="AN4463">
        <v>223794224</v>
      </c>
      <c r="AO4463">
        <v>49343564</v>
      </c>
      <c r="AP4463">
        <v>29946176</v>
      </c>
      <c r="AQ4463">
        <v>29010982</v>
      </c>
      <c r="AT4463">
        <v>630</v>
      </c>
      <c r="AU4463">
        <v>0.39300000000000002</v>
      </c>
      <c r="AW4463">
        <v>0.25529600000000002</v>
      </c>
      <c r="AX4463">
        <v>0.61963500000000005</v>
      </c>
      <c r="AY4463">
        <v>8.0125199999999994E-2</v>
      </c>
      <c r="AZ4463">
        <v>36192</v>
      </c>
    </row>
    <row r="4464" spans="1:52">
      <c r="A4464">
        <v>2000</v>
      </c>
      <c r="B4464">
        <v>234030</v>
      </c>
      <c r="C4464" t="s">
        <v>573</v>
      </c>
      <c r="D4464" t="s">
        <v>475</v>
      </c>
      <c r="E4464">
        <f t="shared" si="69"/>
        <v>0</v>
      </c>
      <c r="F4464">
        <f>IF(ISNA(VLOOKUP(B4464,criteria!$U$2:$U$174,1,0)),0,1)</f>
        <v>1</v>
      </c>
      <c r="G4464" t="s">
        <v>636</v>
      </c>
      <c r="H4464" t="s">
        <v>636</v>
      </c>
      <c r="V4464">
        <v>90583728</v>
      </c>
      <c r="Y4464">
        <v>1189067</v>
      </c>
      <c r="Z4464">
        <v>92188944</v>
      </c>
      <c r="AA4464">
        <v>199787680</v>
      </c>
      <c r="AB4464">
        <v>22438428</v>
      </c>
      <c r="AC4464">
        <v>36757672</v>
      </c>
      <c r="AF4464">
        <v>515422688</v>
      </c>
      <c r="AG4464">
        <v>203923136</v>
      </c>
      <c r="AH4464">
        <v>89588912</v>
      </c>
      <c r="AI4464">
        <v>5374474</v>
      </c>
      <c r="AJ4464">
        <v>94963384</v>
      </c>
      <c r="AK4464">
        <v>54466620</v>
      </c>
      <c r="AL4464">
        <v>9713790</v>
      </c>
      <c r="AM4464">
        <v>509566112</v>
      </c>
      <c r="AN4464">
        <v>252034848</v>
      </c>
      <c r="AO4464">
        <v>36797184</v>
      </c>
      <c r="AP4464">
        <v>29010982</v>
      </c>
      <c r="AQ4464">
        <v>27313250</v>
      </c>
      <c r="AT4464">
        <v>691</v>
      </c>
      <c r="AU4464">
        <v>0.41799999999999998</v>
      </c>
      <c r="AW4464">
        <v>0.244259</v>
      </c>
      <c r="AX4464">
        <v>0.62493600000000005</v>
      </c>
      <c r="AY4464">
        <v>7.3992199999999994E-2</v>
      </c>
      <c r="AZ4464">
        <v>39126</v>
      </c>
    </row>
    <row r="4465" spans="1:52">
      <c r="A4465">
        <v>2001</v>
      </c>
      <c r="B4465">
        <v>234030</v>
      </c>
      <c r="C4465" t="s">
        <v>573</v>
      </c>
      <c r="D4465" t="s">
        <v>475</v>
      </c>
      <c r="E4465">
        <f t="shared" si="69"/>
        <v>1</v>
      </c>
      <c r="F4465">
        <f>IF(ISNA(VLOOKUP(B4465,criteria!$U$2:$U$174,1,0)),0,1)</f>
        <v>1</v>
      </c>
      <c r="G4465">
        <v>0.75873285249611089</v>
      </c>
      <c r="H4465">
        <v>0.50866728797763283</v>
      </c>
      <c r="I4465">
        <v>7071</v>
      </c>
      <c r="J4465">
        <v>5365</v>
      </c>
      <c r="K4465">
        <v>2673</v>
      </c>
      <c r="L4465">
        <v>56</v>
      </c>
      <c r="M4465">
        <v>2729</v>
      </c>
      <c r="N4465">
        <v>232842512</v>
      </c>
      <c r="O4465" t="s">
        <v>132</v>
      </c>
      <c r="V4465">
        <v>92310656</v>
      </c>
      <c r="W4465">
        <v>73603344</v>
      </c>
      <c r="Y4465">
        <v>1336804</v>
      </c>
      <c r="Z4465">
        <v>108075568</v>
      </c>
      <c r="AA4465">
        <v>197112608</v>
      </c>
      <c r="AB4465">
        <v>16634974</v>
      </c>
      <c r="AC4465">
        <v>58305752</v>
      </c>
      <c r="AD4465">
        <v>312352640</v>
      </c>
      <c r="AE4465">
        <v>205319264</v>
      </c>
      <c r="AF4465">
        <v>521313344</v>
      </c>
      <c r="AG4465">
        <v>221853824</v>
      </c>
      <c r="AH4465">
        <v>104542400</v>
      </c>
      <c r="AI4465">
        <v>6861973</v>
      </c>
      <c r="AJ4465">
        <v>111404376</v>
      </c>
      <c r="AK4465">
        <v>53679416</v>
      </c>
      <c r="AL4465">
        <v>10305280</v>
      </c>
      <c r="AM4465">
        <v>510071776</v>
      </c>
      <c r="AN4465">
        <v>255393200</v>
      </c>
      <c r="AO4465">
        <v>56384164</v>
      </c>
      <c r="AR4465">
        <v>521313344</v>
      </c>
      <c r="AS4465">
        <v>510071776</v>
      </c>
      <c r="AT4465">
        <v>744</v>
      </c>
      <c r="AU4465">
        <v>0.39700000000000002</v>
      </c>
      <c r="AW4465">
        <v>0.23466799999999999</v>
      </c>
      <c r="AX4465">
        <v>0.62625200000000003</v>
      </c>
      <c r="AY4465">
        <v>7.2434299999999993E-2</v>
      </c>
      <c r="AZ4465">
        <v>40592.5</v>
      </c>
    </row>
    <row r="4466" spans="1:52">
      <c r="A4466">
        <v>2002</v>
      </c>
      <c r="B4466">
        <v>234030</v>
      </c>
      <c r="C4466" t="s">
        <v>573</v>
      </c>
      <c r="D4466" t="s">
        <v>475</v>
      </c>
      <c r="E4466">
        <f t="shared" si="69"/>
        <v>1</v>
      </c>
      <c r="F4466">
        <f>IF(ISNA(VLOOKUP(B4466,criteria!$U$2:$U$174,1,0)),0,1)</f>
        <v>1</v>
      </c>
      <c r="G4466">
        <v>0.73948199620972832</v>
      </c>
      <c r="H4466">
        <v>0.46779429352468821</v>
      </c>
      <c r="I4466">
        <v>7915</v>
      </c>
      <c r="J4466">
        <v>5853</v>
      </c>
      <c r="K4466">
        <v>2675</v>
      </c>
      <c r="L4466">
        <v>63</v>
      </c>
      <c r="M4466">
        <v>2738</v>
      </c>
      <c r="N4466" t="s">
        <v>509</v>
      </c>
      <c r="O4466" t="s">
        <v>132</v>
      </c>
      <c r="V4466">
        <v>121213056</v>
      </c>
      <c r="W4466">
        <v>99926512</v>
      </c>
      <c r="Y4466">
        <v>808008</v>
      </c>
      <c r="Z4466">
        <v>120214856</v>
      </c>
      <c r="AA4466">
        <v>172888480</v>
      </c>
      <c r="AB4466">
        <v>14838938</v>
      </c>
      <c r="AC4466">
        <v>38395004</v>
      </c>
      <c r="AD4466">
        <v>331256160</v>
      </c>
      <c r="AE4466">
        <v>182004000</v>
      </c>
      <c r="AF4466">
        <v>519016352</v>
      </c>
      <c r="AG4466">
        <v>217672048</v>
      </c>
      <c r="AH4466">
        <v>116021984</v>
      </c>
      <c r="AI4466">
        <v>5852133.5</v>
      </c>
      <c r="AJ4466">
        <v>121874120</v>
      </c>
      <c r="AK4466">
        <v>33162402</v>
      </c>
      <c r="AL4466">
        <v>8403468</v>
      </c>
      <c r="AM4466">
        <v>499789952</v>
      </c>
      <c r="AN4466">
        <v>273023136</v>
      </c>
      <c r="AO4466">
        <v>40585088</v>
      </c>
      <c r="AP4466">
        <v>25019260</v>
      </c>
      <c r="AQ4466">
        <v>23302656</v>
      </c>
      <c r="AR4466">
        <v>519016352</v>
      </c>
      <c r="AS4466">
        <v>499789952</v>
      </c>
      <c r="AT4466">
        <v>922</v>
      </c>
      <c r="AU4466">
        <v>0.42399999999999999</v>
      </c>
      <c r="AW4466">
        <v>0.232683</v>
      </c>
      <c r="AX4466">
        <v>0.63593</v>
      </c>
      <c r="AY4466">
        <v>7.2843699999999997E-2</v>
      </c>
      <c r="AZ4466">
        <v>41842</v>
      </c>
    </row>
    <row r="4467" spans="1:52">
      <c r="A4467">
        <v>2003</v>
      </c>
      <c r="B4467">
        <v>234030</v>
      </c>
      <c r="C4467" t="s">
        <v>573</v>
      </c>
      <c r="D4467" t="s">
        <v>475</v>
      </c>
      <c r="E4467">
        <f t="shared" si="69"/>
        <v>1</v>
      </c>
      <c r="F4467">
        <f>IF(ISNA(VLOOKUP(B4467,criteria!$U$2:$U$174,1,0)),0,1)</f>
        <v>1</v>
      </c>
      <c r="G4467">
        <v>0.72777386816795686</v>
      </c>
      <c r="H4467">
        <v>0.49121676067687348</v>
      </c>
      <c r="I4467">
        <v>8526</v>
      </c>
      <c r="J4467">
        <v>6205</v>
      </c>
      <c r="K4467">
        <v>3017</v>
      </c>
      <c r="L4467">
        <v>31</v>
      </c>
      <c r="M4467">
        <v>3048</v>
      </c>
      <c r="N4467" t="s">
        <v>509</v>
      </c>
      <c r="O4467" t="s">
        <v>132</v>
      </c>
      <c r="V4467">
        <v>144734656</v>
      </c>
      <c r="W4467">
        <v>118792032</v>
      </c>
      <c r="Y4467">
        <v>686982</v>
      </c>
      <c r="Z4467">
        <v>135400256</v>
      </c>
      <c r="AA4467">
        <v>165358784</v>
      </c>
      <c r="AB4467">
        <v>15953944</v>
      </c>
      <c r="AC4467">
        <v>39367632</v>
      </c>
      <c r="AD4467">
        <v>375460544</v>
      </c>
      <c r="AE4467">
        <v>174751152</v>
      </c>
      <c r="AF4467">
        <v>565940736</v>
      </c>
      <c r="AG4467">
        <v>224597920</v>
      </c>
      <c r="AH4467">
        <v>126461936</v>
      </c>
      <c r="AI4467">
        <v>6754638.5</v>
      </c>
      <c r="AJ4467">
        <v>133216576</v>
      </c>
      <c r="AK4467">
        <v>32254652</v>
      </c>
      <c r="AL4467">
        <v>8136524.5</v>
      </c>
      <c r="AM4467">
        <v>518035712</v>
      </c>
      <c r="AN4467">
        <v>255609104</v>
      </c>
      <c r="AO4467">
        <v>56628364</v>
      </c>
      <c r="AP4467">
        <v>23302656</v>
      </c>
      <c r="AQ4467">
        <v>27081728</v>
      </c>
      <c r="AR4467">
        <v>565940736</v>
      </c>
      <c r="AS4467">
        <v>518035712</v>
      </c>
      <c r="AT4467">
        <v>873</v>
      </c>
      <c r="AU4467">
        <v>0.40799999999999997</v>
      </c>
      <c r="AW4467">
        <v>0.22010099999999999</v>
      </c>
      <c r="AX4467">
        <v>0.635598</v>
      </c>
      <c r="AY4467">
        <v>7.06064E-2</v>
      </c>
      <c r="AZ4467">
        <v>42960</v>
      </c>
    </row>
    <row r="4468" spans="1:52">
      <c r="A4468">
        <v>2004</v>
      </c>
      <c r="B4468">
        <v>234030</v>
      </c>
      <c r="C4468" t="s">
        <v>573</v>
      </c>
      <c r="D4468" t="s">
        <v>475</v>
      </c>
      <c r="E4468">
        <f t="shared" si="69"/>
        <v>1</v>
      </c>
      <c r="F4468">
        <f>IF(ISNA(VLOOKUP(B4468,criteria!$U$2:$U$174,1,0)),0,1)</f>
        <v>1</v>
      </c>
      <c r="G4468">
        <v>0.74117647058823533</v>
      </c>
      <c r="H4468">
        <v>0.47561847561847564</v>
      </c>
      <c r="I4468">
        <v>9435</v>
      </c>
      <c r="J4468">
        <v>6993</v>
      </c>
      <c r="K4468">
        <v>3276</v>
      </c>
      <c r="L4468">
        <v>50</v>
      </c>
      <c r="M4468">
        <v>3326</v>
      </c>
      <c r="V4468">
        <v>170351840</v>
      </c>
      <c r="W4468">
        <v>140481424</v>
      </c>
      <c r="Y4468">
        <v>903229</v>
      </c>
      <c r="Z4468">
        <v>155131936</v>
      </c>
      <c r="AA4468">
        <v>178418432</v>
      </c>
      <c r="AB4468">
        <v>18344688</v>
      </c>
      <c r="AC4468">
        <v>41364180</v>
      </c>
      <c r="AD4468">
        <v>423205792</v>
      </c>
      <c r="AE4468">
        <v>193712912</v>
      </c>
      <c r="AF4468">
        <v>628256000</v>
      </c>
      <c r="AG4468">
        <v>264475984</v>
      </c>
      <c r="AH4468">
        <v>135430592</v>
      </c>
      <c r="AI4468">
        <v>4946006</v>
      </c>
      <c r="AJ4468">
        <v>140376592</v>
      </c>
      <c r="AK4468">
        <v>34036232</v>
      </c>
      <c r="AL4468">
        <v>9712594</v>
      </c>
      <c r="AM4468">
        <v>579397248</v>
      </c>
      <c r="AN4468">
        <v>286853760</v>
      </c>
      <c r="AO4468">
        <v>67820976</v>
      </c>
      <c r="AP4468">
        <v>27081728</v>
      </c>
      <c r="AQ4468">
        <v>27979388</v>
      </c>
      <c r="AR4468">
        <v>628256000</v>
      </c>
      <c r="AS4468">
        <v>579397248</v>
      </c>
      <c r="AT4468">
        <v>1042</v>
      </c>
      <c r="AU4468">
        <v>0.433</v>
      </c>
      <c r="AW4468">
        <v>0.22062300000000001</v>
      </c>
      <c r="AX4468">
        <v>0.62886200000000003</v>
      </c>
      <c r="AY4468">
        <v>6.8523899999999999E-2</v>
      </c>
      <c r="AZ4468">
        <v>43943.5</v>
      </c>
    </row>
    <row r="4469" spans="1:52">
      <c r="A4469">
        <v>2005</v>
      </c>
      <c r="B4469">
        <v>234030</v>
      </c>
      <c r="C4469" t="s">
        <v>490</v>
      </c>
      <c r="D4469" t="s">
        <v>475</v>
      </c>
      <c r="E4469">
        <f t="shared" si="69"/>
        <v>1</v>
      </c>
      <c r="F4469">
        <f>IF(ISNA(VLOOKUP(B4469,criteria!$U$2:$U$174,1,0)),0,1)</f>
        <v>1</v>
      </c>
      <c r="G4469">
        <v>0.74369662464416431</v>
      </c>
      <c r="H4469">
        <v>0.45987696514012305</v>
      </c>
      <c r="I4469">
        <v>9836</v>
      </c>
      <c r="J4469">
        <v>7315</v>
      </c>
      <c r="K4469">
        <v>3321</v>
      </c>
      <c r="L4469">
        <v>43</v>
      </c>
      <c r="M4469">
        <v>3364</v>
      </c>
      <c r="N4469" t="s">
        <v>509</v>
      </c>
      <c r="O4469" t="s">
        <v>132</v>
      </c>
      <c r="P4469" t="s">
        <v>50</v>
      </c>
      <c r="Q4469" t="s">
        <v>54</v>
      </c>
      <c r="V4469">
        <v>188741088</v>
      </c>
      <c r="W4469">
        <v>155765504</v>
      </c>
      <c r="Y4469">
        <v>647983</v>
      </c>
      <c r="Z4469">
        <v>153450960</v>
      </c>
      <c r="AA4469">
        <v>199505408</v>
      </c>
      <c r="AB4469">
        <v>19769308</v>
      </c>
      <c r="AC4469">
        <v>44526012</v>
      </c>
      <c r="AD4469">
        <v>448908864</v>
      </c>
      <c r="AE4469">
        <v>219286544</v>
      </c>
      <c r="AF4469">
        <v>696749760</v>
      </c>
      <c r="AG4469">
        <v>285839104</v>
      </c>
      <c r="AH4469">
        <v>139176240</v>
      </c>
      <c r="AI4469">
        <v>5716366.5</v>
      </c>
      <c r="AJ4469">
        <v>144892608</v>
      </c>
      <c r="AK4469">
        <v>54729356</v>
      </c>
      <c r="AL4469">
        <v>11147685</v>
      </c>
      <c r="AM4469">
        <v>656133504</v>
      </c>
      <c r="AN4469">
        <v>306591008</v>
      </c>
      <c r="AO4469">
        <v>78309192</v>
      </c>
      <c r="AP4469">
        <v>27979388</v>
      </c>
      <c r="AQ4469">
        <v>29488856</v>
      </c>
      <c r="AR4469">
        <v>696749760</v>
      </c>
      <c r="AS4469">
        <v>656133504</v>
      </c>
      <c r="AT4469">
        <v>1207</v>
      </c>
      <c r="AU4469">
        <v>0.45200000000000001</v>
      </c>
      <c r="AW4469">
        <v>0.21316599999999999</v>
      </c>
      <c r="AX4469">
        <v>0.62757499999999999</v>
      </c>
      <c r="AY4469">
        <v>6.5439899999999995E-2</v>
      </c>
      <c r="AZ4469">
        <v>44235</v>
      </c>
    </row>
    <row r="4470" spans="1:52">
      <c r="A4470">
        <v>2006</v>
      </c>
      <c r="B4470">
        <v>234030</v>
      </c>
      <c r="C4470" t="s">
        <v>490</v>
      </c>
      <c r="D4470" t="s">
        <v>475</v>
      </c>
      <c r="E4470">
        <f t="shared" si="69"/>
        <v>1</v>
      </c>
      <c r="F4470">
        <f>IF(ISNA(VLOOKUP(B4470,criteria!$U$2:$U$174,1,0)),0,1)</f>
        <v>1</v>
      </c>
      <c r="G4470">
        <v>0.65789674368946849</v>
      </c>
      <c r="H4470">
        <v>0.40593485568563809</v>
      </c>
      <c r="I4470">
        <v>13113</v>
      </c>
      <c r="J4470">
        <v>8627</v>
      </c>
      <c r="K4470">
        <v>3446</v>
      </c>
      <c r="L4470">
        <v>56</v>
      </c>
      <c r="M4470">
        <v>3502</v>
      </c>
      <c r="V4470">
        <v>201360512</v>
      </c>
      <c r="W4470">
        <v>163784400</v>
      </c>
      <c r="Y4470">
        <v>1055849</v>
      </c>
      <c r="Z4470">
        <v>132270688</v>
      </c>
      <c r="AA4470">
        <v>229299408</v>
      </c>
      <c r="AB4470">
        <v>24325960</v>
      </c>
      <c r="AC4470">
        <v>48742084</v>
      </c>
      <c r="AD4470">
        <v>456130176</v>
      </c>
      <c r="AE4470">
        <v>255586608</v>
      </c>
      <c r="AF4470">
        <v>769793280</v>
      </c>
      <c r="AG4470">
        <v>329962720</v>
      </c>
      <c r="AH4470">
        <v>126210648</v>
      </c>
      <c r="AI4470">
        <v>5363675.5</v>
      </c>
      <c r="AJ4470">
        <v>131574320</v>
      </c>
      <c r="AK4470">
        <v>71329288</v>
      </c>
      <c r="AL4470">
        <v>11665801</v>
      </c>
      <c r="AM4470">
        <v>706062336</v>
      </c>
      <c r="AN4470">
        <v>332205600</v>
      </c>
      <c r="AO4470">
        <v>87038224</v>
      </c>
      <c r="AP4470">
        <v>29488856</v>
      </c>
      <c r="AQ4470">
        <v>34321560</v>
      </c>
      <c r="AR4470">
        <v>769793280</v>
      </c>
      <c r="AS4470">
        <v>706062336</v>
      </c>
      <c r="AT4470">
        <v>1260</v>
      </c>
      <c r="AU4470">
        <v>0.47099999999999997</v>
      </c>
      <c r="AW4470">
        <v>0.20904600000000001</v>
      </c>
      <c r="AX4470">
        <v>0.62422100000000003</v>
      </c>
      <c r="AY4470">
        <v>6.2740400000000002E-2</v>
      </c>
      <c r="AZ4470">
        <v>46127</v>
      </c>
    </row>
    <row r="4471" spans="1:52">
      <c r="A4471">
        <v>2007</v>
      </c>
      <c r="B4471">
        <v>234030</v>
      </c>
      <c r="C4471" t="s">
        <v>490</v>
      </c>
      <c r="D4471" t="s">
        <v>475</v>
      </c>
      <c r="E4471">
        <f t="shared" si="69"/>
        <v>1</v>
      </c>
      <c r="F4471">
        <f>IF(ISNA(VLOOKUP(B4471,criteria!$U$2:$U$174,1,0)),0,1)</f>
        <v>1</v>
      </c>
      <c r="G4471">
        <v>0.61544549231682388</v>
      </c>
      <c r="H4471">
        <v>0.41652378911273041</v>
      </c>
      <c r="I4471">
        <v>15163</v>
      </c>
      <c r="J4471">
        <v>9332</v>
      </c>
      <c r="K4471">
        <v>3860</v>
      </c>
      <c r="L4471">
        <v>27</v>
      </c>
      <c r="M4471">
        <v>3887</v>
      </c>
      <c r="N4471" t="s">
        <v>509</v>
      </c>
      <c r="O4471" t="s">
        <v>132</v>
      </c>
      <c r="P4471" t="s">
        <v>50</v>
      </c>
      <c r="Q4471" t="s">
        <v>54</v>
      </c>
      <c r="V4471">
        <v>228410592</v>
      </c>
      <c r="W4471">
        <v>189252064</v>
      </c>
      <c r="Y4471">
        <v>1178297</v>
      </c>
      <c r="Z4471">
        <v>142848736</v>
      </c>
      <c r="AA4471">
        <v>235716560</v>
      </c>
      <c r="AB4471">
        <v>26895556</v>
      </c>
      <c r="AC4471">
        <v>43014068</v>
      </c>
      <c r="AD4471">
        <v>482331296</v>
      </c>
      <c r="AE4471">
        <v>273640640</v>
      </c>
      <c r="AF4471">
        <v>806099840</v>
      </c>
      <c r="AG4471">
        <v>328010144</v>
      </c>
      <c r="AH4471">
        <v>145055232</v>
      </c>
      <c r="AI4471">
        <v>7513155</v>
      </c>
      <c r="AJ4471">
        <v>152568384</v>
      </c>
      <c r="AK4471">
        <v>68690984</v>
      </c>
      <c r="AL4471">
        <v>14988583</v>
      </c>
      <c r="AM4471">
        <v>747036672</v>
      </c>
      <c r="AN4471">
        <v>350548800</v>
      </c>
      <c r="AO4471">
        <v>100466360</v>
      </c>
      <c r="AP4471">
        <v>34321560</v>
      </c>
      <c r="AQ4471">
        <v>34039436</v>
      </c>
      <c r="AR4471">
        <v>806099840</v>
      </c>
      <c r="AS4471">
        <v>747036672</v>
      </c>
      <c r="AT4471">
        <v>1477</v>
      </c>
      <c r="AU4471">
        <v>0.49</v>
      </c>
      <c r="AW4471">
        <v>0.19159399999999999</v>
      </c>
      <c r="AX4471">
        <v>0.61365599999999998</v>
      </c>
      <c r="AY4471">
        <v>5.7175299999999998E-2</v>
      </c>
      <c r="AZ4471">
        <v>51176</v>
      </c>
    </row>
    <row r="4472" spans="1:52">
      <c r="A4472">
        <v>2008</v>
      </c>
      <c r="B4472">
        <v>234030</v>
      </c>
      <c r="C4472" t="s">
        <v>490</v>
      </c>
      <c r="D4472" t="s">
        <v>475</v>
      </c>
      <c r="E4472">
        <f t="shared" si="69"/>
        <v>1</v>
      </c>
      <c r="F4472">
        <f>IF(ISNA(VLOOKUP(B4472,criteria!$U$2:$U$174,1,0)),0,1)</f>
        <v>1</v>
      </c>
      <c r="G4472">
        <v>0.58249928510151561</v>
      </c>
      <c r="H4472">
        <v>0.36347569955817377</v>
      </c>
      <c r="I4472">
        <v>17485</v>
      </c>
      <c r="J4472">
        <v>10185</v>
      </c>
      <c r="K4472">
        <v>3672</v>
      </c>
      <c r="L4472">
        <v>30</v>
      </c>
      <c r="M4472">
        <v>3702</v>
      </c>
      <c r="N4472" t="s">
        <v>509</v>
      </c>
      <c r="O4472" t="s">
        <v>132</v>
      </c>
      <c r="P4472" t="s">
        <v>50</v>
      </c>
      <c r="Q4472" t="s">
        <v>54</v>
      </c>
      <c r="V4472">
        <v>252372576</v>
      </c>
      <c r="W4472">
        <v>210956464</v>
      </c>
      <c r="Y4472">
        <v>736817</v>
      </c>
      <c r="Z4472">
        <v>147503184</v>
      </c>
      <c r="AA4472">
        <v>226800336</v>
      </c>
      <c r="AB4472">
        <v>33465276</v>
      </c>
      <c r="AC4472">
        <v>46763720</v>
      </c>
      <c r="AD4472">
        <v>523020864</v>
      </c>
      <c r="AE4472">
        <v>265773024</v>
      </c>
      <c r="AF4472">
        <v>824318848</v>
      </c>
      <c r="AG4472">
        <v>337199904</v>
      </c>
      <c r="AH4472">
        <v>155761488</v>
      </c>
      <c r="AI4472">
        <v>8310757.5</v>
      </c>
      <c r="AJ4472">
        <v>164072240</v>
      </c>
      <c r="AK4472">
        <v>74062536</v>
      </c>
      <c r="AL4472">
        <v>16001713</v>
      </c>
      <c r="AM4472">
        <v>794473024</v>
      </c>
      <c r="AN4472">
        <v>376693184</v>
      </c>
      <c r="AO4472">
        <v>97000152</v>
      </c>
      <c r="AP4472">
        <v>34039436</v>
      </c>
      <c r="AQ4472">
        <v>27741912</v>
      </c>
      <c r="AR4472">
        <v>824318848</v>
      </c>
      <c r="AS4472">
        <v>794473024</v>
      </c>
      <c r="AT4472">
        <v>1619</v>
      </c>
      <c r="AU4472">
        <v>0.501</v>
      </c>
      <c r="AW4472">
        <v>0.18435799999999999</v>
      </c>
      <c r="AX4472">
        <v>0.60497999999999996</v>
      </c>
      <c r="AY4472">
        <v>5.2607000000000001E-2</v>
      </c>
      <c r="AZ4472">
        <v>54440</v>
      </c>
    </row>
    <row r="4473" spans="1:52">
      <c r="A4473">
        <v>2009</v>
      </c>
      <c r="B4473">
        <v>234030</v>
      </c>
      <c r="C4473" t="s">
        <v>490</v>
      </c>
      <c r="D4473" t="s">
        <v>475</v>
      </c>
      <c r="E4473">
        <f t="shared" si="69"/>
        <v>1</v>
      </c>
      <c r="F4473">
        <f>IF(ISNA(VLOOKUP(B4473,criteria!$U$2:$U$174,1,0)),0,1)</f>
        <v>1</v>
      </c>
      <c r="G4473">
        <v>0.70312062692415334</v>
      </c>
      <c r="H4473">
        <v>0.3636182704746741</v>
      </c>
      <c r="I4473">
        <v>14292</v>
      </c>
      <c r="J4473">
        <v>10049</v>
      </c>
      <c r="K4473">
        <v>3617</v>
      </c>
      <c r="L4473">
        <v>37</v>
      </c>
      <c r="M4473">
        <v>3654</v>
      </c>
      <c r="N4473" t="s">
        <v>509</v>
      </c>
      <c r="O4473" t="s">
        <v>132</v>
      </c>
      <c r="P4473" t="s">
        <v>50</v>
      </c>
      <c r="Q4473" t="s">
        <v>54</v>
      </c>
      <c r="R4473">
        <v>-77.452500000000001</v>
      </c>
      <c r="S4473">
        <v>37.549300000000002</v>
      </c>
      <c r="V4473">
        <v>273972736</v>
      </c>
      <c r="W4473">
        <v>223440288</v>
      </c>
      <c r="Y4473">
        <v>17377036</v>
      </c>
      <c r="Z4473">
        <v>174200800</v>
      </c>
      <c r="AA4473">
        <v>208572512</v>
      </c>
      <c r="AB4473">
        <v>41075112</v>
      </c>
      <c r="AC4473">
        <v>21969036</v>
      </c>
      <c r="AD4473">
        <v>557656192</v>
      </c>
      <c r="AE4473">
        <v>269972768</v>
      </c>
      <c r="AF4473">
        <v>841889216</v>
      </c>
      <c r="AG4473">
        <v>319480608</v>
      </c>
      <c r="AH4473">
        <v>153756704</v>
      </c>
      <c r="AI4473">
        <v>6559002</v>
      </c>
      <c r="AJ4473">
        <v>160315712</v>
      </c>
      <c r="AK4473">
        <v>62270856</v>
      </c>
      <c r="AL4473">
        <v>23189846</v>
      </c>
      <c r="AM4473">
        <v>787456768</v>
      </c>
      <c r="AN4473">
        <v>371053568</v>
      </c>
      <c r="AO4473">
        <v>95680560</v>
      </c>
      <c r="AP4473">
        <v>223095920</v>
      </c>
      <c r="AQ4473">
        <v>243510448</v>
      </c>
      <c r="AR4473">
        <v>841889216</v>
      </c>
      <c r="AS4473">
        <v>787456768</v>
      </c>
      <c r="AT4473">
        <v>1649</v>
      </c>
      <c r="AU4473">
        <v>0.504</v>
      </c>
      <c r="AW4473">
        <v>0.198602</v>
      </c>
      <c r="AX4473">
        <v>0.59580699999999998</v>
      </c>
      <c r="AY4473">
        <v>5.1284900000000001E-2</v>
      </c>
      <c r="AZ4473">
        <v>53979.5</v>
      </c>
    </row>
    <row r="4474" spans="1:52">
      <c r="A4474">
        <v>2010</v>
      </c>
      <c r="B4474">
        <v>234030</v>
      </c>
      <c r="C4474" t="s">
        <v>490</v>
      </c>
      <c r="D4474" t="s">
        <v>475</v>
      </c>
      <c r="E4474">
        <f t="shared" si="69"/>
        <v>1</v>
      </c>
      <c r="F4474">
        <f>IF(ISNA(VLOOKUP(B4474,criteria!$U$2:$U$174,1,0)),0,1)</f>
        <v>1</v>
      </c>
      <c r="G4474">
        <v>0.71030640668523681</v>
      </c>
      <c r="H4474">
        <v>0.38714596949891067</v>
      </c>
      <c r="I4474">
        <v>12924</v>
      </c>
      <c r="J4474">
        <v>9180</v>
      </c>
      <c r="K4474">
        <v>3533</v>
      </c>
      <c r="L4474">
        <v>21</v>
      </c>
      <c r="M4474">
        <v>3554</v>
      </c>
      <c r="N4474" t="s">
        <v>509</v>
      </c>
      <c r="O4474" t="s">
        <v>132</v>
      </c>
      <c r="P4474" t="s">
        <v>50</v>
      </c>
      <c r="Q4474" t="s">
        <v>54</v>
      </c>
      <c r="R4474">
        <v>-77.452399999999997</v>
      </c>
      <c r="S4474">
        <v>37.549300000000002</v>
      </c>
      <c r="V4474">
        <v>303211936</v>
      </c>
      <c r="W4474">
        <v>241656160</v>
      </c>
      <c r="Y4474">
        <v>17886200</v>
      </c>
      <c r="Z4474">
        <v>193964480</v>
      </c>
      <c r="AA4474">
        <v>216756336</v>
      </c>
      <c r="AB4474">
        <v>38109132</v>
      </c>
      <c r="AC4474">
        <v>24695484</v>
      </c>
      <c r="AD4474">
        <v>605899456</v>
      </c>
      <c r="AE4474">
        <v>285972544</v>
      </c>
      <c r="AF4474">
        <v>911306176</v>
      </c>
      <c r="AG4474">
        <v>335826240</v>
      </c>
      <c r="AH4474">
        <v>160407056</v>
      </c>
      <c r="AI4474">
        <v>7023802</v>
      </c>
      <c r="AJ4474">
        <v>167430864</v>
      </c>
      <c r="AK4474">
        <v>70836520</v>
      </c>
      <c r="AL4474">
        <v>23118514</v>
      </c>
      <c r="AM4474">
        <v>825959936</v>
      </c>
      <c r="AN4474">
        <v>390150944</v>
      </c>
      <c r="AO4474">
        <v>96755120</v>
      </c>
      <c r="AP4474">
        <v>243510448</v>
      </c>
      <c r="AQ4474">
        <v>286989568</v>
      </c>
      <c r="AR4474">
        <v>911306176</v>
      </c>
      <c r="AS4474">
        <v>825959936</v>
      </c>
      <c r="AT4474">
        <v>1822</v>
      </c>
      <c r="AU4474">
        <v>0.53100000000000003</v>
      </c>
      <c r="AW4474">
        <v>0.194161</v>
      </c>
      <c r="AX4474">
        <v>0.59905600000000003</v>
      </c>
      <c r="AY4474">
        <v>5.0268899999999998E-2</v>
      </c>
      <c r="AZ4474">
        <v>54123</v>
      </c>
    </row>
    <row r="4475" spans="1:52">
      <c r="A4475">
        <v>2011</v>
      </c>
      <c r="B4475">
        <v>234030</v>
      </c>
      <c r="C4475" t="s">
        <v>490</v>
      </c>
      <c r="D4475" t="s">
        <v>475</v>
      </c>
      <c r="E4475">
        <f t="shared" si="69"/>
        <v>1</v>
      </c>
      <c r="F4475">
        <f>IF(ISNA(VLOOKUP(B4475,criteria!$U$2:$U$174,1,0)),0,1)</f>
        <v>1</v>
      </c>
      <c r="G4475">
        <v>0.7089971172811409</v>
      </c>
      <c r="H4475">
        <v>0.40038519152578644</v>
      </c>
      <c r="I4475">
        <v>13182</v>
      </c>
      <c r="J4475">
        <v>9346</v>
      </c>
      <c r="K4475">
        <v>3715</v>
      </c>
      <c r="L4475">
        <v>27</v>
      </c>
      <c r="M4475">
        <v>3742</v>
      </c>
      <c r="N4475" t="s">
        <v>509</v>
      </c>
      <c r="O4475" t="s">
        <v>132</v>
      </c>
      <c r="P4475" t="s">
        <v>50</v>
      </c>
      <c r="Q4475" t="s">
        <v>54</v>
      </c>
      <c r="R4475">
        <v>-77.453599999999994</v>
      </c>
      <c r="S4475">
        <v>37.547600000000003</v>
      </c>
      <c r="T4475">
        <v>0.05</v>
      </c>
      <c r="U4475">
        <v>4920</v>
      </c>
      <c r="V4475">
        <v>330577696</v>
      </c>
      <c r="W4475">
        <v>264342416</v>
      </c>
      <c r="Y4475">
        <v>18954828</v>
      </c>
      <c r="Z4475">
        <v>176890880</v>
      </c>
      <c r="AA4475">
        <v>206018608</v>
      </c>
      <c r="AB4475">
        <v>39351500</v>
      </c>
      <c r="AC4475">
        <v>14159778</v>
      </c>
      <c r="AD4475">
        <v>626750912</v>
      </c>
      <c r="AE4475">
        <v>266264608</v>
      </c>
      <c r="AF4475">
        <v>964979712</v>
      </c>
      <c r="AG4475">
        <v>337844064</v>
      </c>
      <c r="AH4475">
        <v>148450800</v>
      </c>
      <c r="AI4475">
        <v>8121259</v>
      </c>
      <c r="AJ4475">
        <v>156572064</v>
      </c>
      <c r="AK4475">
        <v>77228152</v>
      </c>
      <c r="AL4475">
        <v>21809648</v>
      </c>
      <c r="AM4475">
        <v>837970624</v>
      </c>
      <c r="AN4475">
        <v>404865408</v>
      </c>
      <c r="AO4475">
        <v>88917960</v>
      </c>
      <c r="AP4475">
        <v>286989568</v>
      </c>
      <c r="AQ4475">
        <v>438139744</v>
      </c>
      <c r="AR4475">
        <v>964979712</v>
      </c>
      <c r="AS4475">
        <v>837970624</v>
      </c>
      <c r="AT4475">
        <v>1934</v>
      </c>
      <c r="AU4475">
        <v>0.56100000000000005</v>
      </c>
      <c r="AW4475">
        <v>0.18810399999999999</v>
      </c>
      <c r="AX4475">
        <v>0.60382199999999997</v>
      </c>
      <c r="AY4475">
        <v>4.7562800000000002E-2</v>
      </c>
      <c r="AZ4475">
        <v>52825.5</v>
      </c>
    </row>
    <row r="4476" spans="1:52">
      <c r="A4476">
        <v>2012</v>
      </c>
      <c r="B4476">
        <v>234030</v>
      </c>
      <c r="C4476" t="s">
        <v>490</v>
      </c>
      <c r="D4476" t="s">
        <v>475</v>
      </c>
      <c r="E4476">
        <f t="shared" si="69"/>
        <v>1</v>
      </c>
      <c r="F4476">
        <f>IF(ISNA(VLOOKUP(B4476,criteria!$U$2:$U$174,1,0)),0,1)</f>
        <v>1</v>
      </c>
      <c r="G4476">
        <v>0.64550627270857608</v>
      </c>
      <c r="H4476">
        <v>0.37744265080713679</v>
      </c>
      <c r="I4476">
        <v>14587</v>
      </c>
      <c r="J4476">
        <v>9416</v>
      </c>
      <c r="K4476">
        <v>3544</v>
      </c>
      <c r="L4476">
        <v>10</v>
      </c>
      <c r="M4476">
        <v>3554</v>
      </c>
      <c r="N4476" t="s">
        <v>509</v>
      </c>
      <c r="O4476" t="s">
        <v>132</v>
      </c>
      <c r="P4476" t="s">
        <v>50</v>
      </c>
      <c r="Q4476" t="s">
        <v>54</v>
      </c>
      <c r="R4476">
        <v>-77.453599999999994</v>
      </c>
      <c r="S4476">
        <v>37.547600000000003</v>
      </c>
      <c r="T4476">
        <v>6.7000000000000004E-2</v>
      </c>
      <c r="U4476">
        <v>5389</v>
      </c>
      <c r="V4476">
        <v>345699744</v>
      </c>
      <c r="W4476">
        <v>274977728</v>
      </c>
      <c r="Y4476">
        <v>17816664</v>
      </c>
      <c r="Z4476">
        <v>176356576</v>
      </c>
      <c r="AA4476">
        <v>217537328</v>
      </c>
      <c r="AB4476">
        <v>44112296</v>
      </c>
      <c r="AC4476">
        <v>8950794</v>
      </c>
      <c r="AD4476">
        <v>643986496</v>
      </c>
      <c r="AE4476">
        <v>270743328</v>
      </c>
      <c r="AF4476">
        <v>967674944</v>
      </c>
      <c r="AG4476">
        <v>363877088</v>
      </c>
      <c r="AH4476">
        <v>165383744</v>
      </c>
      <c r="AI4476">
        <v>7342623</v>
      </c>
      <c r="AJ4476">
        <v>172726368</v>
      </c>
      <c r="AK4476">
        <v>85962936</v>
      </c>
      <c r="AL4476">
        <v>25307984</v>
      </c>
      <c r="AM4476">
        <v>903748800</v>
      </c>
      <c r="AN4476">
        <v>419319936</v>
      </c>
      <c r="AO4476">
        <v>101712656</v>
      </c>
      <c r="AP4476">
        <v>438139744</v>
      </c>
      <c r="AQ4476">
        <v>562215232</v>
      </c>
      <c r="AR4476">
        <v>967674944</v>
      </c>
      <c r="AS4476">
        <v>903748800</v>
      </c>
      <c r="AT4476">
        <v>2160</v>
      </c>
      <c r="AU4476">
        <v>0.56799999999999995</v>
      </c>
      <c r="AW4476">
        <v>0.200766</v>
      </c>
      <c r="AX4476">
        <v>0.59453100000000003</v>
      </c>
      <c r="AY4476">
        <v>5.0324500000000001E-2</v>
      </c>
      <c r="AZ4476">
        <v>50944</v>
      </c>
    </row>
    <row r="4477" spans="1:52">
      <c r="A4477">
        <v>2013</v>
      </c>
      <c r="B4477">
        <v>234030</v>
      </c>
      <c r="C4477" t="s">
        <v>490</v>
      </c>
      <c r="D4477" t="s">
        <v>475</v>
      </c>
      <c r="E4477">
        <f t="shared" si="69"/>
        <v>1</v>
      </c>
      <c r="F4477">
        <f>IF(ISNA(VLOOKUP(B4477,criteria!$U$2:$U$174,1,0)),0,1)</f>
        <v>1</v>
      </c>
      <c r="G4477">
        <v>0.69129697654704714</v>
      </c>
      <c r="H4477">
        <v>0.36020846106683019</v>
      </c>
      <c r="I4477">
        <v>14156</v>
      </c>
      <c r="J4477">
        <v>9786</v>
      </c>
      <c r="K4477">
        <v>3513</v>
      </c>
      <c r="L4477">
        <v>12</v>
      </c>
      <c r="M4477">
        <v>3525</v>
      </c>
      <c r="N4477" t="s">
        <v>509</v>
      </c>
      <c r="O4477" t="s">
        <v>132</v>
      </c>
      <c r="P4477" t="s">
        <v>50</v>
      </c>
      <c r="Q4477" t="s">
        <v>54</v>
      </c>
      <c r="R4477">
        <v>-77.453599999999994</v>
      </c>
      <c r="S4477">
        <v>37.547600000000003</v>
      </c>
      <c r="T4477">
        <v>0.06</v>
      </c>
      <c r="U4477">
        <v>5822</v>
      </c>
      <c r="V4477">
        <v>366278816</v>
      </c>
      <c r="W4477">
        <v>289330656</v>
      </c>
      <c r="Y4477">
        <v>17566606</v>
      </c>
      <c r="Z4477">
        <v>176978576</v>
      </c>
      <c r="AA4477">
        <v>227850592</v>
      </c>
      <c r="AB4477">
        <v>41986816</v>
      </c>
      <c r="AC4477">
        <v>15121424</v>
      </c>
      <c r="AD4477">
        <v>668936896</v>
      </c>
      <c r="AE4477">
        <v>308072576</v>
      </c>
      <c r="AF4477">
        <v>1013962880</v>
      </c>
      <c r="AG4477">
        <v>369131008</v>
      </c>
      <c r="AH4477">
        <v>182682448</v>
      </c>
      <c r="AI4477">
        <v>6746887</v>
      </c>
      <c r="AJ4477">
        <v>189429328</v>
      </c>
      <c r="AK4477">
        <v>95575928</v>
      </c>
      <c r="AL4477">
        <v>28147812</v>
      </c>
      <c r="AM4477">
        <v>953830400</v>
      </c>
      <c r="AN4477">
        <v>433782944</v>
      </c>
      <c r="AO4477">
        <v>116247280</v>
      </c>
      <c r="AP4477">
        <v>562215232</v>
      </c>
      <c r="AQ4477">
        <v>639430528</v>
      </c>
      <c r="AR4477">
        <v>1013962880</v>
      </c>
      <c r="AS4477">
        <v>953830400</v>
      </c>
      <c r="AT4477">
        <v>2154</v>
      </c>
      <c r="AU4477">
        <v>0.59199999999999997</v>
      </c>
      <c r="AW4477">
        <v>0.205424</v>
      </c>
      <c r="AX4477">
        <v>0.59514199999999995</v>
      </c>
      <c r="AY4477">
        <v>4.6726900000000002E-2</v>
      </c>
      <c r="AZ4477">
        <v>51783</v>
      </c>
    </row>
    <row r="4478" spans="1:52">
      <c r="A4478">
        <v>2014</v>
      </c>
      <c r="B4478">
        <v>234030</v>
      </c>
      <c r="C4478" t="s">
        <v>490</v>
      </c>
      <c r="D4478" t="s">
        <v>475</v>
      </c>
      <c r="E4478">
        <f t="shared" si="69"/>
        <v>1</v>
      </c>
      <c r="F4478">
        <f>IF(ISNA(VLOOKUP(B4478,criteria!$U$2:$U$174,1,0)),0,1)</f>
        <v>1</v>
      </c>
      <c r="G4478">
        <v>0.75345253670591661</v>
      </c>
      <c r="H4478">
        <v>0.34063283812463824</v>
      </c>
      <c r="I4478">
        <v>13758</v>
      </c>
      <c r="J4478">
        <v>10366</v>
      </c>
      <c r="K4478">
        <v>3522</v>
      </c>
      <c r="L4478">
        <v>9</v>
      </c>
      <c r="M4478">
        <v>3531</v>
      </c>
      <c r="N4478" t="s">
        <v>509</v>
      </c>
      <c r="O4478" t="s">
        <v>132</v>
      </c>
      <c r="P4478" t="s">
        <v>50</v>
      </c>
      <c r="Q4478" t="s">
        <v>54</v>
      </c>
      <c r="R4478">
        <v>-77.453599999999994</v>
      </c>
      <c r="S4478">
        <v>37.547600000000003</v>
      </c>
      <c r="T4478">
        <v>4.4999999999999998E-2</v>
      </c>
      <c r="U4478">
        <v>6275</v>
      </c>
      <c r="V4478">
        <v>391418880</v>
      </c>
      <c r="W4478">
        <v>312809792</v>
      </c>
      <c r="Y4478">
        <v>20296156</v>
      </c>
      <c r="Z4478">
        <v>186140864</v>
      </c>
      <c r="AA4478">
        <v>230867728</v>
      </c>
      <c r="AB4478">
        <v>45709552</v>
      </c>
      <c r="AC4478">
        <v>11832855</v>
      </c>
      <c r="AD4478">
        <v>717352320</v>
      </c>
      <c r="AE4478">
        <v>286343200</v>
      </c>
      <c r="AF4478">
        <v>1043850496</v>
      </c>
      <c r="AG4478">
        <v>383674688</v>
      </c>
      <c r="AH4478">
        <v>191439024</v>
      </c>
      <c r="AI4478">
        <v>9406629</v>
      </c>
      <c r="AJ4478">
        <v>200845648</v>
      </c>
      <c r="AK4478">
        <v>91337920</v>
      </c>
      <c r="AL4478">
        <v>28148198</v>
      </c>
      <c r="AM4478">
        <v>976659200</v>
      </c>
      <c r="AN4478">
        <v>446651104</v>
      </c>
      <c r="AO4478">
        <v>124322640</v>
      </c>
      <c r="AP4478">
        <v>639430528</v>
      </c>
      <c r="AQ4478">
        <v>649347328</v>
      </c>
      <c r="AR4478">
        <v>1043850496</v>
      </c>
      <c r="AS4478">
        <v>976659200</v>
      </c>
      <c r="AT4478">
        <v>2229</v>
      </c>
      <c r="AU4478">
        <v>0.621</v>
      </c>
      <c r="AW4478">
        <v>0.19258400000000001</v>
      </c>
      <c r="AX4478">
        <v>0.59575599999999995</v>
      </c>
      <c r="AY4478">
        <v>3.8795400000000001E-2</v>
      </c>
      <c r="AZ4478">
        <v>52640</v>
      </c>
    </row>
    <row r="4479" spans="1:52">
      <c r="A4479">
        <v>2015</v>
      </c>
      <c r="B4479">
        <v>234030</v>
      </c>
      <c r="C4479" t="s">
        <v>490</v>
      </c>
      <c r="D4479" t="s">
        <v>475</v>
      </c>
      <c r="E4479">
        <f t="shared" si="69"/>
        <v>1</v>
      </c>
      <c r="F4479">
        <f>IF(ISNA(VLOOKUP(B4479,criteria!$U$2:$U$174,1,0)),0,1)</f>
        <v>1</v>
      </c>
      <c r="G4479">
        <v>0.78953763077961525</v>
      </c>
      <c r="H4479">
        <v>0.3417115499700778</v>
      </c>
      <c r="I4479">
        <v>14815</v>
      </c>
      <c r="J4479">
        <v>11697</v>
      </c>
      <c r="K4479">
        <v>3984</v>
      </c>
      <c r="L4479">
        <v>13</v>
      </c>
      <c r="M4479">
        <v>3997</v>
      </c>
      <c r="N4479" t="s">
        <v>509</v>
      </c>
      <c r="O4479" t="s">
        <v>132</v>
      </c>
      <c r="P4479" t="s">
        <v>50</v>
      </c>
      <c r="Q4479" t="s">
        <v>54</v>
      </c>
      <c r="R4479">
        <v>-77.453599999999994</v>
      </c>
      <c r="S4479">
        <v>37.547600000000003</v>
      </c>
      <c r="T4479">
        <v>3.5999999999999997E-2</v>
      </c>
      <c r="U4479">
        <v>6493</v>
      </c>
      <c r="V4479">
        <v>409737984</v>
      </c>
      <c r="W4479">
        <v>323586080</v>
      </c>
      <c r="Y4479">
        <v>22979040</v>
      </c>
      <c r="Z4479">
        <v>185083872</v>
      </c>
      <c r="AA4479">
        <v>242119840</v>
      </c>
      <c r="AB4479">
        <v>44103060</v>
      </c>
      <c r="AC4479">
        <v>13162110</v>
      </c>
      <c r="AD4479">
        <v>737852416</v>
      </c>
      <c r="AE4479">
        <v>286841632</v>
      </c>
      <c r="AF4479">
        <v>1076472832</v>
      </c>
      <c r="AG4479">
        <v>409825920</v>
      </c>
      <c r="AH4479">
        <v>193815840</v>
      </c>
      <c r="AI4479">
        <v>8005757</v>
      </c>
      <c r="AJ4479">
        <v>201821600</v>
      </c>
      <c r="AK4479">
        <v>101238992</v>
      </c>
      <c r="AL4479">
        <v>25015960</v>
      </c>
      <c r="AM4479">
        <v>1038631680</v>
      </c>
      <c r="AN4479">
        <v>466786688</v>
      </c>
      <c r="AO4479">
        <v>133605016</v>
      </c>
      <c r="AP4479">
        <v>649347328</v>
      </c>
      <c r="AQ4479">
        <v>607418176</v>
      </c>
      <c r="AR4479">
        <v>1076472832</v>
      </c>
      <c r="AS4479">
        <v>1038631680</v>
      </c>
      <c r="AT4479">
        <v>2187</v>
      </c>
      <c r="AU4479">
        <v>0.61899999999999999</v>
      </c>
      <c r="AW4479">
        <v>0.176732</v>
      </c>
      <c r="AX4479">
        <v>0.60649399999999998</v>
      </c>
      <c r="AY4479">
        <v>3.6147199999999997E-2</v>
      </c>
      <c r="AZ4479">
        <v>51497.5</v>
      </c>
    </row>
    <row r="4480" spans="1:52">
      <c r="A4480">
        <v>2016</v>
      </c>
      <c r="B4480">
        <v>234030</v>
      </c>
      <c r="C4480" t="s">
        <v>490</v>
      </c>
      <c r="D4480" t="s">
        <v>475</v>
      </c>
      <c r="E4480">
        <f t="shared" si="69"/>
        <v>1</v>
      </c>
      <c r="F4480">
        <f>IF(ISNA(VLOOKUP(B4480,criteria!$U$2:$U$174,1,0)),0,1)</f>
        <v>1</v>
      </c>
      <c r="G4480">
        <v>0.81150425491074285</v>
      </c>
      <c r="H4480">
        <v>0.32720965071355357</v>
      </c>
      <c r="I4480">
        <v>15629</v>
      </c>
      <c r="J4480">
        <v>12683</v>
      </c>
      <c r="K4480">
        <v>4139</v>
      </c>
      <c r="L4480">
        <v>11</v>
      </c>
      <c r="M4480">
        <v>4150</v>
      </c>
      <c r="N4480" t="s">
        <v>509</v>
      </c>
      <c r="O4480" t="s">
        <v>132</v>
      </c>
      <c r="P4480" t="s">
        <v>50</v>
      </c>
      <c r="Q4480" t="s">
        <v>54</v>
      </c>
      <c r="R4480">
        <v>-77.453599999999994</v>
      </c>
      <c r="S4480">
        <v>37.547600000000003</v>
      </c>
      <c r="T4480">
        <v>0.04</v>
      </c>
      <c r="U4480">
        <v>6565</v>
      </c>
      <c r="V4480">
        <v>429423968</v>
      </c>
      <c r="W4480">
        <v>336426528</v>
      </c>
      <c r="Y4480">
        <v>27157456</v>
      </c>
      <c r="Z4480">
        <v>191626736</v>
      </c>
      <c r="AA4480">
        <v>263609664</v>
      </c>
      <c r="AB4480">
        <v>44154960</v>
      </c>
      <c r="AC4480">
        <v>22905154</v>
      </c>
      <c r="AD4480">
        <v>760565568</v>
      </c>
      <c r="AE4480">
        <v>329689152</v>
      </c>
      <c r="AF4480">
        <v>1155116544</v>
      </c>
      <c r="AG4480">
        <v>415799200</v>
      </c>
      <c r="AH4480">
        <v>206106032</v>
      </c>
      <c r="AI4480">
        <v>8575248</v>
      </c>
      <c r="AJ4480">
        <v>214681280</v>
      </c>
      <c r="AK4480">
        <v>107437248</v>
      </c>
      <c r="AL4480">
        <v>24676972</v>
      </c>
      <c r="AM4480">
        <v>1070758912</v>
      </c>
      <c r="AN4480">
        <v>481240800</v>
      </c>
      <c r="AO4480">
        <v>146408016</v>
      </c>
      <c r="AP4480">
        <v>1559874304</v>
      </c>
      <c r="AQ4480">
        <v>1843001088</v>
      </c>
      <c r="AR4480">
        <v>1155116544</v>
      </c>
      <c r="AS4480">
        <v>1070758912</v>
      </c>
      <c r="AT4480">
        <v>2320</v>
      </c>
      <c r="AU4480">
        <v>0.626</v>
      </c>
      <c r="AW4480">
        <v>0.151035</v>
      </c>
      <c r="AX4480">
        <v>0.62437799999999999</v>
      </c>
      <c r="AY4480">
        <v>2.8217900000000001E-2</v>
      </c>
      <c r="AZ4480">
        <v>51128</v>
      </c>
    </row>
    <row r="4481" spans="1:52">
      <c r="A4481">
        <v>2017</v>
      </c>
      <c r="B4481">
        <v>234030</v>
      </c>
      <c r="C4481" t="s">
        <v>490</v>
      </c>
      <c r="D4481" t="s">
        <v>475</v>
      </c>
      <c r="E4481">
        <f t="shared" si="69"/>
        <v>1</v>
      </c>
      <c r="F4481">
        <f>IF(ISNA(VLOOKUP(B4481,criteria!$U$2:$U$174,1,0)),0,1)</f>
        <v>1</v>
      </c>
      <c r="G4481">
        <v>0.838995278069255</v>
      </c>
      <c r="H4481">
        <v>0.32283279918705543</v>
      </c>
      <c r="I4481">
        <v>15248</v>
      </c>
      <c r="J4481">
        <v>12793</v>
      </c>
      <c r="K4481">
        <v>4117</v>
      </c>
      <c r="L4481">
        <v>13</v>
      </c>
      <c r="M4481">
        <v>4130</v>
      </c>
      <c r="T4481">
        <v>3.6999999999999998E-2</v>
      </c>
      <c r="U4481">
        <v>6591</v>
      </c>
      <c r="V4481">
        <v>443676768</v>
      </c>
      <c r="W4481">
        <v>343183136</v>
      </c>
      <c r="Y4481">
        <v>23174648</v>
      </c>
      <c r="Z4481">
        <v>185666080</v>
      </c>
      <c r="AA4481">
        <v>262429552</v>
      </c>
      <c r="AB4481">
        <v>45621628</v>
      </c>
      <c r="AC4481">
        <v>21515292</v>
      </c>
      <c r="AD4481">
        <v>763160896</v>
      </c>
      <c r="AE4481">
        <v>321291488</v>
      </c>
      <c r="AF4481">
        <v>1149614464</v>
      </c>
      <c r="AG4481">
        <v>434858944</v>
      </c>
      <c r="AH4481">
        <v>205374928</v>
      </c>
      <c r="AI4481">
        <v>9588225</v>
      </c>
      <c r="AJ4481">
        <v>214963152</v>
      </c>
      <c r="AK4481">
        <v>125753120</v>
      </c>
      <c r="AL4481">
        <v>26651006</v>
      </c>
      <c r="AM4481">
        <v>1136804608</v>
      </c>
      <c r="AN4481">
        <v>502850976</v>
      </c>
      <c r="AO4481">
        <v>150303488</v>
      </c>
      <c r="AP4481">
        <v>1843001088</v>
      </c>
      <c r="AQ4481">
        <v>1951336576</v>
      </c>
      <c r="AR4481">
        <v>1149614464</v>
      </c>
      <c r="AS4481">
        <v>1136804608</v>
      </c>
    </row>
    <row r="4482" spans="1:52">
      <c r="A4482">
        <v>1990</v>
      </c>
      <c r="B4482">
        <v>234076</v>
      </c>
      <c r="C4482" t="s">
        <v>601</v>
      </c>
      <c r="D4482" t="s">
        <v>475</v>
      </c>
      <c r="E4482">
        <f t="shared" ref="E4482:E4545" si="70">IF(M4482&gt;999,1,0)</f>
        <v>0</v>
      </c>
      <c r="F4482">
        <f>IF(ISNA(VLOOKUP(B4482,criteria!$U$2:$U$174,1,0)),0,1)</f>
        <v>1</v>
      </c>
      <c r="G4482" t="s">
        <v>636</v>
      </c>
      <c r="H4482" t="s">
        <v>636</v>
      </c>
      <c r="V4482">
        <v>88587536</v>
      </c>
      <c r="Y4482">
        <v>40673</v>
      </c>
      <c r="Z4482">
        <v>76068456</v>
      </c>
      <c r="AA4482">
        <v>128306040</v>
      </c>
      <c r="AB4482">
        <v>56177740</v>
      </c>
      <c r="AC4482">
        <v>10614392</v>
      </c>
      <c r="AF4482">
        <v>746459072</v>
      </c>
      <c r="AG4482">
        <v>140045824</v>
      </c>
      <c r="AH4482">
        <v>77318576</v>
      </c>
      <c r="AI4482">
        <v>17030016</v>
      </c>
      <c r="AJ4482">
        <v>94348592</v>
      </c>
      <c r="AK4482">
        <v>45097848</v>
      </c>
      <c r="AL4482">
        <v>11784634</v>
      </c>
      <c r="AM4482">
        <v>739209408</v>
      </c>
      <c r="AN4482">
        <v>192811872</v>
      </c>
      <c r="AO4482">
        <v>40943008</v>
      </c>
    </row>
    <row r="4483" spans="1:52">
      <c r="A4483">
        <v>1991</v>
      </c>
      <c r="B4483">
        <v>234076</v>
      </c>
      <c r="C4483" t="s">
        <v>601</v>
      </c>
      <c r="D4483" t="s">
        <v>475</v>
      </c>
      <c r="E4483">
        <f t="shared" si="70"/>
        <v>0</v>
      </c>
      <c r="F4483">
        <f>IF(ISNA(VLOOKUP(B4483,criteria!$U$2:$U$174,1,0)),0,1)</f>
        <v>1</v>
      </c>
      <c r="G4483" t="s">
        <v>636</v>
      </c>
      <c r="H4483" t="s">
        <v>636</v>
      </c>
      <c r="V4483">
        <v>98468704</v>
      </c>
      <c r="Y4483">
        <v>23971</v>
      </c>
      <c r="Z4483">
        <v>80728776</v>
      </c>
      <c r="AA4483">
        <v>116016216</v>
      </c>
      <c r="AB4483">
        <v>61435656</v>
      </c>
      <c r="AC4483">
        <v>10525312</v>
      </c>
      <c r="AF4483">
        <v>798599488</v>
      </c>
      <c r="AG4483">
        <v>139353568</v>
      </c>
      <c r="AH4483">
        <v>82014656</v>
      </c>
      <c r="AI4483">
        <v>14538331</v>
      </c>
      <c r="AJ4483">
        <v>96552984</v>
      </c>
      <c r="AK4483">
        <v>43927880</v>
      </c>
      <c r="AL4483">
        <v>11904261</v>
      </c>
      <c r="AM4483">
        <v>767378688</v>
      </c>
      <c r="AN4483">
        <v>195148560</v>
      </c>
      <c r="AO4483">
        <v>44167512</v>
      </c>
    </row>
    <row r="4484" spans="1:52">
      <c r="A4484">
        <v>1992</v>
      </c>
      <c r="B4484">
        <v>234076</v>
      </c>
      <c r="C4484" t="s">
        <v>601</v>
      </c>
      <c r="D4484" t="s">
        <v>475</v>
      </c>
      <c r="E4484">
        <f t="shared" si="70"/>
        <v>0</v>
      </c>
      <c r="F4484">
        <f>IF(ISNA(VLOOKUP(B4484,criteria!$U$2:$U$174,1,0)),0,1)</f>
        <v>1</v>
      </c>
      <c r="G4484" t="s">
        <v>636</v>
      </c>
      <c r="H4484" t="s">
        <v>636</v>
      </c>
      <c r="V4484">
        <v>112561288</v>
      </c>
      <c r="Y4484">
        <v>6300</v>
      </c>
      <c r="Z4484">
        <v>88873176</v>
      </c>
      <c r="AA4484">
        <v>113023488</v>
      </c>
      <c r="AB4484">
        <v>64332324</v>
      </c>
      <c r="AC4484">
        <v>10851062</v>
      </c>
      <c r="AF4484">
        <v>835351104</v>
      </c>
      <c r="AG4484">
        <v>147034384</v>
      </c>
      <c r="AH4484">
        <v>88266792</v>
      </c>
      <c r="AI4484">
        <v>15430167</v>
      </c>
      <c r="AJ4484">
        <v>103696960</v>
      </c>
      <c r="AK4484">
        <v>47986640</v>
      </c>
      <c r="AL4484">
        <v>12546465</v>
      </c>
      <c r="AM4484">
        <v>817991104</v>
      </c>
      <c r="AN4484">
        <v>206477568</v>
      </c>
      <c r="AO4484">
        <v>41729624</v>
      </c>
    </row>
    <row r="4485" spans="1:52">
      <c r="A4485">
        <v>1993</v>
      </c>
      <c r="B4485">
        <v>234076</v>
      </c>
      <c r="C4485" t="s">
        <v>574</v>
      </c>
      <c r="D4485" t="s">
        <v>475</v>
      </c>
      <c r="E4485">
        <f t="shared" si="70"/>
        <v>0</v>
      </c>
      <c r="F4485">
        <f>IF(ISNA(VLOOKUP(B4485,criteria!$U$2:$U$174,1,0)),0,1)</f>
        <v>1</v>
      </c>
      <c r="G4485" t="s">
        <v>636</v>
      </c>
      <c r="H4485" t="s">
        <v>636</v>
      </c>
      <c r="V4485">
        <v>125894048</v>
      </c>
      <c r="Y4485">
        <v>6181</v>
      </c>
      <c r="Z4485">
        <v>99803992</v>
      </c>
      <c r="AA4485">
        <v>115721512</v>
      </c>
      <c r="AB4485">
        <v>71158968</v>
      </c>
      <c r="AC4485">
        <v>8749839</v>
      </c>
      <c r="AF4485">
        <v>879161664</v>
      </c>
      <c r="AG4485">
        <v>153953856</v>
      </c>
      <c r="AH4485">
        <v>100825048</v>
      </c>
      <c r="AI4485">
        <v>17431850</v>
      </c>
      <c r="AJ4485">
        <v>118256896</v>
      </c>
      <c r="AK4485">
        <v>53643216</v>
      </c>
      <c r="AL4485">
        <v>13409426</v>
      </c>
      <c r="AM4485">
        <v>862567680</v>
      </c>
      <c r="AN4485">
        <v>228150688</v>
      </c>
      <c r="AO4485">
        <v>48543896</v>
      </c>
    </row>
    <row r="4486" spans="1:52">
      <c r="A4486">
        <v>1994</v>
      </c>
      <c r="B4486">
        <v>234076</v>
      </c>
      <c r="C4486" t="s">
        <v>574</v>
      </c>
      <c r="D4486" t="s">
        <v>475</v>
      </c>
      <c r="E4486">
        <f t="shared" si="70"/>
        <v>0</v>
      </c>
      <c r="F4486">
        <f>IF(ISNA(VLOOKUP(B4486,criteria!$U$2:$U$174,1,0)),0,1)</f>
        <v>1</v>
      </c>
      <c r="G4486" t="s">
        <v>636</v>
      </c>
      <c r="H4486" t="s">
        <v>636</v>
      </c>
      <c r="V4486">
        <v>133203856</v>
      </c>
      <c r="Y4486">
        <v>14234</v>
      </c>
      <c r="Z4486">
        <v>100598312</v>
      </c>
      <c r="AA4486">
        <v>116082992</v>
      </c>
      <c r="AB4486">
        <v>82692440</v>
      </c>
      <c r="AC4486">
        <v>16931700</v>
      </c>
      <c r="AF4486">
        <v>921360704</v>
      </c>
      <c r="AG4486">
        <v>160187792</v>
      </c>
      <c r="AH4486">
        <v>105127792</v>
      </c>
      <c r="AI4486">
        <v>19574936</v>
      </c>
      <c r="AJ4486">
        <v>124702728</v>
      </c>
      <c r="AK4486">
        <v>59201832</v>
      </c>
      <c r="AL4486">
        <v>14058659</v>
      </c>
      <c r="AM4486">
        <v>901280256</v>
      </c>
      <c r="AN4486">
        <v>241626848</v>
      </c>
      <c r="AO4486">
        <v>50666716</v>
      </c>
    </row>
    <row r="4487" spans="1:52">
      <c r="A4487">
        <v>1995</v>
      </c>
      <c r="B4487">
        <v>234076</v>
      </c>
      <c r="C4487" t="s">
        <v>574</v>
      </c>
      <c r="D4487" t="s">
        <v>475</v>
      </c>
      <c r="E4487">
        <f t="shared" si="70"/>
        <v>0</v>
      </c>
      <c r="F4487">
        <f>IF(ISNA(VLOOKUP(B4487,criteria!$U$2:$U$174,1,0)),0,1)</f>
        <v>1</v>
      </c>
      <c r="G4487" t="s">
        <v>636</v>
      </c>
      <c r="H4487" t="s">
        <v>636</v>
      </c>
      <c r="N4487">
        <v>22903</v>
      </c>
      <c r="O4487" t="s">
        <v>132</v>
      </c>
      <c r="V4487">
        <v>140712080</v>
      </c>
      <c r="Y4487">
        <v>20045</v>
      </c>
      <c r="Z4487">
        <v>98301128</v>
      </c>
      <c r="AA4487">
        <v>118579384</v>
      </c>
      <c r="AB4487">
        <v>94364168</v>
      </c>
      <c r="AC4487">
        <v>13698628</v>
      </c>
      <c r="AF4487">
        <v>971525312</v>
      </c>
      <c r="AG4487">
        <v>164248272</v>
      </c>
      <c r="AH4487">
        <v>106681648</v>
      </c>
      <c r="AI4487">
        <v>21003656</v>
      </c>
      <c r="AJ4487">
        <v>127685304</v>
      </c>
      <c r="AK4487">
        <v>65757980</v>
      </c>
      <c r="AL4487">
        <v>15195867</v>
      </c>
      <c r="AM4487">
        <v>972247552</v>
      </c>
      <c r="AN4487">
        <v>252845696</v>
      </c>
      <c r="AO4487">
        <v>41729624</v>
      </c>
    </row>
    <row r="4488" spans="1:52">
      <c r="A4488">
        <v>1996</v>
      </c>
      <c r="B4488">
        <v>234076</v>
      </c>
      <c r="C4488" t="s">
        <v>574</v>
      </c>
      <c r="D4488" t="s">
        <v>475</v>
      </c>
      <c r="E4488">
        <f t="shared" si="70"/>
        <v>0</v>
      </c>
      <c r="F4488">
        <f>IF(ISNA(VLOOKUP(B4488,criteria!$U$2:$U$174,1,0)),0,1)</f>
        <v>1</v>
      </c>
      <c r="G4488" t="s">
        <v>636</v>
      </c>
      <c r="H4488" t="s">
        <v>636</v>
      </c>
      <c r="N4488">
        <v>22903</v>
      </c>
      <c r="O4488" t="s">
        <v>132</v>
      </c>
      <c r="V4488">
        <v>149223040</v>
      </c>
      <c r="Z4488">
        <v>103855568</v>
      </c>
      <c r="AA4488">
        <v>116808568</v>
      </c>
      <c r="AB4488">
        <v>102986960</v>
      </c>
      <c r="AC4488">
        <v>17520736</v>
      </c>
      <c r="AF4488">
        <v>1034026880</v>
      </c>
      <c r="AG4488">
        <v>176339984</v>
      </c>
      <c r="AH4488">
        <v>117409072</v>
      </c>
      <c r="AI4488">
        <v>22011764</v>
      </c>
      <c r="AJ4488">
        <v>139420832</v>
      </c>
      <c r="AK4488">
        <v>67408200</v>
      </c>
      <c r="AL4488">
        <v>15182855</v>
      </c>
      <c r="AM4488">
        <v>1048158464</v>
      </c>
      <c r="AN4488">
        <v>299200896</v>
      </c>
      <c r="AO4488">
        <v>63342120</v>
      </c>
      <c r="AP4488">
        <v>918385664</v>
      </c>
      <c r="AQ4488">
        <v>1194110208</v>
      </c>
      <c r="AT4488">
        <v>2315</v>
      </c>
      <c r="AU4488">
        <v>0.91800000000000004</v>
      </c>
    </row>
    <row r="4489" spans="1:52">
      <c r="A4489">
        <v>1997</v>
      </c>
      <c r="B4489">
        <v>234076</v>
      </c>
      <c r="C4489" t="s">
        <v>574</v>
      </c>
      <c r="D4489" t="s">
        <v>475</v>
      </c>
      <c r="E4489">
        <f t="shared" si="70"/>
        <v>0</v>
      </c>
      <c r="F4489">
        <f>IF(ISNA(VLOOKUP(B4489,criteria!$U$2:$U$174,1,0)),0,1)</f>
        <v>1</v>
      </c>
      <c r="G4489" t="s">
        <v>636</v>
      </c>
      <c r="H4489" t="s">
        <v>636</v>
      </c>
      <c r="V4489">
        <v>154261504</v>
      </c>
      <c r="Y4489">
        <v>15768</v>
      </c>
      <c r="Z4489">
        <v>115378912</v>
      </c>
      <c r="AA4489">
        <v>134711936</v>
      </c>
      <c r="AB4489">
        <v>103096304</v>
      </c>
      <c r="AC4489">
        <v>18075392</v>
      </c>
      <c r="AF4489">
        <v>1115935360</v>
      </c>
      <c r="AG4489">
        <v>184150464</v>
      </c>
      <c r="AH4489">
        <v>129349120</v>
      </c>
      <c r="AI4489">
        <v>22829310</v>
      </c>
      <c r="AJ4489">
        <v>152178432</v>
      </c>
      <c r="AK4489">
        <v>71778896</v>
      </c>
      <c r="AL4489">
        <v>15654778</v>
      </c>
      <c r="AM4489">
        <v>1111944192</v>
      </c>
      <c r="AN4489">
        <v>314670272</v>
      </c>
      <c r="AO4489">
        <v>74937424</v>
      </c>
      <c r="AP4489">
        <v>1194110208</v>
      </c>
      <c r="AQ4489">
        <v>1345377664</v>
      </c>
      <c r="AW4489">
        <v>9.26791E-2</v>
      </c>
      <c r="AX4489">
        <v>0.56658900000000001</v>
      </c>
      <c r="AY4489">
        <v>2.25857E-2</v>
      </c>
      <c r="AZ4489">
        <v>49055</v>
      </c>
    </row>
    <row r="4490" spans="1:52">
      <c r="A4490">
        <v>1998</v>
      </c>
      <c r="B4490">
        <v>234076</v>
      </c>
      <c r="C4490" t="s">
        <v>574</v>
      </c>
      <c r="D4490" t="s">
        <v>475</v>
      </c>
      <c r="E4490">
        <f t="shared" si="70"/>
        <v>0</v>
      </c>
      <c r="F4490">
        <f>IF(ISNA(VLOOKUP(B4490,criteria!$U$2:$U$174,1,0)),0,1)</f>
        <v>1</v>
      </c>
      <c r="G4490" t="s">
        <v>636</v>
      </c>
      <c r="H4490" t="s">
        <v>636</v>
      </c>
      <c r="V4490">
        <v>163487504</v>
      </c>
      <c r="Y4490">
        <v>33461</v>
      </c>
      <c r="Z4490">
        <v>123744544</v>
      </c>
      <c r="AA4490">
        <v>142444384</v>
      </c>
      <c r="AB4490">
        <v>99133480</v>
      </c>
      <c r="AC4490">
        <v>17332996</v>
      </c>
      <c r="AF4490">
        <v>1150708992</v>
      </c>
      <c r="AG4490">
        <v>186193568</v>
      </c>
      <c r="AH4490">
        <v>136057520</v>
      </c>
      <c r="AI4490">
        <v>23491798</v>
      </c>
      <c r="AJ4490">
        <v>159549312</v>
      </c>
      <c r="AK4490">
        <v>74822872</v>
      </c>
      <c r="AL4490">
        <v>14849637</v>
      </c>
      <c r="AM4490">
        <v>1152202240</v>
      </c>
      <c r="AN4490">
        <v>336812576</v>
      </c>
      <c r="AO4490">
        <v>74491584</v>
      </c>
      <c r="AP4490">
        <v>1345377664</v>
      </c>
      <c r="AQ4490">
        <v>1251417344</v>
      </c>
      <c r="AT4490">
        <v>2429</v>
      </c>
      <c r="AU4490">
        <v>0.91300000000000003</v>
      </c>
      <c r="AW4490">
        <v>9.4403000000000001E-2</v>
      </c>
      <c r="AX4490">
        <v>0.55746300000000004</v>
      </c>
      <c r="AY4490">
        <v>2.0895500000000001E-2</v>
      </c>
      <c r="AZ4490">
        <v>50195</v>
      </c>
    </row>
    <row r="4491" spans="1:52">
      <c r="A4491">
        <v>1999</v>
      </c>
      <c r="B4491">
        <v>234076</v>
      </c>
      <c r="C4491" t="s">
        <v>574</v>
      </c>
      <c r="D4491" t="s">
        <v>475</v>
      </c>
      <c r="E4491">
        <f t="shared" si="70"/>
        <v>0</v>
      </c>
      <c r="F4491">
        <f>IF(ISNA(VLOOKUP(B4491,criteria!$U$2:$U$174,1,0)),0,1)</f>
        <v>1</v>
      </c>
      <c r="G4491" t="s">
        <v>636</v>
      </c>
      <c r="H4491" t="s">
        <v>636</v>
      </c>
      <c r="V4491">
        <v>163355072</v>
      </c>
      <c r="Y4491">
        <v>26417</v>
      </c>
      <c r="Z4491">
        <v>136057248</v>
      </c>
      <c r="AA4491">
        <v>165836656</v>
      </c>
      <c r="AB4491">
        <v>92647416</v>
      </c>
      <c r="AC4491">
        <v>20926412</v>
      </c>
      <c r="AF4491">
        <v>1214996608</v>
      </c>
      <c r="AG4491">
        <v>203602784</v>
      </c>
      <c r="AH4491">
        <v>145647360</v>
      </c>
      <c r="AI4491">
        <v>23149130</v>
      </c>
      <c r="AJ4491">
        <v>168796496</v>
      </c>
      <c r="AK4491">
        <v>76866144</v>
      </c>
      <c r="AL4491">
        <v>16810470</v>
      </c>
      <c r="AM4491">
        <v>1181202048</v>
      </c>
      <c r="AN4491">
        <v>349898240</v>
      </c>
      <c r="AO4491">
        <v>73278232</v>
      </c>
      <c r="AP4491">
        <v>1251417344</v>
      </c>
      <c r="AQ4491">
        <v>1737264128</v>
      </c>
      <c r="AT4491">
        <v>2510</v>
      </c>
      <c r="AU4491">
        <v>0.91400000000000003</v>
      </c>
      <c r="AW4491">
        <v>0.106391</v>
      </c>
      <c r="AX4491">
        <v>0.56742000000000004</v>
      </c>
      <c r="AY4491">
        <v>2.8448899999999999E-2</v>
      </c>
      <c r="AZ4491">
        <v>52000</v>
      </c>
    </row>
    <row r="4492" spans="1:52">
      <c r="A4492">
        <v>2000</v>
      </c>
      <c r="B4492">
        <v>234076</v>
      </c>
      <c r="C4492" t="s">
        <v>574</v>
      </c>
      <c r="D4492" t="s">
        <v>475</v>
      </c>
      <c r="E4492">
        <f t="shared" si="70"/>
        <v>0</v>
      </c>
      <c r="F4492">
        <f>IF(ISNA(VLOOKUP(B4492,criteria!$U$2:$U$174,1,0)),0,1)</f>
        <v>1</v>
      </c>
      <c r="G4492" t="s">
        <v>636</v>
      </c>
      <c r="H4492" t="s">
        <v>636</v>
      </c>
      <c r="V4492">
        <v>172932256</v>
      </c>
      <c r="Y4492">
        <v>450</v>
      </c>
      <c r="Z4492">
        <v>147760352</v>
      </c>
      <c r="AA4492">
        <v>171046688</v>
      </c>
      <c r="AB4492">
        <v>110306728</v>
      </c>
      <c r="AC4492">
        <v>29839304</v>
      </c>
      <c r="AF4492">
        <v>1345420928</v>
      </c>
      <c r="AG4492">
        <v>220202352</v>
      </c>
      <c r="AH4492">
        <v>153870176</v>
      </c>
      <c r="AI4492">
        <v>20706826</v>
      </c>
      <c r="AJ4492">
        <v>174577008</v>
      </c>
      <c r="AK4492">
        <v>81409120</v>
      </c>
      <c r="AL4492">
        <v>17364522</v>
      </c>
      <c r="AM4492">
        <v>1325899904</v>
      </c>
      <c r="AN4492">
        <v>377661856</v>
      </c>
      <c r="AO4492">
        <v>83251000</v>
      </c>
      <c r="AP4492">
        <v>1737264128</v>
      </c>
      <c r="AQ4492">
        <v>1712244864</v>
      </c>
      <c r="AT4492">
        <v>2641</v>
      </c>
      <c r="AU4492">
        <v>0.92200000000000004</v>
      </c>
      <c r="AW4492">
        <v>0.13688900000000001</v>
      </c>
      <c r="AX4492">
        <v>0.56434200000000001</v>
      </c>
      <c r="AY4492">
        <v>3.3569599999999998E-2</v>
      </c>
      <c r="AZ4492">
        <v>51688</v>
      </c>
    </row>
    <row r="4493" spans="1:52">
      <c r="A4493">
        <v>2001</v>
      </c>
      <c r="B4493">
        <v>234076</v>
      </c>
      <c r="C4493" t="s">
        <v>574</v>
      </c>
      <c r="D4493" t="s">
        <v>475</v>
      </c>
      <c r="E4493">
        <f t="shared" si="70"/>
        <v>1</v>
      </c>
      <c r="F4493">
        <f>IF(ISNA(VLOOKUP(B4493,criteria!$U$2:$U$174,1,0)),0,1)</f>
        <v>1</v>
      </c>
      <c r="G4493">
        <v>0.37546644955560077</v>
      </c>
      <c r="H4493">
        <v>0.53848933863389958</v>
      </c>
      <c r="I4493">
        <v>14739</v>
      </c>
      <c r="J4493">
        <v>5534</v>
      </c>
      <c r="K4493">
        <v>2975</v>
      </c>
      <c r="L4493">
        <v>5</v>
      </c>
      <c r="M4493">
        <v>2980</v>
      </c>
      <c r="N4493">
        <v>22904</v>
      </c>
      <c r="O4493" t="s">
        <v>132</v>
      </c>
      <c r="V4493">
        <v>206675424</v>
      </c>
      <c r="W4493">
        <v>173241872</v>
      </c>
      <c r="Y4493">
        <v>43337792</v>
      </c>
      <c r="Z4493">
        <v>209645984</v>
      </c>
      <c r="AA4493">
        <v>215844768</v>
      </c>
      <c r="AB4493">
        <v>63182640</v>
      </c>
      <c r="AC4493">
        <v>44519212</v>
      </c>
      <c r="AD4493">
        <v>1098503808</v>
      </c>
      <c r="AE4493">
        <v>277517440</v>
      </c>
      <c r="AF4493">
        <v>1465783552</v>
      </c>
      <c r="AG4493">
        <v>233245472</v>
      </c>
      <c r="AH4493">
        <v>227309504</v>
      </c>
      <c r="AI4493">
        <v>17373716</v>
      </c>
      <c r="AJ4493">
        <v>244683216</v>
      </c>
      <c r="AK4493">
        <v>99621464</v>
      </c>
      <c r="AL4493">
        <v>20579684</v>
      </c>
      <c r="AM4493">
        <v>1435553152</v>
      </c>
      <c r="AN4493">
        <v>624889088</v>
      </c>
      <c r="AO4493">
        <v>149373008</v>
      </c>
      <c r="AR4493">
        <v>1465783552</v>
      </c>
      <c r="AS4493">
        <v>1435553152</v>
      </c>
      <c r="AT4493">
        <v>2589</v>
      </c>
      <c r="AU4493">
        <v>0.91800000000000004</v>
      </c>
      <c r="AW4493">
        <v>0.132775</v>
      </c>
      <c r="AX4493">
        <v>0.56259999999999999</v>
      </c>
      <c r="AY4493">
        <v>3.11005E-2</v>
      </c>
      <c r="AZ4493">
        <v>57897.5</v>
      </c>
    </row>
    <row r="4494" spans="1:52">
      <c r="A4494">
        <v>2002</v>
      </c>
      <c r="B4494">
        <v>234076</v>
      </c>
      <c r="C4494" t="s">
        <v>574</v>
      </c>
      <c r="D4494" t="s">
        <v>475</v>
      </c>
      <c r="E4494">
        <f t="shared" si="70"/>
        <v>1</v>
      </c>
      <c r="F4494">
        <f>IF(ISNA(VLOOKUP(B4494,criteria!$U$2:$U$174,1,0)),0,1)</f>
        <v>1</v>
      </c>
      <c r="G4494">
        <v>0.39022346368715083</v>
      </c>
      <c r="H4494">
        <v>0.53668575518969219</v>
      </c>
      <c r="I4494">
        <v>14320</v>
      </c>
      <c r="J4494">
        <v>5588</v>
      </c>
      <c r="K4494">
        <v>2999</v>
      </c>
      <c r="L4494">
        <v>0</v>
      </c>
      <c r="M4494">
        <v>2999</v>
      </c>
      <c r="N4494">
        <v>22904</v>
      </c>
      <c r="O4494" t="s">
        <v>132</v>
      </c>
      <c r="V4494">
        <v>236205360</v>
      </c>
      <c r="W4494">
        <v>199288976</v>
      </c>
      <c r="Y4494">
        <v>46571688</v>
      </c>
      <c r="Z4494">
        <v>245106784</v>
      </c>
      <c r="AA4494">
        <v>215385440</v>
      </c>
      <c r="AB4494">
        <v>69772272</v>
      </c>
      <c r="AC4494">
        <v>31266220</v>
      </c>
      <c r="AD4494">
        <v>1213789568</v>
      </c>
      <c r="AE4494">
        <v>419805760</v>
      </c>
      <c r="AF4494">
        <v>1694865408</v>
      </c>
      <c r="AG4494">
        <v>235041760</v>
      </c>
      <c r="AH4494">
        <v>280631488</v>
      </c>
      <c r="AI4494">
        <v>29972546</v>
      </c>
      <c r="AJ4494">
        <v>310604032</v>
      </c>
      <c r="AK4494">
        <v>85159088</v>
      </c>
      <c r="AL4494">
        <v>20395020</v>
      </c>
      <c r="AM4494">
        <v>1480074112</v>
      </c>
      <c r="AN4494">
        <v>629723136</v>
      </c>
      <c r="AO4494">
        <v>139266624</v>
      </c>
      <c r="AP4494">
        <v>1785089408</v>
      </c>
      <c r="AQ4494">
        <v>1944645632</v>
      </c>
      <c r="AR4494">
        <v>1694865408</v>
      </c>
      <c r="AS4494">
        <v>1480074112</v>
      </c>
      <c r="AT4494">
        <v>2669</v>
      </c>
      <c r="AU4494">
        <v>0.92</v>
      </c>
      <c r="AW4494">
        <v>0.13100999999999999</v>
      </c>
      <c r="AX4494">
        <v>0.55969599999999997</v>
      </c>
      <c r="AY4494">
        <v>3.2051299999999998E-2</v>
      </c>
      <c r="AZ4494">
        <v>65043</v>
      </c>
    </row>
    <row r="4495" spans="1:52">
      <c r="A4495">
        <v>2003</v>
      </c>
      <c r="B4495">
        <v>234076</v>
      </c>
      <c r="C4495" t="s">
        <v>574</v>
      </c>
      <c r="D4495" t="s">
        <v>475</v>
      </c>
      <c r="E4495">
        <f t="shared" si="70"/>
        <v>1</v>
      </c>
      <c r="F4495">
        <f>IF(ISNA(VLOOKUP(B4495,criteria!$U$2:$U$174,1,0)),0,1)</f>
        <v>1</v>
      </c>
      <c r="G4495">
        <v>0.39481780269364875</v>
      </c>
      <c r="H4495">
        <v>0.53714285714285714</v>
      </c>
      <c r="I4495">
        <v>14627</v>
      </c>
      <c r="J4495">
        <v>5775</v>
      </c>
      <c r="K4495">
        <v>3098</v>
      </c>
      <c r="L4495">
        <v>4</v>
      </c>
      <c r="M4495">
        <v>3102</v>
      </c>
      <c r="N4495">
        <v>22904</v>
      </c>
      <c r="O4495" t="s">
        <v>132</v>
      </c>
      <c r="V4495">
        <v>271047872</v>
      </c>
      <c r="W4495">
        <v>227984192</v>
      </c>
      <c r="Y4495">
        <v>42308520</v>
      </c>
      <c r="Z4495">
        <v>270995616</v>
      </c>
      <c r="AA4495">
        <v>164276832</v>
      </c>
      <c r="AB4495">
        <v>81865368</v>
      </c>
      <c r="AC4495">
        <v>52335888</v>
      </c>
      <c r="AD4495">
        <v>1367946880</v>
      </c>
      <c r="AE4495">
        <v>453942848</v>
      </c>
      <c r="AF4495">
        <v>1871630848</v>
      </c>
      <c r="AG4495">
        <v>227311488</v>
      </c>
      <c r="AH4495">
        <v>305053824</v>
      </c>
      <c r="AI4495">
        <v>21920840</v>
      </c>
      <c r="AJ4495">
        <v>326974656</v>
      </c>
      <c r="AK4495">
        <v>99443152</v>
      </c>
      <c r="AL4495">
        <v>19550750</v>
      </c>
      <c r="AM4495">
        <v>1602443136</v>
      </c>
      <c r="AN4495">
        <v>673382400</v>
      </c>
      <c r="AO4495">
        <v>159736448</v>
      </c>
      <c r="AP4495">
        <v>1944645632</v>
      </c>
      <c r="AQ4495">
        <v>2186404608</v>
      </c>
      <c r="AR4495">
        <v>1871630848</v>
      </c>
      <c r="AS4495">
        <v>1602443136</v>
      </c>
      <c r="AT4495">
        <v>2681</v>
      </c>
      <c r="AU4495">
        <v>0.92400000000000004</v>
      </c>
      <c r="AW4495">
        <v>0.16272500000000001</v>
      </c>
      <c r="AX4495">
        <v>0.56089</v>
      </c>
      <c r="AY4495">
        <v>3.60042E-2</v>
      </c>
      <c r="AZ4495">
        <v>60166</v>
      </c>
    </row>
    <row r="4496" spans="1:52">
      <c r="A4496">
        <v>2004</v>
      </c>
      <c r="B4496">
        <v>234076</v>
      </c>
      <c r="C4496" t="s">
        <v>574</v>
      </c>
      <c r="D4496" t="s">
        <v>475</v>
      </c>
      <c r="E4496">
        <f t="shared" si="70"/>
        <v>1</v>
      </c>
      <c r="F4496">
        <f>IF(ISNA(VLOOKUP(B4496,criteria!$U$2:$U$174,1,0)),0,1)</f>
        <v>1</v>
      </c>
      <c r="G4496">
        <v>0.38855909336211547</v>
      </c>
      <c r="H4496">
        <v>0.54045138888888888</v>
      </c>
      <c r="I4496">
        <v>14824</v>
      </c>
      <c r="J4496">
        <v>5760</v>
      </c>
      <c r="K4496">
        <v>3113</v>
      </c>
      <c r="L4496">
        <v>0</v>
      </c>
      <c r="M4496">
        <v>3113</v>
      </c>
      <c r="V4496">
        <v>286228864</v>
      </c>
      <c r="W4496">
        <v>239873952</v>
      </c>
      <c r="Y4496">
        <v>44546496</v>
      </c>
      <c r="Z4496">
        <v>297552512</v>
      </c>
      <c r="AA4496">
        <v>181333680</v>
      </c>
      <c r="AB4496">
        <v>94277784</v>
      </c>
      <c r="AC4496">
        <v>46543744</v>
      </c>
      <c r="AD4496">
        <v>1501683840</v>
      </c>
      <c r="AE4496">
        <v>553274176</v>
      </c>
      <c r="AF4496">
        <v>2104028160</v>
      </c>
      <c r="AG4496">
        <v>246152672</v>
      </c>
      <c r="AH4496">
        <v>329202048</v>
      </c>
      <c r="AI4496">
        <v>26023524</v>
      </c>
      <c r="AJ4496">
        <v>355225568</v>
      </c>
      <c r="AK4496">
        <v>103031056</v>
      </c>
      <c r="AL4496">
        <v>26698378</v>
      </c>
      <c r="AM4496">
        <v>1762191232</v>
      </c>
      <c r="AN4496">
        <v>724171008</v>
      </c>
      <c r="AO4496">
        <v>172887696</v>
      </c>
      <c r="AP4496">
        <v>2186404608</v>
      </c>
      <c r="AQ4496">
        <v>2184632064</v>
      </c>
      <c r="AR4496">
        <v>2104028160</v>
      </c>
      <c r="AS4496">
        <v>1762191232</v>
      </c>
      <c r="AT4496">
        <v>2705</v>
      </c>
      <c r="AU4496">
        <v>0.92600000000000005</v>
      </c>
      <c r="AW4496">
        <v>0.16903899999999999</v>
      </c>
      <c r="AX4496">
        <v>0.55744499999999997</v>
      </c>
      <c r="AY4496">
        <v>4.0263800000000002E-2</v>
      </c>
      <c r="AZ4496">
        <v>61278</v>
      </c>
    </row>
    <row r="4497" spans="1:52">
      <c r="A4497">
        <v>2005</v>
      </c>
      <c r="B4497">
        <v>234076</v>
      </c>
      <c r="C4497" t="s">
        <v>491</v>
      </c>
      <c r="D4497" t="s">
        <v>475</v>
      </c>
      <c r="E4497">
        <f t="shared" si="70"/>
        <v>1</v>
      </c>
      <c r="F4497">
        <f>IF(ISNA(VLOOKUP(B4497,criteria!$U$2:$U$174,1,0)),0,1)</f>
        <v>1</v>
      </c>
      <c r="G4497">
        <v>0.37670051734048671</v>
      </c>
      <c r="H4497">
        <v>0.52780603594438791</v>
      </c>
      <c r="I4497">
        <v>15657</v>
      </c>
      <c r="J4497">
        <v>5898</v>
      </c>
      <c r="K4497">
        <v>3113</v>
      </c>
      <c r="L4497">
        <v>0</v>
      </c>
      <c r="M4497">
        <v>3113</v>
      </c>
      <c r="N4497">
        <v>22904</v>
      </c>
      <c r="O4497" t="s">
        <v>132</v>
      </c>
      <c r="P4497" t="s">
        <v>50</v>
      </c>
      <c r="Q4497" t="s">
        <v>54</v>
      </c>
      <c r="V4497">
        <v>308326048</v>
      </c>
      <c r="W4497">
        <v>256451904</v>
      </c>
      <c r="Y4497">
        <v>41089096</v>
      </c>
      <c r="Z4497">
        <v>258958320</v>
      </c>
      <c r="AA4497">
        <v>189405280</v>
      </c>
      <c r="AB4497">
        <v>111420448</v>
      </c>
      <c r="AC4497">
        <v>56237160</v>
      </c>
      <c r="AD4497">
        <v>1531725312</v>
      </c>
      <c r="AE4497">
        <v>620470208</v>
      </c>
      <c r="AF4497">
        <v>2211722496</v>
      </c>
      <c r="AG4497">
        <v>262158304</v>
      </c>
      <c r="AH4497">
        <v>269454304</v>
      </c>
      <c r="AI4497">
        <v>26360344</v>
      </c>
      <c r="AJ4497">
        <v>295814656</v>
      </c>
      <c r="AK4497">
        <v>112957056</v>
      </c>
      <c r="AL4497">
        <v>27553120</v>
      </c>
      <c r="AM4497">
        <v>1806884352</v>
      </c>
      <c r="AN4497">
        <v>762382144</v>
      </c>
      <c r="AO4497">
        <v>178846288</v>
      </c>
      <c r="AP4497">
        <v>2184632064</v>
      </c>
      <c r="AQ4497">
        <v>2466810112</v>
      </c>
      <c r="AR4497">
        <v>2211722496</v>
      </c>
      <c r="AS4497">
        <v>1806884352</v>
      </c>
      <c r="AT4497">
        <v>2686</v>
      </c>
      <c r="AU4497">
        <v>0.92</v>
      </c>
      <c r="AW4497">
        <v>0.14100399999999999</v>
      </c>
      <c r="AX4497">
        <v>0.56094200000000005</v>
      </c>
      <c r="AY4497">
        <v>3.9262499999999999E-2</v>
      </c>
      <c r="AZ4497">
        <v>66348</v>
      </c>
    </row>
    <row r="4498" spans="1:52">
      <c r="A4498">
        <v>2006</v>
      </c>
      <c r="B4498">
        <v>234076</v>
      </c>
      <c r="C4498" t="s">
        <v>491</v>
      </c>
      <c r="D4498" t="s">
        <v>475</v>
      </c>
      <c r="E4498">
        <f t="shared" si="70"/>
        <v>1</v>
      </c>
      <c r="F4498">
        <f>IF(ISNA(VLOOKUP(B4498,criteria!$U$2:$U$174,1,0)),0,1)</f>
        <v>1</v>
      </c>
      <c r="G4498">
        <v>0.37421520482377074</v>
      </c>
      <c r="H4498">
        <v>0.51345514950166116</v>
      </c>
      <c r="I4498">
        <v>16087</v>
      </c>
      <c r="J4498">
        <v>6020</v>
      </c>
      <c r="K4498">
        <v>3088</v>
      </c>
      <c r="L4498">
        <v>3</v>
      </c>
      <c r="M4498">
        <v>3091</v>
      </c>
      <c r="V4498">
        <v>337844928</v>
      </c>
      <c r="W4498">
        <v>279418496</v>
      </c>
      <c r="Y4498">
        <v>39323328</v>
      </c>
      <c r="Z4498">
        <v>241833488</v>
      </c>
      <c r="AA4498">
        <v>196643312</v>
      </c>
      <c r="AB4498">
        <v>147537744</v>
      </c>
      <c r="AC4498">
        <v>40539780</v>
      </c>
      <c r="AD4498">
        <v>1592584192</v>
      </c>
      <c r="AE4498">
        <v>1015798720</v>
      </c>
      <c r="AF4498">
        <v>2788976128</v>
      </c>
      <c r="AG4498">
        <v>285797344</v>
      </c>
      <c r="AH4498">
        <v>279042848</v>
      </c>
      <c r="AI4498">
        <v>25964188</v>
      </c>
      <c r="AJ4498">
        <v>305007040</v>
      </c>
      <c r="AK4498">
        <v>120142280</v>
      </c>
      <c r="AL4498">
        <v>29701690</v>
      </c>
      <c r="AM4498">
        <v>1903878912</v>
      </c>
      <c r="AN4498">
        <v>802545152</v>
      </c>
      <c r="AO4498">
        <v>200789872</v>
      </c>
      <c r="AP4498">
        <v>3618172928</v>
      </c>
      <c r="AQ4498">
        <v>4370208768</v>
      </c>
      <c r="AR4498">
        <v>2788976128</v>
      </c>
      <c r="AS4498">
        <v>1903878912</v>
      </c>
      <c r="AT4498">
        <v>2772</v>
      </c>
      <c r="AU4498">
        <v>0.93200000000000005</v>
      </c>
      <c r="AW4498">
        <v>0.126248</v>
      </c>
      <c r="AX4498">
        <v>0.56989999999999996</v>
      </c>
      <c r="AY4498">
        <v>3.2453599999999999E-2</v>
      </c>
      <c r="AZ4498">
        <v>65542</v>
      </c>
    </row>
    <row r="4499" spans="1:52">
      <c r="A4499">
        <v>2007</v>
      </c>
      <c r="B4499">
        <v>234076</v>
      </c>
      <c r="C4499" t="s">
        <v>491</v>
      </c>
      <c r="D4499" t="s">
        <v>475</v>
      </c>
      <c r="E4499">
        <f t="shared" si="70"/>
        <v>1</v>
      </c>
      <c r="F4499">
        <f>IF(ISNA(VLOOKUP(B4499,criteria!$U$2:$U$174,1,0)),0,1)</f>
        <v>1</v>
      </c>
      <c r="G4499">
        <v>0.35247191011235957</v>
      </c>
      <c r="H4499">
        <v>0.51721389862926359</v>
      </c>
      <c r="I4499">
        <v>17800</v>
      </c>
      <c r="J4499">
        <v>6274</v>
      </c>
      <c r="K4499">
        <v>3245</v>
      </c>
      <c r="L4499">
        <v>0</v>
      </c>
      <c r="M4499">
        <v>3245</v>
      </c>
      <c r="N4499">
        <v>22904</v>
      </c>
      <c r="O4499" t="s">
        <v>132</v>
      </c>
      <c r="P4499" t="s">
        <v>50</v>
      </c>
      <c r="Q4499" t="s">
        <v>54</v>
      </c>
      <c r="V4499">
        <v>370400960</v>
      </c>
      <c r="W4499">
        <v>308162208</v>
      </c>
      <c r="Y4499">
        <v>39335400</v>
      </c>
      <c r="Z4499">
        <v>260964304</v>
      </c>
      <c r="AA4499">
        <v>209268528</v>
      </c>
      <c r="AB4499">
        <v>146746832</v>
      </c>
      <c r="AC4499">
        <v>29012544</v>
      </c>
      <c r="AD4499">
        <v>1700165760</v>
      </c>
      <c r="AE4499">
        <v>557205632</v>
      </c>
      <c r="AF4499">
        <v>2356987904</v>
      </c>
      <c r="AG4499">
        <v>322765056</v>
      </c>
      <c r="AH4499">
        <v>311230336</v>
      </c>
      <c r="AI4499">
        <v>29235712</v>
      </c>
      <c r="AJ4499">
        <v>340466048</v>
      </c>
      <c r="AK4499">
        <v>120069376</v>
      </c>
      <c r="AL4499">
        <v>32889308</v>
      </c>
      <c r="AM4499">
        <v>2073587584</v>
      </c>
      <c r="AN4499">
        <v>850414720</v>
      </c>
      <c r="AO4499">
        <v>224999712</v>
      </c>
      <c r="AP4499">
        <v>4323138048</v>
      </c>
      <c r="AQ4499">
        <v>4517749760</v>
      </c>
      <c r="AR4499">
        <v>2356987904</v>
      </c>
      <c r="AS4499">
        <v>2073587584</v>
      </c>
      <c r="AT4499">
        <v>2779</v>
      </c>
      <c r="AU4499">
        <v>0.93100000000000005</v>
      </c>
      <c r="AW4499">
        <v>0.12074799999999999</v>
      </c>
      <c r="AX4499">
        <v>0.57006800000000002</v>
      </c>
      <c r="AY4499">
        <v>2.8911599999999999E-2</v>
      </c>
      <c r="AZ4499">
        <v>67516.5</v>
      </c>
    </row>
    <row r="4500" spans="1:52">
      <c r="A4500">
        <v>2008</v>
      </c>
      <c r="B4500">
        <v>234076</v>
      </c>
      <c r="C4500" t="s">
        <v>491</v>
      </c>
      <c r="D4500" t="s">
        <v>475</v>
      </c>
      <c r="E4500">
        <f t="shared" si="70"/>
        <v>1</v>
      </c>
      <c r="F4500">
        <f>IF(ISNA(VLOOKUP(B4500,criteria!$U$2:$U$174,1,0)),0,1)</f>
        <v>1</v>
      </c>
      <c r="G4500">
        <v>0.36677013559875837</v>
      </c>
      <c r="H4500">
        <v>0.48329621380846327</v>
      </c>
      <c r="I4500">
        <v>18363</v>
      </c>
      <c r="J4500">
        <v>6735</v>
      </c>
      <c r="K4500">
        <v>3250</v>
      </c>
      <c r="L4500">
        <v>5</v>
      </c>
      <c r="M4500">
        <v>3255</v>
      </c>
      <c r="N4500">
        <v>22904</v>
      </c>
      <c r="O4500" t="s">
        <v>132</v>
      </c>
      <c r="P4500" t="s">
        <v>50</v>
      </c>
      <c r="Q4500" t="s">
        <v>54</v>
      </c>
      <c r="V4500">
        <v>399653504</v>
      </c>
      <c r="W4500">
        <v>334786272</v>
      </c>
      <c r="Y4500">
        <v>46035212</v>
      </c>
      <c r="Z4500">
        <v>269641152</v>
      </c>
      <c r="AA4500">
        <v>203823376</v>
      </c>
      <c r="AB4500">
        <v>139525472</v>
      </c>
      <c r="AC4500">
        <v>36760444</v>
      </c>
      <c r="AD4500">
        <v>1770889216</v>
      </c>
      <c r="AE4500">
        <v>-543571008</v>
      </c>
      <c r="AF4500">
        <v>1341869824</v>
      </c>
      <c r="AG4500">
        <v>337667264</v>
      </c>
      <c r="AH4500">
        <v>318592672</v>
      </c>
      <c r="AI4500">
        <v>30338158</v>
      </c>
      <c r="AJ4500">
        <v>348930816</v>
      </c>
      <c r="AK4500">
        <v>129989104</v>
      </c>
      <c r="AL4500">
        <v>35550836</v>
      </c>
      <c r="AM4500">
        <v>2177282560</v>
      </c>
      <c r="AN4500">
        <v>895005888</v>
      </c>
      <c r="AO4500">
        <v>232971536</v>
      </c>
      <c r="AP4500">
        <v>4517749760</v>
      </c>
      <c r="AQ4500">
        <v>3531687936</v>
      </c>
      <c r="AR4500">
        <v>1341869824</v>
      </c>
      <c r="AS4500">
        <v>2177282560</v>
      </c>
      <c r="AT4500">
        <v>2869</v>
      </c>
      <c r="AU4500">
        <v>0.93</v>
      </c>
      <c r="AW4500">
        <v>9.3037599999999998E-2</v>
      </c>
      <c r="AX4500">
        <v>0.57208899999999996</v>
      </c>
      <c r="AY4500">
        <v>2.71103E-2</v>
      </c>
      <c r="AZ4500">
        <v>74535.5</v>
      </c>
    </row>
    <row r="4501" spans="1:52">
      <c r="A4501">
        <v>2009</v>
      </c>
      <c r="B4501">
        <v>234076</v>
      </c>
      <c r="C4501" t="s">
        <v>491</v>
      </c>
      <c r="D4501" t="s">
        <v>475</v>
      </c>
      <c r="E4501">
        <f t="shared" si="70"/>
        <v>1</v>
      </c>
      <c r="F4501">
        <f>IF(ISNA(VLOOKUP(B4501,criteria!$U$2:$U$174,1,0)),0,1)</f>
        <v>1</v>
      </c>
      <c r="G4501">
        <v>0.32062153583779429</v>
      </c>
      <c r="H4501">
        <v>0.48020094562647753</v>
      </c>
      <c r="I4501">
        <v>21109</v>
      </c>
      <c r="J4501">
        <v>6768</v>
      </c>
      <c r="K4501">
        <v>3248</v>
      </c>
      <c r="L4501">
        <v>2</v>
      </c>
      <c r="M4501">
        <v>3250</v>
      </c>
      <c r="N4501">
        <v>22904</v>
      </c>
      <c r="O4501" t="s">
        <v>132</v>
      </c>
      <c r="P4501" t="s">
        <v>50</v>
      </c>
      <c r="Q4501" t="s">
        <v>54</v>
      </c>
      <c r="R4501">
        <v>-78.509600000000006</v>
      </c>
      <c r="S4501">
        <v>38.033799999999999</v>
      </c>
      <c r="V4501">
        <v>417351808</v>
      </c>
      <c r="W4501">
        <v>350248800</v>
      </c>
      <c r="Y4501">
        <v>46200088</v>
      </c>
      <c r="Z4501">
        <v>262281312</v>
      </c>
      <c r="AA4501">
        <v>188182384</v>
      </c>
      <c r="AB4501">
        <v>130548856</v>
      </c>
      <c r="AC4501">
        <v>54855384</v>
      </c>
      <c r="AD4501">
        <v>1824354048</v>
      </c>
      <c r="AE4501">
        <v>762437440</v>
      </c>
      <c r="AF4501">
        <v>2751674624</v>
      </c>
      <c r="AG4501">
        <v>359980448</v>
      </c>
      <c r="AH4501">
        <v>345869632</v>
      </c>
      <c r="AI4501">
        <v>30681722</v>
      </c>
      <c r="AJ4501">
        <v>376551360</v>
      </c>
      <c r="AK4501">
        <v>136083584</v>
      </c>
      <c r="AL4501">
        <v>43800340</v>
      </c>
      <c r="AM4501">
        <v>2225740544</v>
      </c>
      <c r="AN4501">
        <v>898094592</v>
      </c>
      <c r="AO4501">
        <v>234408800</v>
      </c>
      <c r="AP4501">
        <v>3531687936</v>
      </c>
      <c r="AQ4501">
        <v>3861912576</v>
      </c>
      <c r="AR4501">
        <v>2751674624</v>
      </c>
      <c r="AS4501">
        <v>2225740544</v>
      </c>
      <c r="AT4501">
        <v>2865</v>
      </c>
      <c r="AU4501">
        <v>0.92700000000000005</v>
      </c>
      <c r="AW4501">
        <v>8.8519600000000004E-2</v>
      </c>
      <c r="AX4501">
        <v>0.56435000000000002</v>
      </c>
      <c r="AY4501">
        <v>2.8398799999999998E-2</v>
      </c>
      <c r="AZ4501">
        <v>74107</v>
      </c>
    </row>
    <row r="4502" spans="1:52">
      <c r="A4502">
        <v>2010</v>
      </c>
      <c r="B4502">
        <v>234076</v>
      </c>
      <c r="C4502" t="s">
        <v>491</v>
      </c>
      <c r="D4502" t="s">
        <v>475</v>
      </c>
      <c r="E4502">
        <f t="shared" si="70"/>
        <v>1</v>
      </c>
      <c r="F4502">
        <f>IF(ISNA(VLOOKUP(B4502,criteria!$U$2:$U$174,1,0)),0,1)</f>
        <v>1</v>
      </c>
      <c r="G4502">
        <v>0.32598083529199062</v>
      </c>
      <c r="H4502">
        <v>0.45008319467554075</v>
      </c>
      <c r="I4502">
        <v>22124</v>
      </c>
      <c r="J4502">
        <v>7212</v>
      </c>
      <c r="K4502">
        <v>3245</v>
      </c>
      <c r="L4502">
        <v>1</v>
      </c>
      <c r="M4502">
        <v>3246</v>
      </c>
      <c r="N4502">
        <v>22903</v>
      </c>
      <c r="O4502" t="s">
        <v>132</v>
      </c>
      <c r="P4502" t="s">
        <v>50</v>
      </c>
      <c r="Q4502" t="s">
        <v>54</v>
      </c>
      <c r="R4502">
        <v>-78.509500000000003</v>
      </c>
      <c r="S4502">
        <v>38.033799999999999</v>
      </c>
      <c r="V4502">
        <v>447782016</v>
      </c>
      <c r="W4502">
        <v>371965632</v>
      </c>
      <c r="Y4502">
        <v>47304576</v>
      </c>
      <c r="Z4502">
        <v>258005024</v>
      </c>
      <c r="AA4502">
        <v>197872240</v>
      </c>
      <c r="AB4502">
        <v>147280000</v>
      </c>
      <c r="AC4502">
        <v>83136032</v>
      </c>
      <c r="AD4502">
        <v>1867606912</v>
      </c>
      <c r="AE4502">
        <v>1184638592</v>
      </c>
      <c r="AF4502">
        <v>3118639872</v>
      </c>
      <c r="AG4502">
        <v>382258176</v>
      </c>
      <c r="AH4502">
        <v>354706688</v>
      </c>
      <c r="AI4502">
        <v>33714236</v>
      </c>
      <c r="AJ4502">
        <v>388420928</v>
      </c>
      <c r="AK4502">
        <v>134019464</v>
      </c>
      <c r="AL4502">
        <v>48032404</v>
      </c>
      <c r="AM4502">
        <v>2241161216</v>
      </c>
      <c r="AN4502">
        <v>922395584</v>
      </c>
      <c r="AO4502">
        <v>219387520</v>
      </c>
      <c r="AP4502">
        <v>3861912576</v>
      </c>
      <c r="AQ4502">
        <v>4707592704</v>
      </c>
      <c r="AR4502">
        <v>3118639872</v>
      </c>
      <c r="AS4502">
        <v>2241161216</v>
      </c>
      <c r="AT4502">
        <v>2911</v>
      </c>
      <c r="AU4502">
        <v>0.93899999999999995</v>
      </c>
      <c r="AW4502">
        <v>9.8866899999999994E-2</v>
      </c>
      <c r="AX4502">
        <v>0.56402300000000005</v>
      </c>
      <c r="AY4502">
        <v>2.8045299999999999E-2</v>
      </c>
      <c r="AZ4502">
        <v>71126.5</v>
      </c>
    </row>
    <row r="4503" spans="1:52">
      <c r="A4503">
        <v>2011</v>
      </c>
      <c r="B4503">
        <v>234076</v>
      </c>
      <c r="C4503" t="s">
        <v>491</v>
      </c>
      <c r="D4503" t="s">
        <v>475</v>
      </c>
      <c r="E4503">
        <f t="shared" si="70"/>
        <v>1</v>
      </c>
      <c r="F4503">
        <f>IF(ISNA(VLOOKUP(B4503,criteria!$U$2:$U$174,1,0)),0,1)</f>
        <v>1</v>
      </c>
      <c r="G4503">
        <v>0.33273968536657761</v>
      </c>
      <c r="H4503">
        <v>0.43825665859564167</v>
      </c>
      <c r="I4503">
        <v>23583</v>
      </c>
      <c r="J4503">
        <v>7847</v>
      </c>
      <c r="K4503">
        <v>3438</v>
      </c>
      <c r="L4503">
        <v>1</v>
      </c>
      <c r="M4503">
        <v>3439</v>
      </c>
      <c r="N4503">
        <v>22903</v>
      </c>
      <c r="O4503" t="s">
        <v>132</v>
      </c>
      <c r="P4503" t="s">
        <v>50</v>
      </c>
      <c r="Q4503" t="s">
        <v>54</v>
      </c>
      <c r="R4503">
        <v>-78.502600000000001</v>
      </c>
      <c r="S4503">
        <v>38.036499999999997</v>
      </c>
      <c r="T4503">
        <v>2.3E-2</v>
      </c>
      <c r="U4503">
        <v>2423</v>
      </c>
      <c r="V4503">
        <v>481621504</v>
      </c>
      <c r="W4503">
        <v>400514976</v>
      </c>
      <c r="Y4503">
        <v>48948684</v>
      </c>
      <c r="Z4503">
        <v>253391440</v>
      </c>
      <c r="AA4503">
        <v>184570128</v>
      </c>
      <c r="AB4503">
        <v>131740512</v>
      </c>
      <c r="AC4503">
        <v>58194260</v>
      </c>
      <c r="AD4503">
        <v>2011618304</v>
      </c>
      <c r="AE4503">
        <v>499182752</v>
      </c>
      <c r="AF4503">
        <v>2605961984</v>
      </c>
      <c r="AG4503">
        <v>375738528</v>
      </c>
      <c r="AH4503">
        <v>344879808</v>
      </c>
      <c r="AI4503">
        <v>36840912</v>
      </c>
      <c r="AJ4503">
        <v>381720704</v>
      </c>
      <c r="AK4503">
        <v>144781872</v>
      </c>
      <c r="AL4503">
        <v>49109620</v>
      </c>
      <c r="AM4503">
        <v>2366239232</v>
      </c>
      <c r="AN4503">
        <v>956581952</v>
      </c>
      <c r="AO4503">
        <v>225765040</v>
      </c>
      <c r="AP4503">
        <v>4707592704</v>
      </c>
      <c r="AQ4503">
        <v>4734894592</v>
      </c>
      <c r="AR4503">
        <v>2605961984</v>
      </c>
      <c r="AS4503">
        <v>2366239232</v>
      </c>
      <c r="AT4503">
        <v>2872</v>
      </c>
      <c r="AU4503">
        <v>0.93400000000000005</v>
      </c>
      <c r="AW4503">
        <v>0.102684</v>
      </c>
      <c r="AX4503">
        <v>0.56476099999999996</v>
      </c>
      <c r="AY4503">
        <v>2.80047E-2</v>
      </c>
      <c r="AZ4503">
        <v>73232.5</v>
      </c>
    </row>
    <row r="4504" spans="1:52">
      <c r="A4504">
        <v>2012</v>
      </c>
      <c r="B4504">
        <v>234076</v>
      </c>
      <c r="C4504" t="s">
        <v>491</v>
      </c>
      <c r="D4504" t="s">
        <v>475</v>
      </c>
      <c r="E4504">
        <f t="shared" si="70"/>
        <v>1</v>
      </c>
      <c r="F4504">
        <f>IF(ISNA(VLOOKUP(B4504,criteria!$U$2:$U$174,1,0)),0,1)</f>
        <v>1</v>
      </c>
      <c r="G4504">
        <v>0.2954963573478549</v>
      </c>
      <c r="H4504">
        <v>0.42335948200722201</v>
      </c>
      <c r="I4504">
        <v>27178</v>
      </c>
      <c r="J4504">
        <v>8031</v>
      </c>
      <c r="K4504">
        <v>3399</v>
      </c>
      <c r="L4504">
        <v>1</v>
      </c>
      <c r="M4504">
        <v>3400</v>
      </c>
      <c r="N4504" t="s">
        <v>510</v>
      </c>
      <c r="O4504" t="s">
        <v>132</v>
      </c>
      <c r="P4504" t="s">
        <v>50</v>
      </c>
      <c r="Q4504" t="s">
        <v>54</v>
      </c>
      <c r="R4504">
        <v>-78.502600000000001</v>
      </c>
      <c r="S4504">
        <v>38.036499999999997</v>
      </c>
      <c r="T4504">
        <v>2.9000000000000001E-2</v>
      </c>
      <c r="U4504">
        <v>2615</v>
      </c>
      <c r="V4504">
        <v>503085312</v>
      </c>
      <c r="W4504">
        <v>421235200</v>
      </c>
      <c r="Y4504">
        <v>53286992</v>
      </c>
      <c r="Z4504">
        <v>244070096</v>
      </c>
      <c r="AA4504">
        <v>201910528</v>
      </c>
      <c r="AB4504">
        <v>147441904</v>
      </c>
      <c r="AC4504">
        <v>55044288</v>
      </c>
      <c r="AD4504">
        <v>2063192448</v>
      </c>
      <c r="AE4504">
        <v>862749312</v>
      </c>
      <c r="AF4504">
        <v>3007819264</v>
      </c>
      <c r="AG4504">
        <v>397307584</v>
      </c>
      <c r="AH4504">
        <v>356575360</v>
      </c>
      <c r="AI4504">
        <v>38159412</v>
      </c>
      <c r="AJ4504">
        <v>394734784</v>
      </c>
      <c r="AK4504">
        <v>156677520</v>
      </c>
      <c r="AL4504">
        <v>53258792</v>
      </c>
      <c r="AM4504">
        <v>2450365952</v>
      </c>
      <c r="AN4504">
        <v>988998784</v>
      </c>
      <c r="AO4504">
        <v>266863040</v>
      </c>
      <c r="AP4504">
        <v>4734894592</v>
      </c>
      <c r="AQ4504">
        <v>5106876416</v>
      </c>
      <c r="AR4504">
        <v>3007819264</v>
      </c>
      <c r="AS4504">
        <v>2450365952</v>
      </c>
      <c r="AT4504">
        <v>3021</v>
      </c>
      <c r="AU4504">
        <v>0.93100000000000005</v>
      </c>
      <c r="AW4504">
        <v>0.10302799999999999</v>
      </c>
      <c r="AX4504">
        <v>0.53512300000000002</v>
      </c>
      <c r="AY4504">
        <v>2.9347499999999999E-2</v>
      </c>
      <c r="AZ4504">
        <v>76593</v>
      </c>
    </row>
    <row r="4505" spans="1:52">
      <c r="A4505">
        <v>2013</v>
      </c>
      <c r="B4505">
        <v>234076</v>
      </c>
      <c r="C4505" t="s">
        <v>491</v>
      </c>
      <c r="D4505" t="s">
        <v>475</v>
      </c>
      <c r="E4505">
        <f t="shared" si="70"/>
        <v>1</v>
      </c>
      <c r="F4505">
        <f>IF(ISNA(VLOOKUP(B4505,criteria!$U$2:$U$174,1,0)),0,1)</f>
        <v>1</v>
      </c>
      <c r="G4505">
        <v>0.29985509246480818</v>
      </c>
      <c r="H4505">
        <v>0.40501668392590034</v>
      </c>
      <c r="I4505">
        <v>28984</v>
      </c>
      <c r="J4505">
        <v>8691</v>
      </c>
      <c r="K4505">
        <v>3519</v>
      </c>
      <c r="L4505">
        <v>1</v>
      </c>
      <c r="M4505">
        <v>3520</v>
      </c>
      <c r="N4505" t="s">
        <v>510</v>
      </c>
      <c r="O4505" t="s">
        <v>132</v>
      </c>
      <c r="P4505" t="s">
        <v>50</v>
      </c>
      <c r="Q4505" t="s">
        <v>54</v>
      </c>
      <c r="R4505">
        <v>-78.502600000000001</v>
      </c>
      <c r="S4505">
        <v>38.036499999999997</v>
      </c>
      <c r="T4505">
        <v>1.7000000000000001E-2</v>
      </c>
      <c r="U4505">
        <v>2502</v>
      </c>
      <c r="V4505">
        <v>539678656</v>
      </c>
      <c r="W4505">
        <v>448217632</v>
      </c>
      <c r="Y4505">
        <v>44848004</v>
      </c>
      <c r="Z4505">
        <v>224686928</v>
      </c>
      <c r="AA4505">
        <v>195219984</v>
      </c>
      <c r="AB4505">
        <v>149081344</v>
      </c>
      <c r="AC4505">
        <v>52692424</v>
      </c>
      <c r="AD4505">
        <v>2142491008</v>
      </c>
      <c r="AE4505">
        <v>1166077056</v>
      </c>
      <c r="AF4505">
        <v>3378173696</v>
      </c>
      <c r="AG4505">
        <v>405715200</v>
      </c>
      <c r="AH4505">
        <v>332297280</v>
      </c>
      <c r="AI4505">
        <v>41814084</v>
      </c>
      <c r="AJ4505">
        <v>374111360</v>
      </c>
      <c r="AK4505">
        <v>156691504</v>
      </c>
      <c r="AL4505">
        <v>52567300</v>
      </c>
      <c r="AM4505">
        <v>2523243520</v>
      </c>
      <c r="AN4505">
        <v>1023225280</v>
      </c>
      <c r="AO4505">
        <v>265534416</v>
      </c>
      <c r="AP4505">
        <v>5106876416</v>
      </c>
      <c r="AQ4505">
        <v>5876310016</v>
      </c>
      <c r="AR4505">
        <v>3378173696</v>
      </c>
      <c r="AS4505">
        <v>2523243520</v>
      </c>
      <c r="AT4505">
        <v>3061</v>
      </c>
      <c r="AU4505">
        <v>0.94199999999999995</v>
      </c>
      <c r="AW4505">
        <v>9.4250200000000006E-2</v>
      </c>
      <c r="AX4505">
        <v>0.54475399999999996</v>
      </c>
      <c r="AY4505">
        <v>2.48963E-2</v>
      </c>
      <c r="AZ4505">
        <v>76157</v>
      </c>
    </row>
    <row r="4506" spans="1:52">
      <c r="A4506">
        <v>2014</v>
      </c>
      <c r="B4506">
        <v>234076</v>
      </c>
      <c r="C4506" t="s">
        <v>491</v>
      </c>
      <c r="D4506" t="s">
        <v>475</v>
      </c>
      <c r="E4506">
        <f t="shared" si="70"/>
        <v>1</v>
      </c>
      <c r="F4506">
        <f>IF(ISNA(VLOOKUP(B4506,criteria!$U$2:$U$174,1,0)),0,1)</f>
        <v>1</v>
      </c>
      <c r="G4506">
        <v>0.29002933496663552</v>
      </c>
      <c r="H4506">
        <v>0.41224852728687339</v>
      </c>
      <c r="I4506">
        <v>31021</v>
      </c>
      <c r="J4506">
        <v>8997</v>
      </c>
      <c r="K4506">
        <v>3706</v>
      </c>
      <c r="L4506">
        <v>3</v>
      </c>
      <c r="M4506">
        <v>3709</v>
      </c>
      <c r="N4506" t="s">
        <v>510</v>
      </c>
      <c r="O4506" t="s">
        <v>132</v>
      </c>
      <c r="P4506" t="s">
        <v>50</v>
      </c>
      <c r="Q4506" t="s">
        <v>54</v>
      </c>
      <c r="R4506">
        <v>-78.502600000000001</v>
      </c>
      <c r="S4506">
        <v>38.036499999999997</v>
      </c>
      <c r="T4506">
        <v>1.7000000000000001E-2</v>
      </c>
      <c r="U4506">
        <v>2743</v>
      </c>
      <c r="V4506">
        <v>576799488</v>
      </c>
      <c r="W4506">
        <v>479424160</v>
      </c>
      <c r="Y4506">
        <v>48511892</v>
      </c>
      <c r="Z4506">
        <v>232202000</v>
      </c>
      <c r="AA4506">
        <v>189001360</v>
      </c>
      <c r="AB4506">
        <v>170640320</v>
      </c>
      <c r="AC4506">
        <v>60336380</v>
      </c>
      <c r="AD4506">
        <v>2392038912</v>
      </c>
      <c r="AE4506">
        <v>743577728</v>
      </c>
      <c r="AF4506">
        <v>3201054464</v>
      </c>
      <c r="AG4506">
        <v>440174016</v>
      </c>
      <c r="AH4506">
        <v>328895776</v>
      </c>
      <c r="AI4506">
        <v>51305984</v>
      </c>
      <c r="AJ4506">
        <v>380201760</v>
      </c>
      <c r="AK4506">
        <v>184047248</v>
      </c>
      <c r="AL4506">
        <v>58648988</v>
      </c>
      <c r="AM4506">
        <v>2815575296</v>
      </c>
      <c r="AN4506">
        <v>1118959232</v>
      </c>
      <c r="AO4506">
        <v>307019616</v>
      </c>
      <c r="AP4506">
        <v>5876310016</v>
      </c>
      <c r="AQ4506">
        <v>6098997248</v>
      </c>
      <c r="AR4506">
        <v>3201054464</v>
      </c>
      <c r="AS4506">
        <v>2815575296</v>
      </c>
      <c r="AT4506">
        <v>3021</v>
      </c>
      <c r="AU4506">
        <v>0.93300000000000005</v>
      </c>
      <c r="AW4506">
        <v>9.5158599999999996E-2</v>
      </c>
      <c r="AX4506">
        <v>0.57011699999999998</v>
      </c>
      <c r="AY4506">
        <v>2.5598200000000002E-2</v>
      </c>
      <c r="AZ4506">
        <v>76589.5</v>
      </c>
    </row>
    <row r="4507" spans="1:52">
      <c r="A4507">
        <v>2015</v>
      </c>
      <c r="B4507">
        <v>234076</v>
      </c>
      <c r="C4507" t="s">
        <v>491</v>
      </c>
      <c r="D4507" t="s">
        <v>475</v>
      </c>
      <c r="E4507">
        <f t="shared" si="70"/>
        <v>1</v>
      </c>
      <c r="F4507">
        <f>IF(ISNA(VLOOKUP(B4507,criteria!$U$2:$U$174,1,0)),0,1)</f>
        <v>1</v>
      </c>
      <c r="G4507">
        <v>0.29785992217898832</v>
      </c>
      <c r="H4507">
        <v>0.39995645547572395</v>
      </c>
      <c r="I4507">
        <v>30840</v>
      </c>
      <c r="J4507">
        <v>9186</v>
      </c>
      <c r="K4507">
        <v>3672</v>
      </c>
      <c r="L4507">
        <v>2</v>
      </c>
      <c r="M4507">
        <v>3674</v>
      </c>
      <c r="N4507" t="s">
        <v>510</v>
      </c>
      <c r="O4507" t="s">
        <v>132</v>
      </c>
      <c r="P4507" t="s">
        <v>50</v>
      </c>
      <c r="Q4507" t="s">
        <v>54</v>
      </c>
      <c r="R4507">
        <v>-78.505099999999999</v>
      </c>
      <c r="S4507">
        <v>38.037799999999997</v>
      </c>
      <c r="T4507">
        <v>8.9999999999999993E-3</v>
      </c>
      <c r="U4507">
        <v>2877</v>
      </c>
      <c r="V4507">
        <v>608110592</v>
      </c>
      <c r="W4507">
        <v>500104096</v>
      </c>
      <c r="Y4507">
        <v>54072240</v>
      </c>
      <c r="Z4507">
        <v>249418960</v>
      </c>
      <c r="AA4507">
        <v>202329472</v>
      </c>
      <c r="AB4507">
        <v>167899600</v>
      </c>
      <c r="AC4507">
        <v>53867888</v>
      </c>
      <c r="AD4507">
        <v>2508704000</v>
      </c>
      <c r="AE4507">
        <v>210219664</v>
      </c>
      <c r="AF4507">
        <v>2775223296</v>
      </c>
      <c r="AG4507">
        <v>450179968</v>
      </c>
      <c r="AH4507">
        <v>360895520</v>
      </c>
      <c r="AI4507">
        <v>52993124</v>
      </c>
      <c r="AJ4507">
        <v>413888640</v>
      </c>
      <c r="AK4507">
        <v>170128736</v>
      </c>
      <c r="AL4507">
        <v>56266192</v>
      </c>
      <c r="AM4507">
        <v>2962326528</v>
      </c>
      <c r="AN4507">
        <v>1180270592</v>
      </c>
      <c r="AO4507">
        <v>337226176</v>
      </c>
      <c r="AP4507">
        <v>6098997248</v>
      </c>
      <c r="AQ4507">
        <v>5774744064</v>
      </c>
      <c r="AR4507">
        <v>2775223296</v>
      </c>
      <c r="AS4507">
        <v>2962326528</v>
      </c>
      <c r="AT4507">
        <v>3051</v>
      </c>
      <c r="AU4507">
        <v>0.94199999999999995</v>
      </c>
      <c r="AW4507">
        <v>8.5672499999999999E-2</v>
      </c>
      <c r="AX4507">
        <v>0.56666700000000003</v>
      </c>
      <c r="AY4507">
        <v>2.3391800000000001E-2</v>
      </c>
      <c r="AZ4507">
        <v>75799</v>
      </c>
    </row>
    <row r="4508" spans="1:52">
      <c r="A4508">
        <v>2016</v>
      </c>
      <c r="B4508">
        <v>234076</v>
      </c>
      <c r="C4508" t="s">
        <v>491</v>
      </c>
      <c r="D4508" t="s">
        <v>475</v>
      </c>
      <c r="E4508">
        <f t="shared" si="70"/>
        <v>1</v>
      </c>
      <c r="F4508">
        <f>IF(ISNA(VLOOKUP(B4508,criteria!$U$2:$U$174,1,0)),0,1)</f>
        <v>1</v>
      </c>
      <c r="G4508">
        <v>0.29860703585878867</v>
      </c>
      <c r="H4508">
        <v>0.38094745552337611</v>
      </c>
      <c r="I4508">
        <v>32377</v>
      </c>
      <c r="J4508">
        <v>9668</v>
      </c>
      <c r="K4508">
        <v>3682</v>
      </c>
      <c r="L4508">
        <v>1</v>
      </c>
      <c r="M4508">
        <v>3683</v>
      </c>
      <c r="N4508" t="s">
        <v>510</v>
      </c>
      <c r="O4508" t="s">
        <v>132</v>
      </c>
      <c r="P4508" t="s">
        <v>50</v>
      </c>
      <c r="Q4508" t="s">
        <v>54</v>
      </c>
      <c r="R4508">
        <v>-78.503399999999999</v>
      </c>
      <c r="S4508">
        <v>38.035699999999999</v>
      </c>
      <c r="T4508">
        <v>1.2999999999999999E-2</v>
      </c>
      <c r="U4508">
        <v>2742</v>
      </c>
      <c r="V4508">
        <v>640646528</v>
      </c>
      <c r="W4508">
        <v>535061920</v>
      </c>
      <c r="Y4508">
        <v>58741512</v>
      </c>
      <c r="Z4508">
        <v>264086944</v>
      </c>
      <c r="AA4508">
        <v>215377936</v>
      </c>
      <c r="AB4508">
        <v>162216384</v>
      </c>
      <c r="AC4508">
        <v>60434560</v>
      </c>
      <c r="AD4508">
        <v>2632118528</v>
      </c>
      <c r="AE4508">
        <v>1045805824</v>
      </c>
      <c r="AF4508">
        <v>3765514752</v>
      </c>
      <c r="AG4508">
        <v>507596736</v>
      </c>
      <c r="AH4508">
        <v>411561728</v>
      </c>
      <c r="AI4508">
        <v>62995460</v>
      </c>
      <c r="AJ4508">
        <v>474557184</v>
      </c>
      <c r="AK4508">
        <v>203988144</v>
      </c>
      <c r="AL4508">
        <v>64757080</v>
      </c>
      <c r="AM4508">
        <v>3145447936</v>
      </c>
      <c r="AN4508">
        <v>1248446848</v>
      </c>
      <c r="AO4508">
        <v>355009120</v>
      </c>
      <c r="AP4508">
        <v>5774744064</v>
      </c>
      <c r="AQ4508">
        <v>6308922368</v>
      </c>
      <c r="AR4508">
        <v>3765514752</v>
      </c>
      <c r="AS4508">
        <v>3145447936</v>
      </c>
      <c r="AT4508">
        <v>3246</v>
      </c>
      <c r="AU4508">
        <v>0.94599999999999995</v>
      </c>
      <c r="AW4508">
        <v>7.33766E-2</v>
      </c>
      <c r="AX4508">
        <v>0.54545500000000002</v>
      </c>
      <c r="AY4508">
        <v>1.8506499999999999E-2</v>
      </c>
      <c r="AZ4508">
        <v>75580</v>
      </c>
    </row>
    <row r="4509" spans="1:52">
      <c r="A4509">
        <v>2017</v>
      </c>
      <c r="B4509">
        <v>234076</v>
      </c>
      <c r="C4509" t="s">
        <v>491</v>
      </c>
      <c r="D4509" t="s">
        <v>475</v>
      </c>
      <c r="E4509">
        <f t="shared" si="70"/>
        <v>1</v>
      </c>
      <c r="F4509">
        <f>IF(ISNA(VLOOKUP(B4509,criteria!$U$2:$U$174,1,0)),0,1)</f>
        <v>1</v>
      </c>
      <c r="G4509">
        <v>0.27347127436852553</v>
      </c>
      <c r="H4509">
        <v>0.37661562934977133</v>
      </c>
      <c r="I4509">
        <v>36779</v>
      </c>
      <c r="J4509">
        <v>10058</v>
      </c>
      <c r="K4509">
        <v>3788</v>
      </c>
      <c r="L4509">
        <v>0</v>
      </c>
      <c r="M4509">
        <v>3788</v>
      </c>
      <c r="T4509">
        <v>8.9999999999999993E-3</v>
      </c>
      <c r="U4509">
        <v>2712</v>
      </c>
      <c r="V4509">
        <v>676167872</v>
      </c>
      <c r="W4509">
        <v>555526528</v>
      </c>
      <c r="Y4509">
        <v>70244928</v>
      </c>
      <c r="Z4509">
        <v>293121952</v>
      </c>
      <c r="AA4509">
        <v>229449520</v>
      </c>
      <c r="AB4509">
        <v>169248528</v>
      </c>
      <c r="AC4509">
        <v>47273612</v>
      </c>
      <c r="AD4509">
        <v>2770228736</v>
      </c>
      <c r="AE4509">
        <v>1090659840</v>
      </c>
      <c r="AF4509">
        <v>3962424832</v>
      </c>
      <c r="AG4509">
        <v>487843584</v>
      </c>
      <c r="AH4509">
        <v>438691136</v>
      </c>
      <c r="AI4509">
        <v>58297988</v>
      </c>
      <c r="AJ4509">
        <v>496989120</v>
      </c>
      <c r="AK4509">
        <v>191763504</v>
      </c>
      <c r="AL4509">
        <v>62362336</v>
      </c>
      <c r="AM4509">
        <v>3396207360</v>
      </c>
      <c r="AN4509">
        <v>1341509504</v>
      </c>
      <c r="AO4509">
        <v>392618752</v>
      </c>
      <c r="AP4509">
        <v>6308922368</v>
      </c>
      <c r="AQ4509">
        <v>6856258048</v>
      </c>
      <c r="AR4509">
        <v>3962424832</v>
      </c>
      <c r="AS4509">
        <v>3396207360</v>
      </c>
    </row>
    <row r="4510" spans="1:52">
      <c r="A4510">
        <v>1990</v>
      </c>
      <c r="B4510">
        <v>234155</v>
      </c>
      <c r="C4510" t="s">
        <v>575</v>
      </c>
      <c r="D4510" t="s">
        <v>475</v>
      </c>
      <c r="E4510">
        <f t="shared" si="70"/>
        <v>0</v>
      </c>
      <c r="F4510">
        <f>IF(ISNA(VLOOKUP(B4510,criteria!$U$2:$U$174,1,0)),0,1)</f>
        <v>1</v>
      </c>
      <c r="G4510" t="s">
        <v>636</v>
      </c>
      <c r="H4510" t="s">
        <v>636</v>
      </c>
      <c r="V4510">
        <v>11438080</v>
      </c>
      <c r="Z4510">
        <v>10347585</v>
      </c>
      <c r="AA4510">
        <v>16852954</v>
      </c>
      <c r="AB4510">
        <v>40695</v>
      </c>
      <c r="AC4510">
        <v>911607</v>
      </c>
      <c r="AF4510">
        <v>50624204</v>
      </c>
      <c r="AG4510">
        <v>13595703</v>
      </c>
      <c r="AH4510">
        <v>3639737</v>
      </c>
      <c r="AI4510">
        <v>2048619</v>
      </c>
      <c r="AJ4510">
        <v>5688356</v>
      </c>
      <c r="AK4510">
        <v>2279441</v>
      </c>
      <c r="AL4510">
        <v>2892135</v>
      </c>
      <c r="AM4510">
        <v>53034940</v>
      </c>
      <c r="AN4510">
        <v>21912416</v>
      </c>
      <c r="AO4510">
        <v>5698142</v>
      </c>
    </row>
    <row r="4511" spans="1:52">
      <c r="A4511">
        <v>1991</v>
      </c>
      <c r="B4511">
        <v>234155</v>
      </c>
      <c r="C4511" t="s">
        <v>575</v>
      </c>
      <c r="D4511" t="s">
        <v>475</v>
      </c>
      <c r="E4511">
        <f t="shared" si="70"/>
        <v>0</v>
      </c>
      <c r="F4511">
        <f>IF(ISNA(VLOOKUP(B4511,criteria!$U$2:$U$174,1,0)),0,1)</f>
        <v>1</v>
      </c>
      <c r="G4511" t="s">
        <v>636</v>
      </c>
      <c r="H4511" t="s">
        <v>636</v>
      </c>
      <c r="V4511">
        <v>11605939</v>
      </c>
      <c r="Z4511">
        <v>10640263</v>
      </c>
      <c r="AA4511">
        <v>14676545</v>
      </c>
      <c r="AB4511">
        <v>55818</v>
      </c>
      <c r="AC4511">
        <v>792858</v>
      </c>
      <c r="AF4511">
        <v>50431220</v>
      </c>
      <c r="AG4511">
        <v>12434355</v>
      </c>
      <c r="AH4511">
        <v>2900717</v>
      </c>
      <c r="AI4511">
        <v>1945894</v>
      </c>
      <c r="AJ4511">
        <v>4846611</v>
      </c>
      <c r="AK4511">
        <v>2371451</v>
      </c>
      <c r="AL4511">
        <v>1857572</v>
      </c>
      <c r="AM4511">
        <v>47421388</v>
      </c>
      <c r="AN4511">
        <v>16965530</v>
      </c>
      <c r="AO4511">
        <v>4641237</v>
      </c>
    </row>
    <row r="4512" spans="1:52">
      <c r="A4512">
        <v>1992</v>
      </c>
      <c r="B4512">
        <v>234155</v>
      </c>
      <c r="C4512" t="s">
        <v>575</v>
      </c>
      <c r="D4512" t="s">
        <v>475</v>
      </c>
      <c r="E4512">
        <f t="shared" si="70"/>
        <v>0</v>
      </c>
      <c r="F4512">
        <f>IF(ISNA(VLOOKUP(B4512,criteria!$U$2:$U$174,1,0)),0,1)</f>
        <v>1</v>
      </c>
      <c r="G4512" t="s">
        <v>636</v>
      </c>
      <c r="H4512" t="s">
        <v>636</v>
      </c>
      <c r="V4512">
        <v>12007192</v>
      </c>
      <c r="Z4512">
        <v>11220546</v>
      </c>
      <c r="AA4512">
        <v>14418483</v>
      </c>
      <c r="AB4512">
        <v>16665</v>
      </c>
      <c r="AC4512">
        <v>1367583</v>
      </c>
      <c r="AF4512">
        <v>50915316</v>
      </c>
      <c r="AG4512">
        <v>12232323</v>
      </c>
      <c r="AH4512">
        <v>3591601</v>
      </c>
      <c r="AI4512">
        <v>2254958</v>
      </c>
      <c r="AJ4512">
        <v>5846559</v>
      </c>
      <c r="AK4512">
        <v>3293674</v>
      </c>
      <c r="AL4512">
        <v>1336088</v>
      </c>
      <c r="AM4512">
        <v>48443340</v>
      </c>
      <c r="AN4512">
        <v>18560772</v>
      </c>
      <c r="AO4512">
        <v>4440394</v>
      </c>
    </row>
    <row r="4513" spans="1:52">
      <c r="A4513">
        <v>1993</v>
      </c>
      <c r="B4513">
        <v>234155</v>
      </c>
      <c r="C4513" t="s">
        <v>575</v>
      </c>
      <c r="D4513" t="s">
        <v>475</v>
      </c>
      <c r="E4513">
        <f t="shared" si="70"/>
        <v>0</v>
      </c>
      <c r="F4513">
        <f>IF(ISNA(VLOOKUP(B4513,criteria!$U$2:$U$174,1,0)),0,1)</f>
        <v>1</v>
      </c>
      <c r="G4513" t="s">
        <v>636</v>
      </c>
      <c r="H4513" t="s">
        <v>636</v>
      </c>
      <c r="V4513">
        <v>12214454</v>
      </c>
      <c r="Y4513">
        <v>420293</v>
      </c>
      <c r="Z4513">
        <v>11289701</v>
      </c>
      <c r="AA4513">
        <v>13642087</v>
      </c>
      <c r="AB4513">
        <v>67655</v>
      </c>
      <c r="AC4513">
        <v>416257</v>
      </c>
      <c r="AF4513">
        <v>49380880</v>
      </c>
      <c r="AG4513">
        <v>11850897</v>
      </c>
      <c r="AH4513">
        <v>3708458</v>
      </c>
      <c r="AI4513">
        <v>2204549</v>
      </c>
      <c r="AJ4513">
        <v>5913007</v>
      </c>
      <c r="AK4513">
        <v>3170303</v>
      </c>
      <c r="AL4513">
        <v>2352512</v>
      </c>
      <c r="AM4513">
        <v>50053212</v>
      </c>
      <c r="AN4513">
        <v>19339800</v>
      </c>
      <c r="AO4513">
        <v>3894096</v>
      </c>
    </row>
    <row r="4514" spans="1:52">
      <c r="A4514">
        <v>1994</v>
      </c>
      <c r="B4514">
        <v>234155</v>
      </c>
      <c r="C4514" t="s">
        <v>575</v>
      </c>
      <c r="D4514" t="s">
        <v>475</v>
      </c>
      <c r="E4514">
        <f t="shared" si="70"/>
        <v>0</v>
      </c>
      <c r="F4514">
        <f>IF(ISNA(VLOOKUP(B4514,criteria!$U$2:$U$174,1,0)),0,1)</f>
        <v>1</v>
      </c>
      <c r="G4514" t="s">
        <v>636</v>
      </c>
      <c r="H4514" t="s">
        <v>636</v>
      </c>
      <c r="V4514">
        <v>12099273</v>
      </c>
      <c r="Z4514">
        <v>11565551</v>
      </c>
      <c r="AA4514">
        <v>19437374</v>
      </c>
      <c r="AB4514">
        <v>587569</v>
      </c>
      <c r="AC4514">
        <v>1002439</v>
      </c>
      <c r="AF4514">
        <v>56772848</v>
      </c>
      <c r="AG4514">
        <v>12453476</v>
      </c>
      <c r="AH4514">
        <v>3611718</v>
      </c>
      <c r="AI4514">
        <v>3390255</v>
      </c>
      <c r="AJ4514">
        <v>7001973</v>
      </c>
      <c r="AK4514">
        <v>3261929</v>
      </c>
      <c r="AL4514">
        <v>2580321</v>
      </c>
      <c r="AM4514">
        <v>55458248</v>
      </c>
      <c r="AN4514">
        <v>20361702</v>
      </c>
      <c r="AO4514">
        <v>4795160</v>
      </c>
    </row>
    <row r="4515" spans="1:52">
      <c r="A4515">
        <v>1995</v>
      </c>
      <c r="B4515">
        <v>234155</v>
      </c>
      <c r="C4515" t="s">
        <v>575</v>
      </c>
      <c r="D4515" t="s">
        <v>475</v>
      </c>
      <c r="E4515">
        <f t="shared" si="70"/>
        <v>0</v>
      </c>
      <c r="F4515">
        <f>IF(ISNA(VLOOKUP(B4515,criteria!$U$2:$U$174,1,0)),0,1)</f>
        <v>1</v>
      </c>
      <c r="G4515" t="s">
        <v>636</v>
      </c>
      <c r="H4515" t="s">
        <v>636</v>
      </c>
      <c r="N4515">
        <v>23806</v>
      </c>
      <c r="O4515" t="s">
        <v>132</v>
      </c>
      <c r="V4515">
        <v>11692886</v>
      </c>
      <c r="Z4515">
        <v>11355357</v>
      </c>
      <c r="AA4515">
        <v>17072900</v>
      </c>
      <c r="AB4515">
        <v>172313</v>
      </c>
      <c r="AC4515">
        <v>1173050</v>
      </c>
      <c r="AF4515">
        <v>53041556</v>
      </c>
      <c r="AG4515">
        <v>12676657</v>
      </c>
      <c r="AH4515">
        <v>3171603</v>
      </c>
      <c r="AI4515">
        <v>3281170</v>
      </c>
      <c r="AJ4515">
        <v>6452773</v>
      </c>
      <c r="AK4515">
        <v>3580653</v>
      </c>
      <c r="AL4515">
        <v>2365790</v>
      </c>
      <c r="AM4515">
        <v>53636044</v>
      </c>
      <c r="AN4515">
        <v>18665052</v>
      </c>
      <c r="AO4515">
        <v>4825670</v>
      </c>
    </row>
    <row r="4516" spans="1:52">
      <c r="A4516">
        <v>1996</v>
      </c>
      <c r="B4516">
        <v>234155</v>
      </c>
      <c r="C4516" t="s">
        <v>575</v>
      </c>
      <c r="D4516" t="s">
        <v>475</v>
      </c>
      <c r="E4516">
        <f t="shared" si="70"/>
        <v>0</v>
      </c>
      <c r="F4516">
        <f>IF(ISNA(VLOOKUP(B4516,criteria!$U$2:$U$174,1,0)),0,1)</f>
        <v>1</v>
      </c>
      <c r="G4516" t="s">
        <v>636</v>
      </c>
      <c r="H4516" t="s">
        <v>636</v>
      </c>
      <c r="N4516">
        <v>23806</v>
      </c>
      <c r="O4516" t="s">
        <v>132</v>
      </c>
      <c r="V4516">
        <v>11639186</v>
      </c>
      <c r="Y4516">
        <v>41507</v>
      </c>
      <c r="Z4516">
        <v>11360136</v>
      </c>
      <c r="AA4516">
        <v>18366766</v>
      </c>
      <c r="AB4516">
        <v>375182</v>
      </c>
      <c r="AC4516">
        <v>669213</v>
      </c>
      <c r="AF4516">
        <v>54993236</v>
      </c>
      <c r="AG4516">
        <v>11611259</v>
      </c>
      <c r="AH4516">
        <v>3141508</v>
      </c>
      <c r="AI4516">
        <v>3321529</v>
      </c>
      <c r="AJ4516">
        <v>6463037</v>
      </c>
      <c r="AK4516">
        <v>3422418</v>
      </c>
      <c r="AL4516">
        <v>2841983</v>
      </c>
      <c r="AM4516">
        <v>58133940</v>
      </c>
      <c r="AN4516">
        <v>19942812</v>
      </c>
      <c r="AO4516">
        <v>4828197</v>
      </c>
      <c r="AP4516">
        <v>3273612</v>
      </c>
      <c r="AQ4516">
        <v>4563921</v>
      </c>
      <c r="AT4516">
        <v>381</v>
      </c>
      <c r="AU4516">
        <v>0.32800000000000001</v>
      </c>
    </row>
    <row r="4517" spans="1:52">
      <c r="A4517">
        <v>1997</v>
      </c>
      <c r="B4517">
        <v>234155</v>
      </c>
      <c r="C4517" t="s">
        <v>575</v>
      </c>
      <c r="D4517" t="s">
        <v>475</v>
      </c>
      <c r="E4517">
        <f t="shared" si="70"/>
        <v>0</v>
      </c>
      <c r="F4517">
        <f>IF(ISNA(VLOOKUP(B4517,criteria!$U$2:$U$174,1,0)),0,1)</f>
        <v>1</v>
      </c>
      <c r="G4517" t="s">
        <v>636</v>
      </c>
      <c r="H4517" t="s">
        <v>636</v>
      </c>
      <c r="V4517">
        <v>12962133</v>
      </c>
      <c r="Y4517">
        <v>40750</v>
      </c>
      <c r="Z4517">
        <v>12953735</v>
      </c>
      <c r="AA4517">
        <v>21462008</v>
      </c>
      <c r="AB4517">
        <v>445771</v>
      </c>
      <c r="AC4517">
        <v>931930</v>
      </c>
      <c r="AF4517">
        <v>63407948</v>
      </c>
      <c r="AG4517">
        <v>14166135</v>
      </c>
      <c r="AH4517">
        <v>3071893</v>
      </c>
      <c r="AI4517">
        <v>3679856</v>
      </c>
      <c r="AJ4517">
        <v>6751749</v>
      </c>
      <c r="AK4517">
        <v>3867576</v>
      </c>
      <c r="AL4517">
        <v>3380856</v>
      </c>
      <c r="AM4517">
        <v>60910876</v>
      </c>
      <c r="AN4517">
        <v>21430072</v>
      </c>
      <c r="AO4517">
        <v>5141278</v>
      </c>
      <c r="AP4517">
        <v>4563921</v>
      </c>
      <c r="AQ4517">
        <v>5868751</v>
      </c>
      <c r="AT4517">
        <v>233</v>
      </c>
      <c r="AU4517">
        <v>0.25600000000000001</v>
      </c>
      <c r="AW4517">
        <v>0.153415</v>
      </c>
      <c r="AX4517">
        <v>0.59429200000000004</v>
      </c>
      <c r="AY4517">
        <v>3.5677899999999999E-2</v>
      </c>
      <c r="AZ4517">
        <v>22572</v>
      </c>
    </row>
    <row r="4518" spans="1:52">
      <c r="A4518">
        <v>1998</v>
      </c>
      <c r="B4518">
        <v>234155</v>
      </c>
      <c r="C4518" t="s">
        <v>575</v>
      </c>
      <c r="D4518" t="s">
        <v>475</v>
      </c>
      <c r="E4518">
        <f t="shared" si="70"/>
        <v>0</v>
      </c>
      <c r="F4518">
        <f>IF(ISNA(VLOOKUP(B4518,criteria!$U$2:$U$174,1,0)),0,1)</f>
        <v>1</v>
      </c>
      <c r="G4518" t="s">
        <v>636</v>
      </c>
      <c r="H4518" t="s">
        <v>636</v>
      </c>
      <c r="V4518">
        <v>13149157</v>
      </c>
      <c r="Y4518">
        <v>47500</v>
      </c>
      <c r="Z4518">
        <v>12055471</v>
      </c>
      <c r="AA4518">
        <v>23382368</v>
      </c>
      <c r="AB4518">
        <v>634647</v>
      </c>
      <c r="AC4518">
        <v>775158</v>
      </c>
      <c r="AF4518">
        <v>65197472</v>
      </c>
      <c r="AG4518">
        <v>14183005</v>
      </c>
      <c r="AH4518">
        <v>3046511</v>
      </c>
      <c r="AI4518">
        <v>3765296</v>
      </c>
      <c r="AJ4518">
        <v>6811807</v>
      </c>
      <c r="AK4518">
        <v>3722697</v>
      </c>
      <c r="AL4518">
        <v>3052061</v>
      </c>
      <c r="AM4518">
        <v>62928256</v>
      </c>
      <c r="AN4518">
        <v>22598248</v>
      </c>
      <c r="AO4518">
        <v>5554506</v>
      </c>
      <c r="AP4518">
        <v>4004543</v>
      </c>
      <c r="AQ4518">
        <v>4334163</v>
      </c>
      <c r="AT4518">
        <v>234</v>
      </c>
      <c r="AU4518">
        <v>0.33700000000000002</v>
      </c>
      <c r="AW4518">
        <v>0.15026200000000001</v>
      </c>
      <c r="AX4518">
        <v>0.59296199999999999</v>
      </c>
      <c r="AY4518">
        <v>3.6138799999999999E-2</v>
      </c>
      <c r="AZ4518">
        <v>23855</v>
      </c>
    </row>
    <row r="4519" spans="1:52">
      <c r="A4519">
        <v>1999</v>
      </c>
      <c r="B4519">
        <v>234155</v>
      </c>
      <c r="C4519" t="s">
        <v>575</v>
      </c>
      <c r="D4519" t="s">
        <v>475</v>
      </c>
      <c r="E4519">
        <f t="shared" si="70"/>
        <v>0</v>
      </c>
      <c r="F4519">
        <f>IF(ISNA(VLOOKUP(B4519,criteria!$U$2:$U$174,1,0)),0,1)</f>
        <v>1</v>
      </c>
      <c r="G4519" t="s">
        <v>636</v>
      </c>
      <c r="H4519" t="s">
        <v>636</v>
      </c>
      <c r="V4519">
        <v>13154512</v>
      </c>
      <c r="Y4519">
        <v>31045</v>
      </c>
      <c r="Z4519">
        <v>13522796</v>
      </c>
      <c r="AA4519">
        <v>27174054</v>
      </c>
      <c r="AB4519">
        <v>538598</v>
      </c>
      <c r="AC4519">
        <v>715446</v>
      </c>
      <c r="AF4519">
        <v>72406792</v>
      </c>
      <c r="AG4519">
        <v>15370508</v>
      </c>
      <c r="AH4519">
        <v>3541822</v>
      </c>
      <c r="AI4519">
        <v>4437224</v>
      </c>
      <c r="AJ4519">
        <v>7979046</v>
      </c>
      <c r="AK4519">
        <v>3588359</v>
      </c>
      <c r="AL4519">
        <v>3310405</v>
      </c>
      <c r="AM4519">
        <v>71656584</v>
      </c>
      <c r="AN4519">
        <v>23970780</v>
      </c>
      <c r="AO4519">
        <v>6038396</v>
      </c>
      <c r="AP4519">
        <v>4334163</v>
      </c>
      <c r="AQ4519">
        <v>4621325</v>
      </c>
      <c r="AT4519">
        <v>237</v>
      </c>
      <c r="AU4519">
        <v>0.29199999999999998</v>
      </c>
      <c r="AW4519">
        <v>0.12534899999999999</v>
      </c>
      <c r="AX4519">
        <v>0.58480900000000002</v>
      </c>
      <c r="AY4519">
        <v>3.0754900000000002E-2</v>
      </c>
      <c r="AZ4519">
        <v>25933</v>
      </c>
    </row>
    <row r="4520" spans="1:52">
      <c r="A4520">
        <v>2000</v>
      </c>
      <c r="B4520">
        <v>234155</v>
      </c>
      <c r="C4520" t="s">
        <v>575</v>
      </c>
      <c r="D4520" t="s">
        <v>475</v>
      </c>
      <c r="E4520">
        <f t="shared" si="70"/>
        <v>0</v>
      </c>
      <c r="F4520">
        <f>IF(ISNA(VLOOKUP(B4520,criteria!$U$2:$U$174,1,0)),0,1)</f>
        <v>1</v>
      </c>
      <c r="G4520" t="s">
        <v>636</v>
      </c>
      <c r="H4520" t="s">
        <v>636</v>
      </c>
      <c r="V4520">
        <v>13931457</v>
      </c>
      <c r="Y4520">
        <v>42537</v>
      </c>
      <c r="Z4520">
        <v>28831014</v>
      </c>
      <c r="AA4520">
        <v>32580616</v>
      </c>
      <c r="AB4520">
        <v>1338817</v>
      </c>
      <c r="AC4520">
        <v>596162</v>
      </c>
      <c r="AF4520">
        <v>95507696</v>
      </c>
      <c r="AG4520">
        <v>20650408</v>
      </c>
      <c r="AH4520">
        <v>3373339</v>
      </c>
      <c r="AI4520">
        <v>4893704</v>
      </c>
      <c r="AJ4520">
        <v>8267043</v>
      </c>
      <c r="AK4520">
        <v>4272858</v>
      </c>
      <c r="AL4520">
        <v>3756034</v>
      </c>
      <c r="AM4520">
        <v>84333344</v>
      </c>
      <c r="AN4520">
        <v>24802268</v>
      </c>
      <c r="AO4520">
        <v>6763022</v>
      </c>
      <c r="AP4520">
        <v>8017210</v>
      </c>
      <c r="AQ4520">
        <v>9469070</v>
      </c>
      <c r="AT4520">
        <v>275</v>
      </c>
      <c r="AU4520">
        <v>0.375</v>
      </c>
      <c r="AW4520">
        <v>0.124057</v>
      </c>
      <c r="AX4520">
        <v>0.56415099999999996</v>
      </c>
      <c r="AY4520">
        <v>3.20755E-2</v>
      </c>
      <c r="AZ4520">
        <v>26719.5</v>
      </c>
    </row>
    <row r="4521" spans="1:52">
      <c r="A4521">
        <v>2001</v>
      </c>
      <c r="B4521">
        <v>234155</v>
      </c>
      <c r="C4521" t="s">
        <v>575</v>
      </c>
      <c r="D4521" t="s">
        <v>475</v>
      </c>
      <c r="E4521">
        <f t="shared" si="70"/>
        <v>0</v>
      </c>
      <c r="F4521">
        <f>IF(ISNA(VLOOKUP(B4521,criteria!$U$2:$U$174,1,0)),0,1)</f>
        <v>1</v>
      </c>
      <c r="G4521">
        <v>0.88995543366472407</v>
      </c>
      <c r="H4521">
        <v>0.34206471494607088</v>
      </c>
      <c r="I4521">
        <v>2917</v>
      </c>
      <c r="J4521">
        <v>2596</v>
      </c>
      <c r="K4521">
        <v>885</v>
      </c>
      <c r="L4521">
        <v>3</v>
      </c>
      <c r="M4521">
        <v>888</v>
      </c>
      <c r="N4521">
        <v>23806</v>
      </c>
      <c r="O4521" t="s">
        <v>132</v>
      </c>
      <c r="V4521">
        <v>16313298</v>
      </c>
      <c r="W4521">
        <v>11395185</v>
      </c>
      <c r="Y4521">
        <v>853239</v>
      </c>
      <c r="Z4521">
        <v>15655487</v>
      </c>
      <c r="AA4521">
        <v>34453924</v>
      </c>
      <c r="AB4521">
        <v>1262086</v>
      </c>
      <c r="AC4521">
        <v>561815</v>
      </c>
      <c r="AD4521">
        <v>39669672</v>
      </c>
      <c r="AE4521">
        <v>40115260</v>
      </c>
      <c r="AF4521">
        <v>99256080</v>
      </c>
      <c r="AG4521">
        <v>25100208</v>
      </c>
      <c r="AH4521">
        <v>3731560.75</v>
      </c>
      <c r="AI4521">
        <v>6316830</v>
      </c>
      <c r="AJ4521">
        <v>10048391</v>
      </c>
      <c r="AK4521">
        <v>2774765.25</v>
      </c>
      <c r="AL4521">
        <v>5539624.5</v>
      </c>
      <c r="AM4521">
        <v>77146448</v>
      </c>
      <c r="AN4521">
        <v>26761430</v>
      </c>
      <c r="AO4521">
        <v>6446644</v>
      </c>
      <c r="AR4521">
        <v>99256080</v>
      </c>
      <c r="AS4521">
        <v>77146448</v>
      </c>
      <c r="AT4521">
        <v>325</v>
      </c>
      <c r="AU4521">
        <v>0.41599999999999998</v>
      </c>
      <c r="AW4521">
        <v>0.14007600000000001</v>
      </c>
      <c r="AX4521">
        <v>0.56961499999999998</v>
      </c>
      <c r="AY4521">
        <v>3.63944E-2</v>
      </c>
      <c r="AZ4521">
        <v>27791</v>
      </c>
    </row>
    <row r="4522" spans="1:52">
      <c r="A4522">
        <v>2002</v>
      </c>
      <c r="B4522">
        <v>234155</v>
      </c>
      <c r="C4522" t="s">
        <v>575</v>
      </c>
      <c r="D4522" t="s">
        <v>475</v>
      </c>
      <c r="E4522">
        <f t="shared" si="70"/>
        <v>1</v>
      </c>
      <c r="F4522">
        <f>IF(ISNA(VLOOKUP(B4522,criteria!$U$2:$U$174,1,0)),0,1)</f>
        <v>1</v>
      </c>
      <c r="G4522">
        <v>0.75604395604395602</v>
      </c>
      <c r="H4522">
        <v>0.41315406976744184</v>
      </c>
      <c r="I4522">
        <v>3640</v>
      </c>
      <c r="J4522">
        <v>2752</v>
      </c>
      <c r="K4522">
        <v>1125</v>
      </c>
      <c r="L4522">
        <v>12</v>
      </c>
      <c r="M4522">
        <v>1137</v>
      </c>
      <c r="N4522">
        <v>23806</v>
      </c>
      <c r="O4522" t="s">
        <v>132</v>
      </c>
      <c r="V4522">
        <v>18289700</v>
      </c>
      <c r="W4522">
        <v>14015136</v>
      </c>
      <c r="Y4522">
        <v>680432</v>
      </c>
      <c r="Z4522">
        <v>16609973</v>
      </c>
      <c r="AA4522">
        <v>32786466</v>
      </c>
      <c r="AB4522">
        <v>389275</v>
      </c>
      <c r="AC4522">
        <v>315871</v>
      </c>
      <c r="AD4522">
        <v>49107448</v>
      </c>
      <c r="AE4522">
        <v>33201284</v>
      </c>
      <c r="AF4522">
        <v>109366192</v>
      </c>
      <c r="AG4522">
        <v>29752162</v>
      </c>
      <c r="AH4522">
        <v>3556621.75</v>
      </c>
      <c r="AI4522">
        <v>5258149</v>
      </c>
      <c r="AJ4522">
        <v>8814771</v>
      </c>
      <c r="AK4522">
        <v>3687623.25</v>
      </c>
      <c r="AL4522">
        <v>4438908</v>
      </c>
      <c r="AM4522">
        <v>80944384</v>
      </c>
      <c r="AN4522">
        <v>31733364</v>
      </c>
      <c r="AO4522">
        <v>7262709</v>
      </c>
      <c r="AP4522">
        <v>5843445</v>
      </c>
      <c r="AQ4522">
        <v>6598731</v>
      </c>
      <c r="AR4522">
        <v>109366192</v>
      </c>
      <c r="AS4522">
        <v>80944384</v>
      </c>
      <c r="AT4522">
        <v>335</v>
      </c>
      <c r="AU4522">
        <v>0.38700000000000001</v>
      </c>
      <c r="AW4522">
        <v>0.130106</v>
      </c>
      <c r="AX4522">
        <v>0.566944</v>
      </c>
      <c r="AY4522">
        <v>3.4039300000000002E-2</v>
      </c>
      <c r="AZ4522">
        <v>30016</v>
      </c>
    </row>
    <row r="4523" spans="1:52">
      <c r="A4523">
        <v>2003</v>
      </c>
      <c r="B4523">
        <v>234155</v>
      </c>
      <c r="C4523" t="s">
        <v>575</v>
      </c>
      <c r="D4523" t="s">
        <v>475</v>
      </c>
      <c r="E4523">
        <f t="shared" si="70"/>
        <v>1</v>
      </c>
      <c r="F4523">
        <f>IF(ISNA(VLOOKUP(B4523,criteria!$U$2:$U$174,1,0)),0,1)</f>
        <v>1</v>
      </c>
      <c r="G4523">
        <v>0.75604395604395602</v>
      </c>
      <c r="H4523">
        <v>0.41170058139534882</v>
      </c>
      <c r="I4523">
        <v>3640</v>
      </c>
      <c r="J4523">
        <v>2752</v>
      </c>
      <c r="K4523">
        <v>1129</v>
      </c>
      <c r="L4523">
        <v>4</v>
      </c>
      <c r="M4523">
        <v>1133</v>
      </c>
      <c r="N4523">
        <v>23806</v>
      </c>
      <c r="O4523" t="s">
        <v>132</v>
      </c>
      <c r="V4523">
        <v>18432868</v>
      </c>
      <c r="W4523">
        <v>13843211</v>
      </c>
      <c r="Z4523">
        <v>17263702</v>
      </c>
      <c r="AA4523">
        <v>32192592</v>
      </c>
      <c r="AB4523">
        <v>1302902</v>
      </c>
      <c r="AC4523">
        <v>766259</v>
      </c>
      <c r="AD4523">
        <v>48086840</v>
      </c>
      <c r="AE4523">
        <v>34611680</v>
      </c>
      <c r="AF4523">
        <v>84833272</v>
      </c>
      <c r="AG4523">
        <v>30116780</v>
      </c>
      <c r="AH4523">
        <v>4095345</v>
      </c>
      <c r="AI4523">
        <v>5823880.5</v>
      </c>
      <c r="AJ4523">
        <v>9919226</v>
      </c>
      <c r="AK4523">
        <v>6047953.5</v>
      </c>
      <c r="AL4523">
        <v>4410943</v>
      </c>
      <c r="AM4523">
        <v>80707912</v>
      </c>
      <c r="AN4523">
        <v>30497970</v>
      </c>
      <c r="AO4523">
        <v>8958413</v>
      </c>
      <c r="AP4523">
        <v>6598731</v>
      </c>
      <c r="AQ4523">
        <v>7568338</v>
      </c>
      <c r="AR4523">
        <v>84833272</v>
      </c>
      <c r="AS4523">
        <v>80707912</v>
      </c>
      <c r="AT4523">
        <v>361</v>
      </c>
      <c r="AU4523">
        <v>0.41399999999999998</v>
      </c>
      <c r="AW4523">
        <v>0.126863</v>
      </c>
      <c r="AX4523">
        <v>0.57511100000000004</v>
      </c>
      <c r="AY4523">
        <v>3.2621799999999999E-2</v>
      </c>
      <c r="AZ4523">
        <v>29868</v>
      </c>
    </row>
    <row r="4524" spans="1:52">
      <c r="A4524">
        <v>2004</v>
      </c>
      <c r="B4524">
        <v>234155</v>
      </c>
      <c r="C4524" t="s">
        <v>575</v>
      </c>
      <c r="D4524" t="s">
        <v>475</v>
      </c>
      <c r="E4524">
        <f t="shared" si="70"/>
        <v>1</v>
      </c>
      <c r="F4524">
        <f>IF(ISNA(VLOOKUP(B4524,criteria!$U$2:$U$174,1,0)),0,1)</f>
        <v>1</v>
      </c>
      <c r="G4524">
        <v>0.63798977853492334</v>
      </c>
      <c r="H4524">
        <v>0.34979973297730305</v>
      </c>
      <c r="I4524">
        <v>4696</v>
      </c>
      <c r="J4524">
        <v>2996</v>
      </c>
      <c r="K4524">
        <v>1043</v>
      </c>
      <c r="L4524">
        <v>5</v>
      </c>
      <c r="M4524">
        <v>1048</v>
      </c>
      <c r="V4524">
        <v>21382396</v>
      </c>
      <c r="W4524">
        <v>16016029</v>
      </c>
      <c r="Z4524">
        <v>18996872</v>
      </c>
      <c r="AA4524">
        <v>34302128</v>
      </c>
      <c r="AB4524">
        <v>1627628</v>
      </c>
      <c r="AC4524">
        <v>670579</v>
      </c>
      <c r="AD4524">
        <v>53006768</v>
      </c>
      <c r="AE4524">
        <v>36691292</v>
      </c>
      <c r="AF4524">
        <v>97676840</v>
      </c>
      <c r="AG4524">
        <v>33318892</v>
      </c>
      <c r="AH4524">
        <v>3661159.5</v>
      </c>
      <c r="AI4524">
        <v>7151358.5</v>
      </c>
      <c r="AJ4524">
        <v>10812518</v>
      </c>
      <c r="AK4524">
        <v>7818310</v>
      </c>
      <c r="AL4524">
        <v>4754480.5</v>
      </c>
      <c r="AM4524">
        <v>89014376</v>
      </c>
      <c r="AN4524">
        <v>32117956</v>
      </c>
      <c r="AO4524">
        <v>9085565</v>
      </c>
      <c r="AP4524">
        <v>7568338</v>
      </c>
      <c r="AQ4524">
        <v>8757225</v>
      </c>
      <c r="AR4524">
        <v>97676840</v>
      </c>
      <c r="AS4524">
        <v>89014376</v>
      </c>
      <c r="AT4524">
        <v>381</v>
      </c>
      <c r="AU4524">
        <v>0.40699999999999997</v>
      </c>
      <c r="AW4524">
        <v>0.13206000000000001</v>
      </c>
      <c r="AX4524">
        <v>0.61058100000000004</v>
      </c>
      <c r="AY4524">
        <v>2.8241800000000001E-2</v>
      </c>
      <c r="AZ4524">
        <v>29753</v>
      </c>
    </row>
    <row r="4525" spans="1:52">
      <c r="A4525">
        <v>2005</v>
      </c>
      <c r="B4525">
        <v>234155</v>
      </c>
      <c r="C4525" t="s">
        <v>492</v>
      </c>
      <c r="D4525" t="s">
        <v>475</v>
      </c>
      <c r="E4525">
        <f t="shared" si="70"/>
        <v>1</v>
      </c>
      <c r="F4525">
        <f>IF(ISNA(VLOOKUP(B4525,criteria!$U$2:$U$174,1,0)),0,1)</f>
        <v>1</v>
      </c>
      <c r="G4525">
        <v>0.63798977853492334</v>
      </c>
      <c r="H4525">
        <v>0.34279038718291055</v>
      </c>
      <c r="I4525">
        <v>4696</v>
      </c>
      <c r="J4525">
        <v>2996</v>
      </c>
      <c r="K4525">
        <v>1024</v>
      </c>
      <c r="L4525">
        <v>3</v>
      </c>
      <c r="M4525">
        <v>1027</v>
      </c>
      <c r="N4525">
        <v>23806</v>
      </c>
      <c r="O4525" t="s">
        <v>132</v>
      </c>
      <c r="P4525" t="s">
        <v>50</v>
      </c>
      <c r="Q4525" t="s">
        <v>52</v>
      </c>
      <c r="V4525">
        <v>22210558</v>
      </c>
      <c r="W4525">
        <v>16832836</v>
      </c>
      <c r="Z4525">
        <v>20038082</v>
      </c>
      <c r="AA4525">
        <v>37670296</v>
      </c>
      <c r="AB4525">
        <v>1206470</v>
      </c>
      <c r="AC4525">
        <v>892562</v>
      </c>
      <c r="AD4525">
        <v>57803252</v>
      </c>
      <c r="AE4525">
        <v>39503016</v>
      </c>
      <c r="AF4525">
        <v>102638472</v>
      </c>
      <c r="AG4525">
        <v>34583268</v>
      </c>
      <c r="AH4525">
        <v>4025610.5</v>
      </c>
      <c r="AI4525">
        <v>8474647</v>
      </c>
      <c r="AJ4525">
        <v>12500258</v>
      </c>
      <c r="AK4525">
        <v>6628987.5</v>
      </c>
      <c r="AL4525">
        <v>5361187</v>
      </c>
      <c r="AM4525">
        <v>95827352</v>
      </c>
      <c r="AN4525">
        <v>36206436</v>
      </c>
      <c r="AO4525">
        <v>10864498</v>
      </c>
      <c r="AP4525">
        <v>8757225</v>
      </c>
      <c r="AQ4525">
        <v>10390896</v>
      </c>
      <c r="AR4525">
        <v>102638472</v>
      </c>
      <c r="AS4525">
        <v>95827352</v>
      </c>
      <c r="AT4525">
        <v>377</v>
      </c>
      <c r="AU4525">
        <v>0.42599999999999999</v>
      </c>
      <c r="AW4525">
        <v>0.13397100000000001</v>
      </c>
      <c r="AX4525">
        <v>0.63525900000000002</v>
      </c>
      <c r="AY4525">
        <v>2.5027600000000001E-2</v>
      </c>
      <c r="AZ4525">
        <v>30582</v>
      </c>
    </row>
    <row r="4526" spans="1:52">
      <c r="A4526">
        <v>2006</v>
      </c>
      <c r="B4526">
        <v>234155</v>
      </c>
      <c r="C4526" t="s">
        <v>492</v>
      </c>
      <c r="D4526" t="s">
        <v>475</v>
      </c>
      <c r="E4526">
        <f t="shared" si="70"/>
        <v>1</v>
      </c>
      <c r="F4526">
        <f>IF(ISNA(VLOOKUP(B4526,criteria!$U$2:$U$174,1,0)),0,1)</f>
        <v>1</v>
      </c>
      <c r="G4526">
        <v>0.83104177683765201</v>
      </c>
      <c r="H4526">
        <v>0.35221126312440343</v>
      </c>
      <c r="I4526">
        <v>3782</v>
      </c>
      <c r="J4526">
        <v>3143</v>
      </c>
      <c r="K4526">
        <v>1106</v>
      </c>
      <c r="L4526">
        <v>1</v>
      </c>
      <c r="M4526">
        <v>1107</v>
      </c>
      <c r="V4526">
        <v>24986126</v>
      </c>
      <c r="W4526">
        <v>18547212</v>
      </c>
      <c r="Z4526">
        <v>22115960</v>
      </c>
      <c r="AA4526">
        <v>40294824</v>
      </c>
      <c r="AB4526">
        <v>1138442</v>
      </c>
      <c r="AC4526">
        <v>9298730</v>
      </c>
      <c r="AD4526">
        <v>61357576</v>
      </c>
      <c r="AE4526">
        <v>44664632</v>
      </c>
      <c r="AF4526">
        <v>134721488</v>
      </c>
      <c r="AG4526">
        <v>43404336</v>
      </c>
      <c r="AH4526">
        <v>3491013.25</v>
      </c>
      <c r="AI4526">
        <v>9479506</v>
      </c>
      <c r="AJ4526">
        <v>12970519</v>
      </c>
      <c r="AK4526">
        <v>6352602</v>
      </c>
      <c r="AL4526">
        <v>5362620</v>
      </c>
      <c r="AM4526">
        <v>108297880</v>
      </c>
      <c r="AN4526">
        <v>39887800</v>
      </c>
      <c r="AO4526">
        <v>12416520</v>
      </c>
      <c r="AP4526">
        <v>10390896</v>
      </c>
      <c r="AQ4526">
        <v>14806987</v>
      </c>
      <c r="AR4526">
        <v>134721488</v>
      </c>
      <c r="AS4526">
        <v>108297880</v>
      </c>
      <c r="AT4526">
        <v>458</v>
      </c>
      <c r="AU4526">
        <v>0.42199999999999999</v>
      </c>
      <c r="AW4526">
        <v>0.138326</v>
      </c>
      <c r="AX4526">
        <v>0.62132200000000004</v>
      </c>
      <c r="AY4526">
        <v>2.9423000000000001E-2</v>
      </c>
      <c r="AZ4526">
        <v>31360</v>
      </c>
    </row>
    <row r="4527" spans="1:52">
      <c r="A4527">
        <v>2007</v>
      </c>
      <c r="B4527">
        <v>234155</v>
      </c>
      <c r="C4527" t="s">
        <v>492</v>
      </c>
      <c r="D4527" t="s">
        <v>475</v>
      </c>
      <c r="E4527">
        <f t="shared" si="70"/>
        <v>0</v>
      </c>
      <c r="F4527">
        <f>IF(ISNA(VLOOKUP(B4527,criteria!$U$2:$U$174,1,0)),0,1)</f>
        <v>1</v>
      </c>
      <c r="G4527">
        <v>0.78399567450662344</v>
      </c>
      <c r="H4527">
        <v>0.33344827586206899</v>
      </c>
      <c r="I4527">
        <v>3699</v>
      </c>
      <c r="J4527">
        <v>2900</v>
      </c>
      <c r="K4527">
        <v>964</v>
      </c>
      <c r="L4527">
        <v>3</v>
      </c>
      <c r="M4527">
        <v>967</v>
      </c>
      <c r="N4527">
        <v>23806</v>
      </c>
      <c r="O4527" t="s">
        <v>132</v>
      </c>
      <c r="P4527" t="s">
        <v>50</v>
      </c>
      <c r="Q4527" t="s">
        <v>53</v>
      </c>
      <c r="V4527">
        <v>26507686</v>
      </c>
      <c r="W4527">
        <v>19488364</v>
      </c>
      <c r="Y4527">
        <v>257015</v>
      </c>
      <c r="Z4527">
        <v>22458604</v>
      </c>
      <c r="AA4527">
        <v>42173936</v>
      </c>
      <c r="AB4527">
        <v>912844</v>
      </c>
      <c r="AC4527">
        <v>1152680</v>
      </c>
      <c r="AD4527">
        <v>55259296</v>
      </c>
      <c r="AE4527">
        <v>51871108</v>
      </c>
      <c r="AF4527">
        <v>110125656</v>
      </c>
      <c r="AG4527">
        <v>40122228</v>
      </c>
      <c r="AH4527">
        <v>5265171</v>
      </c>
      <c r="AI4527">
        <v>9088156</v>
      </c>
      <c r="AJ4527">
        <v>14353327</v>
      </c>
      <c r="AK4527">
        <v>7045731</v>
      </c>
      <c r="AL4527">
        <v>5612763</v>
      </c>
      <c r="AM4527">
        <v>112208048</v>
      </c>
      <c r="AN4527">
        <v>42269988</v>
      </c>
      <c r="AO4527">
        <v>13527458</v>
      </c>
      <c r="AP4527">
        <v>18949940</v>
      </c>
      <c r="AQ4527">
        <v>20858732</v>
      </c>
      <c r="AR4527">
        <v>110125656</v>
      </c>
      <c r="AS4527">
        <v>112208048</v>
      </c>
      <c r="AT4527">
        <v>444</v>
      </c>
      <c r="AU4527">
        <v>0.39300000000000002</v>
      </c>
      <c r="AW4527">
        <v>0.137323</v>
      </c>
      <c r="AX4527">
        <v>0.607595</v>
      </c>
      <c r="AY4527">
        <v>2.95359E-2</v>
      </c>
      <c r="AZ4527">
        <v>31561</v>
      </c>
    </row>
    <row r="4528" spans="1:52">
      <c r="A4528">
        <v>2008</v>
      </c>
      <c r="B4528">
        <v>234155</v>
      </c>
      <c r="C4528" t="s">
        <v>492</v>
      </c>
      <c r="D4528" t="s">
        <v>475</v>
      </c>
      <c r="E4528">
        <f t="shared" si="70"/>
        <v>1</v>
      </c>
      <c r="F4528">
        <f>IF(ISNA(VLOOKUP(B4528,criteria!$U$2:$U$174,1,0)),0,1)</f>
        <v>1</v>
      </c>
      <c r="G4528">
        <v>0.57760927743086532</v>
      </c>
      <c r="H4528">
        <v>0.40154440154440152</v>
      </c>
      <c r="I4528">
        <v>4484</v>
      </c>
      <c r="J4528">
        <v>2590</v>
      </c>
      <c r="K4528">
        <v>1037</v>
      </c>
      <c r="L4528">
        <v>3</v>
      </c>
      <c r="M4528">
        <v>1040</v>
      </c>
      <c r="N4528">
        <v>23806</v>
      </c>
      <c r="O4528" t="s">
        <v>132</v>
      </c>
      <c r="P4528" t="s">
        <v>50</v>
      </c>
      <c r="Q4528" t="s">
        <v>52</v>
      </c>
      <c r="V4528">
        <v>30596612</v>
      </c>
      <c r="W4528">
        <v>22770446</v>
      </c>
      <c r="Y4528">
        <v>122950</v>
      </c>
      <c r="Z4528">
        <v>25761080</v>
      </c>
      <c r="AA4528">
        <v>40879336</v>
      </c>
      <c r="AB4528">
        <v>855199</v>
      </c>
      <c r="AC4528">
        <v>3680454</v>
      </c>
      <c r="AD4528">
        <v>63788448</v>
      </c>
      <c r="AE4528">
        <v>49700420</v>
      </c>
      <c r="AF4528">
        <v>103996496</v>
      </c>
      <c r="AG4528">
        <v>40692100</v>
      </c>
      <c r="AH4528">
        <v>5872931</v>
      </c>
      <c r="AI4528">
        <v>9787143</v>
      </c>
      <c r="AJ4528">
        <v>15660074</v>
      </c>
      <c r="AK4528">
        <v>7086999</v>
      </c>
      <c r="AL4528">
        <v>5707718</v>
      </c>
      <c r="AM4528">
        <v>122111792</v>
      </c>
      <c r="AN4528">
        <v>43927524</v>
      </c>
      <c r="AO4528">
        <v>13348476</v>
      </c>
      <c r="AP4528">
        <v>20858732</v>
      </c>
      <c r="AQ4528">
        <v>18372052</v>
      </c>
      <c r="AR4528">
        <v>103996496</v>
      </c>
      <c r="AS4528">
        <v>122111792</v>
      </c>
      <c r="AT4528">
        <v>420</v>
      </c>
      <c r="AU4528">
        <v>0.438</v>
      </c>
      <c r="AW4528">
        <v>0.12409199999999999</v>
      </c>
      <c r="AX4528">
        <v>0.615093</v>
      </c>
      <c r="AY4528">
        <v>2.1471400000000002E-2</v>
      </c>
      <c r="AZ4528">
        <v>33126</v>
      </c>
    </row>
    <row r="4529" spans="1:52">
      <c r="A4529">
        <v>2009</v>
      </c>
      <c r="B4529">
        <v>234155</v>
      </c>
      <c r="C4529" t="s">
        <v>492</v>
      </c>
      <c r="D4529" t="s">
        <v>475</v>
      </c>
      <c r="E4529">
        <f t="shared" si="70"/>
        <v>1</v>
      </c>
      <c r="F4529">
        <f>IF(ISNA(VLOOKUP(B4529,criteria!$U$2:$U$174,1,0)),0,1)</f>
        <v>1</v>
      </c>
      <c r="G4529">
        <v>0.64531730910156826</v>
      </c>
      <c r="H4529">
        <v>0.30070406540994776</v>
      </c>
      <c r="I4529">
        <v>6823</v>
      </c>
      <c r="J4529">
        <v>4403</v>
      </c>
      <c r="K4529">
        <v>1286</v>
      </c>
      <c r="L4529">
        <v>38</v>
      </c>
      <c r="M4529">
        <v>1324</v>
      </c>
      <c r="N4529">
        <v>23806</v>
      </c>
      <c r="O4529" t="s">
        <v>132</v>
      </c>
      <c r="P4529" t="s">
        <v>50</v>
      </c>
      <c r="Q4529" t="s">
        <v>52</v>
      </c>
      <c r="R4529">
        <v>-77.42</v>
      </c>
      <c r="S4529">
        <v>37.234699999999997</v>
      </c>
      <c r="V4529">
        <v>33604136</v>
      </c>
      <c r="W4529">
        <v>23521688</v>
      </c>
      <c r="Y4529">
        <v>153101</v>
      </c>
      <c r="Z4529">
        <v>31118322</v>
      </c>
      <c r="AA4529">
        <v>38162736</v>
      </c>
      <c r="AB4529">
        <v>1097601</v>
      </c>
      <c r="AC4529">
        <v>12048197</v>
      </c>
      <c r="AD4529">
        <v>64824192</v>
      </c>
      <c r="AE4529">
        <v>54284736</v>
      </c>
      <c r="AF4529">
        <v>131758040</v>
      </c>
      <c r="AG4529">
        <v>39972528</v>
      </c>
      <c r="AH4529">
        <v>5360791</v>
      </c>
      <c r="AI4529">
        <v>9324481</v>
      </c>
      <c r="AJ4529">
        <v>14685272</v>
      </c>
      <c r="AK4529">
        <v>7208227</v>
      </c>
      <c r="AL4529">
        <v>5775562</v>
      </c>
      <c r="AM4529">
        <v>125376040</v>
      </c>
      <c r="AN4529">
        <v>43918904</v>
      </c>
      <c r="AO4529">
        <v>12518680</v>
      </c>
      <c r="AP4529">
        <v>18372052</v>
      </c>
      <c r="AQ4529">
        <v>22554394</v>
      </c>
      <c r="AR4529">
        <v>131758040</v>
      </c>
      <c r="AS4529">
        <v>125376040</v>
      </c>
      <c r="AT4529">
        <v>423</v>
      </c>
      <c r="AU4529">
        <v>0.41299999999999998</v>
      </c>
      <c r="AW4529">
        <v>0.135182</v>
      </c>
      <c r="AX4529">
        <v>0.62478299999999998</v>
      </c>
      <c r="AY4529">
        <v>2.25303E-2</v>
      </c>
      <c r="AZ4529">
        <v>33596.5</v>
      </c>
    </row>
    <row r="4530" spans="1:52">
      <c r="A4530">
        <v>2010</v>
      </c>
      <c r="B4530">
        <v>234155</v>
      </c>
      <c r="C4530" t="s">
        <v>492</v>
      </c>
      <c r="D4530" t="s">
        <v>475</v>
      </c>
      <c r="E4530">
        <f t="shared" si="70"/>
        <v>1</v>
      </c>
      <c r="F4530">
        <f>IF(ISNA(VLOOKUP(B4530,criteria!$U$2:$U$174,1,0)),0,1)</f>
        <v>1</v>
      </c>
      <c r="G4530">
        <v>0.66629869105819273</v>
      </c>
      <c r="H4530">
        <v>0.28497041420118341</v>
      </c>
      <c r="I4530">
        <v>6341</v>
      </c>
      <c r="J4530">
        <v>4225</v>
      </c>
      <c r="K4530">
        <v>1202</v>
      </c>
      <c r="L4530">
        <v>2</v>
      </c>
      <c r="M4530">
        <v>1204</v>
      </c>
      <c r="N4530">
        <v>23806</v>
      </c>
      <c r="O4530" t="s">
        <v>132</v>
      </c>
      <c r="P4530" t="s">
        <v>50</v>
      </c>
      <c r="Q4530" t="s">
        <v>52</v>
      </c>
      <c r="R4530">
        <v>-77.421700000000001</v>
      </c>
      <c r="S4530">
        <v>37.235399999999998</v>
      </c>
      <c r="V4530">
        <v>37677740</v>
      </c>
      <c r="W4530">
        <v>26275460</v>
      </c>
      <c r="Y4530">
        <v>123318</v>
      </c>
      <c r="Z4530">
        <v>30833692</v>
      </c>
      <c r="AA4530">
        <v>38843204</v>
      </c>
      <c r="AB4530">
        <v>729611</v>
      </c>
      <c r="AC4530">
        <v>32202346</v>
      </c>
      <c r="AD4530">
        <v>66689100</v>
      </c>
      <c r="AE4530">
        <v>61700196</v>
      </c>
      <c r="AF4530">
        <v>158416224</v>
      </c>
      <c r="AG4530">
        <v>48465272</v>
      </c>
      <c r="AH4530">
        <v>6260418</v>
      </c>
      <c r="AI4530">
        <v>8711617</v>
      </c>
      <c r="AJ4530">
        <v>14972035</v>
      </c>
      <c r="AK4530">
        <v>6781029</v>
      </c>
      <c r="AL4530">
        <v>5119726</v>
      </c>
      <c r="AM4530">
        <v>132490880</v>
      </c>
      <c r="AN4530">
        <v>46066544</v>
      </c>
      <c r="AO4530">
        <v>13546643</v>
      </c>
      <c r="AP4530">
        <v>22554394</v>
      </c>
      <c r="AQ4530">
        <v>30717496</v>
      </c>
      <c r="AR4530">
        <v>158416224</v>
      </c>
      <c r="AS4530">
        <v>132490880</v>
      </c>
      <c r="AT4530">
        <v>447</v>
      </c>
      <c r="AU4530">
        <v>0.38</v>
      </c>
      <c r="AW4530">
        <v>0.14655699999999999</v>
      </c>
      <c r="AX4530">
        <v>0.62242500000000001</v>
      </c>
      <c r="AY4530">
        <v>2.2954700000000001E-2</v>
      </c>
      <c r="AZ4530">
        <v>32319</v>
      </c>
    </row>
    <row r="4531" spans="1:52">
      <c r="A4531">
        <v>2011</v>
      </c>
      <c r="B4531">
        <v>234155</v>
      </c>
      <c r="C4531" t="s">
        <v>492</v>
      </c>
      <c r="D4531" t="s">
        <v>475</v>
      </c>
      <c r="E4531">
        <f t="shared" si="70"/>
        <v>1</v>
      </c>
      <c r="F4531">
        <f>IF(ISNA(VLOOKUP(B4531,criteria!$U$2:$U$174,1,0)),0,1)</f>
        <v>1</v>
      </c>
      <c r="G4531">
        <v>0.57758389261744969</v>
      </c>
      <c r="H4531">
        <v>0.29258656751103879</v>
      </c>
      <c r="I4531">
        <v>7450</v>
      </c>
      <c r="J4531">
        <v>4303</v>
      </c>
      <c r="K4531">
        <v>1249</v>
      </c>
      <c r="L4531">
        <v>10</v>
      </c>
      <c r="M4531">
        <v>1259</v>
      </c>
      <c r="N4531">
        <v>23806</v>
      </c>
      <c r="O4531" t="s">
        <v>132</v>
      </c>
      <c r="P4531" t="s">
        <v>50</v>
      </c>
      <c r="Q4531" t="s">
        <v>52</v>
      </c>
      <c r="R4531">
        <v>-77.419899999999998</v>
      </c>
      <c r="S4531">
        <v>37.236499999999999</v>
      </c>
      <c r="T4531">
        <v>0.183</v>
      </c>
      <c r="U4531">
        <v>1521</v>
      </c>
      <c r="V4531">
        <v>42481728</v>
      </c>
      <c r="W4531">
        <v>29548572</v>
      </c>
      <c r="Y4531">
        <v>252022</v>
      </c>
      <c r="Z4531">
        <v>33839764</v>
      </c>
      <c r="AA4531">
        <v>38775772</v>
      </c>
      <c r="AB4531">
        <v>1373110</v>
      </c>
      <c r="AC4531">
        <v>19840772</v>
      </c>
      <c r="AD4531">
        <v>74825792</v>
      </c>
      <c r="AE4531">
        <v>59071196</v>
      </c>
      <c r="AF4531">
        <v>153636736</v>
      </c>
      <c r="AG4531">
        <v>48147728</v>
      </c>
      <c r="AH4531">
        <v>7558894</v>
      </c>
      <c r="AI4531">
        <v>8738094</v>
      </c>
      <c r="AJ4531">
        <v>16296988</v>
      </c>
      <c r="AK4531">
        <v>6992011</v>
      </c>
      <c r="AL4531">
        <v>5344989</v>
      </c>
      <c r="AM4531">
        <v>144686240</v>
      </c>
      <c r="AN4531">
        <v>48809232</v>
      </c>
      <c r="AO4531">
        <v>12907402</v>
      </c>
      <c r="AP4531">
        <v>30717496</v>
      </c>
      <c r="AQ4531">
        <v>31853260</v>
      </c>
      <c r="AR4531">
        <v>153636736</v>
      </c>
      <c r="AS4531">
        <v>144686240</v>
      </c>
      <c r="AT4531">
        <v>364</v>
      </c>
      <c r="AU4531">
        <v>0.41899999999999998</v>
      </c>
      <c r="AW4531">
        <v>0.152112</v>
      </c>
      <c r="AX4531">
        <v>0.60873299999999997</v>
      </c>
      <c r="AY4531">
        <v>1.8550199999999999E-2</v>
      </c>
      <c r="AZ4531">
        <v>30744.5</v>
      </c>
    </row>
    <row r="4532" spans="1:52">
      <c r="A4532">
        <v>2012</v>
      </c>
      <c r="B4532">
        <v>234155</v>
      </c>
      <c r="C4532" t="s">
        <v>492</v>
      </c>
      <c r="D4532" t="s">
        <v>475</v>
      </c>
      <c r="E4532">
        <f t="shared" si="70"/>
        <v>1</v>
      </c>
      <c r="F4532">
        <f>IF(ISNA(VLOOKUP(B4532,criteria!$U$2:$U$174,1,0)),0,1)</f>
        <v>1</v>
      </c>
      <c r="G4532">
        <v>0.83693708340107298</v>
      </c>
      <c r="H4532">
        <v>0.23970473970473971</v>
      </c>
      <c r="I4532">
        <v>6151</v>
      </c>
      <c r="J4532">
        <v>5148</v>
      </c>
      <c r="K4532">
        <v>1232</v>
      </c>
      <c r="L4532">
        <v>2</v>
      </c>
      <c r="M4532">
        <v>1234</v>
      </c>
      <c r="N4532">
        <v>23806</v>
      </c>
      <c r="O4532" t="s">
        <v>132</v>
      </c>
      <c r="P4532" t="s">
        <v>50</v>
      </c>
      <c r="Q4532" t="s">
        <v>52</v>
      </c>
      <c r="R4532">
        <v>-77.419899999999998</v>
      </c>
      <c r="S4532">
        <v>37.236499999999999</v>
      </c>
      <c r="T4532">
        <v>0.19</v>
      </c>
      <c r="U4532">
        <v>1559</v>
      </c>
      <c r="V4532">
        <v>43549784</v>
      </c>
      <c r="W4532">
        <v>30903430</v>
      </c>
      <c r="Y4532">
        <v>279523</v>
      </c>
      <c r="Z4532">
        <v>33155814</v>
      </c>
      <c r="AA4532">
        <v>44535660</v>
      </c>
      <c r="AB4532">
        <v>467202</v>
      </c>
      <c r="AC4532">
        <v>11322605</v>
      </c>
      <c r="AD4532">
        <v>78188624</v>
      </c>
      <c r="AE4532">
        <v>63923512</v>
      </c>
      <c r="AF4532">
        <v>153897200</v>
      </c>
      <c r="AG4532">
        <v>48158788</v>
      </c>
      <c r="AH4532">
        <v>9602093</v>
      </c>
      <c r="AI4532">
        <v>8613806</v>
      </c>
      <c r="AJ4532">
        <v>18215900</v>
      </c>
      <c r="AK4532">
        <v>7553903</v>
      </c>
      <c r="AL4532">
        <v>5530564</v>
      </c>
      <c r="AM4532">
        <v>143479024</v>
      </c>
      <c r="AN4532">
        <v>52343256</v>
      </c>
      <c r="AO4532">
        <v>15231415</v>
      </c>
      <c r="AP4532">
        <v>31853260</v>
      </c>
      <c r="AQ4532">
        <v>35441120</v>
      </c>
      <c r="AR4532">
        <v>153897200</v>
      </c>
      <c r="AS4532">
        <v>143479024</v>
      </c>
      <c r="AT4532">
        <v>478</v>
      </c>
      <c r="AU4532">
        <v>0.40300000000000002</v>
      </c>
      <c r="AW4532">
        <v>0.15504499999999999</v>
      </c>
      <c r="AX4532">
        <v>0.60842200000000002</v>
      </c>
      <c r="AY4532">
        <v>1.7500700000000001E-2</v>
      </c>
      <c r="AZ4532">
        <v>29633</v>
      </c>
    </row>
    <row r="4533" spans="1:52">
      <c r="A4533">
        <v>2013</v>
      </c>
      <c r="B4533">
        <v>234155</v>
      </c>
      <c r="C4533" t="s">
        <v>492</v>
      </c>
      <c r="D4533" t="s">
        <v>475</v>
      </c>
      <c r="E4533">
        <f t="shared" si="70"/>
        <v>1</v>
      </c>
      <c r="F4533">
        <f>IF(ISNA(VLOOKUP(B4533,criteria!$U$2:$U$174,1,0)),0,1)</f>
        <v>1</v>
      </c>
      <c r="G4533">
        <v>0.94588933496247163</v>
      </c>
      <c r="H4533">
        <v>0.22956264993541245</v>
      </c>
      <c r="I4533">
        <v>5729</v>
      </c>
      <c r="J4533">
        <v>5419</v>
      </c>
      <c r="K4533">
        <v>1241</v>
      </c>
      <c r="L4533">
        <v>3</v>
      </c>
      <c r="M4533">
        <v>1244</v>
      </c>
      <c r="N4533">
        <v>23806</v>
      </c>
      <c r="O4533" t="s">
        <v>132</v>
      </c>
      <c r="P4533" t="s">
        <v>50</v>
      </c>
      <c r="Q4533" t="s">
        <v>52</v>
      </c>
      <c r="R4533">
        <v>-77.419899999999998</v>
      </c>
      <c r="S4533">
        <v>37.236499999999999</v>
      </c>
      <c r="T4533">
        <v>0.13700000000000001</v>
      </c>
      <c r="U4533">
        <v>1612</v>
      </c>
      <c r="V4533">
        <v>42115920</v>
      </c>
      <c r="W4533">
        <v>30133100</v>
      </c>
      <c r="Y4533">
        <v>466194</v>
      </c>
      <c r="Z4533">
        <v>32938618</v>
      </c>
      <c r="AA4533">
        <v>40625792</v>
      </c>
      <c r="AB4533">
        <v>748506</v>
      </c>
      <c r="AC4533">
        <v>16030343</v>
      </c>
      <c r="AD4533">
        <v>77594600</v>
      </c>
      <c r="AE4533">
        <v>61294520</v>
      </c>
      <c r="AF4533">
        <v>154560752</v>
      </c>
      <c r="AG4533">
        <v>44749156</v>
      </c>
      <c r="AH4533">
        <v>7897763</v>
      </c>
      <c r="AI4533">
        <v>8283160</v>
      </c>
      <c r="AJ4533">
        <v>16180923</v>
      </c>
      <c r="AK4533">
        <v>8762003</v>
      </c>
      <c r="AL4533">
        <v>5695058</v>
      </c>
      <c r="AM4533">
        <v>138237760</v>
      </c>
      <c r="AN4533">
        <v>51304504</v>
      </c>
      <c r="AO4533">
        <v>16284508</v>
      </c>
      <c r="AP4533">
        <v>38211976</v>
      </c>
      <c r="AQ4533">
        <v>44885228</v>
      </c>
      <c r="AR4533">
        <v>154560752</v>
      </c>
      <c r="AS4533">
        <v>138237760</v>
      </c>
      <c r="AT4533">
        <v>562</v>
      </c>
      <c r="AU4533">
        <v>0.42499999999999999</v>
      </c>
      <c r="AW4533">
        <v>0.154111</v>
      </c>
      <c r="AX4533">
        <v>0.606989</v>
      </c>
      <c r="AY4533">
        <v>2.1197400000000002E-2</v>
      </c>
      <c r="AZ4533">
        <v>30118</v>
      </c>
    </row>
    <row r="4534" spans="1:52">
      <c r="A4534">
        <v>2014</v>
      </c>
      <c r="B4534">
        <v>234155</v>
      </c>
      <c r="C4534" t="s">
        <v>492</v>
      </c>
      <c r="D4534" t="s">
        <v>475</v>
      </c>
      <c r="E4534">
        <f t="shared" si="70"/>
        <v>0</v>
      </c>
      <c r="F4534">
        <f>IF(ISNA(VLOOKUP(B4534,criteria!$U$2:$U$174,1,0)),0,1)</f>
        <v>1</v>
      </c>
      <c r="G4534">
        <v>0.80060780010130006</v>
      </c>
      <c r="H4534">
        <v>0.19126950653732602</v>
      </c>
      <c r="I4534">
        <v>5923</v>
      </c>
      <c r="J4534">
        <v>4742</v>
      </c>
      <c r="K4534">
        <v>906</v>
      </c>
      <c r="L4534">
        <v>1</v>
      </c>
      <c r="M4534">
        <v>907</v>
      </c>
      <c r="N4534">
        <v>23806</v>
      </c>
      <c r="O4534" t="s">
        <v>132</v>
      </c>
      <c r="P4534" t="s">
        <v>50</v>
      </c>
      <c r="Q4534" t="s">
        <v>52</v>
      </c>
      <c r="R4534">
        <v>-77.419899999999998</v>
      </c>
      <c r="S4534">
        <v>37.236499999999999</v>
      </c>
      <c r="T4534">
        <v>0.151</v>
      </c>
      <c r="U4534">
        <v>1859</v>
      </c>
      <c r="V4534">
        <v>37903180</v>
      </c>
      <c r="W4534">
        <v>26111596</v>
      </c>
      <c r="Y4534">
        <v>478825</v>
      </c>
      <c r="Z4534">
        <v>32308524</v>
      </c>
      <c r="AA4534">
        <v>42237032</v>
      </c>
      <c r="AB4534">
        <v>1184217</v>
      </c>
      <c r="AC4534">
        <v>45338832</v>
      </c>
      <c r="AD4534">
        <v>71184016</v>
      </c>
      <c r="AE4534">
        <v>59425504</v>
      </c>
      <c r="AF4534">
        <v>175440400</v>
      </c>
      <c r="AG4534">
        <v>43964808</v>
      </c>
      <c r="AH4534">
        <v>7479881</v>
      </c>
      <c r="AI4534">
        <v>8387649</v>
      </c>
      <c r="AJ4534">
        <v>15867530</v>
      </c>
      <c r="AK4534">
        <v>6913018</v>
      </c>
      <c r="AL4534">
        <v>4443019</v>
      </c>
      <c r="AM4534">
        <v>131357664</v>
      </c>
      <c r="AN4534">
        <v>50765052</v>
      </c>
      <c r="AO4534">
        <v>17121104</v>
      </c>
      <c r="AP4534">
        <v>44885228</v>
      </c>
      <c r="AQ4534">
        <v>46501612</v>
      </c>
      <c r="AR4534">
        <v>175440400</v>
      </c>
      <c r="AS4534">
        <v>131357664</v>
      </c>
      <c r="AT4534">
        <v>589</v>
      </c>
      <c r="AU4534">
        <v>0.48099999999999998</v>
      </c>
      <c r="AW4534">
        <v>0.16701199999999999</v>
      </c>
      <c r="AX4534">
        <v>0.60269700000000004</v>
      </c>
      <c r="AY4534">
        <v>2.2475800000000001E-2</v>
      </c>
      <c r="AZ4534">
        <v>30114.5</v>
      </c>
    </row>
    <row r="4535" spans="1:52">
      <c r="A4535">
        <v>2015</v>
      </c>
      <c r="B4535">
        <v>234155</v>
      </c>
      <c r="C4535" t="s">
        <v>492</v>
      </c>
      <c r="D4535" t="s">
        <v>475</v>
      </c>
      <c r="E4535">
        <f t="shared" si="70"/>
        <v>0</v>
      </c>
      <c r="F4535">
        <f>IF(ISNA(VLOOKUP(B4535,criteria!$U$2:$U$174,1,0)),0,1)</f>
        <v>1</v>
      </c>
      <c r="G4535">
        <v>0.76977443609022556</v>
      </c>
      <c r="H4535">
        <v>0.14944325063488964</v>
      </c>
      <c r="I4535">
        <v>6650</v>
      </c>
      <c r="J4535">
        <v>5119</v>
      </c>
      <c r="K4535">
        <v>765</v>
      </c>
      <c r="L4535">
        <v>0</v>
      </c>
      <c r="M4535">
        <v>765</v>
      </c>
      <c r="N4535">
        <v>23806</v>
      </c>
      <c r="O4535" t="s">
        <v>132</v>
      </c>
      <c r="P4535" t="s">
        <v>50</v>
      </c>
      <c r="Q4535" t="s">
        <v>53</v>
      </c>
      <c r="R4535">
        <v>-77.419899999999998</v>
      </c>
      <c r="S4535">
        <v>37.236499999999999</v>
      </c>
      <c r="T4535">
        <v>0.14699999999999999</v>
      </c>
      <c r="U4535">
        <v>2156</v>
      </c>
      <c r="V4535">
        <v>36188552</v>
      </c>
      <c r="W4535">
        <v>23908616</v>
      </c>
      <c r="Y4535">
        <v>577193</v>
      </c>
      <c r="Z4535">
        <v>30977528</v>
      </c>
      <c r="AA4535">
        <v>46590352</v>
      </c>
      <c r="AB4535">
        <v>538929</v>
      </c>
      <c r="AC4535">
        <v>30969892</v>
      </c>
      <c r="AD4535">
        <v>66843288</v>
      </c>
      <c r="AE4535">
        <v>61129712</v>
      </c>
      <c r="AF4535">
        <v>158777472</v>
      </c>
      <c r="AG4535">
        <v>44977884</v>
      </c>
      <c r="AH4535">
        <v>7926824</v>
      </c>
      <c r="AI4535">
        <v>9115087</v>
      </c>
      <c r="AJ4535">
        <v>17041912</v>
      </c>
      <c r="AK4535">
        <v>7298057</v>
      </c>
      <c r="AL4535">
        <v>4149664</v>
      </c>
      <c r="AM4535">
        <v>134920624</v>
      </c>
      <c r="AN4535">
        <v>49521240</v>
      </c>
      <c r="AO4535">
        <v>17252246</v>
      </c>
      <c r="AP4535">
        <v>46501612</v>
      </c>
      <c r="AQ4535">
        <v>45628496</v>
      </c>
      <c r="AR4535">
        <v>158777472</v>
      </c>
      <c r="AS4535">
        <v>134920624</v>
      </c>
      <c r="AT4535">
        <v>564</v>
      </c>
      <c r="AU4535">
        <v>0.44</v>
      </c>
      <c r="AW4535">
        <v>0.16325700000000001</v>
      </c>
      <c r="AX4535">
        <v>0.57672599999999996</v>
      </c>
      <c r="AY4535">
        <v>2.0034099999999999E-2</v>
      </c>
      <c r="AZ4535">
        <v>29702</v>
      </c>
    </row>
    <row r="4536" spans="1:52">
      <c r="A4536">
        <v>2016</v>
      </c>
      <c r="B4536">
        <v>234155</v>
      </c>
      <c r="C4536" t="s">
        <v>492</v>
      </c>
      <c r="D4536" t="s">
        <v>475</v>
      </c>
      <c r="E4536">
        <f t="shared" si="70"/>
        <v>1</v>
      </c>
      <c r="F4536">
        <f>IF(ISNA(VLOOKUP(B4536,criteria!$U$2:$U$174,1,0)),0,1)</f>
        <v>1</v>
      </c>
      <c r="G4536">
        <v>0.94477455435162527</v>
      </c>
      <c r="H4536">
        <v>0.18941916389197189</v>
      </c>
      <c r="I4536">
        <v>5722</v>
      </c>
      <c r="J4536">
        <v>5406</v>
      </c>
      <c r="K4536">
        <v>1024</v>
      </c>
      <c r="L4536">
        <v>0</v>
      </c>
      <c r="M4536">
        <v>1024</v>
      </c>
      <c r="N4536">
        <v>23806</v>
      </c>
      <c r="O4536" t="s">
        <v>132</v>
      </c>
      <c r="P4536" t="s">
        <v>50</v>
      </c>
      <c r="Q4536" t="s">
        <v>53</v>
      </c>
      <c r="R4536">
        <v>-77.419899999999998</v>
      </c>
      <c r="S4536">
        <v>37.236499999999999</v>
      </c>
      <c r="T4536">
        <v>0.17599999999999999</v>
      </c>
      <c r="U4536">
        <v>2245</v>
      </c>
      <c r="V4536">
        <v>37421112</v>
      </c>
      <c r="W4536">
        <v>25210716</v>
      </c>
      <c r="Y4536">
        <v>2835409</v>
      </c>
      <c r="Z4536">
        <v>29842284</v>
      </c>
      <c r="AA4536">
        <v>50138920</v>
      </c>
      <c r="AB4536">
        <v>657574</v>
      </c>
      <c r="AC4536">
        <v>15194363</v>
      </c>
      <c r="AD4536">
        <v>74005048</v>
      </c>
      <c r="AE4536">
        <v>67479360</v>
      </c>
      <c r="AF4536">
        <v>154366016</v>
      </c>
      <c r="AG4536">
        <v>45678400</v>
      </c>
      <c r="AH4536">
        <v>8170908</v>
      </c>
      <c r="AI4536">
        <v>10675966</v>
      </c>
      <c r="AJ4536">
        <v>18846874</v>
      </c>
      <c r="AK4536">
        <v>7756759</v>
      </c>
      <c r="AL4536">
        <v>5091374</v>
      </c>
      <c r="AM4536">
        <v>140285264</v>
      </c>
      <c r="AN4536">
        <v>49896596</v>
      </c>
      <c r="AO4536">
        <v>17431512</v>
      </c>
      <c r="AP4536">
        <v>45628496</v>
      </c>
      <c r="AQ4536">
        <v>50157948</v>
      </c>
      <c r="AR4536">
        <v>154366016</v>
      </c>
      <c r="AS4536">
        <v>140285264</v>
      </c>
      <c r="AT4536">
        <v>529</v>
      </c>
      <c r="AU4536">
        <v>0.42099999999999999</v>
      </c>
      <c r="AW4536">
        <v>0.13875999999999999</v>
      </c>
      <c r="AX4536">
        <v>0.56094500000000003</v>
      </c>
      <c r="AY4536">
        <v>1.68705E-2</v>
      </c>
      <c r="AZ4536">
        <v>30103</v>
      </c>
    </row>
    <row r="4537" spans="1:52">
      <c r="A4537">
        <v>2017</v>
      </c>
      <c r="B4537">
        <v>234155</v>
      </c>
      <c r="C4537" t="s">
        <v>492</v>
      </c>
      <c r="D4537" t="s">
        <v>475</v>
      </c>
      <c r="E4537">
        <f t="shared" si="70"/>
        <v>1</v>
      </c>
      <c r="F4537">
        <f>IF(ISNA(VLOOKUP(B4537,criteria!$U$2:$U$174,1,0)),0,1)</f>
        <v>1</v>
      </c>
      <c r="G4537">
        <v>0.91105121293800539</v>
      </c>
      <c r="H4537">
        <v>0.19926905673512008</v>
      </c>
      <c r="I4537">
        <v>6307</v>
      </c>
      <c r="J4537">
        <v>5746</v>
      </c>
      <c r="K4537">
        <v>1083</v>
      </c>
      <c r="L4537">
        <v>62</v>
      </c>
      <c r="M4537">
        <v>1145</v>
      </c>
      <c r="T4537">
        <v>0.16200000000000001</v>
      </c>
      <c r="U4537">
        <v>2043</v>
      </c>
      <c r="V4537">
        <v>38221308</v>
      </c>
      <c r="W4537">
        <v>25648468</v>
      </c>
      <c r="Y4537">
        <v>1450271</v>
      </c>
      <c r="Z4537">
        <v>29589576</v>
      </c>
      <c r="AA4537">
        <v>50315148</v>
      </c>
      <c r="AB4537">
        <v>859817</v>
      </c>
      <c r="AC4537">
        <v>9054960</v>
      </c>
      <c r="AD4537">
        <v>73132912</v>
      </c>
      <c r="AE4537">
        <v>68614304</v>
      </c>
      <c r="AF4537">
        <v>149589120</v>
      </c>
      <c r="AG4537">
        <v>44566236</v>
      </c>
      <c r="AH4537">
        <v>7883912</v>
      </c>
      <c r="AI4537">
        <v>10511343</v>
      </c>
      <c r="AJ4537">
        <v>18395256</v>
      </c>
      <c r="AK4537">
        <v>8109587</v>
      </c>
      <c r="AL4537">
        <v>5399221</v>
      </c>
      <c r="AM4537">
        <v>145557616</v>
      </c>
      <c r="AN4537">
        <v>49712456</v>
      </c>
      <c r="AO4537">
        <v>17287868</v>
      </c>
      <c r="AP4537">
        <v>50157948</v>
      </c>
      <c r="AQ4537">
        <v>54737368</v>
      </c>
      <c r="AR4537">
        <v>149589120</v>
      </c>
      <c r="AS4537">
        <v>145557616</v>
      </c>
    </row>
    <row r="4538" spans="1:52">
      <c r="A4538">
        <v>1990</v>
      </c>
      <c r="B4538">
        <v>239105</v>
      </c>
      <c r="C4538" t="s">
        <v>576</v>
      </c>
      <c r="D4538" t="s">
        <v>493</v>
      </c>
      <c r="E4538">
        <f t="shared" si="70"/>
        <v>0</v>
      </c>
      <c r="F4538">
        <f>IF(ISNA(VLOOKUP(B4538,criteria!$U$2:$U$174,1,0)),0,1)</f>
        <v>1</v>
      </c>
      <c r="G4538" t="s">
        <v>636</v>
      </c>
      <c r="H4538" t="s">
        <v>636</v>
      </c>
      <c r="N4538">
        <v>53233</v>
      </c>
      <c r="O4538" t="s">
        <v>282</v>
      </c>
      <c r="V4538">
        <v>84221040</v>
      </c>
      <c r="Y4538">
        <v>75071</v>
      </c>
      <c r="Z4538">
        <v>7395799</v>
      </c>
      <c r="AA4538">
        <v>617142</v>
      </c>
      <c r="AB4538">
        <v>4302940</v>
      </c>
      <c r="AC4538">
        <v>10973948</v>
      </c>
      <c r="AF4538">
        <v>135745168</v>
      </c>
      <c r="AG4538">
        <v>45806112</v>
      </c>
      <c r="AH4538">
        <v>3173924</v>
      </c>
      <c r="AI4538">
        <v>1346344</v>
      </c>
      <c r="AJ4538">
        <v>4520268</v>
      </c>
      <c r="AK4538">
        <v>15956304</v>
      </c>
      <c r="AL4538">
        <v>7114692</v>
      </c>
      <c r="AM4538">
        <v>135695136</v>
      </c>
      <c r="AN4538">
        <v>60368016</v>
      </c>
      <c r="AO4538">
        <v>14696453</v>
      </c>
    </row>
    <row r="4539" spans="1:52">
      <c r="A4539">
        <v>1991</v>
      </c>
      <c r="B4539">
        <v>239105</v>
      </c>
      <c r="C4539" t="s">
        <v>576</v>
      </c>
      <c r="D4539" t="s">
        <v>493</v>
      </c>
      <c r="E4539">
        <f t="shared" si="70"/>
        <v>0</v>
      </c>
      <c r="F4539">
        <f>IF(ISNA(VLOOKUP(B4539,criteria!$U$2:$U$174,1,0)),0,1)</f>
        <v>1</v>
      </c>
      <c r="G4539" t="s">
        <v>636</v>
      </c>
      <c r="H4539" t="s">
        <v>636</v>
      </c>
      <c r="N4539">
        <v>53233</v>
      </c>
      <c r="O4539" t="s">
        <v>282</v>
      </c>
      <c r="V4539">
        <v>88413312</v>
      </c>
      <c r="Y4539">
        <v>133077</v>
      </c>
      <c r="Z4539">
        <v>8925509</v>
      </c>
      <c r="AA4539">
        <v>2756763</v>
      </c>
      <c r="AB4539">
        <v>5283279</v>
      </c>
      <c r="AC4539">
        <v>11311697</v>
      </c>
      <c r="AF4539">
        <v>146898560</v>
      </c>
      <c r="AG4539">
        <v>47817180</v>
      </c>
      <c r="AH4539">
        <v>3572707</v>
      </c>
      <c r="AI4539">
        <v>1261388</v>
      </c>
      <c r="AJ4539">
        <v>4834095</v>
      </c>
      <c r="AK4539">
        <v>16659706</v>
      </c>
      <c r="AL4539">
        <v>7584283</v>
      </c>
      <c r="AM4539">
        <v>146871072</v>
      </c>
      <c r="AN4539">
        <v>62674628</v>
      </c>
      <c r="AO4539">
        <v>15781145</v>
      </c>
    </row>
    <row r="4540" spans="1:52">
      <c r="A4540">
        <v>1992</v>
      </c>
      <c r="B4540">
        <v>239105</v>
      </c>
      <c r="C4540" t="s">
        <v>576</v>
      </c>
      <c r="D4540" t="s">
        <v>493</v>
      </c>
      <c r="E4540">
        <f t="shared" si="70"/>
        <v>0</v>
      </c>
      <c r="F4540">
        <f>IF(ISNA(VLOOKUP(B4540,criteria!$U$2:$U$174,1,0)),0,1)</f>
        <v>1</v>
      </c>
      <c r="G4540" t="s">
        <v>636</v>
      </c>
      <c r="H4540" t="s">
        <v>636</v>
      </c>
      <c r="N4540">
        <v>53233</v>
      </c>
      <c r="O4540" t="s">
        <v>282</v>
      </c>
      <c r="V4540">
        <v>91772928</v>
      </c>
      <c r="Y4540">
        <v>78362</v>
      </c>
      <c r="Z4540">
        <v>10350036</v>
      </c>
      <c r="AA4540">
        <v>3772497</v>
      </c>
      <c r="AB4540">
        <v>5861122</v>
      </c>
      <c r="AC4540">
        <v>9708213</v>
      </c>
      <c r="AF4540">
        <v>152924048</v>
      </c>
      <c r="AG4540">
        <v>49104108</v>
      </c>
      <c r="AH4540">
        <v>4368439</v>
      </c>
      <c r="AI4540">
        <v>893584</v>
      </c>
      <c r="AJ4540">
        <v>5262023</v>
      </c>
      <c r="AK4540">
        <v>17111080</v>
      </c>
      <c r="AL4540">
        <v>7624579</v>
      </c>
      <c r="AM4540">
        <v>152896720</v>
      </c>
      <c r="AN4540">
        <v>65134108</v>
      </c>
      <c r="AO4540">
        <v>16032975</v>
      </c>
      <c r="AV4540">
        <v>4383</v>
      </c>
    </row>
    <row r="4541" spans="1:52">
      <c r="A4541">
        <v>1993</v>
      </c>
      <c r="B4541">
        <v>239105</v>
      </c>
      <c r="C4541" t="s">
        <v>576</v>
      </c>
      <c r="D4541" t="s">
        <v>493</v>
      </c>
      <c r="E4541">
        <f t="shared" si="70"/>
        <v>0</v>
      </c>
      <c r="F4541">
        <f>IF(ISNA(VLOOKUP(B4541,criteria!$U$2:$U$174,1,0)),0,1)</f>
        <v>1</v>
      </c>
      <c r="G4541" t="s">
        <v>636</v>
      </c>
      <c r="H4541" t="s">
        <v>636</v>
      </c>
      <c r="N4541">
        <v>53233</v>
      </c>
      <c r="O4541" t="s">
        <v>282</v>
      </c>
      <c r="V4541">
        <v>99368176</v>
      </c>
      <c r="Y4541">
        <v>81721</v>
      </c>
      <c r="Z4541">
        <v>9993001</v>
      </c>
      <c r="AA4541">
        <v>2768831</v>
      </c>
      <c r="AB4541">
        <v>6456244</v>
      </c>
      <c r="AC4541">
        <v>12197058</v>
      </c>
      <c r="AF4541">
        <v>165824256</v>
      </c>
      <c r="AG4541">
        <v>52411648</v>
      </c>
      <c r="AH4541">
        <v>4604717</v>
      </c>
      <c r="AI4541">
        <v>799939</v>
      </c>
      <c r="AJ4541">
        <v>5404656</v>
      </c>
      <c r="AK4541">
        <v>18370684</v>
      </c>
      <c r="AL4541">
        <v>8454529</v>
      </c>
      <c r="AM4541">
        <v>165805408</v>
      </c>
      <c r="AN4541">
        <v>68398424</v>
      </c>
      <c r="AO4541">
        <v>16486001</v>
      </c>
      <c r="AV4541">
        <v>4660</v>
      </c>
    </row>
    <row r="4542" spans="1:52">
      <c r="A4542">
        <v>1994</v>
      </c>
      <c r="B4542">
        <v>239105</v>
      </c>
      <c r="C4542" t="s">
        <v>576</v>
      </c>
      <c r="D4542" t="s">
        <v>493</v>
      </c>
      <c r="E4542">
        <f t="shared" si="70"/>
        <v>0</v>
      </c>
      <c r="F4542">
        <f>IF(ISNA(VLOOKUP(B4542,criteria!$U$2:$U$174,1,0)),0,1)</f>
        <v>1</v>
      </c>
      <c r="G4542" t="s">
        <v>636</v>
      </c>
      <c r="H4542" t="s">
        <v>636</v>
      </c>
      <c r="V4542">
        <v>106920000</v>
      </c>
      <c r="Y4542">
        <v>119000</v>
      </c>
      <c r="Z4542">
        <v>9529000</v>
      </c>
      <c r="AA4542">
        <v>3021000</v>
      </c>
      <c r="AB4542">
        <v>12355000</v>
      </c>
      <c r="AC4542">
        <v>9593000</v>
      </c>
      <c r="AF4542">
        <v>179999008</v>
      </c>
      <c r="AG4542">
        <v>54542000</v>
      </c>
      <c r="AH4542">
        <v>4428000</v>
      </c>
      <c r="AI4542">
        <v>794000</v>
      </c>
      <c r="AJ4542">
        <v>5222000</v>
      </c>
      <c r="AK4542">
        <v>19100000</v>
      </c>
      <c r="AL4542">
        <v>8701000</v>
      </c>
      <c r="AM4542">
        <v>179998000</v>
      </c>
      <c r="AN4542">
        <v>71736000</v>
      </c>
      <c r="AO4542">
        <v>17636000</v>
      </c>
      <c r="AV4542">
        <v>5007</v>
      </c>
    </row>
    <row r="4543" spans="1:52">
      <c r="A4543">
        <v>1995</v>
      </c>
      <c r="B4543">
        <v>239105</v>
      </c>
      <c r="C4543" t="s">
        <v>576</v>
      </c>
      <c r="D4543" t="s">
        <v>493</v>
      </c>
      <c r="E4543">
        <f t="shared" si="70"/>
        <v>0</v>
      </c>
      <c r="F4543">
        <f>IF(ISNA(VLOOKUP(B4543,criteria!$U$2:$U$174,1,0)),0,1)</f>
        <v>1</v>
      </c>
      <c r="G4543" t="s">
        <v>636</v>
      </c>
      <c r="H4543" t="s">
        <v>636</v>
      </c>
      <c r="N4543">
        <v>53233</v>
      </c>
      <c r="O4543" t="s">
        <v>282</v>
      </c>
      <c r="V4543">
        <v>116209000</v>
      </c>
      <c r="Y4543">
        <v>1371000</v>
      </c>
      <c r="Z4543">
        <v>8478000</v>
      </c>
      <c r="AA4543">
        <v>4318000</v>
      </c>
      <c r="AB4543">
        <v>20368000</v>
      </c>
      <c r="AC4543">
        <v>12770000</v>
      </c>
      <c r="AF4543">
        <v>204516000</v>
      </c>
      <c r="AG4543">
        <v>54652000</v>
      </c>
      <c r="AH4543">
        <v>10770000</v>
      </c>
      <c r="AI4543">
        <v>1027000</v>
      </c>
      <c r="AJ4543">
        <v>11797000</v>
      </c>
      <c r="AK4543">
        <v>19489000</v>
      </c>
      <c r="AL4543">
        <v>9367000</v>
      </c>
      <c r="AM4543">
        <v>198151008</v>
      </c>
      <c r="AN4543">
        <v>81126000</v>
      </c>
      <c r="AO4543">
        <v>18969200</v>
      </c>
      <c r="AV4543">
        <v>5311</v>
      </c>
    </row>
    <row r="4544" spans="1:52">
      <c r="A4544">
        <v>1996</v>
      </c>
      <c r="B4544">
        <v>239105</v>
      </c>
      <c r="C4544" t="s">
        <v>576</v>
      </c>
      <c r="D4544" t="s">
        <v>493</v>
      </c>
      <c r="E4544">
        <f t="shared" si="70"/>
        <v>0</v>
      </c>
      <c r="F4544">
        <f>IF(ISNA(VLOOKUP(B4544,criteria!$U$2:$U$174,1,0)),0,1)</f>
        <v>1</v>
      </c>
      <c r="G4544" t="s">
        <v>636</v>
      </c>
      <c r="H4544" t="s">
        <v>636</v>
      </c>
      <c r="N4544">
        <v>53233</v>
      </c>
      <c r="O4544" t="s">
        <v>282</v>
      </c>
      <c r="V4544">
        <v>93278000</v>
      </c>
      <c r="W4544">
        <v>93278000</v>
      </c>
      <c r="Y4544">
        <v>61000</v>
      </c>
      <c r="Z4544">
        <v>8346000</v>
      </c>
      <c r="AA4544">
        <v>3261000</v>
      </c>
      <c r="AB4544">
        <v>18488000</v>
      </c>
      <c r="AF4544">
        <v>170706000</v>
      </c>
      <c r="AG4544">
        <v>50859000</v>
      </c>
      <c r="AH4544">
        <v>10936000</v>
      </c>
      <c r="AI4544">
        <v>1643000</v>
      </c>
      <c r="AJ4544">
        <v>12579000</v>
      </c>
      <c r="AK4544">
        <v>25348000</v>
      </c>
      <c r="AL4544">
        <v>10865000</v>
      </c>
      <c r="AM4544">
        <v>154495008</v>
      </c>
      <c r="AR4544">
        <v>170706000</v>
      </c>
      <c r="AS4544">
        <v>154495008</v>
      </c>
      <c r="AT4544">
        <v>1178</v>
      </c>
      <c r="AU4544">
        <v>0.73699999999999999</v>
      </c>
      <c r="AV4544">
        <v>5530</v>
      </c>
    </row>
    <row r="4545" spans="1:52">
      <c r="A4545">
        <v>1997</v>
      </c>
      <c r="B4545">
        <v>239105</v>
      </c>
      <c r="C4545" t="s">
        <v>576</v>
      </c>
      <c r="D4545" t="s">
        <v>493</v>
      </c>
      <c r="E4545">
        <f t="shared" si="70"/>
        <v>0</v>
      </c>
      <c r="F4545">
        <f>IF(ISNA(VLOOKUP(B4545,criteria!$U$2:$U$174,1,0)),0,1)</f>
        <v>1</v>
      </c>
      <c r="G4545" t="s">
        <v>636</v>
      </c>
      <c r="H4545" t="s">
        <v>636</v>
      </c>
      <c r="V4545">
        <v>95761000</v>
      </c>
      <c r="W4545">
        <v>95680000</v>
      </c>
      <c r="Y4545">
        <v>81000</v>
      </c>
      <c r="Z4545">
        <v>8584000</v>
      </c>
      <c r="AA4545">
        <v>3764000</v>
      </c>
      <c r="AB4545">
        <v>27267000</v>
      </c>
      <c r="AC4545">
        <v>6850000</v>
      </c>
      <c r="AF4545">
        <v>202052992</v>
      </c>
      <c r="AG4545">
        <v>53131000</v>
      </c>
      <c r="AH4545">
        <v>10381000</v>
      </c>
      <c r="AI4545">
        <v>1480000</v>
      </c>
      <c r="AJ4545">
        <v>11861000</v>
      </c>
      <c r="AK4545">
        <v>28879000</v>
      </c>
      <c r="AL4545">
        <v>11833000</v>
      </c>
      <c r="AM4545">
        <v>164696000</v>
      </c>
      <c r="AN4545">
        <v>83806000</v>
      </c>
      <c r="AO4545">
        <v>20409000</v>
      </c>
      <c r="AR4545">
        <v>202052992</v>
      </c>
      <c r="AS4545">
        <v>164696000</v>
      </c>
      <c r="AT4545">
        <v>1160</v>
      </c>
      <c r="AU4545">
        <v>0.70299999999999996</v>
      </c>
      <c r="AV4545">
        <v>5700</v>
      </c>
      <c r="AW4545">
        <v>0.104201</v>
      </c>
      <c r="AX4545">
        <v>0.562191</v>
      </c>
      <c r="AY4545">
        <v>3.08896E-2</v>
      </c>
      <c r="AZ4545">
        <v>54290</v>
      </c>
    </row>
    <row r="4546" spans="1:52">
      <c r="A4546">
        <v>1998</v>
      </c>
      <c r="B4546">
        <v>239105</v>
      </c>
      <c r="C4546" t="s">
        <v>576</v>
      </c>
      <c r="D4546" t="s">
        <v>493</v>
      </c>
      <c r="E4546">
        <f t="shared" ref="E4546:E4609" si="71">IF(M4546&gt;999,1,0)</f>
        <v>0</v>
      </c>
      <c r="F4546">
        <f>IF(ISNA(VLOOKUP(B4546,criteria!$U$2:$U$174,1,0)),0,1)</f>
        <v>1</v>
      </c>
      <c r="G4546" t="s">
        <v>636</v>
      </c>
      <c r="H4546" t="s">
        <v>636</v>
      </c>
      <c r="N4546">
        <v>53233</v>
      </c>
      <c r="O4546" t="s">
        <v>282</v>
      </c>
      <c r="V4546">
        <v>99938000</v>
      </c>
      <c r="W4546">
        <v>99935000</v>
      </c>
      <c r="Y4546">
        <v>3000</v>
      </c>
      <c r="Z4546">
        <v>8176000</v>
      </c>
      <c r="AA4546">
        <v>3987000</v>
      </c>
      <c r="AB4546">
        <v>30010000</v>
      </c>
      <c r="AC4546">
        <v>6376000</v>
      </c>
      <c r="AF4546">
        <v>205672000</v>
      </c>
      <c r="AG4546">
        <v>54054000</v>
      </c>
      <c r="AH4546">
        <v>12340000</v>
      </c>
      <c r="AI4546">
        <v>1553000</v>
      </c>
      <c r="AJ4546">
        <v>13893000</v>
      </c>
      <c r="AK4546">
        <v>31115000</v>
      </c>
      <c r="AL4546">
        <v>12546000</v>
      </c>
      <c r="AM4546">
        <v>179772000</v>
      </c>
      <c r="AN4546">
        <v>89359000</v>
      </c>
      <c r="AO4546">
        <v>22195000</v>
      </c>
      <c r="AR4546">
        <v>205672000</v>
      </c>
      <c r="AS4546">
        <v>179772000</v>
      </c>
      <c r="AT4546">
        <v>1220</v>
      </c>
      <c r="AU4546">
        <v>0.72399999999999998</v>
      </c>
      <c r="AV4546">
        <v>5754</v>
      </c>
      <c r="AW4546">
        <v>9.9092299999999994E-2</v>
      </c>
      <c r="AX4546">
        <v>0.56543100000000002</v>
      </c>
      <c r="AY4546">
        <v>2.7609700000000001E-2</v>
      </c>
      <c r="AZ4546">
        <v>58425</v>
      </c>
    </row>
    <row r="4547" spans="1:52">
      <c r="A4547">
        <v>1999</v>
      </c>
      <c r="B4547">
        <v>239105</v>
      </c>
      <c r="C4547" t="s">
        <v>576</v>
      </c>
      <c r="D4547" t="s">
        <v>493</v>
      </c>
      <c r="E4547">
        <f t="shared" si="71"/>
        <v>0</v>
      </c>
      <c r="F4547">
        <f>IF(ISNA(VLOOKUP(B4547,criteria!$U$2:$U$174,1,0)),0,1)</f>
        <v>1</v>
      </c>
      <c r="G4547" t="s">
        <v>636</v>
      </c>
      <c r="H4547" t="s">
        <v>636</v>
      </c>
      <c r="N4547">
        <v>53233</v>
      </c>
      <c r="O4547" t="s">
        <v>282</v>
      </c>
      <c r="V4547">
        <v>150455008</v>
      </c>
      <c r="W4547">
        <v>105412000</v>
      </c>
      <c r="Y4547">
        <v>3000</v>
      </c>
      <c r="Z4547">
        <v>8701000</v>
      </c>
      <c r="AA4547">
        <v>4404000</v>
      </c>
      <c r="AB4547">
        <v>31719000</v>
      </c>
      <c r="AC4547">
        <v>7236000</v>
      </c>
      <c r="AF4547">
        <v>223259008</v>
      </c>
      <c r="AG4547">
        <v>56219000</v>
      </c>
      <c r="AH4547">
        <v>14465000</v>
      </c>
      <c r="AI4547">
        <v>1095000</v>
      </c>
      <c r="AJ4547">
        <v>15560000</v>
      </c>
      <c r="AK4547">
        <v>33176000</v>
      </c>
      <c r="AL4547">
        <v>13062000</v>
      </c>
      <c r="AM4547">
        <v>189240992</v>
      </c>
      <c r="AN4547">
        <v>92375000</v>
      </c>
      <c r="AO4547">
        <v>23034000</v>
      </c>
      <c r="AR4547">
        <v>223259008</v>
      </c>
      <c r="AS4547">
        <v>189240992</v>
      </c>
      <c r="AT4547">
        <v>1164</v>
      </c>
      <c r="AU4547">
        <v>0.73799999999999999</v>
      </c>
      <c r="AW4547">
        <v>9.3485499999999999E-2</v>
      </c>
      <c r="AX4547">
        <v>0.57857899999999995</v>
      </c>
      <c r="AY4547">
        <v>2.46596E-2</v>
      </c>
      <c r="AZ4547">
        <v>62943</v>
      </c>
    </row>
    <row r="4548" spans="1:52">
      <c r="A4548">
        <v>2000</v>
      </c>
      <c r="B4548">
        <v>239105</v>
      </c>
      <c r="C4548" t="s">
        <v>576</v>
      </c>
      <c r="D4548" t="s">
        <v>493</v>
      </c>
      <c r="E4548">
        <f t="shared" si="71"/>
        <v>0</v>
      </c>
      <c r="F4548">
        <f>IF(ISNA(VLOOKUP(B4548,criteria!$U$2:$U$174,1,0)),0,1)</f>
        <v>1</v>
      </c>
      <c r="G4548" t="s">
        <v>636</v>
      </c>
      <c r="H4548" t="s">
        <v>636</v>
      </c>
      <c r="N4548">
        <v>53233</v>
      </c>
      <c r="O4548" t="s">
        <v>282</v>
      </c>
      <c r="V4548">
        <v>159480992</v>
      </c>
      <c r="W4548">
        <v>111341000</v>
      </c>
      <c r="Z4548">
        <v>9771000</v>
      </c>
      <c r="AA4548">
        <v>4283000</v>
      </c>
      <c r="AB4548">
        <v>62921000</v>
      </c>
      <c r="AC4548">
        <v>6795000</v>
      </c>
      <c r="AF4548">
        <v>217794000</v>
      </c>
      <c r="AG4548">
        <v>58707000</v>
      </c>
      <c r="AH4548">
        <v>15825000</v>
      </c>
      <c r="AI4548">
        <v>1013000</v>
      </c>
      <c r="AJ4548">
        <v>16838000</v>
      </c>
      <c r="AK4548">
        <v>34697000</v>
      </c>
      <c r="AL4548">
        <v>13437000</v>
      </c>
      <c r="AM4548">
        <v>193076992</v>
      </c>
      <c r="AN4548">
        <v>96200000</v>
      </c>
      <c r="AO4548">
        <v>24455000</v>
      </c>
      <c r="AR4548">
        <v>217794000</v>
      </c>
      <c r="AS4548">
        <v>193076992</v>
      </c>
      <c r="AT4548">
        <v>1197</v>
      </c>
      <c r="AU4548">
        <v>0.73599999999999999</v>
      </c>
      <c r="AW4548">
        <v>0.10767</v>
      </c>
      <c r="AX4548">
        <v>0.57669599999999999</v>
      </c>
      <c r="AY4548">
        <v>3.2817100000000002E-2</v>
      </c>
      <c r="AZ4548">
        <v>64371</v>
      </c>
    </row>
    <row r="4549" spans="1:52">
      <c r="A4549">
        <v>2001</v>
      </c>
      <c r="B4549">
        <v>239105</v>
      </c>
      <c r="C4549" t="s">
        <v>576</v>
      </c>
      <c r="D4549" t="s">
        <v>493</v>
      </c>
      <c r="E4549">
        <f t="shared" si="71"/>
        <v>1</v>
      </c>
      <c r="F4549">
        <f>IF(ISNA(VLOOKUP(B4549,criteria!$U$2:$U$174,1,0)),0,1)</f>
        <v>1</v>
      </c>
      <c r="G4549">
        <v>0.8277690213497636</v>
      </c>
      <c r="H4549">
        <v>0.28613467197507358</v>
      </c>
      <c r="I4549">
        <v>6979</v>
      </c>
      <c r="J4549">
        <v>5777</v>
      </c>
      <c r="K4549">
        <v>1637</v>
      </c>
      <c r="L4549">
        <v>16</v>
      </c>
      <c r="M4549">
        <v>1653</v>
      </c>
      <c r="N4549">
        <v>53233</v>
      </c>
      <c r="O4549" t="s">
        <v>282</v>
      </c>
      <c r="V4549">
        <v>169715008</v>
      </c>
      <c r="W4549">
        <v>119217000</v>
      </c>
      <c r="Z4549">
        <v>13310000</v>
      </c>
      <c r="AA4549">
        <v>4228000</v>
      </c>
      <c r="AB4549">
        <v>59047000</v>
      </c>
      <c r="AC4549">
        <v>7167000</v>
      </c>
      <c r="AF4549">
        <v>224316992</v>
      </c>
      <c r="AG4549">
        <v>61899000</v>
      </c>
      <c r="AH4549">
        <v>15700000</v>
      </c>
      <c r="AI4549">
        <v>955000</v>
      </c>
      <c r="AJ4549">
        <v>16655000</v>
      </c>
      <c r="AK4549">
        <v>39872000</v>
      </c>
      <c r="AL4549">
        <v>14962000</v>
      </c>
      <c r="AM4549">
        <v>205955008</v>
      </c>
      <c r="AN4549">
        <v>104461000</v>
      </c>
      <c r="AO4549">
        <v>26164000</v>
      </c>
      <c r="AR4549">
        <v>224316992</v>
      </c>
      <c r="AS4549">
        <v>205955008</v>
      </c>
      <c r="AT4549">
        <v>1081</v>
      </c>
      <c r="AU4549">
        <v>0.76100000000000001</v>
      </c>
      <c r="AW4549">
        <v>0.129583</v>
      </c>
      <c r="AX4549">
        <v>0.57168799999999997</v>
      </c>
      <c r="AY4549">
        <v>4.0653399999999999E-2</v>
      </c>
      <c r="AZ4549">
        <v>64531</v>
      </c>
    </row>
    <row r="4550" spans="1:52">
      <c r="A4550">
        <v>2002</v>
      </c>
      <c r="B4550">
        <v>239105</v>
      </c>
      <c r="C4550" t="s">
        <v>576</v>
      </c>
      <c r="D4550" t="s">
        <v>493</v>
      </c>
      <c r="E4550">
        <f t="shared" si="71"/>
        <v>1</v>
      </c>
      <c r="F4550">
        <f>IF(ISNA(VLOOKUP(B4550,criteria!$U$2:$U$174,1,0)),0,1)</f>
        <v>1</v>
      </c>
      <c r="G4550">
        <v>0.82486173294706344</v>
      </c>
      <c r="H4550">
        <v>0.29629629629629628</v>
      </c>
      <c r="I4550">
        <v>7594</v>
      </c>
      <c r="J4550">
        <v>6264</v>
      </c>
      <c r="K4550">
        <v>1856</v>
      </c>
      <c r="L4550">
        <v>0</v>
      </c>
      <c r="M4550">
        <v>1856</v>
      </c>
      <c r="N4550">
        <v>53233</v>
      </c>
      <c r="O4550" t="s">
        <v>282</v>
      </c>
      <c r="V4550">
        <v>183620992</v>
      </c>
      <c r="W4550">
        <v>128752000</v>
      </c>
      <c r="Z4550">
        <v>17559000</v>
      </c>
      <c r="AA4550">
        <v>4016000</v>
      </c>
      <c r="AB4550">
        <v>32117000</v>
      </c>
      <c r="AC4550">
        <v>7782000</v>
      </c>
      <c r="AF4550">
        <v>235051008</v>
      </c>
      <c r="AG4550">
        <v>65844000</v>
      </c>
      <c r="AH4550">
        <v>20854000</v>
      </c>
      <c r="AI4550">
        <v>787000</v>
      </c>
      <c r="AJ4550">
        <v>21641000</v>
      </c>
      <c r="AK4550">
        <v>44065000</v>
      </c>
      <c r="AL4550">
        <v>16394000</v>
      </c>
      <c r="AM4550">
        <v>224075008</v>
      </c>
      <c r="AN4550">
        <v>107012000</v>
      </c>
      <c r="AO4550">
        <v>27777000</v>
      </c>
      <c r="AP4550">
        <v>206750000</v>
      </c>
      <c r="AQ4550">
        <v>203428000</v>
      </c>
      <c r="AR4550">
        <v>235051008</v>
      </c>
      <c r="AS4550">
        <v>224075008</v>
      </c>
      <c r="AT4550">
        <v>1201</v>
      </c>
      <c r="AU4550">
        <v>0.76400000000000001</v>
      </c>
      <c r="AW4550">
        <v>0.12686600000000001</v>
      </c>
      <c r="AX4550">
        <v>0.571913</v>
      </c>
      <c r="AY4550">
        <v>3.4599699999999997E-2</v>
      </c>
      <c r="AZ4550">
        <v>64860.5</v>
      </c>
    </row>
    <row r="4551" spans="1:52">
      <c r="A4551">
        <v>2003</v>
      </c>
      <c r="B4551">
        <v>239105</v>
      </c>
      <c r="C4551" t="s">
        <v>576</v>
      </c>
      <c r="D4551" t="s">
        <v>493</v>
      </c>
      <c r="E4551">
        <f t="shared" si="71"/>
        <v>1</v>
      </c>
      <c r="F4551">
        <f>IF(ISNA(VLOOKUP(B4551,criteria!$U$2:$U$174,1,0)),0,1)</f>
        <v>1</v>
      </c>
      <c r="G4551">
        <v>0.89660168598524759</v>
      </c>
      <c r="H4551">
        <v>0.27750844718671958</v>
      </c>
      <c r="I4551">
        <v>7592</v>
      </c>
      <c r="J4551">
        <v>6807</v>
      </c>
      <c r="K4551">
        <v>1882</v>
      </c>
      <c r="L4551">
        <v>7</v>
      </c>
      <c r="M4551">
        <v>1889</v>
      </c>
      <c r="N4551">
        <v>53233</v>
      </c>
      <c r="O4551" t="s">
        <v>282</v>
      </c>
      <c r="V4551">
        <v>199191008</v>
      </c>
      <c r="W4551">
        <v>141782000</v>
      </c>
      <c r="Z4551">
        <v>15818000</v>
      </c>
      <c r="AA4551">
        <v>4388000</v>
      </c>
      <c r="AB4551">
        <v>66066000</v>
      </c>
      <c r="AC4551">
        <v>8478000</v>
      </c>
      <c r="AF4551">
        <v>311060000</v>
      </c>
      <c r="AG4551">
        <v>72240000</v>
      </c>
      <c r="AH4551">
        <v>20074000</v>
      </c>
      <c r="AI4551">
        <v>268000</v>
      </c>
      <c r="AJ4551">
        <v>20342000</v>
      </c>
      <c r="AK4551">
        <v>45590000</v>
      </c>
      <c r="AL4551">
        <v>17139000</v>
      </c>
      <c r="AM4551">
        <v>243286000</v>
      </c>
      <c r="AN4551">
        <v>113715000</v>
      </c>
      <c r="AO4551">
        <v>30907000</v>
      </c>
      <c r="AP4551">
        <v>203428000</v>
      </c>
      <c r="AQ4551">
        <v>245950000</v>
      </c>
      <c r="AR4551">
        <v>311060000</v>
      </c>
      <c r="AS4551">
        <v>243286000</v>
      </c>
      <c r="AT4551">
        <v>1332</v>
      </c>
      <c r="AU4551">
        <v>0.77</v>
      </c>
      <c r="AW4551">
        <v>0.12146800000000001</v>
      </c>
      <c r="AX4551">
        <v>0.56576800000000005</v>
      </c>
      <c r="AY4551">
        <v>2.9555100000000001E-2</v>
      </c>
      <c r="AZ4551">
        <v>66917</v>
      </c>
    </row>
    <row r="4552" spans="1:52">
      <c r="A4552">
        <v>2004</v>
      </c>
      <c r="B4552">
        <v>239105</v>
      </c>
      <c r="C4552" t="s">
        <v>576</v>
      </c>
      <c r="D4552" t="s">
        <v>493</v>
      </c>
      <c r="E4552">
        <f t="shared" si="71"/>
        <v>1</v>
      </c>
      <c r="F4552">
        <f>IF(ISNA(VLOOKUP(B4552,criteria!$U$2:$U$174,1,0)),0,1)</f>
        <v>1</v>
      </c>
      <c r="G4552">
        <v>0.67117381932196751</v>
      </c>
      <c r="H4552">
        <v>0.26379562043795618</v>
      </c>
      <c r="I4552">
        <v>10206</v>
      </c>
      <c r="J4552">
        <v>6850</v>
      </c>
      <c r="K4552">
        <v>1801</v>
      </c>
      <c r="L4552">
        <v>6</v>
      </c>
      <c r="M4552">
        <v>1807</v>
      </c>
      <c r="V4552">
        <v>213144992</v>
      </c>
      <c r="W4552">
        <v>154267008</v>
      </c>
      <c r="Z4552">
        <v>17113000</v>
      </c>
      <c r="AA4552">
        <v>3882000</v>
      </c>
      <c r="AB4552">
        <v>47467000</v>
      </c>
      <c r="AC4552">
        <v>13836025</v>
      </c>
      <c r="AF4552">
        <v>297063008</v>
      </c>
      <c r="AG4552">
        <v>79421000</v>
      </c>
      <c r="AH4552">
        <v>20877000</v>
      </c>
      <c r="AI4552">
        <v>577000</v>
      </c>
      <c r="AJ4552">
        <v>21454000</v>
      </c>
      <c r="AK4552">
        <v>47009000</v>
      </c>
      <c r="AL4552">
        <v>36262000</v>
      </c>
      <c r="AM4552">
        <v>262916000</v>
      </c>
      <c r="AN4552">
        <v>120475000</v>
      </c>
      <c r="AO4552">
        <v>34707000</v>
      </c>
      <c r="AP4552">
        <v>245950000</v>
      </c>
      <c r="AQ4552">
        <v>266772000</v>
      </c>
      <c r="AR4552">
        <v>297063008</v>
      </c>
      <c r="AS4552">
        <v>262916000</v>
      </c>
      <c r="AT4552">
        <v>1377</v>
      </c>
      <c r="AU4552">
        <v>0.80300000000000005</v>
      </c>
      <c r="AW4552">
        <v>0.116327</v>
      </c>
      <c r="AX4552">
        <v>0.55101999999999995</v>
      </c>
      <c r="AY4552">
        <v>2.5170100000000001E-2</v>
      </c>
      <c r="AZ4552">
        <v>71172</v>
      </c>
    </row>
    <row r="4553" spans="1:52">
      <c r="A4553">
        <v>2005</v>
      </c>
      <c r="B4553">
        <v>239105</v>
      </c>
      <c r="C4553" t="s">
        <v>494</v>
      </c>
      <c r="D4553" t="s">
        <v>493</v>
      </c>
      <c r="E4553">
        <f t="shared" si="71"/>
        <v>1</v>
      </c>
      <c r="F4553">
        <f>IF(ISNA(VLOOKUP(B4553,criteria!$U$2:$U$174,1,0)),0,1)</f>
        <v>1</v>
      </c>
      <c r="G4553">
        <v>0.7012949362195593</v>
      </c>
      <c r="H4553">
        <v>0.24528041890588398</v>
      </c>
      <c r="I4553">
        <v>10348</v>
      </c>
      <c r="J4553">
        <v>7257</v>
      </c>
      <c r="K4553">
        <v>1780</v>
      </c>
      <c r="L4553">
        <v>0</v>
      </c>
      <c r="M4553">
        <v>1780</v>
      </c>
      <c r="N4553">
        <v>53233</v>
      </c>
      <c r="O4553" t="s">
        <v>282</v>
      </c>
      <c r="P4553" t="s">
        <v>50</v>
      </c>
      <c r="Q4553" t="s">
        <v>51</v>
      </c>
      <c r="V4553">
        <v>227195008</v>
      </c>
      <c r="W4553">
        <v>163208000</v>
      </c>
      <c r="Z4553">
        <v>18991000</v>
      </c>
      <c r="AA4553">
        <v>3398000</v>
      </c>
      <c r="AB4553">
        <v>37585000</v>
      </c>
      <c r="AC4553">
        <v>12695000</v>
      </c>
      <c r="AF4553">
        <v>308556000</v>
      </c>
      <c r="AG4553">
        <v>84371000</v>
      </c>
      <c r="AH4553">
        <v>22331000</v>
      </c>
      <c r="AI4553">
        <v>1011000</v>
      </c>
      <c r="AJ4553">
        <v>23342000</v>
      </c>
      <c r="AK4553">
        <v>50250000</v>
      </c>
      <c r="AL4553">
        <v>36105000</v>
      </c>
      <c r="AM4553">
        <v>277025984</v>
      </c>
      <c r="AN4553">
        <v>128136000</v>
      </c>
      <c r="AO4553">
        <v>35701000</v>
      </c>
      <c r="AP4553">
        <v>266772000</v>
      </c>
      <c r="AQ4553">
        <v>301185984</v>
      </c>
      <c r="AR4553">
        <v>308556000</v>
      </c>
      <c r="AS4553">
        <v>277025984</v>
      </c>
      <c r="AT4553">
        <v>1308</v>
      </c>
      <c r="AU4553">
        <v>0.78100000000000003</v>
      </c>
      <c r="AW4553">
        <v>0.10069699999999999</v>
      </c>
      <c r="AX4553">
        <v>0.54912899999999998</v>
      </c>
      <c r="AY4553">
        <v>2.2299699999999999E-2</v>
      </c>
      <c r="AZ4553">
        <v>73581</v>
      </c>
    </row>
    <row r="4554" spans="1:52">
      <c r="A4554">
        <v>2006</v>
      </c>
      <c r="B4554">
        <v>239105</v>
      </c>
      <c r="C4554" t="s">
        <v>494</v>
      </c>
      <c r="D4554" t="s">
        <v>493</v>
      </c>
      <c r="E4554">
        <f t="shared" si="71"/>
        <v>1</v>
      </c>
      <c r="F4554">
        <f>IF(ISNA(VLOOKUP(B4554,criteria!$U$2:$U$174,1,0)),0,1)</f>
        <v>1</v>
      </c>
      <c r="G4554">
        <v>0.69940941462567308</v>
      </c>
      <c r="H4554">
        <v>0.22997640630820812</v>
      </c>
      <c r="I4554">
        <v>11514</v>
      </c>
      <c r="J4554">
        <v>8053</v>
      </c>
      <c r="K4554">
        <v>1852</v>
      </c>
      <c r="L4554">
        <v>0</v>
      </c>
      <c r="M4554">
        <v>1852</v>
      </c>
      <c r="N4554">
        <v>53233</v>
      </c>
      <c r="O4554" t="s">
        <v>282</v>
      </c>
      <c r="P4554" t="s">
        <v>50</v>
      </c>
      <c r="Q4554" t="s">
        <v>51</v>
      </c>
      <c r="V4554">
        <v>242839008</v>
      </c>
      <c r="W4554">
        <v>177312000</v>
      </c>
      <c r="Z4554">
        <v>15735000</v>
      </c>
      <c r="AA4554">
        <v>3732000</v>
      </c>
      <c r="AB4554">
        <v>83783000</v>
      </c>
      <c r="AC4554">
        <v>13243000</v>
      </c>
      <c r="AF4554">
        <v>401055008</v>
      </c>
      <c r="AG4554">
        <v>91579000</v>
      </c>
      <c r="AH4554">
        <v>18983000</v>
      </c>
      <c r="AI4554">
        <v>1095000</v>
      </c>
      <c r="AJ4554">
        <v>20078000</v>
      </c>
      <c r="AK4554">
        <v>51932000</v>
      </c>
      <c r="AL4554">
        <v>38782000</v>
      </c>
      <c r="AM4554">
        <v>290918016</v>
      </c>
      <c r="AN4554">
        <v>135612992</v>
      </c>
      <c r="AO4554">
        <v>37790000</v>
      </c>
      <c r="AP4554">
        <v>301185984</v>
      </c>
      <c r="AQ4554">
        <v>360249984</v>
      </c>
      <c r="AR4554">
        <v>401055008</v>
      </c>
      <c r="AS4554">
        <v>290918016</v>
      </c>
      <c r="AT4554">
        <v>1244</v>
      </c>
      <c r="AU4554">
        <v>0.75</v>
      </c>
      <c r="AW4554">
        <v>9.5102900000000004E-2</v>
      </c>
      <c r="AX4554">
        <v>0.55855200000000005</v>
      </c>
      <c r="AY4554">
        <v>2.2711100000000001E-2</v>
      </c>
      <c r="AZ4554">
        <v>73434.5</v>
      </c>
    </row>
    <row r="4555" spans="1:52">
      <c r="A4555">
        <v>2007</v>
      </c>
      <c r="B4555">
        <v>239105</v>
      </c>
      <c r="C4555" t="s">
        <v>494</v>
      </c>
      <c r="D4555" t="s">
        <v>493</v>
      </c>
      <c r="E4555">
        <f t="shared" si="71"/>
        <v>1</v>
      </c>
      <c r="F4555">
        <f>IF(ISNA(VLOOKUP(B4555,criteria!$U$2:$U$174,1,0)),0,1)</f>
        <v>1</v>
      </c>
      <c r="G4555">
        <v>0.67327102803738315</v>
      </c>
      <c r="H4555">
        <v>0.20210993892282064</v>
      </c>
      <c r="I4555">
        <v>13375</v>
      </c>
      <c r="J4555">
        <v>9005</v>
      </c>
      <c r="K4555">
        <v>1811</v>
      </c>
      <c r="L4555">
        <v>9</v>
      </c>
      <c r="M4555">
        <v>1820</v>
      </c>
      <c r="V4555">
        <v>257728992</v>
      </c>
      <c r="W4555">
        <v>189622000</v>
      </c>
      <c r="Z4555">
        <v>14297000</v>
      </c>
      <c r="AA4555">
        <v>4215000</v>
      </c>
      <c r="AB4555">
        <v>86206000</v>
      </c>
      <c r="AC4555">
        <v>16415000</v>
      </c>
      <c r="AF4555">
        <v>348163008</v>
      </c>
      <c r="AG4555">
        <v>96837000</v>
      </c>
      <c r="AH4555">
        <v>19601000</v>
      </c>
      <c r="AI4555">
        <v>1416000</v>
      </c>
      <c r="AJ4555">
        <v>21017000</v>
      </c>
      <c r="AK4555">
        <v>53807000</v>
      </c>
      <c r="AL4555">
        <v>42246000</v>
      </c>
      <c r="AM4555">
        <v>313460000</v>
      </c>
      <c r="AN4555">
        <v>145104000</v>
      </c>
      <c r="AO4555">
        <v>40754000</v>
      </c>
      <c r="AP4555">
        <v>360249984</v>
      </c>
      <c r="AQ4555">
        <v>357300000</v>
      </c>
      <c r="AR4555">
        <v>348163008</v>
      </c>
      <c r="AS4555">
        <v>313460000</v>
      </c>
      <c r="AT4555">
        <v>1419</v>
      </c>
      <c r="AU4555">
        <v>0.76500000000000001</v>
      </c>
      <c r="AW4555">
        <v>0.11139300000000001</v>
      </c>
      <c r="AX4555">
        <v>0.553701</v>
      </c>
      <c r="AY4555">
        <v>2.5036300000000001E-2</v>
      </c>
      <c r="AZ4555">
        <v>76087</v>
      </c>
    </row>
    <row r="4556" spans="1:52">
      <c r="A4556">
        <v>2008</v>
      </c>
      <c r="B4556">
        <v>239105</v>
      </c>
      <c r="C4556" t="s">
        <v>494</v>
      </c>
      <c r="D4556" t="s">
        <v>493</v>
      </c>
      <c r="E4556">
        <f t="shared" si="71"/>
        <v>1</v>
      </c>
      <c r="F4556">
        <f>IF(ISNA(VLOOKUP(B4556,criteria!$U$2:$U$174,1,0)),0,1)</f>
        <v>1</v>
      </c>
      <c r="G4556">
        <v>0.65194497465938261</v>
      </c>
      <c r="H4556">
        <v>0.19687026754164563</v>
      </c>
      <c r="I4556">
        <v>15193</v>
      </c>
      <c r="J4556">
        <v>9905</v>
      </c>
      <c r="K4556">
        <v>1950</v>
      </c>
      <c r="L4556">
        <v>0</v>
      </c>
      <c r="M4556">
        <v>1950</v>
      </c>
      <c r="N4556">
        <v>53233</v>
      </c>
      <c r="O4556" t="s">
        <v>282</v>
      </c>
      <c r="P4556" t="s">
        <v>50</v>
      </c>
      <c r="Q4556" t="s">
        <v>51</v>
      </c>
      <c r="V4556">
        <v>277511008</v>
      </c>
      <c r="W4556">
        <v>201195008</v>
      </c>
      <c r="Z4556">
        <v>15281000</v>
      </c>
      <c r="AA4556">
        <v>4086000</v>
      </c>
      <c r="AB4556">
        <v>36529000</v>
      </c>
      <c r="AC4556">
        <v>15475000</v>
      </c>
      <c r="AF4556">
        <v>246387008</v>
      </c>
      <c r="AG4556">
        <v>97550000</v>
      </c>
      <c r="AH4556">
        <v>19433000</v>
      </c>
      <c r="AI4556">
        <v>3052000</v>
      </c>
      <c r="AJ4556">
        <v>22485000</v>
      </c>
      <c r="AK4556">
        <v>56146000</v>
      </c>
      <c r="AL4556">
        <v>45534000</v>
      </c>
      <c r="AM4556">
        <v>327559008</v>
      </c>
      <c r="AN4556">
        <v>155460000</v>
      </c>
      <c r="AO4556">
        <v>44933000</v>
      </c>
      <c r="AP4556">
        <v>357300000</v>
      </c>
      <c r="AQ4556">
        <v>285500000</v>
      </c>
      <c r="AR4556">
        <v>246387008</v>
      </c>
      <c r="AS4556">
        <v>327559008</v>
      </c>
      <c r="AT4556">
        <v>1503</v>
      </c>
      <c r="AU4556">
        <v>0.79900000000000004</v>
      </c>
      <c r="AW4556">
        <v>8.2263100000000006E-2</v>
      </c>
      <c r="AX4556">
        <v>0.55084999999999995</v>
      </c>
      <c r="AY4556">
        <v>1.9784800000000002E-2</v>
      </c>
      <c r="AZ4556">
        <v>83590</v>
      </c>
    </row>
    <row r="4557" spans="1:52">
      <c r="A4557">
        <v>2009</v>
      </c>
      <c r="B4557">
        <v>239105</v>
      </c>
      <c r="C4557" t="s">
        <v>494</v>
      </c>
      <c r="D4557" t="s">
        <v>493</v>
      </c>
      <c r="E4557">
        <f t="shared" si="71"/>
        <v>1</v>
      </c>
      <c r="F4557">
        <f>IF(ISNA(VLOOKUP(B4557,criteria!$U$2:$U$174,1,0)),0,1)</f>
        <v>1</v>
      </c>
      <c r="G4557">
        <v>0.65529240094286678</v>
      </c>
      <c r="H4557">
        <v>0.1671805412812607</v>
      </c>
      <c r="I4557">
        <v>17818</v>
      </c>
      <c r="J4557">
        <v>11676</v>
      </c>
      <c r="K4557">
        <v>1947</v>
      </c>
      <c r="L4557">
        <v>5</v>
      </c>
      <c r="M4557">
        <v>1952</v>
      </c>
      <c r="N4557">
        <v>53233</v>
      </c>
      <c r="O4557" t="s">
        <v>282</v>
      </c>
      <c r="P4557" t="s">
        <v>50</v>
      </c>
      <c r="Q4557" t="s">
        <v>51</v>
      </c>
      <c r="R4557">
        <v>-87.925899999999999</v>
      </c>
      <c r="S4557">
        <v>43.037599999999998</v>
      </c>
      <c r="V4557">
        <v>289183008</v>
      </c>
      <c r="W4557">
        <v>205328000</v>
      </c>
      <c r="Z4557">
        <v>18058000</v>
      </c>
      <c r="AA4557">
        <v>3612000</v>
      </c>
      <c r="AB4557">
        <v>59695000</v>
      </c>
      <c r="AC4557">
        <v>16100000</v>
      </c>
      <c r="AF4557">
        <v>395451008</v>
      </c>
      <c r="AG4557">
        <v>99873000</v>
      </c>
      <c r="AH4557">
        <v>21962000</v>
      </c>
      <c r="AI4557">
        <v>3409000</v>
      </c>
      <c r="AJ4557">
        <v>25371000</v>
      </c>
      <c r="AK4557">
        <v>57618000</v>
      </c>
      <c r="AL4557">
        <v>45189000</v>
      </c>
      <c r="AM4557">
        <v>330880000</v>
      </c>
      <c r="AN4557">
        <v>162088992</v>
      </c>
      <c r="AO4557">
        <v>46692000</v>
      </c>
      <c r="AP4557">
        <v>285500000</v>
      </c>
      <c r="AQ4557">
        <v>326003008</v>
      </c>
      <c r="AR4557">
        <v>395451008</v>
      </c>
      <c r="AS4557">
        <v>330880000</v>
      </c>
      <c r="AT4557">
        <v>1459</v>
      </c>
      <c r="AU4557">
        <v>0.81</v>
      </c>
      <c r="AW4557">
        <v>4.0802699999999997E-2</v>
      </c>
      <c r="AX4557">
        <v>0.55484999999999995</v>
      </c>
      <c r="AY4557">
        <v>1.13712E-2</v>
      </c>
      <c r="AZ4557">
        <v>88892.5</v>
      </c>
    </row>
    <row r="4558" spans="1:52">
      <c r="A4558">
        <v>2010</v>
      </c>
      <c r="B4558">
        <v>239105</v>
      </c>
      <c r="C4558" t="s">
        <v>494</v>
      </c>
      <c r="D4558" t="s">
        <v>493</v>
      </c>
      <c r="E4558">
        <f t="shared" si="71"/>
        <v>1</v>
      </c>
      <c r="F4558">
        <f>IF(ISNA(VLOOKUP(B4558,criteria!$U$2:$U$174,1,0)),0,1)</f>
        <v>1</v>
      </c>
      <c r="G4558">
        <v>0.62213970293054999</v>
      </c>
      <c r="H4558">
        <v>0.15631553476367155</v>
      </c>
      <c r="I4558">
        <v>19928</v>
      </c>
      <c r="J4558">
        <v>12398</v>
      </c>
      <c r="K4558">
        <v>1931</v>
      </c>
      <c r="L4558">
        <v>7</v>
      </c>
      <c r="M4558">
        <v>1938</v>
      </c>
      <c r="N4558">
        <v>53233</v>
      </c>
      <c r="O4558" t="s">
        <v>282</v>
      </c>
      <c r="P4558" t="s">
        <v>50</v>
      </c>
      <c r="Q4558" t="s">
        <v>51</v>
      </c>
      <c r="R4558">
        <v>-87.925899999999999</v>
      </c>
      <c r="S4558">
        <v>43.037700000000001</v>
      </c>
      <c r="V4558">
        <v>306017984</v>
      </c>
      <c r="W4558">
        <v>214710000</v>
      </c>
      <c r="Z4558">
        <v>19021000</v>
      </c>
      <c r="AA4558">
        <v>3744003</v>
      </c>
      <c r="AB4558">
        <v>58413000</v>
      </c>
      <c r="AC4558">
        <v>13069997</v>
      </c>
      <c r="AF4558">
        <v>436359008</v>
      </c>
      <c r="AG4558">
        <v>102399000</v>
      </c>
      <c r="AH4558">
        <v>24864000</v>
      </c>
      <c r="AI4558">
        <v>3542000</v>
      </c>
      <c r="AJ4558">
        <v>28406000</v>
      </c>
      <c r="AK4558">
        <v>59441000</v>
      </c>
      <c r="AL4558">
        <v>47693000</v>
      </c>
      <c r="AM4558">
        <v>345600992</v>
      </c>
      <c r="AN4558">
        <v>166216992</v>
      </c>
      <c r="AO4558">
        <v>43976000</v>
      </c>
      <c r="AP4558">
        <v>326003008</v>
      </c>
      <c r="AQ4558">
        <v>401200000</v>
      </c>
      <c r="AR4558">
        <v>436359008</v>
      </c>
      <c r="AS4558">
        <v>345600992</v>
      </c>
      <c r="AT4558">
        <v>1445</v>
      </c>
      <c r="AU4558">
        <v>0.81399999999999995</v>
      </c>
      <c r="AW4558">
        <v>4.4308100000000003E-2</v>
      </c>
      <c r="AX4558">
        <v>0.56952999999999998</v>
      </c>
      <c r="AY4558">
        <v>1.02249E-2</v>
      </c>
      <c r="AZ4558">
        <v>90000</v>
      </c>
    </row>
    <row r="4559" spans="1:52">
      <c r="A4559">
        <v>2011</v>
      </c>
      <c r="B4559">
        <v>239105</v>
      </c>
      <c r="C4559" t="s">
        <v>494</v>
      </c>
      <c r="D4559" t="s">
        <v>493</v>
      </c>
      <c r="E4559">
        <f t="shared" si="71"/>
        <v>1</v>
      </c>
      <c r="F4559">
        <f>IF(ISNA(VLOOKUP(B4559,criteria!$U$2:$U$174,1,0)),0,1)</f>
        <v>1</v>
      </c>
      <c r="G4559">
        <v>0.56844412633085806</v>
      </c>
      <c r="H4559">
        <v>0.16274494373180137</v>
      </c>
      <c r="I4559">
        <v>22354</v>
      </c>
      <c r="J4559">
        <v>12707</v>
      </c>
      <c r="K4559">
        <v>2056</v>
      </c>
      <c r="L4559">
        <v>12</v>
      </c>
      <c r="M4559">
        <v>2068</v>
      </c>
      <c r="N4559">
        <v>53233</v>
      </c>
      <c r="O4559" t="s">
        <v>282</v>
      </c>
      <c r="P4559" t="s">
        <v>50</v>
      </c>
      <c r="Q4559" t="s">
        <v>51</v>
      </c>
      <c r="R4559">
        <v>-87.928100000000001</v>
      </c>
      <c r="S4559">
        <v>43.038800000000002</v>
      </c>
      <c r="T4559">
        <v>1.9E-2</v>
      </c>
      <c r="U4559">
        <v>1814</v>
      </c>
      <c r="V4559">
        <v>328244000</v>
      </c>
      <c r="W4559">
        <v>225335008</v>
      </c>
      <c r="Z4559">
        <v>17927000</v>
      </c>
      <c r="AA4559">
        <v>3598000</v>
      </c>
      <c r="AB4559">
        <v>44423000</v>
      </c>
      <c r="AC4559">
        <v>15736000</v>
      </c>
      <c r="AF4559">
        <v>367692000</v>
      </c>
      <c r="AG4559">
        <v>107024000</v>
      </c>
      <c r="AH4559">
        <v>22352000</v>
      </c>
      <c r="AI4559">
        <v>3919000</v>
      </c>
      <c r="AJ4559">
        <v>26271000</v>
      </c>
      <c r="AK4559">
        <v>60330000</v>
      </c>
      <c r="AL4559">
        <v>49578000</v>
      </c>
      <c r="AM4559">
        <v>358264992</v>
      </c>
      <c r="AN4559">
        <v>170384992</v>
      </c>
      <c r="AO4559">
        <v>47428000</v>
      </c>
      <c r="AP4559">
        <v>401200000</v>
      </c>
      <c r="AQ4559">
        <v>407000000</v>
      </c>
      <c r="AR4559">
        <v>367692000</v>
      </c>
      <c r="AS4559">
        <v>358264992</v>
      </c>
      <c r="AT4559">
        <v>1476</v>
      </c>
      <c r="AU4559">
        <v>0.80100000000000005</v>
      </c>
      <c r="AW4559">
        <v>4.32337E-2</v>
      </c>
      <c r="AX4559">
        <v>0.56168700000000005</v>
      </c>
      <c r="AY4559">
        <v>1.23023E-2</v>
      </c>
      <c r="AZ4559">
        <v>91346</v>
      </c>
    </row>
    <row r="4560" spans="1:52">
      <c r="A4560">
        <v>2012</v>
      </c>
      <c r="B4560">
        <v>239105</v>
      </c>
      <c r="C4560" t="s">
        <v>494</v>
      </c>
      <c r="D4560" t="s">
        <v>493</v>
      </c>
      <c r="E4560">
        <f t="shared" si="71"/>
        <v>1</v>
      </c>
      <c r="F4560">
        <f>IF(ISNA(VLOOKUP(B4560,criteria!$U$2:$U$174,1,0)),0,1)</f>
        <v>1</v>
      </c>
      <c r="G4560">
        <v>0.55213973799126637</v>
      </c>
      <c r="H4560">
        <v>0.15248339133185701</v>
      </c>
      <c r="I4560">
        <v>22900</v>
      </c>
      <c r="J4560">
        <v>12644</v>
      </c>
      <c r="K4560">
        <v>1927</v>
      </c>
      <c r="L4560">
        <v>1</v>
      </c>
      <c r="M4560">
        <v>1928</v>
      </c>
      <c r="T4560">
        <v>3.5999999999999997E-2</v>
      </c>
      <c r="U4560">
        <v>1860</v>
      </c>
      <c r="V4560">
        <v>337783008</v>
      </c>
      <c r="W4560">
        <v>228808000</v>
      </c>
      <c r="Z4560">
        <v>16473000</v>
      </c>
      <c r="AA4560">
        <v>3301000</v>
      </c>
      <c r="AB4560">
        <v>46338000</v>
      </c>
      <c r="AC4560">
        <v>8423000</v>
      </c>
      <c r="AF4560">
        <v>405643008</v>
      </c>
      <c r="AG4560">
        <v>109971000</v>
      </c>
      <c r="AH4560">
        <v>22374000</v>
      </c>
      <c r="AI4560">
        <v>4221000</v>
      </c>
      <c r="AJ4560">
        <v>26595000</v>
      </c>
      <c r="AK4560">
        <v>62589000</v>
      </c>
      <c r="AL4560">
        <v>53013000</v>
      </c>
      <c r="AM4560">
        <v>368484000</v>
      </c>
      <c r="AN4560">
        <v>173935008</v>
      </c>
      <c r="AO4560">
        <v>51456000</v>
      </c>
      <c r="AP4560">
        <v>407000000</v>
      </c>
      <c r="AQ4560">
        <v>457800000</v>
      </c>
      <c r="AR4560">
        <v>405643008</v>
      </c>
      <c r="AS4560">
        <v>368484000</v>
      </c>
      <c r="AT4560">
        <v>1417</v>
      </c>
      <c r="AU4560">
        <v>0.78200000000000003</v>
      </c>
      <c r="AW4560">
        <v>3.83212E-2</v>
      </c>
      <c r="AX4560">
        <v>0.54416100000000001</v>
      </c>
      <c r="AY4560">
        <v>1.0948899999999999E-2</v>
      </c>
      <c r="AZ4560">
        <v>93272.5</v>
      </c>
    </row>
    <row r="4561" spans="1:52">
      <c r="A4561">
        <v>2013</v>
      </c>
      <c r="B4561">
        <v>239105</v>
      </c>
      <c r="C4561" t="s">
        <v>494</v>
      </c>
      <c r="D4561" t="s">
        <v>493</v>
      </c>
      <c r="E4561">
        <f t="shared" si="71"/>
        <v>1</v>
      </c>
      <c r="F4561">
        <f>IF(ISNA(VLOOKUP(B4561,criteria!$U$2:$U$174,1,0)),0,1)</f>
        <v>1</v>
      </c>
      <c r="G4561">
        <v>0.57451348583134176</v>
      </c>
      <c r="H4561">
        <v>0.1478235031941762</v>
      </c>
      <c r="I4561">
        <v>23432</v>
      </c>
      <c r="J4561">
        <v>13462</v>
      </c>
      <c r="K4561">
        <v>1989</v>
      </c>
      <c r="L4561">
        <v>1</v>
      </c>
      <c r="M4561">
        <v>1990</v>
      </c>
      <c r="N4561">
        <v>53233</v>
      </c>
      <c r="O4561" t="s">
        <v>282</v>
      </c>
      <c r="P4561" t="s">
        <v>50</v>
      </c>
      <c r="Q4561" t="s">
        <v>51</v>
      </c>
      <c r="R4561">
        <v>-87.928100000000001</v>
      </c>
      <c r="S4561">
        <v>43.038800000000002</v>
      </c>
      <c r="T4561">
        <v>2.5000000000000001E-2</v>
      </c>
      <c r="U4561">
        <v>1988</v>
      </c>
      <c r="V4561">
        <v>354470016</v>
      </c>
      <c r="W4561">
        <v>238698000</v>
      </c>
      <c r="Z4561">
        <v>15456000</v>
      </c>
      <c r="AA4561">
        <v>3269000</v>
      </c>
      <c r="AB4561">
        <v>58620000</v>
      </c>
      <c r="AC4561">
        <v>21057000</v>
      </c>
      <c r="AF4561">
        <v>461975008</v>
      </c>
      <c r="AG4561">
        <v>115257000</v>
      </c>
      <c r="AH4561">
        <v>22152000</v>
      </c>
      <c r="AI4561">
        <v>4588000</v>
      </c>
      <c r="AJ4561">
        <v>26740000</v>
      </c>
      <c r="AK4561">
        <v>61613000</v>
      </c>
      <c r="AL4561">
        <v>52902000</v>
      </c>
      <c r="AM4561">
        <v>377292000</v>
      </c>
      <c r="AN4561">
        <v>175956992</v>
      </c>
      <c r="AO4561">
        <v>51200000</v>
      </c>
      <c r="AP4561">
        <v>457800000</v>
      </c>
      <c r="AQ4561">
        <v>531700000</v>
      </c>
      <c r="AR4561">
        <v>461975008</v>
      </c>
      <c r="AS4561">
        <v>377292000</v>
      </c>
      <c r="AT4561">
        <v>1546</v>
      </c>
      <c r="AU4561">
        <v>0.79300000000000004</v>
      </c>
      <c r="AW4561">
        <v>3.8941999999999997E-2</v>
      </c>
      <c r="AX4561">
        <v>0.54151400000000005</v>
      </c>
      <c r="AY4561">
        <v>8.4496699999999994E-3</v>
      </c>
      <c r="AZ4561">
        <v>96240.5</v>
      </c>
    </row>
    <row r="4562" spans="1:52">
      <c r="A4562">
        <v>2014</v>
      </c>
      <c r="B4562">
        <v>239105</v>
      </c>
      <c r="C4562" t="s">
        <v>494</v>
      </c>
      <c r="D4562" t="s">
        <v>493</v>
      </c>
      <c r="E4562">
        <f t="shared" si="71"/>
        <v>1</v>
      </c>
      <c r="F4562">
        <f>IF(ISNA(VLOOKUP(B4562,criteria!$U$2:$U$174,1,0)),0,1)</f>
        <v>1</v>
      </c>
      <c r="G4562">
        <v>0.66711100896345665</v>
      </c>
      <c r="H4562">
        <v>0.1372562530145387</v>
      </c>
      <c r="I4562">
        <v>21755</v>
      </c>
      <c r="J4562">
        <v>14513</v>
      </c>
      <c r="K4562">
        <v>1989</v>
      </c>
      <c r="L4562">
        <v>3</v>
      </c>
      <c r="M4562">
        <v>1992</v>
      </c>
      <c r="N4562">
        <v>53233</v>
      </c>
      <c r="O4562" t="s">
        <v>282</v>
      </c>
      <c r="P4562" t="s">
        <v>50</v>
      </c>
      <c r="Q4562" t="s">
        <v>51</v>
      </c>
      <c r="R4562">
        <v>-87.928100000000001</v>
      </c>
      <c r="S4562">
        <v>43.038800000000002</v>
      </c>
      <c r="T4562">
        <v>1.2999999999999999E-2</v>
      </c>
      <c r="U4562">
        <v>2030</v>
      </c>
      <c r="V4562">
        <v>366931008</v>
      </c>
      <c r="W4562">
        <v>245356992</v>
      </c>
      <c r="Z4562">
        <v>11834000</v>
      </c>
      <c r="AA4562">
        <v>3586000</v>
      </c>
      <c r="AB4562">
        <v>63123000</v>
      </c>
      <c r="AC4562">
        <v>16247000</v>
      </c>
      <c r="AF4562">
        <v>419128992</v>
      </c>
      <c r="AG4562">
        <v>118546000</v>
      </c>
      <c r="AH4562">
        <v>22479000</v>
      </c>
      <c r="AI4562">
        <v>4633000</v>
      </c>
      <c r="AJ4562">
        <v>27112000</v>
      </c>
      <c r="AK4562">
        <v>64003000</v>
      </c>
      <c r="AL4562">
        <v>52568000</v>
      </c>
      <c r="AM4562">
        <v>378568000</v>
      </c>
      <c r="AN4562">
        <v>173272000</v>
      </c>
      <c r="AO4562">
        <v>51933000</v>
      </c>
      <c r="AP4562">
        <v>531700000</v>
      </c>
      <c r="AQ4562">
        <v>551600000</v>
      </c>
      <c r="AR4562">
        <v>419128992</v>
      </c>
      <c r="AS4562">
        <v>378568000</v>
      </c>
      <c r="AT4562">
        <v>1551</v>
      </c>
      <c r="AU4562">
        <v>0.79700000000000004</v>
      </c>
      <c r="AW4562">
        <v>3.3835999999999998E-2</v>
      </c>
      <c r="AX4562">
        <v>0.55535100000000004</v>
      </c>
      <c r="AY4562">
        <v>6.9878600000000003E-3</v>
      </c>
      <c r="AZ4562">
        <v>101055</v>
      </c>
    </row>
    <row r="4563" spans="1:52">
      <c r="A4563">
        <v>2015</v>
      </c>
      <c r="B4563">
        <v>239105</v>
      </c>
      <c r="C4563" t="s">
        <v>494</v>
      </c>
      <c r="D4563" t="s">
        <v>493</v>
      </c>
      <c r="E4563">
        <f t="shared" si="71"/>
        <v>1</v>
      </c>
      <c r="F4563">
        <f>IF(ISNA(VLOOKUP(B4563,criteria!$U$2:$U$174,1,0)),0,1)</f>
        <v>1</v>
      </c>
      <c r="G4563">
        <v>0.74206775358781607</v>
      </c>
      <c r="H4563">
        <v>0.12340481515590054</v>
      </c>
      <c r="I4563">
        <v>20486</v>
      </c>
      <c r="J4563">
        <v>15202</v>
      </c>
      <c r="K4563">
        <v>1872</v>
      </c>
      <c r="L4563">
        <v>4</v>
      </c>
      <c r="M4563">
        <v>1876</v>
      </c>
      <c r="N4563">
        <v>53233</v>
      </c>
      <c r="O4563" t="s">
        <v>282</v>
      </c>
      <c r="P4563" t="s">
        <v>50</v>
      </c>
      <c r="Q4563" t="s">
        <v>51</v>
      </c>
      <c r="R4563">
        <v>-87.927999999999997</v>
      </c>
      <c r="S4563">
        <v>43.039000000000001</v>
      </c>
      <c r="T4563">
        <v>1.0999999999999999E-2</v>
      </c>
      <c r="U4563">
        <v>2173</v>
      </c>
      <c r="V4563">
        <v>371831008</v>
      </c>
      <c r="W4563">
        <v>245992000</v>
      </c>
      <c r="Z4563">
        <v>17350000</v>
      </c>
      <c r="AA4563">
        <v>3951000</v>
      </c>
      <c r="AB4563">
        <v>44932000</v>
      </c>
      <c r="AC4563">
        <v>19136000</v>
      </c>
      <c r="AF4563">
        <v>387660000</v>
      </c>
      <c r="AG4563">
        <v>117144000</v>
      </c>
      <c r="AH4563">
        <v>25213000</v>
      </c>
      <c r="AI4563">
        <v>4859000</v>
      </c>
      <c r="AJ4563">
        <v>30072000</v>
      </c>
      <c r="AK4563">
        <v>62484000</v>
      </c>
      <c r="AL4563">
        <v>56613000</v>
      </c>
      <c r="AM4563">
        <v>388081984</v>
      </c>
      <c r="AN4563">
        <v>179720992</v>
      </c>
      <c r="AO4563">
        <v>51249000</v>
      </c>
      <c r="AP4563">
        <v>551600000</v>
      </c>
      <c r="AQ4563">
        <v>550099968</v>
      </c>
      <c r="AR4563">
        <v>387660000</v>
      </c>
      <c r="AS4563">
        <v>388081984</v>
      </c>
      <c r="AT4563">
        <v>1554</v>
      </c>
      <c r="AU4563">
        <v>0.80600000000000005</v>
      </c>
      <c r="AW4563">
        <v>3.2128499999999997E-2</v>
      </c>
      <c r="AX4563">
        <v>0.58755000000000002</v>
      </c>
      <c r="AY4563">
        <v>4.8192799999999996E-3</v>
      </c>
      <c r="AZ4563">
        <v>103067</v>
      </c>
    </row>
    <row r="4564" spans="1:52">
      <c r="A4564">
        <v>2016</v>
      </c>
      <c r="B4564">
        <v>239105</v>
      </c>
      <c r="C4564" t="s">
        <v>494</v>
      </c>
      <c r="D4564" t="s">
        <v>493</v>
      </c>
      <c r="E4564">
        <f t="shared" si="71"/>
        <v>1</v>
      </c>
      <c r="F4564">
        <f>IF(ISNA(VLOOKUP(B4564,criteria!$U$2:$U$174,1,0)),0,1)</f>
        <v>1</v>
      </c>
      <c r="G4564">
        <v>0.84340742996345919</v>
      </c>
      <c r="H4564">
        <v>0.18097301200469357</v>
      </c>
      <c r="I4564">
        <v>13136</v>
      </c>
      <c r="J4564">
        <v>11079</v>
      </c>
      <c r="K4564">
        <v>2002</v>
      </c>
      <c r="L4564">
        <v>3</v>
      </c>
      <c r="M4564">
        <v>2005</v>
      </c>
      <c r="N4564">
        <v>53233</v>
      </c>
      <c r="O4564" t="s">
        <v>282</v>
      </c>
      <c r="P4564" t="s">
        <v>50</v>
      </c>
      <c r="Q4564" t="s">
        <v>51</v>
      </c>
      <c r="R4564">
        <v>-87.927999999999997</v>
      </c>
      <c r="S4564">
        <v>43.039000000000001</v>
      </c>
      <c r="T4564">
        <v>1.6E-2</v>
      </c>
      <c r="U4564">
        <v>2114</v>
      </c>
      <c r="V4564">
        <v>383039008</v>
      </c>
      <c r="W4564">
        <v>243796992</v>
      </c>
      <c r="Z4564">
        <v>18082000</v>
      </c>
      <c r="AA4564">
        <v>4092000</v>
      </c>
      <c r="AB4564">
        <v>55899000</v>
      </c>
      <c r="AC4564">
        <v>19418000</v>
      </c>
      <c r="AF4564">
        <v>470983008</v>
      </c>
      <c r="AG4564">
        <v>119136000</v>
      </c>
      <c r="AH4564">
        <v>25983000</v>
      </c>
      <c r="AI4564">
        <v>5003000</v>
      </c>
      <c r="AJ4564">
        <v>30986000</v>
      </c>
      <c r="AK4564">
        <v>64996000</v>
      </c>
      <c r="AL4564">
        <v>58495000</v>
      </c>
      <c r="AM4564">
        <v>403956992</v>
      </c>
      <c r="AN4564">
        <v>191480992</v>
      </c>
      <c r="AO4564">
        <v>52675000</v>
      </c>
      <c r="AP4564">
        <v>550099968</v>
      </c>
      <c r="AQ4564">
        <v>626200000</v>
      </c>
      <c r="AR4564">
        <v>470983008</v>
      </c>
      <c r="AS4564">
        <v>403956992</v>
      </c>
      <c r="AT4564">
        <v>1648</v>
      </c>
      <c r="AU4564">
        <v>0.80300000000000005</v>
      </c>
      <c r="AW4564">
        <v>3.0788699999999999E-2</v>
      </c>
      <c r="AX4564">
        <v>0.58540700000000001</v>
      </c>
      <c r="AY4564" t="s">
        <v>82</v>
      </c>
      <c r="AZ4564">
        <v>96300</v>
      </c>
    </row>
    <row r="4565" spans="1:52">
      <c r="A4565">
        <v>2017</v>
      </c>
      <c r="B4565">
        <v>239105</v>
      </c>
      <c r="C4565" t="s">
        <v>494</v>
      </c>
      <c r="D4565" t="s">
        <v>493</v>
      </c>
      <c r="E4565">
        <f t="shared" si="71"/>
        <v>1</v>
      </c>
      <c r="F4565">
        <f>IF(ISNA(VLOOKUP(B4565,criteria!$U$2:$U$174,1,0)),0,1)</f>
        <v>1</v>
      </c>
      <c r="G4565">
        <v>0.89326232924288029</v>
      </c>
      <c r="H4565">
        <v>0.17478831864523933</v>
      </c>
      <c r="I4565">
        <v>12957</v>
      </c>
      <c r="J4565">
        <v>11574</v>
      </c>
      <c r="K4565">
        <v>2021</v>
      </c>
      <c r="L4565">
        <v>2</v>
      </c>
      <c r="M4565">
        <v>2023</v>
      </c>
      <c r="T4565">
        <v>2.1000000000000001E-2</v>
      </c>
      <c r="U4565">
        <v>2110</v>
      </c>
      <c r="V4565">
        <v>402171008</v>
      </c>
      <c r="W4565">
        <v>247662000</v>
      </c>
      <c r="Z4565">
        <v>19735000</v>
      </c>
      <c r="AA4565">
        <v>3869000</v>
      </c>
      <c r="AB4565">
        <v>70493000</v>
      </c>
      <c r="AC4565">
        <v>14619000</v>
      </c>
      <c r="AF4565">
        <v>468479008</v>
      </c>
      <c r="AG4565">
        <v>124724000</v>
      </c>
      <c r="AH4565">
        <v>26708000</v>
      </c>
      <c r="AI4565">
        <v>5887000</v>
      </c>
      <c r="AJ4565">
        <v>32595000</v>
      </c>
      <c r="AK4565">
        <v>64050000</v>
      </c>
      <c r="AL4565">
        <v>60651000</v>
      </c>
      <c r="AM4565">
        <v>410879008</v>
      </c>
      <c r="AN4565">
        <v>194615008</v>
      </c>
      <c r="AO4565">
        <v>56531000</v>
      </c>
      <c r="AP4565">
        <v>626200000</v>
      </c>
      <c r="AQ4565">
        <v>668800000</v>
      </c>
      <c r="AR4565">
        <v>468479008</v>
      </c>
      <c r="AS4565">
        <v>410879008</v>
      </c>
    </row>
    <row r="4566" spans="1:52">
      <c r="A4566">
        <v>1990</v>
      </c>
      <c r="B4566">
        <v>240189</v>
      </c>
      <c r="C4566" t="s">
        <v>577</v>
      </c>
      <c r="D4566" t="s">
        <v>493</v>
      </c>
      <c r="E4566">
        <f t="shared" si="71"/>
        <v>0</v>
      </c>
      <c r="F4566">
        <f>IF(ISNA(VLOOKUP(B4566,criteria!$U$2:$U$174,1,0)),0,1)</f>
        <v>1</v>
      </c>
      <c r="G4566" t="s">
        <v>636</v>
      </c>
      <c r="H4566" t="s">
        <v>636</v>
      </c>
      <c r="N4566">
        <v>53190</v>
      </c>
      <c r="O4566" t="s">
        <v>282</v>
      </c>
      <c r="V4566">
        <v>17863452</v>
      </c>
      <c r="Y4566">
        <v>648</v>
      </c>
      <c r="Z4566">
        <v>4894477</v>
      </c>
      <c r="AA4566">
        <v>29430574</v>
      </c>
      <c r="AB4566">
        <v>498624</v>
      </c>
      <c r="AC4566">
        <v>5113725</v>
      </c>
      <c r="AF4566">
        <v>70345928</v>
      </c>
      <c r="AG4566">
        <v>26921744</v>
      </c>
      <c r="AH4566">
        <v>182236</v>
      </c>
      <c r="AI4566">
        <v>1818287</v>
      </c>
      <c r="AJ4566">
        <v>2000523</v>
      </c>
      <c r="AK4566">
        <v>6645266</v>
      </c>
      <c r="AL4566">
        <v>8308645</v>
      </c>
      <c r="AM4566">
        <v>70767664</v>
      </c>
      <c r="AN4566">
        <v>33746772</v>
      </c>
      <c r="AO4566">
        <v>9547379</v>
      </c>
    </row>
    <row r="4567" spans="1:52">
      <c r="A4567">
        <v>1991</v>
      </c>
      <c r="B4567">
        <v>240189</v>
      </c>
      <c r="C4567" t="s">
        <v>577</v>
      </c>
      <c r="D4567" t="s">
        <v>493</v>
      </c>
      <c r="E4567">
        <f t="shared" si="71"/>
        <v>0</v>
      </c>
      <c r="F4567">
        <f>IF(ISNA(VLOOKUP(B4567,criteria!$U$2:$U$174,1,0)),0,1)</f>
        <v>1</v>
      </c>
      <c r="G4567" t="s">
        <v>636</v>
      </c>
      <c r="H4567" t="s">
        <v>636</v>
      </c>
      <c r="N4567">
        <v>53190</v>
      </c>
      <c r="O4567" t="s">
        <v>282</v>
      </c>
      <c r="V4567">
        <v>18215964</v>
      </c>
      <c r="Y4567">
        <v>2588</v>
      </c>
      <c r="Z4567">
        <v>4847276</v>
      </c>
      <c r="AA4567">
        <v>30349920</v>
      </c>
      <c r="AB4567">
        <v>395228</v>
      </c>
      <c r="AC4567">
        <v>4790280</v>
      </c>
      <c r="AF4567">
        <v>72019040</v>
      </c>
      <c r="AG4567">
        <v>27344540</v>
      </c>
      <c r="AH4567">
        <v>154356</v>
      </c>
      <c r="AI4567">
        <v>2262569</v>
      </c>
      <c r="AJ4567">
        <v>2416925</v>
      </c>
      <c r="AK4567">
        <v>7095784</v>
      </c>
      <c r="AL4567">
        <v>8383617</v>
      </c>
      <c r="AM4567">
        <v>72283720</v>
      </c>
      <c r="AN4567">
        <v>34151360</v>
      </c>
      <c r="AO4567">
        <v>9984923</v>
      </c>
    </row>
    <row r="4568" spans="1:52">
      <c r="A4568">
        <v>1992</v>
      </c>
      <c r="B4568">
        <v>240189</v>
      </c>
      <c r="C4568" t="s">
        <v>577</v>
      </c>
      <c r="D4568" t="s">
        <v>493</v>
      </c>
      <c r="E4568">
        <f t="shared" si="71"/>
        <v>0</v>
      </c>
      <c r="F4568">
        <f>IF(ISNA(VLOOKUP(B4568,criteria!$U$2:$U$174,1,0)),0,1)</f>
        <v>1</v>
      </c>
      <c r="G4568" t="s">
        <v>636</v>
      </c>
      <c r="H4568" t="s">
        <v>636</v>
      </c>
      <c r="N4568">
        <v>53190</v>
      </c>
      <c r="O4568" t="s">
        <v>282</v>
      </c>
      <c r="V4568">
        <v>19246740</v>
      </c>
      <c r="Y4568">
        <v>301</v>
      </c>
      <c r="Z4568">
        <v>5574512</v>
      </c>
      <c r="AA4568">
        <v>29820052</v>
      </c>
      <c r="AB4568">
        <v>4200398</v>
      </c>
      <c r="AC4568">
        <v>4880529</v>
      </c>
      <c r="AF4568">
        <v>77026896</v>
      </c>
      <c r="AG4568">
        <v>28019098</v>
      </c>
      <c r="AH4568">
        <v>208351</v>
      </c>
      <c r="AI4568">
        <v>2021895</v>
      </c>
      <c r="AJ4568">
        <v>2230246</v>
      </c>
      <c r="AK4568">
        <v>7576208</v>
      </c>
      <c r="AL4568">
        <v>8928740</v>
      </c>
      <c r="AM4568">
        <v>80429936</v>
      </c>
      <c r="AN4568">
        <v>35477240</v>
      </c>
      <c r="AO4568">
        <v>10522019</v>
      </c>
    </row>
    <row r="4569" spans="1:52">
      <c r="A4569">
        <v>1993</v>
      </c>
      <c r="B4569">
        <v>240189</v>
      </c>
      <c r="C4569" t="s">
        <v>577</v>
      </c>
      <c r="D4569" t="s">
        <v>493</v>
      </c>
      <c r="E4569">
        <f t="shared" si="71"/>
        <v>0</v>
      </c>
      <c r="F4569">
        <f>IF(ISNA(VLOOKUP(B4569,criteria!$U$2:$U$174,1,0)),0,1)</f>
        <v>1</v>
      </c>
      <c r="G4569" t="s">
        <v>636</v>
      </c>
      <c r="H4569" t="s">
        <v>636</v>
      </c>
      <c r="N4569">
        <v>53190</v>
      </c>
      <c r="O4569" t="s">
        <v>282</v>
      </c>
      <c r="V4569">
        <v>20898188</v>
      </c>
      <c r="Y4569">
        <v>12104</v>
      </c>
      <c r="Z4569">
        <v>4977294</v>
      </c>
      <c r="AA4569">
        <v>32752768</v>
      </c>
      <c r="AB4569">
        <v>867370</v>
      </c>
      <c r="AC4569">
        <v>5370317</v>
      </c>
      <c r="AF4569">
        <v>80378032</v>
      </c>
      <c r="AG4569">
        <v>28988628</v>
      </c>
      <c r="AH4569">
        <v>201740</v>
      </c>
      <c r="AI4569">
        <v>2137054</v>
      </c>
      <c r="AJ4569">
        <v>2338794</v>
      </c>
      <c r="AK4569">
        <v>7742234</v>
      </c>
      <c r="AL4569">
        <v>9885096</v>
      </c>
      <c r="AM4569">
        <v>80033680</v>
      </c>
      <c r="AN4569">
        <v>36565220</v>
      </c>
      <c r="AO4569">
        <v>10885505</v>
      </c>
    </row>
    <row r="4570" spans="1:52">
      <c r="A4570">
        <v>1994</v>
      </c>
      <c r="B4570">
        <v>240189</v>
      </c>
      <c r="C4570" t="s">
        <v>577</v>
      </c>
      <c r="D4570" t="s">
        <v>493</v>
      </c>
      <c r="E4570">
        <f t="shared" si="71"/>
        <v>0</v>
      </c>
      <c r="F4570">
        <f>IF(ISNA(VLOOKUP(B4570,criteria!$U$2:$U$174,1,0)),0,1)</f>
        <v>1</v>
      </c>
      <c r="G4570" t="s">
        <v>636</v>
      </c>
      <c r="H4570" t="s">
        <v>636</v>
      </c>
      <c r="V4570">
        <v>22019056</v>
      </c>
      <c r="Y4570">
        <v>1385</v>
      </c>
      <c r="Z4570">
        <v>5149574</v>
      </c>
      <c r="AA4570">
        <v>33430984</v>
      </c>
      <c r="AB4570">
        <v>523816</v>
      </c>
      <c r="AC4570">
        <v>5965760</v>
      </c>
      <c r="AF4570">
        <v>82151600</v>
      </c>
      <c r="AG4570">
        <v>30608662</v>
      </c>
      <c r="AH4570">
        <v>288969</v>
      </c>
      <c r="AI4570">
        <v>2202879</v>
      </c>
      <c r="AJ4570">
        <v>2491848</v>
      </c>
      <c r="AK4570">
        <v>7759781</v>
      </c>
      <c r="AL4570">
        <v>10171147</v>
      </c>
      <c r="AM4570">
        <v>82897168</v>
      </c>
      <c r="AN4570">
        <v>37894008</v>
      </c>
      <c r="AO4570">
        <v>12154914</v>
      </c>
    </row>
    <row r="4571" spans="1:52">
      <c r="A4571">
        <v>1995</v>
      </c>
      <c r="B4571">
        <v>240189</v>
      </c>
      <c r="C4571" t="s">
        <v>577</v>
      </c>
      <c r="D4571" t="s">
        <v>493</v>
      </c>
      <c r="E4571">
        <f t="shared" si="71"/>
        <v>0</v>
      </c>
      <c r="F4571">
        <f>IF(ISNA(VLOOKUP(B4571,criteria!$U$2:$U$174,1,0)),0,1)</f>
        <v>1</v>
      </c>
      <c r="G4571" t="s">
        <v>636</v>
      </c>
      <c r="H4571" t="s">
        <v>636</v>
      </c>
      <c r="N4571">
        <v>53190</v>
      </c>
      <c r="O4571" t="s">
        <v>282</v>
      </c>
      <c r="V4571">
        <v>23568980</v>
      </c>
      <c r="Z4571">
        <v>5323768</v>
      </c>
      <c r="AA4571">
        <v>37732280</v>
      </c>
      <c r="AB4571">
        <v>674962</v>
      </c>
      <c r="AC4571">
        <v>5102033</v>
      </c>
      <c r="AF4571">
        <v>88733912</v>
      </c>
      <c r="AG4571">
        <v>30533640</v>
      </c>
      <c r="AH4571">
        <v>430640</v>
      </c>
      <c r="AI4571">
        <v>2695252</v>
      </c>
      <c r="AJ4571">
        <v>3125892</v>
      </c>
      <c r="AK4571">
        <v>8463081</v>
      </c>
      <c r="AL4571">
        <v>10515024</v>
      </c>
      <c r="AM4571">
        <v>84504552</v>
      </c>
      <c r="AN4571">
        <v>38594720</v>
      </c>
      <c r="AO4571">
        <v>11237097</v>
      </c>
    </row>
    <row r="4572" spans="1:52">
      <c r="A4572">
        <v>1996</v>
      </c>
      <c r="B4572">
        <v>240189</v>
      </c>
      <c r="C4572" t="s">
        <v>577</v>
      </c>
      <c r="D4572" t="s">
        <v>493</v>
      </c>
      <c r="E4572">
        <f t="shared" si="71"/>
        <v>0</v>
      </c>
      <c r="F4572">
        <f>IF(ISNA(VLOOKUP(B4572,criteria!$U$2:$U$174,1,0)),0,1)</f>
        <v>1</v>
      </c>
      <c r="G4572" t="s">
        <v>636</v>
      </c>
      <c r="H4572" t="s">
        <v>636</v>
      </c>
      <c r="N4572">
        <v>53190</v>
      </c>
      <c r="O4572" t="s">
        <v>282</v>
      </c>
      <c r="V4572">
        <v>23520500</v>
      </c>
      <c r="Y4572">
        <v>237</v>
      </c>
      <c r="Z4572">
        <v>5253929</v>
      </c>
      <c r="AA4572">
        <v>38302288</v>
      </c>
      <c r="AB4572">
        <v>514042</v>
      </c>
      <c r="AC4572">
        <v>5649647</v>
      </c>
      <c r="AF4572">
        <v>89909048</v>
      </c>
      <c r="AG4572">
        <v>31555340</v>
      </c>
      <c r="AH4572">
        <v>383151</v>
      </c>
      <c r="AI4572">
        <v>2950609</v>
      </c>
      <c r="AJ4572">
        <v>3333760</v>
      </c>
      <c r="AK4572">
        <v>8131568</v>
      </c>
      <c r="AL4572">
        <v>10578309</v>
      </c>
      <c r="AM4572">
        <v>86168336</v>
      </c>
      <c r="AN4572">
        <v>39188276</v>
      </c>
      <c r="AO4572">
        <v>12077951</v>
      </c>
      <c r="AP4572">
        <v>186668</v>
      </c>
      <c r="AQ4572">
        <v>232557</v>
      </c>
      <c r="AT4572">
        <v>887</v>
      </c>
      <c r="AU4572">
        <v>0.503</v>
      </c>
    </row>
    <row r="4573" spans="1:52">
      <c r="A4573">
        <v>1997</v>
      </c>
      <c r="B4573">
        <v>240189</v>
      </c>
      <c r="C4573" t="s">
        <v>577</v>
      </c>
      <c r="D4573" t="s">
        <v>493</v>
      </c>
      <c r="E4573">
        <f t="shared" si="71"/>
        <v>0</v>
      </c>
      <c r="F4573">
        <f>IF(ISNA(VLOOKUP(B4573,criteria!$U$2:$U$174,1,0)),0,1)</f>
        <v>1</v>
      </c>
      <c r="G4573" t="s">
        <v>636</v>
      </c>
      <c r="H4573" t="s">
        <v>636</v>
      </c>
      <c r="V4573">
        <v>29342514</v>
      </c>
      <c r="Y4573">
        <v>378</v>
      </c>
      <c r="Z4573">
        <v>5575291</v>
      </c>
      <c r="AA4573">
        <v>37717404</v>
      </c>
      <c r="AB4573">
        <v>794497</v>
      </c>
      <c r="AC4573">
        <v>5566414</v>
      </c>
      <c r="AF4573">
        <v>97113360</v>
      </c>
      <c r="AG4573">
        <v>32615086</v>
      </c>
      <c r="AH4573">
        <v>388889</v>
      </c>
      <c r="AI4573">
        <v>3071224</v>
      </c>
      <c r="AJ4573">
        <v>3460113</v>
      </c>
      <c r="AK4573">
        <v>8328042</v>
      </c>
      <c r="AL4573">
        <v>10983273</v>
      </c>
      <c r="AM4573">
        <v>89734904</v>
      </c>
      <c r="AN4573">
        <v>40375316</v>
      </c>
      <c r="AO4573">
        <v>12656177</v>
      </c>
      <c r="AP4573">
        <v>232557</v>
      </c>
      <c r="AQ4573">
        <v>202187</v>
      </c>
      <c r="AT4573">
        <v>868</v>
      </c>
      <c r="AU4573">
        <v>0.497</v>
      </c>
      <c r="AW4573">
        <v>0.14615400000000001</v>
      </c>
      <c r="AX4573">
        <v>0.56321100000000002</v>
      </c>
      <c r="AY4573">
        <v>4.3812700000000003E-2</v>
      </c>
      <c r="AZ4573">
        <v>44221</v>
      </c>
    </row>
    <row r="4574" spans="1:52">
      <c r="A4574">
        <v>1998</v>
      </c>
      <c r="B4574">
        <v>240189</v>
      </c>
      <c r="C4574" t="s">
        <v>577</v>
      </c>
      <c r="D4574" t="s">
        <v>493</v>
      </c>
      <c r="E4574">
        <f t="shared" si="71"/>
        <v>0</v>
      </c>
      <c r="F4574">
        <f>IF(ISNA(VLOOKUP(B4574,criteria!$U$2:$U$174,1,0)),0,1)</f>
        <v>1</v>
      </c>
      <c r="G4574" t="s">
        <v>636</v>
      </c>
      <c r="H4574" t="s">
        <v>636</v>
      </c>
      <c r="N4574">
        <v>53190</v>
      </c>
      <c r="O4574" t="s">
        <v>282</v>
      </c>
      <c r="V4574">
        <v>29136908</v>
      </c>
      <c r="Z4574">
        <v>6352024</v>
      </c>
      <c r="AA4574">
        <v>39070924</v>
      </c>
      <c r="AB4574">
        <v>1030492</v>
      </c>
      <c r="AC4574">
        <v>6368357</v>
      </c>
      <c r="AF4574">
        <v>100500880</v>
      </c>
      <c r="AG4574">
        <v>33735728</v>
      </c>
      <c r="AH4574">
        <v>313326</v>
      </c>
      <c r="AI4574">
        <v>3031920</v>
      </c>
      <c r="AJ4574">
        <v>3345246</v>
      </c>
      <c r="AK4574">
        <v>9616794</v>
      </c>
      <c r="AL4574">
        <v>12675473</v>
      </c>
      <c r="AM4574">
        <v>96416464</v>
      </c>
      <c r="AN4574">
        <v>42980932</v>
      </c>
      <c r="AO4574">
        <v>13116154</v>
      </c>
      <c r="AP4574">
        <v>202187</v>
      </c>
      <c r="AQ4574">
        <v>223201</v>
      </c>
      <c r="AT4574">
        <v>863</v>
      </c>
      <c r="AU4574">
        <v>0.47299999999999998</v>
      </c>
      <c r="AW4574">
        <v>0.14735799999999999</v>
      </c>
      <c r="AX4574">
        <v>0.58465900000000004</v>
      </c>
      <c r="AY4574">
        <v>4.5512400000000001E-2</v>
      </c>
      <c r="AZ4574">
        <v>46012.5</v>
      </c>
    </row>
    <row r="4575" spans="1:52">
      <c r="A4575">
        <v>1999</v>
      </c>
      <c r="B4575">
        <v>240189</v>
      </c>
      <c r="C4575" t="s">
        <v>577</v>
      </c>
      <c r="D4575" t="s">
        <v>493</v>
      </c>
      <c r="E4575">
        <f t="shared" si="71"/>
        <v>0</v>
      </c>
      <c r="F4575">
        <f>IF(ISNA(VLOOKUP(B4575,criteria!$U$2:$U$174,1,0)),0,1)</f>
        <v>1</v>
      </c>
      <c r="G4575" t="s">
        <v>636</v>
      </c>
      <c r="H4575" t="s">
        <v>636</v>
      </c>
      <c r="N4575">
        <v>53190</v>
      </c>
      <c r="O4575" t="s">
        <v>282</v>
      </c>
      <c r="V4575">
        <v>31439500</v>
      </c>
      <c r="Z4575">
        <v>6468858</v>
      </c>
      <c r="AA4575">
        <v>40905028</v>
      </c>
      <c r="AB4575">
        <v>1073266</v>
      </c>
      <c r="AC4575">
        <v>6825396</v>
      </c>
      <c r="AF4575">
        <v>105698776</v>
      </c>
      <c r="AG4575">
        <v>35846168</v>
      </c>
      <c r="AH4575">
        <v>398842</v>
      </c>
      <c r="AI4575">
        <v>3404502</v>
      </c>
      <c r="AJ4575">
        <v>3803344</v>
      </c>
      <c r="AK4575">
        <v>9628430</v>
      </c>
      <c r="AL4575">
        <v>13289667</v>
      </c>
      <c r="AM4575">
        <v>100981440</v>
      </c>
      <c r="AN4575">
        <v>45577084</v>
      </c>
      <c r="AO4575">
        <v>13844288</v>
      </c>
      <c r="AP4575">
        <v>369127</v>
      </c>
      <c r="AQ4575">
        <v>375498</v>
      </c>
      <c r="AT4575">
        <v>812</v>
      </c>
      <c r="AU4575">
        <v>0.48499999999999999</v>
      </c>
      <c r="AW4575">
        <v>0.14601500000000001</v>
      </c>
      <c r="AX4575">
        <v>0.581569</v>
      </c>
      <c r="AY4575">
        <v>4.5765899999999998E-2</v>
      </c>
      <c r="AZ4575">
        <v>49018</v>
      </c>
    </row>
    <row r="4576" spans="1:52">
      <c r="A4576">
        <v>2000</v>
      </c>
      <c r="B4576">
        <v>240189</v>
      </c>
      <c r="C4576" t="s">
        <v>577</v>
      </c>
      <c r="D4576" t="s">
        <v>493</v>
      </c>
      <c r="E4576">
        <f t="shared" si="71"/>
        <v>0</v>
      </c>
      <c r="F4576">
        <f>IF(ISNA(VLOOKUP(B4576,criteria!$U$2:$U$174,1,0)),0,1)</f>
        <v>1</v>
      </c>
      <c r="G4576" t="s">
        <v>636</v>
      </c>
      <c r="H4576" t="s">
        <v>636</v>
      </c>
      <c r="N4576">
        <v>53190</v>
      </c>
      <c r="O4576" t="s">
        <v>282</v>
      </c>
      <c r="V4576">
        <v>33142380</v>
      </c>
      <c r="Y4576">
        <v>16484</v>
      </c>
      <c r="Z4576">
        <v>7691404</v>
      </c>
      <c r="AA4576">
        <v>45514356</v>
      </c>
      <c r="AB4576">
        <v>1515775</v>
      </c>
      <c r="AC4576">
        <v>7723746</v>
      </c>
      <c r="AF4576">
        <v>114520000</v>
      </c>
      <c r="AG4576">
        <v>37339832</v>
      </c>
      <c r="AH4576">
        <v>407338</v>
      </c>
      <c r="AI4576">
        <v>3472005</v>
      </c>
      <c r="AJ4576">
        <v>3879343</v>
      </c>
      <c r="AK4576">
        <v>11956458</v>
      </c>
      <c r="AL4576">
        <v>14748886</v>
      </c>
      <c r="AM4576">
        <v>108850680</v>
      </c>
      <c r="AN4576">
        <v>48432592</v>
      </c>
      <c r="AO4576">
        <v>14950627</v>
      </c>
      <c r="AP4576">
        <v>375498</v>
      </c>
      <c r="AQ4576">
        <v>357706</v>
      </c>
      <c r="AT4576">
        <v>967</v>
      </c>
      <c r="AU4576">
        <v>0.52100000000000002</v>
      </c>
      <c r="AW4576">
        <v>0.14538400000000001</v>
      </c>
      <c r="AX4576">
        <v>0.55635500000000004</v>
      </c>
      <c r="AY4576">
        <v>4.9160700000000002E-2</v>
      </c>
      <c r="AZ4576">
        <v>51655</v>
      </c>
    </row>
    <row r="4577" spans="1:52">
      <c r="A4577">
        <v>2001</v>
      </c>
      <c r="B4577">
        <v>240189</v>
      </c>
      <c r="C4577" t="s">
        <v>577</v>
      </c>
      <c r="D4577" t="s">
        <v>493</v>
      </c>
      <c r="E4577">
        <f t="shared" si="71"/>
        <v>1</v>
      </c>
      <c r="F4577">
        <f>IF(ISNA(VLOOKUP(B4577,criteria!$U$2:$U$174,1,0)),0,1)</f>
        <v>1</v>
      </c>
      <c r="G4577">
        <v>0.89173606662395899</v>
      </c>
      <c r="H4577">
        <v>0.49736590038314177</v>
      </c>
      <c r="I4577">
        <v>4683</v>
      </c>
      <c r="J4577">
        <v>4176</v>
      </c>
      <c r="K4577">
        <v>2052</v>
      </c>
      <c r="L4577">
        <v>25</v>
      </c>
      <c r="M4577">
        <v>2077</v>
      </c>
      <c r="N4577">
        <v>53190</v>
      </c>
      <c r="O4577" t="s">
        <v>282</v>
      </c>
      <c r="V4577">
        <v>32789136</v>
      </c>
      <c r="W4577">
        <v>28105760</v>
      </c>
      <c r="Y4577">
        <v>165965</v>
      </c>
      <c r="Z4577">
        <v>7413702</v>
      </c>
      <c r="AA4577">
        <v>40957120</v>
      </c>
      <c r="AB4577">
        <v>1137240</v>
      </c>
      <c r="AC4577">
        <v>15884716</v>
      </c>
      <c r="AD4577">
        <v>64832248</v>
      </c>
      <c r="AE4577">
        <v>45006536</v>
      </c>
      <c r="AF4577">
        <v>112053616</v>
      </c>
      <c r="AG4577">
        <v>41624020</v>
      </c>
      <c r="AH4577">
        <v>492940.53</v>
      </c>
      <c r="AI4577">
        <v>4862052</v>
      </c>
      <c r="AJ4577">
        <v>5354992.5</v>
      </c>
      <c r="AK4577">
        <v>11901247</v>
      </c>
      <c r="AL4577">
        <v>16386885</v>
      </c>
      <c r="AM4577">
        <v>111930032</v>
      </c>
      <c r="AN4577">
        <v>50109372</v>
      </c>
      <c r="AO4577">
        <v>15439120</v>
      </c>
      <c r="AR4577">
        <v>112053616</v>
      </c>
      <c r="AS4577">
        <v>111930032</v>
      </c>
      <c r="AT4577">
        <v>989</v>
      </c>
      <c r="AU4577">
        <v>0.54200000000000004</v>
      </c>
      <c r="AW4577">
        <v>0.13537099999999999</v>
      </c>
      <c r="AX4577">
        <v>0.53624499999999997</v>
      </c>
      <c r="AY4577">
        <v>4.3668100000000001E-2</v>
      </c>
      <c r="AZ4577">
        <v>53494</v>
      </c>
    </row>
    <row r="4578" spans="1:52">
      <c r="A4578">
        <v>2002</v>
      </c>
      <c r="B4578">
        <v>240189</v>
      </c>
      <c r="C4578" t="s">
        <v>577</v>
      </c>
      <c r="D4578" t="s">
        <v>493</v>
      </c>
      <c r="E4578">
        <f t="shared" si="71"/>
        <v>1</v>
      </c>
      <c r="F4578">
        <f>IF(ISNA(VLOOKUP(B4578,criteria!$U$2:$U$174,1,0)),0,1)</f>
        <v>1</v>
      </c>
      <c r="G4578">
        <v>0.86046011610406359</v>
      </c>
      <c r="H4578">
        <v>0.47351324337831086</v>
      </c>
      <c r="I4578">
        <v>4651</v>
      </c>
      <c r="J4578">
        <v>4002</v>
      </c>
      <c r="K4578">
        <v>1857</v>
      </c>
      <c r="L4578">
        <v>38</v>
      </c>
      <c r="M4578">
        <v>1895</v>
      </c>
      <c r="N4578">
        <v>53190</v>
      </c>
      <c r="O4578" t="s">
        <v>282</v>
      </c>
      <c r="V4578">
        <v>36699744</v>
      </c>
      <c r="W4578">
        <v>30428732</v>
      </c>
      <c r="Y4578">
        <v>392049</v>
      </c>
      <c r="Z4578">
        <v>8056243</v>
      </c>
      <c r="AA4578">
        <v>36257220</v>
      </c>
      <c r="AB4578">
        <v>1203744</v>
      </c>
      <c r="AC4578">
        <v>19455012</v>
      </c>
      <c r="AD4578">
        <v>64467252</v>
      </c>
      <c r="AE4578">
        <v>40733368</v>
      </c>
      <c r="AF4578">
        <v>115695192</v>
      </c>
      <c r="AG4578">
        <v>43804332</v>
      </c>
      <c r="AH4578">
        <v>278254.71999999997</v>
      </c>
      <c r="AI4578">
        <v>4379609</v>
      </c>
      <c r="AJ4578">
        <v>4657863.5</v>
      </c>
      <c r="AK4578">
        <v>12994376</v>
      </c>
      <c r="AL4578">
        <v>16736766</v>
      </c>
      <c r="AM4578">
        <v>104639088</v>
      </c>
      <c r="AN4578">
        <v>51863872</v>
      </c>
      <c r="AO4578">
        <v>16656550</v>
      </c>
      <c r="AP4578">
        <v>325857</v>
      </c>
      <c r="AQ4578">
        <v>322055</v>
      </c>
      <c r="AR4578">
        <v>115695192</v>
      </c>
      <c r="AS4578">
        <v>104639088</v>
      </c>
      <c r="AT4578">
        <v>984</v>
      </c>
      <c r="AU4578">
        <v>0.52300000000000002</v>
      </c>
      <c r="AW4578">
        <v>0.127029</v>
      </c>
      <c r="AX4578">
        <v>0.55596699999999999</v>
      </c>
      <c r="AY4578">
        <v>4.1014000000000002E-2</v>
      </c>
      <c r="AZ4578">
        <v>56596</v>
      </c>
    </row>
    <row r="4579" spans="1:52">
      <c r="A4579">
        <v>2003</v>
      </c>
      <c r="B4579">
        <v>240189</v>
      </c>
      <c r="C4579" t="s">
        <v>577</v>
      </c>
      <c r="D4579" t="s">
        <v>493</v>
      </c>
      <c r="E4579">
        <f t="shared" si="71"/>
        <v>1</v>
      </c>
      <c r="F4579">
        <f>IF(ISNA(VLOOKUP(B4579,criteria!$U$2:$U$174,1,0)),0,1)</f>
        <v>1</v>
      </c>
      <c r="G4579">
        <v>0.85320156475190445</v>
      </c>
      <c r="H4579">
        <v>0.49107142857142855</v>
      </c>
      <c r="I4579">
        <v>4857</v>
      </c>
      <c r="J4579">
        <v>4144</v>
      </c>
      <c r="K4579">
        <v>2004</v>
      </c>
      <c r="L4579">
        <v>31</v>
      </c>
      <c r="M4579">
        <v>2035</v>
      </c>
      <c r="N4579">
        <v>53190</v>
      </c>
      <c r="O4579" t="s">
        <v>282</v>
      </c>
      <c r="V4579">
        <v>44262460</v>
      </c>
      <c r="W4579">
        <v>36962340</v>
      </c>
      <c r="Y4579">
        <v>20528</v>
      </c>
      <c r="Z4579">
        <v>8733885</v>
      </c>
      <c r="AA4579">
        <v>32748840</v>
      </c>
      <c r="AB4579">
        <v>1221447</v>
      </c>
      <c r="AC4579">
        <v>17855176</v>
      </c>
      <c r="AD4579">
        <v>75359624</v>
      </c>
      <c r="AE4579">
        <v>37973040</v>
      </c>
      <c r="AF4579">
        <v>117111664</v>
      </c>
      <c r="AG4579">
        <v>45528732</v>
      </c>
      <c r="AH4579">
        <v>521326.75</v>
      </c>
      <c r="AI4579">
        <v>4291125.5</v>
      </c>
      <c r="AJ4579">
        <v>4812452</v>
      </c>
      <c r="AK4579">
        <v>13129062</v>
      </c>
      <c r="AL4579">
        <v>18813912</v>
      </c>
      <c r="AM4579">
        <v>112368656</v>
      </c>
      <c r="AN4579">
        <v>51759584</v>
      </c>
      <c r="AO4579">
        <v>17361830</v>
      </c>
      <c r="AP4579">
        <v>322055</v>
      </c>
      <c r="AQ4579">
        <v>353616</v>
      </c>
      <c r="AR4579">
        <v>117111664</v>
      </c>
      <c r="AS4579">
        <v>112368656</v>
      </c>
      <c r="AT4579">
        <v>1011</v>
      </c>
      <c r="AU4579">
        <v>0.53200000000000003</v>
      </c>
      <c r="AW4579">
        <v>0.12586600000000001</v>
      </c>
      <c r="AX4579">
        <v>0.57222099999999998</v>
      </c>
      <c r="AY4579">
        <v>4.3803700000000001E-2</v>
      </c>
      <c r="AZ4579">
        <v>56854</v>
      </c>
    </row>
    <row r="4580" spans="1:52">
      <c r="A4580">
        <v>2004</v>
      </c>
      <c r="B4580">
        <v>240189</v>
      </c>
      <c r="C4580" t="s">
        <v>577</v>
      </c>
      <c r="D4580" t="s">
        <v>493</v>
      </c>
      <c r="E4580">
        <f t="shared" si="71"/>
        <v>1</v>
      </c>
      <c r="F4580">
        <f>IF(ISNA(VLOOKUP(B4580,criteria!$U$2:$U$174,1,0)),0,1)</f>
        <v>1</v>
      </c>
      <c r="G4580">
        <v>0.77457936347050471</v>
      </c>
      <c r="H4580">
        <v>0.47945563988484691</v>
      </c>
      <c r="I4580">
        <v>4933</v>
      </c>
      <c r="J4580">
        <v>3821</v>
      </c>
      <c r="K4580">
        <v>1824</v>
      </c>
      <c r="L4580">
        <v>8</v>
      </c>
      <c r="M4580">
        <v>1832</v>
      </c>
      <c r="V4580">
        <v>47827892</v>
      </c>
      <c r="W4580">
        <v>39862016</v>
      </c>
      <c r="Y4580">
        <v>621683</v>
      </c>
      <c r="Z4580">
        <v>8893460</v>
      </c>
      <c r="AA4580">
        <v>28361004</v>
      </c>
      <c r="AB4580">
        <v>1208490</v>
      </c>
      <c r="AC4580">
        <v>19741576</v>
      </c>
      <c r="AD4580">
        <v>80574976</v>
      </c>
      <c r="AE4580">
        <v>33746256</v>
      </c>
      <c r="AF4580">
        <v>124424744</v>
      </c>
      <c r="AG4580">
        <v>45961564</v>
      </c>
      <c r="AH4580">
        <v>630217.93999999994</v>
      </c>
      <c r="AI4580">
        <v>4295945</v>
      </c>
      <c r="AJ4580">
        <v>4926163</v>
      </c>
      <c r="AK4580">
        <v>14597610</v>
      </c>
      <c r="AL4580">
        <v>17675276</v>
      </c>
      <c r="AM4580">
        <v>113440880</v>
      </c>
      <c r="AN4580">
        <v>53141016</v>
      </c>
      <c r="AO4580">
        <v>17411994</v>
      </c>
      <c r="AP4580">
        <v>369320</v>
      </c>
      <c r="AQ4580">
        <v>382037</v>
      </c>
      <c r="AR4580">
        <v>124424744</v>
      </c>
      <c r="AS4580">
        <v>113440880</v>
      </c>
      <c r="AT4580">
        <v>939</v>
      </c>
      <c r="AU4580">
        <v>0.5</v>
      </c>
      <c r="AW4580">
        <v>0.13655200000000001</v>
      </c>
      <c r="AX4580">
        <v>0.54703500000000005</v>
      </c>
      <c r="AY4580">
        <v>4.3586199999999999E-2</v>
      </c>
      <c r="AZ4580">
        <v>55900</v>
      </c>
    </row>
    <row r="4581" spans="1:52">
      <c r="A4581">
        <v>2005</v>
      </c>
      <c r="B4581">
        <v>240189</v>
      </c>
      <c r="C4581" t="s">
        <v>495</v>
      </c>
      <c r="D4581" t="s">
        <v>493</v>
      </c>
      <c r="E4581">
        <f t="shared" si="71"/>
        <v>1</v>
      </c>
      <c r="F4581">
        <f>IF(ISNA(VLOOKUP(B4581,criteria!$U$2:$U$174,1,0)),0,1)</f>
        <v>1</v>
      </c>
      <c r="G4581">
        <v>0.78728461081402257</v>
      </c>
      <c r="H4581">
        <v>0.44327044025157231</v>
      </c>
      <c r="I4581">
        <v>5049</v>
      </c>
      <c r="J4581">
        <v>3975</v>
      </c>
      <c r="K4581">
        <v>1745</v>
      </c>
      <c r="L4581">
        <v>17</v>
      </c>
      <c r="M4581">
        <v>1762</v>
      </c>
      <c r="N4581" t="s">
        <v>511</v>
      </c>
      <c r="O4581" t="s">
        <v>282</v>
      </c>
      <c r="P4581" t="s">
        <v>50</v>
      </c>
      <c r="Q4581" t="s">
        <v>51</v>
      </c>
      <c r="V4581">
        <v>49778780</v>
      </c>
      <c r="W4581">
        <v>42130108</v>
      </c>
      <c r="Y4581">
        <v>14817</v>
      </c>
      <c r="Z4581">
        <v>7939123</v>
      </c>
      <c r="AA4581">
        <v>32011652</v>
      </c>
      <c r="AB4581">
        <v>1428718</v>
      </c>
      <c r="AC4581">
        <v>21511154</v>
      </c>
      <c r="AD4581">
        <v>83603040</v>
      </c>
      <c r="AE4581">
        <v>38022248</v>
      </c>
      <c r="AF4581">
        <v>133474064</v>
      </c>
      <c r="AG4581">
        <v>47574588</v>
      </c>
      <c r="AH4581">
        <v>625222.18999999994</v>
      </c>
      <c r="AI4581">
        <v>4563338</v>
      </c>
      <c r="AJ4581">
        <v>5188560</v>
      </c>
      <c r="AK4581">
        <v>14775316</v>
      </c>
      <c r="AL4581">
        <v>17900526</v>
      </c>
      <c r="AM4581">
        <v>118974992</v>
      </c>
      <c r="AN4581">
        <v>54477992</v>
      </c>
      <c r="AO4581">
        <v>18197302</v>
      </c>
      <c r="AP4581">
        <v>12001413</v>
      </c>
      <c r="AQ4581">
        <v>14594128</v>
      </c>
      <c r="AR4581">
        <v>133474064</v>
      </c>
      <c r="AS4581">
        <v>118974992</v>
      </c>
      <c r="AT4581">
        <v>1063</v>
      </c>
      <c r="AU4581">
        <v>0.51800000000000002</v>
      </c>
      <c r="AW4581">
        <v>0.14474699999999999</v>
      </c>
      <c r="AX4581">
        <v>0.52714000000000005</v>
      </c>
      <c r="AY4581">
        <v>4.4288399999999999E-2</v>
      </c>
      <c r="AZ4581">
        <v>57170</v>
      </c>
    </row>
    <row r="4582" spans="1:52">
      <c r="A4582">
        <v>2006</v>
      </c>
      <c r="B4582">
        <v>240189</v>
      </c>
      <c r="C4582" t="s">
        <v>495</v>
      </c>
      <c r="D4582" t="s">
        <v>493</v>
      </c>
      <c r="E4582">
        <f t="shared" si="71"/>
        <v>1</v>
      </c>
      <c r="F4582">
        <f>IF(ISNA(VLOOKUP(B4582,criteria!$U$2:$U$174,1,0)),0,1)</f>
        <v>1</v>
      </c>
      <c r="G4582">
        <v>0.80529531568228108</v>
      </c>
      <c r="H4582">
        <v>0.43297926150733435</v>
      </c>
      <c r="I4582">
        <v>4910</v>
      </c>
      <c r="J4582">
        <v>3954</v>
      </c>
      <c r="K4582">
        <v>1701</v>
      </c>
      <c r="L4582">
        <v>11</v>
      </c>
      <c r="M4582">
        <v>1712</v>
      </c>
      <c r="V4582">
        <v>50996964</v>
      </c>
      <c r="W4582">
        <v>45036144</v>
      </c>
      <c r="Y4582">
        <v>707610</v>
      </c>
      <c r="Z4582">
        <v>7578905</v>
      </c>
      <c r="AA4582">
        <v>35798684</v>
      </c>
      <c r="AB4582">
        <v>1445183</v>
      </c>
      <c r="AC4582">
        <v>22101216</v>
      </c>
      <c r="AD4582">
        <v>88397416</v>
      </c>
      <c r="AE4582">
        <v>41996708</v>
      </c>
      <c r="AF4582">
        <v>147356768</v>
      </c>
      <c r="AG4582">
        <v>49103684</v>
      </c>
      <c r="AH4582">
        <v>541406.68999999994</v>
      </c>
      <c r="AI4582">
        <v>4898747.5</v>
      </c>
      <c r="AJ4582">
        <v>5440154</v>
      </c>
      <c r="AK4582">
        <v>14221658</v>
      </c>
      <c r="AL4582">
        <v>17885108</v>
      </c>
      <c r="AM4582">
        <v>129031008</v>
      </c>
      <c r="AN4582">
        <v>55630608</v>
      </c>
      <c r="AO4582">
        <v>18870130</v>
      </c>
      <c r="AP4582">
        <v>14594128</v>
      </c>
      <c r="AQ4582">
        <v>13004744</v>
      </c>
      <c r="AR4582">
        <v>147356768</v>
      </c>
      <c r="AS4582">
        <v>129031008</v>
      </c>
      <c r="AT4582">
        <v>986</v>
      </c>
      <c r="AU4582">
        <v>0.53100000000000003</v>
      </c>
      <c r="AW4582">
        <v>0.143286</v>
      </c>
      <c r="AX4582">
        <v>0.51855899999999999</v>
      </c>
      <c r="AY4582">
        <v>4.2030600000000001E-2</v>
      </c>
      <c r="AZ4582">
        <v>60210</v>
      </c>
    </row>
    <row r="4583" spans="1:52">
      <c r="A4583">
        <v>2007</v>
      </c>
      <c r="B4583">
        <v>240189</v>
      </c>
      <c r="C4583" t="s">
        <v>495</v>
      </c>
      <c r="D4583" t="s">
        <v>493</v>
      </c>
      <c r="E4583">
        <f t="shared" si="71"/>
        <v>1</v>
      </c>
      <c r="F4583">
        <f>IF(ISNA(VLOOKUP(B4583,criteria!$U$2:$U$174,1,0)),0,1)</f>
        <v>1</v>
      </c>
      <c r="G4583">
        <v>0.83874178777622932</v>
      </c>
      <c r="H4583">
        <v>0.42843579397104203</v>
      </c>
      <c r="I4583">
        <v>5023</v>
      </c>
      <c r="J4583">
        <v>4213</v>
      </c>
      <c r="K4583">
        <v>1780</v>
      </c>
      <c r="L4583">
        <v>25</v>
      </c>
      <c r="M4583">
        <v>1805</v>
      </c>
      <c r="V4583">
        <v>55390544</v>
      </c>
      <c r="W4583">
        <v>48781308</v>
      </c>
      <c r="Y4583">
        <v>785008</v>
      </c>
      <c r="Z4583">
        <v>8303360</v>
      </c>
      <c r="AA4583">
        <v>33303196</v>
      </c>
      <c r="AB4583">
        <v>1416649</v>
      </c>
      <c r="AC4583">
        <v>24270580</v>
      </c>
      <c r="AD4583">
        <v>95218200</v>
      </c>
      <c r="AE4583">
        <v>39474016</v>
      </c>
      <c r="AF4583">
        <v>148813872</v>
      </c>
      <c r="AG4583">
        <v>52311860</v>
      </c>
      <c r="AH4583">
        <v>644404.18999999994</v>
      </c>
      <c r="AI4583">
        <v>4913818.5</v>
      </c>
      <c r="AJ4583">
        <v>5558222.5</v>
      </c>
      <c r="AK4583">
        <v>15425176</v>
      </c>
      <c r="AL4583">
        <v>20760726</v>
      </c>
      <c r="AM4583">
        <v>136584912</v>
      </c>
      <c r="AN4583">
        <v>57559904</v>
      </c>
      <c r="AO4583">
        <v>19239910</v>
      </c>
      <c r="AP4583">
        <v>13004744</v>
      </c>
      <c r="AQ4583">
        <v>16320904</v>
      </c>
      <c r="AR4583">
        <v>148813872</v>
      </c>
      <c r="AS4583">
        <v>136584912</v>
      </c>
      <c r="AT4583">
        <v>1114</v>
      </c>
      <c r="AU4583">
        <v>0.55600000000000005</v>
      </c>
      <c r="AW4583">
        <v>0.119718</v>
      </c>
      <c r="AX4583">
        <v>0.51634800000000003</v>
      </c>
      <c r="AY4583">
        <v>3.44567E-2</v>
      </c>
      <c r="AZ4583">
        <v>64297</v>
      </c>
    </row>
    <row r="4584" spans="1:52">
      <c r="A4584">
        <v>2008</v>
      </c>
      <c r="B4584">
        <v>240189</v>
      </c>
      <c r="C4584" t="s">
        <v>495</v>
      </c>
      <c r="D4584" t="s">
        <v>493</v>
      </c>
      <c r="E4584">
        <f t="shared" si="71"/>
        <v>1</v>
      </c>
      <c r="F4584">
        <f>IF(ISNA(VLOOKUP(B4584,criteria!$U$2:$U$174,1,0)),0,1)</f>
        <v>1</v>
      </c>
      <c r="G4584">
        <v>0.85924834193072952</v>
      </c>
      <c r="H4584">
        <v>0.44232418524871353</v>
      </c>
      <c r="I4584">
        <v>5428</v>
      </c>
      <c r="J4584">
        <v>4664</v>
      </c>
      <c r="K4584">
        <v>2048</v>
      </c>
      <c r="L4584">
        <v>15</v>
      </c>
      <c r="M4584">
        <v>2063</v>
      </c>
      <c r="N4584" t="s">
        <v>511</v>
      </c>
      <c r="O4584" t="s">
        <v>282</v>
      </c>
      <c r="P4584" t="s">
        <v>50</v>
      </c>
      <c r="Q4584" t="s">
        <v>51</v>
      </c>
      <c r="V4584">
        <v>59840328</v>
      </c>
      <c r="W4584">
        <v>52472632</v>
      </c>
      <c r="Y4584">
        <v>99460</v>
      </c>
      <c r="Z4584">
        <v>9365283</v>
      </c>
      <c r="AA4584">
        <v>33493894</v>
      </c>
      <c r="AB4584">
        <v>1773729</v>
      </c>
      <c r="AC4584">
        <v>23675558</v>
      </c>
      <c r="AD4584">
        <v>99013176</v>
      </c>
      <c r="AE4584">
        <v>41465764</v>
      </c>
      <c r="AF4584">
        <v>156993312</v>
      </c>
      <c r="AG4584">
        <v>54664040</v>
      </c>
      <c r="AH4584">
        <v>735893.19</v>
      </c>
      <c r="AI4584">
        <v>4565277.5</v>
      </c>
      <c r="AJ4584">
        <v>5301170.5</v>
      </c>
      <c r="AK4584">
        <v>16561636</v>
      </c>
      <c r="AL4584">
        <v>20410398</v>
      </c>
      <c r="AM4584">
        <v>143314928</v>
      </c>
      <c r="AN4584">
        <v>59417708</v>
      </c>
      <c r="AO4584">
        <v>20235756</v>
      </c>
      <c r="AP4584">
        <v>16320904</v>
      </c>
      <c r="AQ4584">
        <v>10030892</v>
      </c>
      <c r="AR4584">
        <v>156993312</v>
      </c>
      <c r="AS4584">
        <v>143314928</v>
      </c>
      <c r="AT4584">
        <v>1016</v>
      </c>
      <c r="AU4584">
        <v>0.55700000000000005</v>
      </c>
      <c r="AW4584">
        <v>0.107095</v>
      </c>
      <c r="AX4584">
        <v>0.51908399999999999</v>
      </c>
      <c r="AY4584">
        <v>3.1656900000000002E-2</v>
      </c>
      <c r="AZ4584">
        <v>67478.5</v>
      </c>
    </row>
    <row r="4585" spans="1:52">
      <c r="A4585">
        <v>2009</v>
      </c>
      <c r="B4585">
        <v>240189</v>
      </c>
      <c r="C4585" t="s">
        <v>495</v>
      </c>
      <c r="D4585" t="s">
        <v>493</v>
      </c>
      <c r="E4585">
        <f t="shared" si="71"/>
        <v>1</v>
      </c>
      <c r="F4585">
        <f>IF(ISNA(VLOOKUP(B4585,criteria!$U$2:$U$174,1,0)),0,1)</f>
        <v>1</v>
      </c>
      <c r="G4585">
        <v>0.83414388730504785</v>
      </c>
      <c r="H4585">
        <v>0.43305186972255733</v>
      </c>
      <c r="I4585">
        <v>5963</v>
      </c>
      <c r="J4585">
        <v>4974</v>
      </c>
      <c r="K4585">
        <v>2132</v>
      </c>
      <c r="L4585">
        <v>22</v>
      </c>
      <c r="M4585">
        <v>2154</v>
      </c>
      <c r="N4585" t="s">
        <v>511</v>
      </c>
      <c r="O4585" t="s">
        <v>282</v>
      </c>
      <c r="P4585" t="s">
        <v>50</v>
      </c>
      <c r="Q4585" t="s">
        <v>51</v>
      </c>
      <c r="R4585">
        <v>-88.741399999999999</v>
      </c>
      <c r="S4585">
        <v>42.835000000000001</v>
      </c>
      <c r="V4585">
        <v>67170840</v>
      </c>
      <c r="W4585">
        <v>57374596</v>
      </c>
      <c r="Y4585">
        <v>1635700</v>
      </c>
      <c r="Z4585">
        <v>13224519</v>
      </c>
      <c r="AA4585">
        <v>34988720</v>
      </c>
      <c r="AB4585">
        <v>517617</v>
      </c>
      <c r="AC4585">
        <v>12882994</v>
      </c>
      <c r="AD4585">
        <v>106510040</v>
      </c>
      <c r="AE4585">
        <v>43988960</v>
      </c>
      <c r="AF4585">
        <v>156009328</v>
      </c>
      <c r="AG4585">
        <v>56689028</v>
      </c>
      <c r="AH4585">
        <v>692795</v>
      </c>
      <c r="AI4585">
        <v>4486129</v>
      </c>
      <c r="AJ4585">
        <v>5178924</v>
      </c>
      <c r="AK4585">
        <v>15713069</v>
      </c>
      <c r="AL4585">
        <v>22595876</v>
      </c>
      <c r="AM4585">
        <v>155299504</v>
      </c>
      <c r="AN4585">
        <v>60709832</v>
      </c>
      <c r="AO4585">
        <v>21987144</v>
      </c>
      <c r="AP4585">
        <v>10030892</v>
      </c>
      <c r="AQ4585">
        <v>11251150</v>
      </c>
      <c r="AR4585">
        <v>156009328</v>
      </c>
      <c r="AS4585">
        <v>155299504</v>
      </c>
      <c r="AT4585">
        <v>972</v>
      </c>
      <c r="AU4585">
        <v>0.55700000000000005</v>
      </c>
      <c r="AW4585">
        <v>0.12511</v>
      </c>
      <c r="AX4585">
        <v>0.51818600000000004</v>
      </c>
      <c r="AY4585">
        <v>3.7028899999999997E-2</v>
      </c>
      <c r="AZ4585">
        <v>67756.5</v>
      </c>
    </row>
    <row r="4586" spans="1:52">
      <c r="A4586">
        <v>2010</v>
      </c>
      <c r="B4586">
        <v>240189</v>
      </c>
      <c r="C4586" t="s">
        <v>495</v>
      </c>
      <c r="D4586" t="s">
        <v>493</v>
      </c>
      <c r="E4586">
        <f t="shared" si="71"/>
        <v>1</v>
      </c>
      <c r="F4586">
        <f>IF(ISNA(VLOOKUP(B4586,criteria!$U$2:$U$174,1,0)),0,1)</f>
        <v>1</v>
      </c>
      <c r="G4586">
        <v>0.81585166333393933</v>
      </c>
      <c r="H4586">
        <v>0.43516042780748665</v>
      </c>
      <c r="I4586">
        <v>5501</v>
      </c>
      <c r="J4586">
        <v>4488</v>
      </c>
      <c r="K4586">
        <v>1941</v>
      </c>
      <c r="L4586">
        <v>12</v>
      </c>
      <c r="M4586">
        <v>1953</v>
      </c>
      <c r="N4586" t="s">
        <v>511</v>
      </c>
      <c r="O4586" t="s">
        <v>282</v>
      </c>
      <c r="P4586" t="s">
        <v>50</v>
      </c>
      <c r="Q4586" t="s">
        <v>51</v>
      </c>
      <c r="R4586">
        <v>-88.741399999999999</v>
      </c>
      <c r="S4586">
        <v>42.835000000000001</v>
      </c>
      <c r="V4586">
        <v>74554776</v>
      </c>
      <c r="W4586">
        <v>62978676</v>
      </c>
      <c r="Y4586">
        <v>1581796</v>
      </c>
      <c r="Z4586">
        <v>16431752</v>
      </c>
      <c r="AA4586">
        <v>38007372</v>
      </c>
      <c r="AB4586">
        <v>574521</v>
      </c>
      <c r="AC4586">
        <v>12688510</v>
      </c>
      <c r="AD4586">
        <v>116346304</v>
      </c>
      <c r="AE4586">
        <v>49632440</v>
      </c>
      <c r="AF4586">
        <v>167804880</v>
      </c>
      <c r="AG4586">
        <v>59418896</v>
      </c>
      <c r="AH4586">
        <v>592336</v>
      </c>
      <c r="AI4586">
        <v>5480213</v>
      </c>
      <c r="AJ4586">
        <v>6072549</v>
      </c>
      <c r="AK4586">
        <v>17640548</v>
      </c>
      <c r="AL4586">
        <v>21586372</v>
      </c>
      <c r="AM4586">
        <v>160591632</v>
      </c>
      <c r="AN4586">
        <v>62954840</v>
      </c>
      <c r="AO4586">
        <v>23727536</v>
      </c>
      <c r="AP4586">
        <v>11251150</v>
      </c>
      <c r="AQ4586">
        <v>13898510</v>
      </c>
      <c r="AR4586">
        <v>167804880</v>
      </c>
      <c r="AS4586">
        <v>160591632</v>
      </c>
      <c r="AT4586">
        <v>916</v>
      </c>
      <c r="AU4586">
        <v>0.53900000000000003</v>
      </c>
      <c r="AW4586">
        <v>0.14088100000000001</v>
      </c>
      <c r="AX4586">
        <v>0.51656199999999997</v>
      </c>
      <c r="AY4586">
        <v>4.2138399999999999E-2</v>
      </c>
      <c r="AZ4586">
        <v>66375.5</v>
      </c>
    </row>
    <row r="4587" spans="1:52">
      <c r="A4587">
        <v>2011</v>
      </c>
      <c r="B4587">
        <v>240189</v>
      </c>
      <c r="C4587" t="s">
        <v>495</v>
      </c>
      <c r="D4587" t="s">
        <v>493</v>
      </c>
      <c r="E4587">
        <f t="shared" si="71"/>
        <v>1</v>
      </c>
      <c r="F4587">
        <f>IF(ISNA(VLOOKUP(B4587,criteria!$U$2:$U$174,1,0)),0,1)</f>
        <v>1</v>
      </c>
      <c r="G4587">
        <v>0.81615649338887886</v>
      </c>
      <c r="H4587">
        <v>0.45361739902352421</v>
      </c>
      <c r="I4587">
        <v>5521</v>
      </c>
      <c r="J4587">
        <v>4506</v>
      </c>
      <c r="K4587">
        <v>2033</v>
      </c>
      <c r="L4587">
        <v>11</v>
      </c>
      <c r="M4587">
        <v>2044</v>
      </c>
      <c r="N4587" t="s">
        <v>511</v>
      </c>
      <c r="O4587" t="s">
        <v>282</v>
      </c>
      <c r="P4587" t="s">
        <v>50</v>
      </c>
      <c r="Q4587" t="s">
        <v>51</v>
      </c>
      <c r="R4587">
        <v>-88.742400000000004</v>
      </c>
      <c r="S4587">
        <v>42.835599999999999</v>
      </c>
      <c r="T4587">
        <v>4.4999999999999998E-2</v>
      </c>
      <c r="U4587">
        <v>2130</v>
      </c>
      <c r="V4587">
        <v>79549288</v>
      </c>
      <c r="W4587">
        <v>67581336</v>
      </c>
      <c r="Y4587">
        <v>1136981</v>
      </c>
      <c r="Z4587">
        <v>16217796</v>
      </c>
      <c r="AA4587">
        <v>32896786</v>
      </c>
      <c r="AB4587">
        <v>1172710</v>
      </c>
      <c r="AC4587">
        <v>13523711</v>
      </c>
      <c r="AD4587">
        <v>123209696</v>
      </c>
      <c r="AE4587">
        <v>44696584</v>
      </c>
      <c r="AF4587">
        <v>182153008</v>
      </c>
      <c r="AG4587">
        <v>59245272</v>
      </c>
      <c r="AH4587">
        <v>635816</v>
      </c>
      <c r="AI4587">
        <v>6278555</v>
      </c>
      <c r="AJ4587">
        <v>6914371</v>
      </c>
      <c r="AK4587">
        <v>18481570</v>
      </c>
      <c r="AL4587">
        <v>21374404</v>
      </c>
      <c r="AM4587">
        <v>166002720</v>
      </c>
      <c r="AN4587">
        <v>66566320</v>
      </c>
      <c r="AO4587">
        <v>19868664</v>
      </c>
      <c r="AP4587">
        <v>13898510</v>
      </c>
      <c r="AQ4587">
        <v>14971738</v>
      </c>
      <c r="AR4587">
        <v>182153008</v>
      </c>
      <c r="AS4587">
        <v>166002720</v>
      </c>
      <c r="AT4587">
        <v>1037</v>
      </c>
      <c r="AU4587">
        <v>0.58299999999999996</v>
      </c>
      <c r="AW4587">
        <v>0.133045</v>
      </c>
      <c r="AX4587">
        <v>0.52148899999999998</v>
      </c>
      <c r="AY4587">
        <v>4.1538100000000001E-2</v>
      </c>
      <c r="AZ4587">
        <v>65178</v>
      </c>
    </row>
    <row r="4588" spans="1:52">
      <c r="A4588">
        <v>2012</v>
      </c>
      <c r="B4588">
        <v>240189</v>
      </c>
      <c r="C4588" t="s">
        <v>495</v>
      </c>
      <c r="D4588" t="s">
        <v>493</v>
      </c>
      <c r="E4588">
        <f t="shared" si="71"/>
        <v>1</v>
      </c>
      <c r="F4588">
        <f>IF(ISNA(VLOOKUP(B4588,criteria!$U$2:$U$174,1,0)),0,1)</f>
        <v>1</v>
      </c>
      <c r="G4588">
        <v>0.81553568297387335</v>
      </c>
      <c r="H4588">
        <v>0.43130509567834874</v>
      </c>
      <c r="I4588">
        <v>5703</v>
      </c>
      <c r="J4588">
        <v>4651</v>
      </c>
      <c r="K4588">
        <v>1993</v>
      </c>
      <c r="L4588">
        <v>13</v>
      </c>
      <c r="M4588">
        <v>2006</v>
      </c>
      <c r="T4588">
        <v>6.9000000000000006E-2</v>
      </c>
      <c r="U4588">
        <v>2149</v>
      </c>
      <c r="V4588">
        <v>87250400</v>
      </c>
      <c r="W4588">
        <v>74145248</v>
      </c>
      <c r="Y4588">
        <v>296959</v>
      </c>
      <c r="Z4588">
        <v>16343706</v>
      </c>
      <c r="AA4588">
        <v>35381340</v>
      </c>
      <c r="AB4588">
        <v>2100804</v>
      </c>
      <c r="AC4588">
        <v>13759850</v>
      </c>
      <c r="AD4588">
        <v>131496232</v>
      </c>
      <c r="AE4588">
        <v>49862160</v>
      </c>
      <c r="AF4588">
        <v>187424672</v>
      </c>
      <c r="AG4588">
        <v>63190040</v>
      </c>
      <c r="AH4588">
        <v>811755</v>
      </c>
      <c r="AI4588">
        <v>6185301</v>
      </c>
      <c r="AJ4588">
        <v>6997056</v>
      </c>
      <c r="AK4588">
        <v>18852032</v>
      </c>
      <c r="AL4588">
        <v>23807864</v>
      </c>
      <c r="AM4588">
        <v>176665808</v>
      </c>
      <c r="AN4588">
        <v>70388472</v>
      </c>
      <c r="AO4588">
        <v>21405096</v>
      </c>
      <c r="AP4588">
        <v>14971738</v>
      </c>
      <c r="AQ4588">
        <v>17282000</v>
      </c>
      <c r="AR4588">
        <v>187424672</v>
      </c>
      <c r="AS4588">
        <v>176665808</v>
      </c>
      <c r="AT4588">
        <v>1123</v>
      </c>
      <c r="AU4588">
        <v>0.54800000000000004</v>
      </c>
      <c r="AW4588">
        <v>0.12211900000000001</v>
      </c>
      <c r="AX4588">
        <v>0.52830600000000005</v>
      </c>
      <c r="AY4588">
        <v>3.6797400000000001E-2</v>
      </c>
      <c r="AZ4588">
        <v>65651.5</v>
      </c>
    </row>
    <row r="4589" spans="1:52">
      <c r="A4589">
        <v>2013</v>
      </c>
      <c r="B4589">
        <v>240189</v>
      </c>
      <c r="C4589" t="s">
        <v>495</v>
      </c>
      <c r="D4589" t="s">
        <v>493</v>
      </c>
      <c r="E4589">
        <f t="shared" si="71"/>
        <v>1</v>
      </c>
      <c r="F4589">
        <f>IF(ISNA(VLOOKUP(B4589,criteria!$U$2:$U$174,1,0)),0,1)</f>
        <v>1</v>
      </c>
      <c r="G4589">
        <v>0.84677419354838712</v>
      </c>
      <c r="H4589">
        <v>0.44886128364389233</v>
      </c>
      <c r="I4589">
        <v>5704</v>
      </c>
      <c r="J4589">
        <v>4830</v>
      </c>
      <c r="K4589">
        <v>2155</v>
      </c>
      <c r="L4589">
        <v>13</v>
      </c>
      <c r="M4589">
        <v>2168</v>
      </c>
      <c r="N4589" t="s">
        <v>511</v>
      </c>
      <c r="O4589" t="s">
        <v>282</v>
      </c>
      <c r="P4589" t="s">
        <v>50</v>
      </c>
      <c r="Q4589" t="s">
        <v>51</v>
      </c>
      <c r="R4589">
        <v>-88.742400000000004</v>
      </c>
      <c r="S4589">
        <v>42.835599999999999</v>
      </c>
      <c r="T4589">
        <v>7.5999999999999998E-2</v>
      </c>
      <c r="U4589">
        <v>2325</v>
      </c>
      <c r="V4589">
        <v>88385952</v>
      </c>
      <c r="W4589">
        <v>74115560</v>
      </c>
      <c r="Y4589">
        <v>787127</v>
      </c>
      <c r="Z4589">
        <v>16274401</v>
      </c>
      <c r="AA4589">
        <v>22544876</v>
      </c>
      <c r="AB4589">
        <v>2044406</v>
      </c>
      <c r="AC4589">
        <v>20839968</v>
      </c>
      <c r="AD4589">
        <v>133311520</v>
      </c>
      <c r="AE4589">
        <v>37232016</v>
      </c>
      <c r="AF4589">
        <v>171144848</v>
      </c>
      <c r="AG4589">
        <v>66976784</v>
      </c>
      <c r="AH4589">
        <v>1009641</v>
      </c>
      <c r="AI4589">
        <v>6397364</v>
      </c>
      <c r="AJ4589">
        <v>7407005</v>
      </c>
      <c r="AK4589">
        <v>21727704</v>
      </c>
      <c r="AL4589">
        <v>26095024</v>
      </c>
      <c r="AM4589">
        <v>175936784</v>
      </c>
      <c r="AN4589">
        <v>74616320</v>
      </c>
      <c r="AO4589">
        <v>23692986</v>
      </c>
      <c r="AP4589">
        <v>17282000</v>
      </c>
      <c r="AQ4589">
        <v>20782352</v>
      </c>
      <c r="AR4589">
        <v>171144848</v>
      </c>
      <c r="AS4589">
        <v>175936784</v>
      </c>
      <c r="AT4589">
        <v>1230</v>
      </c>
      <c r="AU4589">
        <v>0.57699999999999996</v>
      </c>
      <c r="AW4589">
        <v>0.11938799999999999</v>
      </c>
      <c r="AX4589">
        <v>0.53237999999999996</v>
      </c>
      <c r="AY4589">
        <v>3.29758E-2</v>
      </c>
      <c r="AZ4589">
        <v>67725</v>
      </c>
    </row>
    <row r="4590" spans="1:52">
      <c r="A4590">
        <v>2014</v>
      </c>
      <c r="B4590">
        <v>240189</v>
      </c>
      <c r="C4590" t="s">
        <v>495</v>
      </c>
      <c r="D4590" t="s">
        <v>493</v>
      </c>
      <c r="E4590">
        <f t="shared" si="71"/>
        <v>1</v>
      </c>
      <c r="F4590">
        <f>IF(ISNA(VLOOKUP(B4590,criteria!$U$2:$U$174,1,0)),0,1)</f>
        <v>1</v>
      </c>
      <c r="G4590">
        <v>0.81793292265571527</v>
      </c>
      <c r="H4590">
        <v>0.45</v>
      </c>
      <c r="I4590">
        <v>5844</v>
      </c>
      <c r="J4590">
        <v>4780</v>
      </c>
      <c r="K4590">
        <v>2141</v>
      </c>
      <c r="L4590">
        <v>10</v>
      </c>
      <c r="M4590">
        <v>2151</v>
      </c>
      <c r="N4590" t="s">
        <v>511</v>
      </c>
      <c r="O4590" t="s">
        <v>282</v>
      </c>
      <c r="P4590" t="s">
        <v>50</v>
      </c>
      <c r="Q4590" t="s">
        <v>51</v>
      </c>
      <c r="R4590">
        <v>-88.742400000000004</v>
      </c>
      <c r="S4590">
        <v>42.835599999999999</v>
      </c>
      <c r="T4590">
        <v>5.2999999999999999E-2</v>
      </c>
      <c r="U4590">
        <v>2580</v>
      </c>
      <c r="V4590">
        <v>89742136</v>
      </c>
      <c r="W4590">
        <v>75624744</v>
      </c>
      <c r="Y4590">
        <v>590152</v>
      </c>
      <c r="Z4590">
        <v>14089819</v>
      </c>
      <c r="AA4590">
        <v>21781792</v>
      </c>
      <c r="AB4590">
        <v>2213965</v>
      </c>
      <c r="AC4590">
        <v>21623520</v>
      </c>
      <c r="AD4590">
        <v>135144240</v>
      </c>
      <c r="AE4590">
        <v>35466852</v>
      </c>
      <c r="AF4590">
        <v>172896720</v>
      </c>
      <c r="AG4590">
        <v>65997832</v>
      </c>
      <c r="AH4590">
        <v>500431</v>
      </c>
      <c r="AI4590">
        <v>6318321</v>
      </c>
      <c r="AJ4590">
        <v>6818752</v>
      </c>
      <c r="AK4590">
        <v>21964066</v>
      </c>
      <c r="AL4590">
        <v>26364964</v>
      </c>
      <c r="AM4590">
        <v>170444368</v>
      </c>
      <c r="AN4590">
        <v>77682352</v>
      </c>
      <c r="AO4590">
        <v>23068764</v>
      </c>
      <c r="AP4590">
        <v>20782352</v>
      </c>
      <c r="AQ4590">
        <v>20714760</v>
      </c>
      <c r="AR4590">
        <v>172896720</v>
      </c>
      <c r="AS4590">
        <v>170444368</v>
      </c>
      <c r="AT4590">
        <v>1164</v>
      </c>
      <c r="AU4590">
        <v>0.6</v>
      </c>
      <c r="AW4590">
        <v>0.12034</v>
      </c>
      <c r="AX4590">
        <v>0.52633700000000005</v>
      </c>
      <c r="AY4590">
        <v>3.4846000000000002E-2</v>
      </c>
      <c r="AZ4590">
        <v>69332</v>
      </c>
    </row>
    <row r="4591" spans="1:52">
      <c r="A4591">
        <v>2015</v>
      </c>
      <c r="B4591">
        <v>240189</v>
      </c>
      <c r="C4591" t="s">
        <v>495</v>
      </c>
      <c r="D4591" t="s">
        <v>493</v>
      </c>
      <c r="E4591">
        <f t="shared" si="71"/>
        <v>1</v>
      </c>
      <c r="F4591">
        <f>IF(ISNA(VLOOKUP(B4591,criteria!$U$2:$U$174,1,0)),0,1)</f>
        <v>1</v>
      </c>
      <c r="G4591">
        <v>0.8049983558040118</v>
      </c>
      <c r="H4591">
        <v>0.4470996732026144</v>
      </c>
      <c r="I4591">
        <v>6082</v>
      </c>
      <c r="J4591">
        <v>4896</v>
      </c>
      <c r="K4591">
        <v>2179</v>
      </c>
      <c r="L4591">
        <v>10</v>
      </c>
      <c r="M4591">
        <v>2189</v>
      </c>
      <c r="N4591" t="s">
        <v>511</v>
      </c>
      <c r="O4591" t="s">
        <v>282</v>
      </c>
      <c r="P4591" t="s">
        <v>50</v>
      </c>
      <c r="Q4591" t="s">
        <v>51</v>
      </c>
      <c r="R4591">
        <v>-88.742400000000004</v>
      </c>
      <c r="S4591">
        <v>42.835599999999999</v>
      </c>
      <c r="T4591">
        <v>4.7E-2</v>
      </c>
      <c r="U4591">
        <v>2670</v>
      </c>
      <c r="V4591">
        <v>92254352</v>
      </c>
      <c r="W4591">
        <v>76740576</v>
      </c>
      <c r="Y4591">
        <v>942253</v>
      </c>
      <c r="Z4591">
        <v>14709604</v>
      </c>
      <c r="AA4591">
        <v>19831912</v>
      </c>
      <c r="AB4591">
        <v>2368255</v>
      </c>
      <c r="AC4591">
        <v>22690744</v>
      </c>
      <c r="AD4591">
        <v>138476528</v>
      </c>
      <c r="AE4591">
        <v>33958452</v>
      </c>
      <c r="AF4591">
        <v>176450720</v>
      </c>
      <c r="AG4591">
        <v>72488232</v>
      </c>
      <c r="AH4591">
        <v>739152</v>
      </c>
      <c r="AI4591">
        <v>6206145</v>
      </c>
      <c r="AJ4591">
        <v>6945297</v>
      </c>
      <c r="AK4591">
        <v>21810868</v>
      </c>
      <c r="AL4591">
        <v>25934836</v>
      </c>
      <c r="AM4591">
        <v>183237216</v>
      </c>
      <c r="AN4591">
        <v>76807368</v>
      </c>
      <c r="AO4591">
        <v>29987762</v>
      </c>
      <c r="AP4591">
        <v>20714760</v>
      </c>
      <c r="AQ4591">
        <v>22208476</v>
      </c>
      <c r="AR4591">
        <v>176450720</v>
      </c>
      <c r="AS4591">
        <v>183237216</v>
      </c>
      <c r="AT4591">
        <v>1166</v>
      </c>
      <c r="AU4591">
        <v>0.57399999999999995</v>
      </c>
      <c r="AW4591">
        <v>0.11942800000000001</v>
      </c>
      <c r="AX4591">
        <v>0.51450799999999997</v>
      </c>
      <c r="AY4591">
        <v>3.3431500000000003E-2</v>
      </c>
      <c r="AZ4591">
        <v>69342</v>
      </c>
    </row>
    <row r="4592" spans="1:52">
      <c r="A4592">
        <v>2016</v>
      </c>
      <c r="B4592">
        <v>240189</v>
      </c>
      <c r="C4592" t="s">
        <v>495</v>
      </c>
      <c r="D4592" t="s">
        <v>493</v>
      </c>
      <c r="E4592">
        <f t="shared" si="71"/>
        <v>1</v>
      </c>
      <c r="F4592">
        <f>IF(ISNA(VLOOKUP(B4592,criteria!$U$2:$U$174,1,0)),0,1)</f>
        <v>1</v>
      </c>
      <c r="G4592">
        <v>0.69345768756000548</v>
      </c>
      <c r="H4592">
        <v>0.43908227848101267</v>
      </c>
      <c r="I4592">
        <v>7291</v>
      </c>
      <c r="J4592">
        <v>5056</v>
      </c>
      <c r="K4592">
        <v>2199</v>
      </c>
      <c r="L4592">
        <v>21</v>
      </c>
      <c r="M4592">
        <v>2220</v>
      </c>
      <c r="N4592" t="s">
        <v>511</v>
      </c>
      <c r="O4592" t="s">
        <v>282</v>
      </c>
      <c r="P4592" t="s">
        <v>50</v>
      </c>
      <c r="Q4592" t="s">
        <v>51</v>
      </c>
      <c r="R4592">
        <v>-88.742400000000004</v>
      </c>
      <c r="S4592">
        <v>42.835599999999999</v>
      </c>
      <c r="T4592">
        <v>4.3999999999999997E-2</v>
      </c>
      <c r="U4592">
        <v>2961</v>
      </c>
      <c r="V4592">
        <v>95606208</v>
      </c>
      <c r="W4592">
        <v>79423584</v>
      </c>
      <c r="Y4592">
        <v>499637</v>
      </c>
      <c r="Z4592">
        <v>13960443</v>
      </c>
      <c r="AA4592">
        <v>19737960</v>
      </c>
      <c r="AB4592">
        <v>2511297</v>
      </c>
      <c r="AC4592">
        <v>23979830</v>
      </c>
      <c r="AD4592">
        <v>143933888</v>
      </c>
      <c r="AE4592">
        <v>33211410</v>
      </c>
      <c r="AF4592">
        <v>181567632</v>
      </c>
      <c r="AG4592">
        <v>69185064</v>
      </c>
      <c r="AH4592">
        <v>746735</v>
      </c>
      <c r="AI4592">
        <v>6349522</v>
      </c>
      <c r="AJ4592">
        <v>7096257</v>
      </c>
      <c r="AK4592">
        <v>23314164</v>
      </c>
      <c r="AL4592">
        <v>26246416</v>
      </c>
      <c r="AM4592">
        <v>187370080</v>
      </c>
      <c r="AN4592">
        <v>79482568</v>
      </c>
      <c r="AO4592">
        <v>31548730</v>
      </c>
      <c r="AP4592">
        <v>22208476</v>
      </c>
      <c r="AQ4592">
        <v>26741244</v>
      </c>
      <c r="AR4592">
        <v>181567632</v>
      </c>
      <c r="AS4592">
        <v>187370080</v>
      </c>
      <c r="AT4592">
        <v>1229</v>
      </c>
      <c r="AU4592">
        <v>0.61699999999999999</v>
      </c>
      <c r="AW4592">
        <v>0.11917999999999999</v>
      </c>
      <c r="AX4592">
        <v>0.51436800000000005</v>
      </c>
      <c r="AY4592">
        <v>3.0519000000000001E-2</v>
      </c>
      <c r="AZ4592">
        <v>70028</v>
      </c>
    </row>
    <row r="4593" spans="1:52">
      <c r="A4593">
        <v>2017</v>
      </c>
      <c r="B4593">
        <v>240189</v>
      </c>
      <c r="C4593" t="s">
        <v>495</v>
      </c>
      <c r="D4593" t="s">
        <v>493</v>
      </c>
      <c r="E4593">
        <f t="shared" si="71"/>
        <v>1</v>
      </c>
      <c r="F4593">
        <f>IF(ISNA(VLOOKUP(B4593,criteria!$U$2:$U$174,1,0)),0,1)</f>
        <v>1</v>
      </c>
      <c r="G4593">
        <v>0.70348406226834692</v>
      </c>
      <c r="H4593">
        <v>0.4244467860906217</v>
      </c>
      <c r="I4593">
        <v>6745</v>
      </c>
      <c r="J4593">
        <v>4745</v>
      </c>
      <c r="K4593">
        <v>2000</v>
      </c>
      <c r="L4593">
        <v>14</v>
      </c>
      <c r="M4593">
        <v>2014</v>
      </c>
      <c r="T4593">
        <v>5.0999999999999997E-2</v>
      </c>
      <c r="U4593">
        <v>2791</v>
      </c>
      <c r="V4593">
        <v>94909528</v>
      </c>
      <c r="W4593">
        <v>78706952</v>
      </c>
      <c r="Y4593">
        <v>963710</v>
      </c>
      <c r="Z4593">
        <v>14697670</v>
      </c>
      <c r="AA4593">
        <v>21589528</v>
      </c>
      <c r="AB4593">
        <v>2856126</v>
      </c>
      <c r="AC4593">
        <v>22520608</v>
      </c>
      <c r="AD4593">
        <v>141552640</v>
      </c>
      <c r="AE4593">
        <v>36519840</v>
      </c>
      <c r="AF4593">
        <v>181629568</v>
      </c>
      <c r="AG4593">
        <v>71983936</v>
      </c>
      <c r="AH4593">
        <v>943080</v>
      </c>
      <c r="AI4593">
        <v>7124083</v>
      </c>
      <c r="AJ4593">
        <v>8067163</v>
      </c>
      <c r="AK4593">
        <v>24102108</v>
      </c>
      <c r="AL4593">
        <v>26770814</v>
      </c>
      <c r="AM4593">
        <v>186220256</v>
      </c>
      <c r="AN4593">
        <v>82164344</v>
      </c>
      <c r="AO4593">
        <v>26857068</v>
      </c>
      <c r="AP4593">
        <v>26741244</v>
      </c>
      <c r="AQ4593">
        <v>28985772</v>
      </c>
      <c r="AR4593">
        <v>181629568</v>
      </c>
      <c r="AS4593">
        <v>186220256</v>
      </c>
    </row>
    <row r="4594" spans="1:52">
      <c r="A4594">
        <v>1990</v>
      </c>
      <c r="B4594">
        <v>240268</v>
      </c>
      <c r="C4594" t="s">
        <v>578</v>
      </c>
      <c r="D4594" t="s">
        <v>493</v>
      </c>
      <c r="E4594">
        <f t="shared" si="71"/>
        <v>0</v>
      </c>
      <c r="F4594">
        <f>IF(ISNA(VLOOKUP(B4594,criteria!$U$2:$U$174,1,0)),0,1)</f>
        <v>1</v>
      </c>
      <c r="G4594" t="s">
        <v>636</v>
      </c>
      <c r="H4594" t="s">
        <v>636</v>
      </c>
      <c r="N4594">
        <v>54701</v>
      </c>
      <c r="O4594" t="s">
        <v>282</v>
      </c>
      <c r="V4594">
        <v>21845494</v>
      </c>
      <c r="Y4594">
        <v>6686</v>
      </c>
      <c r="Z4594">
        <v>7326346</v>
      </c>
      <c r="AA4594">
        <v>35373296</v>
      </c>
      <c r="AB4594">
        <v>551317</v>
      </c>
      <c r="AC4594">
        <v>5078766</v>
      </c>
      <c r="AF4594">
        <v>83052744</v>
      </c>
      <c r="AG4594">
        <v>30071456</v>
      </c>
      <c r="AH4594">
        <v>271211</v>
      </c>
      <c r="AI4594">
        <v>2539743</v>
      </c>
      <c r="AJ4594">
        <v>2810954</v>
      </c>
      <c r="AK4594">
        <v>7563724</v>
      </c>
      <c r="AL4594">
        <v>8971168</v>
      </c>
      <c r="AM4594">
        <v>85029368</v>
      </c>
      <c r="AN4594">
        <v>37286772</v>
      </c>
      <c r="AO4594">
        <v>11207113</v>
      </c>
    </row>
    <row r="4595" spans="1:52">
      <c r="A4595">
        <v>1991</v>
      </c>
      <c r="B4595">
        <v>240268</v>
      </c>
      <c r="C4595" t="s">
        <v>578</v>
      </c>
      <c r="D4595" t="s">
        <v>493</v>
      </c>
      <c r="E4595">
        <f t="shared" si="71"/>
        <v>0</v>
      </c>
      <c r="F4595">
        <f>IF(ISNA(VLOOKUP(B4595,criteria!$U$2:$U$174,1,0)),0,1)</f>
        <v>1</v>
      </c>
      <c r="G4595" t="s">
        <v>636</v>
      </c>
      <c r="H4595" t="s">
        <v>636</v>
      </c>
      <c r="N4595">
        <v>54701</v>
      </c>
      <c r="O4595" t="s">
        <v>282</v>
      </c>
      <c r="V4595">
        <v>22829116</v>
      </c>
      <c r="Y4595">
        <v>9230</v>
      </c>
      <c r="Z4595">
        <v>7681172</v>
      </c>
      <c r="AA4595">
        <v>37480168</v>
      </c>
      <c r="AB4595">
        <v>1226634</v>
      </c>
      <c r="AC4595">
        <v>4731237</v>
      </c>
      <c r="AF4595">
        <v>88435288</v>
      </c>
      <c r="AG4595">
        <v>30568818</v>
      </c>
      <c r="AH4595">
        <v>315593</v>
      </c>
      <c r="AI4595">
        <v>2942337</v>
      </c>
      <c r="AJ4595">
        <v>3257930</v>
      </c>
      <c r="AK4595">
        <v>8752607</v>
      </c>
      <c r="AL4595">
        <v>9391549</v>
      </c>
      <c r="AM4595">
        <v>89541920</v>
      </c>
      <c r="AN4595">
        <v>37997800</v>
      </c>
      <c r="AO4595">
        <v>11819606</v>
      </c>
    </row>
    <row r="4596" spans="1:52">
      <c r="A4596">
        <v>1992</v>
      </c>
      <c r="B4596">
        <v>240268</v>
      </c>
      <c r="C4596" t="s">
        <v>578</v>
      </c>
      <c r="D4596" t="s">
        <v>493</v>
      </c>
      <c r="E4596">
        <f t="shared" si="71"/>
        <v>0</v>
      </c>
      <c r="F4596">
        <f>IF(ISNA(VLOOKUP(B4596,criteria!$U$2:$U$174,1,0)),0,1)</f>
        <v>1</v>
      </c>
      <c r="G4596" t="s">
        <v>636</v>
      </c>
      <c r="H4596" t="s">
        <v>636</v>
      </c>
      <c r="N4596">
        <v>54701</v>
      </c>
      <c r="O4596" t="s">
        <v>282</v>
      </c>
      <c r="V4596">
        <v>23685424</v>
      </c>
      <c r="Y4596">
        <v>16624</v>
      </c>
      <c r="Z4596">
        <v>8339979</v>
      </c>
      <c r="AA4596">
        <v>37298760</v>
      </c>
      <c r="AB4596">
        <v>912476</v>
      </c>
      <c r="AC4596">
        <v>5194106</v>
      </c>
      <c r="AF4596">
        <v>88130944</v>
      </c>
      <c r="AG4596">
        <v>32293128</v>
      </c>
      <c r="AH4596">
        <v>348389</v>
      </c>
      <c r="AI4596">
        <v>2859029</v>
      </c>
      <c r="AJ4596">
        <v>3207418</v>
      </c>
      <c r="AK4596">
        <v>9130470</v>
      </c>
      <c r="AL4596">
        <v>9718789</v>
      </c>
      <c r="AM4596">
        <v>88364784</v>
      </c>
      <c r="AN4596">
        <v>39275216</v>
      </c>
      <c r="AO4596">
        <v>12513817</v>
      </c>
    </row>
    <row r="4597" spans="1:52">
      <c r="A4597">
        <v>1993</v>
      </c>
      <c r="B4597">
        <v>240268</v>
      </c>
      <c r="C4597" t="s">
        <v>578</v>
      </c>
      <c r="D4597" t="s">
        <v>493</v>
      </c>
      <c r="E4597">
        <f t="shared" si="71"/>
        <v>0</v>
      </c>
      <c r="F4597">
        <f>IF(ISNA(VLOOKUP(B4597,criteria!$U$2:$U$174,1,0)),0,1)</f>
        <v>1</v>
      </c>
      <c r="G4597" t="s">
        <v>636</v>
      </c>
      <c r="H4597" t="s">
        <v>636</v>
      </c>
      <c r="N4597">
        <v>54701</v>
      </c>
      <c r="O4597" t="s">
        <v>282</v>
      </c>
      <c r="V4597">
        <v>24809840</v>
      </c>
      <c r="Y4597">
        <v>7999</v>
      </c>
      <c r="Z4597">
        <v>7823003</v>
      </c>
      <c r="AA4597">
        <v>39529168</v>
      </c>
      <c r="AB4597">
        <v>1463666</v>
      </c>
      <c r="AC4597">
        <v>4908881</v>
      </c>
      <c r="AF4597">
        <v>91473408</v>
      </c>
      <c r="AG4597">
        <v>32818680</v>
      </c>
      <c r="AH4597">
        <v>631850</v>
      </c>
      <c r="AI4597">
        <v>2982849</v>
      </c>
      <c r="AJ4597">
        <v>3614699</v>
      </c>
      <c r="AK4597">
        <v>9172019</v>
      </c>
      <c r="AL4597">
        <v>10061585</v>
      </c>
      <c r="AM4597">
        <v>91825120</v>
      </c>
      <c r="AN4597">
        <v>40176872</v>
      </c>
      <c r="AO4597">
        <v>12935551</v>
      </c>
    </row>
    <row r="4598" spans="1:52">
      <c r="A4598">
        <v>1994</v>
      </c>
      <c r="B4598">
        <v>240268</v>
      </c>
      <c r="C4598" t="s">
        <v>578</v>
      </c>
      <c r="D4598" t="s">
        <v>493</v>
      </c>
      <c r="E4598">
        <f t="shared" si="71"/>
        <v>0</v>
      </c>
      <c r="F4598">
        <f>IF(ISNA(VLOOKUP(B4598,criteria!$U$2:$U$174,1,0)),0,1)</f>
        <v>1</v>
      </c>
      <c r="G4598" t="s">
        <v>636</v>
      </c>
      <c r="H4598" t="s">
        <v>636</v>
      </c>
      <c r="V4598">
        <v>27477190</v>
      </c>
      <c r="Y4598">
        <v>8285</v>
      </c>
      <c r="Z4598">
        <v>8229586</v>
      </c>
      <c r="AA4598">
        <v>41341332</v>
      </c>
      <c r="AB4598">
        <v>1451813</v>
      </c>
      <c r="AC4598">
        <v>5111281</v>
      </c>
      <c r="AF4598">
        <v>97523824</v>
      </c>
      <c r="AG4598">
        <v>33785444</v>
      </c>
      <c r="AH4598">
        <v>346915</v>
      </c>
      <c r="AI4598">
        <v>3170265</v>
      </c>
      <c r="AJ4598">
        <v>3517180</v>
      </c>
      <c r="AK4598">
        <v>10440660</v>
      </c>
      <c r="AL4598">
        <v>10731947</v>
      </c>
      <c r="AM4598">
        <v>96183504</v>
      </c>
      <c r="AN4598">
        <v>42536784</v>
      </c>
      <c r="AO4598">
        <v>13579357</v>
      </c>
    </row>
    <row r="4599" spans="1:52">
      <c r="A4599">
        <v>1995</v>
      </c>
      <c r="B4599">
        <v>240268</v>
      </c>
      <c r="C4599" t="s">
        <v>578</v>
      </c>
      <c r="D4599" t="s">
        <v>493</v>
      </c>
      <c r="E4599">
        <f t="shared" si="71"/>
        <v>0</v>
      </c>
      <c r="F4599">
        <f>IF(ISNA(VLOOKUP(B4599,criteria!$U$2:$U$174,1,0)),0,1)</f>
        <v>1</v>
      </c>
      <c r="G4599" t="s">
        <v>636</v>
      </c>
      <c r="H4599" t="s">
        <v>636</v>
      </c>
      <c r="N4599">
        <v>54701</v>
      </c>
      <c r="O4599" t="s">
        <v>282</v>
      </c>
      <c r="V4599">
        <v>29812232</v>
      </c>
      <c r="Y4599">
        <v>172</v>
      </c>
      <c r="Z4599">
        <v>7944632</v>
      </c>
      <c r="AA4599">
        <v>41701996</v>
      </c>
      <c r="AB4599">
        <v>1318132</v>
      </c>
      <c r="AC4599">
        <v>5235391</v>
      </c>
      <c r="AF4599">
        <v>100935600</v>
      </c>
      <c r="AG4599">
        <v>34853964</v>
      </c>
      <c r="AH4599">
        <v>330341</v>
      </c>
      <c r="AI4599">
        <v>3101485</v>
      </c>
      <c r="AJ4599">
        <v>3431826</v>
      </c>
      <c r="AK4599">
        <v>10325007</v>
      </c>
      <c r="AL4599">
        <v>11045421</v>
      </c>
      <c r="AM4599">
        <v>100169272</v>
      </c>
      <c r="AN4599">
        <v>42965072</v>
      </c>
      <c r="AO4599">
        <v>13206936</v>
      </c>
    </row>
    <row r="4600" spans="1:52">
      <c r="A4600">
        <v>1996</v>
      </c>
      <c r="B4600">
        <v>240268</v>
      </c>
      <c r="C4600" t="s">
        <v>578</v>
      </c>
      <c r="D4600" t="s">
        <v>493</v>
      </c>
      <c r="E4600">
        <f t="shared" si="71"/>
        <v>0</v>
      </c>
      <c r="F4600">
        <f>IF(ISNA(VLOOKUP(B4600,criteria!$U$2:$U$174,1,0)),0,1)</f>
        <v>1</v>
      </c>
      <c r="G4600" t="s">
        <v>636</v>
      </c>
      <c r="H4600" t="s">
        <v>636</v>
      </c>
      <c r="N4600">
        <v>54701</v>
      </c>
      <c r="O4600" t="s">
        <v>282</v>
      </c>
      <c r="V4600">
        <v>31753492</v>
      </c>
      <c r="Y4600">
        <v>7666</v>
      </c>
      <c r="Z4600">
        <v>7531316</v>
      </c>
      <c r="AA4600">
        <v>41697408</v>
      </c>
      <c r="AB4600">
        <v>1294127</v>
      </c>
      <c r="AC4600">
        <v>6147539</v>
      </c>
      <c r="AF4600">
        <v>103786864</v>
      </c>
      <c r="AG4600">
        <v>34478328</v>
      </c>
      <c r="AH4600">
        <v>413556</v>
      </c>
      <c r="AI4600">
        <v>3408487</v>
      </c>
      <c r="AJ4600">
        <v>3822043</v>
      </c>
      <c r="AK4600">
        <v>10137150</v>
      </c>
      <c r="AL4600">
        <v>12275152</v>
      </c>
      <c r="AM4600">
        <v>103038176</v>
      </c>
      <c r="AN4600">
        <v>43107208</v>
      </c>
      <c r="AO4600">
        <v>14022796</v>
      </c>
      <c r="AP4600">
        <v>380891</v>
      </c>
      <c r="AQ4600">
        <v>427078</v>
      </c>
      <c r="AT4600">
        <v>971</v>
      </c>
      <c r="AU4600">
        <v>0.55300000000000005</v>
      </c>
    </row>
    <row r="4601" spans="1:52">
      <c r="A4601">
        <v>1997</v>
      </c>
      <c r="B4601">
        <v>240268</v>
      </c>
      <c r="C4601" t="s">
        <v>578</v>
      </c>
      <c r="D4601" t="s">
        <v>493</v>
      </c>
      <c r="E4601">
        <f t="shared" si="71"/>
        <v>0</v>
      </c>
      <c r="F4601">
        <f>IF(ISNA(VLOOKUP(B4601,criteria!$U$2:$U$174,1,0)),0,1)</f>
        <v>1</v>
      </c>
      <c r="G4601" t="s">
        <v>636</v>
      </c>
      <c r="H4601" t="s">
        <v>636</v>
      </c>
      <c r="V4601">
        <v>36802048</v>
      </c>
      <c r="Y4601">
        <v>4866</v>
      </c>
      <c r="Z4601">
        <v>7902919</v>
      </c>
      <c r="AA4601">
        <v>42970256</v>
      </c>
      <c r="AB4601">
        <v>1279505</v>
      </c>
      <c r="AC4601">
        <v>6367656</v>
      </c>
      <c r="AF4601">
        <v>110678496</v>
      </c>
      <c r="AG4601">
        <v>36395384</v>
      </c>
      <c r="AH4601">
        <v>536948</v>
      </c>
      <c r="AI4601">
        <v>3207464</v>
      </c>
      <c r="AJ4601">
        <v>3744412</v>
      </c>
      <c r="AK4601">
        <v>11820083</v>
      </c>
      <c r="AL4601">
        <v>12035513</v>
      </c>
      <c r="AM4601">
        <v>108885440</v>
      </c>
      <c r="AN4601">
        <v>44743020</v>
      </c>
      <c r="AO4601">
        <v>14834953</v>
      </c>
      <c r="AP4601">
        <v>427078</v>
      </c>
      <c r="AQ4601">
        <v>400526</v>
      </c>
      <c r="AT4601">
        <v>984</v>
      </c>
      <c r="AU4601">
        <v>0.53100000000000003</v>
      </c>
      <c r="AW4601">
        <v>0.117628</v>
      </c>
      <c r="AX4601">
        <v>0.62523799999999996</v>
      </c>
      <c r="AY4601">
        <v>4.3754000000000001E-2</v>
      </c>
      <c r="AZ4601">
        <v>44159.5</v>
      </c>
    </row>
    <row r="4602" spans="1:52">
      <c r="A4602">
        <v>1998</v>
      </c>
      <c r="B4602">
        <v>240268</v>
      </c>
      <c r="C4602" t="s">
        <v>578</v>
      </c>
      <c r="D4602" t="s">
        <v>493</v>
      </c>
      <c r="E4602">
        <f t="shared" si="71"/>
        <v>0</v>
      </c>
      <c r="F4602">
        <f>IF(ISNA(VLOOKUP(B4602,criteria!$U$2:$U$174,1,0)),0,1)</f>
        <v>1</v>
      </c>
      <c r="G4602" t="s">
        <v>636</v>
      </c>
      <c r="H4602" t="s">
        <v>636</v>
      </c>
      <c r="N4602">
        <v>54701</v>
      </c>
      <c r="O4602" t="s">
        <v>282</v>
      </c>
      <c r="V4602">
        <v>40934400</v>
      </c>
      <c r="Y4602">
        <v>3217</v>
      </c>
      <c r="Z4602">
        <v>7686995</v>
      </c>
      <c r="AA4602">
        <v>43915936</v>
      </c>
      <c r="AB4602">
        <v>1273733</v>
      </c>
      <c r="AC4602">
        <v>6748444</v>
      </c>
      <c r="AF4602">
        <v>117321136</v>
      </c>
      <c r="AG4602">
        <v>37285856</v>
      </c>
      <c r="AH4602">
        <v>502835</v>
      </c>
      <c r="AI4602">
        <v>3361982</v>
      </c>
      <c r="AJ4602">
        <v>3864817</v>
      </c>
      <c r="AK4602">
        <v>12092131</v>
      </c>
      <c r="AL4602">
        <v>12711143</v>
      </c>
      <c r="AM4602">
        <v>114826248</v>
      </c>
      <c r="AN4602">
        <v>46901324</v>
      </c>
      <c r="AO4602">
        <v>15264771</v>
      </c>
      <c r="AP4602">
        <v>400526</v>
      </c>
      <c r="AQ4602">
        <v>430223</v>
      </c>
      <c r="AT4602">
        <v>966</v>
      </c>
      <c r="AU4602">
        <v>0.51800000000000002</v>
      </c>
      <c r="AW4602">
        <v>0.104946</v>
      </c>
      <c r="AX4602">
        <v>0.62424599999999997</v>
      </c>
      <c r="AY4602">
        <v>3.5283500000000002E-2</v>
      </c>
      <c r="AZ4602">
        <v>45925</v>
      </c>
    </row>
    <row r="4603" spans="1:52">
      <c r="A4603">
        <v>1999</v>
      </c>
      <c r="B4603">
        <v>240268</v>
      </c>
      <c r="C4603" t="s">
        <v>578</v>
      </c>
      <c r="D4603" t="s">
        <v>493</v>
      </c>
      <c r="E4603">
        <f t="shared" si="71"/>
        <v>0</v>
      </c>
      <c r="F4603">
        <f>IF(ISNA(VLOOKUP(B4603,criteria!$U$2:$U$174,1,0)),0,1)</f>
        <v>1</v>
      </c>
      <c r="G4603" t="s">
        <v>636</v>
      </c>
      <c r="H4603" t="s">
        <v>636</v>
      </c>
      <c r="N4603">
        <v>54701</v>
      </c>
      <c r="O4603" t="s">
        <v>282</v>
      </c>
      <c r="V4603">
        <v>43775232</v>
      </c>
      <c r="Y4603">
        <v>18211</v>
      </c>
      <c r="Z4603">
        <v>7670795</v>
      </c>
      <c r="AA4603">
        <v>45342088</v>
      </c>
      <c r="AB4603">
        <v>1457458</v>
      </c>
      <c r="AC4603">
        <v>7544017</v>
      </c>
      <c r="AF4603">
        <v>123260272</v>
      </c>
      <c r="AG4603">
        <v>38574160</v>
      </c>
      <c r="AH4603">
        <v>664561</v>
      </c>
      <c r="AI4603">
        <v>3186405</v>
      </c>
      <c r="AJ4603">
        <v>3850966</v>
      </c>
      <c r="AK4603">
        <v>12143156</v>
      </c>
      <c r="AL4603">
        <v>13265244</v>
      </c>
      <c r="AM4603">
        <v>121039944</v>
      </c>
      <c r="AN4603">
        <v>49121116</v>
      </c>
      <c r="AO4603">
        <v>15936422</v>
      </c>
      <c r="AP4603">
        <v>567968</v>
      </c>
      <c r="AQ4603">
        <v>552671</v>
      </c>
      <c r="AT4603">
        <v>1042</v>
      </c>
      <c r="AU4603">
        <v>0.501</v>
      </c>
      <c r="AW4603">
        <v>0.11722299999999999</v>
      </c>
      <c r="AX4603">
        <v>0.62218200000000001</v>
      </c>
      <c r="AY4603">
        <v>3.3964500000000002E-2</v>
      </c>
      <c r="AZ4603">
        <v>48326</v>
      </c>
    </row>
    <row r="4604" spans="1:52">
      <c r="A4604">
        <v>2000</v>
      </c>
      <c r="B4604">
        <v>240268</v>
      </c>
      <c r="C4604" t="s">
        <v>578</v>
      </c>
      <c r="D4604" t="s">
        <v>493</v>
      </c>
      <c r="E4604">
        <f t="shared" si="71"/>
        <v>0</v>
      </c>
      <c r="F4604">
        <f>IF(ISNA(VLOOKUP(B4604,criteria!$U$2:$U$174,1,0)),0,1)</f>
        <v>1</v>
      </c>
      <c r="G4604" t="s">
        <v>636</v>
      </c>
      <c r="H4604" t="s">
        <v>636</v>
      </c>
      <c r="N4604">
        <v>54701</v>
      </c>
      <c r="O4604" t="s">
        <v>282</v>
      </c>
      <c r="V4604">
        <v>46643636</v>
      </c>
      <c r="Y4604">
        <v>26316</v>
      </c>
      <c r="Z4604">
        <v>8491444</v>
      </c>
      <c r="AA4604">
        <v>50824384</v>
      </c>
      <c r="AB4604">
        <v>1225305</v>
      </c>
      <c r="AC4604">
        <v>7507083</v>
      </c>
      <c r="AF4604">
        <v>132976952</v>
      </c>
      <c r="AG4604">
        <v>41029500</v>
      </c>
      <c r="AH4604">
        <v>494426</v>
      </c>
      <c r="AI4604">
        <v>3402694</v>
      </c>
      <c r="AJ4604">
        <v>3897120</v>
      </c>
      <c r="AK4604">
        <v>13620562</v>
      </c>
      <c r="AL4604">
        <v>14347473</v>
      </c>
      <c r="AM4604">
        <v>131376040</v>
      </c>
      <c r="AN4604">
        <v>52504636</v>
      </c>
      <c r="AO4604">
        <v>17300292</v>
      </c>
      <c r="AP4604">
        <v>552671</v>
      </c>
      <c r="AQ4604">
        <v>552542</v>
      </c>
      <c r="AT4604">
        <v>1101</v>
      </c>
      <c r="AU4604">
        <v>0.54500000000000004</v>
      </c>
      <c r="AW4604">
        <v>0.128334</v>
      </c>
      <c r="AX4604">
        <v>0.62092499999999995</v>
      </c>
      <c r="AY4604">
        <v>4.3272100000000001E-2</v>
      </c>
      <c r="AZ4604">
        <v>50851.5</v>
      </c>
    </row>
    <row r="4605" spans="1:52">
      <c r="A4605">
        <v>2001</v>
      </c>
      <c r="B4605">
        <v>240268</v>
      </c>
      <c r="C4605" t="s">
        <v>578</v>
      </c>
      <c r="D4605" t="s">
        <v>493</v>
      </c>
      <c r="E4605">
        <f t="shared" si="71"/>
        <v>1</v>
      </c>
      <c r="F4605">
        <f>IF(ISNA(VLOOKUP(B4605,criteria!$U$2:$U$174,1,0)),0,1)</f>
        <v>1</v>
      </c>
      <c r="G4605">
        <v>0.74815807099799059</v>
      </c>
      <c r="H4605">
        <v>0.4686660698299015</v>
      </c>
      <c r="I4605">
        <v>5972</v>
      </c>
      <c r="J4605">
        <v>4468</v>
      </c>
      <c r="K4605">
        <v>2079</v>
      </c>
      <c r="L4605">
        <v>15</v>
      </c>
      <c r="M4605">
        <v>2094</v>
      </c>
      <c r="N4605">
        <v>54701</v>
      </c>
      <c r="O4605" t="s">
        <v>282</v>
      </c>
      <c r="V4605">
        <v>30691988</v>
      </c>
      <c r="W4605">
        <v>28845536</v>
      </c>
      <c r="Y4605">
        <v>1215222</v>
      </c>
      <c r="Z4605">
        <v>8435628</v>
      </c>
      <c r="AA4605">
        <v>47490176</v>
      </c>
      <c r="AB4605">
        <v>550750</v>
      </c>
      <c r="AC4605">
        <v>13679335</v>
      </c>
      <c r="AD4605">
        <v>61152360</v>
      </c>
      <c r="AE4605">
        <v>50278020</v>
      </c>
      <c r="AF4605">
        <v>116429960</v>
      </c>
      <c r="AG4605">
        <v>48429976</v>
      </c>
      <c r="AH4605">
        <v>1167445.75</v>
      </c>
      <c r="AI4605">
        <v>4026965.25</v>
      </c>
      <c r="AJ4605">
        <v>5194411</v>
      </c>
      <c r="AK4605">
        <v>14559162</v>
      </c>
      <c r="AL4605">
        <v>16444882</v>
      </c>
      <c r="AM4605">
        <v>112635856</v>
      </c>
      <c r="AN4605">
        <v>54130588</v>
      </c>
      <c r="AO4605">
        <v>18034094</v>
      </c>
      <c r="AR4605">
        <v>116429960</v>
      </c>
      <c r="AS4605">
        <v>112635856</v>
      </c>
      <c r="AT4605">
        <v>1096</v>
      </c>
      <c r="AU4605">
        <v>0.54</v>
      </c>
      <c r="AW4605">
        <v>0.12443899999999999</v>
      </c>
      <c r="AX4605">
        <v>0.61967499999999998</v>
      </c>
      <c r="AY4605">
        <v>4.9047100000000003E-2</v>
      </c>
      <c r="AZ4605">
        <v>53758.5</v>
      </c>
    </row>
    <row r="4606" spans="1:52">
      <c r="A4606">
        <v>2002</v>
      </c>
      <c r="B4606">
        <v>240268</v>
      </c>
      <c r="C4606" t="s">
        <v>578</v>
      </c>
      <c r="D4606" t="s">
        <v>493</v>
      </c>
      <c r="E4606">
        <f t="shared" si="71"/>
        <v>1</v>
      </c>
      <c r="F4606">
        <f>IF(ISNA(VLOOKUP(B4606,criteria!$U$2:$U$174,1,0)),0,1)</f>
        <v>1</v>
      </c>
      <c r="G4606">
        <v>0.76616751686687512</v>
      </c>
      <c r="H4606">
        <v>0.45854810996563572</v>
      </c>
      <c r="I4606">
        <v>6077</v>
      </c>
      <c r="J4606">
        <v>4656</v>
      </c>
      <c r="K4606">
        <v>2125</v>
      </c>
      <c r="L4606">
        <v>10</v>
      </c>
      <c r="M4606">
        <v>2135</v>
      </c>
      <c r="N4606">
        <v>54701</v>
      </c>
      <c r="O4606" t="s">
        <v>282</v>
      </c>
      <c r="V4606">
        <v>33290864</v>
      </c>
      <c r="W4606">
        <v>31367632</v>
      </c>
      <c r="Y4606">
        <v>1032388</v>
      </c>
      <c r="Z4606">
        <v>9291474</v>
      </c>
      <c r="AA4606">
        <v>49405664</v>
      </c>
      <c r="AB4606">
        <v>670477</v>
      </c>
      <c r="AC4606">
        <v>16662095</v>
      </c>
      <c r="AD4606">
        <v>64073588</v>
      </c>
      <c r="AE4606">
        <v>53203660</v>
      </c>
      <c r="AF4606">
        <v>124966056</v>
      </c>
      <c r="AG4606">
        <v>50485760</v>
      </c>
      <c r="AH4606">
        <v>770797.31</v>
      </c>
      <c r="AI4606">
        <v>3753328.5</v>
      </c>
      <c r="AJ4606">
        <v>4524126</v>
      </c>
      <c r="AK4606">
        <v>16016264</v>
      </c>
      <c r="AL4606">
        <v>17848108</v>
      </c>
      <c r="AM4606">
        <v>116027448</v>
      </c>
      <c r="AN4606">
        <v>56129628</v>
      </c>
      <c r="AO4606">
        <v>19766180</v>
      </c>
      <c r="AP4606">
        <v>555784</v>
      </c>
      <c r="AQ4606">
        <v>559220</v>
      </c>
      <c r="AR4606">
        <v>124966056</v>
      </c>
      <c r="AS4606">
        <v>116027448</v>
      </c>
      <c r="AT4606">
        <v>1207</v>
      </c>
      <c r="AU4606">
        <v>0.55900000000000005</v>
      </c>
      <c r="AW4606">
        <v>0.12609400000000001</v>
      </c>
      <c r="AX4606">
        <v>0.61816199999999999</v>
      </c>
      <c r="AY4606">
        <v>4.9507700000000002E-2</v>
      </c>
      <c r="AZ4606">
        <v>55667.5</v>
      </c>
    </row>
    <row r="4607" spans="1:52">
      <c r="A4607">
        <v>2003</v>
      </c>
      <c r="B4607">
        <v>240268</v>
      </c>
      <c r="C4607" t="s">
        <v>578</v>
      </c>
      <c r="D4607" t="s">
        <v>493</v>
      </c>
      <c r="E4607">
        <f t="shared" si="71"/>
        <v>1</v>
      </c>
      <c r="F4607">
        <f>IF(ISNA(VLOOKUP(B4607,criteria!$U$2:$U$174,1,0)),0,1)</f>
        <v>1</v>
      </c>
      <c r="G4607">
        <v>0.73057485786481369</v>
      </c>
      <c r="H4607">
        <v>0.44466061392131428</v>
      </c>
      <c r="I4607">
        <v>6332</v>
      </c>
      <c r="J4607">
        <v>4626</v>
      </c>
      <c r="K4607">
        <v>2050</v>
      </c>
      <c r="L4607">
        <v>7</v>
      </c>
      <c r="M4607">
        <v>2057</v>
      </c>
      <c r="N4607">
        <v>54701</v>
      </c>
      <c r="O4607" t="s">
        <v>282</v>
      </c>
      <c r="V4607">
        <v>39091292</v>
      </c>
      <c r="W4607">
        <v>37002712</v>
      </c>
      <c r="Y4607">
        <v>1694751</v>
      </c>
      <c r="Z4607">
        <v>9862761</v>
      </c>
      <c r="AA4607">
        <v>45658560</v>
      </c>
      <c r="AB4607">
        <v>803869</v>
      </c>
      <c r="AC4607">
        <v>15420114</v>
      </c>
      <c r="AD4607">
        <v>71990496</v>
      </c>
      <c r="AE4607">
        <v>49238504</v>
      </c>
      <c r="AF4607">
        <v>122542408</v>
      </c>
      <c r="AG4607">
        <v>51324196</v>
      </c>
      <c r="AH4607">
        <v>1023282.63</v>
      </c>
      <c r="AI4607">
        <v>2817820</v>
      </c>
      <c r="AJ4607">
        <v>3841102.5</v>
      </c>
      <c r="AK4607">
        <v>15246088</v>
      </c>
      <c r="AL4607">
        <v>17295386</v>
      </c>
      <c r="AM4607">
        <v>120569736</v>
      </c>
      <c r="AN4607">
        <v>55918692</v>
      </c>
      <c r="AO4607">
        <v>20737668</v>
      </c>
      <c r="AP4607">
        <v>559220</v>
      </c>
      <c r="AQ4607">
        <v>622637</v>
      </c>
      <c r="AR4607">
        <v>122542408</v>
      </c>
      <c r="AS4607">
        <v>120569736</v>
      </c>
      <c r="AT4607">
        <v>1227</v>
      </c>
      <c r="AU4607">
        <v>0.57399999999999995</v>
      </c>
      <c r="AW4607">
        <v>0.12982299999999999</v>
      </c>
      <c r="AX4607">
        <v>0.61672800000000005</v>
      </c>
      <c r="AY4607">
        <v>4.8718699999999997E-2</v>
      </c>
      <c r="AZ4607">
        <v>56131</v>
      </c>
    </row>
    <row r="4608" spans="1:52">
      <c r="A4608">
        <v>2004</v>
      </c>
      <c r="B4608">
        <v>240268</v>
      </c>
      <c r="C4608" t="s">
        <v>578</v>
      </c>
      <c r="D4608" t="s">
        <v>493</v>
      </c>
      <c r="E4608">
        <f t="shared" si="71"/>
        <v>1</v>
      </c>
      <c r="F4608">
        <f>IF(ISNA(VLOOKUP(B4608,criteria!$U$2:$U$174,1,0)),0,1)</f>
        <v>1</v>
      </c>
      <c r="G4608">
        <v>0.63943322279167925</v>
      </c>
      <c r="H4608">
        <v>0.44247996228194247</v>
      </c>
      <c r="I4608">
        <v>6634</v>
      </c>
      <c r="J4608">
        <v>4242</v>
      </c>
      <c r="K4608">
        <v>1869</v>
      </c>
      <c r="L4608">
        <v>8</v>
      </c>
      <c r="M4608">
        <v>1877</v>
      </c>
      <c r="V4608">
        <v>40071748</v>
      </c>
      <c r="W4608">
        <v>37892644</v>
      </c>
      <c r="Y4608">
        <v>1570491</v>
      </c>
      <c r="Z4608">
        <v>9572134</v>
      </c>
      <c r="AA4608">
        <v>41906336</v>
      </c>
      <c r="AB4608">
        <v>722465</v>
      </c>
      <c r="AC4608">
        <v>17176316</v>
      </c>
      <c r="AD4608">
        <v>74014696</v>
      </c>
      <c r="AE4608">
        <v>45716976</v>
      </c>
      <c r="AF4608">
        <v>126629416</v>
      </c>
      <c r="AG4608">
        <v>53278100</v>
      </c>
      <c r="AH4608">
        <v>1034200.5</v>
      </c>
      <c r="AI4608">
        <v>3322805</v>
      </c>
      <c r="AJ4608">
        <v>4357005.5</v>
      </c>
      <c r="AK4608">
        <v>15723215</v>
      </c>
      <c r="AL4608">
        <v>18552368</v>
      </c>
      <c r="AM4608">
        <v>121692648</v>
      </c>
      <c r="AN4608">
        <v>57461896</v>
      </c>
      <c r="AO4608">
        <v>21058764</v>
      </c>
      <c r="AP4608">
        <v>650364</v>
      </c>
      <c r="AQ4608">
        <v>716645</v>
      </c>
      <c r="AR4608">
        <v>126629416</v>
      </c>
      <c r="AS4608">
        <v>121692648</v>
      </c>
      <c r="AT4608">
        <v>1178</v>
      </c>
      <c r="AU4608">
        <v>0.58799999999999997</v>
      </c>
      <c r="AW4608">
        <v>0.114317</v>
      </c>
      <c r="AX4608">
        <v>0.61209800000000003</v>
      </c>
      <c r="AY4608">
        <v>4.1620400000000002E-2</v>
      </c>
      <c r="AZ4608">
        <v>58440</v>
      </c>
    </row>
    <row r="4609" spans="1:52">
      <c r="A4609">
        <v>2005</v>
      </c>
      <c r="B4609">
        <v>240268</v>
      </c>
      <c r="C4609" t="s">
        <v>496</v>
      </c>
      <c r="D4609" t="s">
        <v>493</v>
      </c>
      <c r="E4609">
        <f t="shared" si="71"/>
        <v>1</v>
      </c>
      <c r="F4609">
        <f>IF(ISNA(VLOOKUP(B4609,criteria!$U$2:$U$174,1,0)),0,1)</f>
        <v>1</v>
      </c>
      <c r="G4609">
        <v>0.70320305612694678</v>
      </c>
      <c r="H4609">
        <v>0.42478061011282908</v>
      </c>
      <c r="I4609">
        <v>6806</v>
      </c>
      <c r="J4609">
        <v>4786</v>
      </c>
      <c r="K4609">
        <v>2026</v>
      </c>
      <c r="L4609">
        <v>7</v>
      </c>
      <c r="M4609">
        <v>2033</v>
      </c>
      <c r="N4609">
        <v>54701</v>
      </c>
      <c r="O4609" t="s">
        <v>282</v>
      </c>
      <c r="P4609" t="s">
        <v>50</v>
      </c>
      <c r="Q4609" t="s">
        <v>51</v>
      </c>
      <c r="V4609">
        <v>45192380</v>
      </c>
      <c r="W4609">
        <v>43183392</v>
      </c>
      <c r="Y4609">
        <v>1518466</v>
      </c>
      <c r="Z4609">
        <v>9080091</v>
      </c>
      <c r="AA4609">
        <v>44759180</v>
      </c>
      <c r="AB4609">
        <v>1070035</v>
      </c>
      <c r="AC4609">
        <v>17392348</v>
      </c>
      <c r="AD4609">
        <v>81425376</v>
      </c>
      <c r="AE4609">
        <v>49132020</v>
      </c>
      <c r="AF4609">
        <v>133778504</v>
      </c>
      <c r="AG4609">
        <v>53941416</v>
      </c>
      <c r="AH4609">
        <v>848258.81</v>
      </c>
      <c r="AI4609">
        <v>3509328.25</v>
      </c>
      <c r="AJ4609">
        <v>4357587</v>
      </c>
      <c r="AK4609">
        <v>16209353</v>
      </c>
      <c r="AL4609">
        <v>18742038</v>
      </c>
      <c r="AM4609">
        <v>133544088</v>
      </c>
      <c r="AN4609">
        <v>58522132</v>
      </c>
      <c r="AO4609">
        <v>22290276</v>
      </c>
      <c r="AP4609">
        <v>24012046</v>
      </c>
      <c r="AQ4609">
        <v>25599884</v>
      </c>
      <c r="AR4609">
        <v>133778504</v>
      </c>
      <c r="AS4609">
        <v>133544088</v>
      </c>
      <c r="AT4609">
        <v>1229</v>
      </c>
      <c r="AU4609">
        <v>0.59099999999999997</v>
      </c>
      <c r="AW4609">
        <v>0.10537199999999999</v>
      </c>
      <c r="AX4609">
        <v>0.61302900000000005</v>
      </c>
      <c r="AY4609">
        <v>3.4778099999999999E-2</v>
      </c>
      <c r="AZ4609">
        <v>62023</v>
      </c>
    </row>
    <row r="4610" spans="1:52">
      <c r="A4610">
        <v>2006</v>
      </c>
      <c r="B4610">
        <v>240268</v>
      </c>
      <c r="C4610" t="s">
        <v>496</v>
      </c>
      <c r="D4610" t="s">
        <v>493</v>
      </c>
      <c r="E4610">
        <f t="shared" ref="E4610:E4673" si="72">IF(M4610&gt;999,1,0)</f>
        <v>1</v>
      </c>
      <c r="F4610">
        <f>IF(ISNA(VLOOKUP(B4610,criteria!$U$2:$U$174,1,0)),0,1)</f>
        <v>1</v>
      </c>
      <c r="G4610">
        <v>0.74117472560071196</v>
      </c>
      <c r="H4610">
        <v>0.41404842905743444</v>
      </c>
      <c r="I4610">
        <v>6742</v>
      </c>
      <c r="J4610">
        <v>4997</v>
      </c>
      <c r="K4610">
        <v>2063</v>
      </c>
      <c r="L4610">
        <v>6</v>
      </c>
      <c r="M4610">
        <v>2069</v>
      </c>
      <c r="V4610">
        <v>47234444</v>
      </c>
      <c r="W4610">
        <v>45202464</v>
      </c>
      <c r="Y4610">
        <v>1863494</v>
      </c>
      <c r="Z4610">
        <v>9878201</v>
      </c>
      <c r="AA4610">
        <v>47172340</v>
      </c>
      <c r="AB4610">
        <v>737007</v>
      </c>
      <c r="AC4610">
        <v>17731826</v>
      </c>
      <c r="AD4610">
        <v>84040136</v>
      </c>
      <c r="AE4610">
        <v>51809284</v>
      </c>
      <c r="AF4610">
        <v>144409152</v>
      </c>
      <c r="AG4610">
        <v>54721364</v>
      </c>
      <c r="AH4610">
        <v>1041126.25</v>
      </c>
      <c r="AI4610">
        <v>3275669.75</v>
      </c>
      <c r="AJ4610">
        <v>4316796</v>
      </c>
      <c r="AK4610">
        <v>17365204</v>
      </c>
      <c r="AL4610">
        <v>20083184</v>
      </c>
      <c r="AM4610">
        <v>134246432</v>
      </c>
      <c r="AN4610">
        <v>61463568</v>
      </c>
      <c r="AO4610">
        <v>23461742</v>
      </c>
      <c r="AP4610">
        <v>25599884</v>
      </c>
      <c r="AQ4610">
        <v>30441092</v>
      </c>
      <c r="AR4610">
        <v>144409152</v>
      </c>
      <c r="AS4610">
        <v>134246432</v>
      </c>
      <c r="AT4610">
        <v>1269</v>
      </c>
      <c r="AU4610">
        <v>0.59699999999999998</v>
      </c>
      <c r="AW4610">
        <v>0.11032500000000001</v>
      </c>
      <c r="AX4610">
        <v>0.60141500000000003</v>
      </c>
      <c r="AY4610">
        <v>3.4591200000000003E-2</v>
      </c>
      <c r="AZ4610">
        <v>62119.5</v>
      </c>
    </row>
    <row r="4611" spans="1:52">
      <c r="A4611">
        <v>2007</v>
      </c>
      <c r="B4611">
        <v>240268</v>
      </c>
      <c r="C4611" t="s">
        <v>496</v>
      </c>
      <c r="D4611" t="s">
        <v>493</v>
      </c>
      <c r="E4611">
        <f t="shared" si="72"/>
        <v>1</v>
      </c>
      <c r="F4611">
        <f>IF(ISNA(VLOOKUP(B4611,criteria!$U$2:$U$174,1,0)),0,1)</f>
        <v>1</v>
      </c>
      <c r="G4611">
        <v>0.72862078894327675</v>
      </c>
      <c r="H4611">
        <v>0.40031614305473229</v>
      </c>
      <c r="I4611">
        <v>6946</v>
      </c>
      <c r="J4611">
        <v>5061</v>
      </c>
      <c r="K4611">
        <v>2020</v>
      </c>
      <c r="L4611">
        <v>6</v>
      </c>
      <c r="M4611">
        <v>2026</v>
      </c>
      <c r="V4611">
        <v>50117236</v>
      </c>
      <c r="W4611">
        <v>47548392</v>
      </c>
      <c r="Y4611">
        <v>2604147</v>
      </c>
      <c r="Z4611">
        <v>10221918</v>
      </c>
      <c r="AA4611">
        <v>45806584</v>
      </c>
      <c r="AB4611">
        <v>114938</v>
      </c>
      <c r="AC4611">
        <v>18815740</v>
      </c>
      <c r="AD4611">
        <v>87725680</v>
      </c>
      <c r="AE4611">
        <v>49668684</v>
      </c>
      <c r="AF4611">
        <v>137394864</v>
      </c>
      <c r="AG4611">
        <v>58253736</v>
      </c>
      <c r="AH4611">
        <v>1087195.5</v>
      </c>
      <c r="AI4611">
        <v>3205533</v>
      </c>
      <c r="AJ4611">
        <v>4292728.5</v>
      </c>
      <c r="AK4611">
        <v>19599250</v>
      </c>
      <c r="AL4611">
        <v>20891654</v>
      </c>
      <c r="AM4611">
        <v>139844272</v>
      </c>
      <c r="AN4611">
        <v>63766488</v>
      </c>
      <c r="AO4611">
        <v>25382540</v>
      </c>
      <c r="AP4611">
        <v>30441092</v>
      </c>
      <c r="AQ4611">
        <v>29261608</v>
      </c>
      <c r="AR4611">
        <v>137394864</v>
      </c>
      <c r="AS4611">
        <v>139844272</v>
      </c>
      <c r="AT4611">
        <v>1241</v>
      </c>
      <c r="AU4611">
        <v>0.60499999999999998</v>
      </c>
      <c r="AW4611">
        <v>0.11756999999999999</v>
      </c>
      <c r="AX4611">
        <v>0.60068100000000002</v>
      </c>
      <c r="AY4611">
        <v>3.5611400000000001E-2</v>
      </c>
      <c r="AZ4611">
        <v>64485</v>
      </c>
    </row>
    <row r="4612" spans="1:52">
      <c r="A4612">
        <v>2008</v>
      </c>
      <c r="B4612">
        <v>240268</v>
      </c>
      <c r="C4612" t="s">
        <v>496</v>
      </c>
      <c r="D4612" t="s">
        <v>493</v>
      </c>
      <c r="E4612">
        <f t="shared" si="72"/>
        <v>1</v>
      </c>
      <c r="F4612">
        <f>IF(ISNA(VLOOKUP(B4612,criteria!$U$2:$U$174,1,0)),0,1)</f>
        <v>1</v>
      </c>
      <c r="G4612">
        <v>0.73134965831435084</v>
      </c>
      <c r="H4612">
        <v>0.39595094413081566</v>
      </c>
      <c r="I4612">
        <v>7024</v>
      </c>
      <c r="J4612">
        <v>5137</v>
      </c>
      <c r="K4612">
        <v>2026</v>
      </c>
      <c r="L4612">
        <v>8</v>
      </c>
      <c r="M4612">
        <v>2034</v>
      </c>
      <c r="N4612" t="s">
        <v>518</v>
      </c>
      <c r="O4612" t="s">
        <v>282</v>
      </c>
      <c r="P4612" t="s">
        <v>50</v>
      </c>
      <c r="Q4612" t="s">
        <v>51</v>
      </c>
      <c r="V4612">
        <v>54306304</v>
      </c>
      <c r="W4612">
        <v>51420520</v>
      </c>
      <c r="Y4612">
        <v>2701054</v>
      </c>
      <c r="Z4612">
        <v>11093265</v>
      </c>
      <c r="AA4612">
        <v>49400840</v>
      </c>
      <c r="AB4612">
        <v>50603</v>
      </c>
      <c r="AC4612">
        <v>20572796</v>
      </c>
      <c r="AD4612">
        <v>94244040</v>
      </c>
      <c r="AE4612">
        <v>53190728</v>
      </c>
      <c r="AF4612">
        <v>155783488</v>
      </c>
      <c r="AG4612">
        <v>61058084</v>
      </c>
      <c r="AH4612">
        <v>1260782</v>
      </c>
      <c r="AI4612">
        <v>2829174.75</v>
      </c>
      <c r="AJ4612">
        <v>4089956.75</v>
      </c>
      <c r="AK4612">
        <v>20873848</v>
      </c>
      <c r="AL4612">
        <v>22654348</v>
      </c>
      <c r="AM4612">
        <v>145471088</v>
      </c>
      <c r="AN4612">
        <v>65883840</v>
      </c>
      <c r="AO4612">
        <v>27312268</v>
      </c>
      <c r="AP4612">
        <v>29261608</v>
      </c>
      <c r="AQ4612">
        <v>24522980</v>
      </c>
      <c r="AR4612">
        <v>155783488</v>
      </c>
      <c r="AS4612">
        <v>145471088</v>
      </c>
      <c r="AT4612">
        <v>1206</v>
      </c>
      <c r="AU4612">
        <v>0.64500000000000002</v>
      </c>
      <c r="AW4612">
        <v>0.113451</v>
      </c>
      <c r="AX4612">
        <v>0.60886799999999996</v>
      </c>
      <c r="AY4612">
        <v>3.83948E-2</v>
      </c>
      <c r="AZ4612">
        <v>67952</v>
      </c>
    </row>
    <row r="4613" spans="1:52">
      <c r="A4613">
        <v>2009</v>
      </c>
      <c r="B4613">
        <v>240268</v>
      </c>
      <c r="C4613" t="s">
        <v>496</v>
      </c>
      <c r="D4613" t="s">
        <v>493</v>
      </c>
      <c r="E4613">
        <f t="shared" si="72"/>
        <v>1</v>
      </c>
      <c r="F4613">
        <f>IF(ISNA(VLOOKUP(B4613,criteria!$U$2:$U$174,1,0)),0,1)</f>
        <v>1</v>
      </c>
      <c r="G4613">
        <v>0.68497491418008982</v>
      </c>
      <c r="H4613">
        <v>0.39687740940632227</v>
      </c>
      <c r="I4613">
        <v>7574</v>
      </c>
      <c r="J4613">
        <v>5188</v>
      </c>
      <c r="K4613">
        <v>2052</v>
      </c>
      <c r="L4613">
        <v>7</v>
      </c>
      <c r="M4613">
        <v>2059</v>
      </c>
      <c r="N4613" t="s">
        <v>518</v>
      </c>
      <c r="O4613" t="s">
        <v>282</v>
      </c>
      <c r="P4613" t="s">
        <v>50</v>
      </c>
      <c r="Q4613" t="s">
        <v>51</v>
      </c>
      <c r="R4613">
        <v>-91.501599999999996</v>
      </c>
      <c r="S4613">
        <v>44.799100000000003</v>
      </c>
      <c r="V4613">
        <v>58110984</v>
      </c>
      <c r="W4613">
        <v>53981820</v>
      </c>
      <c r="Y4613">
        <v>3417275</v>
      </c>
      <c r="Z4613">
        <v>14580187</v>
      </c>
      <c r="AA4613">
        <v>47716020</v>
      </c>
      <c r="AB4613">
        <v>379949</v>
      </c>
      <c r="AC4613">
        <v>13669578</v>
      </c>
      <c r="AD4613">
        <v>99467720</v>
      </c>
      <c r="AE4613">
        <v>54627896</v>
      </c>
      <c r="AF4613">
        <v>156356880</v>
      </c>
      <c r="AG4613">
        <v>60329004</v>
      </c>
      <c r="AH4613">
        <v>1355562</v>
      </c>
      <c r="AI4613">
        <v>2597403</v>
      </c>
      <c r="AJ4613">
        <v>3952965</v>
      </c>
      <c r="AK4613">
        <v>19239716</v>
      </c>
      <c r="AL4613">
        <v>22260526</v>
      </c>
      <c r="AM4613">
        <v>151183040</v>
      </c>
      <c r="AN4613">
        <v>64844548</v>
      </c>
      <c r="AO4613">
        <v>29619388</v>
      </c>
      <c r="AP4613">
        <v>24522980</v>
      </c>
      <c r="AQ4613">
        <v>27341262</v>
      </c>
      <c r="AR4613">
        <v>156356880</v>
      </c>
      <c r="AS4613">
        <v>151183040</v>
      </c>
      <c r="AT4613">
        <v>1322</v>
      </c>
      <c r="AU4613">
        <v>0.65300000000000002</v>
      </c>
      <c r="AW4613">
        <v>0.107048</v>
      </c>
      <c r="AX4613">
        <v>0.60355999999999999</v>
      </c>
      <c r="AY4613">
        <v>3.5843199999999999E-2</v>
      </c>
      <c r="AZ4613">
        <v>69134</v>
      </c>
    </row>
    <row r="4614" spans="1:52">
      <c r="A4614">
        <v>2010</v>
      </c>
      <c r="B4614">
        <v>240268</v>
      </c>
      <c r="C4614" t="s">
        <v>496</v>
      </c>
      <c r="D4614" t="s">
        <v>493</v>
      </c>
      <c r="E4614">
        <f t="shared" si="72"/>
        <v>1</v>
      </c>
      <c r="F4614">
        <f>IF(ISNA(VLOOKUP(B4614,criteria!$U$2:$U$174,1,0)),0,1)</f>
        <v>1</v>
      </c>
      <c r="G4614">
        <v>0.71761993948998704</v>
      </c>
      <c r="H4614">
        <v>0.40453724151776754</v>
      </c>
      <c r="I4614">
        <v>6941</v>
      </c>
      <c r="J4614">
        <v>4981</v>
      </c>
      <c r="K4614">
        <v>2010</v>
      </c>
      <c r="L4614">
        <v>5</v>
      </c>
      <c r="M4614">
        <v>2015</v>
      </c>
      <c r="N4614" t="s">
        <v>518</v>
      </c>
      <c r="O4614" t="s">
        <v>282</v>
      </c>
      <c r="P4614" t="s">
        <v>50</v>
      </c>
      <c r="Q4614" t="s">
        <v>51</v>
      </c>
      <c r="R4614">
        <v>-91.501499999999993</v>
      </c>
      <c r="S4614">
        <v>44.799100000000003</v>
      </c>
      <c r="V4614">
        <v>66849280</v>
      </c>
      <c r="W4614">
        <v>61457156</v>
      </c>
      <c r="Y4614">
        <v>3845440</v>
      </c>
      <c r="Z4614">
        <v>16540453</v>
      </c>
      <c r="AA4614">
        <v>55811848</v>
      </c>
      <c r="AB4614">
        <v>271190</v>
      </c>
      <c r="AC4614">
        <v>14937140</v>
      </c>
      <c r="AD4614">
        <v>110429792</v>
      </c>
      <c r="AE4614">
        <v>64431320</v>
      </c>
      <c r="AF4614">
        <v>177936000</v>
      </c>
      <c r="AG4614">
        <v>66351792</v>
      </c>
      <c r="AH4614">
        <v>1006603</v>
      </c>
      <c r="AI4614">
        <v>2365941</v>
      </c>
      <c r="AJ4614">
        <v>3372544</v>
      </c>
      <c r="AK4614">
        <v>20459044</v>
      </c>
      <c r="AL4614">
        <v>22699548</v>
      </c>
      <c r="AM4614">
        <v>163619712</v>
      </c>
      <c r="AN4614">
        <v>68234160</v>
      </c>
      <c r="AO4614">
        <v>31807944</v>
      </c>
      <c r="AP4614">
        <v>27341262</v>
      </c>
      <c r="AQ4614">
        <v>37524836</v>
      </c>
      <c r="AR4614">
        <v>177936000</v>
      </c>
      <c r="AS4614">
        <v>163619712</v>
      </c>
      <c r="AT4614">
        <v>1343</v>
      </c>
      <c r="AU4614">
        <v>0.65100000000000002</v>
      </c>
      <c r="AW4614">
        <v>0.116566</v>
      </c>
      <c r="AX4614">
        <v>0.60237300000000005</v>
      </c>
      <c r="AY4614">
        <v>3.3271299999999997E-2</v>
      </c>
      <c r="AZ4614">
        <v>69000</v>
      </c>
    </row>
    <row r="4615" spans="1:52">
      <c r="A4615">
        <v>2011</v>
      </c>
      <c r="B4615">
        <v>240268</v>
      </c>
      <c r="C4615" t="s">
        <v>496</v>
      </c>
      <c r="D4615" t="s">
        <v>493</v>
      </c>
      <c r="E4615">
        <f t="shared" si="72"/>
        <v>1</v>
      </c>
      <c r="F4615">
        <f>IF(ISNA(VLOOKUP(B4615,criteria!$U$2:$U$174,1,0)),0,1)</f>
        <v>1</v>
      </c>
      <c r="G4615">
        <v>0.75911968646367201</v>
      </c>
      <c r="H4615">
        <v>0.41143764892772039</v>
      </c>
      <c r="I4615">
        <v>6634</v>
      </c>
      <c r="J4615">
        <v>5036</v>
      </c>
      <c r="K4615">
        <v>2058</v>
      </c>
      <c r="L4615">
        <v>14</v>
      </c>
      <c r="M4615">
        <v>2072</v>
      </c>
      <c r="N4615" t="s">
        <v>518</v>
      </c>
      <c r="O4615" t="s">
        <v>282</v>
      </c>
      <c r="P4615" t="s">
        <v>50</v>
      </c>
      <c r="Q4615" t="s">
        <v>51</v>
      </c>
      <c r="R4615">
        <v>-91.500399999999999</v>
      </c>
      <c r="S4615">
        <v>44.798400000000001</v>
      </c>
      <c r="T4615">
        <v>2.3E-2</v>
      </c>
      <c r="U4615">
        <v>1876</v>
      </c>
      <c r="V4615">
        <v>71791624</v>
      </c>
      <c r="W4615">
        <v>66259820</v>
      </c>
      <c r="Y4615">
        <v>3173297</v>
      </c>
      <c r="Z4615">
        <v>16125814</v>
      </c>
      <c r="AA4615">
        <v>39032572</v>
      </c>
      <c r="AB4615">
        <v>621386</v>
      </c>
      <c r="AC4615">
        <v>15407913</v>
      </c>
      <c r="AD4615">
        <v>116671536</v>
      </c>
      <c r="AE4615">
        <v>47492252</v>
      </c>
      <c r="AF4615">
        <v>179662144</v>
      </c>
      <c r="AG4615">
        <v>65961288</v>
      </c>
      <c r="AH4615">
        <v>1092774</v>
      </c>
      <c r="AI4615">
        <v>2442485</v>
      </c>
      <c r="AJ4615">
        <v>3535259</v>
      </c>
      <c r="AK4615">
        <v>21085256</v>
      </c>
      <c r="AL4615">
        <v>24199924</v>
      </c>
      <c r="AM4615">
        <v>163414320</v>
      </c>
      <c r="AN4615">
        <v>71082936</v>
      </c>
      <c r="AO4615">
        <v>27901784</v>
      </c>
      <c r="AP4615">
        <v>37524836</v>
      </c>
      <c r="AQ4615">
        <v>36307144</v>
      </c>
      <c r="AR4615">
        <v>179662144</v>
      </c>
      <c r="AS4615">
        <v>163414320</v>
      </c>
      <c r="AT4615">
        <v>1323</v>
      </c>
      <c r="AU4615">
        <v>0.65500000000000003</v>
      </c>
      <c r="AW4615">
        <v>0.117191</v>
      </c>
      <c r="AX4615">
        <v>0.60309999999999997</v>
      </c>
      <c r="AY4615">
        <v>3.7106600000000003E-2</v>
      </c>
      <c r="AZ4615">
        <v>69530.5</v>
      </c>
    </row>
    <row r="4616" spans="1:52">
      <c r="A4616">
        <v>2012</v>
      </c>
      <c r="B4616">
        <v>240268</v>
      </c>
      <c r="C4616" t="s">
        <v>496</v>
      </c>
      <c r="D4616" t="s">
        <v>493</v>
      </c>
      <c r="E4616">
        <f t="shared" si="72"/>
        <v>1</v>
      </c>
      <c r="F4616">
        <f>IF(ISNA(VLOOKUP(B4616,criteria!$U$2:$U$174,1,0)),0,1)</f>
        <v>1</v>
      </c>
      <c r="G4616">
        <v>0.7672985051625828</v>
      </c>
      <c r="H4616">
        <v>0.3922474392448283</v>
      </c>
      <c r="I4616">
        <v>6489</v>
      </c>
      <c r="J4616">
        <v>4979</v>
      </c>
      <c r="K4616">
        <v>1944</v>
      </c>
      <c r="L4616">
        <v>9</v>
      </c>
      <c r="M4616">
        <v>1953</v>
      </c>
      <c r="T4616">
        <v>3.2000000000000001E-2</v>
      </c>
      <c r="U4616">
        <v>2082</v>
      </c>
      <c r="V4616">
        <v>76002016</v>
      </c>
      <c r="W4616">
        <v>70084432</v>
      </c>
      <c r="Y4616">
        <v>1935104</v>
      </c>
      <c r="Z4616">
        <v>15174496</v>
      </c>
      <c r="AA4616">
        <v>35515700</v>
      </c>
      <c r="AB4616">
        <v>2857745</v>
      </c>
      <c r="AC4616">
        <v>16634813</v>
      </c>
      <c r="AD4616">
        <v>119237800</v>
      </c>
      <c r="AE4616">
        <v>47374768</v>
      </c>
      <c r="AF4616">
        <v>191041664</v>
      </c>
      <c r="AG4616">
        <v>68324144</v>
      </c>
      <c r="AH4616">
        <v>1106320</v>
      </c>
      <c r="AI4616">
        <v>2597904</v>
      </c>
      <c r="AJ4616">
        <v>3704224</v>
      </c>
      <c r="AK4616">
        <v>19485728</v>
      </c>
      <c r="AL4616">
        <v>24746028</v>
      </c>
      <c r="AM4616">
        <v>163255136</v>
      </c>
      <c r="AN4616">
        <v>73677760</v>
      </c>
      <c r="AO4616">
        <v>27562702</v>
      </c>
      <c r="AP4616">
        <v>36307144</v>
      </c>
      <c r="AQ4616">
        <v>44298904</v>
      </c>
      <c r="AR4616">
        <v>191041664</v>
      </c>
      <c r="AS4616">
        <v>163255136</v>
      </c>
      <c r="AT4616">
        <v>1356</v>
      </c>
      <c r="AU4616">
        <v>0.66900000000000004</v>
      </c>
      <c r="AW4616">
        <v>0.110565</v>
      </c>
      <c r="AX4616">
        <v>0.60693399999999997</v>
      </c>
      <c r="AY4616">
        <v>3.4668499999999998E-2</v>
      </c>
      <c r="AZ4616">
        <v>69949</v>
      </c>
    </row>
    <row r="4617" spans="1:52">
      <c r="A4617">
        <v>2013</v>
      </c>
      <c r="B4617">
        <v>240268</v>
      </c>
      <c r="C4617" t="s">
        <v>496</v>
      </c>
      <c r="D4617" t="s">
        <v>493</v>
      </c>
      <c r="E4617">
        <f t="shared" si="72"/>
        <v>1</v>
      </c>
      <c r="F4617">
        <f>IF(ISNA(VLOOKUP(B4617,criteria!$U$2:$U$174,1,0)),0,1)</f>
        <v>1</v>
      </c>
      <c r="G4617">
        <v>0.76459909228441758</v>
      </c>
      <c r="H4617">
        <v>0.41017016224772457</v>
      </c>
      <c r="I4617">
        <v>6610</v>
      </c>
      <c r="J4617">
        <v>5054</v>
      </c>
      <c r="K4617">
        <v>2065</v>
      </c>
      <c r="L4617">
        <v>8</v>
      </c>
      <c r="M4617">
        <v>2073</v>
      </c>
      <c r="N4617" t="s">
        <v>518</v>
      </c>
      <c r="O4617" t="s">
        <v>282</v>
      </c>
      <c r="P4617" t="s">
        <v>50</v>
      </c>
      <c r="Q4617" t="s">
        <v>51</v>
      </c>
      <c r="R4617">
        <v>-91.500399999999999</v>
      </c>
      <c r="S4617">
        <v>44.798400000000001</v>
      </c>
      <c r="T4617">
        <v>3.7999999999999999E-2</v>
      </c>
      <c r="U4617">
        <v>2236</v>
      </c>
      <c r="V4617">
        <v>75943872</v>
      </c>
      <c r="W4617">
        <v>70112304</v>
      </c>
      <c r="Y4617">
        <v>1345541</v>
      </c>
      <c r="Z4617">
        <v>14830873</v>
      </c>
      <c r="AA4617">
        <v>36225704</v>
      </c>
      <c r="AB4617">
        <v>3125755</v>
      </c>
      <c r="AC4617">
        <v>17277692</v>
      </c>
      <c r="AD4617">
        <v>119241112</v>
      </c>
      <c r="AE4617">
        <v>48822864</v>
      </c>
      <c r="AF4617">
        <v>182374944</v>
      </c>
      <c r="AG4617">
        <v>71844840</v>
      </c>
      <c r="AH4617">
        <v>854106</v>
      </c>
      <c r="AI4617">
        <v>2413923</v>
      </c>
      <c r="AJ4617">
        <v>3268029</v>
      </c>
      <c r="AK4617">
        <v>23632712</v>
      </c>
      <c r="AL4617">
        <v>26314746</v>
      </c>
      <c r="AM4617">
        <v>173965040</v>
      </c>
      <c r="AN4617">
        <v>75899096</v>
      </c>
      <c r="AO4617">
        <v>28368636</v>
      </c>
      <c r="AP4617">
        <v>44298904</v>
      </c>
      <c r="AQ4617">
        <v>53268284</v>
      </c>
      <c r="AR4617">
        <v>182374944</v>
      </c>
      <c r="AS4617">
        <v>173965040</v>
      </c>
      <c r="AT4617">
        <v>1400</v>
      </c>
      <c r="AU4617">
        <v>0.68200000000000005</v>
      </c>
      <c r="AW4617">
        <v>0.10591200000000001</v>
      </c>
      <c r="AX4617">
        <v>0.62430200000000002</v>
      </c>
      <c r="AY4617">
        <v>3.00279E-2</v>
      </c>
      <c r="AZ4617">
        <v>72455</v>
      </c>
    </row>
    <row r="4618" spans="1:52">
      <c r="A4618">
        <v>2014</v>
      </c>
      <c r="B4618">
        <v>240268</v>
      </c>
      <c r="C4618" t="s">
        <v>496</v>
      </c>
      <c r="D4618" t="s">
        <v>493</v>
      </c>
      <c r="E4618">
        <f t="shared" si="72"/>
        <v>1</v>
      </c>
      <c r="F4618">
        <f>IF(ISNA(VLOOKUP(B4618,criteria!$U$2:$U$174,1,0)),0,1)</f>
        <v>1</v>
      </c>
      <c r="G4618">
        <v>0.83692251058347134</v>
      </c>
      <c r="H4618">
        <v>0.46184297338904773</v>
      </c>
      <c r="I4618">
        <v>5433</v>
      </c>
      <c r="J4618">
        <v>4547</v>
      </c>
      <c r="K4618">
        <v>2096</v>
      </c>
      <c r="L4618">
        <v>4</v>
      </c>
      <c r="M4618">
        <v>2100</v>
      </c>
      <c r="N4618" t="s">
        <v>518</v>
      </c>
      <c r="O4618" t="s">
        <v>282</v>
      </c>
      <c r="P4618" t="s">
        <v>50</v>
      </c>
      <c r="Q4618" t="s">
        <v>51</v>
      </c>
      <c r="R4618">
        <v>-91.500399999999999</v>
      </c>
      <c r="S4618">
        <v>44.798400000000001</v>
      </c>
      <c r="T4618">
        <v>2.7E-2</v>
      </c>
      <c r="U4618">
        <v>2307</v>
      </c>
      <c r="V4618">
        <v>74991216</v>
      </c>
      <c r="W4618">
        <v>67083980</v>
      </c>
      <c r="Y4618">
        <v>1285407</v>
      </c>
      <c r="Z4618">
        <v>15023987</v>
      </c>
      <c r="AA4618">
        <v>35130604</v>
      </c>
      <c r="AB4618">
        <v>3316960</v>
      </c>
      <c r="AC4618">
        <v>19032764</v>
      </c>
      <c r="AD4618">
        <v>118228672</v>
      </c>
      <c r="AE4618">
        <v>47682220</v>
      </c>
      <c r="AF4618">
        <v>170035184</v>
      </c>
      <c r="AG4618">
        <v>73295424</v>
      </c>
      <c r="AH4618">
        <v>1447897</v>
      </c>
      <c r="AI4618">
        <v>2458684</v>
      </c>
      <c r="AJ4618">
        <v>3906581</v>
      </c>
      <c r="AK4618">
        <v>23204968</v>
      </c>
      <c r="AL4618">
        <v>28093684</v>
      </c>
      <c r="AM4618">
        <v>174243408</v>
      </c>
      <c r="AN4618">
        <v>78371936</v>
      </c>
      <c r="AO4618">
        <v>27595988</v>
      </c>
      <c r="AP4618">
        <v>53268284</v>
      </c>
      <c r="AQ4618">
        <v>57338184</v>
      </c>
      <c r="AR4618">
        <v>170035184</v>
      </c>
      <c r="AS4618">
        <v>174243408</v>
      </c>
      <c r="AT4618">
        <v>1298</v>
      </c>
      <c r="AU4618">
        <v>0.64600000000000002</v>
      </c>
      <c r="AW4618">
        <v>9.3977699999999997E-2</v>
      </c>
      <c r="AX4618">
        <v>0.62943199999999999</v>
      </c>
      <c r="AY4618">
        <v>2.9383200000000002E-2</v>
      </c>
      <c r="AZ4618">
        <v>75123</v>
      </c>
    </row>
    <row r="4619" spans="1:52">
      <c r="A4619">
        <v>2015</v>
      </c>
      <c r="B4619">
        <v>240268</v>
      </c>
      <c r="C4619" t="s">
        <v>496</v>
      </c>
      <c r="D4619" t="s">
        <v>493</v>
      </c>
      <c r="E4619">
        <f t="shared" si="72"/>
        <v>1</v>
      </c>
      <c r="F4619">
        <f>IF(ISNA(VLOOKUP(B4619,criteria!$U$2:$U$174,1,0)),0,1)</f>
        <v>1</v>
      </c>
      <c r="G4619">
        <v>0.85204960385807782</v>
      </c>
      <c r="H4619">
        <v>0.45259753385890439</v>
      </c>
      <c r="I4619">
        <v>5806</v>
      </c>
      <c r="J4619">
        <v>4947</v>
      </c>
      <c r="K4619">
        <v>2235</v>
      </c>
      <c r="L4619">
        <v>4</v>
      </c>
      <c r="M4619">
        <v>2239</v>
      </c>
      <c r="N4619" t="s">
        <v>518</v>
      </c>
      <c r="O4619" t="s">
        <v>282</v>
      </c>
      <c r="P4619" t="s">
        <v>50</v>
      </c>
      <c r="Q4619" t="s">
        <v>51</v>
      </c>
      <c r="R4619">
        <v>-91.500399999999999</v>
      </c>
      <c r="S4619">
        <v>44.798400000000001</v>
      </c>
      <c r="T4619">
        <v>2.7E-2</v>
      </c>
      <c r="U4619">
        <v>2499</v>
      </c>
      <c r="V4619">
        <v>75231104</v>
      </c>
      <c r="W4619">
        <v>67771824</v>
      </c>
      <c r="Y4619">
        <v>1348675</v>
      </c>
      <c r="Z4619">
        <v>13932350</v>
      </c>
      <c r="AA4619">
        <v>29858688</v>
      </c>
      <c r="AB4619">
        <v>2861203</v>
      </c>
      <c r="AC4619">
        <v>15673153</v>
      </c>
      <c r="AD4619">
        <v>125037760</v>
      </c>
      <c r="AE4619">
        <v>41392892</v>
      </c>
      <c r="AF4619">
        <v>169344192</v>
      </c>
      <c r="AG4619">
        <v>73753256</v>
      </c>
      <c r="AH4619">
        <v>966927</v>
      </c>
      <c r="AI4619">
        <v>2659235</v>
      </c>
      <c r="AJ4619">
        <v>3626162</v>
      </c>
      <c r="AK4619">
        <v>20699720</v>
      </c>
      <c r="AL4619">
        <v>26558010</v>
      </c>
      <c r="AM4619">
        <v>178771216</v>
      </c>
      <c r="AN4619">
        <v>74741480</v>
      </c>
      <c r="AO4619">
        <v>32770976</v>
      </c>
      <c r="AP4619">
        <v>57338184</v>
      </c>
      <c r="AQ4619">
        <v>56147892</v>
      </c>
      <c r="AR4619">
        <v>169344192</v>
      </c>
      <c r="AS4619">
        <v>178771216</v>
      </c>
      <c r="AT4619">
        <v>1393</v>
      </c>
      <c r="AU4619">
        <v>0.67700000000000005</v>
      </c>
      <c r="AW4619">
        <v>8.3877499999999994E-2</v>
      </c>
      <c r="AX4619">
        <v>0.624058</v>
      </c>
      <c r="AY4619">
        <v>2.7122E-2</v>
      </c>
      <c r="AZ4619">
        <v>76405</v>
      </c>
    </row>
    <row r="4620" spans="1:52">
      <c r="A4620">
        <v>2016</v>
      </c>
      <c r="B4620">
        <v>240268</v>
      </c>
      <c r="C4620" t="s">
        <v>496</v>
      </c>
      <c r="D4620" t="s">
        <v>493</v>
      </c>
      <c r="E4620">
        <f t="shared" si="72"/>
        <v>1</v>
      </c>
      <c r="F4620">
        <f>IF(ISNA(VLOOKUP(B4620,criteria!$U$2:$U$174,1,0)),0,1)</f>
        <v>1</v>
      </c>
      <c r="G4620">
        <v>0.78003072196620582</v>
      </c>
      <c r="H4620">
        <v>0.45647892871209139</v>
      </c>
      <c r="I4620">
        <v>6510</v>
      </c>
      <c r="J4620">
        <v>5078</v>
      </c>
      <c r="K4620">
        <v>2304</v>
      </c>
      <c r="L4620">
        <v>14</v>
      </c>
      <c r="M4620">
        <v>2318</v>
      </c>
      <c r="N4620">
        <v>54701</v>
      </c>
      <c r="O4620" t="s">
        <v>282</v>
      </c>
      <c r="P4620" t="s">
        <v>50</v>
      </c>
      <c r="Q4620" t="s">
        <v>51</v>
      </c>
      <c r="R4620">
        <v>-91.500399999999999</v>
      </c>
      <c r="S4620">
        <v>44.798400000000001</v>
      </c>
      <c r="T4620">
        <v>2.4E-2</v>
      </c>
      <c r="U4620">
        <v>2498</v>
      </c>
      <c r="V4620">
        <v>75273128</v>
      </c>
      <c r="W4620">
        <v>68035648</v>
      </c>
      <c r="Y4620">
        <v>855123</v>
      </c>
      <c r="Z4620">
        <v>13446325</v>
      </c>
      <c r="AA4620">
        <v>28926360</v>
      </c>
      <c r="AB4620">
        <v>3374680</v>
      </c>
      <c r="AC4620">
        <v>17900664</v>
      </c>
      <c r="AD4620">
        <v>128168824</v>
      </c>
      <c r="AE4620">
        <v>40994952</v>
      </c>
      <c r="AF4620">
        <v>174133920</v>
      </c>
      <c r="AG4620">
        <v>62740316</v>
      </c>
      <c r="AH4620">
        <v>1486432</v>
      </c>
      <c r="AI4620">
        <v>2708820</v>
      </c>
      <c r="AJ4620">
        <v>4195252</v>
      </c>
      <c r="AK4620">
        <v>20546292</v>
      </c>
      <c r="AL4620">
        <v>26709062</v>
      </c>
      <c r="AM4620">
        <v>172034368</v>
      </c>
      <c r="AN4620">
        <v>71432248</v>
      </c>
      <c r="AO4620">
        <v>32131896</v>
      </c>
      <c r="AP4620">
        <v>56147892</v>
      </c>
      <c r="AQ4620">
        <v>60254952</v>
      </c>
      <c r="AR4620">
        <v>174133920</v>
      </c>
      <c r="AS4620">
        <v>172034368</v>
      </c>
      <c r="AT4620">
        <v>1294</v>
      </c>
      <c r="AU4620">
        <v>0.66600000000000004</v>
      </c>
      <c r="AW4620">
        <v>7.3872499999999994E-2</v>
      </c>
      <c r="AX4620">
        <v>0.64437500000000003</v>
      </c>
      <c r="AY4620">
        <v>2.1772900000000001E-2</v>
      </c>
      <c r="AZ4620">
        <v>79294</v>
      </c>
    </row>
    <row r="4621" spans="1:52">
      <c r="A4621">
        <v>2017</v>
      </c>
      <c r="B4621">
        <v>240268</v>
      </c>
      <c r="C4621" t="s">
        <v>496</v>
      </c>
      <c r="D4621" t="s">
        <v>493</v>
      </c>
      <c r="E4621">
        <f t="shared" si="72"/>
        <v>1</v>
      </c>
      <c r="F4621">
        <f>IF(ISNA(VLOOKUP(B4621,criteria!$U$2:$U$174,1,0)),0,1)</f>
        <v>1</v>
      </c>
      <c r="G4621">
        <v>0.75667305707122845</v>
      </c>
      <c r="H4621">
        <v>0.45839017735334242</v>
      </c>
      <c r="I4621">
        <v>6781</v>
      </c>
      <c r="J4621">
        <v>5131</v>
      </c>
      <c r="K4621">
        <v>2343</v>
      </c>
      <c r="L4621">
        <v>9</v>
      </c>
      <c r="M4621">
        <v>2352</v>
      </c>
      <c r="T4621">
        <v>2.3E-2</v>
      </c>
      <c r="U4621">
        <v>2468</v>
      </c>
      <c r="V4621">
        <v>78825448</v>
      </c>
      <c r="W4621">
        <v>70899872</v>
      </c>
      <c r="Y4621">
        <v>842424</v>
      </c>
      <c r="Z4621">
        <v>13129826</v>
      </c>
      <c r="AA4621">
        <v>28135852</v>
      </c>
      <c r="AB4621">
        <v>6273657</v>
      </c>
      <c r="AC4621">
        <v>19783216</v>
      </c>
      <c r="AD4621">
        <v>129236432</v>
      </c>
      <c r="AE4621">
        <v>45334612</v>
      </c>
      <c r="AF4621">
        <v>177217328</v>
      </c>
      <c r="AG4621">
        <v>63908648</v>
      </c>
      <c r="AH4621">
        <v>1139790</v>
      </c>
      <c r="AI4621">
        <v>2227608</v>
      </c>
      <c r="AJ4621">
        <v>3367398</v>
      </c>
      <c r="AK4621">
        <v>22224948</v>
      </c>
      <c r="AL4621">
        <v>28046812</v>
      </c>
      <c r="AM4621">
        <v>176267696</v>
      </c>
      <c r="AN4621">
        <v>72387192</v>
      </c>
      <c r="AO4621">
        <v>29002420</v>
      </c>
      <c r="AP4621">
        <v>60254952</v>
      </c>
      <c r="AQ4621">
        <v>52344256</v>
      </c>
      <c r="AR4621">
        <v>177217328</v>
      </c>
      <c r="AS4621">
        <v>176267696</v>
      </c>
    </row>
    <row r="4622" spans="1:52">
      <c r="A4622">
        <v>1990</v>
      </c>
      <c r="B4622">
        <v>240329</v>
      </c>
      <c r="C4622" t="s">
        <v>605</v>
      </c>
      <c r="D4622" t="s">
        <v>493</v>
      </c>
      <c r="E4622">
        <f t="shared" si="72"/>
        <v>0</v>
      </c>
      <c r="F4622">
        <f>IF(ISNA(VLOOKUP(B4622,criteria!$U$2:$U$174,1,0)),0,1)</f>
        <v>1</v>
      </c>
      <c r="G4622" t="s">
        <v>636</v>
      </c>
      <c r="H4622" t="s">
        <v>636</v>
      </c>
      <c r="N4622">
        <v>546019959</v>
      </c>
      <c r="O4622" t="s">
        <v>282</v>
      </c>
      <c r="V4622">
        <v>17679242</v>
      </c>
      <c r="Y4622">
        <v>20861</v>
      </c>
      <c r="Z4622">
        <v>5308179</v>
      </c>
      <c r="AA4622">
        <v>28731932</v>
      </c>
      <c r="AB4622">
        <v>904175</v>
      </c>
      <c r="AC4622">
        <v>3355672</v>
      </c>
      <c r="AF4622">
        <v>66361988</v>
      </c>
      <c r="AG4622">
        <v>25555888</v>
      </c>
      <c r="AH4622">
        <v>966376</v>
      </c>
      <c r="AI4622">
        <v>1902870</v>
      </c>
      <c r="AJ4622">
        <v>2869246</v>
      </c>
      <c r="AK4622">
        <v>6408965</v>
      </c>
      <c r="AL4622">
        <v>5719153</v>
      </c>
      <c r="AM4622">
        <v>66301568</v>
      </c>
      <c r="AN4622">
        <v>30870068</v>
      </c>
      <c r="AO4622">
        <v>9115347</v>
      </c>
    </row>
    <row r="4623" spans="1:52">
      <c r="A4623">
        <v>1991</v>
      </c>
      <c r="B4623">
        <v>240329</v>
      </c>
      <c r="C4623" t="s">
        <v>579</v>
      </c>
      <c r="D4623" t="s">
        <v>493</v>
      </c>
      <c r="E4623">
        <f t="shared" si="72"/>
        <v>0</v>
      </c>
      <c r="F4623">
        <f>IF(ISNA(VLOOKUP(B4623,criteria!$U$2:$U$174,1,0)),0,1)</f>
        <v>1</v>
      </c>
      <c r="G4623" t="s">
        <v>636</v>
      </c>
      <c r="H4623" t="s">
        <v>636</v>
      </c>
      <c r="N4623">
        <v>546019959</v>
      </c>
      <c r="O4623" t="s">
        <v>282</v>
      </c>
      <c r="V4623">
        <v>18534846</v>
      </c>
      <c r="Y4623">
        <v>30204</v>
      </c>
      <c r="Z4623">
        <v>5384969</v>
      </c>
      <c r="AA4623">
        <v>30343310</v>
      </c>
      <c r="AB4623">
        <v>1157705</v>
      </c>
      <c r="AC4623">
        <v>3666276</v>
      </c>
      <c r="AF4623">
        <v>70436816</v>
      </c>
      <c r="AG4623">
        <v>26050432</v>
      </c>
      <c r="AH4623">
        <v>943213</v>
      </c>
      <c r="AI4623">
        <v>2409976</v>
      </c>
      <c r="AJ4623">
        <v>3353189</v>
      </c>
      <c r="AK4623">
        <v>6561762</v>
      </c>
      <c r="AL4623">
        <v>6052600</v>
      </c>
      <c r="AM4623">
        <v>68989336</v>
      </c>
      <c r="AN4623">
        <v>31627944</v>
      </c>
      <c r="AO4623">
        <v>9492611</v>
      </c>
    </row>
    <row r="4624" spans="1:52">
      <c r="A4624">
        <v>1992</v>
      </c>
      <c r="B4624">
        <v>240329</v>
      </c>
      <c r="C4624" t="s">
        <v>579</v>
      </c>
      <c r="D4624" t="s">
        <v>493</v>
      </c>
      <c r="E4624">
        <f t="shared" si="72"/>
        <v>0</v>
      </c>
      <c r="F4624">
        <f>IF(ISNA(VLOOKUP(B4624,criteria!$U$2:$U$174,1,0)),0,1)</f>
        <v>1</v>
      </c>
      <c r="G4624" t="s">
        <v>636</v>
      </c>
      <c r="H4624" t="s">
        <v>636</v>
      </c>
      <c r="N4624">
        <v>546019959</v>
      </c>
      <c r="O4624" t="s">
        <v>282</v>
      </c>
      <c r="V4624">
        <v>18855532</v>
      </c>
      <c r="Y4624">
        <v>4554</v>
      </c>
      <c r="Z4624">
        <v>6068524</v>
      </c>
      <c r="AA4624">
        <v>30040392</v>
      </c>
      <c r="AB4624">
        <v>900156</v>
      </c>
      <c r="AC4624">
        <v>3764318</v>
      </c>
      <c r="AF4624">
        <v>71003504</v>
      </c>
      <c r="AG4624">
        <v>27853138</v>
      </c>
      <c r="AH4624">
        <v>807069</v>
      </c>
      <c r="AI4624">
        <v>2462799</v>
      </c>
      <c r="AJ4624">
        <v>3269868</v>
      </c>
      <c r="AK4624">
        <v>6447481</v>
      </c>
      <c r="AL4624">
        <v>6239255</v>
      </c>
      <c r="AM4624">
        <v>70897328</v>
      </c>
      <c r="AN4624">
        <v>32825336</v>
      </c>
      <c r="AO4624">
        <v>10079750</v>
      </c>
    </row>
    <row r="4625" spans="1:52">
      <c r="A4625">
        <v>1993</v>
      </c>
      <c r="B4625">
        <v>240329</v>
      </c>
      <c r="C4625" t="s">
        <v>579</v>
      </c>
      <c r="D4625" t="s">
        <v>493</v>
      </c>
      <c r="E4625">
        <f t="shared" si="72"/>
        <v>0</v>
      </c>
      <c r="F4625">
        <f>IF(ISNA(VLOOKUP(B4625,criteria!$U$2:$U$174,1,0)),0,1)</f>
        <v>1</v>
      </c>
      <c r="G4625" t="s">
        <v>636</v>
      </c>
      <c r="H4625" t="s">
        <v>636</v>
      </c>
      <c r="N4625">
        <v>546019959</v>
      </c>
      <c r="O4625" t="s">
        <v>282</v>
      </c>
      <c r="V4625">
        <v>20970606</v>
      </c>
      <c r="Y4625">
        <v>3286</v>
      </c>
      <c r="Z4625">
        <v>5614746</v>
      </c>
      <c r="AA4625">
        <v>31352954</v>
      </c>
      <c r="AB4625">
        <v>954581</v>
      </c>
      <c r="AC4625">
        <v>4339758</v>
      </c>
      <c r="AF4625">
        <v>75073456</v>
      </c>
      <c r="AG4625">
        <v>28240592</v>
      </c>
      <c r="AH4625">
        <v>904296</v>
      </c>
      <c r="AI4625">
        <v>2747914</v>
      </c>
      <c r="AJ4625">
        <v>3652210</v>
      </c>
      <c r="AK4625">
        <v>6641583</v>
      </c>
      <c r="AL4625">
        <v>7144254</v>
      </c>
      <c r="AM4625">
        <v>74629304</v>
      </c>
      <c r="AN4625">
        <v>33320516</v>
      </c>
      <c r="AO4625">
        <v>10444886</v>
      </c>
    </row>
    <row r="4626" spans="1:52">
      <c r="A4626">
        <v>1994</v>
      </c>
      <c r="B4626">
        <v>240329</v>
      </c>
      <c r="C4626" t="s">
        <v>579</v>
      </c>
      <c r="D4626" t="s">
        <v>493</v>
      </c>
      <c r="E4626">
        <f t="shared" si="72"/>
        <v>0</v>
      </c>
      <c r="F4626">
        <f>IF(ISNA(VLOOKUP(B4626,criteria!$U$2:$U$174,1,0)),0,1)</f>
        <v>1</v>
      </c>
      <c r="G4626" t="s">
        <v>636</v>
      </c>
      <c r="H4626" t="s">
        <v>636</v>
      </c>
      <c r="V4626">
        <v>22767796</v>
      </c>
      <c r="Y4626">
        <v>9323</v>
      </c>
      <c r="Z4626">
        <v>6009299</v>
      </c>
      <c r="AA4626">
        <v>33571476</v>
      </c>
      <c r="AB4626">
        <v>927872</v>
      </c>
      <c r="AC4626">
        <v>4150076</v>
      </c>
      <c r="AF4626">
        <v>79329576</v>
      </c>
      <c r="AG4626">
        <v>29381362</v>
      </c>
      <c r="AH4626">
        <v>1189599</v>
      </c>
      <c r="AI4626">
        <v>3001603</v>
      </c>
      <c r="AJ4626">
        <v>4191202</v>
      </c>
      <c r="AK4626">
        <v>7928529</v>
      </c>
      <c r="AL4626">
        <v>7657460</v>
      </c>
      <c r="AM4626">
        <v>79554792</v>
      </c>
      <c r="AN4626">
        <v>35208524</v>
      </c>
      <c r="AO4626">
        <v>11536216</v>
      </c>
    </row>
    <row r="4627" spans="1:52">
      <c r="A4627">
        <v>1995</v>
      </c>
      <c r="B4627">
        <v>240329</v>
      </c>
      <c r="C4627" t="s">
        <v>579</v>
      </c>
      <c r="D4627" t="s">
        <v>493</v>
      </c>
      <c r="E4627">
        <f t="shared" si="72"/>
        <v>0</v>
      </c>
      <c r="F4627">
        <f>IF(ISNA(VLOOKUP(B4627,criteria!$U$2:$U$174,1,0)),0,1)</f>
        <v>1</v>
      </c>
      <c r="G4627" t="s">
        <v>636</v>
      </c>
      <c r="H4627" t="s">
        <v>636</v>
      </c>
      <c r="N4627">
        <v>546019959</v>
      </c>
      <c r="O4627" t="s">
        <v>282</v>
      </c>
      <c r="V4627">
        <v>25157072</v>
      </c>
      <c r="Y4627">
        <v>43378</v>
      </c>
      <c r="Z4627">
        <v>6383151</v>
      </c>
      <c r="AA4627">
        <v>34641816</v>
      </c>
      <c r="AB4627">
        <v>1068787</v>
      </c>
      <c r="AC4627">
        <v>6325833</v>
      </c>
      <c r="AF4627">
        <v>86580432</v>
      </c>
      <c r="AG4627">
        <v>29726924</v>
      </c>
      <c r="AH4627">
        <v>1573716</v>
      </c>
      <c r="AI4627">
        <v>3319551</v>
      </c>
      <c r="AJ4627">
        <v>4893267</v>
      </c>
      <c r="AK4627">
        <v>7696248</v>
      </c>
      <c r="AL4627">
        <v>8047230</v>
      </c>
      <c r="AM4627">
        <v>82750936</v>
      </c>
      <c r="AN4627">
        <v>36140040</v>
      </c>
      <c r="AO4627">
        <v>10620566</v>
      </c>
    </row>
    <row r="4628" spans="1:52">
      <c r="A4628">
        <v>1996</v>
      </c>
      <c r="B4628">
        <v>240329</v>
      </c>
      <c r="C4628" t="s">
        <v>579</v>
      </c>
      <c r="D4628" t="s">
        <v>493</v>
      </c>
      <c r="E4628">
        <f t="shared" si="72"/>
        <v>0</v>
      </c>
      <c r="F4628">
        <f>IF(ISNA(VLOOKUP(B4628,criteria!$U$2:$U$174,1,0)),0,1)</f>
        <v>1</v>
      </c>
      <c r="G4628" t="s">
        <v>636</v>
      </c>
      <c r="H4628" t="s">
        <v>636</v>
      </c>
      <c r="N4628">
        <v>546019959</v>
      </c>
      <c r="O4628" t="s">
        <v>282</v>
      </c>
      <c r="V4628">
        <v>27509404</v>
      </c>
      <c r="Y4628">
        <v>21980</v>
      </c>
      <c r="Z4628">
        <v>6289002</v>
      </c>
      <c r="AA4628">
        <v>35552880</v>
      </c>
      <c r="AB4628">
        <v>1453676</v>
      </c>
      <c r="AC4628">
        <v>6744772</v>
      </c>
      <c r="AF4628">
        <v>91370424</v>
      </c>
      <c r="AG4628">
        <v>30000768</v>
      </c>
      <c r="AH4628">
        <v>1495610</v>
      </c>
      <c r="AI4628">
        <v>3201726</v>
      </c>
      <c r="AJ4628">
        <v>4697336</v>
      </c>
      <c r="AK4628">
        <v>9566765</v>
      </c>
      <c r="AL4628">
        <v>8455101</v>
      </c>
      <c r="AM4628">
        <v>87987608</v>
      </c>
      <c r="AN4628">
        <v>36484032</v>
      </c>
      <c r="AO4628">
        <v>11228717</v>
      </c>
      <c r="AP4628">
        <v>595199</v>
      </c>
      <c r="AQ4628">
        <v>728942</v>
      </c>
      <c r="AT4628">
        <v>758</v>
      </c>
      <c r="AU4628">
        <v>0.46</v>
      </c>
    </row>
    <row r="4629" spans="1:52">
      <c r="A4629">
        <v>1997</v>
      </c>
      <c r="B4629">
        <v>240329</v>
      </c>
      <c r="C4629" t="s">
        <v>579</v>
      </c>
      <c r="D4629" t="s">
        <v>493</v>
      </c>
      <c r="E4629">
        <f t="shared" si="72"/>
        <v>0</v>
      </c>
      <c r="F4629">
        <f>IF(ISNA(VLOOKUP(B4629,criteria!$U$2:$U$174,1,0)),0,1)</f>
        <v>1</v>
      </c>
      <c r="G4629" t="s">
        <v>636</v>
      </c>
      <c r="H4629" t="s">
        <v>636</v>
      </c>
      <c r="V4629">
        <v>30740508</v>
      </c>
      <c r="Y4629">
        <v>50924</v>
      </c>
      <c r="Z4629">
        <v>6486877</v>
      </c>
      <c r="AA4629">
        <v>36678880</v>
      </c>
      <c r="AB4629">
        <v>1041483</v>
      </c>
      <c r="AC4629">
        <v>7731760</v>
      </c>
      <c r="AF4629">
        <v>97753328</v>
      </c>
      <c r="AG4629">
        <v>32316208</v>
      </c>
      <c r="AH4629">
        <v>1470862</v>
      </c>
      <c r="AI4629">
        <v>3272553</v>
      </c>
      <c r="AJ4629">
        <v>4743415</v>
      </c>
      <c r="AK4629">
        <v>9780057</v>
      </c>
      <c r="AL4629">
        <v>9302973</v>
      </c>
      <c r="AM4629">
        <v>94408008</v>
      </c>
      <c r="AN4629">
        <v>38680668</v>
      </c>
      <c r="AO4629">
        <v>12075739</v>
      </c>
      <c r="AP4629">
        <v>728942</v>
      </c>
      <c r="AQ4629">
        <v>702864</v>
      </c>
      <c r="AT4629">
        <v>746</v>
      </c>
      <c r="AU4629">
        <v>0.502</v>
      </c>
      <c r="AW4629">
        <v>0.14532900000000001</v>
      </c>
      <c r="AX4629">
        <v>0.59965400000000002</v>
      </c>
      <c r="AY4629">
        <v>5.0173000000000002E-2</v>
      </c>
      <c r="AZ4629">
        <v>43437.5</v>
      </c>
    </row>
    <row r="4630" spans="1:52">
      <c r="A4630">
        <v>1998</v>
      </c>
      <c r="B4630">
        <v>240329</v>
      </c>
      <c r="C4630" t="s">
        <v>579</v>
      </c>
      <c r="D4630" t="s">
        <v>493</v>
      </c>
      <c r="E4630">
        <f t="shared" si="72"/>
        <v>0</v>
      </c>
      <c r="F4630">
        <f>IF(ISNA(VLOOKUP(B4630,criteria!$U$2:$U$174,1,0)),0,1)</f>
        <v>1</v>
      </c>
      <c r="G4630" t="s">
        <v>636</v>
      </c>
      <c r="H4630" t="s">
        <v>636</v>
      </c>
      <c r="N4630">
        <v>546019959</v>
      </c>
      <c r="O4630" t="s">
        <v>282</v>
      </c>
      <c r="V4630">
        <v>26175634</v>
      </c>
      <c r="Y4630">
        <v>38578</v>
      </c>
      <c r="Z4630">
        <v>7026956</v>
      </c>
      <c r="AA4630">
        <v>37399788</v>
      </c>
      <c r="AB4630">
        <v>872566</v>
      </c>
      <c r="AC4630">
        <v>6199093</v>
      </c>
      <c r="AF4630">
        <v>93788392</v>
      </c>
      <c r="AG4630">
        <v>33452688</v>
      </c>
      <c r="AH4630">
        <v>1870930</v>
      </c>
      <c r="AI4630">
        <v>3416055</v>
      </c>
      <c r="AJ4630">
        <v>5286985</v>
      </c>
      <c r="AK4630">
        <v>10571305</v>
      </c>
      <c r="AL4630">
        <v>9872195</v>
      </c>
      <c r="AM4630">
        <v>89618176</v>
      </c>
      <c r="AN4630">
        <v>40829796</v>
      </c>
      <c r="AO4630">
        <v>12770942</v>
      </c>
      <c r="AP4630">
        <v>702864</v>
      </c>
      <c r="AQ4630">
        <v>1000949</v>
      </c>
      <c r="AT4630">
        <v>826</v>
      </c>
      <c r="AU4630">
        <v>0.48699999999999999</v>
      </c>
      <c r="AW4630">
        <v>0.12151099999999999</v>
      </c>
      <c r="AX4630">
        <v>0.61572499999999997</v>
      </c>
      <c r="AY4630">
        <v>4.2886300000000002E-2</v>
      </c>
      <c r="AZ4630">
        <v>45834.5</v>
      </c>
    </row>
    <row r="4631" spans="1:52">
      <c r="A4631">
        <v>1999</v>
      </c>
      <c r="B4631">
        <v>240329</v>
      </c>
      <c r="C4631" t="s">
        <v>579</v>
      </c>
      <c r="D4631" t="s">
        <v>493</v>
      </c>
      <c r="E4631">
        <f t="shared" si="72"/>
        <v>0</v>
      </c>
      <c r="F4631">
        <f>IF(ISNA(VLOOKUP(B4631,criteria!$U$2:$U$174,1,0)),0,1)</f>
        <v>1</v>
      </c>
      <c r="G4631" t="s">
        <v>636</v>
      </c>
      <c r="H4631" t="s">
        <v>636</v>
      </c>
      <c r="N4631">
        <v>546019959</v>
      </c>
      <c r="O4631" t="s">
        <v>282</v>
      </c>
      <c r="V4631">
        <v>36183984</v>
      </c>
      <c r="Y4631">
        <v>58363</v>
      </c>
      <c r="Z4631">
        <v>6883197</v>
      </c>
      <c r="AA4631">
        <v>40278172</v>
      </c>
      <c r="AB4631">
        <v>3259105</v>
      </c>
      <c r="AC4631">
        <v>6171999</v>
      </c>
      <c r="AF4631">
        <v>108794104</v>
      </c>
      <c r="AG4631">
        <v>35048652</v>
      </c>
      <c r="AH4631">
        <v>2435523</v>
      </c>
      <c r="AI4631">
        <v>3057240</v>
      </c>
      <c r="AJ4631">
        <v>5492763</v>
      </c>
      <c r="AK4631">
        <v>9998022</v>
      </c>
      <c r="AL4631">
        <v>10726804</v>
      </c>
      <c r="AM4631">
        <v>104076608</v>
      </c>
      <c r="AN4631">
        <v>43119768</v>
      </c>
      <c r="AO4631">
        <v>13452200</v>
      </c>
      <c r="AP4631">
        <v>1653852</v>
      </c>
      <c r="AQ4631">
        <v>1764981</v>
      </c>
      <c r="AT4631">
        <v>780</v>
      </c>
      <c r="AU4631">
        <v>0.52100000000000002</v>
      </c>
      <c r="AW4631">
        <v>0.104791</v>
      </c>
      <c r="AX4631">
        <v>0.61151299999999997</v>
      </c>
      <c r="AY4631">
        <v>2.9989700000000001E-2</v>
      </c>
      <c r="AZ4631">
        <v>48763</v>
      </c>
    </row>
    <row r="4632" spans="1:52">
      <c r="A4632">
        <v>2000</v>
      </c>
      <c r="B4632">
        <v>240329</v>
      </c>
      <c r="C4632" t="s">
        <v>579</v>
      </c>
      <c r="D4632" t="s">
        <v>493</v>
      </c>
      <c r="E4632">
        <f t="shared" si="72"/>
        <v>0</v>
      </c>
      <c r="F4632">
        <f>IF(ISNA(VLOOKUP(B4632,criteria!$U$2:$U$174,1,0)),0,1)</f>
        <v>1</v>
      </c>
      <c r="G4632" t="s">
        <v>636</v>
      </c>
      <c r="H4632" t="s">
        <v>636</v>
      </c>
      <c r="N4632">
        <v>546019959</v>
      </c>
      <c r="O4632" t="s">
        <v>282</v>
      </c>
      <c r="V4632">
        <v>36710840</v>
      </c>
      <c r="Y4632">
        <v>110878</v>
      </c>
      <c r="Z4632">
        <v>7699662</v>
      </c>
      <c r="AA4632">
        <v>43578976</v>
      </c>
      <c r="AB4632">
        <v>2849604</v>
      </c>
      <c r="AC4632">
        <v>9174666</v>
      </c>
      <c r="AF4632">
        <v>116861168</v>
      </c>
      <c r="AG4632">
        <v>36339588</v>
      </c>
      <c r="AH4632">
        <v>2791553</v>
      </c>
      <c r="AI4632">
        <v>2896010</v>
      </c>
      <c r="AJ4632">
        <v>5687563</v>
      </c>
      <c r="AK4632">
        <v>11884673</v>
      </c>
      <c r="AL4632">
        <v>12040353</v>
      </c>
      <c r="AM4632">
        <v>111661912</v>
      </c>
      <c r="AN4632">
        <v>46078068</v>
      </c>
      <c r="AO4632">
        <v>14703252</v>
      </c>
      <c r="AP4632">
        <v>1764981</v>
      </c>
      <c r="AQ4632">
        <v>1710862</v>
      </c>
      <c r="AT4632">
        <v>907</v>
      </c>
      <c r="AU4632">
        <v>0.52400000000000002</v>
      </c>
      <c r="AW4632">
        <v>0.109241</v>
      </c>
      <c r="AX4632">
        <v>0.59204900000000005</v>
      </c>
      <c r="AY4632">
        <v>3.25931E-2</v>
      </c>
      <c r="AZ4632">
        <v>50503.5</v>
      </c>
    </row>
    <row r="4633" spans="1:52">
      <c r="A4633">
        <v>2001</v>
      </c>
      <c r="B4633">
        <v>240329</v>
      </c>
      <c r="C4633" t="s">
        <v>579</v>
      </c>
      <c r="D4633" t="s">
        <v>493</v>
      </c>
      <c r="E4633">
        <f t="shared" si="72"/>
        <v>1</v>
      </c>
      <c r="F4633">
        <f>IF(ISNA(VLOOKUP(B4633,criteria!$U$2:$U$174,1,0)),0,1)</f>
        <v>1</v>
      </c>
      <c r="G4633">
        <v>0.6977942692228406</v>
      </c>
      <c r="H4633">
        <v>0.47680945347119646</v>
      </c>
      <c r="I4633">
        <v>4851</v>
      </c>
      <c r="J4633">
        <v>3385</v>
      </c>
      <c r="K4633">
        <v>1609</v>
      </c>
      <c r="L4633">
        <v>5</v>
      </c>
      <c r="M4633">
        <v>1614</v>
      </c>
      <c r="N4633">
        <v>546019959</v>
      </c>
      <c r="O4633" t="s">
        <v>282</v>
      </c>
      <c r="V4633">
        <v>29552640</v>
      </c>
      <c r="W4633">
        <v>26689766</v>
      </c>
      <c r="Y4633">
        <v>376944</v>
      </c>
      <c r="Z4633">
        <v>7054543</v>
      </c>
      <c r="AA4633">
        <v>39942048</v>
      </c>
      <c r="AB4633">
        <v>147134</v>
      </c>
      <c r="AC4633">
        <v>12892956</v>
      </c>
      <c r="AD4633">
        <v>58924252</v>
      </c>
      <c r="AE4633">
        <v>42009940</v>
      </c>
      <c r="AF4633">
        <v>105547088</v>
      </c>
      <c r="AG4633">
        <v>43470952</v>
      </c>
      <c r="AH4633">
        <v>3914986</v>
      </c>
      <c r="AI4633">
        <v>4530877.5</v>
      </c>
      <c r="AJ4633">
        <v>8445864</v>
      </c>
      <c r="AK4633">
        <v>11984859</v>
      </c>
      <c r="AL4633">
        <v>14073541</v>
      </c>
      <c r="AM4633">
        <v>101219432</v>
      </c>
      <c r="AN4633">
        <v>47591680</v>
      </c>
      <c r="AO4633">
        <v>15714524</v>
      </c>
      <c r="AR4633">
        <v>105547088</v>
      </c>
      <c r="AS4633">
        <v>101219432</v>
      </c>
      <c r="AT4633">
        <v>1005</v>
      </c>
      <c r="AU4633">
        <v>0.58399999999999996</v>
      </c>
      <c r="AW4633">
        <v>0.107847</v>
      </c>
      <c r="AX4633">
        <v>0.589036</v>
      </c>
      <c r="AY4633">
        <v>3.5471200000000001E-2</v>
      </c>
      <c r="AZ4633">
        <v>52676</v>
      </c>
    </row>
    <row r="4634" spans="1:52">
      <c r="A4634">
        <v>2002</v>
      </c>
      <c r="B4634">
        <v>240329</v>
      </c>
      <c r="C4634" t="s">
        <v>579</v>
      </c>
      <c r="D4634" t="s">
        <v>493</v>
      </c>
      <c r="E4634">
        <f t="shared" si="72"/>
        <v>1</v>
      </c>
      <c r="F4634">
        <f>IF(ISNA(VLOOKUP(B4634,criteria!$U$2:$U$174,1,0)),0,1)</f>
        <v>1</v>
      </c>
      <c r="G4634">
        <v>0.69032901296111659</v>
      </c>
      <c r="H4634">
        <v>0.46187175043327555</v>
      </c>
      <c r="I4634">
        <v>5015</v>
      </c>
      <c r="J4634">
        <v>3462</v>
      </c>
      <c r="K4634">
        <v>1596</v>
      </c>
      <c r="L4634">
        <v>3</v>
      </c>
      <c r="M4634">
        <v>1599</v>
      </c>
      <c r="N4634" t="s">
        <v>512</v>
      </c>
      <c r="O4634" t="s">
        <v>282</v>
      </c>
      <c r="V4634">
        <v>33875928</v>
      </c>
      <c r="W4634">
        <v>30808196</v>
      </c>
      <c r="Y4634">
        <v>3311837</v>
      </c>
      <c r="Z4634">
        <v>8903473</v>
      </c>
      <c r="AA4634">
        <v>42434236</v>
      </c>
      <c r="AB4634">
        <v>152282</v>
      </c>
      <c r="AC4634">
        <v>11076910</v>
      </c>
      <c r="AD4634">
        <v>60152732</v>
      </c>
      <c r="AE4634">
        <v>43058148</v>
      </c>
      <c r="AF4634">
        <v>106809224</v>
      </c>
      <c r="AG4634">
        <v>44436992</v>
      </c>
      <c r="AH4634">
        <v>3035664.5</v>
      </c>
      <c r="AI4634">
        <v>5258191.5</v>
      </c>
      <c r="AJ4634">
        <v>8293856</v>
      </c>
      <c r="AK4634">
        <v>13882018</v>
      </c>
      <c r="AL4634">
        <v>14419875</v>
      </c>
      <c r="AM4634">
        <v>102155664</v>
      </c>
      <c r="AN4634">
        <v>48441684</v>
      </c>
      <c r="AO4634">
        <v>17376346</v>
      </c>
      <c r="AP4634">
        <v>1627652</v>
      </c>
      <c r="AQ4634">
        <v>1572438</v>
      </c>
      <c r="AR4634">
        <v>106809224</v>
      </c>
      <c r="AS4634">
        <v>102155664</v>
      </c>
      <c r="AT4634">
        <v>1012</v>
      </c>
      <c r="AU4634">
        <v>0.59499999999999997</v>
      </c>
      <c r="AW4634">
        <v>9.7034099999999998E-2</v>
      </c>
      <c r="AX4634">
        <v>0.61296200000000001</v>
      </c>
      <c r="AY4634">
        <v>2.9659499999999998E-2</v>
      </c>
      <c r="AZ4634">
        <v>55574</v>
      </c>
    </row>
    <row r="4635" spans="1:52">
      <c r="A4635">
        <v>2003</v>
      </c>
      <c r="B4635">
        <v>240329</v>
      </c>
      <c r="C4635" t="s">
        <v>579</v>
      </c>
      <c r="D4635" t="s">
        <v>493</v>
      </c>
      <c r="E4635">
        <f t="shared" si="72"/>
        <v>1</v>
      </c>
      <c r="F4635">
        <f>IF(ISNA(VLOOKUP(B4635,criteria!$U$2:$U$174,1,0)),0,1)</f>
        <v>1</v>
      </c>
      <c r="G4635">
        <v>0.65366336633663369</v>
      </c>
      <c r="H4635">
        <v>0.47167524992426535</v>
      </c>
      <c r="I4635">
        <v>5050</v>
      </c>
      <c r="J4635">
        <v>3301</v>
      </c>
      <c r="K4635">
        <v>1555</v>
      </c>
      <c r="L4635">
        <v>2</v>
      </c>
      <c r="M4635">
        <v>1557</v>
      </c>
      <c r="N4635" t="s">
        <v>512</v>
      </c>
      <c r="O4635" t="s">
        <v>282</v>
      </c>
      <c r="V4635">
        <v>35907280</v>
      </c>
      <c r="W4635">
        <v>32485828</v>
      </c>
      <c r="Y4635">
        <v>1223586</v>
      </c>
      <c r="Z4635">
        <v>7748829</v>
      </c>
      <c r="AA4635">
        <v>35620628</v>
      </c>
      <c r="AB4635">
        <v>122821</v>
      </c>
      <c r="AC4635">
        <v>8357695</v>
      </c>
      <c r="AD4635">
        <v>59262108</v>
      </c>
      <c r="AE4635">
        <v>36411228</v>
      </c>
      <c r="AF4635">
        <v>96570328</v>
      </c>
      <c r="AG4635">
        <v>43766332</v>
      </c>
      <c r="AH4635">
        <v>3189962</v>
      </c>
      <c r="AI4635">
        <v>4433442.5</v>
      </c>
      <c r="AJ4635">
        <v>7623404.5</v>
      </c>
      <c r="AK4635">
        <v>14287574</v>
      </c>
      <c r="AL4635">
        <v>16523059</v>
      </c>
      <c r="AM4635">
        <v>105974864</v>
      </c>
      <c r="AN4635">
        <v>47991492</v>
      </c>
      <c r="AO4635">
        <v>17699040</v>
      </c>
      <c r="AP4635">
        <v>1572438</v>
      </c>
      <c r="AQ4635">
        <v>1773396</v>
      </c>
      <c r="AR4635">
        <v>96570328</v>
      </c>
      <c r="AS4635">
        <v>105974864</v>
      </c>
      <c r="AT4635">
        <v>1073</v>
      </c>
      <c r="AU4635">
        <v>0.61699999999999999</v>
      </c>
      <c r="AW4635">
        <v>9.7542500000000004E-2</v>
      </c>
      <c r="AX4635">
        <v>0.62079399999999996</v>
      </c>
      <c r="AY4635">
        <v>3.1001899999999999E-2</v>
      </c>
      <c r="AZ4635">
        <v>59266</v>
      </c>
    </row>
    <row r="4636" spans="1:52">
      <c r="A4636">
        <v>2004</v>
      </c>
      <c r="B4636">
        <v>240329</v>
      </c>
      <c r="C4636" t="s">
        <v>579</v>
      </c>
      <c r="D4636" t="s">
        <v>493</v>
      </c>
      <c r="E4636">
        <f t="shared" si="72"/>
        <v>1</v>
      </c>
      <c r="F4636">
        <f>IF(ISNA(VLOOKUP(B4636,criteria!$U$2:$U$174,1,0)),0,1)</f>
        <v>1</v>
      </c>
      <c r="G4636">
        <v>0.57556545579163809</v>
      </c>
      <c r="H4636">
        <v>0.4495385531408157</v>
      </c>
      <c r="I4636">
        <v>5836</v>
      </c>
      <c r="J4636">
        <v>3359</v>
      </c>
      <c r="K4636">
        <v>1506</v>
      </c>
      <c r="L4636">
        <v>4</v>
      </c>
      <c r="M4636">
        <v>1510</v>
      </c>
      <c r="V4636">
        <v>38914744</v>
      </c>
      <c r="W4636">
        <v>35421664</v>
      </c>
      <c r="Y4636">
        <v>4046940</v>
      </c>
      <c r="Z4636">
        <v>7134728</v>
      </c>
      <c r="AA4636">
        <v>37345848</v>
      </c>
      <c r="AB4636">
        <v>42848</v>
      </c>
      <c r="AC4636">
        <v>14020049</v>
      </c>
      <c r="AD4636">
        <v>72169448</v>
      </c>
      <c r="AE4636">
        <v>36812136</v>
      </c>
      <c r="AF4636">
        <v>114777200</v>
      </c>
      <c r="AG4636">
        <v>45282248</v>
      </c>
      <c r="AH4636">
        <v>3267658.75</v>
      </c>
      <c r="AI4636">
        <v>4227254</v>
      </c>
      <c r="AJ4636">
        <v>7494913</v>
      </c>
      <c r="AK4636">
        <v>12729090</v>
      </c>
      <c r="AL4636">
        <v>15250914</v>
      </c>
      <c r="AM4636">
        <v>106684512</v>
      </c>
      <c r="AN4636">
        <v>48860168</v>
      </c>
      <c r="AO4636">
        <v>17814562</v>
      </c>
      <c r="AP4636">
        <v>1852368</v>
      </c>
      <c r="AQ4636">
        <v>2033431</v>
      </c>
      <c r="AR4636">
        <v>114777200</v>
      </c>
      <c r="AS4636">
        <v>106684512</v>
      </c>
      <c r="AT4636">
        <v>1041</v>
      </c>
      <c r="AU4636">
        <v>0.63800000000000001</v>
      </c>
      <c r="AW4636">
        <v>9.3818200000000004E-2</v>
      </c>
      <c r="AX4636">
        <v>0.59781799999999996</v>
      </c>
      <c r="AY4636">
        <v>2.9454500000000002E-2</v>
      </c>
      <c r="AZ4636">
        <v>62648</v>
      </c>
    </row>
    <row r="4637" spans="1:52">
      <c r="A4637">
        <v>2005</v>
      </c>
      <c r="B4637">
        <v>240329</v>
      </c>
      <c r="C4637" t="s">
        <v>497</v>
      </c>
      <c r="D4637" t="s">
        <v>493</v>
      </c>
      <c r="E4637">
        <f t="shared" si="72"/>
        <v>1</v>
      </c>
      <c r="F4637">
        <f>IF(ISNA(VLOOKUP(B4637,criteria!$U$2:$U$174,1,0)),0,1)</f>
        <v>1</v>
      </c>
      <c r="G4637">
        <v>0.63876500857632934</v>
      </c>
      <c r="H4637">
        <v>0.41514500537056925</v>
      </c>
      <c r="I4637">
        <v>5830</v>
      </c>
      <c r="J4637">
        <v>3724</v>
      </c>
      <c r="K4637">
        <v>1539</v>
      </c>
      <c r="L4637">
        <v>7</v>
      </c>
      <c r="M4637">
        <v>1546</v>
      </c>
      <c r="N4637" t="s">
        <v>512</v>
      </c>
      <c r="O4637" t="s">
        <v>282</v>
      </c>
      <c r="P4637" t="s">
        <v>50</v>
      </c>
      <c r="Q4637" t="s">
        <v>52</v>
      </c>
      <c r="V4637">
        <v>42434496</v>
      </c>
      <c r="W4637">
        <v>38984212</v>
      </c>
      <c r="Y4637">
        <v>3321347</v>
      </c>
      <c r="Z4637">
        <v>4657416</v>
      </c>
      <c r="AA4637">
        <v>38499568</v>
      </c>
      <c r="AB4637">
        <v>25377</v>
      </c>
      <c r="AC4637">
        <v>14069165</v>
      </c>
      <c r="AD4637">
        <v>79377448</v>
      </c>
      <c r="AE4637">
        <v>36833848</v>
      </c>
      <c r="AF4637">
        <v>116211296</v>
      </c>
      <c r="AG4637">
        <v>46780760</v>
      </c>
      <c r="AH4637">
        <v>2685494.75</v>
      </c>
      <c r="AI4637">
        <v>3637892.25</v>
      </c>
      <c r="AJ4637">
        <v>6323387</v>
      </c>
      <c r="AK4637">
        <v>13115076</v>
      </c>
      <c r="AL4637">
        <v>15141665</v>
      </c>
      <c r="AM4637">
        <v>110896752</v>
      </c>
      <c r="AN4637">
        <v>48516824</v>
      </c>
      <c r="AO4637">
        <v>18573614</v>
      </c>
      <c r="AP4637">
        <v>14256055</v>
      </c>
      <c r="AQ4637">
        <v>14692373</v>
      </c>
      <c r="AR4637">
        <v>116211296</v>
      </c>
      <c r="AS4637">
        <v>110896752</v>
      </c>
      <c r="AT4637">
        <v>1001</v>
      </c>
      <c r="AU4637">
        <v>0.622</v>
      </c>
      <c r="AW4637">
        <v>8.9030200000000004E-2</v>
      </c>
      <c r="AX4637">
        <v>0.58791700000000002</v>
      </c>
      <c r="AY4637">
        <v>2.89348E-2</v>
      </c>
      <c r="AZ4637">
        <v>64019</v>
      </c>
    </row>
    <row r="4638" spans="1:52">
      <c r="A4638">
        <v>2006</v>
      </c>
      <c r="B4638">
        <v>240329</v>
      </c>
      <c r="C4638" t="s">
        <v>497</v>
      </c>
      <c r="D4638" t="s">
        <v>493</v>
      </c>
      <c r="E4638">
        <f t="shared" si="72"/>
        <v>1</v>
      </c>
      <c r="F4638">
        <f>IF(ISNA(VLOOKUP(B4638,criteria!$U$2:$U$174,1,0)),0,1)</f>
        <v>1</v>
      </c>
      <c r="G4638">
        <v>0.71071188717259903</v>
      </c>
      <c r="H4638">
        <v>0.41530829199149538</v>
      </c>
      <c r="I4638">
        <v>5956</v>
      </c>
      <c r="J4638">
        <v>4233</v>
      </c>
      <c r="K4638">
        <v>1755</v>
      </c>
      <c r="L4638">
        <v>3</v>
      </c>
      <c r="M4638">
        <v>1758</v>
      </c>
      <c r="V4638">
        <v>45430540</v>
      </c>
      <c r="W4638">
        <v>41617512</v>
      </c>
      <c r="Y4638">
        <v>3479796</v>
      </c>
      <c r="Z4638">
        <v>7939577</v>
      </c>
      <c r="AA4638">
        <v>40093904</v>
      </c>
      <c r="AB4638">
        <v>48855</v>
      </c>
      <c r="AC4638">
        <v>16693930</v>
      </c>
      <c r="AD4638">
        <v>83268040</v>
      </c>
      <c r="AE4638">
        <v>42151364</v>
      </c>
      <c r="AF4638">
        <v>130069576</v>
      </c>
      <c r="AG4638">
        <v>48302636</v>
      </c>
      <c r="AH4638">
        <v>2954798.75</v>
      </c>
      <c r="AI4638">
        <v>4255356</v>
      </c>
      <c r="AJ4638">
        <v>7210155</v>
      </c>
      <c r="AK4638">
        <v>13421898</v>
      </c>
      <c r="AL4638">
        <v>15394228</v>
      </c>
      <c r="AM4638">
        <v>116268016</v>
      </c>
      <c r="AN4638">
        <v>50086972</v>
      </c>
      <c r="AO4638">
        <v>19534624</v>
      </c>
      <c r="AP4638">
        <v>14692373</v>
      </c>
      <c r="AQ4638">
        <v>16819620</v>
      </c>
      <c r="AR4638">
        <v>130069576</v>
      </c>
      <c r="AS4638">
        <v>116268016</v>
      </c>
      <c r="AT4638">
        <v>1051</v>
      </c>
      <c r="AU4638">
        <v>0.65900000000000003</v>
      </c>
      <c r="AW4638">
        <v>8.6544300000000005E-2</v>
      </c>
      <c r="AX4638">
        <v>0.59357800000000005</v>
      </c>
      <c r="AY4638">
        <v>2.6605500000000001E-2</v>
      </c>
      <c r="AZ4638">
        <v>64504</v>
      </c>
    </row>
    <row r="4639" spans="1:52">
      <c r="A4639">
        <v>2007</v>
      </c>
      <c r="B4639">
        <v>240329</v>
      </c>
      <c r="C4639" t="s">
        <v>497</v>
      </c>
      <c r="D4639" t="s">
        <v>493</v>
      </c>
      <c r="E4639">
        <f t="shared" si="72"/>
        <v>1</v>
      </c>
      <c r="F4639">
        <f>IF(ISNA(VLOOKUP(B4639,criteria!$U$2:$U$174,1,0)),0,1)</f>
        <v>1</v>
      </c>
      <c r="G4639">
        <v>0.68734296482412061</v>
      </c>
      <c r="H4639">
        <v>0.40027416038382452</v>
      </c>
      <c r="I4639">
        <v>6368</v>
      </c>
      <c r="J4639">
        <v>4377</v>
      </c>
      <c r="K4639">
        <v>1751</v>
      </c>
      <c r="L4639">
        <v>1</v>
      </c>
      <c r="M4639">
        <v>1752</v>
      </c>
      <c r="V4639">
        <v>49447520</v>
      </c>
      <c r="W4639">
        <v>45092200</v>
      </c>
      <c r="Y4639">
        <v>3140074</v>
      </c>
      <c r="Z4639">
        <v>7504979</v>
      </c>
      <c r="AA4639">
        <v>36249676</v>
      </c>
      <c r="AB4639">
        <v>48175</v>
      </c>
      <c r="AC4639">
        <v>20352862</v>
      </c>
      <c r="AD4639">
        <v>89986032</v>
      </c>
      <c r="AE4639">
        <v>38701968</v>
      </c>
      <c r="AF4639">
        <v>133378296</v>
      </c>
      <c r="AG4639">
        <v>52462152</v>
      </c>
      <c r="AH4639">
        <v>2858294.25</v>
      </c>
      <c r="AI4639">
        <v>4195039.5</v>
      </c>
      <c r="AJ4639">
        <v>7053334</v>
      </c>
      <c r="AK4639">
        <v>15161450</v>
      </c>
      <c r="AL4639">
        <v>16080333</v>
      </c>
      <c r="AM4639">
        <v>118234744</v>
      </c>
      <c r="AN4639">
        <v>52111196</v>
      </c>
      <c r="AO4639">
        <v>20572548</v>
      </c>
      <c r="AP4639">
        <v>16819620</v>
      </c>
      <c r="AQ4639">
        <v>16162523</v>
      </c>
      <c r="AR4639">
        <v>133378296</v>
      </c>
      <c r="AS4639">
        <v>118234744</v>
      </c>
      <c r="AT4639">
        <v>1017</v>
      </c>
      <c r="AU4639">
        <v>0.65400000000000003</v>
      </c>
      <c r="AW4639">
        <v>8.9686100000000005E-2</v>
      </c>
      <c r="AX4639">
        <v>0.60730300000000004</v>
      </c>
      <c r="AY4639">
        <v>2.2101200000000001E-2</v>
      </c>
      <c r="AZ4639">
        <v>67692.5</v>
      </c>
    </row>
    <row r="4640" spans="1:52">
      <c r="A4640">
        <v>2008</v>
      </c>
      <c r="B4640">
        <v>240329</v>
      </c>
      <c r="C4640" t="s">
        <v>497</v>
      </c>
      <c r="D4640" t="s">
        <v>493</v>
      </c>
      <c r="E4640">
        <f t="shared" si="72"/>
        <v>1</v>
      </c>
      <c r="F4640">
        <f>IF(ISNA(VLOOKUP(B4640,criteria!$U$2:$U$174,1,0)),0,1)</f>
        <v>1</v>
      </c>
      <c r="G4640">
        <v>0.65310048838241819</v>
      </c>
      <c r="H4640">
        <v>0.39746204396102425</v>
      </c>
      <c r="I4640">
        <v>6757</v>
      </c>
      <c r="J4640">
        <v>4413</v>
      </c>
      <c r="K4640">
        <v>1750</v>
      </c>
      <c r="L4640">
        <v>4</v>
      </c>
      <c r="M4640">
        <v>1754</v>
      </c>
      <c r="N4640" t="s">
        <v>512</v>
      </c>
      <c r="O4640" t="s">
        <v>282</v>
      </c>
      <c r="P4640" t="s">
        <v>50</v>
      </c>
      <c r="Q4640" t="s">
        <v>52</v>
      </c>
      <c r="V4640">
        <v>54118148</v>
      </c>
      <c r="W4640">
        <v>48785244</v>
      </c>
      <c r="Y4640">
        <v>3029703</v>
      </c>
      <c r="Z4640">
        <v>8637287</v>
      </c>
      <c r="AA4640">
        <v>39419592</v>
      </c>
      <c r="AB4640">
        <v>3928</v>
      </c>
      <c r="AC4640">
        <v>19131074</v>
      </c>
      <c r="AD4640">
        <v>93921472</v>
      </c>
      <c r="AE4640">
        <v>40758612</v>
      </c>
      <c r="AF4640">
        <v>146477824</v>
      </c>
      <c r="AG4640">
        <v>55966028</v>
      </c>
      <c r="AH4640">
        <v>3007531</v>
      </c>
      <c r="AI4640">
        <v>4479673.5</v>
      </c>
      <c r="AJ4640">
        <v>7487204.5</v>
      </c>
      <c r="AK4640">
        <v>16148467</v>
      </c>
      <c r="AL4640">
        <v>16747226</v>
      </c>
      <c r="AM4640">
        <v>129042088</v>
      </c>
      <c r="AN4640">
        <v>53653528</v>
      </c>
      <c r="AO4640">
        <v>20702300</v>
      </c>
      <c r="AP4640">
        <v>16162523</v>
      </c>
      <c r="AQ4640">
        <v>13348893</v>
      </c>
      <c r="AR4640">
        <v>146477824</v>
      </c>
      <c r="AS4640">
        <v>129042088</v>
      </c>
      <c r="AT4640">
        <v>1038</v>
      </c>
      <c r="AU4640">
        <v>0.68899999999999995</v>
      </c>
      <c r="AW4640">
        <v>8.6004899999999995E-2</v>
      </c>
      <c r="AX4640">
        <v>0.60665800000000003</v>
      </c>
      <c r="AY4640">
        <v>2.0961799999999999E-2</v>
      </c>
      <c r="AZ4640">
        <v>71703</v>
      </c>
    </row>
    <row r="4641" spans="1:52">
      <c r="A4641">
        <v>2009</v>
      </c>
      <c r="B4641">
        <v>240329</v>
      </c>
      <c r="C4641" t="s">
        <v>497</v>
      </c>
      <c r="D4641" t="s">
        <v>493</v>
      </c>
      <c r="E4641">
        <f t="shared" si="72"/>
        <v>1</v>
      </c>
      <c r="F4641">
        <f>IF(ISNA(VLOOKUP(B4641,criteria!$U$2:$U$174,1,0)),0,1)</f>
        <v>1</v>
      </c>
      <c r="G4641">
        <v>0.66729432213209738</v>
      </c>
      <c r="H4641">
        <v>0.38745387453874541</v>
      </c>
      <c r="I4641">
        <v>6904</v>
      </c>
      <c r="J4641">
        <v>4607</v>
      </c>
      <c r="K4641">
        <v>1779</v>
      </c>
      <c r="L4641">
        <v>6</v>
      </c>
      <c r="M4641">
        <v>1785</v>
      </c>
      <c r="N4641" t="s">
        <v>512</v>
      </c>
      <c r="O4641" t="s">
        <v>282</v>
      </c>
      <c r="P4641" t="s">
        <v>50</v>
      </c>
      <c r="Q4641" t="s">
        <v>51</v>
      </c>
      <c r="R4641">
        <v>-91.230500000000006</v>
      </c>
      <c r="S4641">
        <v>43.812800000000003</v>
      </c>
      <c r="V4641">
        <v>61729068</v>
      </c>
      <c r="W4641">
        <v>54821464</v>
      </c>
      <c r="Y4641">
        <v>3364771</v>
      </c>
      <c r="Z4641">
        <v>11275210</v>
      </c>
      <c r="AA4641">
        <v>42402232</v>
      </c>
      <c r="AC4641">
        <v>10475912</v>
      </c>
      <c r="AD4641">
        <v>100233328</v>
      </c>
      <c r="AE4641">
        <v>45870872</v>
      </c>
      <c r="AF4641">
        <v>168529680</v>
      </c>
      <c r="AG4641">
        <v>56591620</v>
      </c>
      <c r="AH4641">
        <v>3243455</v>
      </c>
      <c r="AI4641">
        <v>4156873</v>
      </c>
      <c r="AJ4641">
        <v>7400328</v>
      </c>
      <c r="AK4641">
        <v>14581954</v>
      </c>
      <c r="AL4641">
        <v>18440732</v>
      </c>
      <c r="AM4641">
        <v>138852432</v>
      </c>
      <c r="AN4641">
        <v>54431132</v>
      </c>
      <c r="AO4641">
        <v>22099216</v>
      </c>
      <c r="AP4641">
        <v>13348893</v>
      </c>
      <c r="AQ4641">
        <v>15387052</v>
      </c>
      <c r="AR4641">
        <v>168529680</v>
      </c>
      <c r="AS4641">
        <v>138852432</v>
      </c>
      <c r="AT4641">
        <v>1083</v>
      </c>
      <c r="AU4641">
        <v>0.70399999999999996</v>
      </c>
      <c r="AW4641">
        <v>8.0272499999999997E-2</v>
      </c>
      <c r="AX4641">
        <v>0.58886300000000003</v>
      </c>
      <c r="AY4641">
        <v>2.1030799999999999E-2</v>
      </c>
      <c r="AZ4641">
        <v>74794</v>
      </c>
    </row>
    <row r="4642" spans="1:52">
      <c r="A4642">
        <v>2010</v>
      </c>
      <c r="B4642">
        <v>240329</v>
      </c>
      <c r="C4642" t="s">
        <v>497</v>
      </c>
      <c r="D4642" t="s">
        <v>493</v>
      </c>
      <c r="E4642">
        <f t="shared" si="72"/>
        <v>1</v>
      </c>
      <c r="F4642">
        <f>IF(ISNA(VLOOKUP(B4642,criteria!$U$2:$U$174,1,0)),0,1)</f>
        <v>1</v>
      </c>
      <c r="G4642">
        <v>0.70979123787121434</v>
      </c>
      <c r="H4642">
        <v>0.37862468931234466</v>
      </c>
      <c r="I4642">
        <v>6802</v>
      </c>
      <c r="J4642">
        <v>4828</v>
      </c>
      <c r="K4642">
        <v>1826</v>
      </c>
      <c r="L4642">
        <v>2</v>
      </c>
      <c r="M4642">
        <v>1828</v>
      </c>
      <c r="N4642" t="s">
        <v>512</v>
      </c>
      <c r="O4642" t="s">
        <v>282</v>
      </c>
      <c r="P4642" t="s">
        <v>50</v>
      </c>
      <c r="Q4642" t="s">
        <v>51</v>
      </c>
      <c r="R4642">
        <v>-91.230500000000006</v>
      </c>
      <c r="S4642">
        <v>43.812899999999999</v>
      </c>
      <c r="V4642">
        <v>67205248</v>
      </c>
      <c r="W4642">
        <v>58609300</v>
      </c>
      <c r="Y4642">
        <v>3141874</v>
      </c>
      <c r="Z4642">
        <v>12472834</v>
      </c>
      <c r="AA4642">
        <v>41985964</v>
      </c>
      <c r="AB4642">
        <v>1484</v>
      </c>
      <c r="AC4642">
        <v>10700804</v>
      </c>
      <c r="AD4642">
        <v>103100528</v>
      </c>
      <c r="AE4642">
        <v>48223504</v>
      </c>
      <c r="AF4642">
        <v>160581392</v>
      </c>
      <c r="AG4642">
        <v>61212672</v>
      </c>
      <c r="AH4642">
        <v>2420174</v>
      </c>
      <c r="AI4642">
        <v>4231757</v>
      </c>
      <c r="AJ4642">
        <v>6651931</v>
      </c>
      <c r="AK4642">
        <v>15364061</v>
      </c>
      <c r="AL4642">
        <v>19529964</v>
      </c>
      <c r="AM4642">
        <v>140859376</v>
      </c>
      <c r="AN4642">
        <v>56611336</v>
      </c>
      <c r="AO4642">
        <v>23653016</v>
      </c>
      <c r="AP4642">
        <v>15387052</v>
      </c>
      <c r="AQ4642">
        <v>18763000</v>
      </c>
      <c r="AR4642">
        <v>160581392</v>
      </c>
      <c r="AS4642">
        <v>140859376</v>
      </c>
      <c r="AT4642">
        <v>1195</v>
      </c>
      <c r="AU4642">
        <v>0.68100000000000005</v>
      </c>
      <c r="AW4642">
        <v>8.2936399999999993E-2</v>
      </c>
      <c r="AX4642">
        <v>0.590642</v>
      </c>
      <c r="AY4642">
        <v>2.10143E-2</v>
      </c>
      <c r="AZ4642">
        <v>75000</v>
      </c>
    </row>
    <row r="4643" spans="1:52">
      <c r="A4643">
        <v>2011</v>
      </c>
      <c r="B4643">
        <v>240329</v>
      </c>
      <c r="C4643" t="s">
        <v>497</v>
      </c>
      <c r="D4643" t="s">
        <v>493</v>
      </c>
      <c r="E4643">
        <f t="shared" si="72"/>
        <v>1</v>
      </c>
      <c r="F4643">
        <f>IF(ISNA(VLOOKUP(B4643,criteria!$U$2:$U$174,1,0)),0,1)</f>
        <v>1</v>
      </c>
      <c r="G4643">
        <v>0.77898193760262724</v>
      </c>
      <c r="H4643">
        <v>0.38785834738617203</v>
      </c>
      <c r="I4643">
        <v>6090</v>
      </c>
      <c r="J4643">
        <v>4744</v>
      </c>
      <c r="K4643">
        <v>1836</v>
      </c>
      <c r="L4643">
        <v>4</v>
      </c>
      <c r="M4643">
        <v>1840</v>
      </c>
      <c r="N4643" t="s">
        <v>512</v>
      </c>
      <c r="O4643" t="s">
        <v>282</v>
      </c>
      <c r="P4643" t="s">
        <v>50</v>
      </c>
      <c r="Q4643" t="s">
        <v>51</v>
      </c>
      <c r="R4643">
        <v>-91.230099999999993</v>
      </c>
      <c r="S4643">
        <v>43.815300000000001</v>
      </c>
      <c r="T4643">
        <v>2.1999999999999999E-2</v>
      </c>
      <c r="U4643">
        <v>1759</v>
      </c>
      <c r="V4643">
        <v>73377536</v>
      </c>
      <c r="W4643">
        <v>64812384</v>
      </c>
      <c r="Y4643">
        <v>4053479</v>
      </c>
      <c r="Z4643">
        <v>11480985</v>
      </c>
      <c r="AA4643">
        <v>23604064</v>
      </c>
      <c r="AB4643">
        <v>52166</v>
      </c>
      <c r="AC4643">
        <v>20367204</v>
      </c>
      <c r="AD4643">
        <v>115762480</v>
      </c>
      <c r="AE4643">
        <v>26975480</v>
      </c>
      <c r="AF4643">
        <v>158896864</v>
      </c>
      <c r="AG4643">
        <v>59279116</v>
      </c>
      <c r="AH4643">
        <v>2491608</v>
      </c>
      <c r="AI4643">
        <v>3791040</v>
      </c>
      <c r="AJ4643">
        <v>6282648</v>
      </c>
      <c r="AK4643">
        <v>16932264</v>
      </c>
      <c r="AL4643">
        <v>19370364</v>
      </c>
      <c r="AM4643">
        <v>141903648</v>
      </c>
      <c r="AN4643">
        <v>58220936</v>
      </c>
      <c r="AO4643">
        <v>20375716</v>
      </c>
      <c r="AP4643">
        <v>18763000</v>
      </c>
      <c r="AQ4643">
        <v>19049970</v>
      </c>
      <c r="AR4643">
        <v>158896864</v>
      </c>
      <c r="AS4643">
        <v>141903648</v>
      </c>
      <c r="AT4643">
        <v>1222</v>
      </c>
      <c r="AU4643">
        <v>0.69799999999999995</v>
      </c>
      <c r="AW4643">
        <v>7.9058699999999996E-2</v>
      </c>
      <c r="AX4643">
        <v>0.59545199999999998</v>
      </c>
      <c r="AY4643">
        <v>1.79799E-2</v>
      </c>
      <c r="AZ4643">
        <v>75286.5</v>
      </c>
    </row>
    <row r="4644" spans="1:52">
      <c r="A4644">
        <v>2012</v>
      </c>
      <c r="B4644">
        <v>240329</v>
      </c>
      <c r="C4644" t="s">
        <v>497</v>
      </c>
      <c r="D4644" t="s">
        <v>493</v>
      </c>
      <c r="E4644">
        <f t="shared" si="72"/>
        <v>1</v>
      </c>
      <c r="F4644">
        <f>IF(ISNA(VLOOKUP(B4644,criteria!$U$2:$U$174,1,0)),0,1)</f>
        <v>1</v>
      </c>
      <c r="G4644">
        <v>0.76470588235294112</v>
      </c>
      <c r="H4644">
        <v>0.39935392691298205</v>
      </c>
      <c r="I4644">
        <v>6477</v>
      </c>
      <c r="J4644">
        <v>4953</v>
      </c>
      <c r="K4644">
        <v>1976</v>
      </c>
      <c r="L4644">
        <v>2</v>
      </c>
      <c r="M4644">
        <v>1978</v>
      </c>
      <c r="T4644">
        <v>1.7999999999999999E-2</v>
      </c>
      <c r="U4644">
        <v>1837</v>
      </c>
      <c r="V4644">
        <v>78551880</v>
      </c>
      <c r="W4644">
        <v>69014496</v>
      </c>
      <c r="Y4644">
        <v>2201449</v>
      </c>
      <c r="Z4644">
        <v>11953049</v>
      </c>
      <c r="AA4644">
        <v>21831152</v>
      </c>
      <c r="AB4644">
        <v>615406</v>
      </c>
      <c r="AC4644">
        <v>20883116</v>
      </c>
      <c r="AD4644">
        <v>118692736</v>
      </c>
      <c r="AE4644">
        <v>28234168</v>
      </c>
      <c r="AF4644">
        <v>157085168</v>
      </c>
      <c r="AG4644">
        <v>63959088</v>
      </c>
      <c r="AH4644">
        <v>3329060</v>
      </c>
      <c r="AI4644">
        <v>3836979</v>
      </c>
      <c r="AJ4644">
        <v>7166039</v>
      </c>
      <c r="AK4644">
        <v>18151408</v>
      </c>
      <c r="AL4644">
        <v>20624586</v>
      </c>
      <c r="AM4644">
        <v>144752288</v>
      </c>
      <c r="AN4644">
        <v>61769048</v>
      </c>
      <c r="AO4644">
        <v>21707940</v>
      </c>
      <c r="AP4644">
        <v>19049970</v>
      </c>
      <c r="AQ4644">
        <v>19271340</v>
      </c>
      <c r="AR4644">
        <v>157085168</v>
      </c>
      <c r="AS4644">
        <v>144752288</v>
      </c>
      <c r="AT4644">
        <v>1176</v>
      </c>
      <c r="AU4644">
        <v>0.67200000000000004</v>
      </c>
      <c r="AW4644">
        <v>7.8213699999999997E-2</v>
      </c>
      <c r="AX4644">
        <v>0.58931299999999998</v>
      </c>
      <c r="AY4644">
        <v>1.93598E-2</v>
      </c>
      <c r="AZ4644">
        <v>76384.5</v>
      </c>
    </row>
    <row r="4645" spans="1:52">
      <c r="A4645">
        <v>2013</v>
      </c>
      <c r="B4645">
        <v>240329</v>
      </c>
      <c r="C4645" t="s">
        <v>497</v>
      </c>
      <c r="D4645" t="s">
        <v>493</v>
      </c>
      <c r="E4645">
        <f t="shared" si="72"/>
        <v>1</v>
      </c>
      <c r="F4645">
        <f>IF(ISNA(VLOOKUP(B4645,criteria!$U$2:$U$174,1,0)),0,1)</f>
        <v>1</v>
      </c>
      <c r="G4645">
        <v>0.71999427098252655</v>
      </c>
      <c r="H4645">
        <v>0.37736224388303163</v>
      </c>
      <c r="I4645">
        <v>6982</v>
      </c>
      <c r="J4645">
        <v>5027</v>
      </c>
      <c r="K4645">
        <v>1890</v>
      </c>
      <c r="L4645">
        <v>7</v>
      </c>
      <c r="M4645">
        <v>1897</v>
      </c>
      <c r="N4645" t="s">
        <v>512</v>
      </c>
      <c r="O4645" t="s">
        <v>282</v>
      </c>
      <c r="P4645" t="s">
        <v>50</v>
      </c>
      <c r="Q4645" t="s">
        <v>51</v>
      </c>
      <c r="R4645">
        <v>-91.230099999999993</v>
      </c>
      <c r="S4645">
        <v>43.815300000000001</v>
      </c>
      <c r="T4645">
        <v>1.7999999999999999E-2</v>
      </c>
      <c r="U4645">
        <v>2021</v>
      </c>
      <c r="V4645">
        <v>81148376</v>
      </c>
      <c r="W4645">
        <v>70849768</v>
      </c>
      <c r="Y4645">
        <v>2048355</v>
      </c>
      <c r="Z4645">
        <v>11887903</v>
      </c>
      <c r="AA4645">
        <v>29055786</v>
      </c>
      <c r="AB4645">
        <v>1468899</v>
      </c>
      <c r="AC4645">
        <v>13659972</v>
      </c>
      <c r="AD4645">
        <v>119438088</v>
      </c>
      <c r="AE4645">
        <v>36799076</v>
      </c>
      <c r="AF4645">
        <v>157996016</v>
      </c>
      <c r="AG4645">
        <v>69999952</v>
      </c>
      <c r="AH4645">
        <v>3111173</v>
      </c>
      <c r="AI4645">
        <v>3449721</v>
      </c>
      <c r="AJ4645">
        <v>6560894</v>
      </c>
      <c r="AK4645">
        <v>18220160</v>
      </c>
      <c r="AL4645">
        <v>23038212</v>
      </c>
      <c r="AM4645">
        <v>155869536</v>
      </c>
      <c r="AN4645">
        <v>65427096</v>
      </c>
      <c r="AO4645">
        <v>24629168</v>
      </c>
      <c r="AP4645">
        <v>19271340</v>
      </c>
      <c r="AQ4645">
        <v>22691502</v>
      </c>
      <c r="AR4645">
        <v>157996016</v>
      </c>
      <c r="AS4645">
        <v>155869536</v>
      </c>
      <c r="AT4645">
        <v>1216</v>
      </c>
      <c r="AU4645">
        <v>0.68400000000000005</v>
      </c>
      <c r="AW4645">
        <v>7.2601299999999994E-2</v>
      </c>
      <c r="AX4645">
        <v>0.57439700000000005</v>
      </c>
      <c r="AY4645">
        <v>1.8471000000000001E-2</v>
      </c>
      <c r="AZ4645">
        <v>76968.5</v>
      </c>
    </row>
    <row r="4646" spans="1:52">
      <c r="A4646">
        <v>2014</v>
      </c>
      <c r="B4646">
        <v>240329</v>
      </c>
      <c r="C4646" t="s">
        <v>497</v>
      </c>
      <c r="D4646" t="s">
        <v>493</v>
      </c>
      <c r="E4646">
        <f t="shared" si="72"/>
        <v>1</v>
      </c>
      <c r="F4646">
        <f>IF(ISNA(VLOOKUP(B4646,criteria!$U$2:$U$174,1,0)),0,1)</f>
        <v>1</v>
      </c>
      <c r="G4646">
        <v>0.76293661060802065</v>
      </c>
      <c r="H4646">
        <v>0.42094107672742687</v>
      </c>
      <c r="I4646">
        <v>6184</v>
      </c>
      <c r="J4646">
        <v>4718</v>
      </c>
      <c r="K4646">
        <v>1985</v>
      </c>
      <c r="L4646">
        <v>1</v>
      </c>
      <c r="M4646">
        <v>1986</v>
      </c>
      <c r="N4646" t="s">
        <v>512</v>
      </c>
      <c r="O4646" t="s">
        <v>282</v>
      </c>
      <c r="P4646" t="s">
        <v>50</v>
      </c>
      <c r="Q4646" t="s">
        <v>51</v>
      </c>
      <c r="R4646">
        <v>-91.230099999999993</v>
      </c>
      <c r="S4646">
        <v>43.815300000000001</v>
      </c>
      <c r="T4646">
        <v>1.7999999999999999E-2</v>
      </c>
      <c r="U4646">
        <v>2060</v>
      </c>
      <c r="V4646">
        <v>83329336</v>
      </c>
      <c r="W4646">
        <v>72261360</v>
      </c>
      <c r="Y4646">
        <v>1996787</v>
      </c>
      <c r="Z4646">
        <v>11450745</v>
      </c>
      <c r="AA4646">
        <v>28448594</v>
      </c>
      <c r="AB4646">
        <v>1631906</v>
      </c>
      <c r="AC4646">
        <v>16957592</v>
      </c>
      <c r="AD4646">
        <v>122832640</v>
      </c>
      <c r="AE4646">
        <v>35938108</v>
      </c>
      <c r="AF4646">
        <v>162869056</v>
      </c>
      <c r="AG4646">
        <v>69617464</v>
      </c>
      <c r="AH4646">
        <v>3450184</v>
      </c>
      <c r="AI4646">
        <v>3149734</v>
      </c>
      <c r="AJ4646">
        <v>6599918</v>
      </c>
      <c r="AK4646">
        <v>19765064</v>
      </c>
      <c r="AL4646">
        <v>24370742</v>
      </c>
      <c r="AM4646">
        <v>160048528</v>
      </c>
      <c r="AN4646">
        <v>68187152</v>
      </c>
      <c r="AO4646">
        <v>23999112</v>
      </c>
      <c r="AP4646">
        <v>22691502</v>
      </c>
      <c r="AQ4646">
        <v>22682912</v>
      </c>
      <c r="AR4646">
        <v>162869056</v>
      </c>
      <c r="AS4646">
        <v>160048528</v>
      </c>
      <c r="AT4646">
        <v>1248</v>
      </c>
      <c r="AU4646">
        <v>0.68300000000000005</v>
      </c>
      <c r="AW4646">
        <v>6.5629099999999996E-2</v>
      </c>
      <c r="AX4646">
        <v>0.56938999999999995</v>
      </c>
      <c r="AY4646">
        <v>1.55642E-2</v>
      </c>
      <c r="AZ4646">
        <v>80000</v>
      </c>
    </row>
    <row r="4647" spans="1:52">
      <c r="A4647">
        <v>2015</v>
      </c>
      <c r="B4647">
        <v>240329</v>
      </c>
      <c r="C4647" t="s">
        <v>497</v>
      </c>
      <c r="D4647" t="s">
        <v>493</v>
      </c>
      <c r="E4647">
        <f t="shared" si="72"/>
        <v>1</v>
      </c>
      <c r="F4647">
        <f>IF(ISNA(VLOOKUP(B4647,criteria!$U$2:$U$174,1,0)),0,1)</f>
        <v>1</v>
      </c>
      <c r="G4647">
        <v>0.80003305238803502</v>
      </c>
      <c r="H4647">
        <v>0.42780417269159265</v>
      </c>
      <c r="I4647">
        <v>6051</v>
      </c>
      <c r="J4647">
        <v>4841</v>
      </c>
      <c r="K4647">
        <v>2068</v>
      </c>
      <c r="L4647">
        <v>3</v>
      </c>
      <c r="M4647">
        <v>2071</v>
      </c>
      <c r="N4647" t="s">
        <v>512</v>
      </c>
      <c r="O4647" t="s">
        <v>282</v>
      </c>
      <c r="P4647" t="s">
        <v>50</v>
      </c>
      <c r="Q4647" t="s">
        <v>51</v>
      </c>
      <c r="R4647">
        <v>-91.230099999999993</v>
      </c>
      <c r="S4647">
        <v>43.815300000000001</v>
      </c>
      <c r="T4647">
        <v>1.6E-2</v>
      </c>
      <c r="U4647">
        <v>2078</v>
      </c>
      <c r="V4647">
        <v>81966840</v>
      </c>
      <c r="W4647">
        <v>71911728</v>
      </c>
      <c r="Y4647">
        <v>2760821</v>
      </c>
      <c r="Z4647">
        <v>11358486</v>
      </c>
      <c r="AA4647">
        <v>23503796</v>
      </c>
      <c r="AB4647">
        <v>2199049</v>
      </c>
      <c r="AC4647">
        <v>16947016</v>
      </c>
      <c r="AD4647">
        <v>123530032</v>
      </c>
      <c r="AE4647">
        <v>30612948</v>
      </c>
      <c r="AF4647">
        <v>170267648</v>
      </c>
      <c r="AG4647">
        <v>77671512</v>
      </c>
      <c r="AH4647">
        <v>2798985</v>
      </c>
      <c r="AI4647">
        <v>2901910</v>
      </c>
      <c r="AJ4647">
        <v>5700895</v>
      </c>
      <c r="AK4647">
        <v>19342356</v>
      </c>
      <c r="AL4647">
        <v>23138888</v>
      </c>
      <c r="AM4647">
        <v>162682320</v>
      </c>
      <c r="AN4647">
        <v>68575984</v>
      </c>
      <c r="AO4647">
        <v>31155960</v>
      </c>
      <c r="AP4647">
        <v>22682912</v>
      </c>
      <c r="AQ4647">
        <v>22479450</v>
      </c>
      <c r="AR4647">
        <v>170267648</v>
      </c>
      <c r="AS4647">
        <v>162682320</v>
      </c>
      <c r="AT4647">
        <v>1244</v>
      </c>
      <c r="AU4647">
        <v>0.67800000000000005</v>
      </c>
      <c r="AW4647">
        <v>6.0515600000000003E-2</v>
      </c>
      <c r="AX4647">
        <v>0.57666200000000001</v>
      </c>
      <c r="AY4647">
        <v>1.4654E-2</v>
      </c>
      <c r="AZ4647">
        <v>81787</v>
      </c>
    </row>
    <row r="4648" spans="1:52">
      <c r="A4648">
        <v>2016</v>
      </c>
      <c r="B4648">
        <v>240329</v>
      </c>
      <c r="C4648" t="s">
        <v>497</v>
      </c>
      <c r="D4648" t="s">
        <v>493</v>
      </c>
      <c r="E4648">
        <f t="shared" si="72"/>
        <v>1</v>
      </c>
      <c r="F4648">
        <f>IF(ISNA(VLOOKUP(B4648,criteria!$U$2:$U$174,1,0)),0,1)</f>
        <v>1</v>
      </c>
      <c r="G4648">
        <v>0.7424104432301154</v>
      </c>
      <c r="H4648">
        <v>0.42792884890615418</v>
      </c>
      <c r="I4648">
        <v>6588</v>
      </c>
      <c r="J4648">
        <v>4891</v>
      </c>
      <c r="K4648">
        <v>2089</v>
      </c>
      <c r="L4648">
        <v>4</v>
      </c>
      <c r="M4648">
        <v>2093</v>
      </c>
      <c r="N4648" t="s">
        <v>512</v>
      </c>
      <c r="O4648" t="s">
        <v>282</v>
      </c>
      <c r="P4648" t="s">
        <v>50</v>
      </c>
      <c r="Q4648" t="s">
        <v>51</v>
      </c>
      <c r="R4648">
        <v>-91.230099999999993</v>
      </c>
      <c r="S4648">
        <v>43.815300000000001</v>
      </c>
      <c r="T4648">
        <v>0.02</v>
      </c>
      <c r="U4648">
        <v>2183</v>
      </c>
      <c r="V4648">
        <v>82183936</v>
      </c>
      <c r="W4648">
        <v>70894728</v>
      </c>
      <c r="Y4648">
        <v>2080758</v>
      </c>
      <c r="Z4648">
        <v>11291807</v>
      </c>
      <c r="AA4648">
        <v>23212542</v>
      </c>
      <c r="AB4648">
        <v>2292360</v>
      </c>
      <c r="AC4648">
        <v>19238298</v>
      </c>
      <c r="AD4648">
        <v>124507960</v>
      </c>
      <c r="AE4648">
        <v>32669978</v>
      </c>
      <c r="AF4648">
        <v>169823360</v>
      </c>
      <c r="AG4648">
        <v>70736704</v>
      </c>
      <c r="AH4648">
        <v>2958216</v>
      </c>
      <c r="AI4648">
        <v>2843146</v>
      </c>
      <c r="AJ4648">
        <v>5801362</v>
      </c>
      <c r="AK4648">
        <v>20902024</v>
      </c>
      <c r="AL4648">
        <v>24314660</v>
      </c>
      <c r="AM4648">
        <v>164874656</v>
      </c>
      <c r="AN4648">
        <v>68504712</v>
      </c>
      <c r="AO4648">
        <v>31930376</v>
      </c>
      <c r="AP4648">
        <v>22479450</v>
      </c>
      <c r="AQ4648">
        <v>23978488</v>
      </c>
      <c r="AR4648">
        <v>169823360</v>
      </c>
      <c r="AS4648">
        <v>164874656</v>
      </c>
      <c r="AT4648">
        <v>1394</v>
      </c>
      <c r="AU4648">
        <v>0.70499999999999996</v>
      </c>
      <c r="AW4648">
        <v>5.6554500000000001E-2</v>
      </c>
      <c r="AX4648">
        <v>0.57743599999999995</v>
      </c>
      <c r="AY4648">
        <v>1.1891000000000001E-2</v>
      </c>
      <c r="AZ4648">
        <v>83835</v>
      </c>
    </row>
    <row r="4649" spans="1:52">
      <c r="A4649">
        <v>2017</v>
      </c>
      <c r="B4649">
        <v>240329</v>
      </c>
      <c r="C4649" t="s">
        <v>497</v>
      </c>
      <c r="D4649" t="s">
        <v>493</v>
      </c>
      <c r="E4649">
        <f t="shared" si="72"/>
        <v>1</v>
      </c>
      <c r="F4649">
        <f>IF(ISNA(VLOOKUP(B4649,criteria!$U$2:$U$174,1,0)),0,1)</f>
        <v>1</v>
      </c>
      <c r="G4649">
        <v>0.73374981407109918</v>
      </c>
      <c r="H4649">
        <v>0.42955605108453276</v>
      </c>
      <c r="I4649">
        <v>6723</v>
      </c>
      <c r="J4649">
        <v>4933</v>
      </c>
      <c r="K4649">
        <v>2114</v>
      </c>
      <c r="L4649">
        <v>5</v>
      </c>
      <c r="M4649">
        <v>2119</v>
      </c>
      <c r="T4649">
        <v>1.6E-2</v>
      </c>
      <c r="U4649">
        <v>2160</v>
      </c>
      <c r="V4649">
        <v>82668464</v>
      </c>
      <c r="W4649">
        <v>71931064</v>
      </c>
      <c r="Y4649">
        <v>1624287</v>
      </c>
      <c r="Z4649">
        <v>12186663</v>
      </c>
      <c r="AA4649">
        <v>23998856</v>
      </c>
      <c r="AB4649">
        <v>2934563</v>
      </c>
      <c r="AC4649">
        <v>19507432</v>
      </c>
      <c r="AD4649">
        <v>127099040</v>
      </c>
      <c r="AE4649">
        <v>34999660</v>
      </c>
      <c r="AF4649">
        <v>210929088</v>
      </c>
      <c r="AG4649">
        <v>71267560</v>
      </c>
      <c r="AH4649">
        <v>3045660</v>
      </c>
      <c r="AI4649">
        <v>3119206</v>
      </c>
      <c r="AJ4649">
        <v>6164866</v>
      </c>
      <c r="AK4649">
        <v>20913036</v>
      </c>
      <c r="AL4649">
        <v>24710684</v>
      </c>
      <c r="AM4649">
        <v>163838864</v>
      </c>
      <c r="AN4649">
        <v>68813360</v>
      </c>
      <c r="AO4649">
        <v>27463186</v>
      </c>
      <c r="AP4649">
        <v>23978488</v>
      </c>
      <c r="AQ4649">
        <v>27707128</v>
      </c>
      <c r="AR4649">
        <v>210929088</v>
      </c>
      <c r="AS4649">
        <v>163838864</v>
      </c>
    </row>
    <row r="4650" spans="1:52">
      <c r="A4650">
        <v>1990</v>
      </c>
      <c r="B4650">
        <v>240365</v>
      </c>
      <c r="C4650" t="s">
        <v>606</v>
      </c>
      <c r="D4650" t="s">
        <v>493</v>
      </c>
      <c r="E4650">
        <f t="shared" si="72"/>
        <v>0</v>
      </c>
      <c r="F4650">
        <f>IF(ISNA(VLOOKUP(B4650,criteria!$U$2:$U$174,1,0)),0,1)</f>
        <v>1</v>
      </c>
      <c r="G4650" t="s">
        <v>636</v>
      </c>
      <c r="H4650" t="s">
        <v>636</v>
      </c>
      <c r="N4650">
        <v>54901</v>
      </c>
      <c r="O4650" t="s">
        <v>282</v>
      </c>
      <c r="V4650">
        <v>16831240</v>
      </c>
      <c r="Y4650">
        <v>95257</v>
      </c>
      <c r="Z4650">
        <v>6660961</v>
      </c>
      <c r="AA4650">
        <v>34624228</v>
      </c>
      <c r="AB4650">
        <v>843493</v>
      </c>
      <c r="AC4650">
        <v>3661315</v>
      </c>
      <c r="AF4650">
        <v>77421536</v>
      </c>
      <c r="AG4650">
        <v>31281864</v>
      </c>
      <c r="AH4650">
        <v>506452</v>
      </c>
      <c r="AI4650">
        <v>1873171</v>
      </c>
      <c r="AJ4650">
        <v>2379623</v>
      </c>
      <c r="AK4650">
        <v>6420948</v>
      </c>
      <c r="AL4650">
        <v>6997035</v>
      </c>
      <c r="AM4650">
        <v>77288904</v>
      </c>
      <c r="AN4650">
        <v>36612852</v>
      </c>
      <c r="AO4650">
        <v>10892979</v>
      </c>
    </row>
    <row r="4651" spans="1:52">
      <c r="A4651">
        <v>1991</v>
      </c>
      <c r="B4651">
        <v>240365</v>
      </c>
      <c r="C4651" t="s">
        <v>580</v>
      </c>
      <c r="D4651" t="s">
        <v>493</v>
      </c>
      <c r="E4651">
        <f t="shared" si="72"/>
        <v>0</v>
      </c>
      <c r="F4651">
        <f>IF(ISNA(VLOOKUP(B4651,criteria!$U$2:$U$174,1,0)),0,1)</f>
        <v>1</v>
      </c>
      <c r="G4651" t="s">
        <v>636</v>
      </c>
      <c r="H4651" t="s">
        <v>636</v>
      </c>
      <c r="N4651">
        <v>54901</v>
      </c>
      <c r="O4651" t="s">
        <v>282</v>
      </c>
      <c r="V4651">
        <v>17574006</v>
      </c>
      <c r="Y4651">
        <v>511182</v>
      </c>
      <c r="Z4651">
        <v>6480772</v>
      </c>
      <c r="AA4651">
        <v>36467856</v>
      </c>
      <c r="AB4651">
        <v>1175313</v>
      </c>
      <c r="AC4651">
        <v>3469880</v>
      </c>
      <c r="AF4651">
        <v>80182440</v>
      </c>
      <c r="AG4651">
        <v>32642932</v>
      </c>
      <c r="AH4651">
        <v>434723</v>
      </c>
      <c r="AI4651">
        <v>2060725</v>
      </c>
      <c r="AJ4651">
        <v>2495448</v>
      </c>
      <c r="AK4651">
        <v>6587555</v>
      </c>
      <c r="AL4651">
        <v>7074879</v>
      </c>
      <c r="AM4651">
        <v>79787584</v>
      </c>
      <c r="AN4651">
        <v>36808504</v>
      </c>
      <c r="AO4651">
        <v>11503356</v>
      </c>
    </row>
    <row r="4652" spans="1:52">
      <c r="A4652">
        <v>1992</v>
      </c>
      <c r="B4652">
        <v>240365</v>
      </c>
      <c r="C4652" t="s">
        <v>580</v>
      </c>
      <c r="D4652" t="s">
        <v>493</v>
      </c>
      <c r="E4652">
        <f t="shared" si="72"/>
        <v>0</v>
      </c>
      <c r="F4652">
        <f>IF(ISNA(VLOOKUP(B4652,criteria!$U$2:$U$174,1,0)),0,1)</f>
        <v>1</v>
      </c>
      <c r="G4652" t="s">
        <v>636</v>
      </c>
      <c r="H4652" t="s">
        <v>636</v>
      </c>
      <c r="N4652">
        <v>54901</v>
      </c>
      <c r="O4652" t="s">
        <v>282</v>
      </c>
      <c r="V4652">
        <v>18838180</v>
      </c>
      <c r="Y4652">
        <v>117383</v>
      </c>
      <c r="Z4652">
        <v>7552266</v>
      </c>
      <c r="AA4652">
        <v>35590148</v>
      </c>
      <c r="AB4652">
        <v>1051893</v>
      </c>
      <c r="AC4652">
        <v>3492100</v>
      </c>
      <c r="AF4652">
        <v>82208336</v>
      </c>
      <c r="AG4652">
        <v>34149268</v>
      </c>
      <c r="AH4652">
        <v>486426</v>
      </c>
      <c r="AI4652">
        <v>2007115</v>
      </c>
      <c r="AJ4652">
        <v>2493541</v>
      </c>
      <c r="AK4652">
        <v>7081440</v>
      </c>
      <c r="AL4652">
        <v>7421637</v>
      </c>
      <c r="AM4652">
        <v>83172976</v>
      </c>
      <c r="AN4652">
        <v>38055068</v>
      </c>
      <c r="AO4652">
        <v>12177697</v>
      </c>
    </row>
    <row r="4653" spans="1:52">
      <c r="A4653">
        <v>1993</v>
      </c>
      <c r="B4653">
        <v>240365</v>
      </c>
      <c r="C4653" t="s">
        <v>580</v>
      </c>
      <c r="D4653" t="s">
        <v>493</v>
      </c>
      <c r="E4653">
        <f t="shared" si="72"/>
        <v>0</v>
      </c>
      <c r="F4653">
        <f>IF(ISNA(VLOOKUP(B4653,criteria!$U$2:$U$174,1,0)),0,1)</f>
        <v>1</v>
      </c>
      <c r="G4653" t="s">
        <v>636</v>
      </c>
      <c r="H4653" t="s">
        <v>636</v>
      </c>
      <c r="N4653">
        <v>54901</v>
      </c>
      <c r="O4653" t="s">
        <v>282</v>
      </c>
      <c r="V4653">
        <v>19410640</v>
      </c>
      <c r="Y4653">
        <v>104578</v>
      </c>
      <c r="Z4653">
        <v>7508054</v>
      </c>
      <c r="AA4653">
        <v>38857344</v>
      </c>
      <c r="AB4653">
        <v>1147435</v>
      </c>
      <c r="AC4653">
        <v>3612041</v>
      </c>
      <c r="AF4653">
        <v>86002352</v>
      </c>
      <c r="AG4653">
        <v>35246480</v>
      </c>
      <c r="AH4653">
        <v>520057</v>
      </c>
      <c r="AI4653">
        <v>2225458</v>
      </c>
      <c r="AJ4653">
        <v>2745515</v>
      </c>
      <c r="AK4653">
        <v>7467364</v>
      </c>
      <c r="AL4653">
        <v>7634961</v>
      </c>
      <c r="AM4653">
        <v>85551096</v>
      </c>
      <c r="AN4653">
        <v>38992032</v>
      </c>
      <c r="AO4653">
        <v>12373777</v>
      </c>
    </row>
    <row r="4654" spans="1:52">
      <c r="A4654">
        <v>1994</v>
      </c>
      <c r="B4654">
        <v>240365</v>
      </c>
      <c r="C4654" t="s">
        <v>580</v>
      </c>
      <c r="D4654" t="s">
        <v>493</v>
      </c>
      <c r="E4654">
        <f t="shared" si="72"/>
        <v>0</v>
      </c>
      <c r="F4654">
        <f>IF(ISNA(VLOOKUP(B4654,criteria!$U$2:$U$174,1,0)),0,1)</f>
        <v>1</v>
      </c>
      <c r="G4654" t="s">
        <v>636</v>
      </c>
      <c r="H4654" t="s">
        <v>636</v>
      </c>
      <c r="V4654">
        <v>20788270</v>
      </c>
      <c r="Y4654">
        <v>84579</v>
      </c>
      <c r="Z4654">
        <v>8219505</v>
      </c>
      <c r="AA4654">
        <v>40475208</v>
      </c>
      <c r="AB4654">
        <v>1041048</v>
      </c>
      <c r="AC4654">
        <v>3624711</v>
      </c>
      <c r="AF4654">
        <v>89674352</v>
      </c>
      <c r="AG4654">
        <v>36423988</v>
      </c>
      <c r="AH4654">
        <v>542719</v>
      </c>
      <c r="AI4654">
        <v>2531594</v>
      </c>
      <c r="AJ4654">
        <v>3074313</v>
      </c>
      <c r="AK4654">
        <v>8297325</v>
      </c>
      <c r="AL4654">
        <v>7920867</v>
      </c>
      <c r="AM4654">
        <v>90292712</v>
      </c>
      <c r="AN4654">
        <v>41079428</v>
      </c>
      <c r="AO4654">
        <v>13400819</v>
      </c>
    </row>
    <row r="4655" spans="1:52">
      <c r="A4655">
        <v>1995</v>
      </c>
      <c r="B4655">
        <v>240365</v>
      </c>
      <c r="C4655" t="s">
        <v>580</v>
      </c>
      <c r="D4655" t="s">
        <v>493</v>
      </c>
      <c r="E4655">
        <f t="shared" si="72"/>
        <v>0</v>
      </c>
      <c r="F4655">
        <f>IF(ISNA(VLOOKUP(B4655,criteria!$U$2:$U$174,1,0)),0,1)</f>
        <v>1</v>
      </c>
      <c r="G4655" t="s">
        <v>636</v>
      </c>
      <c r="H4655" t="s">
        <v>636</v>
      </c>
      <c r="N4655">
        <v>54901</v>
      </c>
      <c r="O4655" t="s">
        <v>282</v>
      </c>
      <c r="V4655">
        <v>21638644</v>
      </c>
      <c r="Y4655">
        <v>53724</v>
      </c>
      <c r="Z4655">
        <v>8231706</v>
      </c>
      <c r="AA4655">
        <v>40763468</v>
      </c>
      <c r="AB4655">
        <v>1045112</v>
      </c>
      <c r="AC4655">
        <v>3804451</v>
      </c>
      <c r="AF4655">
        <v>91148288</v>
      </c>
      <c r="AG4655">
        <v>36782524</v>
      </c>
      <c r="AH4655">
        <v>722042</v>
      </c>
      <c r="AI4655">
        <v>2550564</v>
      </c>
      <c r="AJ4655">
        <v>3272606</v>
      </c>
      <c r="AK4655">
        <v>8312160</v>
      </c>
      <c r="AL4655">
        <v>8241798</v>
      </c>
      <c r="AM4655">
        <v>91847800</v>
      </c>
      <c r="AN4655">
        <v>41528908</v>
      </c>
      <c r="AO4655">
        <v>11888250</v>
      </c>
    </row>
    <row r="4656" spans="1:52">
      <c r="A4656">
        <v>1996</v>
      </c>
      <c r="B4656">
        <v>240365</v>
      </c>
      <c r="C4656" t="s">
        <v>580</v>
      </c>
      <c r="D4656" t="s">
        <v>493</v>
      </c>
      <c r="E4656">
        <f t="shared" si="72"/>
        <v>0</v>
      </c>
      <c r="F4656">
        <f>IF(ISNA(VLOOKUP(B4656,criteria!$U$2:$U$174,1,0)),0,1)</f>
        <v>1</v>
      </c>
      <c r="G4656" t="s">
        <v>636</v>
      </c>
      <c r="H4656" t="s">
        <v>636</v>
      </c>
      <c r="N4656">
        <v>54901</v>
      </c>
      <c r="O4656" t="s">
        <v>282</v>
      </c>
      <c r="V4656">
        <v>22592972</v>
      </c>
      <c r="Y4656">
        <v>152002</v>
      </c>
      <c r="Z4656">
        <v>9784455</v>
      </c>
      <c r="AA4656">
        <v>41446248</v>
      </c>
      <c r="AB4656">
        <v>1116138</v>
      </c>
      <c r="AC4656">
        <v>3778100</v>
      </c>
      <c r="AF4656">
        <v>94835064</v>
      </c>
      <c r="AG4656">
        <v>37080608</v>
      </c>
      <c r="AH4656">
        <v>709508</v>
      </c>
      <c r="AI4656">
        <v>3787234</v>
      </c>
      <c r="AJ4656">
        <v>4496742</v>
      </c>
      <c r="AK4656">
        <v>8643055</v>
      </c>
      <c r="AL4656">
        <v>8581812</v>
      </c>
      <c r="AM4656">
        <v>93128888</v>
      </c>
      <c r="AN4656">
        <v>42863456</v>
      </c>
      <c r="AO4656">
        <v>12746268</v>
      </c>
      <c r="AP4656">
        <v>144038</v>
      </c>
      <c r="AQ4656">
        <v>165491</v>
      </c>
      <c r="AT4656">
        <v>636</v>
      </c>
      <c r="AU4656">
        <v>0.45100000000000001</v>
      </c>
    </row>
    <row r="4657" spans="1:52">
      <c r="A4657">
        <v>1997</v>
      </c>
      <c r="B4657">
        <v>240365</v>
      </c>
      <c r="C4657" t="s">
        <v>580</v>
      </c>
      <c r="D4657" t="s">
        <v>493</v>
      </c>
      <c r="E4657">
        <f t="shared" si="72"/>
        <v>0</v>
      </c>
      <c r="F4657">
        <f>IF(ISNA(VLOOKUP(B4657,criteria!$U$2:$U$174,1,0)),0,1)</f>
        <v>1</v>
      </c>
      <c r="G4657" t="s">
        <v>636</v>
      </c>
      <c r="H4657" t="s">
        <v>636</v>
      </c>
      <c r="V4657">
        <v>24518148</v>
      </c>
      <c r="Y4657">
        <v>161523</v>
      </c>
      <c r="Z4657">
        <v>10547201</v>
      </c>
      <c r="AA4657">
        <v>41685720</v>
      </c>
      <c r="AB4657">
        <v>1264378</v>
      </c>
      <c r="AC4657">
        <v>3887657</v>
      </c>
      <c r="AF4657">
        <v>99477344</v>
      </c>
      <c r="AG4657">
        <v>38488640</v>
      </c>
      <c r="AH4657">
        <v>692777</v>
      </c>
      <c r="AI4657">
        <v>4559017</v>
      </c>
      <c r="AJ4657">
        <v>5251794</v>
      </c>
      <c r="AK4657">
        <v>9064074</v>
      </c>
      <c r="AL4657">
        <v>9263675</v>
      </c>
      <c r="AM4657">
        <v>97982640</v>
      </c>
      <c r="AN4657">
        <v>44846532</v>
      </c>
      <c r="AO4657">
        <v>13559875</v>
      </c>
      <c r="AP4657">
        <v>165491</v>
      </c>
      <c r="AQ4657">
        <v>155101</v>
      </c>
      <c r="AT4657">
        <v>670</v>
      </c>
      <c r="AU4657">
        <v>0.45900000000000002</v>
      </c>
      <c r="AW4657">
        <v>0.199434</v>
      </c>
      <c r="AX4657">
        <v>0.59123099999999995</v>
      </c>
      <c r="AY4657">
        <v>6.3295599999999994E-2</v>
      </c>
      <c r="AZ4657">
        <v>40963</v>
      </c>
    </row>
    <row r="4658" spans="1:52">
      <c r="A4658">
        <v>1998</v>
      </c>
      <c r="B4658">
        <v>240365</v>
      </c>
      <c r="C4658" t="s">
        <v>580</v>
      </c>
      <c r="D4658" t="s">
        <v>493</v>
      </c>
      <c r="E4658">
        <f t="shared" si="72"/>
        <v>0</v>
      </c>
      <c r="F4658">
        <f>IF(ISNA(VLOOKUP(B4658,criteria!$U$2:$U$174,1,0)),0,1)</f>
        <v>1</v>
      </c>
      <c r="G4658" t="s">
        <v>636</v>
      </c>
      <c r="H4658" t="s">
        <v>636</v>
      </c>
      <c r="N4658">
        <v>54901</v>
      </c>
      <c r="O4658" t="s">
        <v>282</v>
      </c>
      <c r="V4658">
        <v>25956984</v>
      </c>
      <c r="Y4658">
        <v>207492</v>
      </c>
      <c r="Z4658">
        <v>11433321</v>
      </c>
      <c r="AA4658">
        <v>43460856</v>
      </c>
      <c r="AB4658">
        <v>1040001</v>
      </c>
      <c r="AC4658">
        <v>5515294</v>
      </c>
      <c r="AF4658">
        <v>105863824</v>
      </c>
      <c r="AG4658">
        <v>39795120</v>
      </c>
      <c r="AH4658">
        <v>691166</v>
      </c>
      <c r="AI4658">
        <v>4629266</v>
      </c>
      <c r="AJ4658">
        <v>5320432</v>
      </c>
      <c r="AK4658">
        <v>9629269</v>
      </c>
      <c r="AL4658">
        <v>12485292</v>
      </c>
      <c r="AM4658">
        <v>103847192</v>
      </c>
      <c r="AN4658">
        <v>46566204</v>
      </c>
      <c r="AO4658">
        <v>13920638</v>
      </c>
      <c r="AP4658">
        <v>155101</v>
      </c>
      <c r="AQ4658">
        <v>153644</v>
      </c>
      <c r="AT4658">
        <v>678</v>
      </c>
      <c r="AU4658">
        <v>0.46300000000000002</v>
      </c>
      <c r="AW4658">
        <v>0.17833199999999999</v>
      </c>
      <c r="AX4658">
        <v>0.63374900000000001</v>
      </c>
      <c r="AY4658">
        <v>5.3371700000000001E-2</v>
      </c>
      <c r="AZ4658">
        <v>43137</v>
      </c>
    </row>
    <row r="4659" spans="1:52">
      <c r="A4659">
        <v>1999</v>
      </c>
      <c r="B4659">
        <v>240365</v>
      </c>
      <c r="C4659" t="s">
        <v>580</v>
      </c>
      <c r="D4659" t="s">
        <v>493</v>
      </c>
      <c r="E4659">
        <f t="shared" si="72"/>
        <v>0</v>
      </c>
      <c r="F4659">
        <f>IF(ISNA(VLOOKUP(B4659,criteria!$U$2:$U$174,1,0)),0,1)</f>
        <v>1</v>
      </c>
      <c r="G4659" t="s">
        <v>636</v>
      </c>
      <c r="H4659" t="s">
        <v>636</v>
      </c>
      <c r="N4659">
        <v>54901</v>
      </c>
      <c r="O4659" t="s">
        <v>282</v>
      </c>
      <c r="V4659">
        <v>27356076</v>
      </c>
      <c r="Y4659">
        <v>220069</v>
      </c>
      <c r="Z4659">
        <v>11712776</v>
      </c>
      <c r="AA4659">
        <v>44590328</v>
      </c>
      <c r="AB4659">
        <v>1161069</v>
      </c>
      <c r="AC4659">
        <v>6112037</v>
      </c>
      <c r="AF4659">
        <v>110977720</v>
      </c>
      <c r="AG4659">
        <v>41631632</v>
      </c>
      <c r="AH4659">
        <v>747303</v>
      </c>
      <c r="AI4659">
        <v>5034496</v>
      </c>
      <c r="AJ4659">
        <v>5781799</v>
      </c>
      <c r="AK4659">
        <v>10432961</v>
      </c>
      <c r="AL4659">
        <v>11385722</v>
      </c>
      <c r="AM4659">
        <v>108750200</v>
      </c>
      <c r="AN4659">
        <v>48922516</v>
      </c>
      <c r="AO4659">
        <v>14744273</v>
      </c>
      <c r="AP4659">
        <v>318401</v>
      </c>
      <c r="AQ4659">
        <v>341635</v>
      </c>
      <c r="AT4659">
        <v>640</v>
      </c>
      <c r="AU4659">
        <v>0.47399999999999998</v>
      </c>
      <c r="AW4659">
        <v>0.16343199999999999</v>
      </c>
      <c r="AX4659">
        <v>0.62856299999999998</v>
      </c>
      <c r="AY4659">
        <v>5.0939999999999999E-2</v>
      </c>
      <c r="AZ4659">
        <v>46289.5</v>
      </c>
    </row>
    <row r="4660" spans="1:52">
      <c r="A4660">
        <v>2000</v>
      </c>
      <c r="B4660">
        <v>240365</v>
      </c>
      <c r="C4660" t="s">
        <v>580</v>
      </c>
      <c r="D4660" t="s">
        <v>493</v>
      </c>
      <c r="E4660">
        <f t="shared" si="72"/>
        <v>0</v>
      </c>
      <c r="F4660">
        <f>IF(ISNA(VLOOKUP(B4660,criteria!$U$2:$U$174,1,0)),0,1)</f>
        <v>1</v>
      </c>
      <c r="G4660" t="s">
        <v>636</v>
      </c>
      <c r="H4660" t="s">
        <v>636</v>
      </c>
      <c r="N4660">
        <v>54901</v>
      </c>
      <c r="O4660" t="s">
        <v>282</v>
      </c>
      <c r="V4660">
        <v>28294628</v>
      </c>
      <c r="Y4660">
        <v>319970</v>
      </c>
      <c r="Z4660">
        <v>11276904</v>
      </c>
      <c r="AA4660">
        <v>50352676</v>
      </c>
      <c r="AB4660">
        <v>1801449</v>
      </c>
      <c r="AC4660">
        <v>8267725</v>
      </c>
      <c r="AF4660">
        <v>116961360</v>
      </c>
      <c r="AG4660">
        <v>43844832</v>
      </c>
      <c r="AH4660">
        <v>984064</v>
      </c>
      <c r="AI4660">
        <v>5269631</v>
      </c>
      <c r="AJ4660">
        <v>6253695</v>
      </c>
      <c r="AK4660">
        <v>11364443</v>
      </c>
      <c r="AL4660">
        <v>11660630</v>
      </c>
      <c r="AM4660">
        <v>116444672</v>
      </c>
      <c r="AN4660">
        <v>52575448</v>
      </c>
      <c r="AO4660">
        <v>16434161</v>
      </c>
      <c r="AP4660">
        <v>341635</v>
      </c>
      <c r="AQ4660">
        <v>499628</v>
      </c>
      <c r="AT4660">
        <v>676</v>
      </c>
      <c r="AU4660">
        <v>0.45500000000000002</v>
      </c>
      <c r="AW4660">
        <v>0.16764100000000001</v>
      </c>
      <c r="AX4660">
        <v>0.60442899999999999</v>
      </c>
      <c r="AY4660">
        <v>5.7213199999999999E-2</v>
      </c>
      <c r="AZ4660">
        <v>49049</v>
      </c>
    </row>
    <row r="4661" spans="1:52">
      <c r="A4661">
        <v>2001</v>
      </c>
      <c r="B4661">
        <v>240365</v>
      </c>
      <c r="C4661" t="s">
        <v>580</v>
      </c>
      <c r="D4661" t="s">
        <v>493</v>
      </c>
      <c r="E4661">
        <f t="shared" si="72"/>
        <v>1</v>
      </c>
      <c r="F4661">
        <f>IF(ISNA(VLOOKUP(B4661,criteria!$U$2:$U$174,1,0)),0,1)</f>
        <v>1</v>
      </c>
      <c r="G4661">
        <v>0.85103843399379331</v>
      </c>
      <c r="H4661">
        <v>0.46339410939691444</v>
      </c>
      <c r="I4661">
        <v>4189</v>
      </c>
      <c r="J4661">
        <v>3565</v>
      </c>
      <c r="K4661">
        <v>1624</v>
      </c>
      <c r="L4661">
        <v>28</v>
      </c>
      <c r="M4661">
        <v>1652</v>
      </c>
      <c r="N4661">
        <v>54901</v>
      </c>
      <c r="O4661" t="s">
        <v>282</v>
      </c>
      <c r="V4661">
        <v>28974800</v>
      </c>
      <c r="W4661">
        <v>24876028</v>
      </c>
      <c r="Y4661">
        <v>1987737</v>
      </c>
      <c r="Z4661">
        <v>11178809</v>
      </c>
      <c r="AA4661">
        <v>48736492</v>
      </c>
      <c r="AB4661">
        <v>503394</v>
      </c>
      <c r="AC4661">
        <v>8587663</v>
      </c>
      <c r="AD4661">
        <v>64999992</v>
      </c>
      <c r="AE4661">
        <v>47489624</v>
      </c>
      <c r="AF4661">
        <v>115534704</v>
      </c>
      <c r="AG4661">
        <v>51021376</v>
      </c>
      <c r="AH4661">
        <v>1060124.25</v>
      </c>
      <c r="AI4661">
        <v>5835153.5</v>
      </c>
      <c r="AJ4661">
        <v>6895278</v>
      </c>
      <c r="AK4661">
        <v>11360510</v>
      </c>
      <c r="AL4661">
        <v>14021863</v>
      </c>
      <c r="AM4661">
        <v>112329672</v>
      </c>
      <c r="AN4661">
        <v>55979256</v>
      </c>
      <c r="AO4661">
        <v>18126276</v>
      </c>
      <c r="AR4661">
        <v>115534704</v>
      </c>
      <c r="AS4661">
        <v>112329672</v>
      </c>
      <c r="AT4661">
        <v>664</v>
      </c>
      <c r="AU4661">
        <v>0.442</v>
      </c>
      <c r="AW4661">
        <v>0.184256</v>
      </c>
      <c r="AX4661">
        <v>0.58870500000000003</v>
      </c>
      <c r="AY4661">
        <v>6.7313200000000004E-2</v>
      </c>
      <c r="AZ4661">
        <v>49817.5</v>
      </c>
    </row>
    <row r="4662" spans="1:52">
      <c r="A4662">
        <v>2002</v>
      </c>
      <c r="B4662">
        <v>240365</v>
      </c>
      <c r="C4662" t="s">
        <v>580</v>
      </c>
      <c r="D4662" t="s">
        <v>493</v>
      </c>
      <c r="E4662">
        <f t="shared" si="72"/>
        <v>1</v>
      </c>
      <c r="F4662">
        <f>IF(ISNA(VLOOKUP(B4662,criteria!$U$2:$U$174,1,0)),0,1)</f>
        <v>1</v>
      </c>
      <c r="G4662">
        <v>0.87408491947291367</v>
      </c>
      <c r="H4662">
        <v>0.52233389168062538</v>
      </c>
      <c r="I4662">
        <v>4098</v>
      </c>
      <c r="J4662">
        <v>3582</v>
      </c>
      <c r="K4662">
        <v>1822</v>
      </c>
      <c r="L4662">
        <v>49</v>
      </c>
      <c r="M4662">
        <v>1871</v>
      </c>
      <c r="N4662">
        <v>54901</v>
      </c>
      <c r="O4662" t="s">
        <v>282</v>
      </c>
      <c r="V4662">
        <v>32711344</v>
      </c>
      <c r="W4662">
        <v>30022660</v>
      </c>
      <c r="Y4662">
        <v>1123929</v>
      </c>
      <c r="Z4662">
        <v>10664607</v>
      </c>
      <c r="AA4662">
        <v>52763072</v>
      </c>
      <c r="AB4662">
        <v>716053</v>
      </c>
      <c r="AC4662">
        <v>15781936</v>
      </c>
      <c r="AD4662">
        <v>71117184</v>
      </c>
      <c r="AE4662">
        <v>53989740</v>
      </c>
      <c r="AF4662">
        <v>129962656</v>
      </c>
      <c r="AG4662">
        <v>55057524</v>
      </c>
      <c r="AH4662">
        <v>1226040</v>
      </c>
      <c r="AI4662">
        <v>6104610</v>
      </c>
      <c r="AJ4662">
        <v>7330650</v>
      </c>
      <c r="AK4662">
        <v>13498175</v>
      </c>
      <c r="AL4662">
        <v>15241299</v>
      </c>
      <c r="AM4662">
        <v>124327264</v>
      </c>
      <c r="AN4662">
        <v>58838732</v>
      </c>
      <c r="AO4662">
        <v>20147686</v>
      </c>
      <c r="AP4662">
        <v>470120</v>
      </c>
      <c r="AQ4662">
        <v>458469</v>
      </c>
      <c r="AR4662">
        <v>129962656</v>
      </c>
      <c r="AS4662">
        <v>124327264</v>
      </c>
      <c r="AT4662">
        <v>785</v>
      </c>
      <c r="AU4662">
        <v>0.45700000000000002</v>
      </c>
      <c r="AW4662">
        <v>0.190163</v>
      </c>
      <c r="AX4662">
        <v>0.59547600000000001</v>
      </c>
      <c r="AY4662">
        <v>6.5491800000000003E-2</v>
      </c>
      <c r="AZ4662">
        <v>50935</v>
      </c>
    </row>
    <row r="4663" spans="1:52">
      <c r="A4663">
        <v>2003</v>
      </c>
      <c r="B4663">
        <v>240365</v>
      </c>
      <c r="C4663" t="s">
        <v>580</v>
      </c>
      <c r="D4663" t="s">
        <v>493</v>
      </c>
      <c r="E4663">
        <f t="shared" si="72"/>
        <v>1</v>
      </c>
      <c r="F4663">
        <f>IF(ISNA(VLOOKUP(B4663,criteria!$U$2:$U$174,1,0)),0,1)</f>
        <v>1</v>
      </c>
      <c r="G4663">
        <v>0.85267121675688395</v>
      </c>
      <c r="H4663">
        <v>0.49986199282362681</v>
      </c>
      <c r="I4663">
        <v>4249</v>
      </c>
      <c r="J4663">
        <v>3623</v>
      </c>
      <c r="K4663">
        <v>1775</v>
      </c>
      <c r="L4663">
        <v>36</v>
      </c>
      <c r="M4663">
        <v>1811</v>
      </c>
      <c r="N4663">
        <v>54901</v>
      </c>
      <c r="O4663" t="s">
        <v>282</v>
      </c>
      <c r="V4663">
        <v>37698932</v>
      </c>
      <c r="W4663">
        <v>34838708</v>
      </c>
      <c r="Y4663">
        <v>1534624</v>
      </c>
      <c r="Z4663">
        <v>12958973</v>
      </c>
      <c r="AA4663">
        <v>49738328</v>
      </c>
      <c r="AB4663">
        <v>908554</v>
      </c>
      <c r="AC4663">
        <v>9393224</v>
      </c>
      <c r="AD4663">
        <v>77989824</v>
      </c>
      <c r="AE4663">
        <v>50371640</v>
      </c>
      <c r="AF4663">
        <v>132628680</v>
      </c>
      <c r="AG4663">
        <v>56530280</v>
      </c>
      <c r="AH4663">
        <v>1644830.5</v>
      </c>
      <c r="AI4663">
        <v>5241327.5</v>
      </c>
      <c r="AJ4663">
        <v>6886158</v>
      </c>
      <c r="AK4663">
        <v>12374916</v>
      </c>
      <c r="AL4663">
        <v>15558519</v>
      </c>
      <c r="AM4663">
        <v>132347920</v>
      </c>
      <c r="AN4663">
        <v>58857872</v>
      </c>
      <c r="AO4663">
        <v>21580714</v>
      </c>
      <c r="AP4663">
        <v>458469</v>
      </c>
      <c r="AQ4663">
        <v>513379</v>
      </c>
      <c r="AR4663">
        <v>132628680</v>
      </c>
      <c r="AS4663">
        <v>132347920</v>
      </c>
      <c r="AT4663">
        <v>866</v>
      </c>
      <c r="AU4663">
        <v>0.45700000000000002</v>
      </c>
      <c r="AW4663">
        <v>0.19108</v>
      </c>
      <c r="AX4663">
        <v>0.61657399999999996</v>
      </c>
      <c r="AY4663">
        <v>6.2341599999999997E-2</v>
      </c>
      <c r="AZ4663">
        <v>53164</v>
      </c>
    </row>
    <row r="4664" spans="1:52">
      <c r="A4664">
        <v>2004</v>
      </c>
      <c r="B4664">
        <v>240365</v>
      </c>
      <c r="C4664" t="s">
        <v>580</v>
      </c>
      <c r="D4664" t="s">
        <v>493</v>
      </c>
      <c r="E4664">
        <f t="shared" si="72"/>
        <v>1</v>
      </c>
      <c r="F4664">
        <f>IF(ISNA(VLOOKUP(B4664,criteria!$U$2:$U$174,1,0)),0,1)</f>
        <v>1</v>
      </c>
      <c r="G4664">
        <v>0.78330225813134458</v>
      </c>
      <c r="H4664">
        <v>0.47236180904522612</v>
      </c>
      <c r="I4664">
        <v>4827</v>
      </c>
      <c r="J4664">
        <v>3781</v>
      </c>
      <c r="K4664">
        <v>1765</v>
      </c>
      <c r="L4664">
        <v>21</v>
      </c>
      <c r="M4664">
        <v>1786</v>
      </c>
      <c r="V4664">
        <v>42803800</v>
      </c>
      <c r="W4664">
        <v>39591312</v>
      </c>
      <c r="Y4664">
        <v>3926264</v>
      </c>
      <c r="Z4664">
        <v>10628339</v>
      </c>
      <c r="AA4664">
        <v>43891212</v>
      </c>
      <c r="AB4664">
        <v>687689</v>
      </c>
      <c r="AC4664">
        <v>10304230</v>
      </c>
      <c r="AD4664">
        <v>83704280</v>
      </c>
      <c r="AE4664">
        <v>42853208</v>
      </c>
      <c r="AF4664">
        <v>132138224</v>
      </c>
      <c r="AG4664">
        <v>57644468</v>
      </c>
      <c r="AH4664">
        <v>1253333</v>
      </c>
      <c r="AI4664">
        <v>5832899.5</v>
      </c>
      <c r="AJ4664">
        <v>7086232.5</v>
      </c>
      <c r="AK4664">
        <v>12875047</v>
      </c>
      <c r="AL4664">
        <v>15688800</v>
      </c>
      <c r="AM4664">
        <v>129585728</v>
      </c>
      <c r="AN4664">
        <v>59960240</v>
      </c>
      <c r="AO4664">
        <v>21657942</v>
      </c>
      <c r="AP4664">
        <v>536240</v>
      </c>
      <c r="AQ4664">
        <v>584479</v>
      </c>
      <c r="AR4664">
        <v>132138224</v>
      </c>
      <c r="AS4664">
        <v>129585728</v>
      </c>
      <c r="AT4664">
        <v>881</v>
      </c>
      <c r="AU4664">
        <v>0.48</v>
      </c>
      <c r="AW4664">
        <v>0.191882</v>
      </c>
      <c r="AX4664">
        <v>0.627552</v>
      </c>
      <c r="AY4664">
        <v>6.7650699999999994E-2</v>
      </c>
      <c r="AZ4664">
        <v>53803</v>
      </c>
    </row>
    <row r="4665" spans="1:52">
      <c r="A4665">
        <v>2005</v>
      </c>
      <c r="B4665">
        <v>240365</v>
      </c>
      <c r="C4665" t="s">
        <v>498</v>
      </c>
      <c r="D4665" t="s">
        <v>493</v>
      </c>
      <c r="E4665">
        <f t="shared" si="72"/>
        <v>1</v>
      </c>
      <c r="F4665">
        <f>IF(ISNA(VLOOKUP(B4665,criteria!$U$2:$U$174,1,0)),0,1)</f>
        <v>1</v>
      </c>
      <c r="G4665">
        <v>0.78701783492326838</v>
      </c>
      <c r="H4665">
        <v>0.45559947299077735</v>
      </c>
      <c r="I4665">
        <v>4822</v>
      </c>
      <c r="J4665">
        <v>3795</v>
      </c>
      <c r="K4665">
        <v>1708</v>
      </c>
      <c r="L4665">
        <v>21</v>
      </c>
      <c r="M4665">
        <v>1729</v>
      </c>
      <c r="N4665">
        <v>54901</v>
      </c>
      <c r="O4665" t="s">
        <v>282</v>
      </c>
      <c r="P4665" t="s">
        <v>50</v>
      </c>
      <c r="Q4665" t="s">
        <v>51</v>
      </c>
      <c r="V4665">
        <v>45710304</v>
      </c>
      <c r="W4665">
        <v>42570696</v>
      </c>
      <c r="Y4665">
        <v>2480150</v>
      </c>
      <c r="Z4665">
        <v>16543995</v>
      </c>
      <c r="AA4665">
        <v>41701388</v>
      </c>
      <c r="AB4665">
        <v>457652</v>
      </c>
      <c r="AC4665">
        <v>10933399</v>
      </c>
      <c r="AD4665">
        <v>90718056</v>
      </c>
      <c r="AE4665">
        <v>44394144</v>
      </c>
      <c r="AF4665">
        <v>138357664</v>
      </c>
      <c r="AG4665">
        <v>58594964</v>
      </c>
      <c r="AH4665">
        <v>1266821.75</v>
      </c>
      <c r="AI4665">
        <v>6157878</v>
      </c>
      <c r="AJ4665">
        <v>7424700</v>
      </c>
      <c r="AK4665">
        <v>13036745</v>
      </c>
      <c r="AL4665">
        <v>16035811</v>
      </c>
      <c r="AM4665">
        <v>134374608</v>
      </c>
      <c r="AN4665">
        <v>59808504</v>
      </c>
      <c r="AO4665">
        <v>21889834</v>
      </c>
      <c r="AP4665">
        <v>8744364</v>
      </c>
      <c r="AQ4665">
        <v>11844967</v>
      </c>
      <c r="AR4665">
        <v>138357664</v>
      </c>
      <c r="AS4665">
        <v>134374608</v>
      </c>
      <c r="AT4665">
        <v>765</v>
      </c>
      <c r="AU4665">
        <v>0.47099999999999997</v>
      </c>
      <c r="AW4665">
        <v>0.19774600000000001</v>
      </c>
      <c r="AX4665">
        <v>0.62313200000000002</v>
      </c>
      <c r="AY4665">
        <v>7.0080900000000002E-2</v>
      </c>
      <c r="AZ4665">
        <v>54696</v>
      </c>
    </row>
    <row r="4666" spans="1:52">
      <c r="A4666">
        <v>2006</v>
      </c>
      <c r="B4666">
        <v>240365</v>
      </c>
      <c r="C4666" t="s">
        <v>498</v>
      </c>
      <c r="D4666" t="s">
        <v>493</v>
      </c>
      <c r="E4666">
        <f t="shared" si="72"/>
        <v>1</v>
      </c>
      <c r="F4666">
        <f>IF(ISNA(VLOOKUP(B4666,criteria!$U$2:$U$174,1,0)),0,1)</f>
        <v>1</v>
      </c>
      <c r="G4666">
        <v>0.802601216698133</v>
      </c>
      <c r="H4666">
        <v>0.42812336644014637</v>
      </c>
      <c r="I4666">
        <v>4767</v>
      </c>
      <c r="J4666">
        <v>3826</v>
      </c>
      <c r="K4666">
        <v>1617</v>
      </c>
      <c r="L4666">
        <v>21</v>
      </c>
      <c r="M4666">
        <v>1638</v>
      </c>
      <c r="V4666">
        <v>47007036</v>
      </c>
      <c r="W4666">
        <v>42763080</v>
      </c>
      <c r="Y4666">
        <v>3831464</v>
      </c>
      <c r="Z4666">
        <v>15386051</v>
      </c>
      <c r="AA4666">
        <v>45449668</v>
      </c>
      <c r="AB4666">
        <v>584545</v>
      </c>
      <c r="AC4666">
        <v>12009642</v>
      </c>
      <c r="AD4666">
        <v>93384080</v>
      </c>
      <c r="AE4666">
        <v>47801320</v>
      </c>
      <c r="AF4666">
        <v>152451072</v>
      </c>
      <c r="AG4666">
        <v>60021044</v>
      </c>
      <c r="AH4666">
        <v>1286326.8799999999</v>
      </c>
      <c r="AI4666">
        <v>6930051.5</v>
      </c>
      <c r="AJ4666">
        <v>8216378.5</v>
      </c>
      <c r="AK4666">
        <v>12986403</v>
      </c>
      <c r="AL4666">
        <v>16226177</v>
      </c>
      <c r="AM4666">
        <v>139709552</v>
      </c>
      <c r="AN4666">
        <v>61931932</v>
      </c>
      <c r="AO4666">
        <v>23045184</v>
      </c>
      <c r="AP4666">
        <v>11844967</v>
      </c>
      <c r="AQ4666">
        <v>14959188</v>
      </c>
      <c r="AR4666">
        <v>152451072</v>
      </c>
      <c r="AS4666">
        <v>139709552</v>
      </c>
      <c r="AT4666">
        <v>833</v>
      </c>
      <c r="AU4666">
        <v>0.45700000000000002</v>
      </c>
      <c r="AW4666">
        <v>0.20103099999999999</v>
      </c>
      <c r="AX4666">
        <v>0.61536599999999997</v>
      </c>
      <c r="AY4666">
        <v>7.5110499999999997E-2</v>
      </c>
      <c r="AZ4666">
        <v>57321.5</v>
      </c>
    </row>
    <row r="4667" spans="1:52">
      <c r="A4667">
        <v>2007</v>
      </c>
      <c r="B4667">
        <v>240365</v>
      </c>
      <c r="C4667" t="s">
        <v>498</v>
      </c>
      <c r="D4667" t="s">
        <v>493</v>
      </c>
      <c r="E4667">
        <f t="shared" si="72"/>
        <v>1</v>
      </c>
      <c r="F4667">
        <f>IF(ISNA(VLOOKUP(B4667,criteria!$U$2:$U$174,1,0)),0,1)</f>
        <v>1</v>
      </c>
      <c r="G4667">
        <v>0.81885125184094254</v>
      </c>
      <c r="H4667">
        <v>0.45349434737923949</v>
      </c>
      <c r="I4667">
        <v>4753</v>
      </c>
      <c r="J4667">
        <v>3892</v>
      </c>
      <c r="K4667">
        <v>1726</v>
      </c>
      <c r="L4667">
        <v>39</v>
      </c>
      <c r="M4667">
        <v>1765</v>
      </c>
      <c r="V4667">
        <v>49150168</v>
      </c>
      <c r="W4667">
        <v>44702636</v>
      </c>
      <c r="Y4667">
        <v>5618917</v>
      </c>
      <c r="Z4667">
        <v>14215228</v>
      </c>
      <c r="AA4667">
        <v>45214112</v>
      </c>
      <c r="AB4667">
        <v>598322</v>
      </c>
      <c r="AC4667">
        <v>19001228</v>
      </c>
      <c r="AD4667">
        <v>100486424</v>
      </c>
      <c r="AE4667">
        <v>46135772</v>
      </c>
      <c r="AF4667">
        <v>151320208</v>
      </c>
      <c r="AG4667">
        <v>65001812</v>
      </c>
      <c r="AH4667">
        <v>1736023.63</v>
      </c>
      <c r="AI4667">
        <v>7179589</v>
      </c>
      <c r="AJ4667">
        <v>8915613</v>
      </c>
      <c r="AK4667">
        <v>13933295</v>
      </c>
      <c r="AL4667">
        <v>18291920</v>
      </c>
      <c r="AM4667">
        <v>149048672</v>
      </c>
      <c r="AN4667">
        <v>65179488</v>
      </c>
      <c r="AO4667">
        <v>24482012</v>
      </c>
      <c r="AP4667">
        <v>14959188</v>
      </c>
      <c r="AQ4667">
        <v>14560921</v>
      </c>
      <c r="AR4667">
        <v>151320208</v>
      </c>
      <c r="AS4667">
        <v>149048672</v>
      </c>
      <c r="AT4667">
        <v>838</v>
      </c>
      <c r="AU4667">
        <v>0.47199999999999998</v>
      </c>
      <c r="AW4667">
        <v>0.20946300000000001</v>
      </c>
      <c r="AX4667">
        <v>0.61174499999999998</v>
      </c>
      <c r="AY4667">
        <v>8.3927699999999994E-2</v>
      </c>
      <c r="AZ4667">
        <v>58978.5</v>
      </c>
    </row>
    <row r="4668" spans="1:52">
      <c r="A4668">
        <v>2008</v>
      </c>
      <c r="B4668">
        <v>240365</v>
      </c>
      <c r="C4668" t="s">
        <v>498</v>
      </c>
      <c r="D4668" t="s">
        <v>493</v>
      </c>
      <c r="E4668">
        <f t="shared" si="72"/>
        <v>1</v>
      </c>
      <c r="F4668">
        <f>IF(ISNA(VLOOKUP(B4668,criteria!$U$2:$U$174,1,0)),0,1)</f>
        <v>1</v>
      </c>
      <c r="G4668">
        <v>0.80423491809828207</v>
      </c>
      <c r="H4668">
        <v>0.43715846994535518</v>
      </c>
      <c r="I4668">
        <v>5006</v>
      </c>
      <c r="J4668">
        <v>4026</v>
      </c>
      <c r="K4668">
        <v>1723</v>
      </c>
      <c r="L4668">
        <v>37</v>
      </c>
      <c r="M4668">
        <v>1760</v>
      </c>
      <c r="N4668">
        <v>54901</v>
      </c>
      <c r="O4668" t="s">
        <v>282</v>
      </c>
      <c r="P4668" t="s">
        <v>50</v>
      </c>
      <c r="Q4668" t="s">
        <v>51</v>
      </c>
      <c r="V4668">
        <v>50985716</v>
      </c>
      <c r="W4668">
        <v>45899028</v>
      </c>
      <c r="Y4668">
        <v>1179483</v>
      </c>
      <c r="Z4668">
        <v>16226173</v>
      </c>
      <c r="AA4668">
        <v>45098880</v>
      </c>
      <c r="AB4668">
        <v>302811</v>
      </c>
      <c r="AC4668">
        <v>21914730</v>
      </c>
      <c r="AD4668">
        <v>105073808</v>
      </c>
      <c r="AE4668">
        <v>50182348</v>
      </c>
      <c r="AF4668">
        <v>175091248</v>
      </c>
      <c r="AG4668">
        <v>70895800</v>
      </c>
      <c r="AH4668">
        <v>1346068.5</v>
      </c>
      <c r="AI4668">
        <v>6201827</v>
      </c>
      <c r="AJ4668">
        <v>7547895.5</v>
      </c>
      <c r="AK4668">
        <v>15165645</v>
      </c>
      <c r="AL4668">
        <v>19461320</v>
      </c>
      <c r="AM4668">
        <v>159310704</v>
      </c>
      <c r="AN4668">
        <v>67715848</v>
      </c>
      <c r="AO4668">
        <v>26632300</v>
      </c>
      <c r="AP4668">
        <v>14560921</v>
      </c>
      <c r="AQ4668">
        <v>12736011</v>
      </c>
      <c r="AR4668">
        <v>175091248</v>
      </c>
      <c r="AS4668">
        <v>159310704</v>
      </c>
      <c r="AT4668">
        <v>908</v>
      </c>
      <c r="AU4668">
        <v>0.51400000000000001</v>
      </c>
      <c r="AW4668">
        <v>0.20774400000000001</v>
      </c>
      <c r="AX4668">
        <v>0.59865100000000004</v>
      </c>
      <c r="AY4668">
        <v>7.8746999999999998E-2</v>
      </c>
      <c r="AZ4668">
        <v>61614</v>
      </c>
    </row>
    <row r="4669" spans="1:52">
      <c r="A4669">
        <v>2009</v>
      </c>
      <c r="B4669">
        <v>240365</v>
      </c>
      <c r="C4669" t="s">
        <v>498</v>
      </c>
      <c r="D4669" t="s">
        <v>493</v>
      </c>
      <c r="E4669">
        <f t="shared" si="72"/>
        <v>1</v>
      </c>
      <c r="F4669">
        <f>IF(ISNA(VLOOKUP(B4669,criteria!$U$2:$U$174,1,0)),0,1)</f>
        <v>1</v>
      </c>
      <c r="G4669">
        <v>0.82558586246638499</v>
      </c>
      <c r="H4669">
        <v>0.42880409492787341</v>
      </c>
      <c r="I4669">
        <v>5206</v>
      </c>
      <c r="J4669">
        <v>4298</v>
      </c>
      <c r="K4669">
        <v>1807</v>
      </c>
      <c r="L4669">
        <v>36</v>
      </c>
      <c r="M4669">
        <v>1843</v>
      </c>
      <c r="N4669">
        <v>54901</v>
      </c>
      <c r="O4669" t="s">
        <v>282</v>
      </c>
      <c r="P4669" t="s">
        <v>50</v>
      </c>
      <c r="Q4669" t="s">
        <v>51</v>
      </c>
      <c r="R4669">
        <v>-88.549499999999995</v>
      </c>
      <c r="S4669">
        <v>44.024500000000003</v>
      </c>
      <c r="V4669">
        <v>58523120</v>
      </c>
      <c r="W4669">
        <v>50903800</v>
      </c>
      <c r="Y4669">
        <v>3049010</v>
      </c>
      <c r="Z4669">
        <v>20830320</v>
      </c>
      <c r="AA4669">
        <v>46943536</v>
      </c>
      <c r="AB4669">
        <v>334170</v>
      </c>
      <c r="AC4669">
        <v>13551508</v>
      </c>
      <c r="AD4669">
        <v>114849728</v>
      </c>
      <c r="AE4669">
        <v>54720464</v>
      </c>
      <c r="AF4669">
        <v>191977088</v>
      </c>
      <c r="AG4669">
        <v>72945960</v>
      </c>
      <c r="AH4669">
        <v>1956958</v>
      </c>
      <c r="AI4669">
        <v>5988961</v>
      </c>
      <c r="AJ4669">
        <v>7945919</v>
      </c>
      <c r="AK4669">
        <v>14384072</v>
      </c>
      <c r="AL4669">
        <v>20304592</v>
      </c>
      <c r="AM4669">
        <v>166346528</v>
      </c>
      <c r="AN4669">
        <v>69681280</v>
      </c>
      <c r="AO4669">
        <v>30208676</v>
      </c>
      <c r="AP4669">
        <v>12736011</v>
      </c>
      <c r="AQ4669">
        <v>11553127</v>
      </c>
      <c r="AR4669">
        <v>191977088</v>
      </c>
      <c r="AS4669">
        <v>166346528</v>
      </c>
      <c r="AT4669">
        <v>881</v>
      </c>
      <c r="AU4669">
        <v>0.51600000000000001</v>
      </c>
      <c r="AW4669">
        <v>0.20599899999999999</v>
      </c>
      <c r="AX4669">
        <v>0.58621400000000001</v>
      </c>
      <c r="AY4669">
        <v>7.1513699999999999E-2</v>
      </c>
      <c r="AZ4669">
        <v>61430.5</v>
      </c>
    </row>
    <row r="4670" spans="1:52">
      <c r="A4670">
        <v>2010</v>
      </c>
      <c r="B4670">
        <v>240365</v>
      </c>
      <c r="C4670" t="s">
        <v>498</v>
      </c>
      <c r="D4670" t="s">
        <v>493</v>
      </c>
      <c r="E4670">
        <f t="shared" si="72"/>
        <v>1</v>
      </c>
      <c r="F4670">
        <f>IF(ISNA(VLOOKUP(B4670,criteria!$U$2:$U$174,1,0)),0,1)</f>
        <v>1</v>
      </c>
      <c r="G4670">
        <v>0.85611658456486039</v>
      </c>
      <c r="H4670">
        <v>0.45720450731239509</v>
      </c>
      <c r="I4670">
        <v>4872</v>
      </c>
      <c r="J4670">
        <v>4171</v>
      </c>
      <c r="K4670">
        <v>1874</v>
      </c>
      <c r="L4670">
        <v>33</v>
      </c>
      <c r="M4670">
        <v>1907</v>
      </c>
      <c r="N4670">
        <v>54901</v>
      </c>
      <c r="O4670" t="s">
        <v>282</v>
      </c>
      <c r="P4670" t="s">
        <v>50</v>
      </c>
      <c r="Q4670" t="s">
        <v>51</v>
      </c>
      <c r="R4670">
        <v>-88.549499999999995</v>
      </c>
      <c r="S4670">
        <v>44.024500000000003</v>
      </c>
      <c r="V4670">
        <v>63268984</v>
      </c>
      <c r="W4670">
        <v>53738568</v>
      </c>
      <c r="Y4670">
        <v>1357241</v>
      </c>
      <c r="Z4670">
        <v>24403458</v>
      </c>
      <c r="AA4670">
        <v>49129996</v>
      </c>
      <c r="AB4670">
        <v>366550</v>
      </c>
      <c r="AC4670">
        <v>11153894</v>
      </c>
      <c r="AD4670">
        <v>117488120</v>
      </c>
      <c r="AE4670">
        <v>58448736</v>
      </c>
      <c r="AF4670">
        <v>191486368</v>
      </c>
      <c r="AG4670">
        <v>75008176</v>
      </c>
      <c r="AH4670">
        <v>1690668</v>
      </c>
      <c r="AI4670">
        <v>7747843</v>
      </c>
      <c r="AJ4670">
        <v>9438511</v>
      </c>
      <c r="AK4670">
        <v>14773737</v>
      </c>
      <c r="AL4670">
        <v>21118192</v>
      </c>
      <c r="AM4670">
        <v>169253232</v>
      </c>
      <c r="AN4670">
        <v>71736736</v>
      </c>
      <c r="AO4670">
        <v>32584412</v>
      </c>
      <c r="AP4670">
        <v>11553127</v>
      </c>
      <c r="AQ4670">
        <v>13925500</v>
      </c>
      <c r="AR4670">
        <v>191486368</v>
      </c>
      <c r="AS4670">
        <v>169253232</v>
      </c>
      <c r="AT4670">
        <v>812</v>
      </c>
      <c r="AU4670">
        <v>0.502</v>
      </c>
      <c r="AW4670">
        <v>0.21613399999999999</v>
      </c>
      <c r="AX4670">
        <v>0.59246600000000005</v>
      </c>
      <c r="AY4670">
        <v>7.8006099999999995E-2</v>
      </c>
      <c r="AZ4670">
        <v>60000</v>
      </c>
    </row>
    <row r="4671" spans="1:52">
      <c r="A4671">
        <v>2011</v>
      </c>
      <c r="B4671">
        <v>240365</v>
      </c>
      <c r="C4671" t="s">
        <v>498</v>
      </c>
      <c r="D4671" t="s">
        <v>493</v>
      </c>
      <c r="E4671">
        <f t="shared" si="72"/>
        <v>1</v>
      </c>
      <c r="F4671">
        <f>IF(ISNA(VLOOKUP(B4671,criteria!$U$2:$U$174,1,0)),0,1)</f>
        <v>1</v>
      </c>
      <c r="G4671">
        <v>0.83809523809523812</v>
      </c>
      <c r="H4671">
        <v>0.44995164410058025</v>
      </c>
      <c r="I4671">
        <v>4935</v>
      </c>
      <c r="J4671">
        <v>4136</v>
      </c>
      <c r="K4671">
        <v>1817</v>
      </c>
      <c r="L4671">
        <v>44</v>
      </c>
      <c r="M4671">
        <v>1861</v>
      </c>
      <c r="N4671">
        <v>54901</v>
      </c>
      <c r="O4671" t="s">
        <v>282</v>
      </c>
      <c r="P4671" t="s">
        <v>50</v>
      </c>
      <c r="Q4671" t="s">
        <v>51</v>
      </c>
      <c r="R4671">
        <v>-88.549300000000002</v>
      </c>
      <c r="S4671">
        <v>44.024999999999999</v>
      </c>
      <c r="T4671">
        <v>3.5000000000000003E-2</v>
      </c>
      <c r="U4671">
        <v>2251</v>
      </c>
      <c r="V4671">
        <v>67532968</v>
      </c>
      <c r="W4671">
        <v>59109164</v>
      </c>
      <c r="Y4671">
        <v>2187480</v>
      </c>
      <c r="Z4671">
        <v>20848016</v>
      </c>
      <c r="AA4671">
        <v>39787236</v>
      </c>
      <c r="AB4671">
        <v>478108</v>
      </c>
      <c r="AC4671">
        <v>6694402</v>
      </c>
      <c r="AD4671">
        <v>113567584</v>
      </c>
      <c r="AE4671">
        <v>49827884</v>
      </c>
      <c r="AF4671">
        <v>177362144</v>
      </c>
      <c r="AG4671">
        <v>74609848</v>
      </c>
      <c r="AH4671">
        <v>4421010</v>
      </c>
      <c r="AI4671">
        <v>5167775</v>
      </c>
      <c r="AJ4671">
        <v>9588785</v>
      </c>
      <c r="AK4671">
        <v>15098325</v>
      </c>
      <c r="AL4671">
        <v>22001134</v>
      </c>
      <c r="AM4671">
        <v>177785696</v>
      </c>
      <c r="AN4671">
        <v>72043648</v>
      </c>
      <c r="AO4671">
        <v>27142138</v>
      </c>
      <c r="AP4671">
        <v>13925500</v>
      </c>
      <c r="AQ4671">
        <v>14112140</v>
      </c>
      <c r="AR4671">
        <v>177362144</v>
      </c>
      <c r="AS4671">
        <v>177785696</v>
      </c>
      <c r="AT4671">
        <v>864</v>
      </c>
      <c r="AU4671">
        <v>0.501</v>
      </c>
      <c r="AW4671">
        <v>0.20863000000000001</v>
      </c>
      <c r="AX4671">
        <v>0.60123300000000002</v>
      </c>
      <c r="AY4671">
        <v>7.5130000000000002E-2</v>
      </c>
      <c r="AZ4671">
        <v>60901</v>
      </c>
    </row>
    <row r="4672" spans="1:52">
      <c r="A4672">
        <v>2012</v>
      </c>
      <c r="B4672">
        <v>240365</v>
      </c>
      <c r="C4672" t="s">
        <v>498</v>
      </c>
      <c r="D4672" t="s">
        <v>493</v>
      </c>
      <c r="E4672">
        <f t="shared" si="72"/>
        <v>1</v>
      </c>
      <c r="F4672">
        <f>IF(ISNA(VLOOKUP(B4672,criteria!$U$2:$U$174,1,0)),0,1)</f>
        <v>1</v>
      </c>
      <c r="G4672">
        <v>0.83680217856448158</v>
      </c>
      <c r="H4672">
        <v>0.43514644351464438</v>
      </c>
      <c r="I4672">
        <v>5141</v>
      </c>
      <c r="J4672">
        <v>4302</v>
      </c>
      <c r="K4672">
        <v>1836</v>
      </c>
      <c r="L4672">
        <v>36</v>
      </c>
      <c r="M4672">
        <v>1872</v>
      </c>
      <c r="T4672">
        <v>5.0999999999999997E-2</v>
      </c>
      <c r="U4672">
        <v>2331</v>
      </c>
      <c r="V4672">
        <v>69745760</v>
      </c>
      <c r="W4672">
        <v>60837896</v>
      </c>
      <c r="Y4672">
        <v>4257576</v>
      </c>
      <c r="Z4672">
        <v>23551356</v>
      </c>
      <c r="AA4672">
        <v>41661096</v>
      </c>
      <c r="AB4672">
        <v>280544</v>
      </c>
      <c r="AC4672">
        <v>21981136</v>
      </c>
      <c r="AD4672">
        <v>140000544</v>
      </c>
      <c r="AE4672">
        <v>50187608</v>
      </c>
      <c r="AF4672">
        <v>195889712</v>
      </c>
      <c r="AG4672">
        <v>76091320</v>
      </c>
      <c r="AH4672">
        <v>3322832</v>
      </c>
      <c r="AI4672">
        <v>6905521</v>
      </c>
      <c r="AJ4672">
        <v>10228353</v>
      </c>
      <c r="AK4672">
        <v>15576930</v>
      </c>
      <c r="AL4672">
        <v>20537912</v>
      </c>
      <c r="AM4672">
        <v>175079328</v>
      </c>
      <c r="AN4672">
        <v>72705152</v>
      </c>
      <c r="AO4672">
        <v>27296832</v>
      </c>
      <c r="AP4672">
        <v>14112140</v>
      </c>
      <c r="AQ4672">
        <v>16298926</v>
      </c>
      <c r="AR4672">
        <v>195889712</v>
      </c>
      <c r="AS4672">
        <v>175079328</v>
      </c>
      <c r="AT4672">
        <v>922</v>
      </c>
      <c r="AU4672">
        <v>0.53500000000000003</v>
      </c>
      <c r="AW4672">
        <v>0.20166300000000001</v>
      </c>
      <c r="AX4672">
        <v>0.598028</v>
      </c>
      <c r="AY4672">
        <v>6.92189E-2</v>
      </c>
      <c r="AZ4672">
        <v>60723</v>
      </c>
    </row>
    <row r="4673" spans="1:52">
      <c r="A4673">
        <v>2013</v>
      </c>
      <c r="B4673">
        <v>240365</v>
      </c>
      <c r="C4673" t="s">
        <v>498</v>
      </c>
      <c r="D4673" t="s">
        <v>493</v>
      </c>
      <c r="E4673">
        <f t="shared" si="72"/>
        <v>1</v>
      </c>
      <c r="F4673">
        <f>IF(ISNA(VLOOKUP(B4673,criteria!$U$2:$U$174,1,0)),0,1)</f>
        <v>1</v>
      </c>
      <c r="G4673">
        <v>0.81336720734805545</v>
      </c>
      <c r="H4673">
        <v>0.44233541566554541</v>
      </c>
      <c r="I4673">
        <v>5117</v>
      </c>
      <c r="J4673">
        <v>4162</v>
      </c>
      <c r="K4673">
        <v>1812</v>
      </c>
      <c r="L4673">
        <v>29</v>
      </c>
      <c r="M4673">
        <v>1841</v>
      </c>
      <c r="N4673">
        <v>54901</v>
      </c>
      <c r="O4673" t="s">
        <v>282</v>
      </c>
      <c r="P4673" t="s">
        <v>50</v>
      </c>
      <c r="Q4673" t="s">
        <v>51</v>
      </c>
      <c r="R4673">
        <v>-88.549300000000002</v>
      </c>
      <c r="S4673">
        <v>44.024999999999999</v>
      </c>
      <c r="T4673">
        <v>4.4999999999999998E-2</v>
      </c>
      <c r="U4673">
        <v>2728</v>
      </c>
      <c r="V4673">
        <v>69990512</v>
      </c>
      <c r="W4673">
        <v>61643880</v>
      </c>
      <c r="Y4673">
        <v>3069477</v>
      </c>
      <c r="Z4673">
        <v>21062340</v>
      </c>
      <c r="AA4673">
        <v>41487760</v>
      </c>
      <c r="AB4673">
        <v>1969598</v>
      </c>
      <c r="AC4673">
        <v>16485235</v>
      </c>
      <c r="AD4673">
        <v>128169824</v>
      </c>
      <c r="AE4673">
        <v>52422204</v>
      </c>
      <c r="AF4673">
        <v>199998272</v>
      </c>
      <c r="AG4673">
        <v>77992392</v>
      </c>
      <c r="AH4673">
        <v>2564719</v>
      </c>
      <c r="AI4673">
        <v>6383698</v>
      </c>
      <c r="AJ4673">
        <v>8948417</v>
      </c>
      <c r="AK4673">
        <v>16089799</v>
      </c>
      <c r="AL4673">
        <v>22830720</v>
      </c>
      <c r="AM4673">
        <v>180591552</v>
      </c>
      <c r="AN4673">
        <v>74151168</v>
      </c>
      <c r="AO4673">
        <v>29043496</v>
      </c>
      <c r="AP4673">
        <v>16298926</v>
      </c>
      <c r="AQ4673">
        <v>20814264</v>
      </c>
      <c r="AR4673">
        <v>199998272</v>
      </c>
      <c r="AS4673">
        <v>180591552</v>
      </c>
      <c r="AT4673">
        <v>982</v>
      </c>
      <c r="AU4673">
        <v>0.54300000000000004</v>
      </c>
      <c r="AW4673">
        <v>0.19683300000000001</v>
      </c>
      <c r="AX4673">
        <v>0.60332699999999995</v>
      </c>
      <c r="AY4673">
        <v>6.8350400000000006E-2</v>
      </c>
      <c r="AZ4673">
        <v>61533</v>
      </c>
    </row>
    <row r="4674" spans="1:52">
      <c r="A4674">
        <v>2014</v>
      </c>
      <c r="B4674">
        <v>240365</v>
      </c>
      <c r="C4674" t="s">
        <v>498</v>
      </c>
      <c r="D4674" t="s">
        <v>493</v>
      </c>
      <c r="E4674">
        <f t="shared" ref="E4674:E4737" si="73">IF(M4674&gt;999,1,0)</f>
        <v>1</v>
      </c>
      <c r="F4674">
        <f>IF(ISNA(VLOOKUP(B4674,criteria!$U$2:$U$174,1,0)),0,1)</f>
        <v>1</v>
      </c>
      <c r="G4674">
        <v>0.80340149827900387</v>
      </c>
      <c r="H4674">
        <v>0.43069556451612906</v>
      </c>
      <c r="I4674">
        <v>4939</v>
      </c>
      <c r="J4674">
        <v>3968</v>
      </c>
      <c r="K4674">
        <v>1688</v>
      </c>
      <c r="L4674">
        <v>21</v>
      </c>
      <c r="M4674">
        <v>1709</v>
      </c>
      <c r="N4674">
        <v>54901</v>
      </c>
      <c r="O4674" t="s">
        <v>282</v>
      </c>
      <c r="P4674" t="s">
        <v>50</v>
      </c>
      <c r="Q4674" t="s">
        <v>51</v>
      </c>
      <c r="R4674">
        <v>-88.549300000000002</v>
      </c>
      <c r="S4674">
        <v>44.024999999999999</v>
      </c>
      <c r="T4674">
        <v>0.04</v>
      </c>
      <c r="U4674">
        <v>2769</v>
      </c>
      <c r="V4674">
        <v>67791400</v>
      </c>
      <c r="W4674">
        <v>59766904</v>
      </c>
      <c r="Y4674">
        <v>3059002</v>
      </c>
      <c r="Z4674">
        <v>21517028</v>
      </c>
      <c r="AA4674">
        <v>39619864</v>
      </c>
      <c r="AB4674">
        <v>1003708</v>
      </c>
      <c r="AC4674">
        <v>15657942</v>
      </c>
      <c r="AD4674">
        <v>130079896</v>
      </c>
      <c r="AE4674">
        <v>49161256</v>
      </c>
      <c r="AF4674">
        <v>195066432</v>
      </c>
      <c r="AG4674">
        <v>79417160</v>
      </c>
      <c r="AH4674">
        <v>2812349</v>
      </c>
      <c r="AI4674">
        <v>7556974</v>
      </c>
      <c r="AJ4674">
        <v>10369323</v>
      </c>
      <c r="AK4674">
        <v>16748609</v>
      </c>
      <c r="AL4674">
        <v>23012120</v>
      </c>
      <c r="AM4674">
        <v>181663584</v>
      </c>
      <c r="AN4674">
        <v>77882520</v>
      </c>
      <c r="AO4674">
        <v>28534824</v>
      </c>
      <c r="AP4674">
        <v>20814264</v>
      </c>
      <c r="AQ4674">
        <v>21396364</v>
      </c>
      <c r="AR4674">
        <v>195066432</v>
      </c>
      <c r="AS4674">
        <v>181663584</v>
      </c>
      <c r="AT4674">
        <v>954</v>
      </c>
      <c r="AU4674">
        <v>0.50900000000000001</v>
      </c>
      <c r="AW4674">
        <v>0.17810899999999999</v>
      </c>
      <c r="AX4674">
        <v>0.60924</v>
      </c>
      <c r="AY4674">
        <v>6.0233200000000001E-2</v>
      </c>
      <c r="AZ4674">
        <v>65463.5</v>
      </c>
    </row>
    <row r="4675" spans="1:52">
      <c r="A4675">
        <v>2015</v>
      </c>
      <c r="B4675">
        <v>240365</v>
      </c>
      <c r="C4675" t="s">
        <v>498</v>
      </c>
      <c r="D4675" t="s">
        <v>493</v>
      </c>
      <c r="E4675">
        <f t="shared" si="73"/>
        <v>1</v>
      </c>
      <c r="F4675">
        <f>IF(ISNA(VLOOKUP(B4675,criteria!$U$2:$U$174,1,0)),0,1)</f>
        <v>1</v>
      </c>
      <c r="G4675">
        <v>0.81493165089379604</v>
      </c>
      <c r="H4675">
        <v>0.40438709677419354</v>
      </c>
      <c r="I4675">
        <v>4755</v>
      </c>
      <c r="J4675">
        <v>3875</v>
      </c>
      <c r="K4675">
        <v>1553</v>
      </c>
      <c r="L4675">
        <v>14</v>
      </c>
      <c r="M4675">
        <v>1567</v>
      </c>
      <c r="N4675">
        <v>54901</v>
      </c>
      <c r="O4675" t="s">
        <v>282</v>
      </c>
      <c r="P4675" t="s">
        <v>50</v>
      </c>
      <c r="Q4675" t="s">
        <v>51</v>
      </c>
      <c r="R4675">
        <v>-88.549300000000002</v>
      </c>
      <c r="S4675">
        <v>44.024999999999999</v>
      </c>
      <c r="T4675">
        <v>3.9E-2</v>
      </c>
      <c r="U4675">
        <v>2813</v>
      </c>
      <c r="V4675">
        <v>66392408</v>
      </c>
      <c r="W4675">
        <v>55767012</v>
      </c>
      <c r="Y4675">
        <v>4091474</v>
      </c>
      <c r="Z4675">
        <v>21008458</v>
      </c>
      <c r="AA4675">
        <v>35279540</v>
      </c>
      <c r="AB4675">
        <v>1058119</v>
      </c>
      <c r="AC4675">
        <v>16973464</v>
      </c>
      <c r="AD4675">
        <v>126614832</v>
      </c>
      <c r="AE4675">
        <v>44566556</v>
      </c>
      <c r="AF4675">
        <v>175376848</v>
      </c>
      <c r="AG4675">
        <v>87431200</v>
      </c>
      <c r="AH4675">
        <v>2246804</v>
      </c>
      <c r="AI4675">
        <v>5646396</v>
      </c>
      <c r="AJ4675">
        <v>7893200</v>
      </c>
      <c r="AK4675">
        <v>16683340</v>
      </c>
      <c r="AL4675">
        <v>23602770</v>
      </c>
      <c r="AM4675">
        <v>193138912</v>
      </c>
      <c r="AN4675">
        <v>79365920</v>
      </c>
      <c r="AO4675">
        <v>35032628</v>
      </c>
      <c r="AP4675">
        <v>21396364</v>
      </c>
      <c r="AQ4675">
        <v>21947712</v>
      </c>
      <c r="AR4675">
        <v>175376848</v>
      </c>
      <c r="AS4675">
        <v>193138912</v>
      </c>
      <c r="AT4675">
        <v>956</v>
      </c>
      <c r="AU4675">
        <v>0.52600000000000002</v>
      </c>
      <c r="AW4675">
        <v>0.16763400000000001</v>
      </c>
      <c r="AX4675">
        <v>0.60377400000000003</v>
      </c>
      <c r="AY4675">
        <v>5.2975300000000003E-2</v>
      </c>
      <c r="AZ4675">
        <v>64496</v>
      </c>
    </row>
    <row r="4676" spans="1:52">
      <c r="A4676">
        <v>2016</v>
      </c>
      <c r="B4676">
        <v>240365</v>
      </c>
      <c r="C4676" t="s">
        <v>498</v>
      </c>
      <c r="D4676" t="s">
        <v>493</v>
      </c>
      <c r="E4676">
        <f t="shared" si="73"/>
        <v>1</v>
      </c>
      <c r="F4676">
        <f>IF(ISNA(VLOOKUP(B4676,criteria!$U$2:$U$174,1,0)),0,1)</f>
        <v>1</v>
      </c>
      <c r="G4676">
        <v>0.65021382751247325</v>
      </c>
      <c r="H4676">
        <v>0.41134557412989858</v>
      </c>
      <c r="I4676">
        <v>5612</v>
      </c>
      <c r="J4676">
        <v>3649</v>
      </c>
      <c r="K4676">
        <v>1487</v>
      </c>
      <c r="L4676">
        <v>14</v>
      </c>
      <c r="M4676">
        <v>1501</v>
      </c>
      <c r="N4676">
        <v>54901</v>
      </c>
      <c r="O4676" t="s">
        <v>282</v>
      </c>
      <c r="P4676" t="s">
        <v>50</v>
      </c>
      <c r="Q4676" t="s">
        <v>51</v>
      </c>
      <c r="R4676">
        <v>-88.549300000000002</v>
      </c>
      <c r="S4676">
        <v>44.024999999999999</v>
      </c>
      <c r="T4676">
        <v>4.8000000000000001E-2</v>
      </c>
      <c r="U4676">
        <v>2919</v>
      </c>
      <c r="V4676">
        <v>64572944</v>
      </c>
      <c r="W4676">
        <v>51706032</v>
      </c>
      <c r="Y4676">
        <v>7715149</v>
      </c>
      <c r="Z4676">
        <v>20223560</v>
      </c>
      <c r="AA4676">
        <v>39217672</v>
      </c>
      <c r="AB4676">
        <v>1075603</v>
      </c>
      <c r="AC4676">
        <v>17853110</v>
      </c>
      <c r="AD4676">
        <v>124688208</v>
      </c>
      <c r="AE4676">
        <v>43977748</v>
      </c>
      <c r="AF4676">
        <v>173811776</v>
      </c>
      <c r="AG4676">
        <v>79785376</v>
      </c>
      <c r="AH4676">
        <v>2310265</v>
      </c>
      <c r="AI4676">
        <v>5442813</v>
      </c>
      <c r="AJ4676">
        <v>7753078</v>
      </c>
      <c r="AK4676">
        <v>16173158</v>
      </c>
      <c r="AL4676">
        <v>23213916</v>
      </c>
      <c r="AM4676">
        <v>183623232</v>
      </c>
      <c r="AN4676">
        <v>79524760</v>
      </c>
      <c r="AO4676">
        <v>36672400</v>
      </c>
      <c r="AP4676">
        <v>21947712</v>
      </c>
      <c r="AQ4676">
        <v>21956336</v>
      </c>
      <c r="AR4676">
        <v>173811776</v>
      </c>
      <c r="AS4676">
        <v>183623232</v>
      </c>
      <c r="AT4676">
        <v>961</v>
      </c>
      <c r="AU4676">
        <v>0.52300000000000002</v>
      </c>
      <c r="AW4676">
        <v>0.16211800000000001</v>
      </c>
      <c r="AX4676">
        <v>0.60971600000000004</v>
      </c>
      <c r="AY4676">
        <v>4.88537E-2</v>
      </c>
      <c r="AZ4676">
        <v>65029</v>
      </c>
    </row>
    <row r="4677" spans="1:52">
      <c r="A4677">
        <v>2017</v>
      </c>
      <c r="B4677">
        <v>240365</v>
      </c>
      <c r="C4677" t="s">
        <v>498</v>
      </c>
      <c r="D4677" t="s">
        <v>493</v>
      </c>
      <c r="E4677">
        <f t="shared" si="73"/>
        <v>1</v>
      </c>
      <c r="F4677">
        <f>IF(ISNA(VLOOKUP(B4677,criteria!$U$2:$U$174,1,0)),0,1)</f>
        <v>1</v>
      </c>
      <c r="G4677">
        <v>0.63094316245934645</v>
      </c>
      <c r="H4677">
        <v>0.37285223367697595</v>
      </c>
      <c r="I4677">
        <v>6457</v>
      </c>
      <c r="J4677">
        <v>4074</v>
      </c>
      <c r="K4677">
        <v>1501</v>
      </c>
      <c r="L4677">
        <v>18</v>
      </c>
      <c r="M4677">
        <v>1519</v>
      </c>
      <c r="T4677">
        <v>3.9E-2</v>
      </c>
      <c r="U4677">
        <v>2987</v>
      </c>
      <c r="V4677">
        <v>66200172</v>
      </c>
      <c r="W4677">
        <v>54292408</v>
      </c>
      <c r="Y4677">
        <v>4076411</v>
      </c>
      <c r="Z4677">
        <v>21653596</v>
      </c>
      <c r="AA4677">
        <v>37558456</v>
      </c>
      <c r="AB4677">
        <v>1232752</v>
      </c>
      <c r="AC4677">
        <v>17841696</v>
      </c>
      <c r="AD4677">
        <v>125917928</v>
      </c>
      <c r="AE4677">
        <v>47929104</v>
      </c>
      <c r="AF4677">
        <v>174881088</v>
      </c>
      <c r="AG4677">
        <v>80648232</v>
      </c>
      <c r="AH4677">
        <v>2262828</v>
      </c>
      <c r="AI4677">
        <v>5331673</v>
      </c>
      <c r="AJ4677">
        <v>7594501</v>
      </c>
      <c r="AK4677">
        <v>17227848</v>
      </c>
      <c r="AL4677">
        <v>25739960</v>
      </c>
      <c r="AM4677">
        <v>184598704</v>
      </c>
      <c r="AN4677">
        <v>80392984</v>
      </c>
      <c r="AO4677">
        <v>31230458</v>
      </c>
      <c r="AP4677">
        <v>21956336</v>
      </c>
      <c r="AQ4677">
        <v>479010</v>
      </c>
      <c r="AR4677">
        <v>174881088</v>
      </c>
      <c r="AS4677">
        <v>184598704</v>
      </c>
    </row>
    <row r="4678" spans="1:52">
      <c r="A4678">
        <v>1990</v>
      </c>
      <c r="B4678">
        <v>240417</v>
      </c>
      <c r="C4678" t="s">
        <v>581</v>
      </c>
      <c r="D4678" t="s">
        <v>493</v>
      </c>
      <c r="E4678">
        <f t="shared" si="73"/>
        <v>0</v>
      </c>
      <c r="F4678">
        <f>IF(ISNA(VLOOKUP(B4678,criteria!$U$2:$U$174,1,0)),0,1)</f>
        <v>1</v>
      </c>
      <c r="G4678" t="s">
        <v>636</v>
      </c>
      <c r="H4678" t="s">
        <v>636</v>
      </c>
      <c r="N4678">
        <v>54751</v>
      </c>
      <c r="O4678" t="s">
        <v>282</v>
      </c>
      <c r="V4678">
        <v>18003708</v>
      </c>
      <c r="Y4678">
        <v>7481</v>
      </c>
      <c r="Z4678">
        <v>8220605</v>
      </c>
      <c r="AA4678">
        <v>28610748</v>
      </c>
      <c r="AB4678">
        <v>1057374</v>
      </c>
      <c r="AC4678">
        <v>3614128</v>
      </c>
      <c r="AF4678">
        <v>70847016</v>
      </c>
      <c r="AG4678">
        <v>20292818</v>
      </c>
      <c r="AH4678">
        <v>2059039</v>
      </c>
      <c r="AI4678">
        <v>3230168</v>
      </c>
      <c r="AJ4678">
        <v>5289207</v>
      </c>
      <c r="AK4678">
        <v>6642775</v>
      </c>
      <c r="AL4678">
        <v>6274359</v>
      </c>
      <c r="AM4678">
        <v>71575544</v>
      </c>
      <c r="AN4678">
        <v>29884908</v>
      </c>
      <c r="AO4678">
        <v>9149470</v>
      </c>
    </row>
    <row r="4679" spans="1:52">
      <c r="A4679">
        <v>1991</v>
      </c>
      <c r="B4679">
        <v>240417</v>
      </c>
      <c r="C4679" t="s">
        <v>581</v>
      </c>
      <c r="D4679" t="s">
        <v>493</v>
      </c>
      <c r="E4679">
        <f t="shared" si="73"/>
        <v>0</v>
      </c>
      <c r="F4679">
        <f>IF(ISNA(VLOOKUP(B4679,criteria!$U$2:$U$174,1,0)),0,1)</f>
        <v>1</v>
      </c>
      <c r="G4679" t="s">
        <v>636</v>
      </c>
      <c r="H4679" t="s">
        <v>636</v>
      </c>
      <c r="N4679">
        <v>54751</v>
      </c>
      <c r="O4679" t="s">
        <v>282</v>
      </c>
      <c r="V4679">
        <v>18275572</v>
      </c>
      <c r="Y4679">
        <v>13249</v>
      </c>
      <c r="Z4679">
        <v>7178988</v>
      </c>
      <c r="AA4679">
        <v>31427096</v>
      </c>
      <c r="AB4679">
        <v>1189411</v>
      </c>
      <c r="AC4679">
        <v>3780868</v>
      </c>
      <c r="AF4679">
        <v>74043032</v>
      </c>
      <c r="AG4679">
        <v>21385496</v>
      </c>
      <c r="AH4679">
        <v>1770020</v>
      </c>
      <c r="AI4679">
        <v>3631444</v>
      </c>
      <c r="AJ4679">
        <v>5401464</v>
      </c>
      <c r="AK4679">
        <v>6613727</v>
      </c>
      <c r="AL4679">
        <v>6634998</v>
      </c>
      <c r="AM4679">
        <v>73160472</v>
      </c>
      <c r="AN4679">
        <v>30356124</v>
      </c>
      <c r="AO4679">
        <v>9654602</v>
      </c>
    </row>
    <row r="4680" spans="1:52">
      <c r="A4680">
        <v>1992</v>
      </c>
      <c r="B4680">
        <v>240417</v>
      </c>
      <c r="C4680" t="s">
        <v>581</v>
      </c>
      <c r="D4680" t="s">
        <v>493</v>
      </c>
      <c r="E4680">
        <f t="shared" si="73"/>
        <v>0</v>
      </c>
      <c r="F4680">
        <f>IF(ISNA(VLOOKUP(B4680,criteria!$U$2:$U$174,1,0)),0,1)</f>
        <v>1</v>
      </c>
      <c r="G4680" t="s">
        <v>636</v>
      </c>
      <c r="H4680" t="s">
        <v>636</v>
      </c>
      <c r="N4680">
        <v>54751</v>
      </c>
      <c r="O4680" t="s">
        <v>282</v>
      </c>
      <c r="V4680">
        <v>18929020</v>
      </c>
      <c r="Y4680">
        <v>18054</v>
      </c>
      <c r="Z4680">
        <v>8324840</v>
      </c>
      <c r="AA4680">
        <v>29389928</v>
      </c>
      <c r="AB4680">
        <v>1093375</v>
      </c>
      <c r="AC4680">
        <v>3294021</v>
      </c>
      <c r="AF4680">
        <v>73090288</v>
      </c>
      <c r="AG4680">
        <v>22168544</v>
      </c>
      <c r="AH4680">
        <v>1247938</v>
      </c>
      <c r="AI4680">
        <v>3888104</v>
      </c>
      <c r="AJ4680">
        <v>5136042</v>
      </c>
      <c r="AK4680">
        <v>7543465</v>
      </c>
      <c r="AL4680">
        <v>6560040</v>
      </c>
      <c r="AM4680">
        <v>74692344</v>
      </c>
      <c r="AN4680">
        <v>31138192</v>
      </c>
      <c r="AO4680">
        <v>10249549</v>
      </c>
    </row>
    <row r="4681" spans="1:52">
      <c r="A4681">
        <v>1993</v>
      </c>
      <c r="B4681">
        <v>240417</v>
      </c>
      <c r="C4681" t="s">
        <v>581</v>
      </c>
      <c r="D4681" t="s">
        <v>493</v>
      </c>
      <c r="E4681">
        <f t="shared" si="73"/>
        <v>0</v>
      </c>
      <c r="F4681">
        <f>IF(ISNA(VLOOKUP(B4681,criteria!$U$2:$U$174,1,0)),0,1)</f>
        <v>1</v>
      </c>
      <c r="G4681" t="s">
        <v>636</v>
      </c>
      <c r="H4681" t="s">
        <v>636</v>
      </c>
      <c r="N4681">
        <v>54751</v>
      </c>
      <c r="O4681" t="s">
        <v>282</v>
      </c>
      <c r="V4681">
        <v>19050174</v>
      </c>
      <c r="Y4681">
        <v>44543</v>
      </c>
      <c r="Z4681">
        <v>7742509</v>
      </c>
      <c r="AA4681">
        <v>33380588</v>
      </c>
      <c r="AB4681">
        <v>1067841</v>
      </c>
      <c r="AC4681">
        <v>3616639</v>
      </c>
      <c r="AF4681">
        <v>77495496</v>
      </c>
      <c r="AG4681">
        <v>22739716</v>
      </c>
      <c r="AH4681">
        <v>1340215</v>
      </c>
      <c r="AI4681">
        <v>3944123</v>
      </c>
      <c r="AJ4681">
        <v>5284338</v>
      </c>
      <c r="AK4681">
        <v>7952957</v>
      </c>
      <c r="AL4681">
        <v>7042117</v>
      </c>
      <c r="AM4681">
        <v>78086992</v>
      </c>
      <c r="AN4681">
        <v>31942332</v>
      </c>
      <c r="AO4681">
        <v>10591382</v>
      </c>
    </row>
    <row r="4682" spans="1:52">
      <c r="A4682">
        <v>1994</v>
      </c>
      <c r="B4682">
        <v>240417</v>
      </c>
      <c r="C4682" t="s">
        <v>581</v>
      </c>
      <c r="D4682" t="s">
        <v>493</v>
      </c>
      <c r="E4682">
        <f t="shared" si="73"/>
        <v>0</v>
      </c>
      <c r="F4682">
        <f>IF(ISNA(VLOOKUP(B4682,criteria!$U$2:$U$174,1,0)),0,1)</f>
        <v>1</v>
      </c>
      <c r="G4682" t="s">
        <v>636</v>
      </c>
      <c r="H4682" t="s">
        <v>636</v>
      </c>
      <c r="V4682">
        <v>19749810</v>
      </c>
      <c r="Y4682">
        <v>10608</v>
      </c>
      <c r="Z4682">
        <v>8058479</v>
      </c>
      <c r="AA4682">
        <v>33121588</v>
      </c>
      <c r="AB4682">
        <v>1735140</v>
      </c>
      <c r="AC4682">
        <v>3529458</v>
      </c>
      <c r="AF4682">
        <v>79063720</v>
      </c>
      <c r="AG4682">
        <v>24163446</v>
      </c>
      <c r="AH4682">
        <v>1105526</v>
      </c>
      <c r="AI4682">
        <v>4410664</v>
      </c>
      <c r="AJ4682">
        <v>5516190</v>
      </c>
      <c r="AK4682">
        <v>8240250</v>
      </c>
      <c r="AL4682">
        <v>7436300</v>
      </c>
      <c r="AM4682">
        <v>79939440</v>
      </c>
      <c r="AN4682">
        <v>33277306</v>
      </c>
      <c r="AO4682">
        <v>12091957</v>
      </c>
    </row>
    <row r="4683" spans="1:52">
      <c r="A4683">
        <v>1995</v>
      </c>
      <c r="B4683">
        <v>240417</v>
      </c>
      <c r="C4683" t="s">
        <v>581</v>
      </c>
      <c r="D4683" t="s">
        <v>493</v>
      </c>
      <c r="E4683">
        <f t="shared" si="73"/>
        <v>0</v>
      </c>
      <c r="F4683">
        <f>IF(ISNA(VLOOKUP(B4683,criteria!$U$2:$U$174,1,0)),0,1)</f>
        <v>1</v>
      </c>
      <c r="G4683" t="s">
        <v>636</v>
      </c>
      <c r="H4683" t="s">
        <v>636</v>
      </c>
      <c r="N4683">
        <v>54751</v>
      </c>
      <c r="O4683" t="s">
        <v>282</v>
      </c>
      <c r="V4683">
        <v>20420888</v>
      </c>
      <c r="Y4683">
        <v>5262</v>
      </c>
      <c r="Z4683">
        <v>7638017</v>
      </c>
      <c r="AA4683">
        <v>33207050</v>
      </c>
      <c r="AB4683">
        <v>1088864</v>
      </c>
      <c r="AC4683">
        <v>4216693</v>
      </c>
      <c r="AF4683">
        <v>78739664</v>
      </c>
      <c r="AG4683">
        <v>23414568</v>
      </c>
      <c r="AH4683">
        <v>1315086</v>
      </c>
      <c r="AI4683">
        <v>4411090</v>
      </c>
      <c r="AJ4683">
        <v>5726176</v>
      </c>
      <c r="AK4683">
        <v>8431255</v>
      </c>
      <c r="AL4683">
        <v>7862452</v>
      </c>
      <c r="AM4683">
        <v>78278896</v>
      </c>
      <c r="AN4683">
        <v>33184642</v>
      </c>
      <c r="AO4683">
        <v>10549863</v>
      </c>
    </row>
    <row r="4684" spans="1:52">
      <c r="A4684">
        <v>1996</v>
      </c>
      <c r="B4684">
        <v>240417</v>
      </c>
      <c r="C4684" t="s">
        <v>581</v>
      </c>
      <c r="D4684" t="s">
        <v>493</v>
      </c>
      <c r="E4684">
        <f t="shared" si="73"/>
        <v>0</v>
      </c>
      <c r="F4684">
        <f>IF(ISNA(VLOOKUP(B4684,criteria!$U$2:$U$174,1,0)),0,1)</f>
        <v>1</v>
      </c>
      <c r="G4684" t="s">
        <v>636</v>
      </c>
      <c r="H4684" t="s">
        <v>636</v>
      </c>
      <c r="N4684">
        <v>54751</v>
      </c>
      <c r="O4684" t="s">
        <v>282</v>
      </c>
      <c r="V4684">
        <v>21326220</v>
      </c>
      <c r="Z4684">
        <v>7591694</v>
      </c>
      <c r="AA4684">
        <v>33864896</v>
      </c>
      <c r="AB4684">
        <v>1517431</v>
      </c>
      <c r="AC4684">
        <v>4434179</v>
      </c>
      <c r="AF4684">
        <v>81005848</v>
      </c>
      <c r="AG4684">
        <v>24703204</v>
      </c>
      <c r="AH4684">
        <v>1115059</v>
      </c>
      <c r="AI4684">
        <v>4526247</v>
      </c>
      <c r="AJ4684">
        <v>5641306</v>
      </c>
      <c r="AK4684">
        <v>8112108</v>
      </c>
      <c r="AL4684">
        <v>7950548</v>
      </c>
      <c r="AM4684">
        <v>79910280</v>
      </c>
      <c r="AN4684">
        <v>33893760</v>
      </c>
      <c r="AO4684">
        <v>11340606</v>
      </c>
      <c r="AP4684">
        <v>199952</v>
      </c>
      <c r="AQ4684">
        <v>237442</v>
      </c>
      <c r="AT4684">
        <v>495</v>
      </c>
      <c r="AU4684">
        <v>0.42699999999999999</v>
      </c>
    </row>
    <row r="4685" spans="1:52">
      <c r="A4685">
        <v>1997</v>
      </c>
      <c r="B4685">
        <v>240417</v>
      </c>
      <c r="C4685" t="s">
        <v>581</v>
      </c>
      <c r="D4685" t="s">
        <v>493</v>
      </c>
      <c r="E4685">
        <f t="shared" si="73"/>
        <v>0</v>
      </c>
      <c r="F4685">
        <f>IF(ISNA(VLOOKUP(B4685,criteria!$U$2:$U$174,1,0)),0,1)</f>
        <v>1</v>
      </c>
      <c r="G4685" t="s">
        <v>636</v>
      </c>
      <c r="H4685" t="s">
        <v>636</v>
      </c>
      <c r="V4685">
        <v>28362988</v>
      </c>
      <c r="Z4685">
        <v>8309147</v>
      </c>
      <c r="AA4685">
        <v>33305828</v>
      </c>
      <c r="AB4685">
        <v>1350125</v>
      </c>
      <c r="AC4685">
        <v>4827080</v>
      </c>
      <c r="AF4685">
        <v>89006672</v>
      </c>
      <c r="AG4685">
        <v>25821516</v>
      </c>
      <c r="AH4685">
        <v>1194228</v>
      </c>
      <c r="AI4685">
        <v>4715473</v>
      </c>
      <c r="AJ4685">
        <v>5909701</v>
      </c>
      <c r="AK4685">
        <v>8047551</v>
      </c>
      <c r="AL4685">
        <v>8282815</v>
      </c>
      <c r="AM4685">
        <v>89080488</v>
      </c>
      <c r="AN4685">
        <v>35296092</v>
      </c>
      <c r="AO4685">
        <v>12300623</v>
      </c>
      <c r="AP4685">
        <v>237442</v>
      </c>
      <c r="AQ4685">
        <v>214907</v>
      </c>
      <c r="AT4685">
        <v>449</v>
      </c>
      <c r="AU4685">
        <v>0.45400000000000001</v>
      </c>
      <c r="AW4685">
        <v>0.17819499999999999</v>
      </c>
      <c r="AX4685">
        <v>0.54591599999999996</v>
      </c>
      <c r="AY4685">
        <v>4.88472E-2</v>
      </c>
      <c r="AZ4685">
        <v>41780</v>
      </c>
    </row>
    <row r="4686" spans="1:52">
      <c r="A4686">
        <v>1998</v>
      </c>
      <c r="B4686">
        <v>240417</v>
      </c>
      <c r="C4686" t="s">
        <v>581</v>
      </c>
      <c r="D4686" t="s">
        <v>493</v>
      </c>
      <c r="E4686">
        <f t="shared" si="73"/>
        <v>0</v>
      </c>
      <c r="F4686">
        <f>IF(ISNA(VLOOKUP(B4686,criteria!$U$2:$U$174,1,0)),0,1)</f>
        <v>1</v>
      </c>
      <c r="G4686" t="s">
        <v>636</v>
      </c>
      <c r="H4686" t="s">
        <v>636</v>
      </c>
      <c r="N4686">
        <v>54751</v>
      </c>
      <c r="O4686" t="s">
        <v>282</v>
      </c>
      <c r="V4686">
        <v>31207128</v>
      </c>
      <c r="Z4686">
        <v>8799646</v>
      </c>
      <c r="AA4686">
        <v>34547372</v>
      </c>
      <c r="AB4686">
        <v>1357528</v>
      </c>
      <c r="AC4686">
        <v>4675449</v>
      </c>
      <c r="AF4686">
        <v>94382944</v>
      </c>
      <c r="AG4686">
        <v>27666040</v>
      </c>
      <c r="AH4686">
        <v>911197</v>
      </c>
      <c r="AI4686">
        <v>4632048</v>
      </c>
      <c r="AJ4686">
        <v>5543245</v>
      </c>
      <c r="AK4686">
        <v>8401036</v>
      </c>
      <c r="AL4686">
        <v>8739189</v>
      </c>
      <c r="AM4686">
        <v>93349136</v>
      </c>
      <c r="AN4686">
        <v>36513352</v>
      </c>
      <c r="AO4686">
        <v>12391875</v>
      </c>
      <c r="AP4686">
        <v>214907</v>
      </c>
      <c r="AQ4686">
        <v>234466</v>
      </c>
      <c r="AT4686">
        <v>502</v>
      </c>
      <c r="AU4686">
        <v>0.49099999999999999</v>
      </c>
      <c r="AW4686">
        <v>0.15820699999999999</v>
      </c>
      <c r="AX4686">
        <v>0.53612400000000004</v>
      </c>
      <c r="AY4686">
        <v>4.1867399999999999E-2</v>
      </c>
      <c r="AZ4686">
        <v>43887</v>
      </c>
    </row>
    <row r="4687" spans="1:52">
      <c r="A4687">
        <v>1999</v>
      </c>
      <c r="B4687">
        <v>240417</v>
      </c>
      <c r="C4687" t="s">
        <v>581</v>
      </c>
      <c r="D4687" t="s">
        <v>493</v>
      </c>
      <c r="E4687">
        <f t="shared" si="73"/>
        <v>0</v>
      </c>
      <c r="F4687">
        <f>IF(ISNA(VLOOKUP(B4687,criteria!$U$2:$U$174,1,0)),0,1)</f>
        <v>1</v>
      </c>
      <c r="G4687" t="s">
        <v>636</v>
      </c>
      <c r="H4687" t="s">
        <v>636</v>
      </c>
      <c r="N4687">
        <v>54751</v>
      </c>
      <c r="O4687" t="s">
        <v>282</v>
      </c>
      <c r="V4687">
        <v>34941512</v>
      </c>
      <c r="Z4687">
        <v>8812655</v>
      </c>
      <c r="AA4687">
        <v>36587936</v>
      </c>
      <c r="AB4687">
        <v>1645747</v>
      </c>
      <c r="AC4687">
        <v>5581662</v>
      </c>
      <c r="AF4687">
        <v>106204472</v>
      </c>
      <c r="AG4687">
        <v>29443448</v>
      </c>
      <c r="AH4687">
        <v>1129546</v>
      </c>
      <c r="AI4687">
        <v>4418205</v>
      </c>
      <c r="AJ4687">
        <v>5547751</v>
      </c>
      <c r="AK4687">
        <v>9531151</v>
      </c>
      <c r="AL4687">
        <v>9552756</v>
      </c>
      <c r="AM4687">
        <v>98961352</v>
      </c>
      <c r="AN4687">
        <v>38182036</v>
      </c>
      <c r="AO4687">
        <v>12816634</v>
      </c>
      <c r="AP4687">
        <v>448342</v>
      </c>
      <c r="AQ4687">
        <v>481610</v>
      </c>
      <c r="AT4687">
        <v>433</v>
      </c>
      <c r="AU4687">
        <v>0.40600000000000003</v>
      </c>
      <c r="AW4687">
        <v>0.147289</v>
      </c>
      <c r="AX4687">
        <v>0.51278599999999996</v>
      </c>
      <c r="AY4687">
        <v>3.3071900000000001E-2</v>
      </c>
      <c r="AZ4687">
        <v>46231</v>
      </c>
    </row>
    <row r="4688" spans="1:52">
      <c r="A4688">
        <v>2000</v>
      </c>
      <c r="B4688">
        <v>240417</v>
      </c>
      <c r="C4688" t="s">
        <v>581</v>
      </c>
      <c r="D4688" t="s">
        <v>493</v>
      </c>
      <c r="E4688">
        <f t="shared" si="73"/>
        <v>0</v>
      </c>
      <c r="F4688">
        <f>IF(ISNA(VLOOKUP(B4688,criteria!$U$2:$U$174,1,0)),0,1)</f>
        <v>1</v>
      </c>
      <c r="G4688" t="s">
        <v>636</v>
      </c>
      <c r="H4688" t="s">
        <v>636</v>
      </c>
      <c r="N4688">
        <v>54751</v>
      </c>
      <c r="O4688" t="s">
        <v>282</v>
      </c>
      <c r="V4688">
        <v>37344408</v>
      </c>
      <c r="Z4688">
        <v>8755624</v>
      </c>
      <c r="AA4688">
        <v>41190620</v>
      </c>
      <c r="AB4688">
        <v>2045057</v>
      </c>
      <c r="AC4688">
        <v>6216602</v>
      </c>
      <c r="AF4688">
        <v>104303496</v>
      </c>
      <c r="AG4688">
        <v>32285088</v>
      </c>
      <c r="AH4688">
        <v>971432</v>
      </c>
      <c r="AI4688">
        <v>4345916</v>
      </c>
      <c r="AJ4688">
        <v>5317348</v>
      </c>
      <c r="AK4688">
        <v>10308739</v>
      </c>
      <c r="AL4688">
        <v>10273781</v>
      </c>
      <c r="AM4688">
        <v>109955008</v>
      </c>
      <c r="AN4688">
        <v>41423864</v>
      </c>
      <c r="AO4688">
        <v>14201983</v>
      </c>
      <c r="AP4688">
        <v>481610</v>
      </c>
      <c r="AQ4688">
        <v>480439</v>
      </c>
      <c r="AT4688">
        <v>444</v>
      </c>
      <c r="AU4688">
        <v>0.39200000000000002</v>
      </c>
      <c r="AW4688">
        <v>0.15113199999999999</v>
      </c>
      <c r="AX4688">
        <v>0.496338</v>
      </c>
      <c r="AY4688">
        <v>4.1611200000000001E-2</v>
      </c>
      <c r="AZ4688">
        <v>49068.5</v>
      </c>
    </row>
    <row r="4689" spans="1:52">
      <c r="A4689">
        <v>2001</v>
      </c>
      <c r="B4689">
        <v>240417</v>
      </c>
      <c r="C4689" t="s">
        <v>581</v>
      </c>
      <c r="D4689" t="s">
        <v>493</v>
      </c>
      <c r="E4689">
        <f t="shared" si="73"/>
        <v>1</v>
      </c>
      <c r="F4689">
        <f>IF(ISNA(VLOOKUP(B4689,criteria!$U$2:$U$174,1,0)),0,1)</f>
        <v>1</v>
      </c>
      <c r="G4689">
        <v>0.83860414394765537</v>
      </c>
      <c r="H4689">
        <v>0.57303857824013871</v>
      </c>
      <c r="I4689">
        <v>2751</v>
      </c>
      <c r="J4689">
        <v>2307</v>
      </c>
      <c r="K4689">
        <v>1307</v>
      </c>
      <c r="L4689">
        <v>15</v>
      </c>
      <c r="M4689">
        <v>1322</v>
      </c>
      <c r="N4689">
        <v>54751</v>
      </c>
      <c r="O4689" t="s">
        <v>282</v>
      </c>
      <c r="V4689">
        <v>24434624</v>
      </c>
      <c r="W4689">
        <v>21012784</v>
      </c>
      <c r="Y4689">
        <v>1417562</v>
      </c>
      <c r="Z4689">
        <v>8528058</v>
      </c>
      <c r="AA4689">
        <v>37541280</v>
      </c>
      <c r="AB4689">
        <v>920228</v>
      </c>
      <c r="AC4689">
        <v>12250502</v>
      </c>
      <c r="AD4689">
        <v>48509632</v>
      </c>
      <c r="AE4689">
        <v>41027804</v>
      </c>
      <c r="AF4689">
        <v>94547544</v>
      </c>
      <c r="AG4689">
        <v>36907444</v>
      </c>
      <c r="AH4689">
        <v>1427857.63</v>
      </c>
      <c r="AI4689">
        <v>4636937</v>
      </c>
      <c r="AJ4689">
        <v>6064794.5</v>
      </c>
      <c r="AK4689">
        <v>11238811</v>
      </c>
      <c r="AL4689">
        <v>12153342</v>
      </c>
      <c r="AM4689">
        <v>94220904</v>
      </c>
      <c r="AN4689">
        <v>44896096</v>
      </c>
      <c r="AO4689">
        <v>15743460</v>
      </c>
      <c r="AR4689">
        <v>94547544</v>
      </c>
      <c r="AS4689">
        <v>94220904</v>
      </c>
      <c r="AT4689">
        <v>618</v>
      </c>
      <c r="AU4689">
        <v>0.48499999999999999</v>
      </c>
      <c r="AW4689">
        <v>0.154419</v>
      </c>
      <c r="AX4689">
        <v>0.50307500000000005</v>
      </c>
      <c r="AY4689">
        <v>5.3739099999999998E-2</v>
      </c>
      <c r="AZ4689">
        <v>49902</v>
      </c>
    </row>
    <row r="4690" spans="1:52">
      <c r="A4690">
        <v>2002</v>
      </c>
      <c r="B4690">
        <v>240417</v>
      </c>
      <c r="C4690" t="s">
        <v>581</v>
      </c>
      <c r="D4690" t="s">
        <v>493</v>
      </c>
      <c r="E4690">
        <f t="shared" si="73"/>
        <v>1</v>
      </c>
      <c r="F4690">
        <f>IF(ISNA(VLOOKUP(B4690,criteria!$U$2:$U$174,1,0)),0,1)</f>
        <v>1</v>
      </c>
      <c r="G4690">
        <v>0.79016949152542371</v>
      </c>
      <c r="H4690">
        <v>0.55298155298155294</v>
      </c>
      <c r="I4690">
        <v>2950</v>
      </c>
      <c r="J4690">
        <v>2331</v>
      </c>
      <c r="K4690">
        <v>1272</v>
      </c>
      <c r="L4690">
        <v>17</v>
      </c>
      <c r="M4690">
        <v>1289</v>
      </c>
      <c r="N4690">
        <v>54751</v>
      </c>
      <c r="O4690" t="s">
        <v>282</v>
      </c>
      <c r="V4690">
        <v>28582912</v>
      </c>
      <c r="W4690">
        <v>25540904</v>
      </c>
      <c r="Y4690">
        <v>943347</v>
      </c>
      <c r="Z4690">
        <v>9283257</v>
      </c>
      <c r="AA4690">
        <v>41996088</v>
      </c>
      <c r="AB4690">
        <v>909447</v>
      </c>
      <c r="AC4690">
        <v>14346003</v>
      </c>
      <c r="AD4690">
        <v>54936368</v>
      </c>
      <c r="AE4690">
        <v>45533580</v>
      </c>
      <c r="AF4690">
        <v>106734736</v>
      </c>
      <c r="AG4690">
        <v>39748956</v>
      </c>
      <c r="AH4690">
        <v>1516408.5</v>
      </c>
      <c r="AI4690">
        <v>3596377.5</v>
      </c>
      <c r="AJ4690">
        <v>5112786</v>
      </c>
      <c r="AK4690">
        <v>12764059</v>
      </c>
      <c r="AL4690">
        <v>12817915</v>
      </c>
      <c r="AM4690">
        <v>97823312</v>
      </c>
      <c r="AN4690">
        <v>46001360</v>
      </c>
      <c r="AO4690">
        <v>17193334</v>
      </c>
      <c r="AP4690">
        <v>463638</v>
      </c>
      <c r="AQ4690">
        <v>465500</v>
      </c>
      <c r="AR4690">
        <v>106734736</v>
      </c>
      <c r="AS4690">
        <v>97823312</v>
      </c>
      <c r="AT4690">
        <v>565</v>
      </c>
      <c r="AU4690">
        <v>0.45500000000000002</v>
      </c>
      <c r="AW4690">
        <v>0.15474299999999999</v>
      </c>
      <c r="AX4690">
        <v>0.51434000000000002</v>
      </c>
      <c r="AY4690">
        <v>5.3261900000000001E-2</v>
      </c>
      <c r="AZ4690">
        <v>51702</v>
      </c>
    </row>
    <row r="4691" spans="1:52">
      <c r="A4691">
        <v>2003</v>
      </c>
      <c r="B4691">
        <v>240417</v>
      </c>
      <c r="C4691" t="s">
        <v>581</v>
      </c>
      <c r="D4691" t="s">
        <v>493</v>
      </c>
      <c r="E4691">
        <f t="shared" si="73"/>
        <v>1</v>
      </c>
      <c r="F4691">
        <f>IF(ISNA(VLOOKUP(B4691,criteria!$U$2:$U$174,1,0)),0,1)</f>
        <v>1</v>
      </c>
      <c r="G4691">
        <v>0.81715938303341906</v>
      </c>
      <c r="H4691">
        <v>0.51592607156901293</v>
      </c>
      <c r="I4691">
        <v>3112</v>
      </c>
      <c r="J4691">
        <v>2543</v>
      </c>
      <c r="K4691">
        <v>1303</v>
      </c>
      <c r="L4691">
        <v>9</v>
      </c>
      <c r="M4691">
        <v>1312</v>
      </c>
      <c r="N4691">
        <v>54751</v>
      </c>
      <c r="O4691" t="s">
        <v>282</v>
      </c>
      <c r="V4691">
        <v>30439102</v>
      </c>
      <c r="W4691">
        <v>26983236</v>
      </c>
      <c r="Y4691">
        <v>1528384</v>
      </c>
      <c r="Z4691">
        <v>9203020</v>
      </c>
      <c r="AA4691">
        <v>36535076</v>
      </c>
      <c r="AB4691">
        <v>855655</v>
      </c>
      <c r="AC4691">
        <v>12903995</v>
      </c>
      <c r="AD4691">
        <v>58820524</v>
      </c>
      <c r="AE4691">
        <v>39268316</v>
      </c>
      <c r="AF4691">
        <v>99537040</v>
      </c>
      <c r="AG4691">
        <v>41039844</v>
      </c>
      <c r="AH4691">
        <v>1222298.25</v>
      </c>
      <c r="AI4691">
        <v>4757474.5</v>
      </c>
      <c r="AJ4691">
        <v>5979773</v>
      </c>
      <c r="AK4691">
        <v>12902921</v>
      </c>
      <c r="AL4691">
        <v>13650507</v>
      </c>
      <c r="AM4691">
        <v>101318880</v>
      </c>
      <c r="AN4691">
        <v>45427532</v>
      </c>
      <c r="AO4691">
        <v>17846126</v>
      </c>
      <c r="AP4691">
        <v>465500</v>
      </c>
      <c r="AQ4691">
        <v>517266</v>
      </c>
      <c r="AR4691">
        <v>99537040</v>
      </c>
      <c r="AS4691">
        <v>101318880</v>
      </c>
      <c r="AT4691">
        <v>634</v>
      </c>
      <c r="AU4691">
        <v>0.47599999999999998</v>
      </c>
      <c r="AW4691">
        <v>0.14771999999999999</v>
      </c>
      <c r="AX4691">
        <v>0.51156100000000004</v>
      </c>
      <c r="AY4691">
        <v>4.6885000000000003E-2</v>
      </c>
      <c r="AZ4691">
        <v>54063</v>
      </c>
    </row>
    <row r="4692" spans="1:52">
      <c r="A4692">
        <v>2004</v>
      </c>
      <c r="B4692">
        <v>240417</v>
      </c>
      <c r="C4692" t="s">
        <v>581</v>
      </c>
      <c r="D4692" t="s">
        <v>493</v>
      </c>
      <c r="E4692">
        <f t="shared" si="73"/>
        <v>1</v>
      </c>
      <c r="F4692">
        <f>IF(ISNA(VLOOKUP(B4692,criteria!$U$2:$U$174,1,0)),0,1)</f>
        <v>1</v>
      </c>
      <c r="G4692">
        <v>0.83808587348410357</v>
      </c>
      <c r="H4692">
        <v>0.50058662495111461</v>
      </c>
      <c r="I4692">
        <v>3051</v>
      </c>
      <c r="J4692">
        <v>2557</v>
      </c>
      <c r="K4692">
        <v>1267</v>
      </c>
      <c r="L4692">
        <v>13</v>
      </c>
      <c r="M4692">
        <v>1280</v>
      </c>
      <c r="V4692">
        <v>34032304</v>
      </c>
      <c r="W4692">
        <v>30367868</v>
      </c>
      <c r="Y4692">
        <v>1236046</v>
      </c>
      <c r="Z4692">
        <v>9879245</v>
      </c>
      <c r="AA4692">
        <v>30185476</v>
      </c>
      <c r="AB4692">
        <v>863523</v>
      </c>
      <c r="AC4692">
        <v>15266406</v>
      </c>
      <c r="AD4692">
        <v>64054168</v>
      </c>
      <c r="AE4692">
        <v>34123232</v>
      </c>
      <c r="AF4692">
        <v>100783824</v>
      </c>
      <c r="AG4692">
        <v>44370040</v>
      </c>
      <c r="AH4692">
        <v>548032.5</v>
      </c>
      <c r="AI4692">
        <v>4747370</v>
      </c>
      <c r="AJ4692">
        <v>5295402.5</v>
      </c>
      <c r="AK4692">
        <v>12554159</v>
      </c>
      <c r="AL4692">
        <v>13422111</v>
      </c>
      <c r="AM4692">
        <v>102352856</v>
      </c>
      <c r="AN4692">
        <v>46062276</v>
      </c>
      <c r="AO4692">
        <v>17959386</v>
      </c>
      <c r="AP4692">
        <v>540301</v>
      </c>
      <c r="AQ4692">
        <v>595893</v>
      </c>
      <c r="AR4692">
        <v>100783824</v>
      </c>
      <c r="AS4692">
        <v>102352856</v>
      </c>
      <c r="AT4692">
        <v>632</v>
      </c>
      <c r="AU4692">
        <v>0.48</v>
      </c>
      <c r="AW4692">
        <v>0.15329400000000001</v>
      </c>
      <c r="AX4692">
        <v>0.51728600000000002</v>
      </c>
      <c r="AY4692">
        <v>4.8923700000000001E-2</v>
      </c>
      <c r="AZ4692">
        <v>55265.5</v>
      </c>
    </row>
    <row r="4693" spans="1:52">
      <c r="A4693">
        <v>2005</v>
      </c>
      <c r="B4693">
        <v>240417</v>
      </c>
      <c r="C4693" t="s">
        <v>499</v>
      </c>
      <c r="D4693" t="s">
        <v>493</v>
      </c>
      <c r="E4693">
        <f t="shared" si="73"/>
        <v>1</v>
      </c>
      <c r="F4693">
        <f>IF(ISNA(VLOOKUP(B4693,criteria!$U$2:$U$174,1,0)),0,1)</f>
        <v>1</v>
      </c>
      <c r="G4693">
        <v>0.87578947368421056</v>
      </c>
      <c r="H4693">
        <v>0.44368131868131866</v>
      </c>
      <c r="I4693">
        <v>3325</v>
      </c>
      <c r="J4693">
        <v>2912</v>
      </c>
      <c r="K4693">
        <v>1277</v>
      </c>
      <c r="L4693">
        <v>15</v>
      </c>
      <c r="M4693">
        <v>1292</v>
      </c>
      <c r="N4693">
        <v>54751</v>
      </c>
      <c r="O4693" t="s">
        <v>282</v>
      </c>
      <c r="P4693" t="s">
        <v>50</v>
      </c>
      <c r="Q4693" t="s">
        <v>52</v>
      </c>
      <c r="V4693">
        <v>38702672</v>
      </c>
      <c r="W4693">
        <v>34770376</v>
      </c>
      <c r="Y4693">
        <v>1154577</v>
      </c>
      <c r="Z4693">
        <v>9465358</v>
      </c>
      <c r="AA4693">
        <v>34313780</v>
      </c>
      <c r="AB4693">
        <v>800180</v>
      </c>
      <c r="AC4693">
        <v>17678448</v>
      </c>
      <c r="AD4693">
        <v>74414784</v>
      </c>
      <c r="AE4693">
        <v>37931912</v>
      </c>
      <c r="AF4693">
        <v>113041168</v>
      </c>
      <c r="AG4693">
        <v>49000076</v>
      </c>
      <c r="AH4693">
        <v>447477.97</v>
      </c>
      <c r="AI4693">
        <v>5210442</v>
      </c>
      <c r="AJ4693">
        <v>5657920</v>
      </c>
      <c r="AK4693">
        <v>12833132</v>
      </c>
      <c r="AL4693">
        <v>14256760</v>
      </c>
      <c r="AM4693">
        <v>111063552</v>
      </c>
      <c r="AN4693">
        <v>47673192</v>
      </c>
      <c r="AO4693">
        <v>18916192</v>
      </c>
      <c r="AP4693">
        <v>20611168</v>
      </c>
      <c r="AQ4693">
        <v>23956444</v>
      </c>
      <c r="AR4693">
        <v>113041168</v>
      </c>
      <c r="AS4693">
        <v>111063552</v>
      </c>
      <c r="AT4693">
        <v>630</v>
      </c>
      <c r="AU4693">
        <v>0.48199999999999998</v>
      </c>
      <c r="AW4693">
        <v>0.141235</v>
      </c>
      <c r="AX4693">
        <v>0.52417000000000002</v>
      </c>
      <c r="AY4693">
        <v>4.5428099999999999E-2</v>
      </c>
      <c r="AZ4693">
        <v>58586</v>
      </c>
    </row>
    <row r="4694" spans="1:52">
      <c r="A4694">
        <v>2006</v>
      </c>
      <c r="B4694">
        <v>240417</v>
      </c>
      <c r="C4694" t="s">
        <v>499</v>
      </c>
      <c r="D4694" t="s">
        <v>493</v>
      </c>
      <c r="E4694">
        <f t="shared" si="73"/>
        <v>1</v>
      </c>
      <c r="F4694">
        <f>IF(ISNA(VLOOKUP(B4694,criteria!$U$2:$U$174,1,0)),0,1)</f>
        <v>1</v>
      </c>
      <c r="G4694">
        <v>0.90383069916956871</v>
      </c>
      <c r="H4694">
        <v>0.50622406639004147</v>
      </c>
      <c r="I4694">
        <v>3733</v>
      </c>
      <c r="J4694">
        <v>3374</v>
      </c>
      <c r="K4694">
        <v>1699</v>
      </c>
      <c r="L4694">
        <v>9</v>
      </c>
      <c r="M4694">
        <v>1708</v>
      </c>
      <c r="V4694">
        <v>41502948</v>
      </c>
      <c r="W4694">
        <v>37196992</v>
      </c>
      <c r="Y4694">
        <v>1610831</v>
      </c>
      <c r="Z4694">
        <v>11234479</v>
      </c>
      <c r="AA4694">
        <v>31786850</v>
      </c>
      <c r="AB4694">
        <v>725493</v>
      </c>
      <c r="AC4694">
        <v>20502918</v>
      </c>
      <c r="AD4694">
        <v>82150704</v>
      </c>
      <c r="AE4694">
        <v>35361924</v>
      </c>
      <c r="AF4694">
        <v>124363408</v>
      </c>
      <c r="AG4694">
        <v>51289640</v>
      </c>
      <c r="AH4694">
        <v>467582.71999999997</v>
      </c>
      <c r="AI4694">
        <v>7213542.5</v>
      </c>
      <c r="AJ4694">
        <v>7681125</v>
      </c>
      <c r="AK4694">
        <v>13761867</v>
      </c>
      <c r="AL4694">
        <v>14536002</v>
      </c>
      <c r="AM4694">
        <v>114260200</v>
      </c>
      <c r="AN4694">
        <v>50042356</v>
      </c>
      <c r="AO4694">
        <v>19978128</v>
      </c>
      <c r="AP4694">
        <v>23956444</v>
      </c>
      <c r="AQ4694">
        <v>25827602</v>
      </c>
      <c r="AR4694">
        <v>124363408</v>
      </c>
      <c r="AS4694">
        <v>114260200</v>
      </c>
      <c r="AT4694">
        <v>685</v>
      </c>
      <c r="AU4694">
        <v>0.53900000000000003</v>
      </c>
      <c r="AW4694">
        <v>0.13181899999999999</v>
      </c>
      <c r="AX4694">
        <v>0.53087799999999996</v>
      </c>
      <c r="AY4694">
        <v>4.5139800000000001E-2</v>
      </c>
      <c r="AZ4694">
        <v>60118</v>
      </c>
    </row>
    <row r="4695" spans="1:52">
      <c r="A4695">
        <v>2007</v>
      </c>
      <c r="B4695">
        <v>240417</v>
      </c>
      <c r="C4695" t="s">
        <v>499</v>
      </c>
      <c r="D4695" t="s">
        <v>493</v>
      </c>
      <c r="E4695">
        <f t="shared" si="73"/>
        <v>1</v>
      </c>
      <c r="F4695">
        <f>IF(ISNA(VLOOKUP(B4695,criteria!$U$2:$U$174,1,0)),0,1)</f>
        <v>1</v>
      </c>
      <c r="G4695">
        <v>0.86364906398435315</v>
      </c>
      <c r="H4695">
        <v>0.49045616305402784</v>
      </c>
      <c r="I4695">
        <v>3579</v>
      </c>
      <c r="J4695">
        <v>3091</v>
      </c>
      <c r="K4695">
        <v>1507</v>
      </c>
      <c r="L4695">
        <v>9</v>
      </c>
      <c r="M4695">
        <v>1516</v>
      </c>
      <c r="V4695">
        <v>43567928</v>
      </c>
      <c r="W4695">
        <v>38665556</v>
      </c>
      <c r="Y4695">
        <v>1158528</v>
      </c>
      <c r="Z4695">
        <v>10667829</v>
      </c>
      <c r="AA4695">
        <v>33776300</v>
      </c>
      <c r="AB4695">
        <v>878758</v>
      </c>
      <c r="AC4695">
        <v>20750792</v>
      </c>
      <c r="AD4695">
        <v>83783752</v>
      </c>
      <c r="AE4695">
        <v>37651116</v>
      </c>
      <c r="AF4695">
        <v>128251128</v>
      </c>
      <c r="AG4695">
        <v>53415636</v>
      </c>
      <c r="AH4695">
        <v>489236.56</v>
      </c>
      <c r="AI4695">
        <v>6991334.5</v>
      </c>
      <c r="AJ4695">
        <v>7480571</v>
      </c>
      <c r="AK4695">
        <v>13659508</v>
      </c>
      <c r="AL4695">
        <v>15321440</v>
      </c>
      <c r="AM4695">
        <v>121491360</v>
      </c>
      <c r="AN4695">
        <v>51197216</v>
      </c>
      <c r="AO4695">
        <v>19154454</v>
      </c>
      <c r="AP4695">
        <v>25827602</v>
      </c>
      <c r="AQ4695">
        <v>30713826</v>
      </c>
      <c r="AR4695">
        <v>128251128</v>
      </c>
      <c r="AS4695">
        <v>121491360</v>
      </c>
      <c r="AT4695">
        <v>690</v>
      </c>
      <c r="AU4695">
        <v>0.53</v>
      </c>
      <c r="AW4695">
        <v>0.15596099999999999</v>
      </c>
      <c r="AX4695">
        <v>0.51500699999999999</v>
      </c>
      <c r="AY4695">
        <v>5.2454399999999998E-2</v>
      </c>
      <c r="AZ4695">
        <v>59393</v>
      </c>
    </row>
    <row r="4696" spans="1:52">
      <c r="A4696">
        <v>2008</v>
      </c>
      <c r="B4696">
        <v>240417</v>
      </c>
      <c r="C4696" t="s">
        <v>499</v>
      </c>
      <c r="D4696" t="s">
        <v>493</v>
      </c>
      <c r="E4696">
        <f t="shared" si="73"/>
        <v>1</v>
      </c>
      <c r="F4696">
        <f>IF(ISNA(VLOOKUP(B4696,criteria!$U$2:$U$174,1,0)),0,1)</f>
        <v>1</v>
      </c>
      <c r="G4696">
        <v>0.87561643835616443</v>
      </c>
      <c r="H4696">
        <v>0.46871088861076343</v>
      </c>
      <c r="I4696">
        <v>3650</v>
      </c>
      <c r="J4696">
        <v>3196</v>
      </c>
      <c r="K4696">
        <v>1489</v>
      </c>
      <c r="L4696">
        <v>9</v>
      </c>
      <c r="M4696">
        <v>1498</v>
      </c>
      <c r="N4696">
        <v>54751</v>
      </c>
      <c r="O4696" t="s">
        <v>282</v>
      </c>
      <c r="P4696" t="s">
        <v>50</v>
      </c>
      <c r="Q4696" t="s">
        <v>52</v>
      </c>
      <c r="V4696">
        <v>45819232</v>
      </c>
      <c r="W4696">
        <v>40303216</v>
      </c>
      <c r="Y4696">
        <v>1866950</v>
      </c>
      <c r="Z4696">
        <v>10334042</v>
      </c>
      <c r="AA4696">
        <v>35586312</v>
      </c>
      <c r="AB4696">
        <v>910255</v>
      </c>
      <c r="AC4696">
        <v>23053540</v>
      </c>
      <c r="AD4696">
        <v>86686944</v>
      </c>
      <c r="AE4696">
        <v>38111676</v>
      </c>
      <c r="AF4696">
        <v>150105792</v>
      </c>
      <c r="AG4696">
        <v>55721192</v>
      </c>
      <c r="AH4696">
        <v>451492.59</v>
      </c>
      <c r="AI4696">
        <v>6911605</v>
      </c>
      <c r="AJ4696">
        <v>7363097.5</v>
      </c>
      <c r="AK4696">
        <v>14558441</v>
      </c>
      <c r="AL4696">
        <v>16520288</v>
      </c>
      <c r="AM4696">
        <v>127833800</v>
      </c>
      <c r="AN4696">
        <v>53815588</v>
      </c>
      <c r="AO4696">
        <v>20532412</v>
      </c>
      <c r="AP4696">
        <v>30713826</v>
      </c>
      <c r="AQ4696">
        <v>25140910</v>
      </c>
      <c r="AR4696">
        <v>150105792</v>
      </c>
      <c r="AS4696">
        <v>127833800</v>
      </c>
      <c r="AT4696">
        <v>702</v>
      </c>
      <c r="AU4696">
        <v>0.55400000000000005</v>
      </c>
      <c r="AW4696">
        <v>0.15964800000000001</v>
      </c>
      <c r="AX4696">
        <v>0.50559699999999996</v>
      </c>
      <c r="AY4696">
        <v>5.0373099999999997E-2</v>
      </c>
      <c r="AZ4696">
        <v>63410</v>
      </c>
    </row>
    <row r="4697" spans="1:52">
      <c r="A4697">
        <v>2009</v>
      </c>
      <c r="B4697">
        <v>240417</v>
      </c>
      <c r="C4697" t="s">
        <v>499</v>
      </c>
      <c r="D4697" t="s">
        <v>493</v>
      </c>
      <c r="E4697">
        <f t="shared" si="73"/>
        <v>1</v>
      </c>
      <c r="F4697">
        <f>IF(ISNA(VLOOKUP(B4697,criteria!$U$2:$U$174,1,0)),0,1)</f>
        <v>1</v>
      </c>
      <c r="G4697">
        <v>0.91039221299742346</v>
      </c>
      <c r="H4697">
        <v>0.51698113207547169</v>
      </c>
      <c r="I4697">
        <v>3493</v>
      </c>
      <c r="J4697">
        <v>3180</v>
      </c>
      <c r="K4697">
        <v>1633</v>
      </c>
      <c r="L4697">
        <v>11</v>
      </c>
      <c r="M4697">
        <v>1644</v>
      </c>
      <c r="N4697">
        <v>54751</v>
      </c>
      <c r="O4697" t="s">
        <v>282</v>
      </c>
      <c r="P4697" t="s">
        <v>50</v>
      </c>
      <c r="Q4697" t="s">
        <v>52</v>
      </c>
      <c r="R4697">
        <v>-91.928399999999996</v>
      </c>
      <c r="S4697">
        <v>44.872900000000001</v>
      </c>
      <c r="V4697">
        <v>44515864</v>
      </c>
      <c r="W4697">
        <v>38110340</v>
      </c>
      <c r="Y4697">
        <v>2080801</v>
      </c>
      <c r="Z4697">
        <v>12579730</v>
      </c>
      <c r="AA4697">
        <v>39031636</v>
      </c>
      <c r="AB4697">
        <v>819063</v>
      </c>
      <c r="AC4697">
        <v>4090946</v>
      </c>
      <c r="AD4697">
        <v>81547520</v>
      </c>
      <c r="AE4697">
        <v>43740516</v>
      </c>
      <c r="AF4697">
        <v>141861472</v>
      </c>
      <c r="AG4697">
        <v>54941140</v>
      </c>
      <c r="AH4697">
        <v>372336</v>
      </c>
      <c r="AI4697">
        <v>7149220</v>
      </c>
      <c r="AJ4697">
        <v>7521556</v>
      </c>
      <c r="AK4697">
        <v>15426713</v>
      </c>
      <c r="AL4697">
        <v>17441848</v>
      </c>
      <c r="AM4697">
        <v>135142048</v>
      </c>
      <c r="AN4697">
        <v>54855192</v>
      </c>
      <c r="AO4697">
        <v>23523172</v>
      </c>
      <c r="AP4697">
        <v>25140910</v>
      </c>
      <c r="AQ4697">
        <v>31999870</v>
      </c>
      <c r="AR4697">
        <v>141861472</v>
      </c>
      <c r="AS4697">
        <v>135142048</v>
      </c>
      <c r="AT4697">
        <v>679</v>
      </c>
      <c r="AU4697">
        <v>0.53200000000000003</v>
      </c>
      <c r="AW4697">
        <v>0.168542</v>
      </c>
      <c r="AX4697">
        <v>0.51426300000000003</v>
      </c>
      <c r="AY4697">
        <v>5.9931999999999999E-2</v>
      </c>
      <c r="AZ4697">
        <v>67128</v>
      </c>
    </row>
    <row r="4698" spans="1:52">
      <c r="A4698">
        <v>2010</v>
      </c>
      <c r="B4698">
        <v>240417</v>
      </c>
      <c r="C4698" t="s">
        <v>499</v>
      </c>
      <c r="D4698" t="s">
        <v>493</v>
      </c>
      <c r="E4698">
        <f t="shared" si="73"/>
        <v>1</v>
      </c>
      <c r="F4698">
        <f>IF(ISNA(VLOOKUP(B4698,criteria!$U$2:$U$174,1,0)),0,1)</f>
        <v>1</v>
      </c>
      <c r="G4698">
        <v>0.85449735449735453</v>
      </c>
      <c r="H4698">
        <v>0.53009975920192642</v>
      </c>
      <c r="I4698">
        <v>3402</v>
      </c>
      <c r="J4698">
        <v>2907</v>
      </c>
      <c r="K4698">
        <v>1517</v>
      </c>
      <c r="L4698">
        <v>24</v>
      </c>
      <c r="M4698">
        <v>1541</v>
      </c>
      <c r="N4698">
        <v>54751</v>
      </c>
      <c r="O4698" t="s">
        <v>282</v>
      </c>
      <c r="P4698" t="s">
        <v>50</v>
      </c>
      <c r="Q4698" t="s">
        <v>52</v>
      </c>
      <c r="R4698">
        <v>-91.931100000000001</v>
      </c>
      <c r="S4698">
        <v>44.8904</v>
      </c>
      <c r="V4698">
        <v>63873680</v>
      </c>
      <c r="W4698">
        <v>54968296</v>
      </c>
      <c r="Y4698">
        <v>1665996</v>
      </c>
      <c r="Z4698">
        <v>14201844</v>
      </c>
      <c r="AA4698">
        <v>39505712</v>
      </c>
      <c r="AB4698">
        <v>1084092</v>
      </c>
      <c r="AC4698">
        <v>11577815</v>
      </c>
      <c r="AD4698">
        <v>108896656</v>
      </c>
      <c r="AE4698">
        <v>46821812</v>
      </c>
      <c r="AF4698">
        <v>161738784</v>
      </c>
      <c r="AG4698">
        <v>57850208</v>
      </c>
      <c r="AH4698">
        <v>506231</v>
      </c>
      <c r="AI4698">
        <v>7527512</v>
      </c>
      <c r="AJ4698">
        <v>8033743</v>
      </c>
      <c r="AK4698">
        <v>15036883</v>
      </c>
      <c r="AL4698">
        <v>18651628</v>
      </c>
      <c r="AM4698">
        <v>151203040</v>
      </c>
      <c r="AN4698">
        <v>56126648</v>
      </c>
      <c r="AO4698">
        <v>25935908</v>
      </c>
      <c r="AP4698">
        <v>31999870</v>
      </c>
      <c r="AQ4698">
        <v>37490184</v>
      </c>
      <c r="AR4698">
        <v>161738784</v>
      </c>
      <c r="AS4698">
        <v>151203040</v>
      </c>
      <c r="AT4698">
        <v>892</v>
      </c>
      <c r="AU4698">
        <v>0.52500000000000002</v>
      </c>
      <c r="AW4698">
        <v>0.180065</v>
      </c>
      <c r="AX4698">
        <v>0.51465099999999997</v>
      </c>
      <c r="AY4698">
        <v>7.0623599999999995E-2</v>
      </c>
      <c r="AZ4698">
        <v>65132</v>
      </c>
    </row>
    <row r="4699" spans="1:52">
      <c r="A4699">
        <v>2011</v>
      </c>
      <c r="B4699">
        <v>240417</v>
      </c>
      <c r="C4699" t="s">
        <v>499</v>
      </c>
      <c r="D4699" t="s">
        <v>493</v>
      </c>
      <c r="E4699">
        <f t="shared" si="73"/>
        <v>1</v>
      </c>
      <c r="F4699">
        <f>IF(ISNA(VLOOKUP(B4699,criteria!$U$2:$U$174,1,0)),0,1)</f>
        <v>1</v>
      </c>
      <c r="G4699">
        <v>0.88595400870105656</v>
      </c>
      <c r="H4699">
        <v>0.55980357769203792</v>
      </c>
      <c r="I4699">
        <v>3218</v>
      </c>
      <c r="J4699">
        <v>2851</v>
      </c>
      <c r="K4699">
        <v>1571</v>
      </c>
      <c r="L4699">
        <v>25</v>
      </c>
      <c r="M4699">
        <v>1596</v>
      </c>
      <c r="N4699">
        <v>54751</v>
      </c>
      <c r="O4699" t="s">
        <v>282</v>
      </c>
      <c r="P4699" t="s">
        <v>50</v>
      </c>
      <c r="Q4699" t="s">
        <v>52</v>
      </c>
      <c r="R4699">
        <v>-91.9298</v>
      </c>
      <c r="S4699">
        <v>44.888599999999997</v>
      </c>
      <c r="T4699">
        <v>3.5000000000000003E-2</v>
      </c>
      <c r="U4699">
        <v>1930</v>
      </c>
      <c r="V4699">
        <v>53803460</v>
      </c>
      <c r="W4699">
        <v>40710348</v>
      </c>
      <c r="Y4699">
        <v>643838</v>
      </c>
      <c r="Z4699">
        <v>15805424</v>
      </c>
      <c r="AA4699">
        <v>27768610</v>
      </c>
      <c r="AB4699">
        <v>1495019</v>
      </c>
      <c r="AC4699">
        <v>10111259</v>
      </c>
      <c r="AD4699">
        <v>96768848</v>
      </c>
      <c r="AE4699">
        <v>38218912</v>
      </c>
      <c r="AF4699">
        <v>141699840</v>
      </c>
      <c r="AG4699">
        <v>59038464</v>
      </c>
      <c r="AH4699">
        <v>523220</v>
      </c>
      <c r="AI4699">
        <v>5217629</v>
      </c>
      <c r="AJ4699">
        <v>5740849</v>
      </c>
      <c r="AK4699">
        <v>16343220</v>
      </c>
      <c r="AL4699">
        <v>19714392</v>
      </c>
      <c r="AM4699">
        <v>144614304</v>
      </c>
      <c r="AN4699">
        <v>56610736</v>
      </c>
      <c r="AO4699">
        <v>21242472</v>
      </c>
      <c r="AP4699">
        <v>37490184</v>
      </c>
      <c r="AQ4699">
        <v>37161824</v>
      </c>
      <c r="AR4699">
        <v>141699840</v>
      </c>
      <c r="AS4699">
        <v>144614304</v>
      </c>
      <c r="AT4699">
        <v>791</v>
      </c>
      <c r="AU4699">
        <v>0.52500000000000002</v>
      </c>
      <c r="AW4699">
        <v>0.18664700000000001</v>
      </c>
      <c r="AX4699">
        <v>0.50384700000000004</v>
      </c>
      <c r="AY4699">
        <v>7.3715600000000006E-2</v>
      </c>
      <c r="AZ4699">
        <v>62568</v>
      </c>
    </row>
    <row r="4700" spans="1:52">
      <c r="A4700">
        <v>2012</v>
      </c>
      <c r="B4700">
        <v>240417</v>
      </c>
      <c r="C4700" t="s">
        <v>499</v>
      </c>
      <c r="D4700" t="s">
        <v>493</v>
      </c>
      <c r="E4700">
        <f t="shared" si="73"/>
        <v>1</v>
      </c>
      <c r="F4700">
        <f>IF(ISNA(VLOOKUP(B4700,criteria!$U$2:$U$174,1,0)),0,1)</f>
        <v>1</v>
      </c>
      <c r="G4700">
        <v>0.88377581120943949</v>
      </c>
      <c r="H4700">
        <v>0.49265687583444595</v>
      </c>
      <c r="I4700">
        <v>3390</v>
      </c>
      <c r="J4700">
        <v>2996</v>
      </c>
      <c r="K4700">
        <v>1458</v>
      </c>
      <c r="L4700">
        <v>18</v>
      </c>
      <c r="M4700">
        <v>1476</v>
      </c>
      <c r="T4700">
        <v>4.9000000000000002E-2</v>
      </c>
      <c r="U4700">
        <v>1892</v>
      </c>
      <c r="V4700">
        <v>59825016</v>
      </c>
      <c r="W4700">
        <v>45572632</v>
      </c>
      <c r="Y4700">
        <v>139491</v>
      </c>
      <c r="Z4700">
        <v>14096178</v>
      </c>
      <c r="AA4700">
        <v>28935196</v>
      </c>
      <c r="AB4700">
        <v>2197962</v>
      </c>
      <c r="AC4700">
        <v>11880518</v>
      </c>
      <c r="AD4700">
        <v>101902656</v>
      </c>
      <c r="AE4700">
        <v>39845932</v>
      </c>
      <c r="AF4700">
        <v>146420704</v>
      </c>
      <c r="AG4700">
        <v>59214232</v>
      </c>
      <c r="AH4700">
        <v>786779</v>
      </c>
      <c r="AI4700">
        <v>5360652</v>
      </c>
      <c r="AJ4700">
        <v>6147431</v>
      </c>
      <c r="AK4700">
        <v>15794534</v>
      </c>
      <c r="AL4700">
        <v>20527384</v>
      </c>
      <c r="AM4700">
        <v>143783056</v>
      </c>
      <c r="AN4700">
        <v>58834648</v>
      </c>
      <c r="AO4700">
        <v>21922460</v>
      </c>
      <c r="AP4700">
        <v>37161824</v>
      </c>
      <c r="AQ4700">
        <v>41882396</v>
      </c>
      <c r="AR4700">
        <v>146420704</v>
      </c>
      <c r="AS4700">
        <v>143783056</v>
      </c>
      <c r="AT4700">
        <v>808</v>
      </c>
      <c r="AU4700">
        <v>0.54300000000000004</v>
      </c>
      <c r="AW4700">
        <v>0.18316199999999999</v>
      </c>
      <c r="AX4700">
        <v>0.489311</v>
      </c>
      <c r="AY4700">
        <v>7.1786799999999998E-2</v>
      </c>
      <c r="AZ4700">
        <v>63455</v>
      </c>
    </row>
    <row r="4701" spans="1:52">
      <c r="A4701">
        <v>2013</v>
      </c>
      <c r="B4701">
        <v>240417</v>
      </c>
      <c r="C4701" t="s">
        <v>499</v>
      </c>
      <c r="D4701" t="s">
        <v>493</v>
      </c>
      <c r="E4701">
        <f t="shared" si="73"/>
        <v>1</v>
      </c>
      <c r="F4701">
        <f>IF(ISNA(VLOOKUP(B4701,criteria!$U$2:$U$174,1,0)),0,1)</f>
        <v>1</v>
      </c>
      <c r="G4701">
        <v>0.89269841269841266</v>
      </c>
      <c r="H4701">
        <v>0.53271692745376953</v>
      </c>
      <c r="I4701">
        <v>3150</v>
      </c>
      <c r="J4701">
        <v>2812</v>
      </c>
      <c r="K4701">
        <v>1479</v>
      </c>
      <c r="L4701">
        <v>19</v>
      </c>
      <c r="M4701">
        <v>1498</v>
      </c>
      <c r="N4701">
        <v>54751</v>
      </c>
      <c r="O4701" t="s">
        <v>282</v>
      </c>
      <c r="P4701" t="s">
        <v>50</v>
      </c>
      <c r="Q4701" t="s">
        <v>52</v>
      </c>
      <c r="R4701">
        <v>-91.929500000000004</v>
      </c>
      <c r="S4701">
        <v>44.888599999999997</v>
      </c>
      <c r="T4701">
        <v>3.6999999999999998E-2</v>
      </c>
      <c r="U4701">
        <v>2317</v>
      </c>
      <c r="V4701">
        <v>61187392</v>
      </c>
      <c r="W4701">
        <v>48975196</v>
      </c>
      <c r="Y4701">
        <v>903357</v>
      </c>
      <c r="Z4701">
        <v>13080023</v>
      </c>
      <c r="AA4701">
        <v>29729458</v>
      </c>
      <c r="AB4701">
        <v>2236205</v>
      </c>
      <c r="AC4701">
        <v>21303122</v>
      </c>
      <c r="AD4701">
        <v>108371448</v>
      </c>
      <c r="AE4701">
        <v>38870920</v>
      </c>
      <c r="AF4701">
        <v>149270224</v>
      </c>
      <c r="AG4701">
        <v>60298552</v>
      </c>
      <c r="AH4701">
        <v>712392</v>
      </c>
      <c r="AI4701">
        <v>5784754</v>
      </c>
      <c r="AJ4701">
        <v>6497146</v>
      </c>
      <c r="AK4701">
        <v>17383904</v>
      </c>
      <c r="AL4701">
        <v>21030496</v>
      </c>
      <c r="AM4701">
        <v>151961200</v>
      </c>
      <c r="AN4701">
        <v>60791144</v>
      </c>
      <c r="AO4701">
        <v>23684144</v>
      </c>
      <c r="AP4701">
        <v>41882396</v>
      </c>
      <c r="AQ4701">
        <v>47372816</v>
      </c>
      <c r="AR4701">
        <v>149270224</v>
      </c>
      <c r="AS4701">
        <v>151961200</v>
      </c>
      <c r="AT4701">
        <v>868</v>
      </c>
      <c r="AU4701">
        <v>0.53200000000000003</v>
      </c>
      <c r="AW4701">
        <v>0.16447899999999999</v>
      </c>
      <c r="AX4701">
        <v>0.49290099999999998</v>
      </c>
      <c r="AY4701">
        <v>5.7862299999999998E-2</v>
      </c>
      <c r="AZ4701">
        <v>66724</v>
      </c>
    </row>
    <row r="4702" spans="1:52">
      <c r="A4702">
        <v>2014</v>
      </c>
      <c r="B4702">
        <v>240417</v>
      </c>
      <c r="C4702" t="s">
        <v>499</v>
      </c>
      <c r="D4702" t="s">
        <v>493</v>
      </c>
      <c r="E4702">
        <f t="shared" si="73"/>
        <v>1</v>
      </c>
      <c r="F4702">
        <f>IF(ISNA(VLOOKUP(B4702,criteria!$U$2:$U$174,1,0)),0,1)</f>
        <v>1</v>
      </c>
      <c r="G4702">
        <v>0.90801963993453361</v>
      </c>
      <c r="H4702">
        <v>0.52956020187454944</v>
      </c>
      <c r="I4702">
        <v>3055</v>
      </c>
      <c r="J4702">
        <v>2774</v>
      </c>
      <c r="K4702">
        <v>1453</v>
      </c>
      <c r="L4702">
        <v>16</v>
      </c>
      <c r="M4702">
        <v>1469</v>
      </c>
      <c r="N4702">
        <v>54751</v>
      </c>
      <c r="O4702" t="s">
        <v>282</v>
      </c>
      <c r="P4702" t="s">
        <v>50</v>
      </c>
      <c r="Q4702" t="s">
        <v>52</v>
      </c>
      <c r="R4702">
        <v>-91.929500000000004</v>
      </c>
      <c r="S4702">
        <v>44.888599999999997</v>
      </c>
      <c r="T4702">
        <v>3.7999999999999999E-2</v>
      </c>
      <c r="U4702">
        <v>2446</v>
      </c>
      <c r="V4702">
        <v>64300652</v>
      </c>
      <c r="W4702">
        <v>48975524</v>
      </c>
      <c r="Y4702">
        <v>905413</v>
      </c>
      <c r="Z4702">
        <v>13247574</v>
      </c>
      <c r="AA4702">
        <v>29133546</v>
      </c>
      <c r="AB4702">
        <v>2435416</v>
      </c>
      <c r="AC4702">
        <v>17004840</v>
      </c>
      <c r="AD4702">
        <v>111186968</v>
      </c>
      <c r="AE4702">
        <v>38423576</v>
      </c>
      <c r="AF4702">
        <v>165897696</v>
      </c>
      <c r="AG4702">
        <v>61833976</v>
      </c>
      <c r="AH4702">
        <v>589252</v>
      </c>
      <c r="AI4702">
        <v>7443311</v>
      </c>
      <c r="AJ4702">
        <v>8032563</v>
      </c>
      <c r="AK4702">
        <v>15465130</v>
      </c>
      <c r="AL4702">
        <v>20273114</v>
      </c>
      <c r="AM4702">
        <v>144671984</v>
      </c>
      <c r="AN4702">
        <v>62603616</v>
      </c>
      <c r="AO4702">
        <v>22525684</v>
      </c>
      <c r="AP4702">
        <v>47372816</v>
      </c>
      <c r="AQ4702">
        <v>49155052</v>
      </c>
      <c r="AR4702">
        <v>165897696</v>
      </c>
      <c r="AS4702">
        <v>144671984</v>
      </c>
      <c r="AT4702">
        <v>869</v>
      </c>
      <c r="AU4702">
        <v>0.57299999999999995</v>
      </c>
      <c r="AW4702">
        <v>0.165245</v>
      </c>
      <c r="AX4702">
        <v>0.48987199999999997</v>
      </c>
      <c r="AY4702">
        <v>5.7036200000000002E-2</v>
      </c>
      <c r="AZ4702">
        <v>68913</v>
      </c>
    </row>
    <row r="4703" spans="1:52">
      <c r="A4703">
        <v>2015</v>
      </c>
      <c r="B4703">
        <v>240417</v>
      </c>
      <c r="C4703" t="s">
        <v>499</v>
      </c>
      <c r="D4703" t="s">
        <v>493</v>
      </c>
      <c r="E4703">
        <f t="shared" si="73"/>
        <v>1</v>
      </c>
      <c r="F4703">
        <f>IF(ISNA(VLOOKUP(B4703,criteria!$U$2:$U$174,1,0)),0,1)</f>
        <v>1</v>
      </c>
      <c r="G4703">
        <v>0.93051643192488265</v>
      </c>
      <c r="H4703">
        <v>0.52976791120080724</v>
      </c>
      <c r="I4703">
        <v>3195</v>
      </c>
      <c r="J4703">
        <v>2973</v>
      </c>
      <c r="K4703">
        <v>1555</v>
      </c>
      <c r="L4703">
        <v>20</v>
      </c>
      <c r="M4703">
        <v>1575</v>
      </c>
      <c r="N4703">
        <v>54751</v>
      </c>
      <c r="O4703" t="s">
        <v>282</v>
      </c>
      <c r="P4703" t="s">
        <v>50</v>
      </c>
      <c r="Q4703" t="s">
        <v>52</v>
      </c>
      <c r="R4703">
        <v>-91.929500000000004</v>
      </c>
      <c r="S4703">
        <v>44.888599999999997</v>
      </c>
      <c r="T4703">
        <v>3.4000000000000002E-2</v>
      </c>
      <c r="U4703">
        <v>2442</v>
      </c>
      <c r="V4703">
        <v>64459876</v>
      </c>
      <c r="W4703">
        <v>54114556</v>
      </c>
      <c r="Y4703">
        <v>1148047</v>
      </c>
      <c r="Z4703">
        <v>13860819</v>
      </c>
      <c r="AA4703">
        <v>28367706</v>
      </c>
      <c r="AB4703">
        <v>2947420</v>
      </c>
      <c r="AC4703">
        <v>20938440</v>
      </c>
      <c r="AD4703">
        <v>108594008</v>
      </c>
      <c r="AE4703">
        <v>37067288</v>
      </c>
      <c r="AF4703">
        <v>160940256</v>
      </c>
      <c r="AG4703">
        <v>67215048</v>
      </c>
      <c r="AH4703">
        <v>473453</v>
      </c>
      <c r="AI4703">
        <v>9496388</v>
      </c>
      <c r="AJ4703">
        <v>9969841</v>
      </c>
      <c r="AK4703">
        <v>16296501</v>
      </c>
      <c r="AL4703">
        <v>19953232</v>
      </c>
      <c r="AM4703">
        <v>158622176</v>
      </c>
      <c r="AN4703">
        <v>63458736</v>
      </c>
      <c r="AO4703">
        <v>28859380</v>
      </c>
      <c r="AP4703">
        <v>49155052</v>
      </c>
      <c r="AQ4703">
        <v>49989988</v>
      </c>
      <c r="AR4703">
        <v>160940256</v>
      </c>
      <c r="AS4703">
        <v>158622176</v>
      </c>
      <c r="AT4703">
        <v>852</v>
      </c>
      <c r="AU4703">
        <v>0.54200000000000004</v>
      </c>
      <c r="AW4703">
        <v>0.16772599999999999</v>
      </c>
      <c r="AX4703">
        <v>0.480796</v>
      </c>
      <c r="AY4703">
        <v>6.1895600000000002E-2</v>
      </c>
      <c r="AZ4703">
        <v>70758</v>
      </c>
    </row>
    <row r="4704" spans="1:52">
      <c r="A4704">
        <v>2016</v>
      </c>
      <c r="B4704">
        <v>240417</v>
      </c>
      <c r="C4704" t="s">
        <v>499</v>
      </c>
      <c r="D4704" t="s">
        <v>493</v>
      </c>
      <c r="E4704">
        <f t="shared" si="73"/>
        <v>1</v>
      </c>
      <c r="F4704">
        <f>IF(ISNA(VLOOKUP(B4704,criteria!$U$2:$U$174,1,0)),0,1)</f>
        <v>1</v>
      </c>
      <c r="G4704">
        <v>0.88396501457725951</v>
      </c>
      <c r="H4704">
        <v>0.5237467018469657</v>
      </c>
      <c r="I4704">
        <v>3430</v>
      </c>
      <c r="J4704">
        <v>3032</v>
      </c>
      <c r="K4704">
        <v>1562</v>
      </c>
      <c r="L4704">
        <v>26</v>
      </c>
      <c r="M4704">
        <v>1588</v>
      </c>
      <c r="N4704">
        <v>54751</v>
      </c>
      <c r="O4704" t="s">
        <v>282</v>
      </c>
      <c r="P4704" t="s">
        <v>50</v>
      </c>
      <c r="Q4704" t="s">
        <v>52</v>
      </c>
      <c r="R4704">
        <v>-91.926699999999997</v>
      </c>
      <c r="S4704">
        <v>44.873199999999997</v>
      </c>
      <c r="T4704">
        <v>3.7999999999999999E-2</v>
      </c>
      <c r="U4704">
        <v>2332</v>
      </c>
      <c r="V4704">
        <v>58202684</v>
      </c>
      <c r="W4704">
        <v>47500336</v>
      </c>
      <c r="Y4704">
        <v>682136</v>
      </c>
      <c r="Z4704">
        <v>14983033</v>
      </c>
      <c r="AA4704">
        <v>25844652</v>
      </c>
      <c r="AB4704">
        <v>3560937</v>
      </c>
      <c r="AC4704">
        <v>20120966</v>
      </c>
      <c r="AD4704">
        <v>107749368</v>
      </c>
      <c r="AE4704">
        <v>35681704</v>
      </c>
      <c r="AF4704">
        <v>146432016</v>
      </c>
      <c r="AG4704">
        <v>57374444</v>
      </c>
      <c r="AH4704">
        <v>617146</v>
      </c>
      <c r="AI4704">
        <v>10162802</v>
      </c>
      <c r="AJ4704">
        <v>10779948</v>
      </c>
      <c r="AK4704">
        <v>17656980</v>
      </c>
      <c r="AL4704">
        <v>19392634</v>
      </c>
      <c r="AM4704">
        <v>157702672</v>
      </c>
      <c r="AN4704">
        <v>62380144</v>
      </c>
      <c r="AO4704">
        <v>29283656</v>
      </c>
      <c r="AP4704">
        <v>49989988</v>
      </c>
      <c r="AQ4704">
        <v>55254360</v>
      </c>
      <c r="AR4704">
        <v>146432016</v>
      </c>
      <c r="AS4704">
        <v>157702672</v>
      </c>
      <c r="AT4704">
        <v>791</v>
      </c>
      <c r="AU4704">
        <v>0.54300000000000004</v>
      </c>
      <c r="AW4704">
        <v>0.165992</v>
      </c>
      <c r="AX4704">
        <v>0.47570899999999999</v>
      </c>
      <c r="AY4704">
        <v>6.01504E-2</v>
      </c>
      <c r="AZ4704">
        <v>70070</v>
      </c>
    </row>
    <row r="4705" spans="1:52">
      <c r="A4705">
        <v>2017</v>
      </c>
      <c r="B4705">
        <v>240417</v>
      </c>
      <c r="C4705" t="s">
        <v>499</v>
      </c>
      <c r="D4705" t="s">
        <v>493</v>
      </c>
      <c r="E4705">
        <f t="shared" si="73"/>
        <v>1</v>
      </c>
      <c r="F4705">
        <f>IF(ISNA(VLOOKUP(B4705,criteria!$U$2:$U$174,1,0)),0,1)</f>
        <v>1</v>
      </c>
      <c r="G4705">
        <v>0.87177914110429444</v>
      </c>
      <c r="H4705">
        <v>0.5376495425756509</v>
      </c>
      <c r="I4705">
        <v>3260</v>
      </c>
      <c r="J4705">
        <v>2842</v>
      </c>
      <c r="K4705">
        <v>1502</v>
      </c>
      <c r="L4705">
        <v>26</v>
      </c>
      <c r="M4705">
        <v>1528</v>
      </c>
      <c r="T4705">
        <v>4.2999999999999997E-2</v>
      </c>
      <c r="U4705">
        <v>2300</v>
      </c>
      <c r="V4705">
        <v>60490268</v>
      </c>
      <c r="W4705">
        <v>50035488</v>
      </c>
      <c r="Y4705">
        <v>1159485</v>
      </c>
      <c r="Z4705">
        <v>14590808</v>
      </c>
      <c r="AA4705">
        <v>28708456</v>
      </c>
      <c r="AB4705">
        <v>3003301</v>
      </c>
      <c r="AC4705">
        <v>17937224</v>
      </c>
      <c r="AD4705">
        <v>112792072</v>
      </c>
      <c r="AE4705">
        <v>36837092</v>
      </c>
      <c r="AF4705">
        <v>154271072</v>
      </c>
      <c r="AG4705">
        <v>56654136</v>
      </c>
      <c r="AH4705">
        <v>739122</v>
      </c>
      <c r="AI4705">
        <v>10705442</v>
      </c>
      <c r="AJ4705">
        <v>11444564</v>
      </c>
      <c r="AK4705">
        <v>17563422</v>
      </c>
      <c r="AL4705">
        <v>20890060</v>
      </c>
      <c r="AM4705">
        <v>153859856</v>
      </c>
      <c r="AN4705">
        <v>64083272</v>
      </c>
      <c r="AO4705">
        <v>26220596</v>
      </c>
      <c r="AP4705">
        <v>55254360</v>
      </c>
      <c r="AQ4705">
        <v>58166760</v>
      </c>
      <c r="AR4705">
        <v>154271072</v>
      </c>
      <c r="AS4705">
        <v>153859856</v>
      </c>
    </row>
    <row r="4706" spans="1:52">
      <c r="A4706">
        <v>1990</v>
      </c>
      <c r="B4706">
        <v>240444</v>
      </c>
      <c r="C4706" t="s">
        <v>582</v>
      </c>
      <c r="D4706" t="s">
        <v>493</v>
      </c>
      <c r="E4706">
        <f t="shared" si="73"/>
        <v>0</v>
      </c>
      <c r="F4706">
        <f>IF(ISNA(VLOOKUP(B4706,criteria!$U$2:$U$174,1,0)),0,1)</f>
        <v>1</v>
      </c>
      <c r="G4706" t="s">
        <v>636</v>
      </c>
      <c r="H4706" t="s">
        <v>636</v>
      </c>
      <c r="N4706">
        <v>53706</v>
      </c>
      <c r="O4706" t="s">
        <v>282</v>
      </c>
      <c r="V4706">
        <v>154961376</v>
      </c>
      <c r="Y4706">
        <v>3337063</v>
      </c>
      <c r="Z4706">
        <v>228721728</v>
      </c>
      <c r="AA4706">
        <v>344368576</v>
      </c>
      <c r="AB4706">
        <v>103741720</v>
      </c>
      <c r="AC4706">
        <v>24058824</v>
      </c>
      <c r="AF4706">
        <v>1204868736</v>
      </c>
      <c r="AG4706">
        <v>227840496</v>
      </c>
      <c r="AH4706">
        <v>303079872</v>
      </c>
      <c r="AI4706">
        <v>91713960</v>
      </c>
      <c r="AJ4706">
        <v>394793824</v>
      </c>
      <c r="AK4706">
        <v>75963936</v>
      </c>
      <c r="AL4706">
        <v>27804040</v>
      </c>
      <c r="AM4706">
        <v>1192036864</v>
      </c>
      <c r="AN4706">
        <v>464305120</v>
      </c>
      <c r="AO4706">
        <v>118851344</v>
      </c>
    </row>
    <row r="4707" spans="1:52">
      <c r="A4707">
        <v>1991</v>
      </c>
      <c r="B4707">
        <v>240444</v>
      </c>
      <c r="C4707" t="s">
        <v>582</v>
      </c>
      <c r="D4707" t="s">
        <v>493</v>
      </c>
      <c r="E4707">
        <f t="shared" si="73"/>
        <v>0</v>
      </c>
      <c r="F4707">
        <f>IF(ISNA(VLOOKUP(B4707,criteria!$U$2:$U$174,1,0)),0,1)</f>
        <v>1</v>
      </c>
      <c r="G4707" t="s">
        <v>636</v>
      </c>
      <c r="H4707" t="s">
        <v>636</v>
      </c>
      <c r="N4707">
        <v>53706</v>
      </c>
      <c r="O4707" t="s">
        <v>282</v>
      </c>
      <c r="V4707">
        <v>159788528</v>
      </c>
      <c r="Y4707">
        <v>4000438</v>
      </c>
      <c r="Z4707">
        <v>251877296</v>
      </c>
      <c r="AA4707">
        <v>349083616</v>
      </c>
      <c r="AB4707">
        <v>111469168</v>
      </c>
      <c r="AC4707">
        <v>22421018</v>
      </c>
      <c r="AF4707">
        <v>1276020224</v>
      </c>
      <c r="AG4707">
        <v>237286992</v>
      </c>
      <c r="AH4707">
        <v>325002272</v>
      </c>
      <c r="AI4707">
        <v>95789792</v>
      </c>
      <c r="AJ4707">
        <v>420792064</v>
      </c>
      <c r="AK4707">
        <v>79968088</v>
      </c>
      <c r="AL4707">
        <v>29862120</v>
      </c>
      <c r="AM4707">
        <v>1263373056</v>
      </c>
      <c r="AN4707">
        <v>483586496</v>
      </c>
      <c r="AO4707">
        <v>128576440</v>
      </c>
    </row>
    <row r="4708" spans="1:52">
      <c r="A4708">
        <v>1992</v>
      </c>
      <c r="B4708">
        <v>240444</v>
      </c>
      <c r="C4708" t="s">
        <v>582</v>
      </c>
      <c r="D4708" t="s">
        <v>493</v>
      </c>
      <c r="E4708">
        <f t="shared" si="73"/>
        <v>0</v>
      </c>
      <c r="F4708">
        <f>IF(ISNA(VLOOKUP(B4708,criteria!$U$2:$U$174,1,0)),0,1)</f>
        <v>1</v>
      </c>
      <c r="G4708" t="s">
        <v>636</v>
      </c>
      <c r="H4708" t="s">
        <v>636</v>
      </c>
      <c r="N4708">
        <v>53706</v>
      </c>
      <c r="O4708" t="s">
        <v>282</v>
      </c>
      <c r="V4708">
        <v>166149952</v>
      </c>
      <c r="Y4708">
        <v>4953382</v>
      </c>
      <c r="Z4708">
        <v>271659488</v>
      </c>
      <c r="AA4708">
        <v>361115392</v>
      </c>
      <c r="AB4708">
        <v>120819720</v>
      </c>
      <c r="AC4708">
        <v>20794796</v>
      </c>
      <c r="AF4708">
        <v>1362517376</v>
      </c>
      <c r="AG4708">
        <v>249489840</v>
      </c>
      <c r="AH4708">
        <v>343603488</v>
      </c>
      <c r="AI4708">
        <v>103499584</v>
      </c>
      <c r="AJ4708">
        <v>447103072</v>
      </c>
      <c r="AK4708">
        <v>85975680</v>
      </c>
      <c r="AL4708">
        <v>29734276</v>
      </c>
      <c r="AM4708">
        <v>1343045248</v>
      </c>
      <c r="AN4708">
        <v>512001664</v>
      </c>
      <c r="AO4708">
        <v>138637056</v>
      </c>
    </row>
    <row r="4709" spans="1:52">
      <c r="A4709">
        <v>1993</v>
      </c>
      <c r="B4709">
        <v>240444</v>
      </c>
      <c r="C4709" t="s">
        <v>582</v>
      </c>
      <c r="D4709" t="s">
        <v>493</v>
      </c>
      <c r="E4709">
        <f t="shared" si="73"/>
        <v>0</v>
      </c>
      <c r="F4709">
        <f>IF(ISNA(VLOOKUP(B4709,criteria!$U$2:$U$174,1,0)),0,1)</f>
        <v>1</v>
      </c>
      <c r="G4709" t="s">
        <v>636</v>
      </c>
      <c r="H4709" t="s">
        <v>636</v>
      </c>
      <c r="N4709">
        <v>53706</v>
      </c>
      <c r="O4709" t="s">
        <v>282</v>
      </c>
      <c r="V4709">
        <v>174314560</v>
      </c>
      <c r="Y4709">
        <v>5362767</v>
      </c>
      <c r="Z4709">
        <v>290135104</v>
      </c>
      <c r="AA4709">
        <v>381751072</v>
      </c>
      <c r="AB4709">
        <v>134875136</v>
      </c>
      <c r="AC4709">
        <v>22825644</v>
      </c>
      <c r="AF4709">
        <v>1452399360</v>
      </c>
      <c r="AG4709">
        <v>256905216</v>
      </c>
      <c r="AH4709">
        <v>361290848</v>
      </c>
      <c r="AI4709">
        <v>107419360</v>
      </c>
      <c r="AJ4709">
        <v>468710208</v>
      </c>
      <c r="AK4709">
        <v>93866432</v>
      </c>
      <c r="AL4709">
        <v>30949466</v>
      </c>
      <c r="AM4709">
        <v>1410880384</v>
      </c>
      <c r="AN4709">
        <v>533825792</v>
      </c>
      <c r="AO4709">
        <v>145423888</v>
      </c>
    </row>
    <row r="4710" spans="1:52">
      <c r="A4710">
        <v>1994</v>
      </c>
      <c r="B4710">
        <v>240444</v>
      </c>
      <c r="C4710" t="s">
        <v>582</v>
      </c>
      <c r="D4710" t="s">
        <v>493</v>
      </c>
      <c r="E4710">
        <f t="shared" si="73"/>
        <v>0</v>
      </c>
      <c r="F4710">
        <f>IF(ISNA(VLOOKUP(B4710,criteria!$U$2:$U$174,1,0)),0,1)</f>
        <v>1</v>
      </c>
      <c r="G4710" t="s">
        <v>636</v>
      </c>
      <c r="H4710" t="s">
        <v>636</v>
      </c>
      <c r="V4710">
        <v>185845936</v>
      </c>
      <c r="Y4710">
        <v>1749239</v>
      </c>
      <c r="Z4710">
        <v>283619232</v>
      </c>
      <c r="AA4710">
        <v>347580448</v>
      </c>
      <c r="AB4710">
        <v>128272360</v>
      </c>
      <c r="AC4710">
        <v>26066392</v>
      </c>
      <c r="AF4710">
        <v>1454316672</v>
      </c>
      <c r="AG4710">
        <v>266650912</v>
      </c>
      <c r="AH4710">
        <v>373894592</v>
      </c>
      <c r="AI4710">
        <v>73721416</v>
      </c>
      <c r="AJ4710">
        <v>447616000</v>
      </c>
      <c r="AK4710">
        <v>86193640</v>
      </c>
      <c r="AL4710">
        <v>33002252</v>
      </c>
      <c r="AM4710">
        <v>1401707264</v>
      </c>
      <c r="AN4710">
        <v>558064576</v>
      </c>
      <c r="AO4710">
        <v>153934448</v>
      </c>
    </row>
    <row r="4711" spans="1:52">
      <c r="A4711">
        <v>1995</v>
      </c>
      <c r="B4711">
        <v>240444</v>
      </c>
      <c r="C4711" t="s">
        <v>582</v>
      </c>
      <c r="D4711" t="s">
        <v>493</v>
      </c>
      <c r="E4711">
        <f t="shared" si="73"/>
        <v>0</v>
      </c>
      <c r="F4711">
        <f>IF(ISNA(VLOOKUP(B4711,criteria!$U$2:$U$174,1,0)),0,1)</f>
        <v>1</v>
      </c>
      <c r="G4711" t="s">
        <v>636</v>
      </c>
      <c r="H4711" t="s">
        <v>636</v>
      </c>
      <c r="N4711">
        <v>53706</v>
      </c>
      <c r="O4711" t="s">
        <v>282</v>
      </c>
      <c r="V4711">
        <v>196732048</v>
      </c>
      <c r="Y4711">
        <v>1845731</v>
      </c>
      <c r="Z4711">
        <v>278903104</v>
      </c>
      <c r="AA4711">
        <v>355117888</v>
      </c>
      <c r="AB4711">
        <v>143787344</v>
      </c>
      <c r="AC4711">
        <v>23148192</v>
      </c>
      <c r="AF4711">
        <v>1484706304</v>
      </c>
      <c r="AG4711">
        <v>271944512</v>
      </c>
      <c r="AH4711">
        <v>382522688</v>
      </c>
      <c r="AI4711">
        <v>74968064</v>
      </c>
      <c r="AJ4711">
        <v>457490752</v>
      </c>
      <c r="AK4711">
        <v>95502832</v>
      </c>
      <c r="AL4711">
        <v>36615884</v>
      </c>
      <c r="AM4711">
        <v>1437810176</v>
      </c>
      <c r="AN4711">
        <v>568154816</v>
      </c>
      <c r="AO4711">
        <v>147425728</v>
      </c>
    </row>
    <row r="4712" spans="1:52">
      <c r="A4712">
        <v>1996</v>
      </c>
      <c r="B4712">
        <v>240444</v>
      </c>
      <c r="C4712" t="s">
        <v>582</v>
      </c>
      <c r="D4712" t="s">
        <v>493</v>
      </c>
      <c r="E4712">
        <f t="shared" si="73"/>
        <v>0</v>
      </c>
      <c r="F4712">
        <f>IF(ISNA(VLOOKUP(B4712,criteria!$U$2:$U$174,1,0)),0,1)</f>
        <v>1</v>
      </c>
      <c r="G4712" t="s">
        <v>636</v>
      </c>
      <c r="H4712" t="s">
        <v>636</v>
      </c>
      <c r="N4712">
        <v>53706</v>
      </c>
      <c r="O4712" t="s">
        <v>282</v>
      </c>
      <c r="V4712">
        <v>208316592</v>
      </c>
      <c r="Y4712">
        <v>1732710</v>
      </c>
      <c r="Z4712">
        <v>277686848</v>
      </c>
      <c r="AA4712">
        <v>356613824</v>
      </c>
      <c r="AB4712">
        <v>173779280</v>
      </c>
      <c r="AC4712">
        <v>15604860</v>
      </c>
      <c r="AF4712">
        <v>1215887872</v>
      </c>
      <c r="AG4712">
        <v>280244384</v>
      </c>
      <c r="AH4712">
        <v>386749312</v>
      </c>
      <c r="AI4712">
        <v>76029624</v>
      </c>
      <c r="AJ4712">
        <v>462778944</v>
      </c>
      <c r="AK4712">
        <v>99434880</v>
      </c>
      <c r="AL4712">
        <v>37513608</v>
      </c>
      <c r="AM4712">
        <v>1205241472</v>
      </c>
      <c r="AN4712">
        <v>580260800</v>
      </c>
      <c r="AO4712">
        <v>162625056</v>
      </c>
      <c r="AP4712">
        <v>213605712</v>
      </c>
      <c r="AQ4712">
        <v>242411696</v>
      </c>
      <c r="AT4712">
        <v>3360</v>
      </c>
      <c r="AU4712">
        <v>0.73299999999999998</v>
      </c>
    </row>
    <row r="4713" spans="1:52">
      <c r="A4713">
        <v>1997</v>
      </c>
      <c r="B4713">
        <v>240444</v>
      </c>
      <c r="C4713" t="s">
        <v>582</v>
      </c>
      <c r="D4713" t="s">
        <v>493</v>
      </c>
      <c r="E4713">
        <f t="shared" si="73"/>
        <v>0</v>
      </c>
      <c r="F4713">
        <f>IF(ISNA(VLOOKUP(B4713,criteria!$U$2:$U$174,1,0)),0,1)</f>
        <v>1</v>
      </c>
      <c r="G4713" t="s">
        <v>636</v>
      </c>
      <c r="H4713" t="s">
        <v>636</v>
      </c>
      <c r="V4713">
        <v>228695904</v>
      </c>
      <c r="Y4713">
        <v>1788642</v>
      </c>
      <c r="Z4713">
        <v>285185088</v>
      </c>
      <c r="AA4713">
        <v>363428960</v>
      </c>
      <c r="AB4713">
        <v>203715920</v>
      </c>
      <c r="AC4713">
        <v>17205188</v>
      </c>
      <c r="AF4713">
        <v>1297002752</v>
      </c>
      <c r="AG4713">
        <v>296555680</v>
      </c>
      <c r="AH4713">
        <v>413601632</v>
      </c>
      <c r="AI4713">
        <v>78205184</v>
      </c>
      <c r="AJ4713">
        <v>491806816</v>
      </c>
      <c r="AK4713">
        <v>108396320</v>
      </c>
      <c r="AL4713">
        <v>38234668</v>
      </c>
      <c r="AM4713">
        <v>1301522560</v>
      </c>
      <c r="AN4713">
        <v>605411776</v>
      </c>
      <c r="AO4713">
        <v>176532368</v>
      </c>
      <c r="AP4713">
        <v>242411696</v>
      </c>
      <c r="AQ4713">
        <v>277021696</v>
      </c>
      <c r="AT4713">
        <v>3220</v>
      </c>
      <c r="AU4713">
        <v>0.73299999999999998</v>
      </c>
      <c r="AW4713">
        <v>0.12512000000000001</v>
      </c>
      <c r="AX4713">
        <v>0.57190799999999997</v>
      </c>
      <c r="AY4713">
        <v>3.22787E-2</v>
      </c>
      <c r="AZ4713">
        <v>49123</v>
      </c>
    </row>
    <row r="4714" spans="1:52">
      <c r="A4714">
        <v>1998</v>
      </c>
      <c r="B4714">
        <v>240444</v>
      </c>
      <c r="C4714" t="s">
        <v>582</v>
      </c>
      <c r="D4714" t="s">
        <v>493</v>
      </c>
      <c r="E4714">
        <f t="shared" si="73"/>
        <v>0</v>
      </c>
      <c r="F4714">
        <f>IF(ISNA(VLOOKUP(B4714,criteria!$U$2:$U$174,1,0)),0,1)</f>
        <v>1</v>
      </c>
      <c r="G4714" t="s">
        <v>636</v>
      </c>
      <c r="H4714" t="s">
        <v>636</v>
      </c>
      <c r="N4714">
        <v>53706</v>
      </c>
      <c r="O4714" t="s">
        <v>282</v>
      </c>
      <c r="V4714">
        <v>242951504</v>
      </c>
      <c r="Y4714">
        <v>1994507</v>
      </c>
      <c r="Z4714">
        <v>302526336</v>
      </c>
      <c r="AA4714">
        <v>370327168</v>
      </c>
      <c r="AB4714">
        <v>197405648</v>
      </c>
      <c r="AC4714">
        <v>17981056</v>
      </c>
      <c r="AF4714">
        <v>1346592256</v>
      </c>
      <c r="AG4714">
        <v>302695456</v>
      </c>
      <c r="AH4714">
        <v>440483136</v>
      </c>
      <c r="AI4714">
        <v>80158168</v>
      </c>
      <c r="AJ4714">
        <v>520641312</v>
      </c>
      <c r="AK4714">
        <v>116500776</v>
      </c>
      <c r="AL4714">
        <v>38692352</v>
      </c>
      <c r="AM4714">
        <v>1332182912</v>
      </c>
      <c r="AN4714">
        <v>627997184</v>
      </c>
      <c r="AO4714">
        <v>179762416</v>
      </c>
      <c r="AP4714">
        <v>277021696</v>
      </c>
      <c r="AQ4714">
        <v>293179360</v>
      </c>
      <c r="AT4714">
        <v>3386</v>
      </c>
      <c r="AU4714">
        <v>0.73799999999999999</v>
      </c>
      <c r="AW4714">
        <v>0.11429</v>
      </c>
      <c r="AX4714">
        <v>0.58175699999999997</v>
      </c>
      <c r="AY4714">
        <v>3.27642E-2</v>
      </c>
      <c r="AZ4714">
        <v>51903</v>
      </c>
    </row>
    <row r="4715" spans="1:52">
      <c r="A4715">
        <v>1999</v>
      </c>
      <c r="B4715">
        <v>240444</v>
      </c>
      <c r="C4715" t="s">
        <v>582</v>
      </c>
      <c r="D4715" t="s">
        <v>493</v>
      </c>
      <c r="E4715">
        <f t="shared" si="73"/>
        <v>0</v>
      </c>
      <c r="F4715">
        <f>IF(ISNA(VLOOKUP(B4715,criteria!$U$2:$U$174,1,0)),0,1)</f>
        <v>1</v>
      </c>
      <c r="G4715" t="s">
        <v>636</v>
      </c>
      <c r="H4715" t="s">
        <v>636</v>
      </c>
      <c r="N4715">
        <v>53706</v>
      </c>
      <c r="O4715" t="s">
        <v>282</v>
      </c>
      <c r="V4715">
        <v>271975072</v>
      </c>
      <c r="Y4715">
        <v>2385301</v>
      </c>
      <c r="Z4715">
        <v>335031968</v>
      </c>
      <c r="AA4715">
        <v>396055616</v>
      </c>
      <c r="AB4715">
        <v>237113744</v>
      </c>
      <c r="AC4715">
        <v>19585728</v>
      </c>
      <c r="AF4715">
        <v>1496697344</v>
      </c>
      <c r="AG4715">
        <v>325207712</v>
      </c>
      <c r="AH4715">
        <v>500935136</v>
      </c>
      <c r="AI4715">
        <v>86609800</v>
      </c>
      <c r="AJ4715">
        <v>587544960</v>
      </c>
      <c r="AK4715">
        <v>126867000</v>
      </c>
      <c r="AL4715">
        <v>46768024</v>
      </c>
      <c r="AM4715">
        <v>1479290752</v>
      </c>
      <c r="AN4715">
        <v>676722112</v>
      </c>
      <c r="AO4715">
        <v>191937328</v>
      </c>
      <c r="AP4715">
        <v>287462496</v>
      </c>
      <c r="AQ4715">
        <v>303378432</v>
      </c>
      <c r="AT4715">
        <v>3531</v>
      </c>
      <c r="AU4715">
        <v>0.76</v>
      </c>
      <c r="AV4715">
        <v>4341</v>
      </c>
      <c r="AW4715">
        <v>0.116552</v>
      </c>
      <c r="AX4715">
        <v>0.57132400000000005</v>
      </c>
      <c r="AY4715">
        <v>3.4892199999999998E-2</v>
      </c>
      <c r="AZ4715">
        <v>54672</v>
      </c>
    </row>
    <row r="4716" spans="1:52">
      <c r="A4716">
        <v>2000</v>
      </c>
      <c r="B4716">
        <v>240444</v>
      </c>
      <c r="C4716" t="s">
        <v>582</v>
      </c>
      <c r="D4716" t="s">
        <v>493</v>
      </c>
      <c r="E4716">
        <f t="shared" si="73"/>
        <v>0</v>
      </c>
      <c r="F4716">
        <f>IF(ISNA(VLOOKUP(B4716,criteria!$U$2:$U$174,1,0)),0,1)</f>
        <v>1</v>
      </c>
      <c r="G4716" t="s">
        <v>636</v>
      </c>
      <c r="H4716" t="s">
        <v>636</v>
      </c>
      <c r="N4716">
        <v>53706</v>
      </c>
      <c r="O4716" t="s">
        <v>282</v>
      </c>
      <c r="V4716">
        <v>296700992</v>
      </c>
      <c r="Y4716">
        <v>2371387</v>
      </c>
      <c r="Z4716">
        <v>366775648</v>
      </c>
      <c r="AA4716">
        <v>433882464</v>
      </c>
      <c r="AB4716">
        <v>249507280</v>
      </c>
      <c r="AC4716">
        <v>19218500</v>
      </c>
      <c r="AF4716">
        <v>1619580544</v>
      </c>
      <c r="AG4716">
        <v>351903392</v>
      </c>
      <c r="AH4716">
        <v>544034496</v>
      </c>
      <c r="AI4716">
        <v>97320776</v>
      </c>
      <c r="AJ4716">
        <v>641355264</v>
      </c>
      <c r="AK4716">
        <v>142167120</v>
      </c>
      <c r="AL4716">
        <v>50351688</v>
      </c>
      <c r="AM4716">
        <v>1610308352</v>
      </c>
      <c r="AN4716">
        <v>740202240</v>
      </c>
      <c r="AO4716">
        <v>211356896</v>
      </c>
      <c r="AP4716">
        <v>303378432</v>
      </c>
      <c r="AQ4716">
        <v>291760896</v>
      </c>
      <c r="AT4716">
        <v>3869</v>
      </c>
      <c r="AU4716">
        <v>0.75800000000000001</v>
      </c>
      <c r="AW4716">
        <v>0.119501</v>
      </c>
      <c r="AX4716">
        <v>0.56554700000000002</v>
      </c>
      <c r="AY4716">
        <v>3.1658699999999998E-2</v>
      </c>
      <c r="AZ4716">
        <v>59016</v>
      </c>
    </row>
    <row r="4717" spans="1:52">
      <c r="A4717">
        <v>2001</v>
      </c>
      <c r="B4717">
        <v>240444</v>
      </c>
      <c r="C4717" t="s">
        <v>582</v>
      </c>
      <c r="D4717" t="s">
        <v>493</v>
      </c>
      <c r="E4717">
        <f t="shared" si="73"/>
        <v>1</v>
      </c>
      <c r="F4717">
        <f>IF(ISNA(VLOOKUP(B4717,criteria!$U$2:$U$174,1,0)),0,1)</f>
        <v>1</v>
      </c>
      <c r="G4717">
        <v>0.75720042669195209</v>
      </c>
      <c r="H4717">
        <v>0.44893167410190188</v>
      </c>
      <c r="I4717">
        <v>16874</v>
      </c>
      <c r="J4717">
        <v>12777</v>
      </c>
      <c r="K4717">
        <v>5713</v>
      </c>
      <c r="L4717">
        <v>23</v>
      </c>
      <c r="M4717">
        <v>5736</v>
      </c>
      <c r="N4717">
        <v>53706</v>
      </c>
      <c r="O4717" t="s">
        <v>282</v>
      </c>
      <c r="V4717">
        <v>228967856</v>
      </c>
      <c r="W4717">
        <v>210634192</v>
      </c>
      <c r="Y4717">
        <v>74438984</v>
      </c>
      <c r="Z4717">
        <v>352714528</v>
      </c>
      <c r="AA4717">
        <v>463321824</v>
      </c>
      <c r="AB4717">
        <v>156087088</v>
      </c>
      <c r="AC4717">
        <v>168802224</v>
      </c>
      <c r="AD4717">
        <v>937149760</v>
      </c>
      <c r="AE4717">
        <v>530459264</v>
      </c>
      <c r="AF4717">
        <v>1565522048</v>
      </c>
      <c r="AG4717">
        <v>379982176</v>
      </c>
      <c r="AH4717">
        <v>581933312</v>
      </c>
      <c r="AI4717">
        <v>111948592</v>
      </c>
      <c r="AJ4717">
        <v>693881920</v>
      </c>
      <c r="AK4717">
        <v>148001792</v>
      </c>
      <c r="AL4717">
        <v>58567292</v>
      </c>
      <c r="AM4717">
        <v>1536515840</v>
      </c>
      <c r="AN4717">
        <v>778591680</v>
      </c>
      <c r="AO4717">
        <v>231184192</v>
      </c>
      <c r="AR4717">
        <v>1565522048</v>
      </c>
      <c r="AS4717">
        <v>1536515840</v>
      </c>
      <c r="AT4717">
        <v>4053</v>
      </c>
      <c r="AU4717">
        <v>0.751</v>
      </c>
      <c r="AW4717">
        <v>0.122278</v>
      </c>
      <c r="AX4717">
        <v>0.56250900000000004</v>
      </c>
      <c r="AY4717">
        <v>3.3020899999999999E-2</v>
      </c>
      <c r="AZ4717">
        <v>61290</v>
      </c>
    </row>
    <row r="4718" spans="1:52">
      <c r="A4718">
        <v>2002</v>
      </c>
      <c r="B4718">
        <v>240444</v>
      </c>
      <c r="C4718" t="s">
        <v>582</v>
      </c>
      <c r="D4718" t="s">
        <v>493</v>
      </c>
      <c r="E4718">
        <f t="shared" si="73"/>
        <v>1</v>
      </c>
      <c r="F4718">
        <f>IF(ISNA(VLOOKUP(B4718,criteria!$U$2:$U$174,1,0)),0,1)</f>
        <v>1</v>
      </c>
      <c r="G4718">
        <v>0.71084212166865812</v>
      </c>
      <c r="H4718">
        <v>0.44544325074910474</v>
      </c>
      <c r="I4718">
        <v>19249</v>
      </c>
      <c r="J4718">
        <v>13683</v>
      </c>
      <c r="K4718">
        <v>6050</v>
      </c>
      <c r="L4718">
        <v>45</v>
      </c>
      <c r="M4718">
        <v>6095</v>
      </c>
      <c r="N4718">
        <v>53706</v>
      </c>
      <c r="O4718" t="s">
        <v>282</v>
      </c>
      <c r="V4718">
        <v>253789296</v>
      </c>
      <c r="W4718">
        <v>231896000</v>
      </c>
      <c r="Y4718">
        <v>110498848</v>
      </c>
      <c r="Z4718">
        <v>426028896</v>
      </c>
      <c r="AA4718">
        <v>498561664</v>
      </c>
      <c r="AB4718">
        <v>173301056</v>
      </c>
      <c r="AC4718">
        <v>187469392</v>
      </c>
      <c r="AD4718">
        <v>1080134656</v>
      </c>
      <c r="AE4718">
        <v>569142656</v>
      </c>
      <c r="AF4718">
        <v>1750777600</v>
      </c>
      <c r="AG4718">
        <v>403204736</v>
      </c>
      <c r="AH4718">
        <v>633067392</v>
      </c>
      <c r="AI4718">
        <v>118243976</v>
      </c>
      <c r="AJ4718">
        <v>751311360</v>
      </c>
      <c r="AK4718">
        <v>150544192</v>
      </c>
      <c r="AL4718">
        <v>63991608</v>
      </c>
      <c r="AM4718">
        <v>1643577600</v>
      </c>
      <c r="AN4718">
        <v>824144128</v>
      </c>
      <c r="AO4718">
        <v>256555872</v>
      </c>
      <c r="AP4718">
        <v>273179808</v>
      </c>
      <c r="AQ4718">
        <v>270538592</v>
      </c>
      <c r="AR4718">
        <v>1750777600</v>
      </c>
      <c r="AS4718">
        <v>1643577600</v>
      </c>
      <c r="AT4718">
        <v>4419</v>
      </c>
      <c r="AU4718">
        <v>0.75800000000000001</v>
      </c>
      <c r="AW4718">
        <v>0.121575</v>
      </c>
      <c r="AX4718">
        <v>0.55706299999999997</v>
      </c>
      <c r="AY4718">
        <v>3.09923E-2</v>
      </c>
      <c r="AZ4718">
        <v>60286</v>
      </c>
    </row>
    <row r="4719" spans="1:52">
      <c r="A4719">
        <v>2003</v>
      </c>
      <c r="B4719">
        <v>240444</v>
      </c>
      <c r="C4719" t="s">
        <v>582</v>
      </c>
      <c r="D4719" t="s">
        <v>493</v>
      </c>
      <c r="E4719">
        <f t="shared" si="73"/>
        <v>1</v>
      </c>
      <c r="F4719">
        <f>IF(ISNA(VLOOKUP(B4719,criteria!$U$2:$U$174,1,0)),0,1)</f>
        <v>1</v>
      </c>
      <c r="G4719">
        <v>0.65825606728479502</v>
      </c>
      <c r="H4719">
        <v>0.42441502463054187</v>
      </c>
      <c r="I4719">
        <v>19737</v>
      </c>
      <c r="J4719">
        <v>12992</v>
      </c>
      <c r="K4719">
        <v>5488</v>
      </c>
      <c r="L4719">
        <v>26</v>
      </c>
      <c r="M4719">
        <v>5514</v>
      </c>
      <c r="N4719">
        <v>53706</v>
      </c>
      <c r="O4719" t="s">
        <v>282</v>
      </c>
      <c r="V4719">
        <v>269261952</v>
      </c>
      <c r="W4719">
        <v>245327296</v>
      </c>
      <c r="Y4719">
        <v>123161912</v>
      </c>
      <c r="Z4719">
        <v>461236224</v>
      </c>
      <c r="AA4719">
        <v>487416160</v>
      </c>
      <c r="AB4719">
        <v>170159392</v>
      </c>
      <c r="AC4719">
        <v>207917888</v>
      </c>
      <c r="AD4719">
        <v>1169471360</v>
      </c>
      <c r="AE4719">
        <v>564096768</v>
      </c>
      <c r="AF4719">
        <v>1813220992</v>
      </c>
      <c r="AG4719">
        <v>432600704</v>
      </c>
      <c r="AH4719">
        <v>700287552</v>
      </c>
      <c r="AI4719">
        <v>127169248</v>
      </c>
      <c r="AJ4719">
        <v>827456768</v>
      </c>
      <c r="AK4719">
        <v>167295872</v>
      </c>
      <c r="AL4719">
        <v>71870776</v>
      </c>
      <c r="AM4719">
        <v>1796248704</v>
      </c>
      <c r="AN4719">
        <v>846362880</v>
      </c>
      <c r="AO4719">
        <v>271994400</v>
      </c>
      <c r="AP4719">
        <v>270538592</v>
      </c>
      <c r="AQ4719">
        <v>307641504</v>
      </c>
      <c r="AR4719">
        <v>1813220992</v>
      </c>
      <c r="AS4719">
        <v>1796248704</v>
      </c>
      <c r="AT4719">
        <v>4216</v>
      </c>
      <c r="AU4719">
        <v>0.76</v>
      </c>
      <c r="AW4719">
        <v>0.15223300000000001</v>
      </c>
      <c r="AX4719">
        <v>0.54655600000000004</v>
      </c>
      <c r="AY4719">
        <v>3.3077200000000001E-2</v>
      </c>
      <c r="AZ4719">
        <v>59748</v>
      </c>
    </row>
    <row r="4720" spans="1:52">
      <c r="A4720">
        <v>2004</v>
      </c>
      <c r="B4720">
        <v>240444</v>
      </c>
      <c r="C4720" t="s">
        <v>582</v>
      </c>
      <c r="D4720" t="s">
        <v>493</v>
      </c>
      <c r="E4720">
        <f t="shared" si="73"/>
        <v>1</v>
      </c>
      <c r="F4720">
        <f>IF(ISNA(VLOOKUP(B4720,criteria!$U$2:$U$174,1,0)),0,1)</f>
        <v>1</v>
      </c>
      <c r="G4720">
        <v>0.69522283114465933</v>
      </c>
      <c r="H4720">
        <v>0.4148880791254555</v>
      </c>
      <c r="I4720">
        <v>19342</v>
      </c>
      <c r="J4720">
        <v>13447</v>
      </c>
      <c r="K4720">
        <v>5553</v>
      </c>
      <c r="L4720">
        <v>26</v>
      </c>
      <c r="M4720">
        <v>5579</v>
      </c>
      <c r="V4720">
        <v>287357984</v>
      </c>
      <c r="W4720">
        <v>261429824</v>
      </c>
      <c r="Y4720">
        <v>165690464</v>
      </c>
      <c r="Z4720">
        <v>501303712</v>
      </c>
      <c r="AA4720">
        <v>573923456</v>
      </c>
      <c r="AB4720">
        <v>189579632</v>
      </c>
      <c r="AC4720">
        <v>201498736</v>
      </c>
      <c r="AD4720">
        <v>1288408704</v>
      </c>
      <c r="AE4720">
        <v>620103936</v>
      </c>
      <c r="AF4720">
        <v>1974605824</v>
      </c>
      <c r="AG4720">
        <v>441651296</v>
      </c>
      <c r="AH4720">
        <v>723350208</v>
      </c>
      <c r="AI4720">
        <v>130135096</v>
      </c>
      <c r="AJ4720">
        <v>853485312</v>
      </c>
      <c r="AK4720">
        <v>163480784</v>
      </c>
      <c r="AL4720">
        <v>73798200</v>
      </c>
      <c r="AM4720">
        <v>1878040576</v>
      </c>
      <c r="AN4720">
        <v>873526400</v>
      </c>
      <c r="AO4720">
        <v>275695744</v>
      </c>
      <c r="AP4720">
        <v>320562464</v>
      </c>
      <c r="AQ4720">
        <v>325259296</v>
      </c>
      <c r="AR4720">
        <v>1974605824</v>
      </c>
      <c r="AS4720">
        <v>1878040576</v>
      </c>
      <c r="AT4720">
        <v>4234</v>
      </c>
      <c r="AU4720">
        <v>0.76700000000000002</v>
      </c>
      <c r="AW4720">
        <v>0.14338799999999999</v>
      </c>
      <c r="AX4720">
        <v>0.55046799999999996</v>
      </c>
      <c r="AY4720">
        <v>3.2833099999999997E-2</v>
      </c>
      <c r="AZ4720">
        <v>62104</v>
      </c>
    </row>
    <row r="4721" spans="1:52">
      <c r="A4721">
        <v>2005</v>
      </c>
      <c r="B4721">
        <v>240444</v>
      </c>
      <c r="C4721" t="s">
        <v>500</v>
      </c>
      <c r="D4721" t="s">
        <v>493</v>
      </c>
      <c r="E4721">
        <f t="shared" si="73"/>
        <v>1</v>
      </c>
      <c r="F4721">
        <f>IF(ISNA(VLOOKUP(B4721,criteria!$U$2:$U$174,1,0)),0,1)</f>
        <v>1</v>
      </c>
      <c r="G4721">
        <v>0.71240201422416027</v>
      </c>
      <c r="H4721">
        <v>0.41106172119798878</v>
      </c>
      <c r="I4721">
        <v>19263</v>
      </c>
      <c r="J4721">
        <v>13723</v>
      </c>
      <c r="K4721">
        <v>5617</v>
      </c>
      <c r="L4721">
        <v>24</v>
      </c>
      <c r="M4721">
        <v>5641</v>
      </c>
      <c r="N4721" t="s">
        <v>513</v>
      </c>
      <c r="O4721" t="s">
        <v>282</v>
      </c>
      <c r="P4721" t="s">
        <v>50</v>
      </c>
      <c r="Q4721" t="s">
        <v>54</v>
      </c>
      <c r="V4721">
        <v>300050176</v>
      </c>
      <c r="W4721">
        <v>273069120</v>
      </c>
      <c r="Y4721">
        <v>151986112</v>
      </c>
      <c r="Z4721">
        <v>518471008</v>
      </c>
      <c r="AA4721">
        <v>534364640</v>
      </c>
      <c r="AB4721">
        <v>197064880</v>
      </c>
      <c r="AC4721">
        <v>223502896</v>
      </c>
      <c r="AD4721">
        <v>1313541376</v>
      </c>
      <c r="AE4721">
        <v>612330368</v>
      </c>
      <c r="AF4721">
        <v>2025697920</v>
      </c>
      <c r="AG4721">
        <v>474660224</v>
      </c>
      <c r="AH4721">
        <v>748567040</v>
      </c>
      <c r="AI4721">
        <v>133651360</v>
      </c>
      <c r="AJ4721">
        <v>882218368</v>
      </c>
      <c r="AK4721">
        <v>155267408</v>
      </c>
      <c r="AL4721">
        <v>75377768</v>
      </c>
      <c r="AM4721">
        <v>1931143296</v>
      </c>
      <c r="AN4721">
        <v>896382208</v>
      </c>
      <c r="AO4721">
        <v>284163712</v>
      </c>
      <c r="AP4721">
        <v>1375677312</v>
      </c>
      <c r="AQ4721">
        <v>1698734848</v>
      </c>
      <c r="AR4721">
        <v>2025697920</v>
      </c>
      <c r="AS4721">
        <v>1931143296</v>
      </c>
      <c r="AT4721">
        <v>4384</v>
      </c>
      <c r="AU4721">
        <v>0.77800000000000002</v>
      </c>
      <c r="AW4721">
        <v>0.105092</v>
      </c>
      <c r="AX4721">
        <v>0.57185900000000001</v>
      </c>
      <c r="AY4721">
        <v>2.7965899999999998E-2</v>
      </c>
      <c r="AZ4721">
        <v>68863</v>
      </c>
    </row>
    <row r="4722" spans="1:52">
      <c r="A4722">
        <v>2006</v>
      </c>
      <c r="B4722">
        <v>240444</v>
      </c>
      <c r="C4722" t="s">
        <v>500</v>
      </c>
      <c r="D4722" t="s">
        <v>493</v>
      </c>
      <c r="E4722">
        <f t="shared" si="73"/>
        <v>1</v>
      </c>
      <c r="F4722">
        <f>IF(ISNA(VLOOKUP(B4722,criteria!$U$2:$U$174,1,0)),0,1)</f>
        <v>1</v>
      </c>
      <c r="G4722">
        <v>0.73099821393133557</v>
      </c>
      <c r="H4722">
        <v>0.41679109542554638</v>
      </c>
      <c r="I4722">
        <v>20156</v>
      </c>
      <c r="J4722">
        <v>14734</v>
      </c>
      <c r="K4722">
        <v>6118</v>
      </c>
      <c r="L4722">
        <v>23</v>
      </c>
      <c r="M4722">
        <v>6141</v>
      </c>
      <c r="V4722">
        <v>324542048</v>
      </c>
      <c r="W4722">
        <v>293734720</v>
      </c>
      <c r="Y4722">
        <v>142426096</v>
      </c>
      <c r="Z4722">
        <v>488669728</v>
      </c>
      <c r="AA4722">
        <v>532296576</v>
      </c>
      <c r="AB4722">
        <v>222048880</v>
      </c>
      <c r="AC4722">
        <v>247235504</v>
      </c>
      <c r="AD4722">
        <v>1332877696</v>
      </c>
      <c r="AE4722">
        <v>659853440</v>
      </c>
      <c r="AF4722">
        <v>2214790400</v>
      </c>
      <c r="AG4722">
        <v>486726272</v>
      </c>
      <c r="AH4722">
        <v>762212672</v>
      </c>
      <c r="AI4722">
        <v>152551088</v>
      </c>
      <c r="AJ4722">
        <v>914763776</v>
      </c>
      <c r="AK4722">
        <v>151530624</v>
      </c>
      <c r="AL4722">
        <v>80122008</v>
      </c>
      <c r="AM4722">
        <v>1988673536</v>
      </c>
      <c r="AN4722">
        <v>924631104</v>
      </c>
      <c r="AO4722">
        <v>300040608</v>
      </c>
      <c r="AP4722">
        <v>1698734848</v>
      </c>
      <c r="AQ4722">
        <v>1957555072</v>
      </c>
      <c r="AR4722">
        <v>2214790400</v>
      </c>
      <c r="AS4722">
        <v>1988673536</v>
      </c>
      <c r="AT4722">
        <v>4778</v>
      </c>
      <c r="AU4722">
        <v>0.79</v>
      </c>
      <c r="AW4722">
        <v>0.110123</v>
      </c>
      <c r="AX4722">
        <v>0.56700099999999998</v>
      </c>
      <c r="AY4722">
        <v>2.6800500000000001E-2</v>
      </c>
      <c r="AZ4722">
        <v>71582</v>
      </c>
    </row>
    <row r="4723" spans="1:52">
      <c r="A4723">
        <v>2007</v>
      </c>
      <c r="B4723">
        <v>240444</v>
      </c>
      <c r="C4723" t="s">
        <v>500</v>
      </c>
      <c r="D4723" t="s">
        <v>493</v>
      </c>
      <c r="E4723">
        <f t="shared" si="73"/>
        <v>1</v>
      </c>
      <c r="F4723">
        <f>IF(ISNA(VLOOKUP(B4723,criteria!$U$2:$U$174,1,0)),0,1)</f>
        <v>1</v>
      </c>
      <c r="G4723">
        <v>0.65585241730279897</v>
      </c>
      <c r="H4723">
        <v>0.42102514362456167</v>
      </c>
      <c r="I4723">
        <v>20436</v>
      </c>
      <c r="J4723">
        <v>13403</v>
      </c>
      <c r="K4723">
        <v>5633</v>
      </c>
      <c r="L4723">
        <v>10</v>
      </c>
      <c r="M4723">
        <v>5643</v>
      </c>
      <c r="V4723">
        <v>347482144</v>
      </c>
      <c r="W4723">
        <v>312674816</v>
      </c>
      <c r="Y4723">
        <v>138936912</v>
      </c>
      <c r="Z4723">
        <v>467086432</v>
      </c>
      <c r="AA4723">
        <v>565572416</v>
      </c>
      <c r="AB4723">
        <v>258463824</v>
      </c>
      <c r="AC4723">
        <v>246454848</v>
      </c>
      <c r="AD4723">
        <v>1357297024</v>
      </c>
      <c r="AE4723">
        <v>670235648</v>
      </c>
      <c r="AF4723">
        <v>2167485440</v>
      </c>
      <c r="AG4723">
        <v>507512672</v>
      </c>
      <c r="AH4723">
        <v>801854464</v>
      </c>
      <c r="AI4723">
        <v>193575440</v>
      </c>
      <c r="AJ4723">
        <v>995429888</v>
      </c>
      <c r="AK4723">
        <v>160305712</v>
      </c>
      <c r="AL4723">
        <v>83073088</v>
      </c>
      <c r="AM4723">
        <v>2125029376</v>
      </c>
      <c r="AN4723">
        <v>961390720</v>
      </c>
      <c r="AO4723">
        <v>321405920</v>
      </c>
      <c r="AP4723">
        <v>1957555072</v>
      </c>
      <c r="AQ4723">
        <v>2026632832</v>
      </c>
      <c r="AR4723">
        <v>2167485440</v>
      </c>
      <c r="AS4723">
        <v>2125029376</v>
      </c>
      <c r="AT4723">
        <v>4464</v>
      </c>
      <c r="AU4723">
        <v>0.81299999999999994</v>
      </c>
      <c r="AW4723">
        <v>0.106859</v>
      </c>
      <c r="AX4723">
        <v>0.54894500000000002</v>
      </c>
      <c r="AY4723">
        <v>2.2862199999999999E-2</v>
      </c>
      <c r="AZ4723">
        <v>72558</v>
      </c>
    </row>
    <row r="4724" spans="1:52">
      <c r="A4724">
        <v>2008</v>
      </c>
      <c r="B4724">
        <v>240444</v>
      </c>
      <c r="C4724" t="s">
        <v>500</v>
      </c>
      <c r="D4724" t="s">
        <v>493</v>
      </c>
      <c r="E4724">
        <f t="shared" si="73"/>
        <v>1</v>
      </c>
      <c r="F4724">
        <f>IF(ISNA(VLOOKUP(B4724,criteria!$U$2:$U$174,1,0)),0,1)</f>
        <v>1</v>
      </c>
      <c r="G4724">
        <v>0.62829198259231012</v>
      </c>
      <c r="H4724">
        <v>0.42802056555269924</v>
      </c>
      <c r="I4724">
        <v>22289</v>
      </c>
      <c r="J4724">
        <v>14004</v>
      </c>
      <c r="K4724">
        <v>5980</v>
      </c>
      <c r="L4724">
        <v>14</v>
      </c>
      <c r="M4724">
        <v>5994</v>
      </c>
      <c r="N4724" t="s">
        <v>513</v>
      </c>
      <c r="O4724" t="s">
        <v>282</v>
      </c>
      <c r="P4724" t="s">
        <v>50</v>
      </c>
      <c r="Q4724" t="s">
        <v>54</v>
      </c>
      <c r="V4724">
        <v>358883328</v>
      </c>
      <c r="W4724">
        <v>323113536</v>
      </c>
      <c r="Y4724">
        <v>179420176</v>
      </c>
      <c r="Z4724">
        <v>546500992</v>
      </c>
      <c r="AA4724">
        <v>640013056</v>
      </c>
      <c r="AB4724">
        <v>240163072</v>
      </c>
      <c r="AC4724">
        <v>353377120</v>
      </c>
      <c r="AD4724">
        <v>1501869312</v>
      </c>
      <c r="AE4724">
        <v>654221760</v>
      </c>
      <c r="AF4724">
        <v>2459438080</v>
      </c>
      <c r="AG4724">
        <v>525630848</v>
      </c>
      <c r="AH4724">
        <v>849176384</v>
      </c>
      <c r="AI4724">
        <v>177520112</v>
      </c>
      <c r="AJ4724">
        <v>1026696512</v>
      </c>
      <c r="AK4724">
        <v>165957920</v>
      </c>
      <c r="AL4724">
        <v>98116920</v>
      </c>
      <c r="AM4724">
        <v>2277086720</v>
      </c>
      <c r="AN4724">
        <v>994452672</v>
      </c>
      <c r="AO4724">
        <v>337250272</v>
      </c>
      <c r="AP4724">
        <v>2026632832</v>
      </c>
      <c r="AQ4724">
        <v>1613069440</v>
      </c>
      <c r="AR4724">
        <v>2459438080</v>
      </c>
      <c r="AS4724">
        <v>2277086720</v>
      </c>
      <c r="AT4724">
        <v>4498</v>
      </c>
      <c r="AU4724">
        <v>0.81</v>
      </c>
      <c r="AW4724">
        <v>9.1128799999999996E-2</v>
      </c>
      <c r="AX4724">
        <v>0.54036700000000004</v>
      </c>
      <c r="AY4724">
        <v>2.26009E-2</v>
      </c>
      <c r="AZ4724">
        <v>77632.5</v>
      </c>
    </row>
    <row r="4725" spans="1:52">
      <c r="A4725">
        <v>2009</v>
      </c>
      <c r="B4725">
        <v>240444</v>
      </c>
      <c r="C4725" t="s">
        <v>500</v>
      </c>
      <c r="D4725" t="s">
        <v>493</v>
      </c>
      <c r="E4725">
        <f t="shared" si="73"/>
        <v>1</v>
      </c>
      <c r="F4725">
        <f>IF(ISNA(VLOOKUP(B4725,criteria!$U$2:$U$174,1,0)),0,1)</f>
        <v>1</v>
      </c>
      <c r="G4725">
        <v>0.59461371777296246</v>
      </c>
      <c r="H4725">
        <v>0.42934701770043138</v>
      </c>
      <c r="I4725">
        <v>22613</v>
      </c>
      <c r="J4725">
        <v>13446</v>
      </c>
      <c r="K4725">
        <v>5759</v>
      </c>
      <c r="L4725">
        <v>14</v>
      </c>
      <c r="M4725">
        <v>5773</v>
      </c>
      <c r="V4725">
        <v>390735872</v>
      </c>
      <c r="W4725">
        <v>353705696</v>
      </c>
      <c r="Y4725">
        <v>246656304</v>
      </c>
      <c r="Z4725">
        <v>534903520</v>
      </c>
      <c r="AA4725">
        <v>678787968</v>
      </c>
      <c r="AB4725">
        <v>222871264</v>
      </c>
      <c r="AC4725">
        <v>133690000</v>
      </c>
      <c r="AD4725">
        <v>1598857088</v>
      </c>
      <c r="AE4725">
        <v>721518144</v>
      </c>
      <c r="AF4725">
        <v>2472729344</v>
      </c>
      <c r="AG4725">
        <v>529858624</v>
      </c>
      <c r="AH4725">
        <v>862386304</v>
      </c>
      <c r="AI4725">
        <v>187581584</v>
      </c>
      <c r="AJ4725">
        <v>1049967872</v>
      </c>
      <c r="AK4725">
        <v>159833536</v>
      </c>
      <c r="AL4725">
        <v>101641952</v>
      </c>
      <c r="AM4725">
        <v>2298772480</v>
      </c>
      <c r="AN4725">
        <v>1020275328</v>
      </c>
      <c r="AO4725">
        <v>364923136</v>
      </c>
      <c r="AP4725">
        <v>1613069440</v>
      </c>
      <c r="AQ4725">
        <v>1807126016</v>
      </c>
      <c r="AR4725">
        <v>2472729344</v>
      </c>
      <c r="AS4725">
        <v>2298772480</v>
      </c>
      <c r="AT4725">
        <v>4661</v>
      </c>
      <c r="AU4725">
        <v>0.83</v>
      </c>
      <c r="AW4725">
        <v>8.5460700000000001E-2</v>
      </c>
      <c r="AX4725">
        <v>0.53792899999999999</v>
      </c>
      <c r="AY4725">
        <v>2.45563E-2</v>
      </c>
      <c r="AZ4725">
        <v>80232.5</v>
      </c>
    </row>
    <row r="4726" spans="1:52">
      <c r="A4726">
        <v>2010</v>
      </c>
      <c r="B4726">
        <v>240444</v>
      </c>
      <c r="C4726" t="s">
        <v>500</v>
      </c>
      <c r="D4726" t="s">
        <v>493</v>
      </c>
      <c r="E4726">
        <f t="shared" si="73"/>
        <v>1</v>
      </c>
      <c r="F4726">
        <f>IF(ISNA(VLOOKUP(B4726,criteria!$U$2:$U$174,1,0)),0,1)</f>
        <v>1</v>
      </c>
      <c r="G4726">
        <v>0.6650303880317906</v>
      </c>
      <c r="H4726">
        <v>0.3992970123022847</v>
      </c>
      <c r="I4726">
        <v>21390</v>
      </c>
      <c r="J4726">
        <v>14225</v>
      </c>
      <c r="K4726">
        <v>5673</v>
      </c>
      <c r="L4726">
        <v>7</v>
      </c>
      <c r="M4726">
        <v>5680</v>
      </c>
      <c r="N4726" t="s">
        <v>513</v>
      </c>
      <c r="O4726" t="s">
        <v>282</v>
      </c>
      <c r="P4726" t="s">
        <v>50</v>
      </c>
      <c r="Q4726" t="s">
        <v>54</v>
      </c>
      <c r="R4726">
        <v>-89.404700000000005</v>
      </c>
      <c r="S4726">
        <v>43.074199999999998</v>
      </c>
      <c r="V4726">
        <v>422057984</v>
      </c>
      <c r="W4726">
        <v>376129984</v>
      </c>
      <c r="Y4726">
        <v>257816272</v>
      </c>
      <c r="Z4726">
        <v>547874368</v>
      </c>
      <c r="AA4726">
        <v>710979712</v>
      </c>
      <c r="AB4726">
        <v>198545232</v>
      </c>
      <c r="AC4726">
        <v>177522544</v>
      </c>
      <c r="AD4726">
        <v>1673417344</v>
      </c>
      <c r="AE4726">
        <v>766227968</v>
      </c>
      <c r="AF4726">
        <v>2566490624</v>
      </c>
      <c r="AG4726">
        <v>537277056</v>
      </c>
      <c r="AH4726">
        <v>915572800</v>
      </c>
      <c r="AI4726">
        <v>174455872</v>
      </c>
      <c r="AJ4726">
        <v>1090028672</v>
      </c>
      <c r="AK4726">
        <v>163822720</v>
      </c>
      <c r="AL4726">
        <v>103748248</v>
      </c>
      <c r="AM4726">
        <v>2353632256</v>
      </c>
      <c r="AN4726">
        <v>1037820544</v>
      </c>
      <c r="AO4726">
        <v>389915104</v>
      </c>
      <c r="AP4726">
        <v>1807126016</v>
      </c>
      <c r="AQ4726">
        <v>2171258112</v>
      </c>
      <c r="AR4726">
        <v>2566490624</v>
      </c>
      <c r="AS4726">
        <v>2353632256</v>
      </c>
      <c r="AT4726">
        <v>5014</v>
      </c>
      <c r="AU4726">
        <v>0.82</v>
      </c>
      <c r="AW4726">
        <v>8.3602800000000005E-2</v>
      </c>
      <c r="AX4726">
        <v>0.53659100000000004</v>
      </c>
      <c r="AY4726">
        <v>2.1559499999999999E-2</v>
      </c>
      <c r="AZ4726">
        <v>79898</v>
      </c>
    </row>
    <row r="4727" spans="1:52">
      <c r="A4727">
        <v>2011</v>
      </c>
      <c r="B4727">
        <v>240444</v>
      </c>
      <c r="C4727" t="s">
        <v>500</v>
      </c>
      <c r="D4727" t="s">
        <v>493</v>
      </c>
      <c r="E4727">
        <f t="shared" si="73"/>
        <v>1</v>
      </c>
      <c r="F4727">
        <f>IF(ISNA(VLOOKUP(B4727,criteria!$U$2:$U$174,1,0)),0,1)</f>
        <v>1</v>
      </c>
      <c r="G4727">
        <v>0.66471483240352247</v>
      </c>
      <c r="H4727">
        <v>0.41111188180620101</v>
      </c>
      <c r="I4727">
        <v>21689</v>
      </c>
      <c r="J4727">
        <v>14417</v>
      </c>
      <c r="K4727">
        <v>5920</v>
      </c>
      <c r="L4727">
        <v>7</v>
      </c>
      <c r="M4727">
        <v>5927</v>
      </c>
      <c r="N4727" t="s">
        <v>513</v>
      </c>
      <c r="O4727" t="s">
        <v>282</v>
      </c>
      <c r="P4727" t="s">
        <v>50</v>
      </c>
      <c r="Q4727" t="s">
        <v>54</v>
      </c>
      <c r="R4727">
        <v>-89.4054</v>
      </c>
      <c r="S4727">
        <v>43.073900000000002</v>
      </c>
      <c r="T4727">
        <v>1.4E-2</v>
      </c>
      <c r="U4727">
        <v>5030</v>
      </c>
      <c r="V4727">
        <v>445419840</v>
      </c>
      <c r="W4727">
        <v>378641408</v>
      </c>
      <c r="Y4727">
        <v>267311744</v>
      </c>
      <c r="Z4727">
        <v>557501056</v>
      </c>
      <c r="AA4727">
        <v>657717504</v>
      </c>
      <c r="AB4727">
        <v>234166048</v>
      </c>
      <c r="AC4727">
        <v>206224832</v>
      </c>
      <c r="AD4727">
        <v>1723915264</v>
      </c>
      <c r="AE4727">
        <v>662236992</v>
      </c>
      <c r="AF4727">
        <v>2634956032</v>
      </c>
      <c r="AG4727">
        <v>511654464</v>
      </c>
      <c r="AH4727">
        <v>930914752</v>
      </c>
      <c r="AI4727">
        <v>182072224</v>
      </c>
      <c r="AJ4727">
        <v>1112987008</v>
      </c>
      <c r="AK4727">
        <v>174750672</v>
      </c>
      <c r="AL4727">
        <v>118649680</v>
      </c>
      <c r="AM4727">
        <v>2350305536</v>
      </c>
      <c r="AN4727">
        <v>1079518848</v>
      </c>
      <c r="AO4727">
        <v>327847680</v>
      </c>
      <c r="AP4727">
        <v>2171258112</v>
      </c>
      <c r="AQ4727">
        <v>2068494848</v>
      </c>
      <c r="AR4727">
        <v>2634956032</v>
      </c>
      <c r="AS4727">
        <v>2350305536</v>
      </c>
      <c r="AT4727">
        <v>4608</v>
      </c>
      <c r="AU4727">
        <v>0.81799999999999995</v>
      </c>
      <c r="AW4727">
        <v>8.0816499999999999E-2</v>
      </c>
      <c r="AX4727">
        <v>0.53551400000000005</v>
      </c>
      <c r="AY4727">
        <v>1.9219300000000002E-2</v>
      </c>
      <c r="AZ4727">
        <v>79866</v>
      </c>
    </row>
    <row r="4728" spans="1:52">
      <c r="A4728">
        <v>2012</v>
      </c>
      <c r="B4728">
        <v>240444</v>
      </c>
      <c r="C4728" t="s">
        <v>500</v>
      </c>
      <c r="D4728" t="s">
        <v>493</v>
      </c>
      <c r="E4728">
        <f t="shared" si="73"/>
        <v>1</v>
      </c>
      <c r="F4728">
        <f>IF(ISNA(VLOOKUP(B4728,criteria!$U$2:$U$174,1,0)),0,1)</f>
        <v>1</v>
      </c>
      <c r="G4728">
        <v>0.68616523042337951</v>
      </c>
      <c r="H4728">
        <v>0.39778854685686982</v>
      </c>
      <c r="I4728">
        <v>21352</v>
      </c>
      <c r="J4728">
        <v>14651</v>
      </c>
      <c r="K4728">
        <v>5819</v>
      </c>
      <c r="L4728">
        <v>9</v>
      </c>
      <c r="M4728">
        <v>5828</v>
      </c>
      <c r="T4728">
        <v>1.6E-2</v>
      </c>
      <c r="U4728">
        <v>5179</v>
      </c>
      <c r="V4728">
        <v>484873760</v>
      </c>
      <c r="W4728">
        <v>409279808</v>
      </c>
      <c r="Y4728">
        <v>290710496</v>
      </c>
      <c r="Z4728">
        <v>570490880</v>
      </c>
      <c r="AA4728">
        <v>726776640</v>
      </c>
      <c r="AB4728">
        <v>272002144</v>
      </c>
      <c r="AC4728">
        <v>218477168</v>
      </c>
      <c r="AD4728">
        <v>1811157376</v>
      </c>
      <c r="AE4728">
        <v>753137216</v>
      </c>
      <c r="AF4728">
        <v>2694995712</v>
      </c>
      <c r="AG4728">
        <v>537825984</v>
      </c>
      <c r="AH4728">
        <v>930177280</v>
      </c>
      <c r="AI4728">
        <v>173591248</v>
      </c>
      <c r="AJ4728">
        <v>1103768576</v>
      </c>
      <c r="AK4728">
        <v>180538880</v>
      </c>
      <c r="AL4728">
        <v>110916896</v>
      </c>
      <c r="AM4728">
        <v>2401367296</v>
      </c>
      <c r="AN4728">
        <v>1101156736</v>
      </c>
      <c r="AO4728">
        <v>330968608</v>
      </c>
      <c r="AP4728">
        <v>2068494848</v>
      </c>
      <c r="AQ4728">
        <v>2295273216</v>
      </c>
      <c r="AR4728">
        <v>2694995712</v>
      </c>
      <c r="AS4728">
        <v>2401367296</v>
      </c>
      <c r="AT4728">
        <v>4954</v>
      </c>
      <c r="AU4728">
        <v>0.82799999999999996</v>
      </c>
      <c r="AW4728">
        <v>7.4700000000000003E-2</v>
      </c>
      <c r="AX4728">
        <v>0.54114600000000002</v>
      </c>
      <c r="AY4728">
        <v>1.66544E-2</v>
      </c>
      <c r="AZ4728">
        <v>82117.5</v>
      </c>
    </row>
    <row r="4729" spans="1:52">
      <c r="A4729">
        <v>2013</v>
      </c>
      <c r="B4729">
        <v>240444</v>
      </c>
      <c r="C4729" t="s">
        <v>500</v>
      </c>
      <c r="D4729" t="s">
        <v>493</v>
      </c>
      <c r="E4729">
        <f t="shared" si="73"/>
        <v>1</v>
      </c>
      <c r="F4729">
        <f>IF(ISNA(VLOOKUP(B4729,criteria!$U$2:$U$174,1,0)),0,1)</f>
        <v>1</v>
      </c>
      <c r="G4729">
        <v>0.67917166866746703</v>
      </c>
      <c r="H4729">
        <v>0.39637649138311976</v>
      </c>
      <c r="I4729">
        <v>23324</v>
      </c>
      <c r="J4729">
        <v>15841</v>
      </c>
      <c r="K4729">
        <v>6275</v>
      </c>
      <c r="L4729">
        <v>4</v>
      </c>
      <c r="M4729">
        <v>6279</v>
      </c>
      <c r="N4729" t="s">
        <v>513</v>
      </c>
      <c r="O4729" t="s">
        <v>282</v>
      </c>
      <c r="P4729" t="s">
        <v>50</v>
      </c>
      <c r="Q4729" t="s">
        <v>54</v>
      </c>
      <c r="R4729">
        <v>-89.4054</v>
      </c>
      <c r="S4729">
        <v>43.073900000000002</v>
      </c>
      <c r="T4729">
        <v>1.6E-2</v>
      </c>
      <c r="U4729">
        <v>5483</v>
      </c>
      <c r="V4729">
        <v>510057344</v>
      </c>
      <c r="W4729">
        <v>431454720</v>
      </c>
      <c r="Y4729">
        <v>231966048</v>
      </c>
      <c r="Z4729">
        <v>539992384</v>
      </c>
      <c r="AA4729">
        <v>690106240</v>
      </c>
      <c r="AB4729">
        <v>260456144</v>
      </c>
      <c r="AC4729">
        <v>228238848</v>
      </c>
      <c r="AD4729">
        <v>1739574656</v>
      </c>
      <c r="AE4729">
        <v>780838400</v>
      </c>
      <c r="AF4729">
        <v>2591882752</v>
      </c>
      <c r="AG4729">
        <v>547063296</v>
      </c>
      <c r="AH4729">
        <v>991499968</v>
      </c>
      <c r="AI4729">
        <v>171222656</v>
      </c>
      <c r="AJ4729">
        <v>1162722560</v>
      </c>
      <c r="AK4729">
        <v>192680928</v>
      </c>
      <c r="AL4729">
        <v>117888736</v>
      </c>
      <c r="AM4729">
        <v>2543766528</v>
      </c>
      <c r="AN4729">
        <v>1130959104</v>
      </c>
      <c r="AO4729">
        <v>343391552</v>
      </c>
      <c r="AP4729">
        <v>2295273216</v>
      </c>
      <c r="AQ4729">
        <v>3133196800</v>
      </c>
      <c r="AR4729">
        <v>2591882752</v>
      </c>
      <c r="AS4729">
        <v>2543766528</v>
      </c>
      <c r="AT4729">
        <v>4819</v>
      </c>
      <c r="AU4729">
        <v>0.83699999999999997</v>
      </c>
      <c r="AW4729">
        <v>6.9465100000000002E-2</v>
      </c>
      <c r="AX4729">
        <v>0.53108</v>
      </c>
      <c r="AY4729">
        <v>1.60971E-2</v>
      </c>
      <c r="AZ4729">
        <v>84287</v>
      </c>
    </row>
    <row r="4730" spans="1:52">
      <c r="A4730">
        <v>2014</v>
      </c>
      <c r="B4730">
        <v>240444</v>
      </c>
      <c r="C4730" t="s">
        <v>500</v>
      </c>
      <c r="D4730" t="s">
        <v>493</v>
      </c>
      <c r="E4730">
        <f t="shared" si="73"/>
        <v>1</v>
      </c>
      <c r="F4730">
        <f>IF(ISNA(VLOOKUP(B4730,criteria!$U$2:$U$174,1,0)),0,1)</f>
        <v>1</v>
      </c>
      <c r="G4730">
        <v>0.5693843855649029</v>
      </c>
      <c r="H4730">
        <v>0.43247721623860813</v>
      </c>
      <c r="I4730">
        <v>25438</v>
      </c>
      <c r="J4730">
        <v>14484</v>
      </c>
      <c r="K4730">
        <v>6243</v>
      </c>
      <c r="L4730">
        <v>21</v>
      </c>
      <c r="M4730">
        <v>6264</v>
      </c>
      <c r="N4730" t="s">
        <v>513</v>
      </c>
      <c r="O4730" t="s">
        <v>282</v>
      </c>
      <c r="P4730" t="s">
        <v>50</v>
      </c>
      <c r="Q4730" t="s">
        <v>54</v>
      </c>
      <c r="R4730">
        <v>-89.4054</v>
      </c>
      <c r="S4730">
        <v>43.073900000000002</v>
      </c>
      <c r="T4730">
        <v>1.4999999999999999E-2</v>
      </c>
      <c r="U4730">
        <v>5911</v>
      </c>
      <c r="V4730">
        <v>493939744</v>
      </c>
      <c r="W4730">
        <v>413841600</v>
      </c>
      <c r="Y4730">
        <v>264217536</v>
      </c>
      <c r="Z4730">
        <v>516701504</v>
      </c>
      <c r="AA4730">
        <v>700825280</v>
      </c>
      <c r="AB4730">
        <v>272491680</v>
      </c>
      <c r="AC4730">
        <v>215831760</v>
      </c>
      <c r="AD4730">
        <v>1730838784</v>
      </c>
      <c r="AE4730">
        <v>695057920</v>
      </c>
      <c r="AF4730">
        <v>2546274560</v>
      </c>
      <c r="AG4730">
        <v>577233728</v>
      </c>
      <c r="AH4730">
        <v>960963520</v>
      </c>
      <c r="AI4730">
        <v>178016688</v>
      </c>
      <c r="AJ4730">
        <v>1138980224</v>
      </c>
      <c r="AK4730">
        <v>196543264</v>
      </c>
      <c r="AL4730">
        <v>118056848</v>
      </c>
      <c r="AM4730">
        <v>2535761152</v>
      </c>
      <c r="AN4730">
        <v>1188649984</v>
      </c>
      <c r="AO4730">
        <v>333329600</v>
      </c>
      <c r="AP4730">
        <v>3133196800</v>
      </c>
      <c r="AQ4730">
        <v>3288911104</v>
      </c>
      <c r="AR4730">
        <v>2546274560</v>
      </c>
      <c r="AS4730">
        <v>2535761152</v>
      </c>
      <c r="AT4730">
        <v>4819</v>
      </c>
      <c r="AU4730">
        <v>0.84899999999999998</v>
      </c>
      <c r="AW4730">
        <v>6.3786800000000005E-2</v>
      </c>
      <c r="AX4730">
        <v>0.52368300000000001</v>
      </c>
      <c r="AY4730">
        <v>1.6673E-2</v>
      </c>
      <c r="AZ4730">
        <v>87798</v>
      </c>
    </row>
    <row r="4731" spans="1:52">
      <c r="A4731">
        <v>2015</v>
      </c>
      <c r="B4731">
        <v>240444</v>
      </c>
      <c r="C4731" t="s">
        <v>500</v>
      </c>
      <c r="D4731" t="s">
        <v>493</v>
      </c>
      <c r="E4731">
        <f t="shared" si="73"/>
        <v>1</v>
      </c>
      <c r="F4731">
        <f>IF(ISNA(VLOOKUP(B4731,criteria!$U$2:$U$174,1,0)),0,1)</f>
        <v>1</v>
      </c>
      <c r="G4731">
        <v>0.57607026814724893</v>
      </c>
      <c r="H4731">
        <v>0.38855832403619683</v>
      </c>
      <c r="I4731">
        <v>28007</v>
      </c>
      <c r="J4731">
        <v>16134</v>
      </c>
      <c r="K4731">
        <v>6258</v>
      </c>
      <c r="L4731">
        <v>11</v>
      </c>
      <c r="M4731">
        <v>6269</v>
      </c>
      <c r="N4731" t="s">
        <v>513</v>
      </c>
      <c r="O4731" t="s">
        <v>282</v>
      </c>
      <c r="P4731" t="s">
        <v>50</v>
      </c>
      <c r="Q4731" t="s">
        <v>54</v>
      </c>
      <c r="R4731">
        <v>-89.4054</v>
      </c>
      <c r="S4731">
        <v>43.073900000000002</v>
      </c>
      <c r="T4731">
        <v>1.2E-2</v>
      </c>
      <c r="U4731">
        <v>5821</v>
      </c>
      <c r="V4731">
        <v>543472768</v>
      </c>
      <c r="W4731">
        <v>466799808</v>
      </c>
      <c r="Y4731">
        <v>292527712</v>
      </c>
      <c r="Z4731">
        <v>539165376</v>
      </c>
      <c r="AA4731">
        <v>693056960</v>
      </c>
      <c r="AB4731">
        <v>264090608</v>
      </c>
      <c r="AC4731">
        <v>250271264</v>
      </c>
      <c r="AD4731">
        <v>1911680640</v>
      </c>
      <c r="AE4731">
        <v>643021440</v>
      </c>
      <c r="AF4731">
        <v>2635219968</v>
      </c>
      <c r="AG4731">
        <v>645220352</v>
      </c>
      <c r="AH4731">
        <v>1005168768</v>
      </c>
      <c r="AI4731">
        <v>175903616</v>
      </c>
      <c r="AJ4731">
        <v>1181072384</v>
      </c>
      <c r="AK4731">
        <v>192974000</v>
      </c>
      <c r="AL4731">
        <v>116610208</v>
      </c>
      <c r="AM4731">
        <v>2712712192</v>
      </c>
      <c r="AN4731">
        <v>1200126464</v>
      </c>
      <c r="AO4731">
        <v>421682816</v>
      </c>
      <c r="AP4731">
        <v>3288911104</v>
      </c>
      <c r="AQ4731">
        <v>3058959616</v>
      </c>
      <c r="AR4731">
        <v>2635219968</v>
      </c>
      <c r="AS4731">
        <v>2712712192</v>
      </c>
      <c r="AT4731">
        <v>5028</v>
      </c>
      <c r="AU4731">
        <v>0.84899999999999998</v>
      </c>
      <c r="AW4731">
        <v>5.6538999999999999E-2</v>
      </c>
      <c r="AX4731">
        <v>0.52573099999999995</v>
      </c>
      <c r="AY4731">
        <v>1.28997E-2</v>
      </c>
      <c r="AZ4731">
        <v>91368</v>
      </c>
    </row>
    <row r="4732" spans="1:52">
      <c r="A4732">
        <v>2016</v>
      </c>
      <c r="B4732">
        <v>240444</v>
      </c>
      <c r="C4732" t="s">
        <v>500</v>
      </c>
      <c r="D4732" t="s">
        <v>493</v>
      </c>
      <c r="E4732">
        <f t="shared" si="73"/>
        <v>1</v>
      </c>
      <c r="F4732">
        <f>IF(ISNA(VLOOKUP(B4732,criteria!$U$2:$U$174,1,0)),0,1)</f>
        <v>1</v>
      </c>
      <c r="G4732">
        <v>0.52623405097597364</v>
      </c>
      <c r="H4732">
        <v>0.37208494878768589</v>
      </c>
      <c r="I4732">
        <v>32839</v>
      </c>
      <c r="J4732">
        <v>17281</v>
      </c>
      <c r="K4732">
        <v>6414</v>
      </c>
      <c r="L4732">
        <v>16</v>
      </c>
      <c r="M4732">
        <v>6430</v>
      </c>
      <c r="N4732" t="s">
        <v>513</v>
      </c>
      <c r="O4732" t="s">
        <v>282</v>
      </c>
      <c r="P4732" t="s">
        <v>50</v>
      </c>
      <c r="Q4732" t="s">
        <v>54</v>
      </c>
      <c r="R4732">
        <v>-89.4054</v>
      </c>
      <c r="S4732">
        <v>43.073900000000002</v>
      </c>
      <c r="T4732">
        <v>1.4999999999999999E-2</v>
      </c>
      <c r="U4732">
        <v>5735</v>
      </c>
      <c r="V4732">
        <v>594939776</v>
      </c>
      <c r="W4732">
        <v>510860384</v>
      </c>
      <c r="Y4732">
        <v>319689472</v>
      </c>
      <c r="Z4732">
        <v>530830432</v>
      </c>
      <c r="AA4732">
        <v>725197504</v>
      </c>
      <c r="AB4732">
        <v>339139712</v>
      </c>
      <c r="AC4732">
        <v>237078000</v>
      </c>
      <c r="AD4732">
        <v>1983020544</v>
      </c>
      <c r="AE4732">
        <v>785065728</v>
      </c>
      <c r="AF4732">
        <v>2802738944</v>
      </c>
      <c r="AG4732">
        <v>597092224</v>
      </c>
      <c r="AH4732">
        <v>1028492672</v>
      </c>
      <c r="AI4732">
        <v>167796144</v>
      </c>
      <c r="AJ4732">
        <v>1196288768</v>
      </c>
      <c r="AK4732">
        <v>209773104</v>
      </c>
      <c r="AL4732">
        <v>97487280</v>
      </c>
      <c r="AM4732">
        <v>2822800128</v>
      </c>
      <c r="AN4732">
        <v>1237633792</v>
      </c>
      <c r="AO4732">
        <v>457552896</v>
      </c>
      <c r="AP4732">
        <v>3058959616</v>
      </c>
      <c r="AQ4732">
        <v>3759387136</v>
      </c>
      <c r="AR4732">
        <v>2802738944</v>
      </c>
      <c r="AS4732">
        <v>2822800128</v>
      </c>
      <c r="AT4732">
        <v>5076</v>
      </c>
      <c r="AU4732">
        <v>0.872</v>
      </c>
      <c r="AW4732">
        <v>5.0562599999999999E-2</v>
      </c>
      <c r="AX4732">
        <v>0.53113299999999997</v>
      </c>
      <c r="AY4732">
        <v>1.2303100000000001E-2</v>
      </c>
      <c r="AZ4732">
        <v>92428</v>
      </c>
    </row>
    <row r="4733" spans="1:52">
      <c r="A4733">
        <v>2017</v>
      </c>
      <c r="B4733">
        <v>240444</v>
      </c>
      <c r="C4733" t="s">
        <v>500</v>
      </c>
      <c r="D4733" t="s">
        <v>493</v>
      </c>
      <c r="E4733">
        <f t="shared" si="73"/>
        <v>1</v>
      </c>
      <c r="F4733">
        <f>IF(ISNA(VLOOKUP(B4733,criteria!$U$2:$U$174,1,0)),0,1)</f>
        <v>1</v>
      </c>
      <c r="G4733">
        <v>0.53806607483986968</v>
      </c>
      <c r="H4733">
        <v>0.34506343653735705</v>
      </c>
      <c r="I4733">
        <v>35596</v>
      </c>
      <c r="J4733">
        <v>19153</v>
      </c>
      <c r="K4733">
        <v>6597</v>
      </c>
      <c r="L4733">
        <v>12</v>
      </c>
      <c r="M4733">
        <v>6609</v>
      </c>
      <c r="T4733">
        <v>1.7000000000000001E-2</v>
      </c>
      <c r="U4733">
        <v>5700</v>
      </c>
      <c r="V4733">
        <v>627759040</v>
      </c>
      <c r="W4733">
        <v>531994912</v>
      </c>
      <c r="Y4733">
        <v>300317152</v>
      </c>
      <c r="Z4733">
        <v>529211392</v>
      </c>
      <c r="AA4733">
        <v>721967488</v>
      </c>
      <c r="AB4733">
        <v>322109952</v>
      </c>
      <c r="AC4733">
        <v>310127168</v>
      </c>
      <c r="AD4733">
        <v>2042101760</v>
      </c>
      <c r="AE4733">
        <v>771450560</v>
      </c>
      <c r="AF4733">
        <v>2895613440</v>
      </c>
      <c r="AG4733">
        <v>612142592</v>
      </c>
      <c r="AH4733">
        <v>1053098496</v>
      </c>
      <c r="AI4733">
        <v>166301040</v>
      </c>
      <c r="AJ4733">
        <v>1219399552</v>
      </c>
      <c r="AK4733">
        <v>209226944</v>
      </c>
      <c r="AL4733">
        <v>125384824</v>
      </c>
      <c r="AM4733">
        <v>2771409152</v>
      </c>
      <c r="AN4733">
        <v>1276964736</v>
      </c>
      <c r="AO4733">
        <v>388367872</v>
      </c>
      <c r="AP4733">
        <v>3759387136</v>
      </c>
      <c r="AQ4733">
        <v>4243439616</v>
      </c>
      <c r="AR4733">
        <v>2895613440</v>
      </c>
      <c r="AS4733">
        <v>2771409152</v>
      </c>
    </row>
    <row r="4734" spans="1:52">
      <c r="A4734">
        <v>1990</v>
      </c>
      <c r="B4734">
        <v>240453</v>
      </c>
      <c r="C4734" t="s">
        <v>583</v>
      </c>
      <c r="D4734" t="s">
        <v>493</v>
      </c>
      <c r="E4734">
        <f t="shared" si="73"/>
        <v>0</v>
      </c>
      <c r="F4734">
        <f>IF(ISNA(VLOOKUP(B4734,criteria!$U$2:$U$174,1,0)),0,1)</f>
        <v>1</v>
      </c>
      <c r="G4734" t="s">
        <v>636</v>
      </c>
      <c r="H4734" t="s">
        <v>636</v>
      </c>
      <c r="N4734">
        <v>53201</v>
      </c>
      <c r="O4734" t="s">
        <v>282</v>
      </c>
      <c r="V4734">
        <v>47542148</v>
      </c>
      <c r="Y4734">
        <v>126883</v>
      </c>
      <c r="Z4734">
        <v>19657736</v>
      </c>
      <c r="AA4734">
        <v>98039720</v>
      </c>
      <c r="AB4734">
        <v>4182542</v>
      </c>
      <c r="AC4734">
        <v>6704329</v>
      </c>
      <c r="AF4734">
        <v>209568336</v>
      </c>
      <c r="AG4734">
        <v>73523960</v>
      </c>
      <c r="AH4734">
        <v>16252485</v>
      </c>
      <c r="AI4734">
        <v>11784312</v>
      </c>
      <c r="AJ4734">
        <v>28036796</v>
      </c>
      <c r="AK4734">
        <v>22532672</v>
      </c>
      <c r="AL4734">
        <v>17332892</v>
      </c>
      <c r="AM4734">
        <v>209217840</v>
      </c>
      <c r="AN4734">
        <v>103163288</v>
      </c>
      <c r="AO4734">
        <v>26888984</v>
      </c>
    </row>
    <row r="4735" spans="1:52">
      <c r="A4735">
        <v>1991</v>
      </c>
      <c r="B4735">
        <v>240453</v>
      </c>
      <c r="C4735" t="s">
        <v>583</v>
      </c>
      <c r="D4735" t="s">
        <v>493</v>
      </c>
      <c r="E4735">
        <f t="shared" si="73"/>
        <v>0</v>
      </c>
      <c r="F4735">
        <f>IF(ISNA(VLOOKUP(B4735,criteria!$U$2:$U$174,1,0)),0,1)</f>
        <v>1</v>
      </c>
      <c r="G4735" t="s">
        <v>636</v>
      </c>
      <c r="H4735" t="s">
        <v>636</v>
      </c>
      <c r="N4735">
        <v>53201</v>
      </c>
      <c r="O4735" t="s">
        <v>282</v>
      </c>
      <c r="V4735">
        <v>50004464</v>
      </c>
      <c r="Y4735">
        <v>76601</v>
      </c>
      <c r="Z4735">
        <v>21954766</v>
      </c>
      <c r="AA4735">
        <v>97979112</v>
      </c>
      <c r="AB4735">
        <v>4900394</v>
      </c>
      <c r="AC4735">
        <v>11012528</v>
      </c>
      <c r="AF4735">
        <v>215649280</v>
      </c>
      <c r="AG4735">
        <v>78263480</v>
      </c>
      <c r="AH4735">
        <v>17760484</v>
      </c>
      <c r="AI4735">
        <v>10940168</v>
      </c>
      <c r="AJ4735">
        <v>28700652</v>
      </c>
      <c r="AK4735">
        <v>22144552</v>
      </c>
      <c r="AL4735">
        <v>18495316</v>
      </c>
      <c r="AM4735">
        <v>217583792</v>
      </c>
      <c r="AN4735">
        <v>106892176</v>
      </c>
      <c r="AO4735">
        <v>28998232</v>
      </c>
    </row>
    <row r="4736" spans="1:52">
      <c r="A4736">
        <v>1992</v>
      </c>
      <c r="B4736">
        <v>240453</v>
      </c>
      <c r="C4736" t="s">
        <v>583</v>
      </c>
      <c r="D4736" t="s">
        <v>493</v>
      </c>
      <c r="E4736">
        <f t="shared" si="73"/>
        <v>0</v>
      </c>
      <c r="F4736">
        <f>IF(ISNA(VLOOKUP(B4736,criteria!$U$2:$U$174,1,0)),0,1)</f>
        <v>1</v>
      </c>
      <c r="G4736" t="s">
        <v>636</v>
      </c>
      <c r="H4736" t="s">
        <v>636</v>
      </c>
      <c r="N4736">
        <v>53201</v>
      </c>
      <c r="O4736" t="s">
        <v>282</v>
      </c>
      <c r="V4736">
        <v>51685444</v>
      </c>
      <c r="Y4736">
        <v>107377</v>
      </c>
      <c r="Z4736">
        <v>21953676</v>
      </c>
      <c r="AA4736">
        <v>104859752</v>
      </c>
      <c r="AB4736">
        <v>5300824</v>
      </c>
      <c r="AC4736">
        <v>11436332</v>
      </c>
      <c r="AF4736">
        <v>227835504</v>
      </c>
      <c r="AG4736">
        <v>80805240</v>
      </c>
      <c r="AH4736">
        <v>17686196</v>
      </c>
      <c r="AI4736">
        <v>12495621</v>
      </c>
      <c r="AJ4736">
        <v>30181816</v>
      </c>
      <c r="AK4736">
        <v>23040716</v>
      </c>
      <c r="AL4736">
        <v>18622524</v>
      </c>
      <c r="AM4736">
        <v>226457264</v>
      </c>
      <c r="AN4736">
        <v>109279568</v>
      </c>
      <c r="AO4736">
        <v>30530622</v>
      </c>
    </row>
    <row r="4737" spans="1:52">
      <c r="A4737">
        <v>1993</v>
      </c>
      <c r="B4737">
        <v>240453</v>
      </c>
      <c r="C4737" t="s">
        <v>583</v>
      </c>
      <c r="D4737" t="s">
        <v>493</v>
      </c>
      <c r="E4737">
        <f t="shared" si="73"/>
        <v>0</v>
      </c>
      <c r="F4737">
        <f>IF(ISNA(VLOOKUP(B4737,criteria!$U$2:$U$174,1,0)),0,1)</f>
        <v>1</v>
      </c>
      <c r="G4737" t="s">
        <v>636</v>
      </c>
      <c r="H4737" t="s">
        <v>636</v>
      </c>
      <c r="N4737">
        <v>53201</v>
      </c>
      <c r="O4737" t="s">
        <v>282</v>
      </c>
      <c r="V4737">
        <v>52634768</v>
      </c>
      <c r="Y4737">
        <v>138853</v>
      </c>
      <c r="Z4737">
        <v>20788768</v>
      </c>
      <c r="AA4737">
        <v>111586128</v>
      </c>
      <c r="AB4737">
        <v>5295206</v>
      </c>
      <c r="AC4737">
        <v>11974372</v>
      </c>
      <c r="AF4737">
        <v>235885888</v>
      </c>
      <c r="AG4737">
        <v>82802176</v>
      </c>
      <c r="AH4737">
        <v>18369742</v>
      </c>
      <c r="AI4737">
        <v>14498642</v>
      </c>
      <c r="AJ4737">
        <v>32868384</v>
      </c>
      <c r="AK4737">
        <v>24272388</v>
      </c>
      <c r="AL4737">
        <v>18756668</v>
      </c>
      <c r="AM4737">
        <v>235489360</v>
      </c>
      <c r="AN4737">
        <v>113536896</v>
      </c>
      <c r="AO4737">
        <v>31267386</v>
      </c>
    </row>
    <row r="4738" spans="1:52">
      <c r="A4738">
        <v>1994</v>
      </c>
      <c r="B4738">
        <v>240453</v>
      </c>
      <c r="C4738" t="s">
        <v>583</v>
      </c>
      <c r="D4738" t="s">
        <v>493</v>
      </c>
      <c r="E4738">
        <f t="shared" ref="E4738:E4801" si="74">IF(M4738&gt;999,1,0)</f>
        <v>0</v>
      </c>
      <c r="F4738">
        <f>IF(ISNA(VLOOKUP(B4738,criteria!$U$2:$U$174,1,0)),0,1)</f>
        <v>1</v>
      </c>
      <c r="G4738" t="s">
        <v>636</v>
      </c>
      <c r="H4738" t="s">
        <v>636</v>
      </c>
      <c r="V4738">
        <v>54015000</v>
      </c>
      <c r="Y4738">
        <v>102976</v>
      </c>
      <c r="Z4738">
        <v>21627688</v>
      </c>
      <c r="AA4738">
        <v>107759936</v>
      </c>
      <c r="AB4738">
        <v>6700239</v>
      </c>
      <c r="AC4738">
        <v>11069548</v>
      </c>
      <c r="AF4738">
        <v>236915808</v>
      </c>
      <c r="AG4738">
        <v>86704128</v>
      </c>
      <c r="AH4738">
        <v>18994324</v>
      </c>
      <c r="AI4738">
        <v>14545718</v>
      </c>
      <c r="AJ4738">
        <v>33540042</v>
      </c>
      <c r="AK4738">
        <v>24534440</v>
      </c>
      <c r="AL4738">
        <v>21055072</v>
      </c>
      <c r="AM4738">
        <v>240596112</v>
      </c>
      <c r="AN4738">
        <v>118937488</v>
      </c>
      <c r="AO4738">
        <v>32269828</v>
      </c>
    </row>
    <row r="4739" spans="1:52">
      <c r="A4739">
        <v>1995</v>
      </c>
      <c r="B4739">
        <v>240453</v>
      </c>
      <c r="C4739" t="s">
        <v>583</v>
      </c>
      <c r="D4739" t="s">
        <v>493</v>
      </c>
      <c r="E4739">
        <f t="shared" si="74"/>
        <v>0</v>
      </c>
      <c r="F4739">
        <f>IF(ISNA(VLOOKUP(B4739,criteria!$U$2:$U$174,1,0)),0,1)</f>
        <v>1</v>
      </c>
      <c r="G4739" t="s">
        <v>636</v>
      </c>
      <c r="H4739" t="s">
        <v>636</v>
      </c>
      <c r="N4739">
        <v>53201</v>
      </c>
      <c r="O4739" t="s">
        <v>282</v>
      </c>
      <c r="V4739">
        <v>56668380</v>
      </c>
      <c r="Y4739">
        <v>125027</v>
      </c>
      <c r="Z4739">
        <v>21917168</v>
      </c>
      <c r="AA4739">
        <v>101893240</v>
      </c>
      <c r="AB4739">
        <v>6604367</v>
      </c>
      <c r="AC4739">
        <v>12423830</v>
      </c>
      <c r="AF4739">
        <v>235025296</v>
      </c>
      <c r="AG4739">
        <v>86258856</v>
      </c>
      <c r="AH4739">
        <v>18907592</v>
      </c>
      <c r="AI4739">
        <v>15487873</v>
      </c>
      <c r="AJ4739">
        <v>34395464</v>
      </c>
      <c r="AK4739">
        <v>26532230</v>
      </c>
      <c r="AL4739">
        <v>23234348</v>
      </c>
      <c r="AM4739">
        <v>242063120</v>
      </c>
      <c r="AN4739">
        <v>118912304</v>
      </c>
      <c r="AO4739">
        <v>29939480</v>
      </c>
    </row>
    <row r="4740" spans="1:52">
      <c r="A4740">
        <v>1996</v>
      </c>
      <c r="B4740">
        <v>240453</v>
      </c>
      <c r="C4740" t="s">
        <v>583</v>
      </c>
      <c r="D4740" t="s">
        <v>493</v>
      </c>
      <c r="E4740">
        <f t="shared" si="74"/>
        <v>0</v>
      </c>
      <c r="F4740">
        <f>IF(ISNA(VLOOKUP(B4740,criteria!$U$2:$U$174,1,0)),0,1)</f>
        <v>1</v>
      </c>
      <c r="G4740" t="s">
        <v>636</v>
      </c>
      <c r="H4740" t="s">
        <v>636</v>
      </c>
      <c r="N4740">
        <v>53201</v>
      </c>
      <c r="O4740" t="s">
        <v>282</v>
      </c>
      <c r="V4740">
        <v>60335504</v>
      </c>
      <c r="Y4740">
        <v>80344</v>
      </c>
      <c r="Z4740">
        <v>22158852</v>
      </c>
      <c r="AA4740">
        <v>102996560</v>
      </c>
      <c r="AB4740">
        <v>5758403</v>
      </c>
      <c r="AC4740">
        <v>9486711</v>
      </c>
      <c r="AF4740">
        <v>243169744</v>
      </c>
      <c r="AG4740">
        <v>87572456</v>
      </c>
      <c r="AH4740">
        <v>18900970</v>
      </c>
      <c r="AI4740">
        <v>16099150</v>
      </c>
      <c r="AJ4740">
        <v>35000120</v>
      </c>
      <c r="AK4740">
        <v>31014480</v>
      </c>
      <c r="AL4740">
        <v>22517822</v>
      </c>
      <c r="AM4740">
        <v>248659136</v>
      </c>
      <c r="AN4740">
        <v>120799992</v>
      </c>
      <c r="AO4740">
        <v>32851168</v>
      </c>
      <c r="AP4740">
        <v>1765444</v>
      </c>
      <c r="AQ4740">
        <v>2513819</v>
      </c>
      <c r="AT4740">
        <v>561</v>
      </c>
      <c r="AU4740">
        <v>0.40300000000000002</v>
      </c>
    </row>
    <row r="4741" spans="1:52">
      <c r="A4741">
        <v>1997</v>
      </c>
      <c r="B4741">
        <v>240453</v>
      </c>
      <c r="C4741" t="s">
        <v>583</v>
      </c>
      <c r="D4741" t="s">
        <v>493</v>
      </c>
      <c r="E4741">
        <f t="shared" si="74"/>
        <v>0</v>
      </c>
      <c r="F4741">
        <f>IF(ISNA(VLOOKUP(B4741,criteria!$U$2:$U$174,1,0)),0,1)</f>
        <v>1</v>
      </c>
      <c r="G4741" t="s">
        <v>636</v>
      </c>
      <c r="H4741" t="s">
        <v>636</v>
      </c>
      <c r="V4741">
        <v>67144936</v>
      </c>
      <c r="Y4741">
        <v>23057</v>
      </c>
      <c r="Z4741">
        <v>23002940</v>
      </c>
      <c r="AA4741">
        <v>118576152</v>
      </c>
      <c r="AB4741">
        <v>6356749</v>
      </c>
      <c r="AC4741">
        <v>11785508</v>
      </c>
      <c r="AF4741">
        <v>271742944</v>
      </c>
      <c r="AG4741">
        <v>92573656</v>
      </c>
      <c r="AH4741">
        <v>20751048</v>
      </c>
      <c r="AI4741">
        <v>17385796</v>
      </c>
      <c r="AJ4741">
        <v>38136844</v>
      </c>
      <c r="AK4741">
        <v>29399656</v>
      </c>
      <c r="AL4741">
        <v>24957064</v>
      </c>
      <c r="AM4741">
        <v>266259648</v>
      </c>
      <c r="AN4741">
        <v>125245112</v>
      </c>
      <c r="AO4741">
        <v>34808952</v>
      </c>
      <c r="AP4741">
        <v>2513819</v>
      </c>
      <c r="AQ4741">
        <v>2517678</v>
      </c>
      <c r="AT4741">
        <v>448</v>
      </c>
      <c r="AU4741">
        <v>0.377</v>
      </c>
      <c r="AW4741">
        <v>0.302948</v>
      </c>
      <c r="AX4741">
        <v>0.58184100000000005</v>
      </c>
      <c r="AY4741">
        <v>7.5239600000000004E-2</v>
      </c>
      <c r="AZ4741">
        <v>30448</v>
      </c>
    </row>
    <row r="4742" spans="1:52">
      <c r="A4742">
        <v>1998</v>
      </c>
      <c r="B4742">
        <v>240453</v>
      </c>
      <c r="C4742" t="s">
        <v>583</v>
      </c>
      <c r="D4742" t="s">
        <v>493</v>
      </c>
      <c r="E4742">
        <f t="shared" si="74"/>
        <v>0</v>
      </c>
      <c r="F4742">
        <f>IF(ISNA(VLOOKUP(B4742,criteria!$U$2:$U$174,1,0)),0,1)</f>
        <v>1</v>
      </c>
      <c r="G4742" t="s">
        <v>636</v>
      </c>
      <c r="H4742" t="s">
        <v>636</v>
      </c>
      <c r="N4742">
        <v>53201</v>
      </c>
      <c r="O4742" t="s">
        <v>282</v>
      </c>
      <c r="V4742">
        <v>72438040</v>
      </c>
      <c r="Y4742">
        <v>193299</v>
      </c>
      <c r="Z4742">
        <v>25695088</v>
      </c>
      <c r="AA4742">
        <v>114775952</v>
      </c>
      <c r="AB4742">
        <v>7436787</v>
      </c>
      <c r="AC4742">
        <v>14637362</v>
      </c>
      <c r="AF4742">
        <v>279865824</v>
      </c>
      <c r="AG4742">
        <v>97052376</v>
      </c>
      <c r="AH4742">
        <v>22353328</v>
      </c>
      <c r="AI4742">
        <v>16408940</v>
      </c>
      <c r="AJ4742">
        <v>38762268</v>
      </c>
      <c r="AK4742">
        <v>32334518</v>
      </c>
      <c r="AL4742">
        <v>28308952</v>
      </c>
      <c r="AM4742">
        <v>281714528</v>
      </c>
      <c r="AN4742">
        <v>131781552</v>
      </c>
      <c r="AO4742">
        <v>36015704</v>
      </c>
      <c r="AP4742">
        <v>2517678</v>
      </c>
      <c r="AQ4742">
        <v>2720283</v>
      </c>
      <c r="AT4742">
        <v>570</v>
      </c>
      <c r="AU4742">
        <v>0.33300000000000002</v>
      </c>
      <c r="AW4742">
        <v>0.283779</v>
      </c>
      <c r="AX4742">
        <v>0.59382199999999996</v>
      </c>
      <c r="AY4742">
        <v>7.1523000000000003E-2</v>
      </c>
      <c r="AZ4742">
        <v>32861</v>
      </c>
    </row>
    <row r="4743" spans="1:52">
      <c r="A4743">
        <v>1999</v>
      </c>
      <c r="B4743">
        <v>240453</v>
      </c>
      <c r="C4743" t="s">
        <v>583</v>
      </c>
      <c r="D4743" t="s">
        <v>493</v>
      </c>
      <c r="E4743">
        <f t="shared" si="74"/>
        <v>0</v>
      </c>
      <c r="F4743">
        <f>IF(ISNA(VLOOKUP(B4743,criteria!$U$2:$U$174,1,0)),0,1)</f>
        <v>1</v>
      </c>
      <c r="G4743" t="s">
        <v>636</v>
      </c>
      <c r="H4743" t="s">
        <v>636</v>
      </c>
      <c r="N4743">
        <v>53201</v>
      </c>
      <c r="O4743" t="s">
        <v>282</v>
      </c>
      <c r="V4743">
        <v>80659136</v>
      </c>
      <c r="Y4743">
        <v>193608</v>
      </c>
      <c r="Z4743">
        <v>26767588</v>
      </c>
      <c r="AA4743">
        <v>122192896</v>
      </c>
      <c r="AB4743">
        <v>7750092</v>
      </c>
      <c r="AC4743">
        <v>17329340</v>
      </c>
      <c r="AF4743">
        <v>295889504</v>
      </c>
      <c r="AG4743">
        <v>104074592</v>
      </c>
      <c r="AH4743">
        <v>21968228</v>
      </c>
      <c r="AI4743">
        <v>16702243</v>
      </c>
      <c r="AJ4743">
        <v>38670472</v>
      </c>
      <c r="AK4743">
        <v>34001936</v>
      </c>
      <c r="AL4743">
        <v>29865446</v>
      </c>
      <c r="AM4743">
        <v>290831200</v>
      </c>
      <c r="AN4743">
        <v>139377680</v>
      </c>
      <c r="AO4743">
        <v>37940220</v>
      </c>
      <c r="AP4743">
        <v>4189827</v>
      </c>
      <c r="AQ4743">
        <v>6199666</v>
      </c>
      <c r="AT4743">
        <v>607</v>
      </c>
      <c r="AU4743">
        <v>0.38200000000000001</v>
      </c>
      <c r="AW4743">
        <v>0.26491199999999998</v>
      </c>
      <c r="AX4743">
        <v>0.59140300000000001</v>
      </c>
      <c r="AY4743">
        <v>6.0984700000000003E-2</v>
      </c>
      <c r="AZ4743">
        <v>36818</v>
      </c>
    </row>
    <row r="4744" spans="1:52">
      <c r="A4744">
        <v>2000</v>
      </c>
      <c r="B4744">
        <v>240453</v>
      </c>
      <c r="C4744" t="s">
        <v>583</v>
      </c>
      <c r="D4744" t="s">
        <v>493</v>
      </c>
      <c r="E4744">
        <f t="shared" si="74"/>
        <v>0</v>
      </c>
      <c r="F4744">
        <f>IF(ISNA(VLOOKUP(B4744,criteria!$U$2:$U$174,1,0)),0,1)</f>
        <v>1</v>
      </c>
      <c r="G4744" t="s">
        <v>636</v>
      </c>
      <c r="H4744" t="s">
        <v>636</v>
      </c>
      <c r="N4744">
        <v>53201</v>
      </c>
      <c r="O4744" t="s">
        <v>282</v>
      </c>
      <c r="V4744">
        <v>84538080</v>
      </c>
      <c r="Y4744">
        <v>315207</v>
      </c>
      <c r="Z4744">
        <v>34527872</v>
      </c>
      <c r="AA4744">
        <v>133933520</v>
      </c>
      <c r="AB4744">
        <v>8064242</v>
      </c>
      <c r="AC4744">
        <v>17218008</v>
      </c>
      <c r="AF4744">
        <v>321382688</v>
      </c>
      <c r="AG4744">
        <v>114542416</v>
      </c>
      <c r="AH4744">
        <v>25801844</v>
      </c>
      <c r="AI4744">
        <v>17483188</v>
      </c>
      <c r="AJ4744">
        <v>43285032</v>
      </c>
      <c r="AK4744">
        <v>40720040</v>
      </c>
      <c r="AL4744">
        <v>34768676</v>
      </c>
      <c r="AM4744">
        <v>324949056</v>
      </c>
      <c r="AN4744">
        <v>154601408</v>
      </c>
      <c r="AO4744">
        <v>42673500</v>
      </c>
      <c r="AP4744">
        <v>61999664</v>
      </c>
      <c r="AQ4744">
        <v>5552353</v>
      </c>
      <c r="AT4744">
        <v>692</v>
      </c>
      <c r="AU4744">
        <v>0.38800000000000001</v>
      </c>
      <c r="AW4744">
        <v>0.26414599999999999</v>
      </c>
      <c r="AX4744">
        <v>0.58557400000000004</v>
      </c>
      <c r="AY4744">
        <v>5.8823500000000001E-2</v>
      </c>
      <c r="AZ4744">
        <v>40971.5</v>
      </c>
    </row>
    <row r="4745" spans="1:52">
      <c r="A4745">
        <v>2001</v>
      </c>
      <c r="B4745">
        <v>240453</v>
      </c>
      <c r="C4745" t="s">
        <v>583</v>
      </c>
      <c r="D4745" t="s">
        <v>493</v>
      </c>
      <c r="E4745">
        <f t="shared" si="74"/>
        <v>1</v>
      </c>
      <c r="F4745">
        <f>IF(ISNA(VLOOKUP(B4745,criteria!$U$2:$U$174,1,0)),0,1)</f>
        <v>1</v>
      </c>
      <c r="G4745">
        <v>0.90573042776432611</v>
      </c>
      <c r="H4745">
        <v>0.53056496168240952</v>
      </c>
      <c r="I4745">
        <v>6195</v>
      </c>
      <c r="J4745">
        <v>5611</v>
      </c>
      <c r="K4745">
        <v>2815</v>
      </c>
      <c r="L4745">
        <v>162</v>
      </c>
      <c r="M4745">
        <v>2977</v>
      </c>
      <c r="N4745">
        <v>53211</v>
      </c>
      <c r="O4745" t="s">
        <v>282</v>
      </c>
      <c r="V4745">
        <v>84584416</v>
      </c>
      <c r="W4745">
        <v>75898768</v>
      </c>
      <c r="Y4745">
        <v>7459246</v>
      </c>
      <c r="Z4745">
        <v>30260954</v>
      </c>
      <c r="AA4745">
        <v>130581672</v>
      </c>
      <c r="AB4745">
        <v>3525124</v>
      </c>
      <c r="AC4745">
        <v>42274944</v>
      </c>
      <c r="AD4745">
        <v>170730016</v>
      </c>
      <c r="AE4745">
        <v>132121952</v>
      </c>
      <c r="AF4745">
        <v>326588832</v>
      </c>
      <c r="AG4745">
        <v>132375944</v>
      </c>
      <c r="AH4745">
        <v>28808450</v>
      </c>
      <c r="AI4745">
        <v>17740938</v>
      </c>
      <c r="AJ4745">
        <v>46549388</v>
      </c>
      <c r="AK4745">
        <v>44008800</v>
      </c>
      <c r="AL4745">
        <v>42473972</v>
      </c>
      <c r="AM4745">
        <v>320909440</v>
      </c>
      <c r="AN4745">
        <v>166658064</v>
      </c>
      <c r="AO4745">
        <v>47284640</v>
      </c>
      <c r="AR4745">
        <v>326588832</v>
      </c>
      <c r="AS4745">
        <v>320909440</v>
      </c>
      <c r="AT4745">
        <v>805</v>
      </c>
      <c r="AU4745">
        <v>0.39600000000000002</v>
      </c>
      <c r="AW4745">
        <v>0.25831700000000002</v>
      </c>
      <c r="AX4745">
        <v>0.57482100000000003</v>
      </c>
      <c r="AY4745">
        <v>6.5753400000000004E-2</v>
      </c>
      <c r="AZ4745">
        <v>43989</v>
      </c>
    </row>
    <row r="4746" spans="1:52">
      <c r="A4746">
        <v>2002</v>
      </c>
      <c r="B4746">
        <v>240453</v>
      </c>
      <c r="C4746" t="s">
        <v>583</v>
      </c>
      <c r="D4746" t="s">
        <v>493</v>
      </c>
      <c r="E4746">
        <f t="shared" si="74"/>
        <v>1</v>
      </c>
      <c r="F4746">
        <f>IF(ISNA(VLOOKUP(B4746,criteria!$U$2:$U$174,1,0)),0,1)</f>
        <v>1</v>
      </c>
      <c r="G4746">
        <v>0.89565081351689613</v>
      </c>
      <c r="H4746">
        <v>0.52873362445414851</v>
      </c>
      <c r="I4746">
        <v>6392</v>
      </c>
      <c r="J4746">
        <v>5725</v>
      </c>
      <c r="K4746">
        <v>2884</v>
      </c>
      <c r="L4746">
        <v>143</v>
      </c>
      <c r="M4746">
        <v>3027</v>
      </c>
      <c r="N4746">
        <v>53211</v>
      </c>
      <c r="O4746" t="s">
        <v>282</v>
      </c>
      <c r="V4746">
        <v>98711200</v>
      </c>
      <c r="W4746">
        <v>90439744</v>
      </c>
      <c r="Y4746">
        <v>9553208</v>
      </c>
      <c r="Z4746">
        <v>34733424</v>
      </c>
      <c r="AA4746">
        <v>149000816</v>
      </c>
      <c r="AB4746">
        <v>3469299</v>
      </c>
      <c r="AC4746">
        <v>40379516</v>
      </c>
      <c r="AD4746">
        <v>192544720</v>
      </c>
      <c r="AE4746">
        <v>149315968</v>
      </c>
      <c r="AF4746">
        <v>353245824</v>
      </c>
      <c r="AG4746">
        <v>140092416</v>
      </c>
      <c r="AH4746">
        <v>30520688</v>
      </c>
      <c r="AI4746">
        <v>17615212</v>
      </c>
      <c r="AJ4746">
        <v>48135900</v>
      </c>
      <c r="AK4746">
        <v>43269136</v>
      </c>
      <c r="AL4746">
        <v>43210416</v>
      </c>
      <c r="AM4746">
        <v>333801504</v>
      </c>
      <c r="AN4746">
        <v>175188032</v>
      </c>
      <c r="AO4746">
        <v>53080352</v>
      </c>
      <c r="AP4746">
        <v>5698997</v>
      </c>
      <c r="AQ4746">
        <v>6341211</v>
      </c>
      <c r="AR4746">
        <v>353245824</v>
      </c>
      <c r="AS4746">
        <v>333801504</v>
      </c>
      <c r="AT4746">
        <v>884</v>
      </c>
      <c r="AU4746">
        <v>0.38900000000000001</v>
      </c>
      <c r="AW4746">
        <v>0.26242300000000002</v>
      </c>
      <c r="AX4746">
        <v>0.57064800000000004</v>
      </c>
      <c r="AY4746">
        <v>6.6699099999999997E-2</v>
      </c>
      <c r="AZ4746">
        <v>44532</v>
      </c>
    </row>
    <row r="4747" spans="1:52">
      <c r="A4747">
        <v>2003</v>
      </c>
      <c r="B4747">
        <v>240453</v>
      </c>
      <c r="C4747" t="s">
        <v>583</v>
      </c>
      <c r="D4747" t="s">
        <v>493</v>
      </c>
      <c r="E4747">
        <f t="shared" si="74"/>
        <v>1</v>
      </c>
      <c r="F4747">
        <f>IF(ISNA(VLOOKUP(B4747,criteria!$U$2:$U$174,1,0)),0,1)</f>
        <v>1</v>
      </c>
      <c r="G4747">
        <v>0.88475033738191633</v>
      </c>
      <c r="H4747">
        <v>0.50472849298352651</v>
      </c>
      <c r="I4747">
        <v>7410</v>
      </c>
      <c r="J4747">
        <v>6556</v>
      </c>
      <c r="K4747">
        <v>3178</v>
      </c>
      <c r="L4747">
        <v>131</v>
      </c>
      <c r="M4747">
        <v>3309</v>
      </c>
      <c r="N4747">
        <v>53211</v>
      </c>
      <c r="O4747" t="s">
        <v>282</v>
      </c>
      <c r="V4747">
        <v>116752840</v>
      </c>
      <c r="W4747">
        <v>109193456</v>
      </c>
      <c r="Y4747">
        <v>11430153</v>
      </c>
      <c r="Z4747">
        <v>37371156</v>
      </c>
      <c r="AA4747">
        <v>134988112</v>
      </c>
      <c r="AB4747">
        <v>3161732</v>
      </c>
      <c r="AC4747">
        <v>41592076</v>
      </c>
      <c r="AD4747">
        <v>218707200</v>
      </c>
      <c r="AE4747">
        <v>137059328</v>
      </c>
      <c r="AF4747">
        <v>358233664</v>
      </c>
      <c r="AG4747">
        <v>146677856</v>
      </c>
      <c r="AH4747">
        <v>33668804</v>
      </c>
      <c r="AI4747">
        <v>17175238</v>
      </c>
      <c r="AJ4747">
        <v>50844040</v>
      </c>
      <c r="AK4747">
        <v>41497516</v>
      </c>
      <c r="AL4747">
        <v>44435740</v>
      </c>
      <c r="AM4747">
        <v>351388832</v>
      </c>
      <c r="AN4747">
        <v>175024128</v>
      </c>
      <c r="AO4747">
        <v>57272344</v>
      </c>
      <c r="AP4747">
        <v>6341211</v>
      </c>
      <c r="AQ4747">
        <v>7460100</v>
      </c>
      <c r="AR4747">
        <v>358233664</v>
      </c>
      <c r="AS4747">
        <v>351388832</v>
      </c>
      <c r="AT4747">
        <v>932</v>
      </c>
      <c r="AU4747">
        <v>0.371</v>
      </c>
      <c r="AW4747">
        <v>0.25789499999999999</v>
      </c>
      <c r="AX4747">
        <v>0.56732400000000005</v>
      </c>
      <c r="AY4747">
        <v>6.1110499999999998E-2</v>
      </c>
      <c r="AZ4747">
        <v>46280</v>
      </c>
    </row>
    <row r="4748" spans="1:52">
      <c r="A4748">
        <v>2004</v>
      </c>
      <c r="B4748">
        <v>240453</v>
      </c>
      <c r="C4748" t="s">
        <v>583</v>
      </c>
      <c r="D4748" t="s">
        <v>493</v>
      </c>
      <c r="E4748">
        <f t="shared" si="74"/>
        <v>1</v>
      </c>
      <c r="F4748">
        <f>IF(ISNA(VLOOKUP(B4748,criteria!$U$2:$U$174,1,0)),0,1)</f>
        <v>1</v>
      </c>
      <c r="G4748">
        <v>0.88987485779294651</v>
      </c>
      <c r="H4748">
        <v>0.49284070570186655</v>
      </c>
      <c r="I4748">
        <v>8790</v>
      </c>
      <c r="J4748">
        <v>7822</v>
      </c>
      <c r="K4748">
        <v>3716</v>
      </c>
      <c r="L4748">
        <v>139</v>
      </c>
      <c r="M4748">
        <v>3855</v>
      </c>
      <c r="V4748">
        <v>134033264</v>
      </c>
      <c r="W4748">
        <v>125602248</v>
      </c>
      <c r="Y4748">
        <v>10162134</v>
      </c>
      <c r="Z4748">
        <v>37305936</v>
      </c>
      <c r="AA4748">
        <v>129267608</v>
      </c>
      <c r="AB4748">
        <v>3053781</v>
      </c>
      <c r="AC4748">
        <v>41413556</v>
      </c>
      <c r="AD4748">
        <v>236959024</v>
      </c>
      <c r="AE4748">
        <v>132847176</v>
      </c>
      <c r="AF4748">
        <v>388542144</v>
      </c>
      <c r="AG4748">
        <v>152062496</v>
      </c>
      <c r="AH4748">
        <v>37391804</v>
      </c>
      <c r="AI4748">
        <v>18553936</v>
      </c>
      <c r="AJ4748">
        <v>55945740</v>
      </c>
      <c r="AK4748">
        <v>39648492</v>
      </c>
      <c r="AL4748">
        <v>45084880</v>
      </c>
      <c r="AM4748">
        <v>371987648</v>
      </c>
      <c r="AN4748">
        <v>181396336</v>
      </c>
      <c r="AO4748">
        <v>59302544</v>
      </c>
      <c r="AP4748">
        <v>7806867</v>
      </c>
      <c r="AQ4748">
        <v>9242479</v>
      </c>
      <c r="AR4748">
        <v>388542144</v>
      </c>
      <c r="AS4748">
        <v>371987648</v>
      </c>
      <c r="AT4748">
        <v>1130</v>
      </c>
      <c r="AU4748">
        <v>0.41899999999999998</v>
      </c>
      <c r="AW4748">
        <v>0.23721800000000001</v>
      </c>
      <c r="AX4748">
        <v>0.56049499999999997</v>
      </c>
      <c r="AY4748">
        <v>5.3879499999999997E-2</v>
      </c>
      <c r="AZ4748">
        <v>48387</v>
      </c>
    </row>
    <row r="4749" spans="1:52">
      <c r="A4749">
        <v>2005</v>
      </c>
      <c r="B4749">
        <v>240453</v>
      </c>
      <c r="C4749" t="s">
        <v>501</v>
      </c>
      <c r="D4749" t="s">
        <v>493</v>
      </c>
      <c r="E4749">
        <f t="shared" si="74"/>
        <v>1</v>
      </c>
      <c r="F4749">
        <f>IF(ISNA(VLOOKUP(B4749,criteria!$U$2:$U$174,1,0)),0,1)</f>
        <v>1</v>
      </c>
      <c r="G4749">
        <v>0.88763457719243233</v>
      </c>
      <c r="H4749">
        <v>0.44995289684408857</v>
      </c>
      <c r="I4749">
        <v>9567</v>
      </c>
      <c r="J4749">
        <v>8492</v>
      </c>
      <c r="K4749">
        <v>3714</v>
      </c>
      <c r="L4749">
        <v>107</v>
      </c>
      <c r="M4749">
        <v>3821</v>
      </c>
      <c r="N4749">
        <v>53211</v>
      </c>
      <c r="O4749" t="s">
        <v>282</v>
      </c>
      <c r="P4749" t="s">
        <v>50</v>
      </c>
      <c r="Q4749" t="s">
        <v>54</v>
      </c>
      <c r="V4749">
        <v>146796496</v>
      </c>
      <c r="W4749">
        <v>137840496</v>
      </c>
      <c r="Y4749">
        <v>5152540</v>
      </c>
      <c r="Z4749">
        <v>35352704</v>
      </c>
      <c r="AA4749">
        <v>105574776</v>
      </c>
      <c r="AB4749">
        <v>7732009</v>
      </c>
      <c r="AC4749">
        <v>63165340</v>
      </c>
      <c r="AD4749">
        <v>248534352</v>
      </c>
      <c r="AE4749">
        <v>119686792</v>
      </c>
      <c r="AF4749">
        <v>401071072</v>
      </c>
      <c r="AG4749">
        <v>160978880</v>
      </c>
      <c r="AH4749">
        <v>40697216</v>
      </c>
      <c r="AI4749">
        <v>18558444</v>
      </c>
      <c r="AJ4749">
        <v>59255660</v>
      </c>
      <c r="AK4749">
        <v>42122096</v>
      </c>
      <c r="AL4749">
        <v>48643236</v>
      </c>
      <c r="AM4749">
        <v>389710016</v>
      </c>
      <c r="AN4749">
        <v>188374096</v>
      </c>
      <c r="AO4749">
        <v>64181416</v>
      </c>
      <c r="AP4749">
        <v>55065744</v>
      </c>
      <c r="AQ4749">
        <v>63869324</v>
      </c>
      <c r="AR4749">
        <v>401071072</v>
      </c>
      <c r="AS4749">
        <v>389710016</v>
      </c>
      <c r="AT4749">
        <v>1138</v>
      </c>
      <c r="AU4749">
        <v>0.42699999999999999</v>
      </c>
      <c r="AW4749">
        <v>0.211419</v>
      </c>
      <c r="AX4749">
        <v>0.56020099999999995</v>
      </c>
      <c r="AY4749">
        <v>4.5952100000000003E-2</v>
      </c>
      <c r="AZ4749">
        <v>51676</v>
      </c>
    </row>
    <row r="4750" spans="1:52">
      <c r="A4750">
        <v>2006</v>
      </c>
      <c r="B4750">
        <v>240453</v>
      </c>
      <c r="C4750" t="s">
        <v>501</v>
      </c>
      <c r="D4750" t="s">
        <v>493</v>
      </c>
      <c r="E4750">
        <f t="shared" si="74"/>
        <v>1</v>
      </c>
      <c r="F4750">
        <f>IF(ISNA(VLOOKUP(B4750,criteria!$U$2:$U$174,1,0)),0,1)</f>
        <v>1</v>
      </c>
      <c r="G4750">
        <v>0.92415367814950855</v>
      </c>
      <c r="H4750">
        <v>0.4662154903856483</v>
      </c>
      <c r="I4750">
        <v>10073</v>
      </c>
      <c r="J4750">
        <v>9309</v>
      </c>
      <c r="K4750">
        <v>4218</v>
      </c>
      <c r="L4750">
        <v>122</v>
      </c>
      <c r="M4750">
        <v>4340</v>
      </c>
      <c r="V4750">
        <v>159567920</v>
      </c>
      <c r="W4750">
        <v>150829536</v>
      </c>
      <c r="Y4750">
        <v>2399597</v>
      </c>
      <c r="Z4750">
        <v>46932664</v>
      </c>
      <c r="AA4750">
        <v>110620544</v>
      </c>
      <c r="AB4750">
        <v>9504692</v>
      </c>
      <c r="AC4750">
        <v>64125880</v>
      </c>
      <c r="AD4750">
        <v>275507104</v>
      </c>
      <c r="AE4750">
        <v>129889872</v>
      </c>
      <c r="AF4750">
        <v>431603200</v>
      </c>
      <c r="AG4750">
        <v>165691824</v>
      </c>
      <c r="AH4750">
        <v>46561168</v>
      </c>
      <c r="AI4750">
        <v>21429268</v>
      </c>
      <c r="AJ4750">
        <v>67990432</v>
      </c>
      <c r="AK4750">
        <v>44710984</v>
      </c>
      <c r="AL4750">
        <v>52052908</v>
      </c>
      <c r="AM4750">
        <v>419625600</v>
      </c>
      <c r="AN4750">
        <v>199406560</v>
      </c>
      <c r="AO4750">
        <v>70082264</v>
      </c>
      <c r="AP4750">
        <v>63869324</v>
      </c>
      <c r="AQ4750">
        <v>78304912</v>
      </c>
      <c r="AR4750">
        <v>431603200</v>
      </c>
      <c r="AS4750">
        <v>419625600</v>
      </c>
      <c r="AT4750">
        <v>1188</v>
      </c>
      <c r="AU4750">
        <v>0.41199999999999998</v>
      </c>
      <c r="AW4750">
        <v>0.205902</v>
      </c>
      <c r="AX4750">
        <v>0.55115800000000004</v>
      </c>
      <c r="AY4750">
        <v>4.5734400000000001E-2</v>
      </c>
      <c r="AZ4750">
        <v>53369</v>
      </c>
    </row>
    <row r="4751" spans="1:52">
      <c r="A4751">
        <v>2007</v>
      </c>
      <c r="B4751">
        <v>240453</v>
      </c>
      <c r="C4751" t="s">
        <v>501</v>
      </c>
      <c r="D4751" t="s">
        <v>493</v>
      </c>
      <c r="E4751">
        <f t="shared" si="74"/>
        <v>1</v>
      </c>
      <c r="F4751">
        <f>IF(ISNA(VLOOKUP(B4751,criteria!$U$2:$U$174,1,0)),0,1)</f>
        <v>1</v>
      </c>
      <c r="G4751">
        <v>0.9800084175084175</v>
      </c>
      <c r="H4751">
        <v>0.4391238995061198</v>
      </c>
      <c r="I4751">
        <v>9504</v>
      </c>
      <c r="J4751">
        <v>9314</v>
      </c>
      <c r="K4751">
        <v>3977</v>
      </c>
      <c r="L4751">
        <v>113</v>
      </c>
      <c r="M4751">
        <v>4090</v>
      </c>
      <c r="V4751">
        <v>173882336</v>
      </c>
      <c r="W4751">
        <v>163845152</v>
      </c>
      <c r="Y4751">
        <v>14233088</v>
      </c>
      <c r="Z4751">
        <v>41478660</v>
      </c>
      <c r="AA4751">
        <v>143291056</v>
      </c>
      <c r="AB4751">
        <v>797041</v>
      </c>
      <c r="AC4751">
        <v>62633240</v>
      </c>
      <c r="AD4751">
        <v>302569888</v>
      </c>
      <c r="AE4751">
        <v>141793376</v>
      </c>
      <c r="AF4751">
        <v>457174432</v>
      </c>
      <c r="AG4751">
        <v>178103920</v>
      </c>
      <c r="AH4751">
        <v>47150056</v>
      </c>
      <c r="AI4751">
        <v>22458632</v>
      </c>
      <c r="AJ4751">
        <v>69608688</v>
      </c>
      <c r="AK4751">
        <v>49299680</v>
      </c>
      <c r="AL4751">
        <v>48165264</v>
      </c>
      <c r="AM4751">
        <v>443326848</v>
      </c>
      <c r="AN4751">
        <v>211642480</v>
      </c>
      <c r="AO4751">
        <v>75387712</v>
      </c>
      <c r="AP4751">
        <v>78304912</v>
      </c>
      <c r="AQ4751">
        <v>81979632</v>
      </c>
      <c r="AR4751">
        <v>457174432</v>
      </c>
      <c r="AS4751">
        <v>443326848</v>
      </c>
      <c r="AT4751">
        <v>1329</v>
      </c>
      <c r="AU4751">
        <v>0.41799999999999998</v>
      </c>
      <c r="AW4751">
        <v>0.213756</v>
      </c>
      <c r="AX4751">
        <v>0.535246</v>
      </c>
      <c r="AY4751">
        <v>4.80714E-2</v>
      </c>
      <c r="AZ4751">
        <v>54493</v>
      </c>
    </row>
    <row r="4752" spans="1:52">
      <c r="A4752">
        <v>2008</v>
      </c>
      <c r="B4752">
        <v>240453</v>
      </c>
      <c r="C4752" t="s">
        <v>501</v>
      </c>
      <c r="D4752" t="s">
        <v>493</v>
      </c>
      <c r="E4752">
        <f t="shared" si="74"/>
        <v>1</v>
      </c>
      <c r="F4752">
        <f>IF(ISNA(VLOOKUP(B4752,criteria!$U$2:$U$174,1,0)),0,1)</f>
        <v>1</v>
      </c>
      <c r="G4752">
        <v>0.96426005747126442</v>
      </c>
      <c r="H4752">
        <v>0.42819891972434343</v>
      </c>
      <c r="I4752">
        <v>11136</v>
      </c>
      <c r="J4752">
        <v>10738</v>
      </c>
      <c r="K4752">
        <v>4465</v>
      </c>
      <c r="L4752">
        <v>133</v>
      </c>
      <c r="M4752">
        <v>4598</v>
      </c>
      <c r="N4752" t="s">
        <v>514</v>
      </c>
      <c r="O4752" t="s">
        <v>282</v>
      </c>
      <c r="P4752" t="s">
        <v>50</v>
      </c>
      <c r="Q4752" t="s">
        <v>54</v>
      </c>
      <c r="V4752">
        <v>184222480</v>
      </c>
      <c r="W4752">
        <v>172229184</v>
      </c>
      <c r="Y4752">
        <v>17576212</v>
      </c>
      <c r="Z4752">
        <v>50233588</v>
      </c>
      <c r="AA4752">
        <v>144851856</v>
      </c>
      <c r="AB4752">
        <v>528977</v>
      </c>
      <c r="AC4752">
        <v>48851428</v>
      </c>
      <c r="AD4752">
        <v>317728160</v>
      </c>
      <c r="AE4752">
        <v>142182432</v>
      </c>
      <c r="AF4752">
        <v>470257632</v>
      </c>
      <c r="AG4752">
        <v>184953600</v>
      </c>
      <c r="AH4752">
        <v>49763644</v>
      </c>
      <c r="AI4752">
        <v>23267824</v>
      </c>
      <c r="AJ4752">
        <v>73031472</v>
      </c>
      <c r="AK4752">
        <v>48363064</v>
      </c>
      <c r="AL4752">
        <v>53690864</v>
      </c>
      <c r="AM4752">
        <v>460903168</v>
      </c>
      <c r="AN4752">
        <v>221852064</v>
      </c>
      <c r="AO4752">
        <v>80331576</v>
      </c>
      <c r="AP4752">
        <v>81979632</v>
      </c>
      <c r="AQ4752">
        <v>72874032</v>
      </c>
      <c r="AR4752">
        <v>470257632</v>
      </c>
      <c r="AS4752">
        <v>460903168</v>
      </c>
      <c r="AT4752">
        <v>1588</v>
      </c>
      <c r="AU4752">
        <v>0.42699999999999999</v>
      </c>
      <c r="AW4752">
        <v>0.21099399999999999</v>
      </c>
      <c r="AX4752">
        <v>0.54241399999999995</v>
      </c>
      <c r="AY4752">
        <v>4.8063099999999997E-2</v>
      </c>
      <c r="AZ4752">
        <v>56997</v>
      </c>
    </row>
    <row r="4753" spans="1:52">
      <c r="A4753">
        <v>2009</v>
      </c>
      <c r="B4753">
        <v>240453</v>
      </c>
      <c r="C4753" t="s">
        <v>501</v>
      </c>
      <c r="D4753" t="s">
        <v>493</v>
      </c>
      <c r="E4753">
        <f t="shared" si="74"/>
        <v>1</v>
      </c>
      <c r="F4753">
        <f>IF(ISNA(VLOOKUP(B4753,criteria!$U$2:$U$174,1,0)),0,1)</f>
        <v>1</v>
      </c>
      <c r="G4753">
        <v>0.93087031041706336</v>
      </c>
      <c r="H4753">
        <v>0.42123567921440264</v>
      </c>
      <c r="I4753">
        <v>10502</v>
      </c>
      <c r="J4753">
        <v>9776</v>
      </c>
      <c r="K4753">
        <v>4002</v>
      </c>
      <c r="L4753">
        <v>116</v>
      </c>
      <c r="M4753">
        <v>4118</v>
      </c>
      <c r="V4753">
        <v>205147520</v>
      </c>
      <c r="W4753">
        <v>186103840</v>
      </c>
      <c r="Y4753">
        <v>18861388</v>
      </c>
      <c r="Z4753">
        <v>65106748</v>
      </c>
      <c r="AA4753">
        <v>139070896</v>
      </c>
      <c r="AB4753">
        <v>596034</v>
      </c>
      <c r="AC4753">
        <v>43143304</v>
      </c>
      <c r="AD4753">
        <v>339232096</v>
      </c>
      <c r="AE4753">
        <v>149104432</v>
      </c>
      <c r="AF4753">
        <v>510321056</v>
      </c>
      <c r="AG4753">
        <v>190360464</v>
      </c>
      <c r="AH4753">
        <v>61891588</v>
      </c>
      <c r="AI4753">
        <v>21608028</v>
      </c>
      <c r="AJ4753">
        <v>83499616</v>
      </c>
      <c r="AK4753">
        <v>46940428</v>
      </c>
      <c r="AL4753">
        <v>56384368</v>
      </c>
      <c r="AM4753">
        <v>487327872</v>
      </c>
      <c r="AN4753">
        <v>225309984</v>
      </c>
      <c r="AO4753">
        <v>86652304</v>
      </c>
      <c r="AP4753">
        <v>72874032</v>
      </c>
      <c r="AQ4753">
        <v>73475152</v>
      </c>
      <c r="AR4753">
        <v>510321056</v>
      </c>
      <c r="AS4753">
        <v>487327872</v>
      </c>
      <c r="AT4753">
        <v>1615</v>
      </c>
      <c r="AU4753">
        <v>0.435</v>
      </c>
      <c r="AW4753">
        <v>0.22306000000000001</v>
      </c>
      <c r="AX4753">
        <v>0.54458600000000001</v>
      </c>
      <c r="AY4753">
        <v>5.1556299999999999E-2</v>
      </c>
      <c r="AZ4753">
        <v>55209</v>
      </c>
    </row>
    <row r="4754" spans="1:52">
      <c r="A4754">
        <v>2010</v>
      </c>
      <c r="B4754">
        <v>240453</v>
      </c>
      <c r="C4754" t="s">
        <v>501</v>
      </c>
      <c r="D4754" t="s">
        <v>493</v>
      </c>
      <c r="E4754">
        <f t="shared" si="74"/>
        <v>1</v>
      </c>
      <c r="F4754">
        <f>IF(ISNA(VLOOKUP(B4754,criteria!$U$2:$U$174,1,0)),0,1)</f>
        <v>1</v>
      </c>
      <c r="G4754">
        <v>0.91987513007284083</v>
      </c>
      <c r="H4754">
        <v>0.46957013574660633</v>
      </c>
      <c r="I4754">
        <v>9610</v>
      </c>
      <c r="J4754">
        <v>8840</v>
      </c>
      <c r="K4754">
        <v>4051</v>
      </c>
      <c r="L4754">
        <v>100</v>
      </c>
      <c r="M4754">
        <v>4151</v>
      </c>
      <c r="N4754" t="s">
        <v>514</v>
      </c>
      <c r="O4754" t="s">
        <v>282</v>
      </c>
      <c r="P4754" t="s">
        <v>50</v>
      </c>
      <c r="Q4754" t="s">
        <v>54</v>
      </c>
      <c r="R4754">
        <v>-87.882900000000006</v>
      </c>
      <c r="S4754">
        <v>43.074800000000003</v>
      </c>
      <c r="V4754">
        <v>218410352</v>
      </c>
      <c r="W4754">
        <v>190359216</v>
      </c>
      <c r="Y4754">
        <v>18869670</v>
      </c>
      <c r="Z4754">
        <v>72109552</v>
      </c>
      <c r="AA4754">
        <v>136512176</v>
      </c>
      <c r="AB4754">
        <v>630511</v>
      </c>
      <c r="AC4754">
        <v>51849468</v>
      </c>
      <c r="AD4754">
        <v>351570720</v>
      </c>
      <c r="AE4754">
        <v>152294400</v>
      </c>
      <c r="AF4754">
        <v>528362944</v>
      </c>
      <c r="AG4754">
        <v>202496848</v>
      </c>
      <c r="AH4754">
        <v>56279032</v>
      </c>
      <c r="AI4754">
        <v>25793064</v>
      </c>
      <c r="AJ4754">
        <v>82072096</v>
      </c>
      <c r="AK4754">
        <v>52453856</v>
      </c>
      <c r="AL4754">
        <v>56210160</v>
      </c>
      <c r="AM4754">
        <v>507546336</v>
      </c>
      <c r="AN4754">
        <v>234050144</v>
      </c>
      <c r="AO4754">
        <v>93015088</v>
      </c>
      <c r="AP4754">
        <v>73475152</v>
      </c>
      <c r="AQ4754">
        <v>88340544</v>
      </c>
      <c r="AR4754">
        <v>528362944</v>
      </c>
      <c r="AS4754">
        <v>507546336</v>
      </c>
      <c r="AT4754">
        <v>1704</v>
      </c>
      <c r="AU4754">
        <v>0.40400000000000003</v>
      </c>
      <c r="AW4754">
        <v>0.24961700000000001</v>
      </c>
      <c r="AX4754">
        <v>0.540412</v>
      </c>
      <c r="AY4754">
        <v>5.59809E-2</v>
      </c>
      <c r="AZ4754">
        <v>50800</v>
      </c>
    </row>
    <row r="4755" spans="1:52">
      <c r="A4755">
        <v>2011</v>
      </c>
      <c r="B4755">
        <v>240453</v>
      </c>
      <c r="C4755" t="s">
        <v>501</v>
      </c>
      <c r="D4755" t="s">
        <v>493</v>
      </c>
      <c r="E4755">
        <f t="shared" si="74"/>
        <v>1</v>
      </c>
      <c r="F4755">
        <f>IF(ISNA(VLOOKUP(B4755,criteria!$U$2:$U$174,1,0)),0,1)</f>
        <v>1</v>
      </c>
      <c r="G4755">
        <v>0.9004049469191201</v>
      </c>
      <c r="H4755">
        <v>0.46517564118147564</v>
      </c>
      <c r="I4755">
        <v>9137</v>
      </c>
      <c r="J4755">
        <v>8227</v>
      </c>
      <c r="K4755">
        <v>3731</v>
      </c>
      <c r="L4755">
        <v>96</v>
      </c>
      <c r="M4755">
        <v>3827</v>
      </c>
      <c r="N4755" t="s">
        <v>514</v>
      </c>
      <c r="O4755" t="s">
        <v>282</v>
      </c>
      <c r="P4755" t="s">
        <v>50</v>
      </c>
      <c r="Q4755" t="s">
        <v>54</v>
      </c>
      <c r="R4755">
        <v>-87.880499999999998</v>
      </c>
      <c r="S4755">
        <v>43.076799999999999</v>
      </c>
      <c r="T4755">
        <v>5.7000000000000002E-2</v>
      </c>
      <c r="U4755">
        <v>6226</v>
      </c>
      <c r="V4755">
        <v>224198112</v>
      </c>
      <c r="W4755">
        <v>196087408</v>
      </c>
      <c r="Y4755">
        <v>16748000</v>
      </c>
      <c r="Z4755">
        <v>71229824</v>
      </c>
      <c r="AA4755">
        <v>120966152</v>
      </c>
      <c r="AB4755">
        <v>6075</v>
      </c>
      <c r="AC4755">
        <v>38052908</v>
      </c>
      <c r="AD4755">
        <v>357343776</v>
      </c>
      <c r="AE4755">
        <v>136175232</v>
      </c>
      <c r="AF4755">
        <v>514623520</v>
      </c>
      <c r="AG4755">
        <v>199374560</v>
      </c>
      <c r="AH4755">
        <v>53403092</v>
      </c>
      <c r="AI4755">
        <v>27166632</v>
      </c>
      <c r="AJ4755">
        <v>80569728</v>
      </c>
      <c r="AK4755">
        <v>53476864</v>
      </c>
      <c r="AL4755">
        <v>56708852</v>
      </c>
      <c r="AM4755">
        <v>509504256</v>
      </c>
      <c r="AN4755">
        <v>245303088</v>
      </c>
      <c r="AO4755">
        <v>79875208</v>
      </c>
      <c r="AP4755">
        <v>88340544</v>
      </c>
      <c r="AQ4755">
        <v>85776872</v>
      </c>
      <c r="AR4755">
        <v>514623520</v>
      </c>
      <c r="AS4755">
        <v>509504256</v>
      </c>
      <c r="AT4755">
        <v>1691</v>
      </c>
      <c r="AU4755">
        <v>0.42499999999999999</v>
      </c>
      <c r="AW4755">
        <v>0.261849</v>
      </c>
      <c r="AX4755">
        <v>0.54309099999999999</v>
      </c>
      <c r="AY4755">
        <v>5.4961299999999998E-2</v>
      </c>
      <c r="AZ4755">
        <v>48436</v>
      </c>
    </row>
    <row r="4756" spans="1:52">
      <c r="A4756">
        <v>2012</v>
      </c>
      <c r="B4756">
        <v>240453</v>
      </c>
      <c r="C4756" t="s">
        <v>501</v>
      </c>
      <c r="D4756" t="s">
        <v>493</v>
      </c>
      <c r="E4756">
        <f t="shared" si="74"/>
        <v>1</v>
      </c>
      <c r="F4756">
        <f>IF(ISNA(VLOOKUP(B4756,criteria!$U$2:$U$174,1,0)),0,1)</f>
        <v>1</v>
      </c>
      <c r="G4756">
        <v>0.87851266160914632</v>
      </c>
      <c r="H4756">
        <v>0.45560690829481876</v>
      </c>
      <c r="I4756">
        <v>9359</v>
      </c>
      <c r="J4756">
        <v>8222</v>
      </c>
      <c r="K4756">
        <v>3660</v>
      </c>
      <c r="L4756">
        <v>86</v>
      </c>
      <c r="M4756">
        <v>3746</v>
      </c>
      <c r="T4756">
        <v>6.7000000000000004E-2</v>
      </c>
      <c r="U4756">
        <v>6200</v>
      </c>
      <c r="V4756">
        <v>230124000</v>
      </c>
      <c r="W4756">
        <v>202194688</v>
      </c>
      <c r="Y4756">
        <v>16392276</v>
      </c>
      <c r="Z4756">
        <v>72832800</v>
      </c>
      <c r="AA4756">
        <v>120694664</v>
      </c>
      <c r="AB4756">
        <v>1587387</v>
      </c>
      <c r="AC4756">
        <v>43350160</v>
      </c>
      <c r="AD4756">
        <v>371896352</v>
      </c>
      <c r="AE4756">
        <v>138666304</v>
      </c>
      <c r="AF4756">
        <v>588521600</v>
      </c>
      <c r="AG4756">
        <v>202031616</v>
      </c>
      <c r="AH4756">
        <v>51587484</v>
      </c>
      <c r="AI4756">
        <v>29712578</v>
      </c>
      <c r="AJ4756">
        <v>81300064</v>
      </c>
      <c r="AK4756">
        <v>51358456</v>
      </c>
      <c r="AL4756">
        <v>61557336</v>
      </c>
      <c r="AM4756">
        <v>529188128</v>
      </c>
      <c r="AN4756">
        <v>250868352</v>
      </c>
      <c r="AO4756">
        <v>80930792</v>
      </c>
      <c r="AP4756">
        <v>85776872</v>
      </c>
      <c r="AQ4756">
        <v>94484368</v>
      </c>
      <c r="AR4756">
        <v>588521600</v>
      </c>
      <c r="AS4756">
        <v>529188128</v>
      </c>
      <c r="AT4756">
        <v>1849</v>
      </c>
      <c r="AU4756">
        <v>0.41399999999999998</v>
      </c>
      <c r="AW4756">
        <v>0.253942</v>
      </c>
      <c r="AX4756">
        <v>0.54322999999999999</v>
      </c>
      <c r="AY4756">
        <v>5.4558599999999999E-2</v>
      </c>
      <c r="AZ4756">
        <v>48177</v>
      </c>
    </row>
    <row r="4757" spans="1:52">
      <c r="A4757">
        <v>2013</v>
      </c>
      <c r="B4757">
        <v>240453</v>
      </c>
      <c r="C4757" t="s">
        <v>501</v>
      </c>
      <c r="D4757" t="s">
        <v>493</v>
      </c>
      <c r="E4757">
        <f t="shared" si="74"/>
        <v>1</v>
      </c>
      <c r="F4757">
        <f>IF(ISNA(VLOOKUP(B4757,criteria!$U$2:$U$174,1,0)),0,1)</f>
        <v>1</v>
      </c>
      <c r="G4757">
        <v>0.86080053667262968</v>
      </c>
      <c r="H4757">
        <v>0.45356539810364982</v>
      </c>
      <c r="I4757">
        <v>8944</v>
      </c>
      <c r="J4757">
        <v>7699</v>
      </c>
      <c r="K4757">
        <v>3398</v>
      </c>
      <c r="L4757">
        <v>94</v>
      </c>
      <c r="M4757">
        <v>3492</v>
      </c>
      <c r="N4757" t="s">
        <v>514</v>
      </c>
      <c r="O4757" t="s">
        <v>282</v>
      </c>
      <c r="P4757" t="s">
        <v>50</v>
      </c>
      <c r="Q4757" t="s">
        <v>54</v>
      </c>
      <c r="R4757">
        <v>-87.880499999999998</v>
      </c>
      <c r="S4757">
        <v>43.076799999999999</v>
      </c>
      <c r="T4757">
        <v>6.0999999999999999E-2</v>
      </c>
      <c r="U4757">
        <v>7147</v>
      </c>
      <c r="V4757">
        <v>223620224</v>
      </c>
      <c r="W4757">
        <v>196133376</v>
      </c>
      <c r="Y4757">
        <v>17103368</v>
      </c>
      <c r="Z4757">
        <v>67209696</v>
      </c>
      <c r="AA4757">
        <v>136912720</v>
      </c>
      <c r="AB4757">
        <v>1505078</v>
      </c>
      <c r="AC4757">
        <v>31074244</v>
      </c>
      <c r="AD4757">
        <v>361832896</v>
      </c>
      <c r="AE4757">
        <v>153993008</v>
      </c>
      <c r="AF4757">
        <v>559101696</v>
      </c>
      <c r="AG4757">
        <v>201761456</v>
      </c>
      <c r="AH4757">
        <v>53235992</v>
      </c>
      <c r="AI4757">
        <v>33833448</v>
      </c>
      <c r="AJ4757">
        <v>87069440</v>
      </c>
      <c r="AK4757">
        <v>53599864</v>
      </c>
      <c r="AL4757">
        <v>61730656</v>
      </c>
      <c r="AM4757">
        <v>532329312</v>
      </c>
      <c r="AN4757">
        <v>258878144</v>
      </c>
      <c r="AO4757">
        <v>85026816</v>
      </c>
      <c r="AP4757">
        <v>94484368</v>
      </c>
      <c r="AQ4757">
        <v>102385384</v>
      </c>
      <c r="AR4757">
        <v>559101696</v>
      </c>
      <c r="AS4757">
        <v>532329312</v>
      </c>
      <c r="AT4757">
        <v>1741</v>
      </c>
      <c r="AU4757">
        <v>0.435</v>
      </c>
      <c r="AW4757">
        <v>0.254083</v>
      </c>
      <c r="AX4757">
        <v>0.54272699999999996</v>
      </c>
      <c r="AY4757">
        <v>5.3740999999999997E-2</v>
      </c>
      <c r="AZ4757">
        <v>46588.5</v>
      </c>
    </row>
    <row r="4758" spans="1:52">
      <c r="A4758">
        <v>2014</v>
      </c>
      <c r="B4758">
        <v>240453</v>
      </c>
      <c r="C4758" t="s">
        <v>501</v>
      </c>
      <c r="D4758" t="s">
        <v>493</v>
      </c>
      <c r="E4758">
        <f t="shared" si="74"/>
        <v>1</v>
      </c>
      <c r="F4758">
        <f>IF(ISNA(VLOOKUP(B4758,criteria!$U$2:$U$174,1,0)),0,1)</f>
        <v>1</v>
      </c>
      <c r="G4758">
        <v>0.89550018594272962</v>
      </c>
      <c r="H4758">
        <v>0.4781284606866002</v>
      </c>
      <c r="I4758">
        <v>8067</v>
      </c>
      <c r="J4758">
        <v>7224</v>
      </c>
      <c r="K4758">
        <v>3374</v>
      </c>
      <c r="L4758">
        <v>80</v>
      </c>
      <c r="M4758">
        <v>3454</v>
      </c>
      <c r="N4758" t="s">
        <v>514</v>
      </c>
      <c r="O4758" t="s">
        <v>282</v>
      </c>
      <c r="P4758" t="s">
        <v>50</v>
      </c>
      <c r="Q4758" t="s">
        <v>54</v>
      </c>
      <c r="R4758">
        <v>-87.880499999999998</v>
      </c>
      <c r="S4758">
        <v>43.076799999999999</v>
      </c>
      <c r="T4758">
        <v>5.6000000000000001E-2</v>
      </c>
      <c r="U4758">
        <v>7736</v>
      </c>
      <c r="V4758">
        <v>227835344</v>
      </c>
      <c r="W4758">
        <v>197783760</v>
      </c>
      <c r="Y4758">
        <v>18257444</v>
      </c>
      <c r="Z4758">
        <v>70120408</v>
      </c>
      <c r="AA4758">
        <v>156346208</v>
      </c>
      <c r="AB4758">
        <v>1402670</v>
      </c>
      <c r="AC4758">
        <v>44224028</v>
      </c>
      <c r="AD4758">
        <v>372955744</v>
      </c>
      <c r="AE4758">
        <v>170052144</v>
      </c>
      <c r="AF4758">
        <v>591795904</v>
      </c>
      <c r="AG4758">
        <v>207003200</v>
      </c>
      <c r="AH4758">
        <v>58268464</v>
      </c>
      <c r="AI4758">
        <v>21240800</v>
      </c>
      <c r="AJ4758">
        <v>79509264</v>
      </c>
      <c r="AK4758">
        <v>58372276</v>
      </c>
      <c r="AL4758">
        <v>66113800</v>
      </c>
      <c r="AM4758">
        <v>565381888</v>
      </c>
      <c r="AN4758">
        <v>262528576</v>
      </c>
      <c r="AO4758">
        <v>83203936</v>
      </c>
      <c r="AP4758">
        <v>102385384</v>
      </c>
      <c r="AQ4758">
        <v>104447488</v>
      </c>
      <c r="AR4758">
        <v>591795904</v>
      </c>
      <c r="AS4758">
        <v>565381888</v>
      </c>
      <c r="AT4758">
        <v>1651</v>
      </c>
      <c r="AU4758">
        <v>0.40799999999999997</v>
      </c>
      <c r="AW4758">
        <v>0.25598599999999999</v>
      </c>
      <c r="AX4758">
        <v>0.55558700000000005</v>
      </c>
      <c r="AY4758">
        <v>5.20715E-2</v>
      </c>
      <c r="AZ4758">
        <v>45843</v>
      </c>
    </row>
    <row r="4759" spans="1:52">
      <c r="A4759">
        <v>2015</v>
      </c>
      <c r="B4759">
        <v>240453</v>
      </c>
      <c r="C4759" t="s">
        <v>501</v>
      </c>
      <c r="D4759" t="s">
        <v>493</v>
      </c>
      <c r="E4759">
        <f t="shared" si="74"/>
        <v>1</v>
      </c>
      <c r="F4759">
        <f>IF(ISNA(VLOOKUP(B4759,criteria!$U$2:$U$174,1,0)),0,1)</f>
        <v>1</v>
      </c>
      <c r="G4759">
        <v>0.85784425667960718</v>
      </c>
      <c r="H4759">
        <v>0.44123519233328895</v>
      </c>
      <c r="I4759">
        <v>8758</v>
      </c>
      <c r="J4759">
        <v>7513</v>
      </c>
      <c r="K4759">
        <v>3261</v>
      </c>
      <c r="L4759">
        <v>54</v>
      </c>
      <c r="M4759">
        <v>3315</v>
      </c>
      <c r="N4759" t="s">
        <v>514</v>
      </c>
      <c r="O4759" t="s">
        <v>282</v>
      </c>
      <c r="P4759" t="s">
        <v>50</v>
      </c>
      <c r="Q4759" t="s">
        <v>54</v>
      </c>
      <c r="R4759">
        <v>-87.880499999999998</v>
      </c>
      <c r="S4759">
        <v>43.076799999999999</v>
      </c>
      <c r="T4759">
        <v>6.2E-2</v>
      </c>
      <c r="U4759">
        <v>7859</v>
      </c>
      <c r="V4759">
        <v>229673024</v>
      </c>
      <c r="W4759">
        <v>200701968</v>
      </c>
      <c r="Y4759">
        <v>18870516</v>
      </c>
      <c r="Z4759">
        <v>69175504</v>
      </c>
      <c r="AA4759">
        <v>129381392</v>
      </c>
      <c r="AB4759">
        <v>1818999</v>
      </c>
      <c r="AC4759">
        <v>60055372</v>
      </c>
      <c r="AD4759">
        <v>374222944</v>
      </c>
      <c r="AE4759">
        <v>141962624</v>
      </c>
      <c r="AF4759">
        <v>533279360</v>
      </c>
      <c r="AG4759">
        <v>211065872</v>
      </c>
      <c r="AH4759">
        <v>53390468</v>
      </c>
      <c r="AI4759">
        <v>29270932</v>
      </c>
      <c r="AJ4759">
        <v>82661400</v>
      </c>
      <c r="AK4759">
        <v>52667576</v>
      </c>
      <c r="AL4759">
        <v>63440356</v>
      </c>
      <c r="AM4759">
        <v>536590912</v>
      </c>
      <c r="AN4759">
        <v>252623968</v>
      </c>
      <c r="AO4759">
        <v>101847360</v>
      </c>
      <c r="AP4759">
        <v>104447488</v>
      </c>
      <c r="AQ4759">
        <v>112149968</v>
      </c>
      <c r="AR4759">
        <v>533279360</v>
      </c>
      <c r="AS4759">
        <v>536590912</v>
      </c>
      <c r="AT4759">
        <v>1497</v>
      </c>
      <c r="AU4759">
        <v>0.40100000000000002</v>
      </c>
      <c r="AW4759">
        <v>0.244002</v>
      </c>
      <c r="AX4759">
        <v>0.56645100000000004</v>
      </c>
      <c r="AY4759">
        <v>5.4455000000000003E-2</v>
      </c>
      <c r="AZ4759">
        <v>47705</v>
      </c>
    </row>
    <row r="4760" spans="1:52">
      <c r="A4760">
        <v>2016</v>
      </c>
      <c r="B4760">
        <v>240453</v>
      </c>
      <c r="C4760" t="s">
        <v>501</v>
      </c>
      <c r="D4760" t="s">
        <v>493</v>
      </c>
      <c r="E4760">
        <f t="shared" si="74"/>
        <v>1</v>
      </c>
      <c r="F4760">
        <f>IF(ISNA(VLOOKUP(B4760,criteria!$U$2:$U$174,1,0)),0,1)</f>
        <v>1</v>
      </c>
      <c r="G4760">
        <v>0.73285957361625464</v>
      </c>
      <c r="H4760">
        <v>0.42583993444414092</v>
      </c>
      <c r="I4760">
        <v>9991</v>
      </c>
      <c r="J4760">
        <v>7322</v>
      </c>
      <c r="K4760">
        <v>3079</v>
      </c>
      <c r="L4760">
        <v>39</v>
      </c>
      <c r="M4760">
        <v>3118</v>
      </c>
      <c r="N4760" t="s">
        <v>514</v>
      </c>
      <c r="O4760" t="s">
        <v>282</v>
      </c>
      <c r="P4760" t="s">
        <v>50</v>
      </c>
      <c r="Q4760" t="s">
        <v>54</v>
      </c>
      <c r="R4760">
        <v>-87.880499999999998</v>
      </c>
      <c r="S4760">
        <v>43.076799999999999</v>
      </c>
      <c r="T4760">
        <v>7.2999999999999995E-2</v>
      </c>
      <c r="U4760">
        <v>7629</v>
      </c>
      <c r="V4760">
        <v>223869072</v>
      </c>
      <c r="W4760">
        <v>194583536</v>
      </c>
      <c r="Y4760">
        <v>17550216</v>
      </c>
      <c r="Z4760">
        <v>65433600</v>
      </c>
      <c r="AA4760">
        <v>127548848</v>
      </c>
      <c r="AB4760">
        <v>1614225</v>
      </c>
      <c r="AC4760">
        <v>49655688</v>
      </c>
      <c r="AD4760">
        <v>375755712</v>
      </c>
      <c r="AE4760">
        <v>140145712</v>
      </c>
      <c r="AF4760">
        <v>523758624</v>
      </c>
      <c r="AG4760">
        <v>198140144</v>
      </c>
      <c r="AH4760">
        <v>51262872</v>
      </c>
      <c r="AI4760">
        <v>27280796</v>
      </c>
      <c r="AJ4760">
        <v>78543664</v>
      </c>
      <c r="AK4760">
        <v>52743316</v>
      </c>
      <c r="AL4760">
        <v>63229064</v>
      </c>
      <c r="AM4760">
        <v>541216256</v>
      </c>
      <c r="AN4760">
        <v>246033344</v>
      </c>
      <c r="AO4760">
        <v>101507936</v>
      </c>
      <c r="AP4760">
        <v>112149968</v>
      </c>
      <c r="AQ4760">
        <v>139018256</v>
      </c>
      <c r="AR4760">
        <v>523758624</v>
      </c>
      <c r="AS4760">
        <v>541216256</v>
      </c>
      <c r="AT4760">
        <v>1518</v>
      </c>
      <c r="AU4760">
        <v>0.41499999999999998</v>
      </c>
      <c r="AW4760">
        <v>0.22598399999999999</v>
      </c>
      <c r="AX4760">
        <v>0.56415800000000005</v>
      </c>
      <c r="AY4760">
        <v>5.4437300000000001E-2</v>
      </c>
      <c r="AZ4760">
        <v>50518.5</v>
      </c>
    </row>
    <row r="4761" spans="1:52">
      <c r="A4761">
        <v>2017</v>
      </c>
      <c r="B4761">
        <v>240453</v>
      </c>
      <c r="C4761" t="s">
        <v>501</v>
      </c>
      <c r="D4761" t="s">
        <v>493</v>
      </c>
      <c r="E4761">
        <f t="shared" si="74"/>
        <v>1</v>
      </c>
      <c r="F4761">
        <f>IF(ISNA(VLOOKUP(B4761,criteria!$U$2:$U$174,1,0)),0,1)</f>
        <v>1</v>
      </c>
      <c r="G4761">
        <v>0.72478498827208759</v>
      </c>
      <c r="H4761">
        <v>0.43594929881337646</v>
      </c>
      <c r="I4761">
        <v>10232</v>
      </c>
      <c r="J4761">
        <v>7416</v>
      </c>
      <c r="K4761">
        <v>3190</v>
      </c>
      <c r="L4761">
        <v>43</v>
      </c>
      <c r="M4761">
        <v>3233</v>
      </c>
      <c r="T4761">
        <v>7.0000000000000007E-2</v>
      </c>
      <c r="U4761">
        <v>7480</v>
      </c>
      <c r="V4761">
        <v>214064880</v>
      </c>
      <c r="W4761">
        <v>183388608</v>
      </c>
      <c r="Y4761">
        <v>23997156</v>
      </c>
      <c r="Z4761">
        <v>62003664</v>
      </c>
      <c r="AA4761">
        <v>146625248</v>
      </c>
      <c r="AB4761">
        <v>1973105</v>
      </c>
      <c r="AC4761">
        <v>45982280</v>
      </c>
      <c r="AD4761">
        <v>361597440</v>
      </c>
      <c r="AE4761">
        <v>152645056</v>
      </c>
      <c r="AF4761">
        <v>516349664</v>
      </c>
      <c r="AG4761">
        <v>187929632</v>
      </c>
      <c r="AH4761">
        <v>51838576</v>
      </c>
      <c r="AI4761">
        <v>28727980</v>
      </c>
      <c r="AJ4761">
        <v>80566560</v>
      </c>
      <c r="AK4761">
        <v>52097616</v>
      </c>
      <c r="AL4761">
        <v>65214584</v>
      </c>
      <c r="AM4761">
        <v>524877312</v>
      </c>
      <c r="AN4761">
        <v>240704768</v>
      </c>
      <c r="AO4761">
        <v>89531672</v>
      </c>
      <c r="AP4761">
        <v>139018256</v>
      </c>
      <c r="AQ4761">
        <v>167211888</v>
      </c>
      <c r="AR4761">
        <v>516349664</v>
      </c>
      <c r="AS4761">
        <v>524877312</v>
      </c>
    </row>
    <row r="4762" spans="1:52">
      <c r="A4762">
        <v>1990</v>
      </c>
      <c r="B4762">
        <v>240462</v>
      </c>
      <c r="C4762" t="s">
        <v>584</v>
      </c>
      <c r="D4762" t="s">
        <v>493</v>
      </c>
      <c r="E4762">
        <f t="shared" si="74"/>
        <v>0</v>
      </c>
      <c r="F4762">
        <f>IF(ISNA(VLOOKUP(B4762,criteria!$U$2:$U$174,1,0)),0,1)</f>
        <v>1</v>
      </c>
      <c r="G4762" t="s">
        <v>636</v>
      </c>
      <c r="H4762" t="s">
        <v>636</v>
      </c>
      <c r="N4762">
        <v>53818</v>
      </c>
      <c r="O4762" t="s">
        <v>282</v>
      </c>
      <c r="V4762">
        <v>10398067</v>
      </c>
      <c r="Y4762">
        <v>44794</v>
      </c>
      <c r="Z4762">
        <v>3511508</v>
      </c>
      <c r="AA4762">
        <v>21031394</v>
      </c>
      <c r="AB4762">
        <v>87766</v>
      </c>
      <c r="AC4762">
        <v>2652148</v>
      </c>
      <c r="AF4762">
        <v>46612136</v>
      </c>
      <c r="AG4762">
        <v>18598986</v>
      </c>
      <c r="AH4762">
        <v>38578</v>
      </c>
      <c r="AI4762">
        <v>828787</v>
      </c>
      <c r="AJ4762">
        <v>867365</v>
      </c>
      <c r="AK4762">
        <v>4527655</v>
      </c>
      <c r="AL4762">
        <v>3906518</v>
      </c>
      <c r="AM4762">
        <v>48096288</v>
      </c>
      <c r="AN4762">
        <v>19604656</v>
      </c>
      <c r="AO4762">
        <v>5916581</v>
      </c>
    </row>
    <row r="4763" spans="1:52">
      <c r="A4763">
        <v>1991</v>
      </c>
      <c r="B4763">
        <v>240462</v>
      </c>
      <c r="C4763" t="s">
        <v>584</v>
      </c>
      <c r="D4763" t="s">
        <v>493</v>
      </c>
      <c r="E4763">
        <f t="shared" si="74"/>
        <v>0</v>
      </c>
      <c r="F4763">
        <f>IF(ISNA(VLOOKUP(B4763,criteria!$U$2:$U$174,1,0)),0,1)</f>
        <v>1</v>
      </c>
      <c r="G4763" t="s">
        <v>636</v>
      </c>
      <c r="H4763" t="s">
        <v>636</v>
      </c>
      <c r="N4763">
        <v>53818</v>
      </c>
      <c r="O4763" t="s">
        <v>282</v>
      </c>
      <c r="V4763">
        <v>10824324</v>
      </c>
      <c r="Y4763">
        <v>59767</v>
      </c>
      <c r="Z4763">
        <v>3810593</v>
      </c>
      <c r="AA4763">
        <v>22596852</v>
      </c>
      <c r="AB4763">
        <v>199910</v>
      </c>
      <c r="AC4763">
        <v>2452258</v>
      </c>
      <c r="AF4763">
        <v>50006320</v>
      </c>
      <c r="AG4763">
        <v>19092556</v>
      </c>
      <c r="AH4763">
        <v>34185</v>
      </c>
      <c r="AI4763">
        <v>1152243</v>
      </c>
      <c r="AJ4763">
        <v>1186428</v>
      </c>
      <c r="AK4763">
        <v>5162917</v>
      </c>
      <c r="AL4763">
        <v>4326879</v>
      </c>
      <c r="AM4763">
        <v>50059804</v>
      </c>
      <c r="AN4763">
        <v>20467196</v>
      </c>
      <c r="AO4763">
        <v>6188706</v>
      </c>
    </row>
    <row r="4764" spans="1:52">
      <c r="A4764">
        <v>1992</v>
      </c>
      <c r="B4764">
        <v>240462</v>
      </c>
      <c r="C4764" t="s">
        <v>584</v>
      </c>
      <c r="D4764" t="s">
        <v>493</v>
      </c>
      <c r="E4764">
        <f t="shared" si="74"/>
        <v>0</v>
      </c>
      <c r="F4764">
        <f>IF(ISNA(VLOOKUP(B4764,criteria!$U$2:$U$174,1,0)),0,1)</f>
        <v>1</v>
      </c>
      <c r="G4764" t="s">
        <v>636</v>
      </c>
      <c r="H4764" t="s">
        <v>636</v>
      </c>
      <c r="N4764">
        <v>53818</v>
      </c>
      <c r="O4764" t="s">
        <v>282</v>
      </c>
      <c r="V4764">
        <v>11026110</v>
      </c>
      <c r="Y4764">
        <v>59467</v>
      </c>
      <c r="Z4764">
        <v>3631055</v>
      </c>
      <c r="AA4764">
        <v>22374172</v>
      </c>
      <c r="AB4764">
        <v>142205</v>
      </c>
      <c r="AC4764">
        <v>2527159</v>
      </c>
      <c r="AF4764">
        <v>50118844</v>
      </c>
      <c r="AG4764">
        <v>19373556</v>
      </c>
      <c r="AH4764">
        <v>72789</v>
      </c>
      <c r="AI4764">
        <v>1457758</v>
      </c>
      <c r="AJ4764">
        <v>1530547</v>
      </c>
      <c r="AK4764">
        <v>5392720</v>
      </c>
      <c r="AL4764">
        <v>4523633</v>
      </c>
      <c r="AM4764">
        <v>50665176</v>
      </c>
      <c r="AN4764">
        <v>21094330</v>
      </c>
      <c r="AO4764">
        <v>6448908</v>
      </c>
    </row>
    <row r="4765" spans="1:52">
      <c r="A4765">
        <v>1993</v>
      </c>
      <c r="B4765">
        <v>240462</v>
      </c>
      <c r="C4765" t="s">
        <v>584</v>
      </c>
      <c r="D4765" t="s">
        <v>493</v>
      </c>
      <c r="E4765">
        <f t="shared" si="74"/>
        <v>0</v>
      </c>
      <c r="F4765">
        <f>IF(ISNA(VLOOKUP(B4765,criteria!$U$2:$U$174,1,0)),0,1)</f>
        <v>1</v>
      </c>
      <c r="G4765" t="s">
        <v>636</v>
      </c>
      <c r="H4765" t="s">
        <v>636</v>
      </c>
      <c r="N4765">
        <v>53818</v>
      </c>
      <c r="O4765" t="s">
        <v>282</v>
      </c>
      <c r="V4765">
        <v>10552518</v>
      </c>
      <c r="Y4765">
        <v>58086</v>
      </c>
      <c r="Z4765">
        <v>3320337</v>
      </c>
      <c r="AA4765">
        <v>24629266</v>
      </c>
      <c r="AB4765">
        <v>263825</v>
      </c>
      <c r="AC4765">
        <v>2526008</v>
      </c>
      <c r="AF4765">
        <v>53092676</v>
      </c>
      <c r="AG4765">
        <v>20193936</v>
      </c>
      <c r="AH4765">
        <v>88930</v>
      </c>
      <c r="AI4765">
        <v>1749866</v>
      </c>
      <c r="AJ4765">
        <v>1838796</v>
      </c>
      <c r="AK4765">
        <v>6267199</v>
      </c>
      <c r="AL4765">
        <v>4897866</v>
      </c>
      <c r="AM4765">
        <v>53923760</v>
      </c>
      <c r="AN4765">
        <v>21821856</v>
      </c>
      <c r="AO4765">
        <v>6772914</v>
      </c>
    </row>
    <row r="4766" spans="1:52">
      <c r="A4766">
        <v>1994</v>
      </c>
      <c r="B4766">
        <v>240462</v>
      </c>
      <c r="C4766" t="s">
        <v>584</v>
      </c>
      <c r="D4766" t="s">
        <v>493</v>
      </c>
      <c r="E4766">
        <f t="shared" si="74"/>
        <v>0</v>
      </c>
      <c r="F4766">
        <f>IF(ISNA(VLOOKUP(B4766,criteria!$U$2:$U$174,1,0)),0,1)</f>
        <v>1</v>
      </c>
      <c r="G4766" t="s">
        <v>636</v>
      </c>
      <c r="H4766" t="s">
        <v>636</v>
      </c>
      <c r="V4766">
        <v>11180495</v>
      </c>
      <c r="Y4766">
        <v>59753</v>
      </c>
      <c r="Z4766">
        <v>2965791</v>
      </c>
      <c r="AA4766">
        <v>24998012</v>
      </c>
      <c r="AB4766">
        <v>225285</v>
      </c>
      <c r="AC4766">
        <v>2541719</v>
      </c>
      <c r="AF4766">
        <v>54513056</v>
      </c>
      <c r="AG4766">
        <v>21150708</v>
      </c>
      <c r="AH4766">
        <v>95258</v>
      </c>
      <c r="AI4766">
        <v>1721025</v>
      </c>
      <c r="AJ4766">
        <v>1816283</v>
      </c>
      <c r="AK4766">
        <v>6424774</v>
      </c>
      <c r="AL4766">
        <v>4666300</v>
      </c>
      <c r="AM4766">
        <v>55320288</v>
      </c>
      <c r="AN4766">
        <v>22365396</v>
      </c>
      <c r="AO4766">
        <v>7624280</v>
      </c>
    </row>
    <row r="4767" spans="1:52">
      <c r="A4767">
        <v>1995</v>
      </c>
      <c r="B4767">
        <v>240462</v>
      </c>
      <c r="C4767" t="s">
        <v>584</v>
      </c>
      <c r="D4767" t="s">
        <v>493</v>
      </c>
      <c r="E4767">
        <f t="shared" si="74"/>
        <v>0</v>
      </c>
      <c r="F4767">
        <f>IF(ISNA(VLOOKUP(B4767,criteria!$U$2:$U$174,1,0)),0,1)</f>
        <v>1</v>
      </c>
      <c r="G4767" t="s">
        <v>636</v>
      </c>
      <c r="H4767" t="s">
        <v>636</v>
      </c>
      <c r="N4767">
        <v>53818</v>
      </c>
      <c r="O4767" t="s">
        <v>282</v>
      </c>
      <c r="V4767">
        <v>12066183</v>
      </c>
      <c r="Y4767">
        <v>52052</v>
      </c>
      <c r="Z4767">
        <v>3084090</v>
      </c>
      <c r="AA4767">
        <v>24422072</v>
      </c>
      <c r="AB4767">
        <v>191030</v>
      </c>
      <c r="AC4767">
        <v>3327406</v>
      </c>
      <c r="AF4767">
        <v>55897252</v>
      </c>
      <c r="AG4767">
        <v>21566862</v>
      </c>
      <c r="AH4767">
        <v>1884</v>
      </c>
      <c r="AI4767">
        <v>1976155</v>
      </c>
      <c r="AJ4767">
        <v>1978039</v>
      </c>
      <c r="AK4767">
        <v>6554153</v>
      </c>
      <c r="AL4767">
        <v>4660421</v>
      </c>
      <c r="AM4767">
        <v>56686168</v>
      </c>
      <c r="AN4767">
        <v>22803294</v>
      </c>
      <c r="AO4767">
        <v>6843701</v>
      </c>
    </row>
    <row r="4768" spans="1:52">
      <c r="A4768">
        <v>1996</v>
      </c>
      <c r="B4768">
        <v>240462</v>
      </c>
      <c r="C4768" t="s">
        <v>584</v>
      </c>
      <c r="D4768" t="s">
        <v>493</v>
      </c>
      <c r="E4768">
        <f t="shared" si="74"/>
        <v>0</v>
      </c>
      <c r="F4768">
        <f>IF(ISNA(VLOOKUP(B4768,criteria!$U$2:$U$174,1,0)),0,1)</f>
        <v>1</v>
      </c>
      <c r="G4768" t="s">
        <v>636</v>
      </c>
      <c r="H4768" t="s">
        <v>636</v>
      </c>
      <c r="N4768">
        <v>53818</v>
      </c>
      <c r="O4768" t="s">
        <v>282</v>
      </c>
      <c r="V4768">
        <v>12447230</v>
      </c>
      <c r="Y4768">
        <v>52860</v>
      </c>
      <c r="Z4768">
        <v>2978751</v>
      </c>
      <c r="AA4768">
        <v>24903368</v>
      </c>
      <c r="AB4768">
        <v>513664</v>
      </c>
      <c r="AC4768">
        <v>2820253</v>
      </c>
      <c r="AF4768">
        <v>57277044</v>
      </c>
      <c r="AG4768">
        <v>22037216</v>
      </c>
      <c r="AH4768">
        <v>6404</v>
      </c>
      <c r="AI4768">
        <v>1846512</v>
      </c>
      <c r="AJ4768">
        <v>1852916</v>
      </c>
      <c r="AK4768">
        <v>6604221</v>
      </c>
      <c r="AL4768">
        <v>5002925</v>
      </c>
      <c r="AM4768">
        <v>57851496</v>
      </c>
      <c r="AN4768">
        <v>23324966</v>
      </c>
      <c r="AO4768">
        <v>7472745</v>
      </c>
      <c r="AP4768">
        <v>1138243</v>
      </c>
      <c r="AQ4768">
        <v>1179850</v>
      </c>
      <c r="AT4768">
        <v>523</v>
      </c>
      <c r="AU4768">
        <v>0.53</v>
      </c>
    </row>
    <row r="4769" spans="1:52">
      <c r="A4769">
        <v>1997</v>
      </c>
      <c r="B4769">
        <v>240462</v>
      </c>
      <c r="C4769" t="s">
        <v>584</v>
      </c>
      <c r="D4769" t="s">
        <v>493</v>
      </c>
      <c r="E4769">
        <f t="shared" si="74"/>
        <v>0</v>
      </c>
      <c r="F4769">
        <f>IF(ISNA(VLOOKUP(B4769,criteria!$U$2:$U$174,1,0)),0,1)</f>
        <v>1</v>
      </c>
      <c r="G4769" t="s">
        <v>636</v>
      </c>
      <c r="H4769" t="s">
        <v>636</v>
      </c>
      <c r="V4769">
        <v>13466703</v>
      </c>
      <c r="Y4769">
        <v>52516</v>
      </c>
      <c r="Z4769">
        <v>3241398</v>
      </c>
      <c r="AA4769">
        <v>25255676</v>
      </c>
      <c r="AB4769">
        <v>333848</v>
      </c>
      <c r="AC4769">
        <v>3058428</v>
      </c>
      <c r="AF4769">
        <v>59870200</v>
      </c>
      <c r="AG4769">
        <v>24146728</v>
      </c>
      <c r="AH4769">
        <v>41192</v>
      </c>
      <c r="AI4769">
        <v>1682306</v>
      </c>
      <c r="AJ4769">
        <v>1723498</v>
      </c>
      <c r="AK4769">
        <v>6438385</v>
      </c>
      <c r="AL4769">
        <v>6264039</v>
      </c>
      <c r="AM4769">
        <v>61095708</v>
      </c>
      <c r="AN4769">
        <v>24673188</v>
      </c>
      <c r="AO4769">
        <v>8007752</v>
      </c>
      <c r="AP4769">
        <v>1179850</v>
      </c>
      <c r="AQ4769">
        <v>1021898</v>
      </c>
      <c r="AT4769">
        <v>471</v>
      </c>
      <c r="AU4769">
        <v>0.53600000000000003</v>
      </c>
      <c r="AW4769">
        <v>0.16145799999999999</v>
      </c>
      <c r="AX4769">
        <v>0.42013899999999998</v>
      </c>
      <c r="AY4769">
        <v>6.6550899999999996E-2</v>
      </c>
      <c r="AZ4769">
        <v>39303</v>
      </c>
    </row>
    <row r="4770" spans="1:52">
      <c r="A4770">
        <v>1998</v>
      </c>
      <c r="B4770">
        <v>240462</v>
      </c>
      <c r="C4770" t="s">
        <v>584</v>
      </c>
      <c r="D4770" t="s">
        <v>493</v>
      </c>
      <c r="E4770">
        <f t="shared" si="74"/>
        <v>0</v>
      </c>
      <c r="F4770">
        <f>IF(ISNA(VLOOKUP(B4770,criteria!$U$2:$U$174,1,0)),0,1)</f>
        <v>1</v>
      </c>
      <c r="G4770" t="s">
        <v>636</v>
      </c>
      <c r="H4770" t="s">
        <v>636</v>
      </c>
      <c r="N4770">
        <v>53818</v>
      </c>
      <c r="O4770" t="s">
        <v>282</v>
      </c>
      <c r="V4770">
        <v>15022528</v>
      </c>
      <c r="Y4770">
        <v>54462</v>
      </c>
      <c r="Z4770">
        <v>3442164</v>
      </c>
      <c r="AA4770">
        <v>25304696</v>
      </c>
      <c r="AB4770">
        <v>581263</v>
      </c>
      <c r="AC4770">
        <v>2942025</v>
      </c>
      <c r="AF4770">
        <v>62710048</v>
      </c>
      <c r="AG4770">
        <v>24555048</v>
      </c>
      <c r="AH4770">
        <v>15532</v>
      </c>
      <c r="AI4770">
        <v>1603466</v>
      </c>
      <c r="AJ4770">
        <v>1618998</v>
      </c>
      <c r="AK4770">
        <v>6856408</v>
      </c>
      <c r="AL4770">
        <v>6813311</v>
      </c>
      <c r="AM4770">
        <v>63705840</v>
      </c>
      <c r="AN4770">
        <v>26046908</v>
      </c>
      <c r="AO4770">
        <v>8369660</v>
      </c>
      <c r="AP4770">
        <v>1021898</v>
      </c>
      <c r="AQ4770">
        <v>1229198</v>
      </c>
      <c r="AT4770">
        <v>487</v>
      </c>
      <c r="AU4770">
        <v>0.53100000000000003</v>
      </c>
      <c r="AW4770">
        <v>0.143757</v>
      </c>
      <c r="AX4770">
        <v>0.42917100000000002</v>
      </c>
      <c r="AY4770">
        <v>6.1909800000000001E-2</v>
      </c>
      <c r="AZ4770">
        <v>40271.5</v>
      </c>
    </row>
    <row r="4771" spans="1:52">
      <c r="A4771">
        <v>1999</v>
      </c>
      <c r="B4771">
        <v>240462</v>
      </c>
      <c r="C4771" t="s">
        <v>584</v>
      </c>
      <c r="D4771" t="s">
        <v>493</v>
      </c>
      <c r="E4771">
        <f t="shared" si="74"/>
        <v>0</v>
      </c>
      <c r="F4771">
        <f>IF(ISNA(VLOOKUP(B4771,criteria!$U$2:$U$174,1,0)),0,1)</f>
        <v>1</v>
      </c>
      <c r="G4771" t="s">
        <v>636</v>
      </c>
      <c r="H4771" t="s">
        <v>636</v>
      </c>
      <c r="N4771">
        <v>53818</v>
      </c>
      <c r="O4771" t="s">
        <v>282</v>
      </c>
      <c r="V4771">
        <v>16543961</v>
      </c>
      <c r="Y4771">
        <v>39435</v>
      </c>
      <c r="Z4771">
        <v>3381079</v>
      </c>
      <c r="AA4771">
        <v>26349352</v>
      </c>
      <c r="AB4771">
        <v>511424</v>
      </c>
      <c r="AC4771">
        <v>3401927</v>
      </c>
      <c r="AF4771">
        <v>66179440</v>
      </c>
      <c r="AG4771">
        <v>25399192</v>
      </c>
      <c r="AH4771">
        <v>9771</v>
      </c>
      <c r="AI4771">
        <v>1707454</v>
      </c>
      <c r="AJ4771">
        <v>1717225</v>
      </c>
      <c r="AK4771">
        <v>7242256</v>
      </c>
      <c r="AL4771">
        <v>6660546</v>
      </c>
      <c r="AM4771">
        <v>65870336</v>
      </c>
      <c r="AN4771">
        <v>26661550</v>
      </c>
      <c r="AO4771">
        <v>8481323</v>
      </c>
      <c r="AP4771">
        <v>1807865</v>
      </c>
      <c r="AQ4771">
        <v>1934169</v>
      </c>
      <c r="AT4771">
        <v>460</v>
      </c>
      <c r="AU4771">
        <v>0.499</v>
      </c>
      <c r="AW4771">
        <v>0.12994600000000001</v>
      </c>
      <c r="AX4771">
        <v>0.44162200000000001</v>
      </c>
      <c r="AY4771">
        <v>5.2760099999999997E-2</v>
      </c>
      <c r="AZ4771">
        <v>43281</v>
      </c>
    </row>
    <row r="4772" spans="1:52">
      <c r="A4772">
        <v>2000</v>
      </c>
      <c r="B4772">
        <v>240462</v>
      </c>
      <c r="C4772" t="s">
        <v>584</v>
      </c>
      <c r="D4772" t="s">
        <v>493</v>
      </c>
      <c r="E4772">
        <f t="shared" si="74"/>
        <v>0</v>
      </c>
      <c r="F4772">
        <f>IF(ISNA(VLOOKUP(B4772,criteria!$U$2:$U$174,1,0)),0,1)</f>
        <v>1</v>
      </c>
      <c r="G4772" t="s">
        <v>636</v>
      </c>
      <c r="H4772" t="s">
        <v>636</v>
      </c>
      <c r="N4772">
        <v>53818</v>
      </c>
      <c r="O4772" t="s">
        <v>282</v>
      </c>
      <c r="V4772">
        <v>17732000</v>
      </c>
      <c r="Y4772">
        <v>42658</v>
      </c>
      <c r="Z4772">
        <v>3544444</v>
      </c>
      <c r="AA4772">
        <v>30314938</v>
      </c>
      <c r="AB4772">
        <v>431755</v>
      </c>
      <c r="AC4772">
        <v>3635537</v>
      </c>
      <c r="AF4772">
        <v>72554792</v>
      </c>
      <c r="AG4772">
        <v>27463308</v>
      </c>
      <c r="AH4772">
        <v>3159</v>
      </c>
      <c r="AI4772">
        <v>1649919</v>
      </c>
      <c r="AJ4772">
        <v>1653078</v>
      </c>
      <c r="AK4772">
        <v>8001261</v>
      </c>
      <c r="AL4772">
        <v>7232561</v>
      </c>
      <c r="AM4772">
        <v>72862392</v>
      </c>
      <c r="AN4772">
        <v>28692552</v>
      </c>
      <c r="AO4772">
        <v>9323333</v>
      </c>
      <c r="AP4772">
        <v>1934169</v>
      </c>
      <c r="AQ4772">
        <v>1952115</v>
      </c>
      <c r="AT4772">
        <v>466</v>
      </c>
      <c r="AU4772">
        <v>0.503</v>
      </c>
      <c r="AW4772">
        <v>0.12987000000000001</v>
      </c>
      <c r="AX4772">
        <v>0.43156800000000001</v>
      </c>
      <c r="AY4772">
        <v>5.3946099999999997E-2</v>
      </c>
      <c r="AZ4772">
        <v>45724.5</v>
      </c>
    </row>
    <row r="4773" spans="1:52">
      <c r="A4773">
        <v>2001</v>
      </c>
      <c r="B4773">
        <v>240462</v>
      </c>
      <c r="C4773" t="s">
        <v>584</v>
      </c>
      <c r="D4773" t="s">
        <v>493</v>
      </c>
      <c r="E4773">
        <f t="shared" si="74"/>
        <v>1</v>
      </c>
      <c r="F4773">
        <f>IF(ISNA(VLOOKUP(B4773,criteria!$U$2:$U$174,1,0)),0,1)</f>
        <v>1</v>
      </c>
      <c r="G4773">
        <v>0.94477680625862859</v>
      </c>
      <c r="H4773">
        <v>0.48855333658061373</v>
      </c>
      <c r="I4773">
        <v>2173</v>
      </c>
      <c r="J4773">
        <v>2053</v>
      </c>
      <c r="K4773">
        <v>958</v>
      </c>
      <c r="L4773">
        <v>45</v>
      </c>
      <c r="M4773">
        <v>1003</v>
      </c>
      <c r="N4773">
        <v>538183001</v>
      </c>
      <c r="O4773" t="s">
        <v>282</v>
      </c>
      <c r="V4773">
        <v>19328190</v>
      </c>
      <c r="W4773">
        <v>16994940</v>
      </c>
      <c r="Y4773">
        <v>487663</v>
      </c>
      <c r="Z4773">
        <v>4419266</v>
      </c>
      <c r="AA4773">
        <v>26827096</v>
      </c>
      <c r="AB4773">
        <v>191564</v>
      </c>
      <c r="AC4773">
        <v>10378368</v>
      </c>
      <c r="AD4773">
        <v>37829648</v>
      </c>
      <c r="AE4773">
        <v>29390632</v>
      </c>
      <c r="AF4773">
        <v>70423176</v>
      </c>
      <c r="AG4773">
        <v>30675484</v>
      </c>
      <c r="AI4773">
        <v>2113437.25</v>
      </c>
      <c r="AJ4773">
        <v>2113437.25</v>
      </c>
      <c r="AK4773">
        <v>7840957</v>
      </c>
      <c r="AL4773">
        <v>8923713</v>
      </c>
      <c r="AM4773">
        <v>68944824</v>
      </c>
      <c r="AN4773">
        <v>31731990</v>
      </c>
      <c r="AO4773">
        <v>10549965</v>
      </c>
      <c r="AR4773">
        <v>70423176</v>
      </c>
      <c r="AS4773">
        <v>68944824</v>
      </c>
      <c r="AT4773">
        <v>504</v>
      </c>
      <c r="AU4773">
        <v>0.54</v>
      </c>
      <c r="AW4773">
        <v>0.13991200000000001</v>
      </c>
      <c r="AX4773">
        <v>0.425626</v>
      </c>
      <c r="AY4773">
        <v>5.5964699999999999E-2</v>
      </c>
      <c r="AZ4773">
        <v>47591</v>
      </c>
    </row>
    <row r="4774" spans="1:52">
      <c r="A4774">
        <v>2002</v>
      </c>
      <c r="B4774">
        <v>240462</v>
      </c>
      <c r="C4774" t="s">
        <v>584</v>
      </c>
      <c r="D4774" t="s">
        <v>493</v>
      </c>
      <c r="E4774">
        <f t="shared" si="74"/>
        <v>1</v>
      </c>
      <c r="F4774">
        <f>IF(ISNA(VLOOKUP(B4774,criteria!$U$2:$U$174,1,0)),0,1)</f>
        <v>1</v>
      </c>
      <c r="G4774">
        <v>0.97619047619047616</v>
      </c>
      <c r="H4774">
        <v>0.52319464371114299</v>
      </c>
      <c r="I4774">
        <v>2142</v>
      </c>
      <c r="J4774">
        <v>2091</v>
      </c>
      <c r="K4774">
        <v>1039</v>
      </c>
      <c r="L4774">
        <v>55</v>
      </c>
      <c r="M4774">
        <v>1094</v>
      </c>
      <c r="N4774" t="s">
        <v>515</v>
      </c>
      <c r="O4774" t="s">
        <v>282</v>
      </c>
      <c r="V4774">
        <v>20744360</v>
      </c>
      <c r="W4774">
        <v>18826372</v>
      </c>
      <c r="Y4774">
        <v>292371</v>
      </c>
      <c r="Z4774">
        <v>5050643</v>
      </c>
      <c r="AA4774">
        <v>29478508</v>
      </c>
      <c r="AB4774">
        <v>578267</v>
      </c>
      <c r="AC4774">
        <v>16461295</v>
      </c>
      <c r="AD4774">
        <v>43756572</v>
      </c>
      <c r="AE4774">
        <v>33072176</v>
      </c>
      <c r="AF4774">
        <v>85222440</v>
      </c>
      <c r="AG4774">
        <v>34026180</v>
      </c>
      <c r="AH4774">
        <v>46897.06</v>
      </c>
      <c r="AI4774">
        <v>2186041</v>
      </c>
      <c r="AJ4774">
        <v>2232938</v>
      </c>
      <c r="AK4774">
        <v>10032555</v>
      </c>
      <c r="AL4774">
        <v>8955935</v>
      </c>
      <c r="AM4774">
        <v>75063832</v>
      </c>
      <c r="AN4774">
        <v>33063880</v>
      </c>
      <c r="AO4774">
        <v>11514142</v>
      </c>
      <c r="AP4774">
        <v>2439183</v>
      </c>
      <c r="AQ4774">
        <v>2303305</v>
      </c>
      <c r="AR4774">
        <v>85222440</v>
      </c>
      <c r="AS4774">
        <v>75063832</v>
      </c>
      <c r="AT4774">
        <v>484</v>
      </c>
      <c r="AU4774">
        <v>0.495</v>
      </c>
      <c r="AW4774">
        <v>0.133274</v>
      </c>
      <c r="AX4774">
        <v>0.42084100000000002</v>
      </c>
      <c r="AY4774">
        <v>4.8300500000000003E-2</v>
      </c>
      <c r="AZ4774">
        <v>49293</v>
      </c>
    </row>
    <row r="4775" spans="1:52">
      <c r="A4775">
        <v>2003</v>
      </c>
      <c r="B4775">
        <v>240462</v>
      </c>
      <c r="C4775" t="s">
        <v>584</v>
      </c>
      <c r="D4775" t="s">
        <v>493</v>
      </c>
      <c r="E4775">
        <f t="shared" si="74"/>
        <v>1</v>
      </c>
      <c r="F4775">
        <f>IF(ISNA(VLOOKUP(B4775,criteria!$U$2:$U$174,1,0)),0,1)</f>
        <v>1</v>
      </c>
      <c r="G4775">
        <v>0.97339729611862191</v>
      </c>
      <c r="H4775">
        <v>0.50448028673835121</v>
      </c>
      <c r="I4775">
        <v>2293</v>
      </c>
      <c r="J4775">
        <v>2232</v>
      </c>
      <c r="K4775">
        <v>1120</v>
      </c>
      <c r="L4775">
        <v>6</v>
      </c>
      <c r="M4775">
        <v>1126</v>
      </c>
      <c r="N4775" t="s">
        <v>515</v>
      </c>
      <c r="O4775" t="s">
        <v>282</v>
      </c>
      <c r="V4775">
        <v>22765528</v>
      </c>
      <c r="W4775">
        <v>20610052</v>
      </c>
      <c r="Z4775">
        <v>5041785</v>
      </c>
      <c r="AA4775">
        <v>25527522</v>
      </c>
      <c r="AB4775">
        <v>331494</v>
      </c>
      <c r="AC4775">
        <v>11119308</v>
      </c>
      <c r="AD4775">
        <v>43682956</v>
      </c>
      <c r="AE4775">
        <v>29676520</v>
      </c>
      <c r="AF4775">
        <v>75947400</v>
      </c>
      <c r="AG4775">
        <v>33268910</v>
      </c>
      <c r="AH4775">
        <v>228130.3</v>
      </c>
      <c r="AI4775">
        <v>2043834.88</v>
      </c>
      <c r="AJ4775">
        <v>2271965.25</v>
      </c>
      <c r="AK4775">
        <v>9782311</v>
      </c>
      <c r="AL4775">
        <v>9429169</v>
      </c>
      <c r="AM4775">
        <v>75435112</v>
      </c>
      <c r="AN4775">
        <v>33121408</v>
      </c>
      <c r="AO4775">
        <v>11952093</v>
      </c>
      <c r="AP4775">
        <v>2303305</v>
      </c>
      <c r="AQ4775">
        <v>2545124</v>
      </c>
      <c r="AR4775">
        <v>75947400</v>
      </c>
      <c r="AS4775">
        <v>75435112</v>
      </c>
      <c r="AT4775">
        <v>569</v>
      </c>
      <c r="AU4775">
        <v>0.50900000000000001</v>
      </c>
      <c r="AW4775">
        <v>0.124141</v>
      </c>
      <c r="AX4775">
        <v>0.41838500000000001</v>
      </c>
      <c r="AY4775">
        <v>4.8969100000000002E-2</v>
      </c>
      <c r="AZ4775">
        <v>52071</v>
      </c>
    </row>
    <row r="4776" spans="1:52">
      <c r="A4776">
        <v>2004</v>
      </c>
      <c r="B4776">
        <v>240462</v>
      </c>
      <c r="C4776" t="s">
        <v>584</v>
      </c>
      <c r="D4776" t="s">
        <v>493</v>
      </c>
      <c r="E4776">
        <f t="shared" si="74"/>
        <v>1</v>
      </c>
      <c r="F4776">
        <f>IF(ISNA(VLOOKUP(B4776,criteria!$U$2:$U$174,1,0)),0,1)</f>
        <v>1</v>
      </c>
      <c r="G4776">
        <v>0.85213127121840815</v>
      </c>
      <c r="H4776">
        <v>0.50287737937140331</v>
      </c>
      <c r="I4776">
        <v>2651</v>
      </c>
      <c r="J4776">
        <v>2259</v>
      </c>
      <c r="K4776">
        <v>1116</v>
      </c>
      <c r="L4776">
        <v>20</v>
      </c>
      <c r="M4776">
        <v>1136</v>
      </c>
      <c r="V4776">
        <v>25743650</v>
      </c>
      <c r="W4776">
        <v>23569604</v>
      </c>
      <c r="Y4776">
        <v>375654</v>
      </c>
      <c r="Z4776">
        <v>5006336</v>
      </c>
      <c r="AA4776">
        <v>22961424</v>
      </c>
      <c r="AB4776">
        <v>215491</v>
      </c>
      <c r="AC4776">
        <v>11678965</v>
      </c>
      <c r="AD4776">
        <v>47227052</v>
      </c>
      <c r="AE4776">
        <v>26983256</v>
      </c>
      <c r="AF4776">
        <v>82188376</v>
      </c>
      <c r="AG4776">
        <v>32684080</v>
      </c>
      <c r="AH4776">
        <v>476463.97</v>
      </c>
      <c r="AI4776">
        <v>2303590.75</v>
      </c>
      <c r="AJ4776">
        <v>2780054.75</v>
      </c>
      <c r="AK4776">
        <v>10564144</v>
      </c>
      <c r="AL4776">
        <v>10413395</v>
      </c>
      <c r="AM4776">
        <v>77189824</v>
      </c>
      <c r="AN4776">
        <v>33899380</v>
      </c>
      <c r="AO4776">
        <v>12202268</v>
      </c>
      <c r="AP4776">
        <v>2658267</v>
      </c>
      <c r="AQ4776">
        <v>2867394</v>
      </c>
      <c r="AR4776">
        <v>82188376</v>
      </c>
      <c r="AS4776">
        <v>77189824</v>
      </c>
      <c r="AT4776">
        <v>566</v>
      </c>
      <c r="AU4776">
        <v>0.51800000000000002</v>
      </c>
      <c r="AW4776">
        <v>0.12363300000000001</v>
      </c>
      <c r="AX4776">
        <v>0.41042899999999999</v>
      </c>
      <c r="AY4776">
        <v>5.2565199999999999E-2</v>
      </c>
      <c r="AZ4776">
        <v>53575.5</v>
      </c>
    </row>
    <row r="4777" spans="1:52">
      <c r="A4777">
        <v>2005</v>
      </c>
      <c r="B4777">
        <v>240462</v>
      </c>
      <c r="C4777" t="s">
        <v>502</v>
      </c>
      <c r="D4777" t="s">
        <v>493</v>
      </c>
      <c r="E4777">
        <f t="shared" si="74"/>
        <v>1</v>
      </c>
      <c r="F4777">
        <f>IF(ISNA(VLOOKUP(B4777,criteria!$U$2:$U$174,1,0)),0,1)</f>
        <v>1</v>
      </c>
      <c r="G4777">
        <v>0.92489673300788589</v>
      </c>
      <c r="H4777">
        <v>0.4876167275680065</v>
      </c>
      <c r="I4777">
        <v>2663</v>
      </c>
      <c r="J4777">
        <v>2463</v>
      </c>
      <c r="K4777">
        <v>1164</v>
      </c>
      <c r="L4777">
        <v>37</v>
      </c>
      <c r="M4777">
        <v>1201</v>
      </c>
      <c r="N4777" t="s">
        <v>515</v>
      </c>
      <c r="O4777" t="s">
        <v>282</v>
      </c>
      <c r="P4777" t="s">
        <v>50</v>
      </c>
      <c r="Q4777" t="s">
        <v>52</v>
      </c>
      <c r="V4777">
        <v>28187016</v>
      </c>
      <c r="W4777">
        <v>26517052</v>
      </c>
      <c r="Y4777">
        <v>360479</v>
      </c>
      <c r="Z4777">
        <v>5223902</v>
      </c>
      <c r="AA4777">
        <v>25292940</v>
      </c>
      <c r="AB4777">
        <v>256755</v>
      </c>
      <c r="AC4777">
        <v>10057882</v>
      </c>
      <c r="AD4777">
        <v>50114768</v>
      </c>
      <c r="AE4777">
        <v>28917246</v>
      </c>
      <c r="AF4777">
        <v>82268672</v>
      </c>
      <c r="AG4777">
        <v>33976260</v>
      </c>
      <c r="AH4777">
        <v>587092.5</v>
      </c>
      <c r="AI4777">
        <v>2754848</v>
      </c>
      <c r="AJ4777">
        <v>3341940.5</v>
      </c>
      <c r="AK4777">
        <v>11438579</v>
      </c>
      <c r="AL4777">
        <v>10262810</v>
      </c>
      <c r="AM4777">
        <v>81882816</v>
      </c>
      <c r="AN4777">
        <v>35285516</v>
      </c>
      <c r="AO4777">
        <v>12772561</v>
      </c>
      <c r="AP4777">
        <v>11627882</v>
      </c>
      <c r="AQ4777">
        <v>12203169</v>
      </c>
      <c r="AR4777">
        <v>82268672</v>
      </c>
      <c r="AS4777">
        <v>81882816</v>
      </c>
      <c r="AT4777">
        <v>462</v>
      </c>
      <c r="AU4777">
        <v>0.48199999999999998</v>
      </c>
      <c r="AW4777">
        <v>0.13278499999999999</v>
      </c>
      <c r="AX4777">
        <v>0.39913799999999999</v>
      </c>
      <c r="AY4777">
        <v>4.8570299999999997E-2</v>
      </c>
      <c r="AZ4777">
        <v>54299</v>
      </c>
    </row>
    <row r="4778" spans="1:52">
      <c r="A4778">
        <v>2006</v>
      </c>
      <c r="B4778">
        <v>240462</v>
      </c>
      <c r="C4778" t="s">
        <v>502</v>
      </c>
      <c r="D4778" t="s">
        <v>493</v>
      </c>
      <c r="E4778">
        <f t="shared" si="74"/>
        <v>1</v>
      </c>
      <c r="F4778">
        <f>IF(ISNA(VLOOKUP(B4778,criteria!$U$2:$U$174,1,0)),0,1)</f>
        <v>1</v>
      </c>
      <c r="G4778">
        <v>0.9402040098487513</v>
      </c>
      <c r="H4778">
        <v>0.46614291058735502</v>
      </c>
      <c r="I4778">
        <v>2843</v>
      </c>
      <c r="J4778">
        <v>2673</v>
      </c>
      <c r="K4778">
        <v>1218</v>
      </c>
      <c r="L4778">
        <v>28</v>
      </c>
      <c r="M4778">
        <v>1246</v>
      </c>
      <c r="V4778">
        <v>31633632</v>
      </c>
      <c r="W4778">
        <v>29640216</v>
      </c>
      <c r="Y4778">
        <v>623334</v>
      </c>
      <c r="Z4778">
        <v>5854871</v>
      </c>
      <c r="AA4778">
        <v>25200792</v>
      </c>
      <c r="AB4778">
        <v>340363</v>
      </c>
      <c r="AC4778">
        <v>12360098</v>
      </c>
      <c r="AD4778">
        <v>60014528</v>
      </c>
      <c r="AE4778">
        <v>29207544</v>
      </c>
      <c r="AF4778">
        <v>105021408</v>
      </c>
      <c r="AG4778">
        <v>36979136</v>
      </c>
      <c r="AH4778">
        <v>555240.68999999994</v>
      </c>
      <c r="AI4778">
        <v>2859123</v>
      </c>
      <c r="AJ4778">
        <v>3414363.75</v>
      </c>
      <c r="AK4778">
        <v>11997014</v>
      </c>
      <c r="AL4778">
        <v>11155892</v>
      </c>
      <c r="AM4778">
        <v>89136992</v>
      </c>
      <c r="AN4778">
        <v>36981976</v>
      </c>
      <c r="AO4778">
        <v>13389395</v>
      </c>
      <c r="AP4778">
        <v>12203169</v>
      </c>
      <c r="AQ4778">
        <v>14770194</v>
      </c>
      <c r="AR4778">
        <v>105021408</v>
      </c>
      <c r="AS4778">
        <v>89136992</v>
      </c>
      <c r="AT4778">
        <v>553</v>
      </c>
      <c r="AU4778">
        <v>0.53200000000000003</v>
      </c>
      <c r="AW4778">
        <v>0.13874700000000001</v>
      </c>
      <c r="AX4778">
        <v>0.401675</v>
      </c>
      <c r="AY4778">
        <v>5.0254899999999998E-2</v>
      </c>
      <c r="AZ4778">
        <v>55693.5</v>
      </c>
    </row>
    <row r="4779" spans="1:52">
      <c r="A4779">
        <v>2007</v>
      </c>
      <c r="B4779">
        <v>240462</v>
      </c>
      <c r="C4779" t="s">
        <v>502</v>
      </c>
      <c r="D4779" t="s">
        <v>493</v>
      </c>
      <c r="E4779">
        <f t="shared" si="74"/>
        <v>1</v>
      </c>
      <c r="F4779">
        <f>IF(ISNA(VLOOKUP(B4779,criteria!$U$2:$U$174,1,0)),0,1)</f>
        <v>1</v>
      </c>
      <c r="G4779">
        <v>0.93716577540106949</v>
      </c>
      <c r="H4779">
        <v>0.51319543509272469</v>
      </c>
      <c r="I4779">
        <v>2992</v>
      </c>
      <c r="J4779">
        <v>2804</v>
      </c>
      <c r="K4779">
        <v>1387</v>
      </c>
      <c r="L4779">
        <v>52</v>
      </c>
      <c r="M4779">
        <v>1439</v>
      </c>
      <c r="V4779">
        <v>33885924</v>
      </c>
      <c r="W4779">
        <v>31436100</v>
      </c>
      <c r="Y4779">
        <v>801764</v>
      </c>
      <c r="Z4779">
        <v>6714816</v>
      </c>
      <c r="AA4779">
        <v>24487570</v>
      </c>
      <c r="AC4779">
        <v>12722001</v>
      </c>
      <c r="AD4779">
        <v>60516856</v>
      </c>
      <c r="AE4779">
        <v>28625812</v>
      </c>
      <c r="AF4779">
        <v>97558184</v>
      </c>
      <c r="AG4779">
        <v>37061496</v>
      </c>
      <c r="AH4779">
        <v>609344.38</v>
      </c>
      <c r="AI4779">
        <v>3003309.75</v>
      </c>
      <c r="AJ4779">
        <v>3612654</v>
      </c>
      <c r="AK4779">
        <v>12888168</v>
      </c>
      <c r="AL4779">
        <v>12200658</v>
      </c>
      <c r="AM4779">
        <v>93658824</v>
      </c>
      <c r="AN4779">
        <v>39227776</v>
      </c>
      <c r="AO4779">
        <v>12275917</v>
      </c>
      <c r="AP4779">
        <v>14770194</v>
      </c>
      <c r="AQ4779">
        <v>14126200</v>
      </c>
      <c r="AR4779">
        <v>97558184</v>
      </c>
      <c r="AS4779">
        <v>93658824</v>
      </c>
      <c r="AT4779">
        <v>614</v>
      </c>
      <c r="AU4779">
        <v>0.54800000000000004</v>
      </c>
      <c r="AW4779">
        <v>0.117406</v>
      </c>
      <c r="AX4779">
        <v>0.39829399999999998</v>
      </c>
      <c r="AY4779">
        <v>4.6075100000000001E-2</v>
      </c>
      <c r="AZ4779">
        <v>60016</v>
      </c>
    </row>
    <row r="4780" spans="1:52">
      <c r="A4780">
        <v>2008</v>
      </c>
      <c r="B4780">
        <v>240462</v>
      </c>
      <c r="C4780" t="s">
        <v>502</v>
      </c>
      <c r="D4780" t="s">
        <v>493</v>
      </c>
      <c r="E4780">
        <f t="shared" si="74"/>
        <v>1</v>
      </c>
      <c r="F4780">
        <f>IF(ISNA(VLOOKUP(B4780,criteria!$U$2:$U$174,1,0)),0,1)</f>
        <v>1</v>
      </c>
      <c r="G4780">
        <v>0.94296577946768056</v>
      </c>
      <c r="H4780">
        <v>0.519489247311828</v>
      </c>
      <c r="I4780">
        <v>3156</v>
      </c>
      <c r="J4780">
        <v>2976</v>
      </c>
      <c r="K4780">
        <v>1466</v>
      </c>
      <c r="L4780">
        <v>80</v>
      </c>
      <c r="M4780">
        <v>1546</v>
      </c>
      <c r="N4780" t="s">
        <v>515</v>
      </c>
      <c r="O4780" t="s">
        <v>282</v>
      </c>
      <c r="P4780" t="s">
        <v>50</v>
      </c>
      <c r="Q4780" t="s">
        <v>52</v>
      </c>
      <c r="V4780">
        <v>39700468</v>
      </c>
      <c r="W4780">
        <v>36917316</v>
      </c>
      <c r="Y4780">
        <v>3789717</v>
      </c>
      <c r="Z4780">
        <v>6880960</v>
      </c>
      <c r="AA4780">
        <v>28197252</v>
      </c>
      <c r="AC4780">
        <v>18369160</v>
      </c>
      <c r="AD4780">
        <v>72550752</v>
      </c>
      <c r="AE4780">
        <v>28867856</v>
      </c>
      <c r="AF4780">
        <v>109907344</v>
      </c>
      <c r="AG4780">
        <v>39933732</v>
      </c>
      <c r="AH4780">
        <v>677425.06</v>
      </c>
      <c r="AI4780">
        <v>2950906.75</v>
      </c>
      <c r="AJ4780">
        <v>3628331.75</v>
      </c>
      <c r="AK4780">
        <v>12999188</v>
      </c>
      <c r="AL4780">
        <v>13325132</v>
      </c>
      <c r="AM4780">
        <v>99981016</v>
      </c>
      <c r="AN4780">
        <v>40757444</v>
      </c>
      <c r="AO4780">
        <v>12924285</v>
      </c>
      <c r="AP4780">
        <v>14126200</v>
      </c>
      <c r="AQ4780">
        <v>10671617</v>
      </c>
      <c r="AR4780">
        <v>109907344</v>
      </c>
      <c r="AS4780">
        <v>99981016</v>
      </c>
      <c r="AT4780">
        <v>626</v>
      </c>
      <c r="AU4780">
        <v>0.56100000000000005</v>
      </c>
      <c r="AW4780">
        <v>0.105616</v>
      </c>
      <c r="AX4780">
        <v>0.39246999999999999</v>
      </c>
      <c r="AY4780">
        <v>4.2437799999999998E-2</v>
      </c>
      <c r="AZ4780">
        <v>63290.5</v>
      </c>
    </row>
    <row r="4781" spans="1:52">
      <c r="A4781">
        <v>2009</v>
      </c>
      <c r="B4781">
        <v>240462</v>
      </c>
      <c r="C4781" t="s">
        <v>502</v>
      </c>
      <c r="D4781" t="s">
        <v>493</v>
      </c>
      <c r="E4781">
        <f t="shared" si="74"/>
        <v>1</v>
      </c>
      <c r="F4781">
        <f>IF(ISNA(VLOOKUP(B4781,criteria!$U$2:$U$174,1,0)),0,1)</f>
        <v>1</v>
      </c>
      <c r="G4781">
        <v>0.96399241945672776</v>
      </c>
      <c r="H4781">
        <v>0.50917431192660545</v>
      </c>
      <c r="I4781">
        <v>3166</v>
      </c>
      <c r="J4781">
        <v>3052</v>
      </c>
      <c r="K4781">
        <v>1468</v>
      </c>
      <c r="L4781">
        <v>86</v>
      </c>
      <c r="M4781">
        <v>1554</v>
      </c>
      <c r="V4781">
        <v>43444056</v>
      </c>
      <c r="W4781">
        <v>39347036</v>
      </c>
      <c r="Y4781">
        <v>1000</v>
      </c>
      <c r="Z4781">
        <v>9967248</v>
      </c>
      <c r="AA4781">
        <v>17831924</v>
      </c>
      <c r="AC4781">
        <v>11519620</v>
      </c>
      <c r="AD4781">
        <v>70030016</v>
      </c>
      <c r="AE4781">
        <v>25564644</v>
      </c>
      <c r="AF4781">
        <v>107499432</v>
      </c>
      <c r="AG4781">
        <v>38349496</v>
      </c>
      <c r="AH4781">
        <v>689867</v>
      </c>
      <c r="AI4781">
        <v>3296126</v>
      </c>
      <c r="AJ4781">
        <v>3985993</v>
      </c>
      <c r="AK4781">
        <v>13254353</v>
      </c>
      <c r="AL4781">
        <v>14184250</v>
      </c>
      <c r="AM4781">
        <v>101962264</v>
      </c>
      <c r="AN4781">
        <v>42071052</v>
      </c>
      <c r="AO4781">
        <v>14144857</v>
      </c>
      <c r="AP4781">
        <v>10671617</v>
      </c>
      <c r="AQ4781">
        <v>11715410</v>
      </c>
      <c r="AR4781">
        <v>107499432</v>
      </c>
      <c r="AS4781">
        <v>101962264</v>
      </c>
      <c r="AT4781">
        <v>624</v>
      </c>
      <c r="AU4781">
        <v>0.53600000000000003</v>
      </c>
      <c r="AW4781">
        <v>0.120522</v>
      </c>
      <c r="AX4781">
        <v>0.39313900000000002</v>
      </c>
      <c r="AY4781">
        <v>4.67517E-2</v>
      </c>
      <c r="AZ4781">
        <v>63290.5</v>
      </c>
    </row>
    <row r="4782" spans="1:52">
      <c r="A4782">
        <v>2010</v>
      </c>
      <c r="B4782">
        <v>240462</v>
      </c>
      <c r="C4782" t="s">
        <v>502</v>
      </c>
      <c r="D4782" t="s">
        <v>493</v>
      </c>
      <c r="E4782">
        <f t="shared" si="74"/>
        <v>1</v>
      </c>
      <c r="F4782">
        <f>IF(ISNA(VLOOKUP(B4782,criteria!$U$2:$U$174,1,0)),0,1)</f>
        <v>1</v>
      </c>
      <c r="G4782">
        <v>0.95301360985093975</v>
      </c>
      <c r="H4782">
        <v>0.55525331519891197</v>
      </c>
      <c r="I4782">
        <v>3086</v>
      </c>
      <c r="J4782">
        <v>2941</v>
      </c>
      <c r="K4782">
        <v>1531</v>
      </c>
      <c r="L4782">
        <v>102</v>
      </c>
      <c r="M4782">
        <v>1633</v>
      </c>
      <c r="N4782" t="s">
        <v>515</v>
      </c>
      <c r="O4782" t="s">
        <v>282</v>
      </c>
      <c r="P4782" t="s">
        <v>50</v>
      </c>
      <c r="Q4782" t="s">
        <v>52</v>
      </c>
      <c r="R4782">
        <v>-90.493099999999998</v>
      </c>
      <c r="S4782">
        <v>42.733800000000002</v>
      </c>
      <c r="V4782">
        <v>44997084</v>
      </c>
      <c r="W4782">
        <v>39418700</v>
      </c>
      <c r="Y4782">
        <v>935353</v>
      </c>
      <c r="Z4782">
        <v>12121952</v>
      </c>
      <c r="AA4782">
        <v>20565486</v>
      </c>
      <c r="AC4782">
        <v>13760906</v>
      </c>
      <c r="AD4782">
        <v>73490520</v>
      </c>
      <c r="AE4782">
        <v>29924438</v>
      </c>
      <c r="AF4782">
        <v>110961872</v>
      </c>
      <c r="AG4782">
        <v>41401032</v>
      </c>
      <c r="AH4782">
        <v>842327</v>
      </c>
      <c r="AI4782">
        <v>3516522</v>
      </c>
      <c r="AJ4782">
        <v>4358849</v>
      </c>
      <c r="AK4782">
        <v>15708301</v>
      </c>
      <c r="AL4782">
        <v>15372274</v>
      </c>
      <c r="AM4782">
        <v>110212872</v>
      </c>
      <c r="AN4782">
        <v>44041360</v>
      </c>
      <c r="AO4782">
        <v>16084756</v>
      </c>
      <c r="AP4782">
        <v>11715410</v>
      </c>
      <c r="AQ4782">
        <v>12173095</v>
      </c>
      <c r="AR4782">
        <v>110961872</v>
      </c>
      <c r="AS4782">
        <v>110212872</v>
      </c>
      <c r="AT4782">
        <v>639</v>
      </c>
      <c r="AU4782">
        <v>0.52500000000000002</v>
      </c>
      <c r="AW4782">
        <v>0.12645700000000001</v>
      </c>
      <c r="AX4782">
        <v>0.38228400000000001</v>
      </c>
      <c r="AY4782">
        <v>4.6037300000000003E-2</v>
      </c>
      <c r="AZ4782">
        <v>61812</v>
      </c>
    </row>
    <row r="4783" spans="1:52">
      <c r="A4783">
        <v>2011</v>
      </c>
      <c r="B4783">
        <v>240462</v>
      </c>
      <c r="C4783" t="s">
        <v>502</v>
      </c>
      <c r="D4783" t="s">
        <v>493</v>
      </c>
      <c r="E4783">
        <f t="shared" si="74"/>
        <v>1</v>
      </c>
      <c r="F4783">
        <f>IF(ISNA(VLOOKUP(B4783,criteria!$U$2:$U$174,1,0)),0,1)</f>
        <v>1</v>
      </c>
      <c r="G4783">
        <v>0.95565552699228795</v>
      </c>
      <c r="H4783">
        <v>0.53934095494283796</v>
      </c>
      <c r="I4783">
        <v>3112</v>
      </c>
      <c r="J4783">
        <v>2974</v>
      </c>
      <c r="K4783">
        <v>1534</v>
      </c>
      <c r="L4783">
        <v>70</v>
      </c>
      <c r="M4783">
        <v>1604</v>
      </c>
      <c r="N4783" t="s">
        <v>515</v>
      </c>
      <c r="O4783" t="s">
        <v>282</v>
      </c>
      <c r="P4783" t="s">
        <v>50</v>
      </c>
      <c r="Q4783" t="s">
        <v>52</v>
      </c>
      <c r="R4783">
        <v>-90.492699999999999</v>
      </c>
      <c r="S4783">
        <v>42.733899999999998</v>
      </c>
      <c r="T4783">
        <v>4.4999999999999998E-2</v>
      </c>
      <c r="U4783">
        <v>1348</v>
      </c>
      <c r="V4783">
        <v>52581676</v>
      </c>
      <c r="W4783">
        <v>46967244</v>
      </c>
      <c r="Z4783">
        <v>10728171</v>
      </c>
      <c r="AA4783">
        <v>12269291</v>
      </c>
      <c r="AB4783">
        <v>453382</v>
      </c>
      <c r="AC4783">
        <v>16594349</v>
      </c>
      <c r="AD4783">
        <v>82358888</v>
      </c>
      <c r="AE4783">
        <v>21744152</v>
      </c>
      <c r="AF4783">
        <v>114380712</v>
      </c>
      <c r="AG4783">
        <v>41654196</v>
      </c>
      <c r="AH4783">
        <v>1103799</v>
      </c>
      <c r="AI4783">
        <v>4062544</v>
      </c>
      <c r="AJ4783">
        <v>5166343</v>
      </c>
      <c r="AK4783">
        <v>17242360</v>
      </c>
      <c r="AL4783">
        <v>16456832</v>
      </c>
      <c r="AM4783">
        <v>112961112</v>
      </c>
      <c r="AN4783">
        <v>48211656</v>
      </c>
      <c r="AO4783">
        <v>14190298</v>
      </c>
      <c r="AP4783">
        <v>12173095</v>
      </c>
      <c r="AQ4783">
        <v>15071020</v>
      </c>
      <c r="AR4783">
        <v>114380712</v>
      </c>
      <c r="AS4783">
        <v>112961112</v>
      </c>
      <c r="AT4783">
        <v>723</v>
      </c>
      <c r="AU4783">
        <v>0.52100000000000002</v>
      </c>
      <c r="AW4783">
        <v>0.114574</v>
      </c>
      <c r="AX4783">
        <v>0.37431500000000001</v>
      </c>
      <c r="AY4783">
        <v>4.0981200000000002E-2</v>
      </c>
      <c r="AZ4783">
        <v>62789</v>
      </c>
    </row>
    <row r="4784" spans="1:52">
      <c r="A4784">
        <v>2012</v>
      </c>
      <c r="B4784">
        <v>240462</v>
      </c>
      <c r="C4784" t="s">
        <v>502</v>
      </c>
      <c r="D4784" t="s">
        <v>493</v>
      </c>
      <c r="E4784">
        <f t="shared" si="74"/>
        <v>1</v>
      </c>
      <c r="F4784">
        <f>IF(ISNA(VLOOKUP(B4784,criteria!$U$2:$U$174,1,0)),0,1)</f>
        <v>1</v>
      </c>
      <c r="G4784">
        <v>0.96906278434940851</v>
      </c>
      <c r="H4784">
        <v>0.53865414710485138</v>
      </c>
      <c r="I4784">
        <v>3297</v>
      </c>
      <c r="J4784">
        <v>3195</v>
      </c>
      <c r="K4784">
        <v>1624</v>
      </c>
      <c r="L4784">
        <v>97</v>
      </c>
      <c r="M4784">
        <v>1721</v>
      </c>
      <c r="T4784">
        <v>5.5E-2</v>
      </c>
      <c r="U4784">
        <v>1398</v>
      </c>
      <c r="V4784">
        <v>58839932</v>
      </c>
      <c r="W4784">
        <v>52033064</v>
      </c>
      <c r="Y4784">
        <v>846338</v>
      </c>
      <c r="Z4784">
        <v>11708674</v>
      </c>
      <c r="AA4784">
        <v>9856400</v>
      </c>
      <c r="AB4784">
        <v>709176</v>
      </c>
      <c r="AC4784">
        <v>21788612</v>
      </c>
      <c r="AD4784">
        <v>95524136</v>
      </c>
      <c r="AE4784">
        <v>19596296</v>
      </c>
      <c r="AF4784">
        <v>129979168</v>
      </c>
      <c r="AG4784">
        <v>41179556</v>
      </c>
      <c r="AH4784">
        <v>1172379</v>
      </c>
      <c r="AI4784">
        <v>3827860</v>
      </c>
      <c r="AJ4784">
        <v>5000239</v>
      </c>
      <c r="AK4784">
        <v>17238424</v>
      </c>
      <c r="AL4784">
        <v>17796598</v>
      </c>
      <c r="AM4784">
        <v>122033344</v>
      </c>
      <c r="AN4784">
        <v>51106680</v>
      </c>
      <c r="AO4784">
        <v>14944946</v>
      </c>
      <c r="AP4784">
        <v>15071020</v>
      </c>
      <c r="AQ4784">
        <v>18267928</v>
      </c>
      <c r="AR4784">
        <v>129979168</v>
      </c>
      <c r="AS4784">
        <v>122033344</v>
      </c>
      <c r="AT4784">
        <v>795</v>
      </c>
      <c r="AU4784">
        <v>0.54200000000000004</v>
      </c>
      <c r="AW4784">
        <v>0.114444</v>
      </c>
      <c r="AX4784">
        <v>0.39027800000000001</v>
      </c>
      <c r="AY4784">
        <v>4.3333299999999998E-2</v>
      </c>
      <c r="AZ4784">
        <v>65090</v>
      </c>
    </row>
    <row r="4785" spans="1:52">
      <c r="A4785">
        <v>2013</v>
      </c>
      <c r="B4785">
        <v>240462</v>
      </c>
      <c r="C4785" t="s">
        <v>502</v>
      </c>
      <c r="D4785" t="s">
        <v>493</v>
      </c>
      <c r="E4785">
        <f t="shared" si="74"/>
        <v>1</v>
      </c>
      <c r="F4785">
        <f>IF(ISNA(VLOOKUP(B4785,criteria!$U$2:$U$174,1,0)),0,1)</f>
        <v>1</v>
      </c>
      <c r="G4785">
        <v>0.96469549867608118</v>
      </c>
      <c r="H4785">
        <v>0.5349191826776456</v>
      </c>
      <c r="I4785">
        <v>3399</v>
      </c>
      <c r="J4785">
        <v>3279</v>
      </c>
      <c r="K4785">
        <v>1666</v>
      </c>
      <c r="L4785">
        <v>88</v>
      </c>
      <c r="M4785">
        <v>1754</v>
      </c>
      <c r="N4785" t="s">
        <v>520</v>
      </c>
      <c r="O4785" t="s">
        <v>282</v>
      </c>
      <c r="P4785" t="s">
        <v>50</v>
      </c>
      <c r="Q4785" t="s">
        <v>52</v>
      </c>
      <c r="R4785">
        <v>-90.492699999999999</v>
      </c>
      <c r="S4785">
        <v>42.733899999999998</v>
      </c>
      <c r="T4785">
        <v>4.1000000000000002E-2</v>
      </c>
      <c r="U4785">
        <v>1678</v>
      </c>
      <c r="V4785">
        <v>58306608</v>
      </c>
      <c r="W4785">
        <v>51455920</v>
      </c>
      <c r="Y4785">
        <v>147020</v>
      </c>
      <c r="Z4785">
        <v>11125599</v>
      </c>
      <c r="AA4785">
        <v>22501214</v>
      </c>
      <c r="AB4785">
        <v>2441608</v>
      </c>
      <c r="AC4785">
        <v>13504571</v>
      </c>
      <c r="AD4785">
        <v>96386536</v>
      </c>
      <c r="AE4785">
        <v>34263616</v>
      </c>
      <c r="AF4785">
        <v>132338384</v>
      </c>
      <c r="AG4785">
        <v>46185700</v>
      </c>
      <c r="AH4785">
        <v>1050842</v>
      </c>
      <c r="AI4785">
        <v>3740969</v>
      </c>
      <c r="AJ4785">
        <v>4791811</v>
      </c>
      <c r="AK4785">
        <v>20822732</v>
      </c>
      <c r="AL4785">
        <v>17322236</v>
      </c>
      <c r="AM4785">
        <v>134713728</v>
      </c>
      <c r="AN4785">
        <v>53328472</v>
      </c>
      <c r="AO4785">
        <v>18826732</v>
      </c>
      <c r="AP4785">
        <v>18267928</v>
      </c>
      <c r="AQ4785">
        <v>23442846</v>
      </c>
      <c r="AR4785">
        <v>132338384</v>
      </c>
      <c r="AS4785">
        <v>134713728</v>
      </c>
      <c r="AT4785">
        <v>758</v>
      </c>
      <c r="AU4785">
        <v>0.51600000000000001</v>
      </c>
      <c r="AW4785">
        <v>0.111638</v>
      </c>
      <c r="AX4785">
        <v>0.39547900000000002</v>
      </c>
      <c r="AY4785">
        <v>3.99107E-2</v>
      </c>
      <c r="AZ4785">
        <v>66794</v>
      </c>
    </row>
    <row r="4786" spans="1:52">
      <c r="A4786">
        <v>2014</v>
      </c>
      <c r="B4786">
        <v>240462</v>
      </c>
      <c r="C4786" t="s">
        <v>502</v>
      </c>
      <c r="D4786" t="s">
        <v>493</v>
      </c>
      <c r="E4786">
        <f t="shared" si="74"/>
        <v>1</v>
      </c>
      <c r="F4786">
        <f>IF(ISNA(VLOOKUP(B4786,criteria!$U$2:$U$174,1,0)),0,1)</f>
        <v>1</v>
      </c>
      <c r="G4786">
        <v>0.94401818698493889</v>
      </c>
      <c r="H4786">
        <v>0.51324503311258274</v>
      </c>
      <c r="I4786">
        <v>3519</v>
      </c>
      <c r="J4786">
        <v>3322</v>
      </c>
      <c r="K4786">
        <v>1684</v>
      </c>
      <c r="L4786">
        <v>21</v>
      </c>
      <c r="M4786">
        <v>1705</v>
      </c>
      <c r="N4786" t="s">
        <v>515</v>
      </c>
      <c r="O4786" t="s">
        <v>282</v>
      </c>
      <c r="P4786" t="s">
        <v>50</v>
      </c>
      <c r="Q4786" t="s">
        <v>52</v>
      </c>
      <c r="R4786">
        <v>-90.492699999999999</v>
      </c>
      <c r="S4786">
        <v>42.733899999999998</v>
      </c>
      <c r="T4786">
        <v>0.04</v>
      </c>
      <c r="U4786">
        <v>1855</v>
      </c>
      <c r="V4786">
        <v>59916400</v>
      </c>
      <c r="W4786">
        <v>49089728</v>
      </c>
      <c r="Y4786">
        <v>402073</v>
      </c>
      <c r="Z4786">
        <v>11802757</v>
      </c>
      <c r="AA4786">
        <v>22120356</v>
      </c>
      <c r="AB4786">
        <v>1987173</v>
      </c>
      <c r="AC4786">
        <v>18190736</v>
      </c>
      <c r="AD4786">
        <v>98250000</v>
      </c>
      <c r="AE4786">
        <v>32335740</v>
      </c>
      <c r="AF4786">
        <v>135065376</v>
      </c>
      <c r="AG4786">
        <v>46901620</v>
      </c>
      <c r="AH4786">
        <v>1427373</v>
      </c>
      <c r="AI4786">
        <v>3071686</v>
      </c>
      <c r="AJ4786">
        <v>4499059</v>
      </c>
      <c r="AK4786">
        <v>22817228</v>
      </c>
      <c r="AL4786">
        <v>18373740</v>
      </c>
      <c r="AM4786">
        <v>135001792</v>
      </c>
      <c r="AN4786">
        <v>55052900</v>
      </c>
      <c r="AO4786">
        <v>18068592</v>
      </c>
      <c r="AP4786">
        <v>23442846</v>
      </c>
      <c r="AQ4786">
        <v>21671990</v>
      </c>
      <c r="AR4786">
        <v>135065376</v>
      </c>
      <c r="AS4786">
        <v>135001792</v>
      </c>
      <c r="AT4786">
        <v>827</v>
      </c>
      <c r="AU4786">
        <v>0.54</v>
      </c>
      <c r="AW4786">
        <v>0.10136100000000001</v>
      </c>
      <c r="AX4786">
        <v>0.37735299999999999</v>
      </c>
      <c r="AY4786">
        <v>3.2435600000000002E-2</v>
      </c>
      <c r="AZ4786">
        <v>70439</v>
      </c>
    </row>
    <row r="4787" spans="1:52">
      <c r="A4787">
        <v>2015</v>
      </c>
      <c r="B4787">
        <v>240462</v>
      </c>
      <c r="C4787" t="s">
        <v>502</v>
      </c>
      <c r="D4787" t="s">
        <v>493</v>
      </c>
      <c r="E4787">
        <f t="shared" si="74"/>
        <v>1</v>
      </c>
      <c r="F4787">
        <f>IF(ISNA(VLOOKUP(B4787,criteria!$U$2:$U$174,1,0)),0,1)</f>
        <v>1</v>
      </c>
      <c r="G4787">
        <v>0.9430756159728122</v>
      </c>
      <c r="H4787">
        <v>0.48678678678678677</v>
      </c>
      <c r="I4787">
        <v>3531</v>
      </c>
      <c r="J4787">
        <v>3330</v>
      </c>
      <c r="K4787">
        <v>1608</v>
      </c>
      <c r="L4787">
        <v>13</v>
      </c>
      <c r="M4787">
        <v>1621</v>
      </c>
      <c r="N4787" t="s">
        <v>515</v>
      </c>
      <c r="O4787" t="s">
        <v>282</v>
      </c>
      <c r="P4787" t="s">
        <v>50</v>
      </c>
      <c r="Q4787" t="s">
        <v>52</v>
      </c>
      <c r="R4787">
        <v>-90.492699999999999</v>
      </c>
      <c r="S4787">
        <v>42.733899999999998</v>
      </c>
      <c r="T4787">
        <v>4.5999999999999999E-2</v>
      </c>
      <c r="U4787">
        <v>2022</v>
      </c>
      <c r="V4787">
        <v>61268508</v>
      </c>
      <c r="W4787">
        <v>51175384</v>
      </c>
      <c r="Y4787">
        <v>171453</v>
      </c>
      <c r="Z4787">
        <v>10324646</v>
      </c>
      <c r="AA4787">
        <v>22195412</v>
      </c>
      <c r="AB4787">
        <v>1291567</v>
      </c>
      <c r="AC4787">
        <v>20149256</v>
      </c>
      <c r="AD4787">
        <v>100680848</v>
      </c>
      <c r="AE4787">
        <v>30765140</v>
      </c>
      <c r="AF4787">
        <v>138276896</v>
      </c>
      <c r="AG4787">
        <v>46901312</v>
      </c>
      <c r="AH4787">
        <v>1174348</v>
      </c>
      <c r="AI4787">
        <v>3153644</v>
      </c>
      <c r="AJ4787">
        <v>4327992</v>
      </c>
      <c r="AK4787">
        <v>23955764</v>
      </c>
      <c r="AL4787">
        <v>16635403</v>
      </c>
      <c r="AM4787">
        <v>135534208</v>
      </c>
      <c r="AN4787">
        <v>55215720</v>
      </c>
      <c r="AO4787">
        <v>23528928</v>
      </c>
      <c r="AP4787">
        <v>21671990</v>
      </c>
      <c r="AQ4787">
        <v>28617246</v>
      </c>
      <c r="AR4787">
        <v>138276896</v>
      </c>
      <c r="AS4787">
        <v>135534208</v>
      </c>
      <c r="AT4787">
        <v>827</v>
      </c>
      <c r="AU4787">
        <v>0.53900000000000003</v>
      </c>
      <c r="AW4787">
        <v>0.101387</v>
      </c>
      <c r="AX4787">
        <v>0.36795099999999997</v>
      </c>
      <c r="AY4787">
        <v>2.9275800000000001E-2</v>
      </c>
      <c r="AZ4787">
        <v>72019</v>
      </c>
    </row>
    <row r="4788" spans="1:52">
      <c r="A4788">
        <v>2016</v>
      </c>
      <c r="B4788">
        <v>240462</v>
      </c>
      <c r="C4788" t="s">
        <v>502</v>
      </c>
      <c r="D4788" t="s">
        <v>493</v>
      </c>
      <c r="E4788">
        <f t="shared" si="74"/>
        <v>1</v>
      </c>
      <c r="F4788">
        <f>IF(ISNA(VLOOKUP(B4788,criteria!$U$2:$U$174,1,0)),0,1)</f>
        <v>1</v>
      </c>
      <c r="G4788">
        <v>0.80331109463800343</v>
      </c>
      <c r="H4788">
        <v>0.48015995078437401</v>
      </c>
      <c r="I4788">
        <v>4047</v>
      </c>
      <c r="J4788">
        <v>3251</v>
      </c>
      <c r="K4788">
        <v>1549</v>
      </c>
      <c r="L4788">
        <v>12</v>
      </c>
      <c r="M4788">
        <v>1561</v>
      </c>
      <c r="N4788" t="s">
        <v>515</v>
      </c>
      <c r="O4788" t="s">
        <v>282</v>
      </c>
      <c r="P4788" t="s">
        <v>50</v>
      </c>
      <c r="Q4788" t="s">
        <v>52</v>
      </c>
      <c r="R4788">
        <v>-90.492699999999999</v>
      </c>
      <c r="S4788">
        <v>42.733899999999998</v>
      </c>
      <c r="T4788">
        <v>3.9E-2</v>
      </c>
      <c r="U4788">
        <v>2051</v>
      </c>
      <c r="V4788">
        <v>60817928</v>
      </c>
      <c r="W4788">
        <v>50008856</v>
      </c>
      <c r="Y4788">
        <v>175379</v>
      </c>
      <c r="Z4788">
        <v>10066714</v>
      </c>
      <c r="AA4788">
        <v>17155980</v>
      </c>
      <c r="AB4788">
        <v>2154364</v>
      </c>
      <c r="AC4788">
        <v>18443464</v>
      </c>
      <c r="AD4788">
        <v>98569960</v>
      </c>
      <c r="AE4788">
        <v>29334264</v>
      </c>
      <c r="AF4788">
        <v>132523640</v>
      </c>
      <c r="AG4788">
        <v>39028568</v>
      </c>
      <c r="AH4788">
        <v>1047801</v>
      </c>
      <c r="AI4788">
        <v>2266015</v>
      </c>
      <c r="AJ4788">
        <v>3313816</v>
      </c>
      <c r="AK4788">
        <v>25807728</v>
      </c>
      <c r="AL4788">
        <v>16923926</v>
      </c>
      <c r="AM4788">
        <v>134874496</v>
      </c>
      <c r="AN4788">
        <v>54824784</v>
      </c>
      <c r="AO4788">
        <v>23373120</v>
      </c>
      <c r="AP4788">
        <v>28617246</v>
      </c>
      <c r="AQ4788">
        <v>32491524</v>
      </c>
      <c r="AR4788">
        <v>132523640</v>
      </c>
      <c r="AS4788">
        <v>134874496</v>
      </c>
      <c r="AT4788">
        <v>858</v>
      </c>
      <c r="AU4788">
        <v>0.52800000000000002</v>
      </c>
      <c r="AW4788">
        <v>9.8456299999999997E-2</v>
      </c>
      <c r="AX4788">
        <v>0.37667200000000001</v>
      </c>
      <c r="AY4788">
        <v>2.8473399999999999E-2</v>
      </c>
      <c r="AZ4788">
        <v>71248</v>
      </c>
    </row>
    <row r="4789" spans="1:52">
      <c r="A4789">
        <v>2017</v>
      </c>
      <c r="B4789">
        <v>240462</v>
      </c>
      <c r="C4789" t="s">
        <v>502</v>
      </c>
      <c r="D4789" t="s">
        <v>493</v>
      </c>
      <c r="E4789">
        <f t="shared" si="74"/>
        <v>1</v>
      </c>
      <c r="F4789">
        <f>IF(ISNA(VLOOKUP(B4789,criteria!$U$2:$U$174,1,0)),0,1)</f>
        <v>1</v>
      </c>
      <c r="G4789">
        <v>0.79706202393906422</v>
      </c>
      <c r="H4789">
        <v>0.48668941979522184</v>
      </c>
      <c r="I4789">
        <v>3676</v>
      </c>
      <c r="J4789">
        <v>2930</v>
      </c>
      <c r="K4789">
        <v>1412</v>
      </c>
      <c r="L4789">
        <v>14</v>
      </c>
      <c r="M4789">
        <v>1426</v>
      </c>
      <c r="T4789">
        <v>3.9E-2</v>
      </c>
      <c r="U4789">
        <v>2099</v>
      </c>
      <c r="V4789">
        <v>58910220</v>
      </c>
      <c r="W4789">
        <v>49048648</v>
      </c>
      <c r="Y4789">
        <v>379988</v>
      </c>
      <c r="Z4789">
        <v>9877556</v>
      </c>
      <c r="AA4789">
        <v>21399096</v>
      </c>
      <c r="AB4789">
        <v>1603488</v>
      </c>
      <c r="AC4789">
        <v>14936341</v>
      </c>
      <c r="AD4789">
        <v>95615552</v>
      </c>
      <c r="AE4789">
        <v>31285624</v>
      </c>
      <c r="AF4789">
        <v>128023248</v>
      </c>
      <c r="AG4789">
        <v>38529724</v>
      </c>
      <c r="AH4789">
        <v>923883</v>
      </c>
      <c r="AI4789">
        <v>2081485</v>
      </c>
      <c r="AJ4789">
        <v>3005368</v>
      </c>
      <c r="AK4789">
        <v>27488864</v>
      </c>
      <c r="AL4789">
        <v>18439684</v>
      </c>
      <c r="AM4789">
        <v>131832384</v>
      </c>
      <c r="AN4789">
        <v>55184276</v>
      </c>
      <c r="AO4789">
        <v>20750180</v>
      </c>
      <c r="AP4789">
        <v>32491524</v>
      </c>
      <c r="AQ4789">
        <v>31825088</v>
      </c>
      <c r="AR4789">
        <v>128023248</v>
      </c>
      <c r="AS4789">
        <v>131832384</v>
      </c>
    </row>
    <row r="4790" spans="1:52">
      <c r="A4790">
        <v>1990</v>
      </c>
      <c r="B4790">
        <v>240471</v>
      </c>
      <c r="C4790" t="s">
        <v>585</v>
      </c>
      <c r="D4790" t="s">
        <v>493</v>
      </c>
      <c r="E4790">
        <f t="shared" si="74"/>
        <v>0</v>
      </c>
      <c r="F4790">
        <f>IF(ISNA(VLOOKUP(B4790,criteria!$U$2:$U$174,1,0)),0,1)</f>
        <v>1</v>
      </c>
      <c r="G4790" t="s">
        <v>636</v>
      </c>
      <c r="H4790" t="s">
        <v>636</v>
      </c>
      <c r="N4790">
        <v>54022</v>
      </c>
      <c r="O4790" t="s">
        <v>282</v>
      </c>
      <c r="V4790">
        <v>16613371</v>
      </c>
      <c r="Y4790">
        <v>1149</v>
      </c>
      <c r="Z4790">
        <v>3314433</v>
      </c>
      <c r="AA4790">
        <v>21540868</v>
      </c>
      <c r="AB4790">
        <v>162300</v>
      </c>
      <c r="AC4790">
        <v>2353684</v>
      </c>
      <c r="AF4790">
        <v>50798248</v>
      </c>
      <c r="AG4790">
        <v>16489268</v>
      </c>
      <c r="AH4790">
        <v>182189</v>
      </c>
      <c r="AI4790">
        <v>1038761</v>
      </c>
      <c r="AJ4790">
        <v>1220950</v>
      </c>
      <c r="AK4790">
        <v>4602910</v>
      </c>
      <c r="AL4790">
        <v>4410841</v>
      </c>
      <c r="AM4790">
        <v>52166480</v>
      </c>
      <c r="AN4790">
        <v>20188074</v>
      </c>
      <c r="AO4790">
        <v>5915668</v>
      </c>
    </row>
    <row r="4791" spans="1:52">
      <c r="A4791">
        <v>1991</v>
      </c>
      <c r="B4791">
        <v>240471</v>
      </c>
      <c r="C4791" t="s">
        <v>585</v>
      </c>
      <c r="D4791" t="s">
        <v>493</v>
      </c>
      <c r="E4791">
        <f t="shared" si="74"/>
        <v>0</v>
      </c>
      <c r="F4791">
        <f>IF(ISNA(VLOOKUP(B4791,criteria!$U$2:$U$174,1,0)),0,1)</f>
        <v>1</v>
      </c>
      <c r="G4791" t="s">
        <v>636</v>
      </c>
      <c r="H4791" t="s">
        <v>636</v>
      </c>
      <c r="N4791">
        <v>54022</v>
      </c>
      <c r="O4791" t="s">
        <v>282</v>
      </c>
      <c r="V4791">
        <v>18379264</v>
      </c>
      <c r="Y4791">
        <v>1098</v>
      </c>
      <c r="Z4791">
        <v>4249486</v>
      </c>
      <c r="AA4791">
        <v>22202374</v>
      </c>
      <c r="AB4791">
        <v>441882</v>
      </c>
      <c r="AC4791">
        <v>2211919</v>
      </c>
      <c r="AF4791">
        <v>55889156</v>
      </c>
      <c r="AG4791">
        <v>17782128</v>
      </c>
      <c r="AH4791">
        <v>308066</v>
      </c>
      <c r="AI4791">
        <v>1476115</v>
      </c>
      <c r="AJ4791">
        <v>1784181</v>
      </c>
      <c r="AK4791">
        <v>4684571</v>
      </c>
      <c r="AL4791">
        <v>4248828</v>
      </c>
      <c r="AM4791">
        <v>55783024</v>
      </c>
      <c r="AN4791">
        <v>20969902</v>
      </c>
      <c r="AO4791">
        <v>6367319</v>
      </c>
    </row>
    <row r="4792" spans="1:52">
      <c r="A4792">
        <v>1992</v>
      </c>
      <c r="B4792">
        <v>240471</v>
      </c>
      <c r="C4792" t="s">
        <v>585</v>
      </c>
      <c r="D4792" t="s">
        <v>493</v>
      </c>
      <c r="E4792">
        <f t="shared" si="74"/>
        <v>0</v>
      </c>
      <c r="F4792">
        <f>IF(ISNA(VLOOKUP(B4792,criteria!$U$2:$U$174,1,0)),0,1)</f>
        <v>1</v>
      </c>
      <c r="G4792" t="s">
        <v>636</v>
      </c>
      <c r="H4792" t="s">
        <v>636</v>
      </c>
      <c r="N4792">
        <v>54022</v>
      </c>
      <c r="O4792" t="s">
        <v>282</v>
      </c>
      <c r="V4792">
        <v>19364388</v>
      </c>
      <c r="Y4792">
        <v>1301</v>
      </c>
      <c r="Z4792">
        <v>5116992</v>
      </c>
      <c r="AA4792">
        <v>21950120</v>
      </c>
      <c r="AB4792">
        <v>187438</v>
      </c>
      <c r="AC4792">
        <v>2340073</v>
      </c>
      <c r="AF4792">
        <v>57508984</v>
      </c>
      <c r="AG4792">
        <v>18542028</v>
      </c>
      <c r="AH4792">
        <v>322109</v>
      </c>
      <c r="AI4792">
        <v>1765845</v>
      </c>
      <c r="AJ4792">
        <v>2087954</v>
      </c>
      <c r="AK4792">
        <v>4988800</v>
      </c>
      <c r="AL4792">
        <v>4497081</v>
      </c>
      <c r="AM4792">
        <v>57834936</v>
      </c>
      <c r="AN4792">
        <v>21930604</v>
      </c>
      <c r="AO4792">
        <v>6824209</v>
      </c>
    </row>
    <row r="4793" spans="1:52">
      <c r="A4793">
        <v>1993</v>
      </c>
      <c r="B4793">
        <v>240471</v>
      </c>
      <c r="C4793" t="s">
        <v>585</v>
      </c>
      <c r="D4793" t="s">
        <v>493</v>
      </c>
      <c r="E4793">
        <f t="shared" si="74"/>
        <v>0</v>
      </c>
      <c r="F4793">
        <f>IF(ISNA(VLOOKUP(B4793,criteria!$U$2:$U$174,1,0)),0,1)</f>
        <v>1</v>
      </c>
      <c r="G4793" t="s">
        <v>636</v>
      </c>
      <c r="H4793" t="s">
        <v>636</v>
      </c>
      <c r="N4793">
        <v>54022</v>
      </c>
      <c r="O4793" t="s">
        <v>282</v>
      </c>
      <c r="V4793">
        <v>19749436</v>
      </c>
      <c r="Y4793">
        <v>3916</v>
      </c>
      <c r="Z4793">
        <v>4458933</v>
      </c>
      <c r="AA4793">
        <v>23995696</v>
      </c>
      <c r="AB4793">
        <v>251809</v>
      </c>
      <c r="AC4793">
        <v>2504629</v>
      </c>
      <c r="AF4793">
        <v>59655400</v>
      </c>
      <c r="AG4793">
        <v>18602888</v>
      </c>
      <c r="AH4793">
        <v>146974</v>
      </c>
      <c r="AI4793">
        <v>1921321</v>
      </c>
      <c r="AJ4793">
        <v>2068295</v>
      </c>
      <c r="AK4793">
        <v>5535612</v>
      </c>
      <c r="AL4793">
        <v>4652941</v>
      </c>
      <c r="AM4793">
        <v>59749000</v>
      </c>
      <c r="AN4793">
        <v>22474008</v>
      </c>
      <c r="AO4793">
        <v>7073933</v>
      </c>
    </row>
    <row r="4794" spans="1:52">
      <c r="A4794">
        <v>1994</v>
      </c>
      <c r="B4794">
        <v>240471</v>
      </c>
      <c r="C4794" t="s">
        <v>585</v>
      </c>
      <c r="D4794" t="s">
        <v>493</v>
      </c>
      <c r="E4794">
        <f t="shared" si="74"/>
        <v>0</v>
      </c>
      <c r="F4794">
        <f>IF(ISNA(VLOOKUP(B4794,criteria!$U$2:$U$174,1,0)),0,1)</f>
        <v>1</v>
      </c>
      <c r="G4794" t="s">
        <v>636</v>
      </c>
      <c r="H4794" t="s">
        <v>636</v>
      </c>
      <c r="V4794">
        <v>21318588</v>
      </c>
      <c r="Y4794">
        <v>326</v>
      </c>
      <c r="Z4794">
        <v>4320606</v>
      </c>
      <c r="AA4794">
        <v>24828296</v>
      </c>
      <c r="AB4794">
        <v>390194</v>
      </c>
      <c r="AC4794">
        <v>2614076</v>
      </c>
      <c r="AF4794">
        <v>61707360</v>
      </c>
      <c r="AG4794">
        <v>19820140</v>
      </c>
      <c r="AH4794">
        <v>110016</v>
      </c>
      <c r="AI4794">
        <v>2031000</v>
      </c>
      <c r="AJ4794">
        <v>2141016</v>
      </c>
      <c r="AK4794">
        <v>5586295</v>
      </c>
      <c r="AL4794">
        <v>4948843</v>
      </c>
      <c r="AM4794">
        <v>61469648</v>
      </c>
      <c r="AN4794">
        <v>23708348</v>
      </c>
      <c r="AO4794">
        <v>7843293</v>
      </c>
    </row>
    <row r="4795" spans="1:52">
      <c r="A4795">
        <v>1995</v>
      </c>
      <c r="B4795">
        <v>240471</v>
      </c>
      <c r="C4795" t="s">
        <v>585</v>
      </c>
      <c r="D4795" t="s">
        <v>493</v>
      </c>
      <c r="E4795">
        <f t="shared" si="74"/>
        <v>0</v>
      </c>
      <c r="F4795">
        <f>IF(ISNA(VLOOKUP(B4795,criteria!$U$2:$U$174,1,0)),0,1)</f>
        <v>1</v>
      </c>
      <c r="G4795" t="s">
        <v>636</v>
      </c>
      <c r="H4795" t="s">
        <v>636</v>
      </c>
      <c r="N4795">
        <v>54022</v>
      </c>
      <c r="O4795" t="s">
        <v>282</v>
      </c>
      <c r="V4795">
        <v>22061258</v>
      </c>
      <c r="Y4795">
        <v>7267</v>
      </c>
      <c r="Z4795">
        <v>4361825</v>
      </c>
      <c r="AA4795">
        <v>24049208</v>
      </c>
      <c r="AB4795">
        <v>364587</v>
      </c>
      <c r="AC4795">
        <v>2589335</v>
      </c>
      <c r="AF4795">
        <v>62573408</v>
      </c>
      <c r="AG4795">
        <v>20024366</v>
      </c>
      <c r="AH4795">
        <v>165843</v>
      </c>
      <c r="AI4795">
        <v>2102225</v>
      </c>
      <c r="AJ4795">
        <v>2268068</v>
      </c>
      <c r="AK4795">
        <v>5644646</v>
      </c>
      <c r="AL4795">
        <v>5127405</v>
      </c>
      <c r="AM4795">
        <v>63326432</v>
      </c>
      <c r="AN4795">
        <v>23811808</v>
      </c>
      <c r="AO4795">
        <v>7140018</v>
      </c>
    </row>
    <row r="4796" spans="1:52">
      <c r="A4796">
        <v>1996</v>
      </c>
      <c r="B4796">
        <v>240471</v>
      </c>
      <c r="C4796" t="s">
        <v>585</v>
      </c>
      <c r="D4796" t="s">
        <v>493</v>
      </c>
      <c r="E4796">
        <f t="shared" si="74"/>
        <v>0</v>
      </c>
      <c r="F4796">
        <f>IF(ISNA(VLOOKUP(B4796,criteria!$U$2:$U$174,1,0)),0,1)</f>
        <v>1</v>
      </c>
      <c r="G4796" t="s">
        <v>636</v>
      </c>
      <c r="H4796" t="s">
        <v>636</v>
      </c>
      <c r="N4796">
        <v>54022</v>
      </c>
      <c r="O4796" t="s">
        <v>282</v>
      </c>
      <c r="V4796">
        <v>23792984</v>
      </c>
      <c r="Y4796">
        <v>14184</v>
      </c>
      <c r="Z4796">
        <v>4222413</v>
      </c>
      <c r="AA4796">
        <v>24551472</v>
      </c>
      <c r="AB4796">
        <v>366735</v>
      </c>
      <c r="AC4796">
        <v>2750752</v>
      </c>
      <c r="AF4796">
        <v>65333544</v>
      </c>
      <c r="AG4796">
        <v>19452026</v>
      </c>
      <c r="AH4796">
        <v>272996</v>
      </c>
      <c r="AI4796">
        <v>1612863</v>
      </c>
      <c r="AJ4796">
        <v>1885859</v>
      </c>
      <c r="AK4796">
        <v>5991301</v>
      </c>
      <c r="AL4796">
        <v>5760598</v>
      </c>
      <c r="AM4796">
        <v>64675068</v>
      </c>
      <c r="AN4796">
        <v>23771242</v>
      </c>
      <c r="AO4796">
        <v>7663905</v>
      </c>
      <c r="AP4796">
        <v>16465</v>
      </c>
      <c r="AQ4796">
        <v>17712</v>
      </c>
      <c r="AT4796">
        <v>438</v>
      </c>
      <c r="AU4796">
        <v>0.42899999999999999</v>
      </c>
    </row>
    <row r="4797" spans="1:52">
      <c r="A4797">
        <v>1997</v>
      </c>
      <c r="B4797">
        <v>240471</v>
      </c>
      <c r="C4797" t="s">
        <v>585</v>
      </c>
      <c r="D4797" t="s">
        <v>493</v>
      </c>
      <c r="E4797">
        <f t="shared" si="74"/>
        <v>0</v>
      </c>
      <c r="F4797">
        <f>IF(ISNA(VLOOKUP(B4797,criteria!$U$2:$U$174,1,0)),0,1)</f>
        <v>1</v>
      </c>
      <c r="G4797" t="s">
        <v>636</v>
      </c>
      <c r="H4797" t="s">
        <v>636</v>
      </c>
      <c r="V4797">
        <v>27358804</v>
      </c>
      <c r="Y4797">
        <v>19913</v>
      </c>
      <c r="Z4797">
        <v>3691610</v>
      </c>
      <c r="AA4797">
        <v>24871842</v>
      </c>
      <c r="AB4797">
        <v>614154</v>
      </c>
      <c r="AC4797">
        <v>3404896</v>
      </c>
      <c r="AF4797">
        <v>70113288</v>
      </c>
      <c r="AG4797">
        <v>19711432</v>
      </c>
      <c r="AH4797">
        <v>253121</v>
      </c>
      <c r="AI4797">
        <v>1798896</v>
      </c>
      <c r="AJ4797">
        <v>2052017</v>
      </c>
      <c r="AK4797">
        <v>6498836</v>
      </c>
      <c r="AL4797">
        <v>5676460</v>
      </c>
      <c r="AM4797">
        <v>68640336</v>
      </c>
      <c r="AN4797">
        <v>24419204</v>
      </c>
      <c r="AO4797">
        <v>8029614</v>
      </c>
      <c r="AP4797">
        <v>17712</v>
      </c>
      <c r="AQ4797">
        <v>19034</v>
      </c>
      <c r="AT4797">
        <v>473</v>
      </c>
      <c r="AU4797">
        <v>0.46899999999999997</v>
      </c>
      <c r="AW4797">
        <v>0.13536500000000001</v>
      </c>
      <c r="AX4797">
        <v>0.59440599999999999</v>
      </c>
      <c r="AY4797">
        <v>5.3946099999999997E-2</v>
      </c>
      <c r="AZ4797">
        <v>40191</v>
      </c>
    </row>
    <row r="4798" spans="1:52">
      <c r="A4798">
        <v>1998</v>
      </c>
      <c r="B4798">
        <v>240471</v>
      </c>
      <c r="C4798" t="s">
        <v>585</v>
      </c>
      <c r="D4798" t="s">
        <v>493</v>
      </c>
      <c r="E4798">
        <f t="shared" si="74"/>
        <v>0</v>
      </c>
      <c r="F4798">
        <f>IF(ISNA(VLOOKUP(B4798,criteria!$U$2:$U$174,1,0)),0,1)</f>
        <v>1</v>
      </c>
      <c r="G4798" t="s">
        <v>636</v>
      </c>
      <c r="H4798" t="s">
        <v>636</v>
      </c>
      <c r="N4798">
        <v>54022</v>
      </c>
      <c r="O4798" t="s">
        <v>282</v>
      </c>
      <c r="V4798">
        <v>30101948</v>
      </c>
      <c r="Y4798">
        <v>55408</v>
      </c>
      <c r="Z4798">
        <v>4161528</v>
      </c>
      <c r="AA4798">
        <v>25504608</v>
      </c>
      <c r="AB4798">
        <v>521145</v>
      </c>
      <c r="AC4798">
        <v>3274754</v>
      </c>
      <c r="AF4798">
        <v>74780480</v>
      </c>
      <c r="AG4798">
        <v>20186768</v>
      </c>
      <c r="AH4798">
        <v>209646</v>
      </c>
      <c r="AI4798">
        <v>2282119</v>
      </c>
      <c r="AJ4798">
        <v>2491765</v>
      </c>
      <c r="AK4798">
        <v>7288238</v>
      </c>
      <c r="AL4798">
        <v>6448503</v>
      </c>
      <c r="AM4798">
        <v>73212200</v>
      </c>
      <c r="AN4798">
        <v>25859700</v>
      </c>
      <c r="AO4798">
        <v>8398184</v>
      </c>
      <c r="AP4798">
        <v>19034</v>
      </c>
      <c r="AQ4798">
        <v>161898</v>
      </c>
      <c r="AT4798">
        <v>407</v>
      </c>
      <c r="AU4798">
        <v>0.48599999999999999</v>
      </c>
      <c r="AW4798">
        <v>0.109109</v>
      </c>
      <c r="AX4798">
        <v>0.63906499999999999</v>
      </c>
      <c r="AY4798">
        <v>4.7247900000000002E-2</v>
      </c>
      <c r="AZ4798">
        <v>43546</v>
      </c>
    </row>
    <row r="4799" spans="1:52">
      <c r="A4799">
        <v>1999</v>
      </c>
      <c r="B4799">
        <v>240471</v>
      </c>
      <c r="C4799" t="s">
        <v>585</v>
      </c>
      <c r="D4799" t="s">
        <v>493</v>
      </c>
      <c r="E4799">
        <f t="shared" si="74"/>
        <v>0</v>
      </c>
      <c r="F4799">
        <f>IF(ISNA(VLOOKUP(B4799,criteria!$U$2:$U$174,1,0)),0,1)</f>
        <v>1</v>
      </c>
      <c r="G4799" t="s">
        <v>636</v>
      </c>
      <c r="H4799" t="s">
        <v>636</v>
      </c>
      <c r="N4799">
        <v>54022</v>
      </c>
      <c r="O4799" t="s">
        <v>282</v>
      </c>
      <c r="V4799">
        <v>33540776</v>
      </c>
      <c r="Y4799">
        <v>72751</v>
      </c>
      <c r="Z4799">
        <v>4514510</v>
      </c>
      <c r="AA4799">
        <v>26472390</v>
      </c>
      <c r="AB4799">
        <v>506428</v>
      </c>
      <c r="AC4799">
        <v>3493822</v>
      </c>
      <c r="AF4799">
        <v>79588288</v>
      </c>
      <c r="AG4799">
        <v>21082912</v>
      </c>
      <c r="AH4799">
        <v>154954</v>
      </c>
      <c r="AI4799">
        <v>2278089</v>
      </c>
      <c r="AJ4799">
        <v>2433043</v>
      </c>
      <c r="AK4799">
        <v>7263955</v>
      </c>
      <c r="AL4799">
        <v>6991213</v>
      </c>
      <c r="AM4799">
        <v>80009784</v>
      </c>
      <c r="AN4799">
        <v>27100132</v>
      </c>
      <c r="AO4799">
        <v>8884582</v>
      </c>
      <c r="AP4799">
        <v>156444</v>
      </c>
      <c r="AQ4799">
        <v>209114</v>
      </c>
      <c r="AT4799">
        <v>465</v>
      </c>
      <c r="AU4799">
        <v>0.47299999999999998</v>
      </c>
      <c r="AW4799">
        <v>0.109135</v>
      </c>
      <c r="AX4799">
        <v>0.647115</v>
      </c>
      <c r="AY4799">
        <v>3.8461500000000003E-2</v>
      </c>
      <c r="AZ4799">
        <v>45213</v>
      </c>
    </row>
    <row r="4800" spans="1:52">
      <c r="A4800">
        <v>2000</v>
      </c>
      <c r="B4800">
        <v>240471</v>
      </c>
      <c r="C4800" t="s">
        <v>585</v>
      </c>
      <c r="D4800" t="s">
        <v>493</v>
      </c>
      <c r="E4800">
        <f t="shared" si="74"/>
        <v>0</v>
      </c>
      <c r="F4800">
        <f>IF(ISNA(VLOOKUP(B4800,criteria!$U$2:$U$174,1,0)),0,1)</f>
        <v>1</v>
      </c>
      <c r="G4800" t="s">
        <v>636</v>
      </c>
      <c r="H4800" t="s">
        <v>636</v>
      </c>
      <c r="N4800">
        <v>54022</v>
      </c>
      <c r="O4800" t="s">
        <v>282</v>
      </c>
      <c r="V4800">
        <v>36332532</v>
      </c>
      <c r="Y4800">
        <v>36442</v>
      </c>
      <c r="Z4800">
        <v>5510372</v>
      </c>
      <c r="AA4800">
        <v>29529712</v>
      </c>
      <c r="AB4800">
        <v>534601</v>
      </c>
      <c r="AC4800">
        <v>2436588</v>
      </c>
      <c r="AF4800">
        <v>87576344</v>
      </c>
      <c r="AG4800">
        <v>22625912</v>
      </c>
      <c r="AH4800">
        <v>276876</v>
      </c>
      <c r="AI4800">
        <v>2573006</v>
      </c>
      <c r="AJ4800">
        <v>2849882</v>
      </c>
      <c r="AK4800">
        <v>7799464</v>
      </c>
      <c r="AL4800">
        <v>7932218</v>
      </c>
      <c r="AM4800">
        <v>85364000</v>
      </c>
      <c r="AN4800">
        <v>29308956</v>
      </c>
      <c r="AO4800">
        <v>9773217</v>
      </c>
      <c r="AP4800">
        <v>209114</v>
      </c>
      <c r="AQ4800">
        <v>224722</v>
      </c>
      <c r="AT4800">
        <v>457</v>
      </c>
      <c r="AU4800">
        <v>0.47799999999999998</v>
      </c>
      <c r="AW4800">
        <v>0.119829</v>
      </c>
      <c r="AX4800">
        <v>0.62814999999999999</v>
      </c>
      <c r="AY4800">
        <v>3.7565399999999999E-2</v>
      </c>
      <c r="AZ4800">
        <v>46997</v>
      </c>
    </row>
    <row r="4801" spans="1:52">
      <c r="A4801">
        <v>2001</v>
      </c>
      <c r="B4801">
        <v>240471</v>
      </c>
      <c r="C4801" t="s">
        <v>585</v>
      </c>
      <c r="D4801" t="s">
        <v>493</v>
      </c>
      <c r="E4801">
        <f t="shared" si="74"/>
        <v>1</v>
      </c>
      <c r="F4801">
        <f>IF(ISNA(VLOOKUP(B4801,criteria!$U$2:$U$174,1,0)),0,1)</f>
        <v>1</v>
      </c>
      <c r="G4801">
        <v>0.8003944773175542</v>
      </c>
      <c r="H4801">
        <v>0.55495317890586493</v>
      </c>
      <c r="I4801">
        <v>2535</v>
      </c>
      <c r="J4801">
        <v>2029</v>
      </c>
      <c r="K4801">
        <v>1119</v>
      </c>
      <c r="L4801">
        <v>7</v>
      </c>
      <c r="M4801">
        <v>1126</v>
      </c>
      <c r="N4801">
        <v>54022</v>
      </c>
      <c r="O4801" t="s">
        <v>282</v>
      </c>
      <c r="V4801">
        <v>16703012</v>
      </c>
      <c r="W4801">
        <v>15023717</v>
      </c>
      <c r="Y4801">
        <v>826289</v>
      </c>
      <c r="Z4801">
        <v>5205452</v>
      </c>
      <c r="AA4801">
        <v>27281788</v>
      </c>
      <c r="AC4801">
        <v>9556786</v>
      </c>
      <c r="AD4801">
        <v>35372712</v>
      </c>
      <c r="AE4801">
        <v>28689890</v>
      </c>
      <c r="AF4801">
        <v>68170760</v>
      </c>
      <c r="AG4801">
        <v>26319940</v>
      </c>
      <c r="AH4801">
        <v>257967.52</v>
      </c>
      <c r="AI4801">
        <v>2603446.75</v>
      </c>
      <c r="AJ4801">
        <v>2861414.25</v>
      </c>
      <c r="AK4801">
        <v>8911467</v>
      </c>
      <c r="AL4801">
        <v>9671395</v>
      </c>
      <c r="AM4801">
        <v>61477484</v>
      </c>
      <c r="AN4801">
        <v>30110496</v>
      </c>
      <c r="AO4801">
        <v>10061362</v>
      </c>
      <c r="AR4801">
        <v>68170760</v>
      </c>
      <c r="AS4801">
        <v>61477484</v>
      </c>
      <c r="AT4801">
        <v>606</v>
      </c>
      <c r="AU4801">
        <v>0.52700000000000002</v>
      </c>
      <c r="AW4801">
        <v>0.129715</v>
      </c>
      <c r="AX4801">
        <v>0.62005500000000002</v>
      </c>
      <c r="AY4801">
        <v>4.1398299999999999E-2</v>
      </c>
      <c r="AZ4801">
        <v>50625</v>
      </c>
    </row>
    <row r="4802" spans="1:52">
      <c r="A4802">
        <v>2002</v>
      </c>
      <c r="B4802">
        <v>240471</v>
      </c>
      <c r="C4802" t="s">
        <v>585</v>
      </c>
      <c r="D4802" t="s">
        <v>493</v>
      </c>
      <c r="E4802">
        <f t="shared" ref="E4802:E4845" si="75">IF(M4802&gt;999,1,0)</f>
        <v>1</v>
      </c>
      <c r="F4802">
        <f>IF(ISNA(VLOOKUP(B4802,criteria!$U$2:$U$174,1,0)),0,1)</f>
        <v>1</v>
      </c>
      <c r="G4802">
        <v>0.80055511498810472</v>
      </c>
      <c r="H4802">
        <v>0.55324418028727096</v>
      </c>
      <c r="I4802">
        <v>2522</v>
      </c>
      <c r="J4802">
        <v>2019</v>
      </c>
      <c r="K4802">
        <v>1108</v>
      </c>
      <c r="L4802">
        <v>9</v>
      </c>
      <c r="M4802">
        <v>1117</v>
      </c>
      <c r="N4802">
        <v>54022</v>
      </c>
      <c r="O4802" t="s">
        <v>282</v>
      </c>
      <c r="V4802">
        <v>18106524</v>
      </c>
      <c r="W4802">
        <v>16120293</v>
      </c>
      <c r="Y4802">
        <v>317517</v>
      </c>
      <c r="Z4802">
        <v>5441547</v>
      </c>
      <c r="AA4802">
        <v>30056444</v>
      </c>
      <c r="AC4802">
        <v>9402439</v>
      </c>
      <c r="AD4802">
        <v>35038016</v>
      </c>
      <c r="AE4802">
        <v>32389348</v>
      </c>
      <c r="AF4802">
        <v>70586920</v>
      </c>
      <c r="AG4802">
        <v>27907642</v>
      </c>
      <c r="AH4802">
        <v>240379.83</v>
      </c>
      <c r="AI4802">
        <v>2590523</v>
      </c>
      <c r="AJ4802">
        <v>2830902.75</v>
      </c>
      <c r="AK4802">
        <v>9724770</v>
      </c>
      <c r="AL4802">
        <v>10472728</v>
      </c>
      <c r="AM4802">
        <v>66163828</v>
      </c>
      <c r="AN4802">
        <v>31239648</v>
      </c>
      <c r="AO4802">
        <v>11083388</v>
      </c>
      <c r="AP4802">
        <v>244399</v>
      </c>
      <c r="AQ4802">
        <v>243044</v>
      </c>
      <c r="AR4802">
        <v>70586920</v>
      </c>
      <c r="AS4802">
        <v>66163828</v>
      </c>
      <c r="AT4802">
        <v>622</v>
      </c>
      <c r="AU4802">
        <v>0.54400000000000004</v>
      </c>
      <c r="AW4802">
        <v>0.13605400000000001</v>
      </c>
      <c r="AX4802">
        <v>0.61632699999999996</v>
      </c>
      <c r="AY4802">
        <v>4.2630399999999999E-2</v>
      </c>
      <c r="AZ4802">
        <v>52232</v>
      </c>
    </row>
    <row r="4803" spans="1:52">
      <c r="A4803">
        <v>2003</v>
      </c>
      <c r="B4803">
        <v>240471</v>
      </c>
      <c r="C4803" t="s">
        <v>585</v>
      </c>
      <c r="D4803" t="s">
        <v>493</v>
      </c>
      <c r="E4803">
        <f t="shared" si="75"/>
        <v>1</v>
      </c>
      <c r="F4803">
        <f>IF(ISNA(VLOOKUP(B4803,criteria!$U$2:$U$174,1,0)),0,1)</f>
        <v>1</v>
      </c>
      <c r="G4803">
        <v>0.82145653876272517</v>
      </c>
      <c r="H4803">
        <v>0.50476644423260253</v>
      </c>
      <c r="I4803">
        <v>2554</v>
      </c>
      <c r="J4803">
        <v>2098</v>
      </c>
      <c r="K4803">
        <v>1045</v>
      </c>
      <c r="L4803">
        <v>14</v>
      </c>
      <c r="M4803">
        <v>1059</v>
      </c>
      <c r="N4803">
        <v>54022</v>
      </c>
      <c r="O4803" t="s">
        <v>282</v>
      </c>
      <c r="V4803">
        <v>20868184</v>
      </c>
      <c r="W4803">
        <v>18681908</v>
      </c>
      <c r="Y4803">
        <v>772435</v>
      </c>
      <c r="Z4803">
        <v>5590256</v>
      </c>
      <c r="AA4803">
        <v>27073606</v>
      </c>
      <c r="AB4803">
        <v>28402</v>
      </c>
      <c r="AC4803">
        <v>8844444</v>
      </c>
      <c r="AD4803">
        <v>40272208</v>
      </c>
      <c r="AE4803">
        <v>29175544</v>
      </c>
      <c r="AF4803">
        <v>74520656</v>
      </c>
      <c r="AG4803">
        <v>28669120</v>
      </c>
      <c r="AH4803">
        <v>321599.56</v>
      </c>
      <c r="AI4803">
        <v>2807380.5</v>
      </c>
      <c r="AJ4803">
        <v>3128980</v>
      </c>
      <c r="AK4803">
        <v>9090725</v>
      </c>
      <c r="AL4803">
        <v>10534566</v>
      </c>
      <c r="AM4803">
        <v>68530144</v>
      </c>
      <c r="AN4803">
        <v>31254208</v>
      </c>
      <c r="AO4803">
        <v>11497362</v>
      </c>
      <c r="AP4803">
        <v>243044</v>
      </c>
      <c r="AQ4803">
        <v>259324</v>
      </c>
      <c r="AR4803">
        <v>74520656</v>
      </c>
      <c r="AS4803">
        <v>68530144</v>
      </c>
      <c r="AT4803">
        <v>679</v>
      </c>
      <c r="AU4803">
        <v>0.56599999999999995</v>
      </c>
      <c r="AW4803">
        <v>0.13816600000000001</v>
      </c>
      <c r="AX4803">
        <v>0.62899799999999995</v>
      </c>
      <c r="AY4803">
        <v>4.3496800000000002E-2</v>
      </c>
      <c r="AZ4803">
        <v>50930</v>
      </c>
    </row>
    <row r="4804" spans="1:52">
      <c r="A4804">
        <v>2004</v>
      </c>
      <c r="B4804">
        <v>240471</v>
      </c>
      <c r="C4804" t="s">
        <v>585</v>
      </c>
      <c r="D4804" t="s">
        <v>493</v>
      </c>
      <c r="E4804">
        <f t="shared" si="75"/>
        <v>1</v>
      </c>
      <c r="F4804">
        <f>IF(ISNA(VLOOKUP(B4804,criteria!$U$2:$U$174,1,0)),0,1)</f>
        <v>1</v>
      </c>
      <c r="G4804">
        <v>0.84535342662360957</v>
      </c>
      <c r="H4804">
        <v>0.52079796264855682</v>
      </c>
      <c r="I4804">
        <v>2787</v>
      </c>
      <c r="J4804">
        <v>2356</v>
      </c>
      <c r="K4804">
        <v>1220</v>
      </c>
      <c r="L4804">
        <v>7</v>
      </c>
      <c r="M4804">
        <v>1227</v>
      </c>
      <c r="V4804">
        <v>23816264</v>
      </c>
      <c r="W4804">
        <v>21566852</v>
      </c>
      <c r="Y4804">
        <v>549673</v>
      </c>
      <c r="Z4804">
        <v>5616850</v>
      </c>
      <c r="AA4804">
        <v>24318128</v>
      </c>
      <c r="AB4804">
        <v>18646</v>
      </c>
      <c r="AC4804">
        <v>11047313</v>
      </c>
      <c r="AD4804">
        <v>45159740</v>
      </c>
      <c r="AE4804">
        <v>26728516</v>
      </c>
      <c r="AF4804">
        <v>73709408</v>
      </c>
      <c r="AG4804">
        <v>29696690</v>
      </c>
      <c r="AH4804">
        <v>363414.34</v>
      </c>
      <c r="AI4804">
        <v>2526978.25</v>
      </c>
      <c r="AJ4804">
        <v>2890392.5</v>
      </c>
      <c r="AK4804">
        <v>9398015</v>
      </c>
      <c r="AL4804">
        <v>10378433</v>
      </c>
      <c r="AM4804">
        <v>71288768</v>
      </c>
      <c r="AN4804">
        <v>31745874</v>
      </c>
      <c r="AO4804">
        <v>11652962</v>
      </c>
      <c r="AP4804">
        <v>270872</v>
      </c>
      <c r="AQ4804">
        <v>301618</v>
      </c>
      <c r="AR4804">
        <v>73709408</v>
      </c>
      <c r="AS4804">
        <v>71288768</v>
      </c>
      <c r="AT4804">
        <v>618</v>
      </c>
      <c r="AU4804">
        <v>0.56000000000000005</v>
      </c>
      <c r="AW4804">
        <v>0.125246</v>
      </c>
      <c r="AX4804">
        <v>0.62347399999999997</v>
      </c>
      <c r="AY4804">
        <v>3.8597899999999997E-2</v>
      </c>
      <c r="AZ4804">
        <v>53866</v>
      </c>
    </row>
    <row r="4805" spans="1:52">
      <c r="A4805">
        <v>2005</v>
      </c>
      <c r="B4805">
        <v>240471</v>
      </c>
      <c r="C4805" t="s">
        <v>503</v>
      </c>
      <c r="D4805" t="s">
        <v>493</v>
      </c>
      <c r="E4805">
        <f t="shared" si="75"/>
        <v>1</v>
      </c>
      <c r="F4805">
        <f>IF(ISNA(VLOOKUP(B4805,criteria!$U$2:$U$174,1,0)),0,1)</f>
        <v>1</v>
      </c>
      <c r="G4805">
        <v>0.88164603058994906</v>
      </c>
      <c r="H4805">
        <v>0.50061957868649321</v>
      </c>
      <c r="I4805">
        <v>2746</v>
      </c>
      <c r="J4805">
        <v>2421</v>
      </c>
      <c r="K4805">
        <v>1197</v>
      </c>
      <c r="L4805">
        <v>15</v>
      </c>
      <c r="M4805">
        <v>1212</v>
      </c>
      <c r="N4805">
        <v>54022</v>
      </c>
      <c r="O4805" t="s">
        <v>282</v>
      </c>
      <c r="P4805" t="s">
        <v>50</v>
      </c>
      <c r="Q4805" t="s">
        <v>52</v>
      </c>
      <c r="V4805">
        <v>26362138</v>
      </c>
      <c r="W4805">
        <v>24154188</v>
      </c>
      <c r="Y4805">
        <v>736701</v>
      </c>
      <c r="Z4805">
        <v>4984301</v>
      </c>
      <c r="AA4805">
        <v>26990948</v>
      </c>
      <c r="AB4805">
        <v>25521</v>
      </c>
      <c r="AC4805">
        <v>10479752</v>
      </c>
      <c r="AD4805">
        <v>48510624</v>
      </c>
      <c r="AE4805">
        <v>29225268</v>
      </c>
      <c r="AF4805">
        <v>81333728</v>
      </c>
      <c r="AG4805">
        <v>30721396</v>
      </c>
      <c r="AH4805">
        <v>430955.41</v>
      </c>
      <c r="AI4805">
        <v>2823303.25</v>
      </c>
      <c r="AJ4805">
        <v>3254258.75</v>
      </c>
      <c r="AK4805">
        <v>9924749</v>
      </c>
      <c r="AL4805">
        <v>10707240</v>
      </c>
      <c r="AM4805">
        <v>75869584</v>
      </c>
      <c r="AN4805">
        <v>32909082</v>
      </c>
      <c r="AO4805">
        <v>12591552</v>
      </c>
      <c r="AP4805">
        <v>8329909</v>
      </c>
      <c r="AQ4805">
        <v>9096168</v>
      </c>
      <c r="AR4805">
        <v>81333728</v>
      </c>
      <c r="AS4805">
        <v>75869584</v>
      </c>
      <c r="AT4805">
        <v>596</v>
      </c>
      <c r="AU4805">
        <v>0.54400000000000004</v>
      </c>
      <c r="AW4805">
        <v>0.121889</v>
      </c>
      <c r="AX4805">
        <v>0.60980999999999996</v>
      </c>
      <c r="AY4805">
        <v>3.8799399999999998E-2</v>
      </c>
      <c r="AZ4805">
        <v>59464</v>
      </c>
    </row>
    <row r="4806" spans="1:52">
      <c r="A4806">
        <v>2006</v>
      </c>
      <c r="B4806">
        <v>240471</v>
      </c>
      <c r="C4806" t="s">
        <v>503</v>
      </c>
      <c r="D4806" t="s">
        <v>493</v>
      </c>
      <c r="E4806">
        <f t="shared" si="75"/>
        <v>1</v>
      </c>
      <c r="F4806">
        <f>IF(ISNA(VLOOKUP(B4806,criteria!$U$2:$U$174,1,0)),0,1)</f>
        <v>1</v>
      </c>
      <c r="G4806">
        <v>0.87654320987654322</v>
      </c>
      <c r="H4806">
        <v>0.47300469483568075</v>
      </c>
      <c r="I4806">
        <v>2916</v>
      </c>
      <c r="J4806">
        <v>2556</v>
      </c>
      <c r="K4806">
        <v>1192</v>
      </c>
      <c r="L4806">
        <v>17</v>
      </c>
      <c r="M4806">
        <v>1209</v>
      </c>
      <c r="V4806">
        <v>28363280</v>
      </c>
      <c r="W4806">
        <v>25908774</v>
      </c>
      <c r="Y4806">
        <v>759550</v>
      </c>
      <c r="Z4806">
        <v>5437513</v>
      </c>
      <c r="AA4806">
        <v>29605416</v>
      </c>
      <c r="AB4806">
        <v>3421</v>
      </c>
      <c r="AC4806">
        <v>10956891</v>
      </c>
      <c r="AD4806">
        <v>51762184</v>
      </c>
      <c r="AE4806">
        <v>32185324</v>
      </c>
      <c r="AF4806">
        <v>89974648</v>
      </c>
      <c r="AG4806">
        <v>32415890</v>
      </c>
      <c r="AH4806">
        <v>268478.15999999997</v>
      </c>
      <c r="AI4806">
        <v>2715477.25</v>
      </c>
      <c r="AJ4806">
        <v>2983955.5</v>
      </c>
      <c r="AK4806">
        <v>11155586</v>
      </c>
      <c r="AL4806">
        <v>12622505</v>
      </c>
      <c r="AM4806">
        <v>86273480</v>
      </c>
      <c r="AN4806">
        <v>34242584</v>
      </c>
      <c r="AO4806">
        <v>13261395</v>
      </c>
      <c r="AP4806">
        <v>9096168</v>
      </c>
      <c r="AQ4806">
        <v>11458528</v>
      </c>
      <c r="AR4806">
        <v>89974648</v>
      </c>
      <c r="AS4806">
        <v>86273480</v>
      </c>
      <c r="AT4806">
        <v>576</v>
      </c>
      <c r="AU4806">
        <v>0.52</v>
      </c>
      <c r="AW4806">
        <v>0.11989900000000001</v>
      </c>
      <c r="AX4806">
        <v>0.60057799999999995</v>
      </c>
      <c r="AY4806">
        <v>3.5391800000000001E-2</v>
      </c>
      <c r="AZ4806">
        <v>59470</v>
      </c>
    </row>
    <row r="4807" spans="1:52">
      <c r="A4807">
        <v>2007</v>
      </c>
      <c r="B4807">
        <v>240471</v>
      </c>
      <c r="C4807" t="s">
        <v>503</v>
      </c>
      <c r="D4807" t="s">
        <v>493</v>
      </c>
      <c r="E4807">
        <f t="shared" si="75"/>
        <v>1</v>
      </c>
      <c r="F4807">
        <f>IF(ISNA(VLOOKUP(B4807,criteria!$U$2:$U$174,1,0)),0,1)</f>
        <v>1</v>
      </c>
      <c r="G4807">
        <v>0.90523338048090518</v>
      </c>
      <c r="H4807">
        <v>0.50624999999999998</v>
      </c>
      <c r="I4807">
        <v>2828</v>
      </c>
      <c r="J4807">
        <v>2560</v>
      </c>
      <c r="K4807">
        <v>1289</v>
      </c>
      <c r="L4807">
        <v>7</v>
      </c>
      <c r="M4807">
        <v>1296</v>
      </c>
      <c r="V4807">
        <v>30566844</v>
      </c>
      <c r="W4807">
        <v>27661516</v>
      </c>
      <c r="Y4807">
        <v>621958</v>
      </c>
      <c r="Z4807">
        <v>6688052</v>
      </c>
      <c r="AA4807">
        <v>29840020</v>
      </c>
      <c r="AB4807">
        <v>20271</v>
      </c>
      <c r="AC4807">
        <v>12928412</v>
      </c>
      <c r="AD4807">
        <v>56781008</v>
      </c>
      <c r="AE4807">
        <v>33361800</v>
      </c>
      <c r="AF4807">
        <v>96749696</v>
      </c>
      <c r="AG4807">
        <v>35310592</v>
      </c>
      <c r="AH4807">
        <v>369097.16</v>
      </c>
      <c r="AI4807">
        <v>2966529.25</v>
      </c>
      <c r="AJ4807">
        <v>3335626.5</v>
      </c>
      <c r="AK4807">
        <v>12037303</v>
      </c>
      <c r="AL4807">
        <v>13130543</v>
      </c>
      <c r="AM4807">
        <v>90710984</v>
      </c>
      <c r="AN4807">
        <v>36658132</v>
      </c>
      <c r="AO4807">
        <v>14468833</v>
      </c>
      <c r="AP4807">
        <v>11458528</v>
      </c>
      <c r="AQ4807">
        <v>14256625</v>
      </c>
      <c r="AR4807">
        <v>96749696</v>
      </c>
      <c r="AS4807">
        <v>90710984</v>
      </c>
      <c r="AT4807">
        <v>574</v>
      </c>
      <c r="AU4807">
        <v>0.54900000000000004</v>
      </c>
      <c r="AW4807">
        <v>0.113333</v>
      </c>
      <c r="AX4807">
        <v>0.57052599999999998</v>
      </c>
      <c r="AY4807">
        <v>3.15789E-2</v>
      </c>
      <c r="AZ4807">
        <v>60785.5</v>
      </c>
    </row>
    <row r="4808" spans="1:52">
      <c r="A4808">
        <v>2008</v>
      </c>
      <c r="B4808">
        <v>240471</v>
      </c>
      <c r="C4808" t="s">
        <v>503</v>
      </c>
      <c r="D4808" t="s">
        <v>493</v>
      </c>
      <c r="E4808">
        <f t="shared" si="75"/>
        <v>1</v>
      </c>
      <c r="F4808">
        <f>IF(ISNA(VLOOKUP(B4808,criteria!$U$2:$U$174,1,0)),0,1)</f>
        <v>1</v>
      </c>
      <c r="G4808">
        <v>0.91129591129591125</v>
      </c>
      <c r="H4808">
        <v>0.48935361216730039</v>
      </c>
      <c r="I4808">
        <v>2886</v>
      </c>
      <c r="J4808">
        <v>2630</v>
      </c>
      <c r="K4808">
        <v>1276</v>
      </c>
      <c r="L4808">
        <v>11</v>
      </c>
      <c r="M4808">
        <v>1287</v>
      </c>
      <c r="N4808">
        <v>54022</v>
      </c>
      <c r="O4808" t="s">
        <v>282</v>
      </c>
      <c r="P4808" t="s">
        <v>50</v>
      </c>
      <c r="Q4808" t="s">
        <v>52</v>
      </c>
      <c r="V4808">
        <v>32824900</v>
      </c>
      <c r="W4808">
        <v>29706598</v>
      </c>
      <c r="Y4808">
        <v>1294706</v>
      </c>
      <c r="Z4808">
        <v>7185468</v>
      </c>
      <c r="AA4808">
        <v>28363212</v>
      </c>
      <c r="AB4808">
        <v>228332</v>
      </c>
      <c r="AC4808">
        <v>12982499</v>
      </c>
      <c r="AD4808">
        <v>60420904</v>
      </c>
      <c r="AE4808">
        <v>31445340</v>
      </c>
      <c r="AF4808">
        <v>100075752</v>
      </c>
      <c r="AG4808">
        <v>36749484</v>
      </c>
      <c r="AH4808">
        <v>528120.63</v>
      </c>
      <c r="AI4808">
        <v>2713427</v>
      </c>
      <c r="AJ4808">
        <v>3241547.5</v>
      </c>
      <c r="AK4808">
        <v>11691153</v>
      </c>
      <c r="AL4808">
        <v>13158907</v>
      </c>
      <c r="AM4808">
        <v>92532448</v>
      </c>
      <c r="AN4808">
        <v>38080272</v>
      </c>
      <c r="AO4808">
        <v>15246049</v>
      </c>
      <c r="AP4808">
        <v>14256625</v>
      </c>
      <c r="AQ4808">
        <v>11398186</v>
      </c>
      <c r="AR4808">
        <v>100075752</v>
      </c>
      <c r="AS4808">
        <v>92532448</v>
      </c>
      <c r="AT4808">
        <v>674</v>
      </c>
      <c r="AU4808">
        <v>0.55200000000000005</v>
      </c>
      <c r="AW4808">
        <v>0.117686</v>
      </c>
      <c r="AX4808">
        <v>0.56837599999999999</v>
      </c>
      <c r="AY4808">
        <v>3.8461500000000003E-2</v>
      </c>
      <c r="AZ4808">
        <v>63569.5</v>
      </c>
    </row>
    <row r="4809" spans="1:52">
      <c r="A4809">
        <v>2009</v>
      </c>
      <c r="B4809">
        <v>240471</v>
      </c>
      <c r="C4809" t="s">
        <v>503</v>
      </c>
      <c r="D4809" t="s">
        <v>493</v>
      </c>
      <c r="E4809">
        <f t="shared" si="75"/>
        <v>1</v>
      </c>
      <c r="F4809">
        <f>IF(ISNA(VLOOKUP(B4809,criteria!$U$2:$U$174,1,0)),0,1)</f>
        <v>1</v>
      </c>
      <c r="G4809">
        <v>0.88982764447448459</v>
      </c>
      <c r="H4809">
        <v>0.51082415495632361</v>
      </c>
      <c r="I4809">
        <v>2959</v>
      </c>
      <c r="J4809">
        <v>2633</v>
      </c>
      <c r="K4809">
        <v>1332</v>
      </c>
      <c r="L4809">
        <v>13</v>
      </c>
      <c r="M4809">
        <v>1345</v>
      </c>
      <c r="V4809">
        <v>35769328</v>
      </c>
      <c r="W4809">
        <v>31351982</v>
      </c>
      <c r="Y4809">
        <v>858800</v>
      </c>
      <c r="Z4809">
        <v>10108468</v>
      </c>
      <c r="AA4809">
        <v>25913962</v>
      </c>
      <c r="AB4809">
        <v>24005</v>
      </c>
      <c r="AC4809">
        <v>7915832</v>
      </c>
      <c r="AD4809">
        <v>63336688</v>
      </c>
      <c r="AE4809">
        <v>31855984</v>
      </c>
      <c r="AF4809">
        <v>97932544</v>
      </c>
      <c r="AG4809">
        <v>35695272</v>
      </c>
      <c r="AH4809">
        <v>449886</v>
      </c>
      <c r="AI4809">
        <v>2631458</v>
      </c>
      <c r="AJ4809">
        <v>3081344</v>
      </c>
      <c r="AK4809">
        <v>11831084</v>
      </c>
      <c r="AL4809">
        <v>14593987</v>
      </c>
      <c r="AM4809">
        <v>96300896</v>
      </c>
      <c r="AN4809">
        <v>38118904</v>
      </c>
      <c r="AO4809">
        <v>15642536</v>
      </c>
      <c r="AP4809">
        <v>11398186</v>
      </c>
      <c r="AQ4809">
        <v>9514008</v>
      </c>
      <c r="AR4809">
        <v>97932544</v>
      </c>
      <c r="AS4809">
        <v>96300896</v>
      </c>
      <c r="AT4809">
        <v>657</v>
      </c>
      <c r="AU4809">
        <v>0.54900000000000004</v>
      </c>
      <c r="AW4809">
        <v>0.129882</v>
      </c>
      <c r="AX4809">
        <v>0.59479199999999999</v>
      </c>
      <c r="AY4809">
        <v>3.8107299999999997E-2</v>
      </c>
      <c r="AZ4809">
        <v>65000</v>
      </c>
    </row>
    <row r="4810" spans="1:52">
      <c r="A4810">
        <v>2010</v>
      </c>
      <c r="B4810">
        <v>240471</v>
      </c>
      <c r="C4810" t="s">
        <v>503</v>
      </c>
      <c r="D4810" t="s">
        <v>493</v>
      </c>
      <c r="E4810">
        <f t="shared" si="75"/>
        <v>1</v>
      </c>
      <c r="F4810">
        <f>IF(ISNA(VLOOKUP(B4810,criteria!$U$2:$U$174,1,0)),0,1)</f>
        <v>1</v>
      </c>
      <c r="G4810">
        <v>0.86192613047980671</v>
      </c>
      <c r="H4810">
        <v>0.53504205046055264</v>
      </c>
      <c r="I4810">
        <v>2897</v>
      </c>
      <c r="J4810">
        <v>2497</v>
      </c>
      <c r="K4810">
        <v>1325</v>
      </c>
      <c r="L4810">
        <v>11</v>
      </c>
      <c r="M4810">
        <v>1336</v>
      </c>
      <c r="N4810" t="s">
        <v>516</v>
      </c>
      <c r="O4810" t="s">
        <v>282</v>
      </c>
      <c r="P4810" t="s">
        <v>50</v>
      </c>
      <c r="Q4810" t="s">
        <v>52</v>
      </c>
      <c r="R4810">
        <v>-92.623999999999995</v>
      </c>
      <c r="S4810">
        <v>44.855200000000004</v>
      </c>
      <c r="V4810">
        <v>38813640</v>
      </c>
      <c r="W4810">
        <v>33215088</v>
      </c>
      <c r="Y4810">
        <v>991275</v>
      </c>
      <c r="Z4810">
        <v>11510156</v>
      </c>
      <c r="AA4810">
        <v>29683432</v>
      </c>
      <c r="AB4810">
        <v>22099</v>
      </c>
      <c r="AC4810">
        <v>8419794</v>
      </c>
      <c r="AD4810">
        <v>65805480</v>
      </c>
      <c r="AE4810">
        <v>37263460</v>
      </c>
      <c r="AF4810">
        <v>105940360</v>
      </c>
      <c r="AG4810">
        <v>38315328</v>
      </c>
      <c r="AH4810">
        <v>423705</v>
      </c>
      <c r="AI4810">
        <v>2450500</v>
      </c>
      <c r="AJ4810">
        <v>2874205</v>
      </c>
      <c r="AK4810">
        <v>12252079</v>
      </c>
      <c r="AL4810">
        <v>16048441</v>
      </c>
      <c r="AM4810">
        <v>98367184</v>
      </c>
      <c r="AN4810">
        <v>39210988</v>
      </c>
      <c r="AO4810">
        <v>16934072</v>
      </c>
      <c r="AP4810">
        <v>9514008</v>
      </c>
      <c r="AQ4810">
        <v>16135452</v>
      </c>
      <c r="AR4810">
        <v>105940360</v>
      </c>
      <c r="AS4810">
        <v>98367184</v>
      </c>
      <c r="AT4810">
        <v>606</v>
      </c>
      <c r="AU4810">
        <v>0.50800000000000001</v>
      </c>
      <c r="AW4810">
        <v>0.14661199999999999</v>
      </c>
      <c r="AX4810">
        <v>0.60576300000000005</v>
      </c>
      <c r="AY4810">
        <v>4.0848599999999999E-2</v>
      </c>
      <c r="AZ4810">
        <v>63320.5</v>
      </c>
    </row>
    <row r="4811" spans="1:52">
      <c r="A4811">
        <v>2011</v>
      </c>
      <c r="B4811">
        <v>240471</v>
      </c>
      <c r="C4811" t="s">
        <v>503</v>
      </c>
      <c r="D4811" t="s">
        <v>493</v>
      </c>
      <c r="E4811">
        <f t="shared" si="75"/>
        <v>1</v>
      </c>
      <c r="F4811">
        <f>IF(ISNA(VLOOKUP(B4811,criteria!$U$2:$U$174,1,0)),0,1)</f>
        <v>1</v>
      </c>
      <c r="G4811">
        <v>0.89778101127682797</v>
      </c>
      <c r="H4811">
        <v>0.50445705024311183</v>
      </c>
      <c r="I4811">
        <v>2749</v>
      </c>
      <c r="J4811">
        <v>2468</v>
      </c>
      <c r="K4811">
        <v>1230</v>
      </c>
      <c r="L4811">
        <v>15</v>
      </c>
      <c r="M4811">
        <v>1245</v>
      </c>
      <c r="N4811" t="s">
        <v>516</v>
      </c>
      <c r="O4811" t="s">
        <v>282</v>
      </c>
      <c r="P4811" t="s">
        <v>50</v>
      </c>
      <c r="Q4811" t="s">
        <v>52</v>
      </c>
      <c r="R4811">
        <v>-92.625299999999996</v>
      </c>
      <c r="S4811">
        <v>44.852600000000002</v>
      </c>
      <c r="T4811">
        <v>4.2000000000000003E-2</v>
      </c>
      <c r="U4811">
        <v>1426</v>
      </c>
      <c r="V4811">
        <v>39695756</v>
      </c>
      <c r="W4811">
        <v>34542156</v>
      </c>
      <c r="Y4811">
        <v>534007</v>
      </c>
      <c r="Z4811">
        <v>10330737</v>
      </c>
      <c r="AA4811">
        <v>23405174</v>
      </c>
      <c r="AB4811">
        <v>905527</v>
      </c>
      <c r="AC4811">
        <v>8482582</v>
      </c>
      <c r="AD4811">
        <v>65607044</v>
      </c>
      <c r="AE4811">
        <v>31545100</v>
      </c>
      <c r="AF4811">
        <v>103139464</v>
      </c>
      <c r="AG4811">
        <v>38038128</v>
      </c>
      <c r="AH4811">
        <v>321346</v>
      </c>
      <c r="AI4811">
        <v>1794081</v>
      </c>
      <c r="AJ4811">
        <v>2115427</v>
      </c>
      <c r="AK4811">
        <v>12414089</v>
      </c>
      <c r="AL4811">
        <v>15642972</v>
      </c>
      <c r="AM4811">
        <v>97892264</v>
      </c>
      <c r="AN4811">
        <v>39316888</v>
      </c>
      <c r="AO4811">
        <v>14182655</v>
      </c>
      <c r="AP4811">
        <v>16135452</v>
      </c>
      <c r="AQ4811">
        <v>15875435</v>
      </c>
      <c r="AR4811">
        <v>103139464</v>
      </c>
      <c r="AS4811">
        <v>97892264</v>
      </c>
      <c r="AT4811">
        <v>698</v>
      </c>
      <c r="AU4811">
        <v>0.54200000000000004</v>
      </c>
      <c r="AW4811">
        <v>0.14715600000000001</v>
      </c>
      <c r="AX4811">
        <v>0.59854499999999999</v>
      </c>
      <c r="AY4811">
        <v>4.33201E-2</v>
      </c>
      <c r="AZ4811">
        <v>60580</v>
      </c>
    </row>
    <row r="4812" spans="1:52">
      <c r="A4812">
        <v>2012</v>
      </c>
      <c r="B4812">
        <v>240471</v>
      </c>
      <c r="C4812" t="s">
        <v>503</v>
      </c>
      <c r="D4812" t="s">
        <v>493</v>
      </c>
      <c r="E4812">
        <f t="shared" si="75"/>
        <v>1</v>
      </c>
      <c r="F4812">
        <f>IF(ISNA(VLOOKUP(B4812,criteria!$U$2:$U$174,1,0)),0,1)</f>
        <v>1</v>
      </c>
      <c r="G4812">
        <v>0.90857142857142859</v>
      </c>
      <c r="H4812">
        <v>0.5174004192872117</v>
      </c>
      <c r="I4812">
        <v>2625</v>
      </c>
      <c r="J4812">
        <v>2385</v>
      </c>
      <c r="K4812">
        <v>1221</v>
      </c>
      <c r="L4812">
        <v>13</v>
      </c>
      <c r="M4812">
        <v>1234</v>
      </c>
      <c r="T4812">
        <v>0.04</v>
      </c>
      <c r="U4812">
        <v>1421</v>
      </c>
      <c r="V4812">
        <v>40417696</v>
      </c>
      <c r="W4812">
        <v>35471196</v>
      </c>
      <c r="Y4812">
        <v>195874</v>
      </c>
      <c r="Z4812">
        <v>9491910</v>
      </c>
      <c r="AA4812">
        <v>23441410</v>
      </c>
      <c r="AB4812">
        <v>893575</v>
      </c>
      <c r="AC4812">
        <v>8838818</v>
      </c>
      <c r="AD4812">
        <v>66880640</v>
      </c>
      <c r="AE4812">
        <v>31664536</v>
      </c>
      <c r="AF4812">
        <v>101598488</v>
      </c>
      <c r="AG4812">
        <v>37136600</v>
      </c>
      <c r="AH4812">
        <v>500687</v>
      </c>
      <c r="AI4812">
        <v>2776011</v>
      </c>
      <c r="AJ4812">
        <v>3276698</v>
      </c>
      <c r="AK4812">
        <v>12964212</v>
      </c>
      <c r="AL4812">
        <v>15240926</v>
      </c>
      <c r="AM4812">
        <v>96377384</v>
      </c>
      <c r="AN4812">
        <v>39287024</v>
      </c>
      <c r="AO4812">
        <v>13880235</v>
      </c>
      <c r="AP4812">
        <v>15875435</v>
      </c>
      <c r="AQ4812">
        <v>18311516</v>
      </c>
      <c r="AR4812">
        <v>101598488</v>
      </c>
      <c r="AS4812">
        <v>96377384</v>
      </c>
      <c r="AT4812">
        <v>656</v>
      </c>
      <c r="AU4812">
        <v>0.51400000000000001</v>
      </c>
      <c r="AW4812">
        <v>0.13289400000000001</v>
      </c>
      <c r="AX4812">
        <v>0.61033999999999999</v>
      </c>
      <c r="AY4812">
        <v>3.4698100000000003E-2</v>
      </c>
      <c r="AZ4812">
        <v>62194</v>
      </c>
    </row>
    <row r="4813" spans="1:52">
      <c r="A4813">
        <v>2013</v>
      </c>
      <c r="B4813">
        <v>240471</v>
      </c>
      <c r="C4813" t="s">
        <v>503</v>
      </c>
      <c r="D4813" t="s">
        <v>493</v>
      </c>
      <c r="E4813">
        <f t="shared" si="75"/>
        <v>1</v>
      </c>
      <c r="F4813">
        <f>IF(ISNA(VLOOKUP(B4813,criteria!$U$2:$U$174,1,0)),0,1)</f>
        <v>1</v>
      </c>
      <c r="G4813">
        <v>0.86625672559569566</v>
      </c>
      <c r="H4813">
        <v>0.4964507542147294</v>
      </c>
      <c r="I4813">
        <v>2602</v>
      </c>
      <c r="J4813">
        <v>2254</v>
      </c>
      <c r="K4813">
        <v>1109</v>
      </c>
      <c r="L4813">
        <v>10</v>
      </c>
      <c r="M4813">
        <v>1119</v>
      </c>
      <c r="N4813" t="s">
        <v>516</v>
      </c>
      <c r="O4813" t="s">
        <v>282</v>
      </c>
      <c r="P4813" t="s">
        <v>50</v>
      </c>
      <c r="Q4813" t="s">
        <v>52</v>
      </c>
      <c r="R4813">
        <v>-92.625299999999996</v>
      </c>
      <c r="S4813">
        <v>44.852600000000002</v>
      </c>
      <c r="T4813">
        <v>4.2000000000000003E-2</v>
      </c>
      <c r="U4813">
        <v>1659</v>
      </c>
      <c r="V4813">
        <v>38518536</v>
      </c>
      <c r="W4813">
        <v>33844616</v>
      </c>
      <c r="Y4813">
        <v>483456</v>
      </c>
      <c r="Z4813">
        <v>8503208</v>
      </c>
      <c r="AA4813">
        <v>20802352</v>
      </c>
      <c r="AB4813">
        <v>1725598</v>
      </c>
      <c r="AC4813">
        <v>7857159</v>
      </c>
      <c r="AD4813">
        <v>66465440</v>
      </c>
      <c r="AE4813">
        <v>28783384</v>
      </c>
      <c r="AF4813">
        <v>98882784</v>
      </c>
      <c r="AG4813">
        <v>37942732</v>
      </c>
      <c r="AH4813">
        <v>657076</v>
      </c>
      <c r="AI4813">
        <v>3126269</v>
      </c>
      <c r="AJ4813">
        <v>3783345</v>
      </c>
      <c r="AK4813">
        <v>13956649</v>
      </c>
      <c r="AL4813">
        <v>15028947</v>
      </c>
      <c r="AM4813">
        <v>99964304</v>
      </c>
      <c r="AN4813">
        <v>40593380</v>
      </c>
      <c r="AO4813">
        <v>14492256</v>
      </c>
      <c r="AP4813">
        <v>18311516</v>
      </c>
      <c r="AQ4813">
        <v>20677698</v>
      </c>
      <c r="AR4813">
        <v>98882784</v>
      </c>
      <c r="AS4813">
        <v>99964304</v>
      </c>
      <c r="AT4813">
        <v>723</v>
      </c>
      <c r="AU4813">
        <v>0.54300000000000004</v>
      </c>
      <c r="AW4813">
        <v>0.127856</v>
      </c>
      <c r="AX4813">
        <v>0.62159200000000003</v>
      </c>
      <c r="AY4813">
        <v>3.2056000000000001E-2</v>
      </c>
      <c r="AZ4813">
        <v>63944.5</v>
      </c>
    </row>
    <row r="4814" spans="1:52">
      <c r="A4814">
        <v>2014</v>
      </c>
      <c r="B4814">
        <v>240471</v>
      </c>
      <c r="C4814" t="s">
        <v>503</v>
      </c>
      <c r="D4814" t="s">
        <v>493</v>
      </c>
      <c r="E4814">
        <f t="shared" si="75"/>
        <v>1</v>
      </c>
      <c r="F4814">
        <f>IF(ISNA(VLOOKUP(B4814,criteria!$U$2:$U$174,1,0)),0,1)</f>
        <v>1</v>
      </c>
      <c r="G4814">
        <v>0.89544468546637745</v>
      </c>
      <c r="H4814">
        <v>0.49176356589147285</v>
      </c>
      <c r="I4814">
        <v>2305</v>
      </c>
      <c r="J4814">
        <v>2064</v>
      </c>
      <c r="K4814">
        <v>998</v>
      </c>
      <c r="L4814">
        <v>17</v>
      </c>
      <c r="M4814">
        <v>1015</v>
      </c>
      <c r="N4814" t="s">
        <v>516</v>
      </c>
      <c r="O4814" t="s">
        <v>282</v>
      </c>
      <c r="P4814" t="s">
        <v>50</v>
      </c>
      <c r="Q4814" t="s">
        <v>52</v>
      </c>
      <c r="R4814">
        <v>-92.625299999999996</v>
      </c>
      <c r="S4814">
        <v>44.852600000000002</v>
      </c>
      <c r="T4814">
        <v>4.2999999999999997E-2</v>
      </c>
      <c r="U4814">
        <v>1849</v>
      </c>
      <c r="V4814">
        <v>39217284</v>
      </c>
      <c r="W4814">
        <v>34677000</v>
      </c>
      <c r="Y4814">
        <v>331025</v>
      </c>
      <c r="Z4814">
        <v>9269727</v>
      </c>
      <c r="AA4814">
        <v>19814748</v>
      </c>
      <c r="AB4814">
        <v>2009912</v>
      </c>
      <c r="AC4814">
        <v>11368270</v>
      </c>
      <c r="AD4814">
        <v>69964576</v>
      </c>
      <c r="AE4814">
        <v>27758060</v>
      </c>
      <c r="AF4814">
        <v>110707584</v>
      </c>
      <c r="AG4814">
        <v>39675952</v>
      </c>
      <c r="AH4814">
        <v>1060085</v>
      </c>
      <c r="AI4814">
        <v>3339926</v>
      </c>
      <c r="AJ4814">
        <v>4400011</v>
      </c>
      <c r="AK4814">
        <v>14274882</v>
      </c>
      <c r="AL4814">
        <v>14875584</v>
      </c>
      <c r="AM4814">
        <v>98806904</v>
      </c>
      <c r="AN4814">
        <v>41496736</v>
      </c>
      <c r="AO4814">
        <v>13976848</v>
      </c>
      <c r="AP4814">
        <v>20677698</v>
      </c>
      <c r="AQ4814">
        <v>21301172</v>
      </c>
      <c r="AR4814">
        <v>110707584</v>
      </c>
      <c r="AS4814">
        <v>98806904</v>
      </c>
      <c r="AT4814">
        <v>757</v>
      </c>
      <c r="AU4814">
        <v>0.57099999999999995</v>
      </c>
      <c r="AW4814">
        <v>0.129439</v>
      </c>
      <c r="AX4814">
        <v>0.61626599999999998</v>
      </c>
      <c r="AY4814">
        <v>3.89462E-2</v>
      </c>
      <c r="AZ4814">
        <v>67763</v>
      </c>
    </row>
    <row r="4815" spans="1:52">
      <c r="A4815">
        <v>2015</v>
      </c>
      <c r="B4815">
        <v>240471</v>
      </c>
      <c r="C4815" t="s">
        <v>503</v>
      </c>
      <c r="D4815" t="s">
        <v>493</v>
      </c>
      <c r="E4815">
        <f t="shared" si="75"/>
        <v>1</v>
      </c>
      <c r="F4815">
        <f>IF(ISNA(VLOOKUP(B4815,criteria!$U$2:$U$174,1,0)),0,1)</f>
        <v>1</v>
      </c>
      <c r="G4815">
        <v>0.89781906300484648</v>
      </c>
      <c r="H4815">
        <v>0.47953216374269003</v>
      </c>
      <c r="I4815">
        <v>2476</v>
      </c>
      <c r="J4815">
        <v>2223</v>
      </c>
      <c r="K4815">
        <v>1047</v>
      </c>
      <c r="L4815">
        <v>19</v>
      </c>
      <c r="M4815">
        <v>1066</v>
      </c>
      <c r="N4815" t="s">
        <v>516</v>
      </c>
      <c r="O4815" t="s">
        <v>282</v>
      </c>
      <c r="P4815" t="s">
        <v>50</v>
      </c>
      <c r="Q4815" t="s">
        <v>52</v>
      </c>
      <c r="R4815">
        <v>-92.625299999999996</v>
      </c>
      <c r="S4815">
        <v>44.852600000000002</v>
      </c>
      <c r="T4815">
        <v>4.1000000000000002E-2</v>
      </c>
      <c r="U4815">
        <v>1838</v>
      </c>
      <c r="V4815">
        <v>39000060</v>
      </c>
      <c r="W4815">
        <v>34558716</v>
      </c>
      <c r="Y4815">
        <v>239587</v>
      </c>
      <c r="Z4815">
        <v>8843035</v>
      </c>
      <c r="AA4815">
        <v>19173492</v>
      </c>
      <c r="AB4815">
        <v>2164667</v>
      </c>
      <c r="AC4815">
        <v>12166887</v>
      </c>
      <c r="AD4815">
        <v>70136104</v>
      </c>
      <c r="AE4815">
        <v>27450644</v>
      </c>
      <c r="AF4815">
        <v>117599584</v>
      </c>
      <c r="AG4815">
        <v>41515880</v>
      </c>
      <c r="AH4815">
        <v>1083930</v>
      </c>
      <c r="AI4815">
        <v>3157327</v>
      </c>
      <c r="AJ4815">
        <v>4241257</v>
      </c>
      <c r="AK4815">
        <v>12200893</v>
      </c>
      <c r="AL4815">
        <v>13857964</v>
      </c>
      <c r="AM4815">
        <v>99071056</v>
      </c>
      <c r="AN4815">
        <v>39625256</v>
      </c>
      <c r="AO4815">
        <v>17515536</v>
      </c>
      <c r="AP4815">
        <v>21301172</v>
      </c>
      <c r="AQ4815">
        <v>20573472</v>
      </c>
      <c r="AR4815">
        <v>117599584</v>
      </c>
      <c r="AS4815">
        <v>99071056</v>
      </c>
      <c r="AT4815">
        <v>663</v>
      </c>
      <c r="AU4815">
        <v>0.53900000000000003</v>
      </c>
      <c r="AW4815">
        <v>0.12784300000000001</v>
      </c>
      <c r="AX4815">
        <v>0.62431400000000004</v>
      </c>
      <c r="AY4815">
        <v>3.9607799999999999E-2</v>
      </c>
      <c r="AZ4815">
        <v>68827.5</v>
      </c>
    </row>
    <row r="4816" spans="1:52">
      <c r="A4816">
        <v>2016</v>
      </c>
      <c r="B4816">
        <v>240471</v>
      </c>
      <c r="C4816" t="s">
        <v>503</v>
      </c>
      <c r="D4816" t="s">
        <v>493</v>
      </c>
      <c r="E4816">
        <f t="shared" si="75"/>
        <v>1</v>
      </c>
      <c r="F4816">
        <f>IF(ISNA(VLOOKUP(B4816,criteria!$U$2:$U$174,1,0)),0,1)</f>
        <v>1</v>
      </c>
      <c r="G4816">
        <v>0.72153465346534651</v>
      </c>
      <c r="H4816">
        <v>0.52272727272727271</v>
      </c>
      <c r="I4816">
        <v>3232</v>
      </c>
      <c r="J4816">
        <v>2332</v>
      </c>
      <c r="K4816">
        <v>1112</v>
      </c>
      <c r="L4816">
        <v>107</v>
      </c>
      <c r="M4816">
        <v>1219</v>
      </c>
      <c r="N4816" t="s">
        <v>516</v>
      </c>
      <c r="O4816" t="s">
        <v>282</v>
      </c>
      <c r="P4816" t="s">
        <v>50</v>
      </c>
      <c r="Q4816" t="s">
        <v>52</v>
      </c>
      <c r="R4816">
        <v>-92.625299999999996</v>
      </c>
      <c r="S4816">
        <v>44.852600000000002</v>
      </c>
      <c r="T4816">
        <v>4.2999999999999997E-2</v>
      </c>
      <c r="U4816">
        <v>1706</v>
      </c>
      <c r="V4816">
        <v>37951220</v>
      </c>
      <c r="W4816">
        <v>33733140</v>
      </c>
      <c r="Y4816">
        <v>242718</v>
      </c>
      <c r="Z4816">
        <v>8710221</v>
      </c>
      <c r="AA4816">
        <v>17829472</v>
      </c>
      <c r="AB4816">
        <v>2149377</v>
      </c>
      <c r="AC4816">
        <v>11689391</v>
      </c>
      <c r="AD4816">
        <v>70283632</v>
      </c>
      <c r="AE4816">
        <v>26562804</v>
      </c>
      <c r="AF4816">
        <v>115738320</v>
      </c>
      <c r="AG4816">
        <v>38407232</v>
      </c>
      <c r="AH4816">
        <v>1126398</v>
      </c>
      <c r="AI4816">
        <v>2490107</v>
      </c>
      <c r="AJ4816">
        <v>3616505</v>
      </c>
      <c r="AK4816">
        <v>12507781</v>
      </c>
      <c r="AL4816">
        <v>15476331</v>
      </c>
      <c r="AM4816">
        <v>100820408</v>
      </c>
      <c r="AN4816">
        <v>38779604</v>
      </c>
      <c r="AO4816">
        <v>17158542</v>
      </c>
      <c r="AP4816">
        <v>20573472</v>
      </c>
      <c r="AQ4816">
        <v>24583200</v>
      </c>
      <c r="AR4816">
        <v>115738320</v>
      </c>
      <c r="AS4816">
        <v>100820408</v>
      </c>
      <c r="AT4816">
        <v>646</v>
      </c>
      <c r="AU4816">
        <v>0.52900000000000003</v>
      </c>
      <c r="AW4816">
        <v>0.126249</v>
      </c>
      <c r="AX4816">
        <v>0.63883299999999998</v>
      </c>
      <c r="AY4816">
        <v>3.6755900000000001E-2</v>
      </c>
      <c r="AZ4816">
        <v>69526</v>
      </c>
    </row>
    <row r="4817" spans="1:52">
      <c r="A4817">
        <v>2017</v>
      </c>
      <c r="B4817">
        <v>240471</v>
      </c>
      <c r="C4817" t="s">
        <v>503</v>
      </c>
      <c r="D4817" t="s">
        <v>493</v>
      </c>
      <c r="E4817">
        <f t="shared" si="75"/>
        <v>1</v>
      </c>
      <c r="F4817">
        <f>IF(ISNA(VLOOKUP(B4817,criteria!$U$2:$U$174,1,0)),0,1)</f>
        <v>1</v>
      </c>
      <c r="G4817">
        <v>0.74521739130434783</v>
      </c>
      <c r="H4817">
        <v>0.51536367172306496</v>
      </c>
      <c r="I4817">
        <v>3450</v>
      </c>
      <c r="J4817">
        <v>2571</v>
      </c>
      <c r="K4817">
        <v>1199</v>
      </c>
      <c r="L4817">
        <v>126</v>
      </c>
      <c r="M4817">
        <v>1325</v>
      </c>
      <c r="T4817">
        <v>3.7999999999999999E-2</v>
      </c>
      <c r="U4817">
        <v>1656</v>
      </c>
      <c r="V4817">
        <v>38572472</v>
      </c>
      <c r="W4817">
        <v>34117960</v>
      </c>
      <c r="Y4817">
        <v>415239</v>
      </c>
      <c r="Z4817">
        <v>8896902</v>
      </c>
      <c r="AA4817">
        <v>18069268</v>
      </c>
      <c r="AB4817">
        <v>2205905</v>
      </c>
      <c r="AC4817">
        <v>11571027</v>
      </c>
      <c r="AD4817">
        <v>72901304</v>
      </c>
      <c r="AE4817">
        <v>26617740</v>
      </c>
      <c r="AF4817">
        <v>106808360</v>
      </c>
      <c r="AG4817">
        <v>37523416</v>
      </c>
      <c r="AH4817">
        <v>861220</v>
      </c>
      <c r="AI4817">
        <v>3176992</v>
      </c>
      <c r="AJ4817">
        <v>4038212</v>
      </c>
      <c r="AK4817">
        <v>12767025</v>
      </c>
      <c r="AL4817">
        <v>16341405</v>
      </c>
      <c r="AM4817">
        <v>101009856</v>
      </c>
      <c r="AN4817">
        <v>39310112</v>
      </c>
      <c r="AO4817">
        <v>15408113</v>
      </c>
      <c r="AP4817">
        <v>24583200</v>
      </c>
      <c r="AQ4817">
        <v>25762632</v>
      </c>
      <c r="AR4817">
        <v>106808360</v>
      </c>
      <c r="AS4817">
        <v>101009856</v>
      </c>
    </row>
    <row r="4818" spans="1:52">
      <c r="A4818">
        <v>1990</v>
      </c>
      <c r="B4818">
        <v>240480</v>
      </c>
      <c r="C4818" t="s">
        <v>586</v>
      </c>
      <c r="D4818" t="s">
        <v>493</v>
      </c>
      <c r="E4818">
        <f t="shared" si="75"/>
        <v>0</v>
      </c>
      <c r="F4818">
        <f>IF(ISNA(VLOOKUP(B4818,criteria!$U$2:$U$174,1,0)),0,1)</f>
        <v>1</v>
      </c>
      <c r="G4818" t="s">
        <v>636</v>
      </c>
      <c r="H4818" t="s">
        <v>636</v>
      </c>
      <c r="N4818">
        <v>54481</v>
      </c>
      <c r="O4818" t="s">
        <v>282</v>
      </c>
      <c r="V4818">
        <v>16372447</v>
      </c>
      <c r="Y4818">
        <v>63845</v>
      </c>
      <c r="Z4818">
        <v>6711055</v>
      </c>
      <c r="AA4818">
        <v>33441880</v>
      </c>
      <c r="AB4818">
        <v>644741</v>
      </c>
      <c r="AC4818">
        <v>6479996</v>
      </c>
      <c r="AF4818">
        <v>78145064</v>
      </c>
      <c r="AG4818">
        <v>27912964</v>
      </c>
      <c r="AH4818">
        <v>597665</v>
      </c>
      <c r="AI4818">
        <v>3315658</v>
      </c>
      <c r="AJ4818">
        <v>3913323</v>
      </c>
      <c r="AK4818">
        <v>6693574</v>
      </c>
      <c r="AL4818">
        <v>8693608</v>
      </c>
      <c r="AM4818">
        <v>80109568</v>
      </c>
      <c r="AN4818">
        <v>34879144</v>
      </c>
      <c r="AO4818">
        <v>10623746</v>
      </c>
    </row>
    <row r="4819" spans="1:52">
      <c r="A4819">
        <v>1991</v>
      </c>
      <c r="B4819">
        <v>240480</v>
      </c>
      <c r="C4819" t="s">
        <v>586</v>
      </c>
      <c r="D4819" t="s">
        <v>493</v>
      </c>
      <c r="E4819">
        <f t="shared" si="75"/>
        <v>0</v>
      </c>
      <c r="F4819">
        <f>IF(ISNA(VLOOKUP(B4819,criteria!$U$2:$U$174,1,0)),0,1)</f>
        <v>1</v>
      </c>
      <c r="G4819" t="s">
        <v>636</v>
      </c>
      <c r="H4819" t="s">
        <v>636</v>
      </c>
      <c r="N4819">
        <v>54481</v>
      </c>
      <c r="O4819" t="s">
        <v>282</v>
      </c>
      <c r="V4819">
        <v>17016136</v>
      </c>
      <c r="Y4819">
        <v>95470</v>
      </c>
      <c r="Z4819">
        <v>7146958</v>
      </c>
      <c r="AA4819">
        <v>34986808</v>
      </c>
      <c r="AB4819">
        <v>620751</v>
      </c>
      <c r="AC4819">
        <v>6069628</v>
      </c>
      <c r="AF4819">
        <v>81873320</v>
      </c>
      <c r="AG4819">
        <v>28752952</v>
      </c>
      <c r="AH4819">
        <v>817876</v>
      </c>
      <c r="AI4819">
        <v>4048357</v>
      </c>
      <c r="AJ4819">
        <v>4866233</v>
      </c>
      <c r="AK4819">
        <v>6464343</v>
      </c>
      <c r="AL4819">
        <v>8477354</v>
      </c>
      <c r="AM4819">
        <v>82685616</v>
      </c>
      <c r="AN4819">
        <v>35651404</v>
      </c>
      <c r="AO4819">
        <v>11499974</v>
      </c>
    </row>
    <row r="4820" spans="1:52">
      <c r="A4820">
        <v>1992</v>
      </c>
      <c r="B4820">
        <v>240480</v>
      </c>
      <c r="C4820" t="s">
        <v>586</v>
      </c>
      <c r="D4820" t="s">
        <v>493</v>
      </c>
      <c r="E4820">
        <f t="shared" si="75"/>
        <v>0</v>
      </c>
      <c r="F4820">
        <f>IF(ISNA(VLOOKUP(B4820,criteria!$U$2:$U$174,1,0)),0,1)</f>
        <v>1</v>
      </c>
      <c r="G4820" t="s">
        <v>636</v>
      </c>
      <c r="H4820" t="s">
        <v>636</v>
      </c>
      <c r="N4820">
        <v>54481</v>
      </c>
      <c r="O4820" t="s">
        <v>282</v>
      </c>
      <c r="V4820">
        <v>18007196</v>
      </c>
      <c r="Y4820">
        <v>76683</v>
      </c>
      <c r="Z4820">
        <v>7513446</v>
      </c>
      <c r="AA4820">
        <v>34446304</v>
      </c>
      <c r="AB4820">
        <v>453823</v>
      </c>
      <c r="AC4820">
        <v>6095498</v>
      </c>
      <c r="AF4820">
        <v>83091800</v>
      </c>
      <c r="AG4820">
        <v>30063700</v>
      </c>
      <c r="AH4820">
        <v>1104379</v>
      </c>
      <c r="AI4820">
        <v>4340475</v>
      </c>
      <c r="AJ4820">
        <v>5444854</v>
      </c>
      <c r="AK4820">
        <v>7006376</v>
      </c>
      <c r="AL4820">
        <v>8297066</v>
      </c>
      <c r="AM4820">
        <v>82789048</v>
      </c>
      <c r="AN4820">
        <v>36563336</v>
      </c>
      <c r="AO4820">
        <v>12129251</v>
      </c>
    </row>
    <row r="4821" spans="1:52">
      <c r="A4821">
        <v>1993</v>
      </c>
      <c r="B4821">
        <v>240480</v>
      </c>
      <c r="C4821" t="s">
        <v>586</v>
      </c>
      <c r="D4821" t="s">
        <v>493</v>
      </c>
      <c r="E4821">
        <f t="shared" si="75"/>
        <v>0</v>
      </c>
      <c r="F4821">
        <f>IF(ISNA(VLOOKUP(B4821,criteria!$U$2:$U$174,1,0)),0,1)</f>
        <v>1</v>
      </c>
      <c r="G4821" t="s">
        <v>636</v>
      </c>
      <c r="H4821" t="s">
        <v>636</v>
      </c>
      <c r="N4821">
        <v>54481</v>
      </c>
      <c r="O4821" t="s">
        <v>282</v>
      </c>
      <c r="V4821">
        <v>18679808</v>
      </c>
      <c r="Y4821">
        <v>88648</v>
      </c>
      <c r="Z4821">
        <v>7618573</v>
      </c>
      <c r="AA4821">
        <v>37997056</v>
      </c>
      <c r="AB4821">
        <v>469489</v>
      </c>
      <c r="AC4821">
        <v>6079165</v>
      </c>
      <c r="AF4821">
        <v>88245984</v>
      </c>
      <c r="AG4821">
        <v>32046496</v>
      </c>
      <c r="AH4821">
        <v>1526376</v>
      </c>
      <c r="AI4821">
        <v>4321981</v>
      </c>
      <c r="AJ4821">
        <v>5848357</v>
      </c>
      <c r="AK4821">
        <v>7235990</v>
      </c>
      <c r="AL4821">
        <v>8727092</v>
      </c>
      <c r="AM4821">
        <v>87168328</v>
      </c>
      <c r="AN4821">
        <v>38137480</v>
      </c>
      <c r="AO4821">
        <v>12448125</v>
      </c>
    </row>
    <row r="4822" spans="1:52">
      <c r="A4822">
        <v>1994</v>
      </c>
      <c r="B4822">
        <v>240480</v>
      </c>
      <c r="C4822" t="s">
        <v>586</v>
      </c>
      <c r="D4822" t="s">
        <v>493</v>
      </c>
      <c r="E4822">
        <f t="shared" si="75"/>
        <v>0</v>
      </c>
      <c r="F4822">
        <f>IF(ISNA(VLOOKUP(B4822,criteria!$U$2:$U$174,1,0)),0,1)</f>
        <v>1</v>
      </c>
      <c r="G4822" t="s">
        <v>636</v>
      </c>
      <c r="H4822" t="s">
        <v>636</v>
      </c>
      <c r="V4822">
        <v>19361564</v>
      </c>
      <c r="Y4822">
        <v>72006</v>
      </c>
      <c r="Z4822">
        <v>7394971</v>
      </c>
      <c r="AA4822">
        <v>38845760</v>
      </c>
      <c r="AB4822">
        <v>806401</v>
      </c>
      <c r="AC4822">
        <v>6652596</v>
      </c>
      <c r="AF4822">
        <v>90829960</v>
      </c>
      <c r="AG4822">
        <v>33259912</v>
      </c>
      <c r="AH4822">
        <v>1726274</v>
      </c>
      <c r="AI4822">
        <v>4606403</v>
      </c>
      <c r="AJ4822">
        <v>6332677</v>
      </c>
      <c r="AK4822">
        <v>7768409</v>
      </c>
      <c r="AL4822">
        <v>9497752</v>
      </c>
      <c r="AM4822">
        <v>90968200</v>
      </c>
      <c r="AN4822">
        <v>40078228</v>
      </c>
      <c r="AO4822">
        <v>13756519</v>
      </c>
    </row>
    <row r="4823" spans="1:52">
      <c r="A4823">
        <v>1995</v>
      </c>
      <c r="B4823">
        <v>240480</v>
      </c>
      <c r="C4823" t="s">
        <v>586</v>
      </c>
      <c r="D4823" t="s">
        <v>493</v>
      </c>
      <c r="E4823">
        <f t="shared" si="75"/>
        <v>0</v>
      </c>
      <c r="F4823">
        <f>IF(ISNA(VLOOKUP(B4823,criteria!$U$2:$U$174,1,0)),0,1)</f>
        <v>1</v>
      </c>
      <c r="G4823" t="s">
        <v>636</v>
      </c>
      <c r="H4823" t="s">
        <v>636</v>
      </c>
      <c r="N4823">
        <v>54481</v>
      </c>
      <c r="O4823" t="s">
        <v>282</v>
      </c>
      <c r="V4823">
        <v>20221268</v>
      </c>
      <c r="Y4823">
        <v>116879</v>
      </c>
      <c r="Z4823">
        <v>8654370</v>
      </c>
      <c r="AA4823">
        <v>38333400</v>
      </c>
      <c r="AB4823">
        <v>803138</v>
      </c>
      <c r="AC4823">
        <v>6528444</v>
      </c>
      <c r="AF4823">
        <v>92976792</v>
      </c>
      <c r="AG4823">
        <v>32857776</v>
      </c>
      <c r="AH4823">
        <v>1540974</v>
      </c>
      <c r="AI4823">
        <v>4914503</v>
      </c>
      <c r="AJ4823">
        <v>6455477</v>
      </c>
      <c r="AK4823">
        <v>7993901</v>
      </c>
      <c r="AL4823">
        <v>9799090</v>
      </c>
      <c r="AM4823">
        <v>92366544</v>
      </c>
      <c r="AN4823">
        <v>39996920</v>
      </c>
      <c r="AO4823">
        <v>11863085</v>
      </c>
    </row>
    <row r="4824" spans="1:52">
      <c r="A4824">
        <v>1996</v>
      </c>
      <c r="B4824">
        <v>240480</v>
      </c>
      <c r="C4824" t="s">
        <v>586</v>
      </c>
      <c r="D4824" t="s">
        <v>493</v>
      </c>
      <c r="E4824">
        <f t="shared" si="75"/>
        <v>0</v>
      </c>
      <c r="F4824">
        <f>IF(ISNA(VLOOKUP(B4824,criteria!$U$2:$U$174,1,0)),0,1)</f>
        <v>1</v>
      </c>
      <c r="G4824" t="s">
        <v>636</v>
      </c>
      <c r="H4824" t="s">
        <v>636</v>
      </c>
      <c r="N4824">
        <v>54481</v>
      </c>
      <c r="O4824" t="s">
        <v>282</v>
      </c>
      <c r="V4824">
        <v>21897006</v>
      </c>
      <c r="Y4824">
        <v>111778</v>
      </c>
      <c r="Z4824">
        <v>8966909</v>
      </c>
      <c r="AA4824">
        <v>38372440</v>
      </c>
      <c r="AB4824">
        <v>918488</v>
      </c>
      <c r="AC4824">
        <v>6778884</v>
      </c>
      <c r="AF4824">
        <v>96463056</v>
      </c>
      <c r="AG4824">
        <v>32875132</v>
      </c>
      <c r="AH4824">
        <v>1264950</v>
      </c>
      <c r="AI4824">
        <v>5008204</v>
      </c>
      <c r="AJ4824">
        <v>6273154</v>
      </c>
      <c r="AK4824">
        <v>8493628</v>
      </c>
      <c r="AL4824">
        <v>9798382</v>
      </c>
      <c r="AM4824">
        <v>94889824</v>
      </c>
      <c r="AN4824">
        <v>40164364</v>
      </c>
      <c r="AO4824">
        <v>12508089</v>
      </c>
      <c r="AT4824">
        <v>818</v>
      </c>
      <c r="AU4824">
        <v>0.54800000000000004</v>
      </c>
    </row>
    <row r="4825" spans="1:52">
      <c r="A4825">
        <v>1997</v>
      </c>
      <c r="B4825">
        <v>240480</v>
      </c>
      <c r="C4825" t="s">
        <v>586</v>
      </c>
      <c r="D4825" t="s">
        <v>493</v>
      </c>
      <c r="E4825">
        <f t="shared" si="75"/>
        <v>0</v>
      </c>
      <c r="F4825">
        <f>IF(ISNA(VLOOKUP(B4825,criteria!$U$2:$U$174,1,0)),0,1)</f>
        <v>1</v>
      </c>
      <c r="G4825" t="s">
        <v>636</v>
      </c>
      <c r="H4825" t="s">
        <v>636</v>
      </c>
      <c r="V4825">
        <v>23380650</v>
      </c>
      <c r="Y4825">
        <v>106571</v>
      </c>
      <c r="Z4825">
        <v>6396037</v>
      </c>
      <c r="AA4825">
        <v>39416712</v>
      </c>
      <c r="AB4825">
        <v>844666</v>
      </c>
      <c r="AC4825">
        <v>7459136</v>
      </c>
      <c r="AF4825">
        <v>97637560</v>
      </c>
      <c r="AG4825">
        <v>34092904</v>
      </c>
      <c r="AH4825">
        <v>1064697</v>
      </c>
      <c r="AI4825">
        <v>5556627</v>
      </c>
      <c r="AJ4825">
        <v>6621324</v>
      </c>
      <c r="AK4825">
        <v>9256401</v>
      </c>
      <c r="AL4825">
        <v>10488576</v>
      </c>
      <c r="AM4825">
        <v>97345168</v>
      </c>
      <c r="AN4825">
        <v>41979576</v>
      </c>
      <c r="AO4825">
        <v>13201840</v>
      </c>
      <c r="AT4825">
        <v>759</v>
      </c>
      <c r="AU4825">
        <v>0.54700000000000004</v>
      </c>
      <c r="AW4825">
        <v>0.164934</v>
      </c>
      <c r="AX4825">
        <v>0.57761600000000002</v>
      </c>
      <c r="AY4825">
        <v>5.7519099999999997E-2</v>
      </c>
      <c r="AZ4825">
        <v>41394</v>
      </c>
    </row>
    <row r="4826" spans="1:52">
      <c r="A4826">
        <v>1998</v>
      </c>
      <c r="B4826">
        <v>240480</v>
      </c>
      <c r="C4826" t="s">
        <v>586</v>
      </c>
      <c r="D4826" t="s">
        <v>493</v>
      </c>
      <c r="E4826">
        <f t="shared" si="75"/>
        <v>0</v>
      </c>
      <c r="F4826">
        <f>IF(ISNA(VLOOKUP(B4826,criteria!$U$2:$U$174,1,0)),0,1)</f>
        <v>1</v>
      </c>
      <c r="G4826" t="s">
        <v>636</v>
      </c>
      <c r="H4826" t="s">
        <v>636</v>
      </c>
      <c r="N4826">
        <v>54481</v>
      </c>
      <c r="O4826" t="s">
        <v>282</v>
      </c>
      <c r="V4826">
        <v>26012542</v>
      </c>
      <c r="Y4826">
        <v>122449</v>
      </c>
      <c r="Z4826">
        <v>7582420</v>
      </c>
      <c r="AA4826">
        <v>40020632</v>
      </c>
      <c r="AB4826">
        <v>945153</v>
      </c>
      <c r="AC4826">
        <v>7392012</v>
      </c>
      <c r="AF4826">
        <v>102824864</v>
      </c>
      <c r="AG4826">
        <v>36095424</v>
      </c>
      <c r="AH4826">
        <v>1164667</v>
      </c>
      <c r="AI4826">
        <v>5804435</v>
      </c>
      <c r="AJ4826">
        <v>6969102</v>
      </c>
      <c r="AK4826">
        <v>10088037</v>
      </c>
      <c r="AL4826">
        <v>10955300</v>
      </c>
      <c r="AM4826">
        <v>101933376</v>
      </c>
      <c r="AN4826">
        <v>44098952</v>
      </c>
      <c r="AO4826">
        <v>13712456</v>
      </c>
      <c r="AQ4826">
        <v>123498</v>
      </c>
      <c r="AT4826">
        <v>718</v>
      </c>
      <c r="AU4826">
        <v>0.52800000000000002</v>
      </c>
      <c r="AW4826">
        <v>0.161357</v>
      </c>
      <c r="AX4826">
        <v>0.59591400000000005</v>
      </c>
      <c r="AY4826">
        <v>5.0207799999999997E-2</v>
      </c>
      <c r="AZ4826">
        <v>43774</v>
      </c>
    </row>
    <row r="4827" spans="1:52">
      <c r="A4827">
        <v>1999</v>
      </c>
      <c r="B4827">
        <v>240480</v>
      </c>
      <c r="C4827" t="s">
        <v>586</v>
      </c>
      <c r="D4827" t="s">
        <v>493</v>
      </c>
      <c r="E4827">
        <f t="shared" si="75"/>
        <v>0</v>
      </c>
      <c r="F4827">
        <f>IF(ISNA(VLOOKUP(B4827,criteria!$U$2:$U$174,1,0)),0,1)</f>
        <v>1</v>
      </c>
      <c r="G4827" t="s">
        <v>636</v>
      </c>
      <c r="H4827" t="s">
        <v>636</v>
      </c>
      <c r="N4827">
        <v>54481</v>
      </c>
      <c r="O4827" t="s">
        <v>282</v>
      </c>
      <c r="V4827">
        <v>26975932</v>
      </c>
      <c r="Y4827">
        <v>118708</v>
      </c>
      <c r="Z4827">
        <v>6740833</v>
      </c>
      <c r="AA4827">
        <v>42791452</v>
      </c>
      <c r="AB4827">
        <v>807335</v>
      </c>
      <c r="AC4827">
        <v>8245050</v>
      </c>
      <c r="AF4827">
        <v>107691920</v>
      </c>
      <c r="AG4827">
        <v>39063880</v>
      </c>
      <c r="AH4827">
        <v>1094833</v>
      </c>
      <c r="AI4827">
        <v>5869450</v>
      </c>
      <c r="AJ4827">
        <v>6964283</v>
      </c>
      <c r="AK4827">
        <v>9993009</v>
      </c>
      <c r="AL4827">
        <v>11524354</v>
      </c>
      <c r="AM4827">
        <v>105656448</v>
      </c>
      <c r="AN4827">
        <v>46149504</v>
      </c>
      <c r="AO4827">
        <v>14279012</v>
      </c>
      <c r="AP4827">
        <v>116304</v>
      </c>
      <c r="AQ4827">
        <v>121095</v>
      </c>
      <c r="AT4827">
        <v>715</v>
      </c>
      <c r="AU4827">
        <v>0.53100000000000003</v>
      </c>
      <c r="AW4827">
        <v>0.16638700000000001</v>
      </c>
      <c r="AX4827">
        <v>0.59912799999999999</v>
      </c>
      <c r="AY4827">
        <v>5.6356900000000001E-2</v>
      </c>
      <c r="AZ4827">
        <v>44723</v>
      </c>
    </row>
    <row r="4828" spans="1:52">
      <c r="A4828">
        <v>2000</v>
      </c>
      <c r="B4828">
        <v>240480</v>
      </c>
      <c r="C4828" t="s">
        <v>586</v>
      </c>
      <c r="D4828" t="s">
        <v>493</v>
      </c>
      <c r="E4828">
        <f t="shared" si="75"/>
        <v>0</v>
      </c>
      <c r="F4828">
        <f>IF(ISNA(VLOOKUP(B4828,criteria!$U$2:$U$174,1,0)),0,1)</f>
        <v>1</v>
      </c>
      <c r="G4828" t="s">
        <v>636</v>
      </c>
      <c r="H4828" t="s">
        <v>636</v>
      </c>
      <c r="N4828">
        <v>54481</v>
      </c>
      <c r="O4828" t="s">
        <v>282</v>
      </c>
      <c r="V4828">
        <v>27986056</v>
      </c>
      <c r="Y4828">
        <v>149588</v>
      </c>
      <c r="Z4828">
        <v>8724453</v>
      </c>
      <c r="AA4828">
        <v>47133192</v>
      </c>
      <c r="AB4828">
        <v>1072383</v>
      </c>
      <c r="AC4828">
        <v>8581767</v>
      </c>
      <c r="AF4828">
        <v>115952376</v>
      </c>
      <c r="AG4828">
        <v>40114576</v>
      </c>
      <c r="AH4828">
        <v>1543603</v>
      </c>
      <c r="AI4828">
        <v>6999797</v>
      </c>
      <c r="AJ4828">
        <v>8543400</v>
      </c>
      <c r="AK4828">
        <v>11172360</v>
      </c>
      <c r="AL4828">
        <v>12382868</v>
      </c>
      <c r="AM4828">
        <v>114224200</v>
      </c>
      <c r="AN4828">
        <v>49690064</v>
      </c>
      <c r="AO4828">
        <v>15458150</v>
      </c>
      <c r="AP4828">
        <v>121095</v>
      </c>
      <c r="AQ4828">
        <v>122778</v>
      </c>
      <c r="AT4828">
        <v>789</v>
      </c>
      <c r="AU4828">
        <v>0.53500000000000003</v>
      </c>
      <c r="AW4828">
        <v>0.162297</v>
      </c>
      <c r="AX4828">
        <v>0.59541999999999995</v>
      </c>
      <c r="AY4828">
        <v>5.4762699999999997E-2</v>
      </c>
      <c r="AZ4828">
        <v>46836</v>
      </c>
    </row>
    <row r="4829" spans="1:52">
      <c r="A4829">
        <v>2001</v>
      </c>
      <c r="B4829">
        <v>240480</v>
      </c>
      <c r="C4829" t="s">
        <v>586</v>
      </c>
      <c r="D4829" t="s">
        <v>493</v>
      </c>
      <c r="E4829">
        <f t="shared" si="75"/>
        <v>1</v>
      </c>
      <c r="F4829">
        <f>IF(ISNA(VLOOKUP(B4829,criteria!$U$2:$U$174,1,0)),0,1)</f>
        <v>1</v>
      </c>
      <c r="G4829">
        <v>0.78472745541321276</v>
      </c>
      <c r="H4829">
        <v>0.48975672215108834</v>
      </c>
      <c r="I4829">
        <v>3981</v>
      </c>
      <c r="J4829">
        <v>3124</v>
      </c>
      <c r="K4829">
        <v>1518</v>
      </c>
      <c r="L4829">
        <v>12</v>
      </c>
      <c r="M4829">
        <v>1530</v>
      </c>
      <c r="N4829">
        <v>54481</v>
      </c>
      <c r="O4829" t="s">
        <v>282</v>
      </c>
      <c r="V4829">
        <v>28289948</v>
      </c>
      <c r="W4829">
        <v>25307760</v>
      </c>
      <c r="Y4829">
        <v>607650</v>
      </c>
      <c r="Z4829">
        <v>9666840</v>
      </c>
      <c r="AA4829">
        <v>41801880</v>
      </c>
      <c r="AB4829">
        <v>299032</v>
      </c>
      <c r="AC4829">
        <v>17565154</v>
      </c>
      <c r="AD4829">
        <v>64709440</v>
      </c>
      <c r="AE4829">
        <v>44344104</v>
      </c>
      <c r="AF4829">
        <v>115057544</v>
      </c>
      <c r="AG4829">
        <v>44744728</v>
      </c>
      <c r="AH4829">
        <v>2436649.5</v>
      </c>
      <c r="AI4829">
        <v>9920948</v>
      </c>
      <c r="AJ4829">
        <v>12357598</v>
      </c>
      <c r="AK4829">
        <v>11827317</v>
      </c>
      <c r="AL4829">
        <v>14464631</v>
      </c>
      <c r="AM4829">
        <v>108912456</v>
      </c>
      <c r="AN4829">
        <v>51180168</v>
      </c>
      <c r="AO4829">
        <v>16090379</v>
      </c>
      <c r="AR4829">
        <v>115057544</v>
      </c>
      <c r="AS4829">
        <v>108912456</v>
      </c>
      <c r="AT4829">
        <v>869</v>
      </c>
      <c r="AU4829">
        <v>0.55900000000000005</v>
      </c>
      <c r="AW4829">
        <v>0.16369500000000001</v>
      </c>
      <c r="AX4829">
        <v>0.584117</v>
      </c>
      <c r="AY4829">
        <v>5.4456999999999998E-2</v>
      </c>
      <c r="AZ4829">
        <v>48608</v>
      </c>
    </row>
    <row r="4830" spans="1:52">
      <c r="A4830">
        <v>2002</v>
      </c>
      <c r="B4830">
        <v>240480</v>
      </c>
      <c r="C4830" t="s">
        <v>586</v>
      </c>
      <c r="D4830" t="s">
        <v>493</v>
      </c>
      <c r="E4830">
        <f t="shared" si="75"/>
        <v>1</v>
      </c>
      <c r="F4830">
        <f>IF(ISNA(VLOOKUP(B4830,criteria!$U$2:$U$174,1,0)),0,1)</f>
        <v>1</v>
      </c>
      <c r="G4830">
        <v>0.81349003576903423</v>
      </c>
      <c r="H4830">
        <v>0.47675879396984927</v>
      </c>
      <c r="I4830">
        <v>3914</v>
      </c>
      <c r="J4830">
        <v>3184</v>
      </c>
      <c r="K4830">
        <v>1505</v>
      </c>
      <c r="L4830">
        <v>13</v>
      </c>
      <c r="M4830">
        <v>1518</v>
      </c>
      <c r="N4830">
        <v>54481</v>
      </c>
      <c r="O4830" t="s">
        <v>282</v>
      </c>
      <c r="V4830">
        <v>29360612</v>
      </c>
      <c r="W4830">
        <v>25445422</v>
      </c>
      <c r="Y4830">
        <v>673378</v>
      </c>
      <c r="Z4830">
        <v>12532349</v>
      </c>
      <c r="AA4830">
        <v>45355608</v>
      </c>
      <c r="AB4830">
        <v>553571</v>
      </c>
      <c r="AC4830">
        <v>20431328</v>
      </c>
      <c r="AD4830">
        <v>67238056</v>
      </c>
      <c r="AE4830">
        <v>47848328</v>
      </c>
      <c r="AF4830">
        <v>122238704</v>
      </c>
      <c r="AG4830">
        <v>48004452</v>
      </c>
      <c r="AH4830">
        <v>1840238.75</v>
      </c>
      <c r="AI4830">
        <v>11540632</v>
      </c>
      <c r="AJ4830">
        <v>13380871</v>
      </c>
      <c r="AK4830">
        <v>13149163</v>
      </c>
      <c r="AL4830">
        <v>14426365</v>
      </c>
      <c r="AM4830">
        <v>113867040</v>
      </c>
      <c r="AN4830">
        <v>52277532</v>
      </c>
      <c r="AO4830">
        <v>18145152</v>
      </c>
      <c r="AP4830">
        <v>120810</v>
      </c>
      <c r="AQ4830">
        <v>99249</v>
      </c>
      <c r="AR4830">
        <v>122238704</v>
      </c>
      <c r="AS4830">
        <v>113867040</v>
      </c>
      <c r="AT4830">
        <v>847</v>
      </c>
      <c r="AU4830">
        <v>0.55500000000000005</v>
      </c>
      <c r="AW4830">
        <v>0.17330899999999999</v>
      </c>
      <c r="AX4830">
        <v>0.56626500000000002</v>
      </c>
      <c r="AY4830">
        <v>5.2826699999999997E-2</v>
      </c>
      <c r="AZ4830">
        <v>48161</v>
      </c>
    </row>
    <row r="4831" spans="1:52">
      <c r="A4831">
        <v>2003</v>
      </c>
      <c r="B4831">
        <v>240480</v>
      </c>
      <c r="C4831" t="s">
        <v>586</v>
      </c>
      <c r="D4831" t="s">
        <v>493</v>
      </c>
      <c r="E4831">
        <f t="shared" si="75"/>
        <v>1</v>
      </c>
      <c r="F4831">
        <f>IF(ISNA(VLOOKUP(B4831,criteria!$U$2:$U$174,1,0)),0,1)</f>
        <v>1</v>
      </c>
      <c r="G4831">
        <v>0.77106978990581987</v>
      </c>
      <c r="H4831">
        <v>0.46226119636705293</v>
      </c>
      <c r="I4831">
        <v>4141</v>
      </c>
      <c r="J4831">
        <v>3193</v>
      </c>
      <c r="K4831">
        <v>1464</v>
      </c>
      <c r="L4831">
        <v>12</v>
      </c>
      <c r="M4831">
        <v>1476</v>
      </c>
      <c r="N4831">
        <v>54481</v>
      </c>
      <c r="O4831" t="s">
        <v>282</v>
      </c>
      <c r="V4831">
        <v>32553130</v>
      </c>
      <c r="W4831">
        <v>29277538</v>
      </c>
      <c r="Y4831">
        <v>169747</v>
      </c>
      <c r="Z4831">
        <v>12907631</v>
      </c>
      <c r="AA4831">
        <v>43025576</v>
      </c>
      <c r="AB4831">
        <v>706892</v>
      </c>
      <c r="AC4831">
        <v>17260756</v>
      </c>
      <c r="AD4831">
        <v>71979464</v>
      </c>
      <c r="AE4831">
        <v>46310172</v>
      </c>
      <c r="AF4831">
        <v>126347840</v>
      </c>
      <c r="AG4831">
        <v>49192228</v>
      </c>
      <c r="AH4831">
        <v>2088132.38</v>
      </c>
      <c r="AI4831">
        <v>11400775</v>
      </c>
      <c r="AJ4831">
        <v>13488907</v>
      </c>
      <c r="AK4831">
        <v>12185135</v>
      </c>
      <c r="AL4831">
        <v>15398010</v>
      </c>
      <c r="AM4831">
        <v>121605464</v>
      </c>
      <c r="AN4831">
        <v>52482480</v>
      </c>
      <c r="AO4831">
        <v>18999750</v>
      </c>
      <c r="AP4831">
        <v>99249</v>
      </c>
      <c r="AQ4831">
        <v>110219</v>
      </c>
      <c r="AR4831">
        <v>126347840</v>
      </c>
      <c r="AS4831">
        <v>121605464</v>
      </c>
      <c r="AT4831">
        <v>870</v>
      </c>
      <c r="AU4831">
        <v>0.57899999999999996</v>
      </c>
      <c r="AW4831">
        <v>0.176314</v>
      </c>
      <c r="AX4831">
        <v>0.56231500000000001</v>
      </c>
      <c r="AY4831">
        <v>5.3160100000000002E-2</v>
      </c>
      <c r="AZ4831">
        <v>49004</v>
      </c>
    </row>
    <row r="4832" spans="1:52">
      <c r="A4832">
        <v>2004</v>
      </c>
      <c r="B4832">
        <v>240480</v>
      </c>
      <c r="C4832" t="s">
        <v>586</v>
      </c>
      <c r="D4832" t="s">
        <v>493</v>
      </c>
      <c r="E4832">
        <f t="shared" si="75"/>
        <v>1</v>
      </c>
      <c r="F4832">
        <f>IF(ISNA(VLOOKUP(B4832,criteria!$U$2:$U$174,1,0)),0,1)</f>
        <v>1</v>
      </c>
      <c r="G4832">
        <v>0.80018373909049145</v>
      </c>
      <c r="H4832">
        <v>0.432548794489093</v>
      </c>
      <c r="I4832">
        <v>4354</v>
      </c>
      <c r="J4832">
        <v>3484</v>
      </c>
      <c r="K4832">
        <v>1498</v>
      </c>
      <c r="L4832">
        <v>9</v>
      </c>
      <c r="M4832">
        <v>1507</v>
      </c>
      <c r="V4832">
        <v>36177952</v>
      </c>
      <c r="W4832">
        <v>32659634</v>
      </c>
      <c r="Y4832">
        <v>1191489</v>
      </c>
      <c r="Z4832">
        <v>13148420</v>
      </c>
      <c r="AA4832">
        <v>36444624</v>
      </c>
      <c r="AB4832">
        <v>1169841</v>
      </c>
      <c r="AC4832">
        <v>21318302</v>
      </c>
      <c r="AD4832">
        <v>78225424</v>
      </c>
      <c r="AE4832">
        <v>39893184</v>
      </c>
      <c r="AF4832">
        <v>135516128</v>
      </c>
      <c r="AG4832">
        <v>48384940</v>
      </c>
      <c r="AH4832">
        <v>1832339</v>
      </c>
      <c r="AI4832">
        <v>12454511</v>
      </c>
      <c r="AJ4832">
        <v>14286850</v>
      </c>
      <c r="AK4832">
        <v>12052110</v>
      </c>
      <c r="AL4832">
        <v>15795669</v>
      </c>
      <c r="AM4832">
        <v>119153976</v>
      </c>
      <c r="AN4832">
        <v>53002872</v>
      </c>
      <c r="AO4832">
        <v>18671936</v>
      </c>
      <c r="AP4832">
        <v>115128</v>
      </c>
      <c r="AQ4832">
        <v>119781</v>
      </c>
      <c r="AR4832">
        <v>135516128</v>
      </c>
      <c r="AS4832">
        <v>119153976</v>
      </c>
      <c r="AT4832">
        <v>860</v>
      </c>
      <c r="AU4832">
        <v>0.57699999999999996</v>
      </c>
      <c r="AW4832">
        <v>0.16128100000000001</v>
      </c>
      <c r="AX4832">
        <v>0.56009100000000001</v>
      </c>
      <c r="AY4832">
        <v>5.3288000000000002E-2</v>
      </c>
      <c r="AZ4832">
        <v>51813</v>
      </c>
    </row>
    <row r="4833" spans="1:52">
      <c r="A4833">
        <v>2005</v>
      </c>
      <c r="B4833">
        <v>240480</v>
      </c>
      <c r="C4833" t="s">
        <v>504</v>
      </c>
      <c r="D4833" t="s">
        <v>493</v>
      </c>
      <c r="E4833">
        <f t="shared" si="75"/>
        <v>1</v>
      </c>
      <c r="F4833">
        <f>IF(ISNA(VLOOKUP(B4833,criteria!$U$2:$U$174,1,0)),0,1)</f>
        <v>1</v>
      </c>
      <c r="G4833">
        <v>0.79843049327354265</v>
      </c>
      <c r="H4833">
        <v>0.43105869137882619</v>
      </c>
      <c r="I4833">
        <v>4460</v>
      </c>
      <c r="J4833">
        <v>3561</v>
      </c>
      <c r="K4833">
        <v>1525</v>
      </c>
      <c r="L4833">
        <v>10</v>
      </c>
      <c r="M4833">
        <v>1535</v>
      </c>
      <c r="N4833">
        <v>54481</v>
      </c>
      <c r="O4833" t="s">
        <v>282</v>
      </c>
      <c r="P4833" t="s">
        <v>50</v>
      </c>
      <c r="Q4833" t="s">
        <v>52</v>
      </c>
      <c r="V4833">
        <v>38653500</v>
      </c>
      <c r="W4833">
        <v>35200768</v>
      </c>
      <c r="Y4833">
        <v>996295</v>
      </c>
      <c r="Z4833">
        <v>12036431</v>
      </c>
      <c r="AA4833">
        <v>41808092</v>
      </c>
      <c r="AB4833">
        <v>767056</v>
      </c>
      <c r="AC4833">
        <v>20169896</v>
      </c>
      <c r="AD4833">
        <v>82616816</v>
      </c>
      <c r="AE4833">
        <v>43585368</v>
      </c>
      <c r="AF4833">
        <v>134679776</v>
      </c>
      <c r="AG4833">
        <v>49485696</v>
      </c>
      <c r="AH4833">
        <v>2196471.75</v>
      </c>
      <c r="AI4833">
        <v>13697811</v>
      </c>
      <c r="AJ4833">
        <v>15894283</v>
      </c>
      <c r="AK4833">
        <v>12885280</v>
      </c>
      <c r="AL4833">
        <v>16425979</v>
      </c>
      <c r="AM4833">
        <v>124965472</v>
      </c>
      <c r="AN4833">
        <v>53978968</v>
      </c>
      <c r="AO4833">
        <v>19495356</v>
      </c>
      <c r="AP4833">
        <v>12252794</v>
      </c>
      <c r="AQ4833">
        <v>12648681</v>
      </c>
      <c r="AR4833">
        <v>134679776</v>
      </c>
      <c r="AS4833">
        <v>124965472</v>
      </c>
      <c r="AT4833">
        <v>890</v>
      </c>
      <c r="AU4833">
        <v>0.58599999999999997</v>
      </c>
      <c r="AW4833">
        <v>0.154142</v>
      </c>
      <c r="AX4833">
        <v>0.54772399999999999</v>
      </c>
      <c r="AY4833">
        <v>4.5529300000000002E-2</v>
      </c>
      <c r="AZ4833">
        <v>54393</v>
      </c>
    </row>
    <row r="4834" spans="1:52">
      <c r="A4834">
        <v>2006</v>
      </c>
      <c r="B4834">
        <v>240480</v>
      </c>
      <c r="C4834" t="s">
        <v>504</v>
      </c>
      <c r="D4834" t="s">
        <v>493</v>
      </c>
      <c r="E4834">
        <f t="shared" si="75"/>
        <v>1</v>
      </c>
      <c r="F4834">
        <f>IF(ISNA(VLOOKUP(B4834,criteria!$U$2:$U$174,1,0)),0,1)</f>
        <v>1</v>
      </c>
      <c r="G4834">
        <v>0.85924369747899154</v>
      </c>
      <c r="H4834">
        <v>0.41673458299375171</v>
      </c>
      <c r="I4834">
        <v>4284</v>
      </c>
      <c r="J4834">
        <v>3681</v>
      </c>
      <c r="K4834">
        <v>1521</v>
      </c>
      <c r="L4834">
        <v>13</v>
      </c>
      <c r="M4834">
        <v>1534</v>
      </c>
      <c r="V4834">
        <v>41367712</v>
      </c>
      <c r="W4834">
        <v>37857192</v>
      </c>
      <c r="Y4834">
        <v>1540359</v>
      </c>
      <c r="Z4834">
        <v>10991155</v>
      </c>
      <c r="AA4834">
        <v>45091904</v>
      </c>
      <c r="AB4834">
        <v>545374</v>
      </c>
      <c r="AC4834">
        <v>22375928</v>
      </c>
      <c r="AD4834">
        <v>87251208</v>
      </c>
      <c r="AE4834">
        <v>46414656</v>
      </c>
      <c r="AF4834">
        <v>139449920</v>
      </c>
      <c r="AG4834">
        <v>49886864</v>
      </c>
      <c r="AH4834">
        <v>2847631.75</v>
      </c>
      <c r="AI4834">
        <v>13450244</v>
      </c>
      <c r="AJ4834">
        <v>16297876</v>
      </c>
      <c r="AK4834">
        <v>13906516</v>
      </c>
      <c r="AL4834">
        <v>16630031</v>
      </c>
      <c r="AM4834">
        <v>133727208</v>
      </c>
      <c r="AN4834">
        <v>55595212</v>
      </c>
      <c r="AO4834">
        <v>20411904</v>
      </c>
      <c r="AP4834">
        <v>12648681</v>
      </c>
      <c r="AQ4834">
        <v>15735673</v>
      </c>
      <c r="AR4834">
        <v>139449920</v>
      </c>
      <c r="AS4834">
        <v>133727208</v>
      </c>
      <c r="AT4834">
        <v>885</v>
      </c>
      <c r="AU4834">
        <v>0.58799999999999997</v>
      </c>
      <c r="AW4834">
        <v>0.14701900000000001</v>
      </c>
      <c r="AX4834">
        <v>0.53493400000000002</v>
      </c>
      <c r="AY4834">
        <v>3.9924500000000002E-2</v>
      </c>
      <c r="AZ4834">
        <v>57066</v>
      </c>
    </row>
    <row r="4835" spans="1:52">
      <c r="A4835">
        <v>2007</v>
      </c>
      <c r="B4835">
        <v>240480</v>
      </c>
      <c r="C4835" t="s">
        <v>504</v>
      </c>
      <c r="D4835" t="s">
        <v>493</v>
      </c>
      <c r="E4835">
        <f t="shared" si="75"/>
        <v>1</v>
      </c>
      <c r="F4835">
        <f>IF(ISNA(VLOOKUP(B4835,criteria!$U$2:$U$174,1,0)),0,1)</f>
        <v>1</v>
      </c>
      <c r="G4835">
        <v>0.85154685065657687</v>
      </c>
      <c r="H4835">
        <v>0.43125980135912179</v>
      </c>
      <c r="I4835">
        <v>4493</v>
      </c>
      <c r="J4835">
        <v>3826</v>
      </c>
      <c r="K4835">
        <v>1640</v>
      </c>
      <c r="L4835">
        <v>10</v>
      </c>
      <c r="M4835">
        <v>1650</v>
      </c>
      <c r="V4835">
        <v>44002124</v>
      </c>
      <c r="W4835">
        <v>39992504</v>
      </c>
      <c r="Y4835">
        <v>1238008</v>
      </c>
      <c r="Z4835">
        <v>12246763</v>
      </c>
      <c r="AA4835">
        <v>43766652</v>
      </c>
      <c r="AB4835">
        <v>521101</v>
      </c>
      <c r="AC4835">
        <v>23762436</v>
      </c>
      <c r="AD4835">
        <v>91638864</v>
      </c>
      <c r="AE4835">
        <v>46619824</v>
      </c>
      <c r="AF4835">
        <v>140142144</v>
      </c>
      <c r="AG4835">
        <v>55695740</v>
      </c>
      <c r="AH4835">
        <v>3049786.5</v>
      </c>
      <c r="AI4835">
        <v>13484891</v>
      </c>
      <c r="AJ4835">
        <v>16534678</v>
      </c>
      <c r="AK4835">
        <v>13171252</v>
      </c>
      <c r="AL4835">
        <v>19028602</v>
      </c>
      <c r="AM4835">
        <v>138435104</v>
      </c>
      <c r="AN4835">
        <v>57498864</v>
      </c>
      <c r="AO4835">
        <v>22518942</v>
      </c>
      <c r="AP4835">
        <v>15735673</v>
      </c>
      <c r="AQ4835">
        <v>18028984</v>
      </c>
      <c r="AR4835">
        <v>140142144</v>
      </c>
      <c r="AS4835">
        <v>138435104</v>
      </c>
      <c r="AT4835">
        <v>863</v>
      </c>
      <c r="AU4835">
        <v>0.58899999999999997</v>
      </c>
      <c r="AW4835">
        <v>0.14587700000000001</v>
      </c>
      <c r="AX4835">
        <v>0.54958200000000001</v>
      </c>
      <c r="AY4835">
        <v>3.8883099999999997E-2</v>
      </c>
      <c r="AZ4835">
        <v>58726</v>
      </c>
    </row>
    <row r="4836" spans="1:52">
      <c r="A4836">
        <v>2008</v>
      </c>
      <c r="B4836">
        <v>240480</v>
      </c>
      <c r="C4836" t="s">
        <v>504</v>
      </c>
      <c r="D4836" t="s">
        <v>493</v>
      </c>
      <c r="E4836">
        <f t="shared" si="75"/>
        <v>1</v>
      </c>
      <c r="F4836">
        <f>IF(ISNA(VLOOKUP(B4836,criteria!$U$2:$U$174,1,0)),0,1)</f>
        <v>1</v>
      </c>
      <c r="G4836">
        <v>0.8008052553507099</v>
      </c>
      <c r="H4836">
        <v>0.42974331833818469</v>
      </c>
      <c r="I4836">
        <v>4719</v>
      </c>
      <c r="J4836">
        <v>3779</v>
      </c>
      <c r="K4836">
        <v>1611</v>
      </c>
      <c r="L4836">
        <v>13</v>
      </c>
      <c r="M4836">
        <v>1624</v>
      </c>
      <c r="N4836">
        <v>54481</v>
      </c>
      <c r="O4836" t="s">
        <v>282</v>
      </c>
      <c r="P4836" t="s">
        <v>50</v>
      </c>
      <c r="Q4836" t="s">
        <v>52</v>
      </c>
      <c r="V4836">
        <v>46422224</v>
      </c>
      <c r="W4836">
        <v>41988072</v>
      </c>
      <c r="Y4836">
        <v>1736074</v>
      </c>
      <c r="Z4836">
        <v>13634005</v>
      </c>
      <c r="AA4836">
        <v>43738476</v>
      </c>
      <c r="AB4836">
        <v>690640</v>
      </c>
      <c r="AC4836">
        <v>23053538</v>
      </c>
      <c r="AD4836">
        <v>94911272</v>
      </c>
      <c r="AE4836">
        <v>46387588</v>
      </c>
      <c r="AF4836">
        <v>145279648</v>
      </c>
      <c r="AG4836">
        <v>56851444</v>
      </c>
      <c r="AH4836">
        <v>3615203.75</v>
      </c>
      <c r="AI4836">
        <v>13035850</v>
      </c>
      <c r="AJ4836">
        <v>16651054</v>
      </c>
      <c r="AK4836">
        <v>14019405</v>
      </c>
      <c r="AL4836">
        <v>19283378</v>
      </c>
      <c r="AM4836">
        <v>141570768</v>
      </c>
      <c r="AN4836">
        <v>59188804</v>
      </c>
      <c r="AO4836">
        <v>23981384</v>
      </c>
      <c r="AP4836">
        <v>18028984</v>
      </c>
      <c r="AQ4836">
        <v>13936550</v>
      </c>
      <c r="AR4836">
        <v>145279648</v>
      </c>
      <c r="AS4836">
        <v>141570768</v>
      </c>
      <c r="AT4836">
        <v>907</v>
      </c>
      <c r="AU4836">
        <v>0.60499999999999998</v>
      </c>
      <c r="AW4836">
        <v>0.134106</v>
      </c>
      <c r="AX4836">
        <v>0.54701299999999997</v>
      </c>
      <c r="AY4836">
        <v>3.3274499999999999E-2</v>
      </c>
      <c r="AZ4836">
        <v>61622</v>
      </c>
    </row>
    <row r="4837" spans="1:52">
      <c r="A4837">
        <v>2009</v>
      </c>
      <c r="B4837">
        <v>240480</v>
      </c>
      <c r="C4837" t="s">
        <v>504</v>
      </c>
      <c r="D4837" t="s">
        <v>493</v>
      </c>
      <c r="E4837">
        <f t="shared" si="75"/>
        <v>1</v>
      </c>
      <c r="F4837">
        <f>IF(ISNA(VLOOKUP(B4837,criteria!$U$2:$U$174,1,0)),0,1)</f>
        <v>1</v>
      </c>
      <c r="G4837">
        <v>0.8007624398073836</v>
      </c>
      <c r="H4837">
        <v>0.4089200701578552</v>
      </c>
      <c r="I4837">
        <v>4984</v>
      </c>
      <c r="J4837">
        <v>3991</v>
      </c>
      <c r="K4837">
        <v>1608</v>
      </c>
      <c r="L4837">
        <v>24</v>
      </c>
      <c r="M4837">
        <v>1632</v>
      </c>
      <c r="V4837">
        <v>50933232</v>
      </c>
      <c r="W4837">
        <v>44473976</v>
      </c>
      <c r="Y4837">
        <v>1835216</v>
      </c>
      <c r="Z4837">
        <v>19961506</v>
      </c>
      <c r="AA4837">
        <v>44925184</v>
      </c>
      <c r="AB4837">
        <v>784997</v>
      </c>
      <c r="AC4837">
        <v>13572999</v>
      </c>
      <c r="AD4837">
        <v>103067008</v>
      </c>
      <c r="AE4837">
        <v>50945764</v>
      </c>
      <c r="AF4837">
        <v>155970944</v>
      </c>
      <c r="AG4837">
        <v>54793820</v>
      </c>
      <c r="AH4837">
        <v>5224553</v>
      </c>
      <c r="AI4837">
        <v>13975318</v>
      </c>
      <c r="AJ4837">
        <v>19199872</v>
      </c>
      <c r="AK4837">
        <v>13312068</v>
      </c>
      <c r="AL4837">
        <v>19141324</v>
      </c>
      <c r="AM4837">
        <v>155103888</v>
      </c>
      <c r="AN4837">
        <v>61427472</v>
      </c>
      <c r="AO4837">
        <v>25784148</v>
      </c>
      <c r="AP4837">
        <v>13936550</v>
      </c>
      <c r="AQ4837">
        <v>16508388</v>
      </c>
      <c r="AR4837">
        <v>155970944</v>
      </c>
      <c r="AS4837">
        <v>155103888</v>
      </c>
      <c r="AT4837">
        <v>910</v>
      </c>
      <c r="AU4837">
        <v>0.59699999999999998</v>
      </c>
      <c r="AW4837">
        <v>0.12931699999999999</v>
      </c>
      <c r="AX4837">
        <v>0.52339000000000002</v>
      </c>
      <c r="AY4837">
        <v>3.42885E-2</v>
      </c>
      <c r="AZ4837">
        <v>64179</v>
      </c>
    </row>
    <row r="4838" spans="1:52">
      <c r="A4838">
        <v>2010</v>
      </c>
      <c r="B4838">
        <v>240480</v>
      </c>
      <c r="C4838" t="s">
        <v>504</v>
      </c>
      <c r="D4838" t="s">
        <v>493</v>
      </c>
      <c r="E4838">
        <f t="shared" si="75"/>
        <v>1</v>
      </c>
      <c r="F4838">
        <f>IF(ISNA(VLOOKUP(B4838,criteria!$U$2:$U$174,1,0)),0,1)</f>
        <v>1</v>
      </c>
      <c r="G4838">
        <v>0.79522904792062488</v>
      </c>
      <c r="H4838">
        <v>0.43668701884788957</v>
      </c>
      <c r="I4838">
        <v>4737</v>
      </c>
      <c r="J4838">
        <v>3767</v>
      </c>
      <c r="K4838">
        <v>1632</v>
      </c>
      <c r="L4838">
        <v>13</v>
      </c>
      <c r="M4838">
        <v>1645</v>
      </c>
      <c r="N4838">
        <v>54481</v>
      </c>
      <c r="O4838" t="s">
        <v>282</v>
      </c>
      <c r="P4838" t="s">
        <v>50</v>
      </c>
      <c r="Q4838" t="s">
        <v>52</v>
      </c>
      <c r="R4838">
        <v>-89.569400000000002</v>
      </c>
      <c r="S4838">
        <v>44.523600000000002</v>
      </c>
      <c r="V4838">
        <v>53355272</v>
      </c>
      <c r="W4838">
        <v>45915868</v>
      </c>
      <c r="Y4838">
        <v>2131801</v>
      </c>
      <c r="Z4838">
        <v>19226464</v>
      </c>
      <c r="AA4838">
        <v>50105996</v>
      </c>
      <c r="AB4838">
        <v>684353</v>
      </c>
      <c r="AC4838">
        <v>14371658</v>
      </c>
      <c r="AD4838">
        <v>103643304</v>
      </c>
      <c r="AE4838">
        <v>58211984</v>
      </c>
      <c r="AF4838">
        <v>170601648</v>
      </c>
      <c r="AG4838">
        <v>57918312</v>
      </c>
      <c r="AH4838">
        <v>5690297</v>
      </c>
      <c r="AI4838">
        <v>12718970</v>
      </c>
      <c r="AJ4838">
        <v>18409268</v>
      </c>
      <c r="AK4838">
        <v>15168528</v>
      </c>
      <c r="AL4838">
        <v>19822032</v>
      </c>
      <c r="AM4838">
        <v>162159408</v>
      </c>
      <c r="AN4838">
        <v>63606576</v>
      </c>
      <c r="AO4838">
        <v>28289488</v>
      </c>
      <c r="AP4838">
        <v>16508388</v>
      </c>
      <c r="AQ4838">
        <v>17075646</v>
      </c>
      <c r="AR4838">
        <v>170601648</v>
      </c>
      <c r="AS4838">
        <v>162159408</v>
      </c>
      <c r="AT4838">
        <v>931</v>
      </c>
      <c r="AU4838">
        <v>0.61199999999999999</v>
      </c>
      <c r="AW4838">
        <v>0.14268400000000001</v>
      </c>
      <c r="AX4838">
        <v>0.53045399999999998</v>
      </c>
      <c r="AY4838">
        <v>4.05241E-2</v>
      </c>
      <c r="AZ4838">
        <v>61319</v>
      </c>
    </row>
    <row r="4839" spans="1:52">
      <c r="A4839">
        <v>2011</v>
      </c>
      <c r="B4839">
        <v>240480</v>
      </c>
      <c r="C4839" t="s">
        <v>504</v>
      </c>
      <c r="D4839" t="s">
        <v>493</v>
      </c>
      <c r="E4839">
        <f t="shared" si="75"/>
        <v>1</v>
      </c>
      <c r="F4839">
        <f>IF(ISNA(VLOOKUP(B4839,criteria!$U$2:$U$174,1,0)),0,1)</f>
        <v>1</v>
      </c>
      <c r="G4839">
        <v>0.78703703703703709</v>
      </c>
      <c r="H4839">
        <v>0.45444596443228452</v>
      </c>
      <c r="I4839">
        <v>4644</v>
      </c>
      <c r="J4839">
        <v>3655</v>
      </c>
      <c r="K4839">
        <v>1644</v>
      </c>
      <c r="L4839">
        <v>17</v>
      </c>
      <c r="M4839">
        <v>1661</v>
      </c>
      <c r="N4839">
        <v>54481</v>
      </c>
      <c r="O4839" t="s">
        <v>282</v>
      </c>
      <c r="P4839" t="s">
        <v>50</v>
      </c>
      <c r="Q4839" t="s">
        <v>52</v>
      </c>
      <c r="R4839">
        <v>-89.570899999999995</v>
      </c>
      <c r="S4839">
        <v>44.529600000000002</v>
      </c>
      <c r="T4839">
        <v>3.7999999999999999E-2</v>
      </c>
      <c r="U4839">
        <v>1851</v>
      </c>
      <c r="V4839">
        <v>57839448</v>
      </c>
      <c r="W4839">
        <v>51232916</v>
      </c>
      <c r="Y4839">
        <v>2040744</v>
      </c>
      <c r="Z4839">
        <v>16836024</v>
      </c>
      <c r="AA4839">
        <v>40597680</v>
      </c>
      <c r="AB4839">
        <v>964238</v>
      </c>
      <c r="AC4839">
        <v>13764647</v>
      </c>
      <c r="AD4839">
        <v>108890704</v>
      </c>
      <c r="AE4839">
        <v>47724776</v>
      </c>
      <c r="AF4839">
        <v>163395920</v>
      </c>
      <c r="AG4839">
        <v>57643660</v>
      </c>
      <c r="AH4839">
        <v>5216847</v>
      </c>
      <c r="AI4839">
        <v>11057970</v>
      </c>
      <c r="AJ4839">
        <v>16274817</v>
      </c>
      <c r="AK4839">
        <v>13210114</v>
      </c>
      <c r="AL4839">
        <v>19368512</v>
      </c>
      <c r="AM4839">
        <v>156323776</v>
      </c>
      <c r="AN4839">
        <v>64244312</v>
      </c>
      <c r="AO4839">
        <v>24005460</v>
      </c>
      <c r="AP4839">
        <v>17075646</v>
      </c>
      <c r="AQ4839">
        <v>17456562</v>
      </c>
      <c r="AR4839">
        <v>163395920</v>
      </c>
      <c r="AS4839">
        <v>156323776</v>
      </c>
      <c r="AT4839">
        <v>979</v>
      </c>
      <c r="AU4839">
        <v>0.59699999999999998</v>
      </c>
      <c r="AW4839">
        <v>0.1343</v>
      </c>
      <c r="AX4839">
        <v>0.55003599999999997</v>
      </c>
      <c r="AY4839">
        <v>3.6367999999999998E-2</v>
      </c>
      <c r="AZ4839">
        <v>60137</v>
      </c>
    </row>
    <row r="4840" spans="1:52">
      <c r="A4840">
        <v>2012</v>
      </c>
      <c r="B4840">
        <v>240480</v>
      </c>
      <c r="C4840" t="s">
        <v>504</v>
      </c>
      <c r="D4840" t="s">
        <v>493</v>
      </c>
      <c r="E4840">
        <f t="shared" si="75"/>
        <v>1</v>
      </c>
      <c r="F4840">
        <f>IF(ISNA(VLOOKUP(B4840,criteria!$U$2:$U$174,1,0)),0,1)</f>
        <v>1</v>
      </c>
      <c r="G4840">
        <v>0.7559874361994503</v>
      </c>
      <c r="H4840">
        <v>0.41885224616982603</v>
      </c>
      <c r="I4840">
        <v>5094</v>
      </c>
      <c r="J4840">
        <v>3851</v>
      </c>
      <c r="K4840">
        <v>1601</v>
      </c>
      <c r="L4840">
        <v>12</v>
      </c>
      <c r="M4840">
        <v>1613</v>
      </c>
      <c r="T4840">
        <v>3.3000000000000002E-2</v>
      </c>
      <c r="U4840">
        <v>1817</v>
      </c>
      <c r="V4840">
        <v>60496576</v>
      </c>
      <c r="W4840">
        <v>52302084</v>
      </c>
      <c r="Y4840">
        <v>1903199</v>
      </c>
      <c r="Z4840">
        <v>17979744</v>
      </c>
      <c r="AA4840">
        <v>42404760</v>
      </c>
      <c r="AB4840">
        <v>1914124</v>
      </c>
      <c r="AC4840">
        <v>13697003</v>
      </c>
      <c r="AD4840">
        <v>109181568</v>
      </c>
      <c r="AE4840">
        <v>53501884</v>
      </c>
      <c r="AF4840">
        <v>166423280</v>
      </c>
      <c r="AG4840">
        <v>58081136</v>
      </c>
      <c r="AH4840">
        <v>4468575</v>
      </c>
      <c r="AI4840">
        <v>11394747</v>
      </c>
      <c r="AJ4840">
        <v>15863322</v>
      </c>
      <c r="AK4840">
        <v>14123113</v>
      </c>
      <c r="AL4840">
        <v>19751380</v>
      </c>
      <c r="AM4840">
        <v>154858832</v>
      </c>
      <c r="AN4840">
        <v>64367640</v>
      </c>
      <c r="AO4840">
        <v>23706236</v>
      </c>
      <c r="AP4840">
        <v>17456562</v>
      </c>
      <c r="AQ4840">
        <v>19309036</v>
      </c>
      <c r="AR4840">
        <v>166423280</v>
      </c>
      <c r="AS4840">
        <v>154858832</v>
      </c>
      <c r="AT4840">
        <v>935</v>
      </c>
      <c r="AU4840">
        <v>0.57999999999999996</v>
      </c>
      <c r="AW4840">
        <v>0.134239</v>
      </c>
      <c r="AX4840">
        <v>0.54363300000000003</v>
      </c>
      <c r="AY4840">
        <v>3.4077799999999998E-2</v>
      </c>
      <c r="AZ4840">
        <v>61507</v>
      </c>
    </row>
    <row r="4841" spans="1:52">
      <c r="A4841">
        <v>2013</v>
      </c>
      <c r="B4841">
        <v>240480</v>
      </c>
      <c r="C4841" t="s">
        <v>504</v>
      </c>
      <c r="D4841" t="s">
        <v>493</v>
      </c>
      <c r="E4841">
        <f t="shared" si="75"/>
        <v>1</v>
      </c>
      <c r="F4841">
        <f>IF(ISNA(VLOOKUP(B4841,criteria!$U$2:$U$174,1,0)),0,1)</f>
        <v>1</v>
      </c>
      <c r="G4841">
        <v>0.82851985559566788</v>
      </c>
      <c r="H4841">
        <v>0.44580610021786493</v>
      </c>
      <c r="I4841">
        <v>4432</v>
      </c>
      <c r="J4841">
        <v>3672</v>
      </c>
      <c r="K4841">
        <v>1630</v>
      </c>
      <c r="L4841">
        <v>7</v>
      </c>
      <c r="M4841">
        <v>1637</v>
      </c>
      <c r="N4841" t="s">
        <v>517</v>
      </c>
      <c r="O4841" t="s">
        <v>282</v>
      </c>
      <c r="P4841" t="s">
        <v>50</v>
      </c>
      <c r="Q4841" t="s">
        <v>52</v>
      </c>
      <c r="R4841">
        <v>-89.570899999999995</v>
      </c>
      <c r="S4841">
        <v>44.529600000000002</v>
      </c>
      <c r="T4841">
        <v>4.1000000000000002E-2</v>
      </c>
      <c r="U4841">
        <v>2060</v>
      </c>
      <c r="V4841">
        <v>61686120</v>
      </c>
      <c r="W4841">
        <v>53114992</v>
      </c>
      <c r="Y4841">
        <v>1632701</v>
      </c>
      <c r="Z4841">
        <v>17461352</v>
      </c>
      <c r="AA4841">
        <v>35444824</v>
      </c>
      <c r="AB4841">
        <v>1988896</v>
      </c>
      <c r="AC4841">
        <v>20404596</v>
      </c>
      <c r="AD4841">
        <v>114070872</v>
      </c>
      <c r="AE4841">
        <v>45325400</v>
      </c>
      <c r="AF4841">
        <v>164617008</v>
      </c>
      <c r="AG4841">
        <v>61111644</v>
      </c>
      <c r="AH4841">
        <v>3697162</v>
      </c>
      <c r="AI4841">
        <v>13691293</v>
      </c>
      <c r="AJ4841">
        <v>17388456</v>
      </c>
      <c r="AK4841">
        <v>15407697</v>
      </c>
      <c r="AL4841">
        <v>23092260</v>
      </c>
      <c r="AM4841">
        <v>163703888</v>
      </c>
      <c r="AN4841">
        <v>68185352</v>
      </c>
      <c r="AO4841">
        <v>25794756</v>
      </c>
      <c r="AP4841">
        <v>19309036</v>
      </c>
      <c r="AQ4841">
        <v>21837314</v>
      </c>
      <c r="AR4841">
        <v>164617008</v>
      </c>
      <c r="AS4841">
        <v>163703888</v>
      </c>
      <c r="AT4841">
        <v>968</v>
      </c>
      <c r="AU4841">
        <v>0.60199999999999998</v>
      </c>
      <c r="AW4841">
        <v>0.13922599999999999</v>
      </c>
      <c r="AX4841">
        <v>0.527752</v>
      </c>
      <c r="AY4841">
        <v>3.3115699999999998E-2</v>
      </c>
      <c r="AZ4841">
        <v>60552</v>
      </c>
    </row>
    <row r="4842" spans="1:52">
      <c r="A4842">
        <v>2014</v>
      </c>
      <c r="B4842">
        <v>240480</v>
      </c>
      <c r="C4842" t="s">
        <v>504</v>
      </c>
      <c r="D4842" t="s">
        <v>493</v>
      </c>
      <c r="E4842">
        <f t="shared" si="75"/>
        <v>1</v>
      </c>
      <c r="F4842">
        <f>IF(ISNA(VLOOKUP(B4842,criteria!$U$2:$U$174,1,0)),0,1)</f>
        <v>1</v>
      </c>
      <c r="G4842">
        <v>0.89406175771971497</v>
      </c>
      <c r="H4842">
        <v>0.43331562167906484</v>
      </c>
      <c r="I4842">
        <v>4210</v>
      </c>
      <c r="J4842">
        <v>3764</v>
      </c>
      <c r="K4842">
        <v>1614</v>
      </c>
      <c r="L4842">
        <v>17</v>
      </c>
      <c r="M4842">
        <v>1631</v>
      </c>
      <c r="N4842" t="s">
        <v>517</v>
      </c>
      <c r="O4842" t="s">
        <v>282</v>
      </c>
      <c r="P4842" t="s">
        <v>50</v>
      </c>
      <c r="Q4842" t="s">
        <v>52</v>
      </c>
      <c r="R4842">
        <v>-89.570899999999995</v>
      </c>
      <c r="S4842">
        <v>44.529600000000002</v>
      </c>
      <c r="T4842">
        <v>3.2000000000000001E-2</v>
      </c>
      <c r="U4842">
        <v>2202</v>
      </c>
      <c r="V4842">
        <v>59680688</v>
      </c>
      <c r="W4842">
        <v>51358880</v>
      </c>
      <c r="Y4842">
        <v>1600967</v>
      </c>
      <c r="Z4842">
        <v>16466135</v>
      </c>
      <c r="AA4842">
        <v>34177120</v>
      </c>
      <c r="AB4842">
        <v>2034429</v>
      </c>
      <c r="AC4842">
        <v>16215228</v>
      </c>
      <c r="AD4842">
        <v>111711712</v>
      </c>
      <c r="AE4842">
        <v>43762880</v>
      </c>
      <c r="AF4842">
        <v>164280656</v>
      </c>
      <c r="AG4842">
        <v>60948744</v>
      </c>
      <c r="AH4842">
        <v>3218781</v>
      </c>
      <c r="AI4842">
        <v>16904524</v>
      </c>
      <c r="AJ4842">
        <v>20123304</v>
      </c>
      <c r="AK4842">
        <v>14672757</v>
      </c>
      <c r="AL4842">
        <v>22185828</v>
      </c>
      <c r="AM4842">
        <v>165266672</v>
      </c>
      <c r="AN4842">
        <v>70053760</v>
      </c>
      <c r="AO4842">
        <v>24758144</v>
      </c>
      <c r="AP4842">
        <v>21837314</v>
      </c>
      <c r="AQ4842">
        <v>25109596</v>
      </c>
      <c r="AR4842">
        <v>164280656</v>
      </c>
      <c r="AS4842">
        <v>165266672</v>
      </c>
      <c r="AT4842">
        <v>1039</v>
      </c>
      <c r="AU4842">
        <v>0.63700000000000001</v>
      </c>
      <c r="AW4842">
        <v>0.139957</v>
      </c>
      <c r="AX4842">
        <v>0.51421099999999997</v>
      </c>
      <c r="AY4842">
        <v>3.0332000000000001E-2</v>
      </c>
      <c r="AZ4842">
        <v>59922</v>
      </c>
    </row>
    <row r="4843" spans="1:52">
      <c r="A4843">
        <v>2015</v>
      </c>
      <c r="B4843">
        <v>240480</v>
      </c>
      <c r="C4843" t="s">
        <v>504</v>
      </c>
      <c r="D4843" t="s">
        <v>493</v>
      </c>
      <c r="E4843">
        <f t="shared" si="75"/>
        <v>1</v>
      </c>
      <c r="F4843">
        <f>IF(ISNA(VLOOKUP(B4843,criteria!$U$2:$U$174,1,0)),0,1)</f>
        <v>1</v>
      </c>
      <c r="G4843">
        <v>0.90070760100433689</v>
      </c>
      <c r="H4843">
        <v>0.45413076533198177</v>
      </c>
      <c r="I4843">
        <v>4381</v>
      </c>
      <c r="J4843">
        <v>3946</v>
      </c>
      <c r="K4843">
        <v>1762</v>
      </c>
      <c r="L4843">
        <v>30</v>
      </c>
      <c r="M4843">
        <v>1792</v>
      </c>
      <c r="N4843" t="s">
        <v>517</v>
      </c>
      <c r="O4843" t="s">
        <v>282</v>
      </c>
      <c r="P4843" t="s">
        <v>50</v>
      </c>
      <c r="Q4843" t="s">
        <v>52</v>
      </c>
      <c r="R4843">
        <v>-89.570899999999995</v>
      </c>
      <c r="S4843">
        <v>44.529600000000002</v>
      </c>
      <c r="T4843">
        <v>3.6999999999999998E-2</v>
      </c>
      <c r="U4843">
        <v>2219</v>
      </c>
      <c r="V4843">
        <v>60377856</v>
      </c>
      <c r="W4843">
        <v>51949316</v>
      </c>
      <c r="Y4843">
        <v>1376835</v>
      </c>
      <c r="Z4843">
        <v>15214657</v>
      </c>
      <c r="AA4843">
        <v>31403206</v>
      </c>
      <c r="AB4843">
        <v>1849077</v>
      </c>
      <c r="AC4843">
        <v>20680496</v>
      </c>
      <c r="AD4843">
        <v>110963960</v>
      </c>
      <c r="AE4843">
        <v>41187396</v>
      </c>
      <c r="AF4843">
        <v>164808256</v>
      </c>
      <c r="AG4843">
        <v>62415572</v>
      </c>
      <c r="AH4843">
        <v>2600983</v>
      </c>
      <c r="AI4843">
        <v>12254661</v>
      </c>
      <c r="AJ4843">
        <v>14855644</v>
      </c>
      <c r="AK4843">
        <v>12262164</v>
      </c>
      <c r="AL4843">
        <v>23115388</v>
      </c>
      <c r="AM4843">
        <v>161109088</v>
      </c>
      <c r="AN4843">
        <v>66433968</v>
      </c>
      <c r="AO4843">
        <v>30318784</v>
      </c>
      <c r="AP4843">
        <v>25109596</v>
      </c>
      <c r="AQ4843">
        <v>27932180</v>
      </c>
      <c r="AR4843">
        <v>164808256</v>
      </c>
      <c r="AS4843">
        <v>161109088</v>
      </c>
      <c r="AT4843">
        <v>1041</v>
      </c>
      <c r="AU4843">
        <v>0.63300000000000001</v>
      </c>
      <c r="AW4843">
        <v>0.130553</v>
      </c>
      <c r="AX4843">
        <v>0.51700199999999996</v>
      </c>
      <c r="AY4843">
        <v>2.8791299999999999E-2</v>
      </c>
      <c r="AZ4843">
        <v>61080</v>
      </c>
    </row>
    <row r="4844" spans="1:52">
      <c r="A4844">
        <v>2016</v>
      </c>
      <c r="B4844">
        <v>240480</v>
      </c>
      <c r="C4844" t="s">
        <v>504</v>
      </c>
      <c r="D4844" t="s">
        <v>493</v>
      </c>
      <c r="E4844">
        <f t="shared" si="75"/>
        <v>1</v>
      </c>
      <c r="F4844">
        <f>IF(ISNA(VLOOKUP(B4844,criteria!$U$2:$U$174,1,0)),0,1)</f>
        <v>1</v>
      </c>
      <c r="G4844">
        <v>0.81423915768362998</v>
      </c>
      <c r="H4844">
        <v>0.48983990147783252</v>
      </c>
      <c r="I4844">
        <v>3989</v>
      </c>
      <c r="J4844">
        <v>3248</v>
      </c>
      <c r="K4844">
        <v>1571</v>
      </c>
      <c r="L4844">
        <v>20</v>
      </c>
      <c r="M4844">
        <v>1591</v>
      </c>
      <c r="N4844" t="s">
        <v>517</v>
      </c>
      <c r="O4844" t="s">
        <v>282</v>
      </c>
      <c r="P4844" t="s">
        <v>50</v>
      </c>
      <c r="Q4844" t="s">
        <v>52</v>
      </c>
      <c r="R4844">
        <v>-89.570899999999995</v>
      </c>
      <c r="S4844">
        <v>44.529600000000002</v>
      </c>
      <c r="T4844">
        <v>3.9E-2</v>
      </c>
      <c r="U4844">
        <v>2421</v>
      </c>
      <c r="V4844">
        <v>56927080</v>
      </c>
      <c r="W4844">
        <v>48050480</v>
      </c>
      <c r="Y4844">
        <v>678539</v>
      </c>
      <c r="Z4844">
        <v>14637241</v>
      </c>
      <c r="AA4844">
        <v>31321200</v>
      </c>
      <c r="AB4844">
        <v>2279933</v>
      </c>
      <c r="AC4844">
        <v>16063363</v>
      </c>
      <c r="AD4844">
        <v>107255256</v>
      </c>
      <c r="AE4844">
        <v>40645800</v>
      </c>
      <c r="AF4844">
        <v>170861984</v>
      </c>
      <c r="AG4844">
        <v>54848888</v>
      </c>
      <c r="AH4844">
        <v>3212528</v>
      </c>
      <c r="AI4844">
        <v>12365818</v>
      </c>
      <c r="AJ4844">
        <v>15578346</v>
      </c>
      <c r="AK4844">
        <v>15146111</v>
      </c>
      <c r="AL4844">
        <v>24129636</v>
      </c>
      <c r="AM4844">
        <v>162951120</v>
      </c>
      <c r="AN4844">
        <v>66596224</v>
      </c>
      <c r="AO4844">
        <v>30678056</v>
      </c>
      <c r="AP4844">
        <v>27932180</v>
      </c>
      <c r="AQ4844">
        <v>30349952</v>
      </c>
      <c r="AR4844">
        <v>170861984</v>
      </c>
      <c r="AS4844">
        <v>162951120</v>
      </c>
      <c r="AT4844">
        <v>1041</v>
      </c>
      <c r="AU4844">
        <v>0.65</v>
      </c>
      <c r="AW4844">
        <v>0.117631</v>
      </c>
      <c r="AX4844">
        <v>0.54325100000000004</v>
      </c>
      <c r="AY4844">
        <v>3.0853999999999999E-2</v>
      </c>
      <c r="AZ4844">
        <v>63571.5</v>
      </c>
    </row>
    <row r="4845" spans="1:52">
      <c r="A4845">
        <v>2017</v>
      </c>
      <c r="B4845">
        <v>240480</v>
      </c>
      <c r="C4845" t="s">
        <v>504</v>
      </c>
      <c r="D4845" t="s">
        <v>493</v>
      </c>
      <c r="E4845">
        <f t="shared" si="75"/>
        <v>1</v>
      </c>
      <c r="F4845">
        <f>IF(ISNA(VLOOKUP(B4845,criteria!$U$2:$U$174,1,0)),0,1)</f>
        <v>1</v>
      </c>
      <c r="G4845">
        <v>0.83556771545827635</v>
      </c>
      <c r="H4845">
        <v>0.51080550098231825</v>
      </c>
      <c r="I4845">
        <v>3655</v>
      </c>
      <c r="J4845">
        <v>3054</v>
      </c>
      <c r="K4845">
        <v>1535</v>
      </c>
      <c r="L4845">
        <v>25</v>
      </c>
      <c r="M4845">
        <v>1560</v>
      </c>
      <c r="T4845">
        <v>3.6999999999999998E-2</v>
      </c>
      <c r="U4845">
        <v>2480</v>
      </c>
      <c r="V4845">
        <v>55364048</v>
      </c>
      <c r="W4845">
        <v>46966952</v>
      </c>
      <c r="Y4845">
        <v>1262014</v>
      </c>
      <c r="Z4845">
        <v>16532999</v>
      </c>
      <c r="AA4845">
        <v>33441680</v>
      </c>
      <c r="AB4845">
        <v>3492242</v>
      </c>
      <c r="AC4845">
        <v>23952020</v>
      </c>
      <c r="AD4845">
        <v>115538592</v>
      </c>
      <c r="AE4845">
        <v>45451868</v>
      </c>
      <c r="AF4845">
        <v>189107344</v>
      </c>
      <c r="AG4845">
        <v>56753816</v>
      </c>
      <c r="AH4845">
        <v>4173017</v>
      </c>
      <c r="AI4845">
        <v>10945260</v>
      </c>
      <c r="AJ4845">
        <v>15118277</v>
      </c>
      <c r="AK4845">
        <v>14994693</v>
      </c>
      <c r="AL4845">
        <v>23051018</v>
      </c>
      <c r="AM4845">
        <v>167908512</v>
      </c>
      <c r="AN4845">
        <v>67112840</v>
      </c>
      <c r="AO4845">
        <v>27345830</v>
      </c>
      <c r="AP4845">
        <v>30349952</v>
      </c>
      <c r="AQ4845">
        <v>34830496</v>
      </c>
      <c r="AR4845">
        <v>189107344</v>
      </c>
      <c r="AS4845">
        <v>167908512</v>
      </c>
    </row>
  </sheetData>
  <sortState ref="A2:AX129946">
    <sortCondition descending="1" ref="F2:F129946"/>
    <sortCondition ref="D2:D129946"/>
    <sortCondition ref="B2:B129946"/>
    <sortCondition ref="A2:A12994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I36"/>
  <sheetViews>
    <sheetView tabSelected="1" topLeftCell="A2" zoomScale="120" zoomScaleNormal="120" zoomScalePageLayoutView="120" workbookViewId="0">
      <selection activeCell="B15" sqref="B15"/>
    </sheetView>
  </sheetViews>
  <sheetFormatPr baseColWidth="10" defaultRowHeight="15" x14ac:dyDescent="0"/>
  <cols>
    <col min="1" max="1" width="28.83203125" customWidth="1"/>
    <col min="3" max="3" width="19" customWidth="1"/>
    <col min="6" max="6" width="19" customWidth="1"/>
  </cols>
  <sheetData>
    <row r="1" spans="1:9" ht="18">
      <c r="A1" s="52" t="s">
        <v>673</v>
      </c>
    </row>
    <row r="2" spans="1:9">
      <c r="C2" s="64" t="s">
        <v>685</v>
      </c>
      <c r="F2" s="61" t="s">
        <v>684</v>
      </c>
    </row>
    <row r="3" spans="1:9">
      <c r="A3" t="s">
        <v>674</v>
      </c>
      <c r="C3" t="s">
        <v>678</v>
      </c>
      <c r="F3" t="s">
        <v>678</v>
      </c>
      <c r="I3" t="s">
        <v>680</v>
      </c>
    </row>
    <row r="4" spans="1:9">
      <c r="A4" s="40"/>
      <c r="B4" s="62" t="s">
        <v>675</v>
      </c>
      <c r="C4" s="62" t="s">
        <v>677</v>
      </c>
      <c r="D4" s="63" t="s">
        <v>676</v>
      </c>
      <c r="E4" s="59" t="s">
        <v>675</v>
      </c>
      <c r="F4" s="59" t="s">
        <v>677</v>
      </c>
      <c r="G4" s="60" t="s">
        <v>676</v>
      </c>
      <c r="H4" s="53"/>
    </row>
    <row r="5" spans="1:9">
      <c r="A5" s="72" t="s">
        <v>4</v>
      </c>
      <c r="B5" s="44" t="s">
        <v>679</v>
      </c>
      <c r="C5" s="44">
        <v>-2.29E-2</v>
      </c>
      <c r="D5" s="45" t="s">
        <v>681</v>
      </c>
      <c r="E5" s="44" t="s">
        <v>679</v>
      </c>
      <c r="F5" s="44">
        <v>-5.7999999999999996E-3</v>
      </c>
      <c r="G5" s="45" t="s">
        <v>681</v>
      </c>
    </row>
    <row r="6" spans="1:9">
      <c r="A6" s="72" t="s">
        <v>5</v>
      </c>
      <c r="B6" s="44" t="s">
        <v>679</v>
      </c>
      <c r="C6" s="44">
        <v>9.01E-2</v>
      </c>
      <c r="D6" s="45" t="s">
        <v>682</v>
      </c>
      <c r="E6" s="44" t="s">
        <v>679</v>
      </c>
      <c r="F6" s="44">
        <v>9.7199999999999995E-2</v>
      </c>
      <c r="G6" s="45" t="s">
        <v>682</v>
      </c>
    </row>
    <row r="7" spans="1:9">
      <c r="A7" s="43" t="s">
        <v>17</v>
      </c>
      <c r="B7" s="44"/>
      <c r="C7" s="56"/>
      <c r="D7" s="45"/>
      <c r="E7" s="44" t="s">
        <v>679</v>
      </c>
      <c r="F7" s="55">
        <f>-0.000001494</f>
        <v>-1.494E-6</v>
      </c>
      <c r="G7" s="45" t="s">
        <v>681</v>
      </c>
    </row>
    <row r="8" spans="1:9">
      <c r="A8" s="72" t="s">
        <v>18</v>
      </c>
      <c r="B8" s="44"/>
      <c r="C8" s="54"/>
      <c r="D8" s="45"/>
      <c r="E8" s="44" t="s">
        <v>679</v>
      </c>
      <c r="F8" s="69">
        <f>0.000002144</f>
        <v>2.1440000000000001E-6</v>
      </c>
      <c r="G8" s="45" t="s">
        <v>682</v>
      </c>
    </row>
    <row r="9" spans="1:9">
      <c r="A9" s="46" t="s">
        <v>27</v>
      </c>
      <c r="B9" s="44"/>
      <c r="C9" s="44"/>
      <c r="D9" s="45"/>
      <c r="E9" s="44"/>
      <c r="F9" s="44"/>
      <c r="G9" s="45"/>
    </row>
    <row r="10" spans="1:9">
      <c r="A10" s="72" t="s">
        <v>21</v>
      </c>
      <c r="B10" s="44" t="s">
        <v>679</v>
      </c>
      <c r="C10" s="55">
        <v>1.2810000000000001E-6</v>
      </c>
      <c r="D10" s="45" t="s">
        <v>682</v>
      </c>
      <c r="E10" s="44"/>
      <c r="F10" s="44"/>
      <c r="G10" s="45"/>
    </row>
    <row r="11" spans="1:9">
      <c r="A11" s="72" t="s">
        <v>22</v>
      </c>
      <c r="B11" s="44" t="s">
        <v>679</v>
      </c>
      <c r="C11" s="55">
        <v>1.198E-6</v>
      </c>
      <c r="D11" s="45" t="s">
        <v>682</v>
      </c>
      <c r="E11" s="44" t="s">
        <v>679</v>
      </c>
      <c r="F11" s="55">
        <f>0.0000008739</f>
        <v>8.7390000000000001E-7</v>
      </c>
      <c r="G11" s="45" t="s">
        <v>682</v>
      </c>
    </row>
    <row r="12" spans="1:9">
      <c r="A12" s="72" t="s">
        <v>24</v>
      </c>
      <c r="B12" s="44" t="s">
        <v>679</v>
      </c>
      <c r="C12" s="55">
        <v>6.4799999999999998E-7</v>
      </c>
      <c r="D12" s="45" t="s">
        <v>682</v>
      </c>
      <c r="E12" s="44" t="s">
        <v>679</v>
      </c>
      <c r="F12" s="55">
        <f>0.0000003984</f>
        <v>3.9840000000000002E-7</v>
      </c>
      <c r="G12" s="45" t="s">
        <v>682</v>
      </c>
    </row>
    <row r="13" spans="1:9">
      <c r="A13" s="46" t="s">
        <v>34</v>
      </c>
      <c r="B13" s="44" t="s">
        <v>679</v>
      </c>
      <c r="C13" s="55">
        <v>-2.125E-7</v>
      </c>
      <c r="D13" s="45" t="s">
        <v>681</v>
      </c>
      <c r="E13" s="44"/>
      <c r="F13" s="44"/>
      <c r="G13" s="45"/>
    </row>
    <row r="14" spans="1:9">
      <c r="A14" s="72" t="s">
        <v>28</v>
      </c>
      <c r="B14" s="44" t="s">
        <v>679</v>
      </c>
      <c r="C14" s="55">
        <v>5.5779999999999998E-7</v>
      </c>
      <c r="D14" s="45" t="s">
        <v>682</v>
      </c>
      <c r="E14" s="44" t="s">
        <v>679</v>
      </c>
      <c r="F14" s="44">
        <f>-0.0000004385</f>
        <v>-4.3850000000000002E-7</v>
      </c>
      <c r="G14" s="45" t="s">
        <v>681</v>
      </c>
    </row>
    <row r="15" spans="1:9">
      <c r="A15" s="72" t="s">
        <v>32</v>
      </c>
      <c r="B15" s="44" t="s">
        <v>722</v>
      </c>
      <c r="C15" s="69">
        <v>7.37E-7</v>
      </c>
      <c r="D15" s="45" t="s">
        <v>682</v>
      </c>
      <c r="E15" s="44"/>
      <c r="F15" s="44"/>
      <c r="G15" s="45"/>
    </row>
    <row r="16" spans="1:9">
      <c r="A16" s="72" t="s">
        <v>33</v>
      </c>
      <c r="B16" s="44" t="s">
        <v>679</v>
      </c>
      <c r="C16" s="55">
        <v>3.1080000000000001E-6</v>
      </c>
      <c r="D16" s="45" t="s">
        <v>682</v>
      </c>
      <c r="E16" s="44" t="s">
        <v>679</v>
      </c>
      <c r="F16" s="55">
        <f>0.000007721</f>
        <v>7.7209999999999994E-6</v>
      </c>
      <c r="G16" s="45" t="s">
        <v>682</v>
      </c>
    </row>
    <row r="17" spans="1:8">
      <c r="A17" s="72" t="s">
        <v>31</v>
      </c>
      <c r="B17" s="44" t="s">
        <v>679</v>
      </c>
      <c r="C17" s="55">
        <v>-1.6980000000000001E-6</v>
      </c>
      <c r="D17" s="45" t="s">
        <v>681</v>
      </c>
      <c r="E17" s="44"/>
      <c r="F17" s="44"/>
      <c r="G17" s="45"/>
    </row>
    <row r="18" spans="1:8">
      <c r="A18" s="72" t="s">
        <v>41</v>
      </c>
      <c r="B18" s="44" t="s">
        <v>679</v>
      </c>
      <c r="C18" s="54">
        <v>1.1569</v>
      </c>
      <c r="D18" s="45" t="s">
        <v>682</v>
      </c>
      <c r="E18" s="44" t="s">
        <v>679</v>
      </c>
      <c r="F18" s="54">
        <v>0.2596</v>
      </c>
      <c r="G18" s="45" t="s">
        <v>682</v>
      </c>
    </row>
    <row r="19" spans="1:8">
      <c r="A19" s="46" t="s">
        <v>42</v>
      </c>
      <c r="B19" s="44" t="s">
        <v>679</v>
      </c>
      <c r="C19" s="44">
        <v>-2422</v>
      </c>
      <c r="D19" s="45" t="s">
        <v>681</v>
      </c>
      <c r="E19" s="44" t="s">
        <v>683</v>
      </c>
      <c r="F19" s="44">
        <v>-427.87</v>
      </c>
      <c r="G19" s="45" t="s">
        <v>681</v>
      </c>
    </row>
    <row r="20" spans="1:8">
      <c r="A20" s="46" t="s">
        <v>45</v>
      </c>
      <c r="B20" s="44" t="s">
        <v>679</v>
      </c>
      <c r="C20" s="44">
        <v>-688.59</v>
      </c>
      <c r="D20" s="45" t="s">
        <v>681</v>
      </c>
      <c r="E20" s="44" t="s">
        <v>683</v>
      </c>
      <c r="F20" s="44">
        <v>767.31</v>
      </c>
      <c r="G20" s="45" t="s">
        <v>682</v>
      </c>
      <c r="H20" s="58"/>
    </row>
    <row r="21" spans="1:8">
      <c r="A21" s="47" t="s">
        <v>46</v>
      </c>
      <c r="B21" s="48" t="s">
        <v>679</v>
      </c>
      <c r="C21" s="70">
        <v>2762.6</v>
      </c>
      <c r="D21" s="49" t="s">
        <v>682</v>
      </c>
      <c r="E21" s="48" t="s">
        <v>679</v>
      </c>
      <c r="F21" s="48">
        <v>-5047.8</v>
      </c>
      <c r="G21" s="49" t="s">
        <v>681</v>
      </c>
      <c r="H21" s="58"/>
    </row>
    <row r="23" spans="1:8">
      <c r="A23" t="s">
        <v>723</v>
      </c>
    </row>
    <row r="24" spans="1:8">
      <c r="A24" s="71" t="s">
        <v>726</v>
      </c>
    </row>
    <row r="25" spans="1:8">
      <c r="A25" s="71" t="s">
        <v>724</v>
      </c>
    </row>
    <row r="26" spans="1:8">
      <c r="A26" s="71" t="s">
        <v>725</v>
      </c>
    </row>
    <row r="27" spans="1:8">
      <c r="A27" s="71" t="s">
        <v>727</v>
      </c>
    </row>
    <row r="28" spans="1:8">
      <c r="A28" s="71"/>
    </row>
    <row r="29" spans="1:8">
      <c r="A29" s="74" t="s">
        <v>734</v>
      </c>
    </row>
    <row r="31" spans="1:8">
      <c r="A31" s="73" t="s">
        <v>733</v>
      </c>
    </row>
    <row r="32" spans="1:8">
      <c r="A32" s="71" t="s">
        <v>730</v>
      </c>
    </row>
    <row r="33" spans="1:1">
      <c r="A33" s="71" t="s">
        <v>731</v>
      </c>
    </row>
    <row r="34" spans="1:1">
      <c r="A34" s="71" t="s">
        <v>732</v>
      </c>
    </row>
    <row r="35" spans="1:1">
      <c r="A35" s="71" t="s">
        <v>728</v>
      </c>
    </row>
    <row r="36" spans="1:1">
      <c r="A36" s="71" t="s">
        <v>729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D48"/>
  <sheetViews>
    <sheetView workbookViewId="0">
      <selection activeCell="D16" sqref="D16"/>
    </sheetView>
  </sheetViews>
  <sheetFormatPr baseColWidth="10" defaultRowHeight="15" x14ac:dyDescent="0"/>
  <cols>
    <col min="1" max="1" width="39.6640625" bestFit="1" customWidth="1"/>
    <col min="2" max="4" width="28.83203125" bestFit="1" customWidth="1"/>
  </cols>
  <sheetData>
    <row r="1" spans="1:4" ht="16">
      <c r="B1" s="65" t="s">
        <v>686</v>
      </c>
      <c r="C1" s="65" t="s">
        <v>687</v>
      </c>
      <c r="D1" s="65" t="s">
        <v>688</v>
      </c>
    </row>
    <row r="2" spans="1:4" ht="16">
      <c r="A2" s="65" t="s">
        <v>689</v>
      </c>
      <c r="B2" s="66" t="s">
        <v>8</v>
      </c>
      <c r="C2" s="66" t="s">
        <v>8</v>
      </c>
      <c r="D2" s="66" t="s">
        <v>8</v>
      </c>
    </row>
    <row r="3" spans="1:4" ht="16">
      <c r="A3" s="65" t="s">
        <v>690</v>
      </c>
      <c r="B3" s="66" t="s">
        <v>691</v>
      </c>
      <c r="C3" s="66" t="s">
        <v>691</v>
      </c>
      <c r="D3" s="66" t="s">
        <v>691</v>
      </c>
    </row>
    <row r="4" spans="1:4" ht="16">
      <c r="A4" s="65" t="s">
        <v>692</v>
      </c>
      <c r="B4" s="66">
        <v>2390</v>
      </c>
      <c r="C4" s="66">
        <v>2390</v>
      </c>
      <c r="D4" s="66">
        <v>2390</v>
      </c>
    </row>
    <row r="5" spans="1:4" ht="16">
      <c r="A5" s="65" t="s">
        <v>693</v>
      </c>
      <c r="B5" s="66" t="s">
        <v>686</v>
      </c>
      <c r="C5" s="66" t="s">
        <v>694</v>
      </c>
      <c r="D5" s="66" t="s">
        <v>694</v>
      </c>
    </row>
    <row r="6" spans="1:4" ht="16">
      <c r="A6" s="67" t="s">
        <v>695</v>
      </c>
      <c r="B6" s="68">
        <v>0.9224</v>
      </c>
      <c r="C6" s="68">
        <v>0.9224</v>
      </c>
      <c r="D6" s="68">
        <v>0.9224</v>
      </c>
    </row>
    <row r="7" spans="1:4" ht="16">
      <c r="A7" s="65" t="s">
        <v>696</v>
      </c>
      <c r="B7" s="66">
        <v>0.27200000000000002</v>
      </c>
      <c r="C7" s="66">
        <v>0.27200000000000002</v>
      </c>
      <c r="D7" s="66">
        <v>0.27200000000000002</v>
      </c>
    </row>
    <row r="8" spans="1:4" ht="16">
      <c r="A8" s="65" t="s">
        <v>697</v>
      </c>
      <c r="B8" s="66">
        <v>0.96489999999999998</v>
      </c>
      <c r="C8" s="66">
        <v>0.96489999999999998</v>
      </c>
      <c r="D8" s="66">
        <v>0.96489999999999998</v>
      </c>
    </row>
    <row r="9" spans="1:4" ht="16">
      <c r="A9" s="65" t="s">
        <v>698</v>
      </c>
      <c r="B9" s="66">
        <v>0.9224</v>
      </c>
      <c r="C9" s="66">
        <v>0.9224</v>
      </c>
      <c r="D9" s="66">
        <v>0.9224</v>
      </c>
    </row>
    <row r="10" spans="1:4" ht="16">
      <c r="A10" s="65" t="s">
        <v>699</v>
      </c>
      <c r="B10" s="66">
        <v>1658.1</v>
      </c>
      <c r="C10" s="66">
        <v>1658.1</v>
      </c>
      <c r="D10" s="66">
        <v>1658.1</v>
      </c>
    </row>
    <row r="11" spans="1:4" ht="16">
      <c r="A11" s="65" t="s">
        <v>700</v>
      </c>
      <c r="B11" s="66">
        <v>0</v>
      </c>
      <c r="C11" s="66">
        <v>0</v>
      </c>
      <c r="D11" s="66">
        <v>0</v>
      </c>
    </row>
    <row r="12" spans="1:4" ht="16">
      <c r="A12" s="65" t="s">
        <v>701</v>
      </c>
      <c r="B12" s="66" t="s">
        <v>702</v>
      </c>
      <c r="C12" s="66" t="s">
        <v>702</v>
      </c>
      <c r="D12" s="66" t="s">
        <v>702</v>
      </c>
    </row>
    <row r="13" spans="1:4" ht="16">
      <c r="A13" s="65" t="s">
        <v>703</v>
      </c>
      <c r="B13" s="66">
        <v>1944.7</v>
      </c>
      <c r="C13" s="66">
        <v>1944.7</v>
      </c>
      <c r="D13" s="66">
        <v>1944.7</v>
      </c>
    </row>
    <row r="14" spans="1:4" ht="16">
      <c r="A14" s="65"/>
      <c r="B14" s="66">
        <v>-17.670000000000002</v>
      </c>
      <c r="C14" s="66">
        <v>-7.0876000000000001</v>
      </c>
      <c r="D14" s="66">
        <v>-7.2153</v>
      </c>
    </row>
    <row r="15" spans="1:4" ht="16">
      <c r="A15" s="65" t="s">
        <v>4</v>
      </c>
      <c r="B15" s="66">
        <v>-2.29E-2</v>
      </c>
      <c r="C15" s="66">
        <v>-2.29E-2</v>
      </c>
      <c r="D15" s="66">
        <v>-2.29E-2</v>
      </c>
    </row>
    <row r="16" spans="1:4" ht="16">
      <c r="A16" s="65"/>
      <c r="B16" s="66" t="s">
        <v>704</v>
      </c>
      <c r="C16" s="66" t="s">
        <v>705</v>
      </c>
      <c r="D16" s="66" t="s">
        <v>706</v>
      </c>
    </row>
    <row r="17" spans="1:4" ht="16">
      <c r="A17" s="65" t="s">
        <v>5</v>
      </c>
      <c r="B17" s="66">
        <v>9.01E-2</v>
      </c>
      <c r="C17" s="66">
        <v>9.01E-2</v>
      </c>
      <c r="D17" s="66">
        <v>9.01E-2</v>
      </c>
    </row>
    <row r="18" spans="1:4" ht="16">
      <c r="A18" s="65"/>
      <c r="B18" s="66">
        <v>-16.609000000000002</v>
      </c>
      <c r="C18" s="66">
        <v>-8.2230000000000008</v>
      </c>
      <c r="D18" s="66">
        <v>-7.1966000000000001</v>
      </c>
    </row>
    <row r="19" spans="1:4" ht="16">
      <c r="A19" s="65" t="s">
        <v>17</v>
      </c>
      <c r="B19" s="57">
        <v>-1.9509999999999999E-7</v>
      </c>
      <c r="C19" s="57">
        <v>-1.9509999999999999E-7</v>
      </c>
      <c r="D19" s="57">
        <v>-1.9509999999999999E-7</v>
      </c>
    </row>
    <row r="20" spans="1:4" ht="16">
      <c r="A20" s="65"/>
      <c r="B20" s="66" t="s">
        <v>707</v>
      </c>
      <c r="C20" s="66" t="s">
        <v>708</v>
      </c>
      <c r="D20" s="66" t="s">
        <v>709</v>
      </c>
    </row>
    <row r="21" spans="1:4" ht="16">
      <c r="A21" s="65" t="s">
        <v>18</v>
      </c>
      <c r="B21" s="57">
        <v>3.4709999999999998E-7</v>
      </c>
      <c r="C21" s="57">
        <v>3.4709999999999998E-7</v>
      </c>
      <c r="D21" s="57">
        <v>3.4709999999999998E-7</v>
      </c>
    </row>
    <row r="22" spans="1:4" ht="16">
      <c r="A22" s="65"/>
      <c r="B22" s="66">
        <v>-0.63319999999999999</v>
      </c>
      <c r="C22" s="66">
        <v>-0.30470000000000003</v>
      </c>
      <c r="D22" s="66">
        <v>-0.31979999999999997</v>
      </c>
    </row>
    <row r="23" spans="1:4" ht="16">
      <c r="A23" s="65" t="s">
        <v>27</v>
      </c>
      <c r="B23" s="57">
        <v>3.728E-8</v>
      </c>
      <c r="C23" s="57">
        <v>3.728E-8</v>
      </c>
      <c r="D23" s="57">
        <v>3.728E-8</v>
      </c>
    </row>
    <row r="24" spans="1:4" ht="16">
      <c r="A24" s="65"/>
      <c r="B24" s="66">
        <v>-0.68130000000000002</v>
      </c>
      <c r="C24" s="66">
        <v>-0.5101</v>
      </c>
      <c r="D24" s="66">
        <v>-0.58379999999999999</v>
      </c>
    </row>
    <row r="25" spans="1:4" ht="16">
      <c r="A25" s="65" t="s">
        <v>21</v>
      </c>
      <c r="B25" s="57">
        <v>1.2810000000000001E-6</v>
      </c>
      <c r="C25" s="57">
        <v>1.2810000000000001E-6</v>
      </c>
      <c r="D25" s="57">
        <v>1.2810000000000001E-6</v>
      </c>
    </row>
    <row r="26" spans="1:4" ht="16">
      <c r="A26" s="65"/>
      <c r="B26" s="66">
        <v>-4.3567</v>
      </c>
      <c r="C26" s="66">
        <v>-2.0476999999999999</v>
      </c>
      <c r="D26" s="66">
        <v>-2.1190000000000002</v>
      </c>
    </row>
    <row r="27" spans="1:4" ht="16">
      <c r="A27" s="65" t="s">
        <v>22</v>
      </c>
      <c r="B27" s="57">
        <v>1.198E-6</v>
      </c>
      <c r="C27" s="57">
        <v>1.198E-6</v>
      </c>
      <c r="D27" s="57">
        <v>1.198E-6</v>
      </c>
    </row>
    <row r="28" spans="1:4" ht="16">
      <c r="A28" s="65"/>
      <c r="B28" s="66">
        <v>-8.1126000000000005</v>
      </c>
      <c r="C28" s="66">
        <v>-3.7967</v>
      </c>
      <c r="D28" s="66">
        <v>-3.7709999999999999</v>
      </c>
    </row>
    <row r="29" spans="1:4" ht="16">
      <c r="A29" s="65" t="s">
        <v>24</v>
      </c>
      <c r="B29" s="57">
        <v>6.4799999999999998E-7</v>
      </c>
      <c r="C29" s="57">
        <v>6.4799999999999998E-7</v>
      </c>
      <c r="D29" s="57">
        <v>6.4799999999999998E-7</v>
      </c>
    </row>
    <row r="30" spans="1:4" ht="16">
      <c r="A30" s="65"/>
      <c r="B30" s="66">
        <v>-5.1901000000000002</v>
      </c>
      <c r="C30" s="66">
        <v>-2.9866999999999999</v>
      </c>
      <c r="D30" s="66">
        <v>-2.8033000000000001</v>
      </c>
    </row>
    <row r="31" spans="1:4" ht="16">
      <c r="A31" s="65" t="s">
        <v>34</v>
      </c>
      <c r="B31" s="57">
        <v>-2.125E-7</v>
      </c>
      <c r="C31" s="57">
        <v>-2.125E-7</v>
      </c>
      <c r="D31" s="57">
        <v>-2.125E-7</v>
      </c>
    </row>
    <row r="32" spans="1:4" ht="16">
      <c r="A32" s="65"/>
      <c r="B32" s="66" t="s">
        <v>710</v>
      </c>
      <c r="C32" s="66" t="s">
        <v>711</v>
      </c>
      <c r="D32" s="66" t="s">
        <v>712</v>
      </c>
    </row>
    <row r="33" spans="1:4" ht="16">
      <c r="A33" s="65" t="s">
        <v>28</v>
      </c>
      <c r="B33" s="57">
        <v>5.5779999999999998E-7</v>
      </c>
      <c r="C33" s="57">
        <v>5.5779999999999998E-7</v>
      </c>
      <c r="D33" s="57">
        <v>5.5779999999999998E-7</v>
      </c>
    </row>
    <row r="34" spans="1:4" ht="16">
      <c r="A34" s="65"/>
      <c r="B34" s="66">
        <v>-5.4050000000000002</v>
      </c>
      <c r="C34" s="66">
        <v>-2.9394999999999998</v>
      </c>
      <c r="D34" s="66">
        <v>-2.8026</v>
      </c>
    </row>
    <row r="35" spans="1:4" ht="16">
      <c r="A35" s="65" t="s">
        <v>32</v>
      </c>
      <c r="B35" s="57">
        <v>7.37E-7</v>
      </c>
      <c r="C35" s="57">
        <v>7.37E-7</v>
      </c>
      <c r="D35" s="57">
        <v>7.37E-7</v>
      </c>
    </row>
    <row r="36" spans="1:4" ht="16">
      <c r="A36" s="65"/>
      <c r="B36" s="66">
        <v>-2.1819999999999999</v>
      </c>
      <c r="C36" s="66">
        <v>-1.1442000000000001</v>
      </c>
      <c r="D36" s="66">
        <v>-1.2509999999999999</v>
      </c>
    </row>
    <row r="37" spans="1:4" ht="16">
      <c r="A37" s="65" t="s">
        <v>33</v>
      </c>
      <c r="B37" s="57">
        <v>3.1080000000000001E-6</v>
      </c>
      <c r="C37" s="57">
        <v>3.1080000000000001E-6</v>
      </c>
      <c r="D37" s="57">
        <v>3.1080000000000001E-6</v>
      </c>
    </row>
    <row r="38" spans="1:4" ht="16">
      <c r="A38" s="65"/>
      <c r="B38" s="66">
        <v>-4.3851000000000004</v>
      </c>
      <c r="C38" s="66">
        <v>-1.9313</v>
      </c>
      <c r="D38" s="66">
        <v>-2.0714999999999999</v>
      </c>
    </row>
    <row r="39" spans="1:4" ht="16">
      <c r="A39" s="65" t="s">
        <v>31</v>
      </c>
      <c r="B39" s="57">
        <v>-1.6980000000000001E-6</v>
      </c>
      <c r="C39" s="57">
        <v>-1.6980000000000001E-6</v>
      </c>
      <c r="D39" s="57">
        <v>-1.6980000000000001E-6</v>
      </c>
    </row>
    <row r="40" spans="1:4" ht="16">
      <c r="A40" s="65"/>
      <c r="B40" s="66" t="s">
        <v>713</v>
      </c>
      <c r="C40" s="66" t="s">
        <v>714</v>
      </c>
      <c r="D40" s="66" t="s">
        <v>715</v>
      </c>
    </row>
    <row r="41" spans="1:4" ht="16">
      <c r="A41" s="65" t="s">
        <v>41</v>
      </c>
      <c r="B41" s="66">
        <v>1.1569</v>
      </c>
      <c r="C41" s="66">
        <v>1.1569</v>
      </c>
      <c r="D41" s="66">
        <v>1.1569</v>
      </c>
    </row>
    <row r="42" spans="1:4" ht="16">
      <c r="A42" s="65"/>
      <c r="B42" s="66">
        <v>-50.223999999999997</v>
      </c>
      <c r="C42" s="66">
        <v>-26.905000000000001</v>
      </c>
      <c r="D42" s="66">
        <v>-27.148</v>
      </c>
    </row>
    <row r="43" spans="1:4" ht="16">
      <c r="A43" s="65" t="s">
        <v>42</v>
      </c>
      <c r="B43" s="66">
        <v>-2422</v>
      </c>
      <c r="C43" s="66">
        <v>-2422</v>
      </c>
      <c r="D43" s="66">
        <v>-2422</v>
      </c>
    </row>
    <row r="44" spans="1:4" ht="16">
      <c r="A44" s="65"/>
      <c r="B44" s="66" t="s">
        <v>716</v>
      </c>
      <c r="C44" s="66" t="s">
        <v>717</v>
      </c>
      <c r="D44" s="66" t="s">
        <v>718</v>
      </c>
    </row>
    <row r="45" spans="1:4" ht="16">
      <c r="A45" s="65" t="s">
        <v>45</v>
      </c>
      <c r="B45" s="66">
        <v>-688.59</v>
      </c>
      <c r="C45" s="66">
        <v>-688.59</v>
      </c>
      <c r="D45" s="66">
        <v>-688.59</v>
      </c>
    </row>
    <row r="46" spans="1:4" ht="16">
      <c r="A46" s="65"/>
      <c r="B46" s="66" t="s">
        <v>719</v>
      </c>
      <c r="C46" s="66" t="s">
        <v>720</v>
      </c>
      <c r="D46" s="66" t="s">
        <v>721</v>
      </c>
    </row>
    <row r="47" spans="1:4" ht="16">
      <c r="A47" s="65" t="s">
        <v>46</v>
      </c>
      <c r="B47" s="66">
        <v>2762.6</v>
      </c>
      <c r="C47" s="66">
        <v>2762.6</v>
      </c>
      <c r="D47" s="66">
        <v>2762.6</v>
      </c>
    </row>
    <row r="48" spans="1:4" ht="16">
      <c r="A48" s="65"/>
      <c r="B48" s="66">
        <v>-8.0327000000000002</v>
      </c>
      <c r="C48" s="66">
        <v>-3.6572</v>
      </c>
      <c r="D48" s="66">
        <v>-3.6671999999999998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"/>
  <sheetViews>
    <sheetView workbookViewId="0">
      <selection activeCell="A12" sqref="A12:C12"/>
    </sheetView>
  </sheetViews>
  <sheetFormatPr baseColWidth="10" defaultRowHeight="15" x14ac:dyDescent="0"/>
  <cols>
    <col min="1" max="1" width="27.5" bestFit="1" customWidth="1"/>
    <col min="8" max="8" width="27.5" style="22" bestFit="1" customWidth="1"/>
    <col min="10" max="10" width="13.83203125" bestFit="1" customWidth="1"/>
  </cols>
  <sheetData>
    <row r="1" spans="1:11">
      <c r="C1" s="4" t="s">
        <v>666</v>
      </c>
      <c r="D1" s="4" t="s">
        <v>665</v>
      </c>
      <c r="E1" s="4" t="s">
        <v>664</v>
      </c>
      <c r="F1" s="4" t="s">
        <v>663</v>
      </c>
      <c r="H1" s="51" t="s">
        <v>672</v>
      </c>
    </row>
    <row r="2" spans="1:11">
      <c r="A2" s="24" t="s">
        <v>633</v>
      </c>
      <c r="B2" s="25" t="s">
        <v>662</v>
      </c>
      <c r="C2" s="25">
        <v>0.62432096679121296</v>
      </c>
      <c r="D2" s="25">
        <v>3.3826682612833801E-2</v>
      </c>
      <c r="E2" s="25">
        <v>-2.4878766072652798</v>
      </c>
      <c r="F2" s="25">
        <v>0.11845201141985599</v>
      </c>
      <c r="H2" s="40"/>
      <c r="I2" s="41" t="s">
        <v>661</v>
      </c>
      <c r="J2" s="41" t="s">
        <v>660</v>
      </c>
      <c r="K2" s="42" t="s">
        <v>659</v>
      </c>
    </row>
    <row r="3" spans="1:11">
      <c r="A3" s="27" t="s">
        <v>633</v>
      </c>
      <c r="B3" s="28" t="s">
        <v>661</v>
      </c>
      <c r="C3" s="28">
        <v>-0.52735907882879995</v>
      </c>
      <c r="D3" s="28">
        <v>0.13410632778457299</v>
      </c>
      <c r="E3" s="28">
        <v>-2.1227338721878799</v>
      </c>
      <c r="F3" s="28">
        <v>0.23547199194264801</v>
      </c>
      <c r="H3" s="43" t="s">
        <v>633</v>
      </c>
      <c r="I3" s="44"/>
      <c r="J3" s="44"/>
      <c r="K3" s="45" t="s">
        <v>667</v>
      </c>
    </row>
    <row r="4" spans="1:11">
      <c r="A4" s="27" t="s">
        <v>633</v>
      </c>
      <c r="B4" s="28" t="s">
        <v>660</v>
      </c>
      <c r="C4" s="30">
        <v>-1.6721705472746801E-5</v>
      </c>
      <c r="D4" s="28">
        <v>3.4808274366987899E-2</v>
      </c>
      <c r="E4" s="28">
        <v>-2.64547527691037</v>
      </c>
      <c r="F4" s="28">
        <v>8.3957881462801295E-2</v>
      </c>
      <c r="H4" s="43" t="s">
        <v>634</v>
      </c>
      <c r="I4" s="44" t="s">
        <v>667</v>
      </c>
      <c r="J4" s="44" t="s">
        <v>667</v>
      </c>
      <c r="K4" s="45"/>
    </row>
    <row r="5" spans="1:11">
      <c r="A5" s="31" t="s">
        <v>633</v>
      </c>
      <c r="B5" s="32" t="s">
        <v>659</v>
      </c>
      <c r="C5" s="33">
        <v>-1.3891081624110099E-5</v>
      </c>
      <c r="D5" s="32">
        <v>8.9365127523507101E-3</v>
      </c>
      <c r="E5" s="32">
        <v>-8.1578031279212802</v>
      </c>
      <c r="F5" s="33">
        <v>9.3175722070006908E-13</v>
      </c>
      <c r="H5" s="43" t="s">
        <v>4</v>
      </c>
      <c r="I5" s="44"/>
      <c r="J5" s="44" t="s">
        <v>667</v>
      </c>
      <c r="K5" s="45"/>
    </row>
    <row r="6" spans="1:11">
      <c r="A6" s="24" t="s">
        <v>634</v>
      </c>
      <c r="B6" s="25" t="s">
        <v>662</v>
      </c>
      <c r="C6" s="25">
        <v>0.35570095611464397</v>
      </c>
      <c r="D6" s="25">
        <v>1.5516336122689401E-2</v>
      </c>
      <c r="E6" s="25">
        <v>-2.0323732108177701</v>
      </c>
      <c r="F6" s="25">
        <v>0.27256139208387098</v>
      </c>
      <c r="H6" s="43" t="s">
        <v>5</v>
      </c>
      <c r="I6" s="44"/>
      <c r="J6" s="44" t="s">
        <v>667</v>
      </c>
      <c r="K6" s="45" t="s">
        <v>667</v>
      </c>
    </row>
    <row r="7" spans="1:11">
      <c r="A7" s="27" t="s">
        <v>634</v>
      </c>
      <c r="B7" s="28" t="s">
        <v>661</v>
      </c>
      <c r="C7" s="28">
        <v>-1.0952908945942901</v>
      </c>
      <c r="D7" s="28">
        <v>0.127959067703285</v>
      </c>
      <c r="E7" s="28">
        <v>-3.2093290558545502</v>
      </c>
      <c r="F7" s="28">
        <v>1.9450987745128202E-2</v>
      </c>
      <c r="H7" s="43" t="s">
        <v>8</v>
      </c>
      <c r="I7" s="44"/>
      <c r="J7" s="44"/>
      <c r="K7" s="45" t="s">
        <v>667</v>
      </c>
    </row>
    <row r="8" spans="1:11">
      <c r="A8" s="27" t="s">
        <v>634</v>
      </c>
      <c r="B8" s="28" t="s">
        <v>660</v>
      </c>
      <c r="C8" s="30">
        <v>7.1819393722801999E-5</v>
      </c>
      <c r="D8" s="28">
        <v>3.7286677483900701E-2</v>
      </c>
      <c r="E8" s="28">
        <v>-41.586069335316303</v>
      </c>
      <c r="F8" s="28">
        <v>0</v>
      </c>
      <c r="H8" s="43" t="s">
        <v>17</v>
      </c>
      <c r="I8" s="44"/>
      <c r="J8" s="44"/>
      <c r="K8" s="45"/>
    </row>
    <row r="9" spans="1:11">
      <c r="A9" s="31" t="s">
        <v>634</v>
      </c>
      <c r="B9" s="32" t="s">
        <v>659</v>
      </c>
      <c r="C9" s="33">
        <v>3.2327424026789501E-5</v>
      </c>
      <c r="D9" s="32">
        <v>6.3331231751415596E-3</v>
      </c>
      <c r="E9" s="32">
        <v>-1.2754630936803399</v>
      </c>
      <c r="F9" s="32">
        <v>0.64032189444223397</v>
      </c>
      <c r="H9" s="46" t="s">
        <v>18</v>
      </c>
      <c r="I9" s="44" t="s">
        <v>667</v>
      </c>
      <c r="J9" s="44" t="s">
        <v>667</v>
      </c>
      <c r="K9" s="45" t="s">
        <v>667</v>
      </c>
    </row>
    <row r="10" spans="1:11">
      <c r="A10" s="24" t="s">
        <v>4</v>
      </c>
      <c r="B10" s="2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 <v>0.96843651551857501</v>
      </c>
      <c r="H10" s="46" t="s">
        <v>27</v>
      </c>
      <c r="I10" s="44"/>
      <c r="J10" s="44"/>
      <c r="K10" s="45"/>
    </row>
    <row r="11" spans="1:11">
      <c r="A11" s="27" t="s">
        <v>4</v>
      </c>
      <c r="B11" s="28" t="s">
        <v>661</v>
      </c>
      <c r="C11" s="28">
        <v>9.4612702606974395</v>
      </c>
      <c r="D11" s="28">
        <v>0.53023698931794305</v>
      </c>
      <c r="E11" s="28">
        <v>-2.7704741306917802</v>
      </c>
      <c r="F11" s="28">
        <v>6.2616669455112295E-2</v>
      </c>
      <c r="H11" s="46" t="s">
        <v>21</v>
      </c>
      <c r="I11" s="44"/>
      <c r="J11" s="44" t="s">
        <v>667</v>
      </c>
      <c r="K11" s="45" t="s">
        <v>667</v>
      </c>
    </row>
    <row r="12" spans="1:11">
      <c r="A12" s="27" t="s">
        <v>4</v>
      </c>
      <c r="B12" s="28" t="s">
        <v>660</v>
      </c>
      <c r="C12" s="28">
        <v>-6.3432625866179505E-4</v>
      </c>
      <c r="D12" s="28">
        <v>9.5419569008829794E-2</v>
      </c>
      <c r="E12" s="28">
        <v>-44.147059584629702</v>
      </c>
      <c r="F12" s="28">
        <v>0</v>
      </c>
      <c r="H12" s="46" t="s">
        <v>22</v>
      </c>
      <c r="I12" s="44"/>
      <c r="J12" s="44" t="s">
        <v>667</v>
      </c>
      <c r="K12" s="45" t="s">
        <v>667</v>
      </c>
    </row>
    <row r="13" spans="1:11">
      <c r="A13" s="31" t="s">
        <v>4</v>
      </c>
      <c r="B13" s="32" t="s">
        <v>659</v>
      </c>
      <c r="C13" s="32">
        <v>-5.9296776894097896</v>
      </c>
      <c r="D13" s="32">
        <v>33398161.701207899</v>
      </c>
      <c r="E13" s="32">
        <v>-2.5831296290414598</v>
      </c>
      <c r="F13" s="32">
        <v>9.6534399987019306E-2</v>
      </c>
      <c r="H13" s="46" t="s">
        <v>24</v>
      </c>
      <c r="I13" s="44"/>
      <c r="J13" s="44" t="s">
        <v>667</v>
      </c>
      <c r="K13" s="45" t="s">
        <v>667</v>
      </c>
    </row>
    <row r="14" spans="1:11">
      <c r="A14" s="24" t="s">
        <v>5</v>
      </c>
      <c r="B14" s="25" t="s">
        <v>662</v>
      </c>
      <c r="C14" s="25">
        <v>9154.3882845188291</v>
      </c>
      <c r="D14" s="25">
        <v>32933103.306138899</v>
      </c>
      <c r="E14" s="25">
        <v>-0.69215441940523903</v>
      </c>
      <c r="F14" s="25">
        <v>0.84877126720380103</v>
      </c>
      <c r="H14" s="46" t="s">
        <v>34</v>
      </c>
      <c r="I14" s="44"/>
      <c r="J14" s="44" t="s">
        <v>667</v>
      </c>
      <c r="K14" s="45" t="s">
        <v>667</v>
      </c>
    </row>
    <row r="15" spans="1:11">
      <c r="A15" s="27" t="s">
        <v>5</v>
      </c>
      <c r="B15" s="28" t="s">
        <v>661</v>
      </c>
      <c r="C15" s="28">
        <v>8.9339111818746897</v>
      </c>
      <c r="D15" s="28">
        <v>0.38354026725533102</v>
      </c>
      <c r="E15" s="28">
        <v>-1.00992673791794</v>
      </c>
      <c r="F15" s="28">
        <v>0.74962655477079998</v>
      </c>
      <c r="H15" s="46" t="s">
        <v>28</v>
      </c>
      <c r="I15" s="44"/>
      <c r="J15" s="44" t="s">
        <v>667</v>
      </c>
      <c r="K15" s="45"/>
    </row>
    <row r="16" spans="1:11">
      <c r="A16" s="27" t="s">
        <v>5</v>
      </c>
      <c r="B16" s="28" t="s">
        <v>660</v>
      </c>
      <c r="C16" s="28">
        <v>-6.5104796420032297E-4</v>
      </c>
      <c r="D16" s="28">
        <v>8.4240198239512801E-2</v>
      </c>
      <c r="E16" s="28">
        <v>-38.613319118335298</v>
      </c>
      <c r="F16" s="28">
        <v>0</v>
      </c>
      <c r="H16" s="46" t="s">
        <v>32</v>
      </c>
      <c r="I16" s="44"/>
      <c r="J16" s="44"/>
      <c r="K16" s="45" t="s">
        <v>667</v>
      </c>
    </row>
    <row r="17" spans="1:11">
      <c r="A17" s="31" t="s">
        <v>5</v>
      </c>
      <c r="B17" s="32" t="s">
        <v>659</v>
      </c>
      <c r="C17" s="32">
        <v>-5.0803683549602301</v>
      </c>
      <c r="D17" s="32">
        <v>7203658.1676723603</v>
      </c>
      <c r="E17" s="32">
        <v>-27.224201922010501</v>
      </c>
      <c r="F17" s="32">
        <v>0</v>
      </c>
      <c r="H17" s="46" t="s">
        <v>33</v>
      </c>
      <c r="I17" s="44" t="s">
        <v>667</v>
      </c>
      <c r="J17" s="44" t="s">
        <v>667</v>
      </c>
      <c r="K17" s="45" t="s">
        <v>667</v>
      </c>
    </row>
    <row r="18" spans="1:11">
      <c r="A18" s="24" t="s">
        <v>8</v>
      </c>
      <c r="B18" s="25" t="s">
        <v>662</v>
      </c>
      <c r="C18" s="25">
        <v>2951.89372384937</v>
      </c>
      <c r="D18" s="25">
        <v>2935653.9000024502</v>
      </c>
      <c r="E18" s="25">
        <v>-0.160308453394191</v>
      </c>
      <c r="F18" s="25">
        <v>0.94309032403616599</v>
      </c>
      <c r="H18" s="46" t="s">
        <v>31</v>
      </c>
      <c r="I18" s="44" t="s">
        <v>667</v>
      </c>
      <c r="J18" s="44" t="s">
        <v>667</v>
      </c>
      <c r="K18" s="45" t="s">
        <v>667</v>
      </c>
    </row>
    <row r="19" spans="1:11">
      <c r="A19" s="27" t="s">
        <v>8</v>
      </c>
      <c r="B19" s="28" t="s">
        <v>661</v>
      </c>
      <c r="C19" s="28">
        <v>7.8386202872850301</v>
      </c>
      <c r="D19" s="28">
        <v>0.29682822571890299</v>
      </c>
      <c r="E19" s="28">
        <v>-1.7480775709954699</v>
      </c>
      <c r="F19" s="28">
        <v>0.40652703437045101</v>
      </c>
      <c r="H19" s="46" t="s">
        <v>41</v>
      </c>
      <c r="I19" s="44" t="s">
        <v>667</v>
      </c>
      <c r="J19" s="44" t="s">
        <v>667</v>
      </c>
      <c r="K19" s="45" t="s">
        <v>667</v>
      </c>
    </row>
    <row r="20" spans="1:11">
      <c r="A20" s="27" t="s">
        <v>8</v>
      </c>
      <c r="B20" s="28" t="s">
        <v>660</v>
      </c>
      <c r="C20" s="28">
        <v>-5.7922856982357102E-4</v>
      </c>
      <c r="D20" s="28">
        <v>4.8891029167484501E-2</v>
      </c>
      <c r="E20" s="28">
        <v>-2.2158456783862599</v>
      </c>
      <c r="F20" s="28">
        <v>0.200544736817796</v>
      </c>
      <c r="H20" s="46" t="s">
        <v>42</v>
      </c>
      <c r="I20" s="44"/>
      <c r="J20" s="44" t="s">
        <v>667</v>
      </c>
      <c r="K20" s="45"/>
    </row>
    <row r="21" spans="1:11">
      <c r="A21" s="31" t="s">
        <v>8</v>
      </c>
      <c r="B21" s="32" t="s">
        <v>659</v>
      </c>
      <c r="C21" s="32">
        <v>-1.9912097111762199</v>
      </c>
      <c r="D21" s="32">
        <v>514561.43022829801</v>
      </c>
      <c r="E21" s="32">
        <v>-3.2924725670942401</v>
      </c>
      <c r="F21" s="32">
        <v>1.5218322283798401E-2</v>
      </c>
      <c r="H21" s="46" t="s">
        <v>45</v>
      </c>
      <c r="I21" s="44"/>
      <c r="J21" s="44" t="s">
        <v>667</v>
      </c>
      <c r="K21" s="45"/>
    </row>
    <row r="22" spans="1:11">
      <c r="A22" s="24" t="s">
        <v>17</v>
      </c>
      <c r="B22" s="25" t="s">
        <v>662</v>
      </c>
      <c r="C22" s="25">
        <v>253314495.54769799</v>
      </c>
      <c r="D22" s="35">
        <v>7.3997675582469904E+16</v>
      </c>
      <c r="E22" s="25">
        <v>2.57375832413376</v>
      </c>
      <c r="F22" s="25">
        <v>0.99906983855341003</v>
      </c>
      <c r="H22" s="47" t="s">
        <v>46</v>
      </c>
      <c r="I22" s="48"/>
      <c r="J22" s="48" t="s">
        <v>667</v>
      </c>
      <c r="K22" s="49"/>
    </row>
    <row r="23" spans="1:11">
      <c r="A23" s="27" t="s">
        <v>17</v>
      </c>
      <c r="B23" s="28" t="s">
        <v>661</v>
      </c>
      <c r="C23" s="28">
        <v>18.903207541703999</v>
      </c>
      <c r="D23" s="28">
        <v>0.91749964821913599</v>
      </c>
      <c r="E23" s="28">
        <v>-2.7191117607933801</v>
      </c>
      <c r="F23" s="28">
        <v>7.0789085522094203E-2</v>
      </c>
      <c r="H23" s="38" t="s">
        <v>668</v>
      </c>
    </row>
    <row r="24" spans="1:11">
      <c r="A24" s="27" t="s">
        <v>17</v>
      </c>
      <c r="B24" s="28" t="s">
        <v>660</v>
      </c>
      <c r="C24" s="28">
        <v>-5.6862632654283002E-4</v>
      </c>
      <c r="D24" s="28">
        <v>0.17310831934457599</v>
      </c>
      <c r="E24" s="28">
        <v>0.17194099299294799</v>
      </c>
      <c r="F24" s="28">
        <v>0.970643203994357</v>
      </c>
    </row>
    <row r="25" spans="1:11">
      <c r="A25" s="31" t="s">
        <v>17</v>
      </c>
      <c r="B25" s="32" t="s">
        <v>659</v>
      </c>
      <c r="C25" s="32">
        <v>-68868.952699874397</v>
      </c>
      <c r="D25" s="33">
        <v>1.43531067567824E+16</v>
      </c>
      <c r="E25" s="32">
        <v>-2.3736288630423501</v>
      </c>
      <c r="F25" s="32">
        <v>0.149318202772734</v>
      </c>
    </row>
    <row r="26" spans="1:11">
      <c r="A26" s="24" t="s">
        <v>18</v>
      </c>
      <c r="B26" s="25" t="s">
        <v>662</v>
      </c>
      <c r="C26" s="25">
        <v>194847456.27029201</v>
      </c>
      <c r="D26" s="35">
        <v>4.6347613807973296E+16</v>
      </c>
      <c r="E26" s="25">
        <v>0.42574086861717098</v>
      </c>
      <c r="F26" s="26">
        <v>0.98243245103254695</v>
      </c>
    </row>
    <row r="27" spans="1:11">
      <c r="A27" s="27" t="s">
        <v>18</v>
      </c>
      <c r="B27" s="28" t="s">
        <v>661</v>
      </c>
      <c r="C27" s="28">
        <v>18.634651755398998</v>
      </c>
      <c r="D27" s="28">
        <v>0.91434819206880003</v>
      </c>
      <c r="E27" s="28">
        <v>-6.52946229765152</v>
      </c>
      <c r="F27" s="36">
        <v>9.9536338350534693E-9</v>
      </c>
    </row>
    <row r="28" spans="1:11">
      <c r="A28" s="27" t="s">
        <v>18</v>
      </c>
      <c r="B28" s="28" t="s">
        <v>660</v>
      </c>
      <c r="C28" s="28">
        <v>-5.6101618798187498E-4</v>
      </c>
      <c r="D28" s="28">
        <v>0.16572341925358799</v>
      </c>
      <c r="E28" s="28">
        <v>-42.878295243464599</v>
      </c>
      <c r="F28" s="29">
        <v>0</v>
      </c>
    </row>
    <row r="29" spans="1:11">
      <c r="A29" s="31" t="s">
        <v>18</v>
      </c>
      <c r="B29" s="32" t="s">
        <v>659</v>
      </c>
      <c r="C29" s="32">
        <v>-56720.602762662202</v>
      </c>
      <c r="D29" s="32">
        <v>8477400475293830</v>
      </c>
      <c r="E29" s="32">
        <v>-3.0844450517266901</v>
      </c>
      <c r="F29" s="34">
        <v>2.7725945824247599E-2</v>
      </c>
    </row>
    <row r="30" spans="1:11">
      <c r="A30" s="24" t="s">
        <v>27</v>
      </c>
      <c r="B30" s="25" t="s">
        <v>662</v>
      </c>
      <c r="C30" s="25">
        <v>806321415.67866099</v>
      </c>
      <c r="D30" s="35">
        <v>1.2076140936432499E+18</v>
      </c>
      <c r="E30" s="25">
        <v>1.5930599536189201</v>
      </c>
      <c r="F30" s="26">
        <v>0.99783660493600101</v>
      </c>
    </row>
    <row r="31" spans="1:11">
      <c r="A31" s="27" t="s">
        <v>27</v>
      </c>
      <c r="B31" s="28" t="s">
        <v>661</v>
      </c>
      <c r="C31" s="28">
        <v>19.904668985601401</v>
      </c>
      <c r="D31" s="28">
        <v>1.0692103735909999</v>
      </c>
      <c r="E31" s="28">
        <v>-1.8554004435931299</v>
      </c>
      <c r="F31" s="29">
        <v>0.35332401759754101</v>
      </c>
    </row>
    <row r="32" spans="1:11">
      <c r="A32" s="27" t="s">
        <v>27</v>
      </c>
      <c r="B32" s="28" t="s">
        <v>660</v>
      </c>
      <c r="C32" s="28">
        <v>-6.2498192846526099E-4</v>
      </c>
      <c r="D32" s="28">
        <v>0.17137983412229299</v>
      </c>
      <c r="E32" s="28">
        <v>-0.48975841863335901</v>
      </c>
      <c r="F32" s="29">
        <v>0.89399962475059302</v>
      </c>
    </row>
    <row r="33" spans="1:6">
      <c r="A33" s="31" t="s">
        <v>27</v>
      </c>
      <c r="B33" s="32" t="s">
        <v>659</v>
      </c>
      <c r="C33" s="32">
        <v>-246801.58727501001</v>
      </c>
      <c r="D33" s="33">
        <v>2.4368071526636301E+17</v>
      </c>
      <c r="E33" s="32">
        <v>-2.3198265839883798</v>
      </c>
      <c r="F33" s="34">
        <v>0.165653210655513</v>
      </c>
    </row>
    <row r="34" spans="1:6">
      <c r="A34" s="24" t="s">
        <v>21</v>
      </c>
      <c r="B34" s="25" t="s">
        <v>662</v>
      </c>
      <c r="C34" s="25">
        <v>106170770.140167</v>
      </c>
      <c r="D34" s="35">
        <v>2.40820277910091E+16</v>
      </c>
      <c r="E34" s="25">
        <v>-2.09278004214949</v>
      </c>
      <c r="F34" s="26">
        <v>0.247427676169723</v>
      </c>
    </row>
    <row r="35" spans="1:6">
      <c r="A35" s="27" t="s">
        <v>21</v>
      </c>
      <c r="B35" s="28" t="s">
        <v>661</v>
      </c>
      <c r="C35" s="28">
        <v>17.549472482493002</v>
      </c>
      <c r="D35" s="28">
        <v>2.00168245574802</v>
      </c>
      <c r="E35" s="28">
        <v>-1.38646737178202</v>
      </c>
      <c r="F35" s="29">
        <v>0.588746361328088</v>
      </c>
    </row>
    <row r="36" spans="1:6">
      <c r="A36" s="27" t="s">
        <v>21</v>
      </c>
      <c r="B36" s="28" t="s">
        <v>660</v>
      </c>
      <c r="C36" s="28">
        <v>-8.8510868228906803E-4</v>
      </c>
      <c r="D36" s="28">
        <v>0.26862840628920798</v>
      </c>
      <c r="E36" s="28">
        <v>-8.8169061798620003</v>
      </c>
      <c r="F36" s="36">
        <v>1.92333535001691E-14</v>
      </c>
    </row>
    <row r="37" spans="1:6">
      <c r="A37" s="31" t="s">
        <v>21</v>
      </c>
      <c r="B37" s="32" t="s">
        <v>659</v>
      </c>
      <c r="C37" s="32">
        <v>-44638.660108832097</v>
      </c>
      <c r="D37" s="32">
        <v>3258652673978090</v>
      </c>
      <c r="E37" s="32">
        <v>-11.8795096673158</v>
      </c>
      <c r="F37" s="37">
        <v>6.22574753087467E-22</v>
      </c>
    </row>
    <row r="38" spans="1:6">
      <c r="A38" s="24" t="s">
        <v>22</v>
      </c>
      <c r="B38" s="25" t="s">
        <v>662</v>
      </c>
      <c r="C38" s="25">
        <v>164307430.51297</v>
      </c>
      <c r="D38" s="35">
        <v>4.00942539982428E+16</v>
      </c>
      <c r="E38" s="25">
        <v>-0.55938950087274897</v>
      </c>
      <c r="F38" s="26">
        <v>0.87989687214886902</v>
      </c>
    </row>
    <row r="39" spans="1:6">
      <c r="A39" s="27" t="s">
        <v>22</v>
      </c>
      <c r="B39" s="28" t="s">
        <v>661</v>
      </c>
      <c r="C39" s="28">
        <v>18.138145709831001</v>
      </c>
      <c r="D39" s="28">
        <v>2.4382657861960402</v>
      </c>
      <c r="E39" s="28">
        <v>-1.89624263831</v>
      </c>
      <c r="F39" s="29">
        <v>0.33383075160815101</v>
      </c>
    </row>
    <row r="40" spans="1:6">
      <c r="A40" s="27" t="s">
        <v>22</v>
      </c>
      <c r="B40" s="28" t="s">
        <v>660</v>
      </c>
      <c r="C40" s="28">
        <v>-9.5312106056127195E-4</v>
      </c>
      <c r="D40" s="28">
        <v>0.51155522665103204</v>
      </c>
      <c r="E40" s="28">
        <v>-3.9448446832991499</v>
      </c>
      <c r="F40" s="29">
        <v>1.72851409416234E-3</v>
      </c>
    </row>
    <row r="41" spans="1:6">
      <c r="A41" s="31" t="s">
        <v>22</v>
      </c>
      <c r="B41" s="32" t="s">
        <v>659</v>
      </c>
      <c r="C41" s="32">
        <v>-114684.296358308</v>
      </c>
      <c r="D41" s="32">
        <v>5518713694439580</v>
      </c>
      <c r="E41" s="32">
        <v>-3.80583672228643</v>
      </c>
      <c r="F41" s="34">
        <v>2.8481590544307098E-3</v>
      </c>
    </row>
    <row r="42" spans="1:6">
      <c r="A42" s="24" t="s">
        <v>24</v>
      </c>
      <c r="B42" s="25" t="s">
        <v>662</v>
      </c>
      <c r="C42" s="25">
        <v>43843563.632217497</v>
      </c>
      <c r="D42" s="35">
        <v>1.31164627099832E+16</v>
      </c>
      <c r="E42" s="25">
        <v>1.85579343418836</v>
      </c>
      <c r="F42" s="26">
        <v>0.99845348494762898</v>
      </c>
    </row>
    <row r="43" spans="1:6">
      <c r="A43" s="27" t="s">
        <v>24</v>
      </c>
      <c r="B43" s="28" t="s">
        <v>661</v>
      </c>
      <c r="C43" s="28">
        <v>16.339041669171401</v>
      </c>
      <c r="D43" s="28">
        <v>2.8172534652509502</v>
      </c>
      <c r="E43" s="28">
        <v>-2.0682143921174401</v>
      </c>
      <c r="F43" s="29">
        <v>0.25748628137016699</v>
      </c>
    </row>
    <row r="44" spans="1:6">
      <c r="A44" s="27" t="s">
        <v>24</v>
      </c>
      <c r="B44" s="28" t="s">
        <v>660</v>
      </c>
      <c r="C44" s="28">
        <v>-7.9345550750081198E-4</v>
      </c>
      <c r="D44" s="28">
        <v>1.03607991473293</v>
      </c>
      <c r="E44" s="28">
        <v>-5.3130433020311196</v>
      </c>
      <c r="F44" s="36">
        <v>5.1450901218520399E-6</v>
      </c>
    </row>
    <row r="45" spans="1:6">
      <c r="A45" s="31" t="s">
        <v>24</v>
      </c>
      <c r="B45" s="32" t="s">
        <v>659</v>
      </c>
      <c r="C45" s="32">
        <v>-3960.0824612808701</v>
      </c>
      <c r="D45" s="32">
        <v>7379818534610370</v>
      </c>
      <c r="E45" s="32">
        <v>-6.0577455356120398</v>
      </c>
      <c r="F45" s="37">
        <v>1.23347768251831E-7</v>
      </c>
    </row>
    <row r="46" spans="1:6">
      <c r="A46" s="24" t="s">
        <v>34</v>
      </c>
      <c r="B46" s="25" t="s">
        <v>662</v>
      </c>
      <c r="C46" s="25">
        <v>747331999.30209196</v>
      </c>
      <c r="D46" s="35">
        <v>1.01130879148217E+18</v>
      </c>
      <c r="E46" s="25">
        <v>0.63161361456773202</v>
      </c>
      <c r="F46" s="26">
        <v>0.988369476154633</v>
      </c>
    </row>
    <row r="47" spans="1:6">
      <c r="A47" s="27" t="s">
        <v>34</v>
      </c>
      <c r="B47" s="28" t="s">
        <v>661</v>
      </c>
      <c r="C47" s="28">
        <v>19.842766006231098</v>
      </c>
      <c r="D47" s="28">
        <v>1.04242814655196</v>
      </c>
      <c r="E47" s="28">
        <v>-1.8414046492574401</v>
      </c>
      <c r="F47" s="29">
        <v>0.36010768832749401</v>
      </c>
    </row>
    <row r="48" spans="1:6">
      <c r="A48" s="27" t="s">
        <v>34</v>
      </c>
      <c r="B48" s="28" t="s">
        <v>660</v>
      </c>
      <c r="C48" s="28">
        <v>-6.4154461398885701E-4</v>
      </c>
      <c r="D48" s="28">
        <v>0.14785864628018699</v>
      </c>
      <c r="E48" s="28">
        <v>-4.59896946479794</v>
      </c>
      <c r="F48" s="29">
        <v>1.29735762239415E-4</v>
      </c>
    </row>
    <row r="49" spans="1:6">
      <c r="A49" s="31" t="s">
        <v>34</v>
      </c>
      <c r="B49" s="32" t="s">
        <v>659</v>
      </c>
      <c r="C49" s="32">
        <v>-247627.834240267</v>
      </c>
      <c r="D49" s="33">
        <v>1.7180090297103101E+17</v>
      </c>
      <c r="E49" s="32">
        <v>-37.648127971758399</v>
      </c>
      <c r="F49" s="34">
        <v>0</v>
      </c>
    </row>
    <row r="50" spans="1:6">
      <c r="A50" s="24" t="s">
        <v>28</v>
      </c>
      <c r="B50" s="25" t="s">
        <v>662</v>
      </c>
      <c r="C50" s="25">
        <v>230808552.94644299</v>
      </c>
      <c r="D50" s="35">
        <v>7.5318598433267104E+16</v>
      </c>
      <c r="E50" s="25">
        <v>3.72908632501959</v>
      </c>
      <c r="F50" s="26">
        <v>1</v>
      </c>
    </row>
    <row r="51" spans="1:6">
      <c r="A51" s="27" t="s">
        <v>28</v>
      </c>
      <c r="B51" s="28" t="s">
        <v>661</v>
      </c>
      <c r="C51" s="28">
        <v>18.818713304914301</v>
      </c>
      <c r="D51" s="28">
        <v>0.79524774468962101</v>
      </c>
      <c r="E51" s="28">
        <v>-1.8315881472907201</v>
      </c>
      <c r="F51" s="29">
        <v>0.36489561930893299</v>
      </c>
    </row>
    <row r="52" spans="1:6">
      <c r="A52" s="27" t="s">
        <v>28</v>
      </c>
      <c r="B52" s="28" t="s">
        <v>660</v>
      </c>
      <c r="C52" s="28">
        <v>-6.9436115490039199E-4</v>
      </c>
      <c r="D52" s="28">
        <v>0.11656707110961501</v>
      </c>
      <c r="E52" s="28">
        <v>-27.8612459666276</v>
      </c>
      <c r="F52" s="29">
        <v>0</v>
      </c>
    </row>
    <row r="53" spans="1:6">
      <c r="A53" s="31" t="s">
        <v>28</v>
      </c>
      <c r="B53" s="32" t="s">
        <v>659</v>
      </c>
      <c r="C53" s="32">
        <v>-97647.889493511902</v>
      </c>
      <c r="D53" s="33">
        <v>1.19265461532767E+16</v>
      </c>
      <c r="E53" s="32">
        <v>-1.5092499818803</v>
      </c>
      <c r="F53" s="34">
        <v>0.52893064341086304</v>
      </c>
    </row>
    <row r="54" spans="1:6">
      <c r="A54" s="24" t="s">
        <v>32</v>
      </c>
      <c r="B54" s="25" t="s">
        <v>662</v>
      </c>
      <c r="C54" s="25">
        <v>61584262.549163103</v>
      </c>
      <c r="D54" s="25">
        <v>5672007022645390</v>
      </c>
      <c r="E54" s="25">
        <v>6.1424373563706096</v>
      </c>
      <c r="F54" s="26">
        <v>1</v>
      </c>
    </row>
    <row r="55" spans="1:6">
      <c r="A55" s="27" t="s">
        <v>32</v>
      </c>
      <c r="B55" s="28" t="s">
        <v>661</v>
      </c>
      <c r="C55" s="28">
        <v>17.448279858615798</v>
      </c>
      <c r="D55" s="28">
        <v>0.92715352755143998</v>
      </c>
      <c r="E55" s="28">
        <v>-2.53134481005499</v>
      </c>
      <c r="F55" s="29">
        <v>0.108032846241485</v>
      </c>
    </row>
    <row r="56" spans="1:6">
      <c r="A56" s="27" t="s">
        <v>32</v>
      </c>
      <c r="B56" s="28" t="s">
        <v>660</v>
      </c>
      <c r="C56" s="28">
        <v>-7.5326046536482204E-4</v>
      </c>
      <c r="D56" s="28">
        <v>0.16263258774515599</v>
      </c>
      <c r="E56" s="28">
        <v>-1.2344595943194601</v>
      </c>
      <c r="F56" s="29">
        <v>0.65859924335022402</v>
      </c>
    </row>
    <row r="57" spans="1:6">
      <c r="A57" s="31" t="s">
        <v>32</v>
      </c>
      <c r="B57" s="32" t="s">
        <v>659</v>
      </c>
      <c r="C57" s="32">
        <v>-31996.782335705298</v>
      </c>
      <c r="D57" s="32">
        <v>1236276715521510</v>
      </c>
      <c r="E57" s="32">
        <v>-3.0626671206067901</v>
      </c>
      <c r="F57" s="34">
        <v>2.9442208429262502E-2</v>
      </c>
    </row>
    <row r="58" spans="1:6">
      <c r="A58" s="24" t="s">
        <v>33</v>
      </c>
      <c r="B58" s="25" t="s">
        <v>662</v>
      </c>
      <c r="C58" s="25">
        <v>36024432.254602499</v>
      </c>
      <c r="D58" s="25">
        <v>1064225975095800</v>
      </c>
      <c r="E58" s="25">
        <v>3.7315314024148001</v>
      </c>
      <c r="F58" s="26">
        <v>1</v>
      </c>
    </row>
    <row r="59" spans="1:6">
      <c r="A59" s="27" t="s">
        <v>33</v>
      </c>
      <c r="B59" s="28" t="s">
        <v>661</v>
      </c>
      <c r="C59" s="28">
        <v>17.083481370056798</v>
      </c>
      <c r="D59" s="28">
        <v>0.63520678716930201</v>
      </c>
      <c r="E59" s="28">
        <v>-3.5121682955634101</v>
      </c>
      <c r="F59" s="29">
        <v>7.6800308245525703E-3</v>
      </c>
    </row>
    <row r="60" spans="1:6">
      <c r="A60" s="27" t="s">
        <v>33</v>
      </c>
      <c r="B60" s="28" t="s">
        <v>660</v>
      </c>
      <c r="C60" s="28">
        <v>-1.2863443684987201E-4</v>
      </c>
      <c r="D60" s="28">
        <v>0.116271963792966</v>
      </c>
      <c r="E60" s="28">
        <v>-56.097740572660797</v>
      </c>
      <c r="F60" s="29">
        <v>0</v>
      </c>
    </row>
    <row r="61" spans="1:6">
      <c r="A61" s="31" t="s">
        <v>33</v>
      </c>
      <c r="B61" s="32" t="s">
        <v>659</v>
      </c>
      <c r="C61" s="32">
        <v>-3633.6793637505202</v>
      </c>
      <c r="D61" s="32">
        <v>213352459626125</v>
      </c>
      <c r="E61" s="32">
        <v>-41.457430160513901</v>
      </c>
      <c r="F61" s="34">
        <v>0</v>
      </c>
    </row>
    <row r="62" spans="1:6">
      <c r="A62" s="24" t="s">
        <v>31</v>
      </c>
      <c r="B62" s="25" t="s">
        <v>662</v>
      </c>
      <c r="C62" s="25">
        <v>140456985.521213</v>
      </c>
      <c r="D62" s="35">
        <v>5.6936446500202896E+16</v>
      </c>
      <c r="E62" s="25">
        <v>-2.4444788399289301</v>
      </c>
      <c r="F62" s="26">
        <v>0.12957395570792099</v>
      </c>
    </row>
    <row r="63" spans="1:6">
      <c r="A63" s="27" t="s">
        <v>31</v>
      </c>
      <c r="B63" s="28" t="s">
        <v>661</v>
      </c>
      <c r="C63" s="28">
        <v>17.1665133631884</v>
      </c>
      <c r="D63" s="28">
        <v>3.9277567241736202</v>
      </c>
      <c r="E63" s="28">
        <v>-4.0225410704135296</v>
      </c>
      <c r="F63" s="29">
        <v>1.29697169165954E-3</v>
      </c>
    </row>
    <row r="64" spans="1:6">
      <c r="A64" s="27" t="s">
        <v>31</v>
      </c>
      <c r="B64" s="28" t="s">
        <v>660</v>
      </c>
      <c r="C64" s="28">
        <v>-9.1496123226952604E-4</v>
      </c>
      <c r="D64" s="28">
        <v>0.45000173836405999</v>
      </c>
      <c r="E64" s="28">
        <v>-22.645061377543598</v>
      </c>
      <c r="F64" s="29">
        <v>0</v>
      </c>
    </row>
    <row r="65" spans="1:6">
      <c r="A65" s="31" t="s">
        <v>31</v>
      </c>
      <c r="B65" s="32" t="s">
        <v>659</v>
      </c>
      <c r="C65" s="32">
        <v>-51502.709920468798</v>
      </c>
      <c r="D65" s="32">
        <v>8059395573263390</v>
      </c>
      <c r="E65" s="32">
        <v>-27.983900129976998</v>
      </c>
      <c r="F65" s="34">
        <v>0</v>
      </c>
    </row>
    <row r="66" spans="1:6">
      <c r="A66" s="24" t="s">
        <v>41</v>
      </c>
      <c r="B66" s="25" t="s">
        <v>662</v>
      </c>
      <c r="C66" s="25">
        <v>1697.05857740585</v>
      </c>
      <c r="D66" s="25">
        <v>1670120.2099578001</v>
      </c>
      <c r="E66" s="25">
        <v>-1.9838053774072599</v>
      </c>
      <c r="F66" s="26">
        <v>0.29371870647884402</v>
      </c>
    </row>
    <row r="67" spans="1:6">
      <c r="A67" s="27" t="s">
        <v>41</v>
      </c>
      <c r="B67" s="28" t="s">
        <v>661</v>
      </c>
      <c r="C67" s="28">
        <v>7.1907273911565399</v>
      </c>
      <c r="D67" s="28">
        <v>0.47786904235526501</v>
      </c>
      <c r="E67" s="28">
        <v>-3.2934928673855999</v>
      </c>
      <c r="F67" s="29">
        <v>1.51718609790975E-2</v>
      </c>
    </row>
    <row r="68" spans="1:6">
      <c r="A68" s="27" t="s">
        <v>41</v>
      </c>
      <c r="B68" s="28" t="s">
        <v>660</v>
      </c>
      <c r="C68" s="28">
        <v>-3.7795964679568101E-4</v>
      </c>
      <c r="D68" s="28">
        <v>7.9933834698530395E-2</v>
      </c>
      <c r="E68" s="28">
        <v>-3.8493939654923</v>
      </c>
      <c r="F68" s="29">
        <v>2.4405097964160399E-3</v>
      </c>
    </row>
    <row r="69" spans="1:6">
      <c r="A69" s="31" t="s">
        <v>41</v>
      </c>
      <c r="B69" s="32" t="s">
        <v>659</v>
      </c>
      <c r="C69" s="32">
        <v>-0.63917957304311401</v>
      </c>
      <c r="D69" s="32">
        <v>250488.357041771</v>
      </c>
      <c r="E69" s="32">
        <v>-3.49575006726824</v>
      </c>
      <c r="F69" s="34">
        <v>8.0969145301127698E-3</v>
      </c>
    </row>
    <row r="70" spans="1:6">
      <c r="A70" s="24" t="s">
        <v>42</v>
      </c>
      <c r="B70" s="25" t="s">
        <v>662</v>
      </c>
      <c r="C70" s="25">
        <v>0.60527615062761497</v>
      </c>
      <c r="D70" s="25">
        <v>2.8377141314052601E-2</v>
      </c>
      <c r="E70" s="25">
        <v>-0.44907650447937703</v>
      </c>
      <c r="F70" s="26">
        <v>0.90157669152075903</v>
      </c>
    </row>
    <row r="71" spans="1:6">
      <c r="A71" s="27" t="s">
        <v>42</v>
      </c>
      <c r="B71" s="28" t="s">
        <v>661</v>
      </c>
      <c r="C71" s="28">
        <v>-0.54369554616769</v>
      </c>
      <c r="D71" s="28">
        <v>8.7309357828436296E-2</v>
      </c>
      <c r="E71" s="28">
        <v>-1.14137240279763</v>
      </c>
      <c r="F71" s="29">
        <v>0.69829436999443395</v>
      </c>
    </row>
    <row r="72" spans="1:6">
      <c r="A72" s="27" t="s">
        <v>42</v>
      </c>
      <c r="B72" s="28" t="s">
        <v>660</v>
      </c>
      <c r="C72" s="30">
        <v>9.3404584057852594E-5</v>
      </c>
      <c r="D72" s="28">
        <v>1.32690676584016E-2</v>
      </c>
      <c r="E72" s="28">
        <v>-30.049610839999801</v>
      </c>
      <c r="F72" s="29">
        <v>0</v>
      </c>
    </row>
    <row r="73" spans="1:6">
      <c r="A73" s="31" t="s">
        <v>42</v>
      </c>
      <c r="B73" s="32" t="s">
        <v>659</v>
      </c>
      <c r="C73" s="33">
        <v>5.4416073670992099E-5</v>
      </c>
      <c r="D73" s="32">
        <v>4.2916479388490601E-3</v>
      </c>
      <c r="E73" s="32">
        <v>-2.3242614816112401</v>
      </c>
      <c r="F73" s="34">
        <v>0.16426250115743801</v>
      </c>
    </row>
    <row r="74" spans="1:6">
      <c r="A74" s="24" t="s">
        <v>45</v>
      </c>
      <c r="B74" s="25" t="s">
        <v>662</v>
      </c>
      <c r="C74" s="25">
        <v>0.56129255690376501</v>
      </c>
      <c r="D74" s="25">
        <v>4.19026604648023E-3</v>
      </c>
      <c r="E74" s="25">
        <v>0.94737714676497597</v>
      </c>
      <c r="F74" s="26">
        <v>0.993678485237244</v>
      </c>
    </row>
    <row r="75" spans="1:6">
      <c r="A75" s="27" t="s">
        <v>45</v>
      </c>
      <c r="B75" s="28" t="s">
        <v>661</v>
      </c>
      <c r="C75" s="28">
        <v>-0.58571420141881103</v>
      </c>
      <c r="D75" s="28">
        <v>1.8514863276522801E-2</v>
      </c>
      <c r="E75" s="28">
        <v>-4.67247450681504</v>
      </c>
      <c r="F75" s="36">
        <v>9.4763950001889398E-5</v>
      </c>
    </row>
    <row r="76" spans="1:6">
      <c r="A76" s="27" t="s">
        <v>45</v>
      </c>
      <c r="B76" s="28" t="s">
        <v>660</v>
      </c>
      <c r="C76" s="30">
        <v>-1.49781355397624E-5</v>
      </c>
      <c r="D76" s="28">
        <v>2.6986951239263701E-3</v>
      </c>
      <c r="E76" s="28">
        <v>0.31908941102386801</v>
      </c>
      <c r="F76" s="29">
        <v>0.97820354424688605</v>
      </c>
    </row>
    <row r="77" spans="1:6">
      <c r="A77" s="31" t="s">
        <v>45</v>
      </c>
      <c r="B77" s="32" t="s">
        <v>659</v>
      </c>
      <c r="C77" s="33">
        <v>-8.2842193386353898E-6</v>
      </c>
      <c r="D77" s="32">
        <v>6.4486793203432995E-4</v>
      </c>
      <c r="E77" s="32">
        <v>0.129260298748857</v>
      </c>
      <c r="F77" s="34">
        <v>0.96800297636269494</v>
      </c>
    </row>
    <row r="78" spans="1:6">
      <c r="A78" s="24" t="s">
        <v>46</v>
      </c>
      <c r="B78" s="25" t="s">
        <v>662</v>
      </c>
      <c r="C78" s="25">
        <v>5.5967974820083602E-2</v>
      </c>
      <c r="D78" s="25">
        <v>1.7621921349564799E-3</v>
      </c>
      <c r="E78" s="25">
        <v>3.9379080092507102</v>
      </c>
      <c r="F78" s="26">
        <v>1</v>
      </c>
    </row>
    <row r="79" spans="1:6">
      <c r="A79" s="27" t="s">
        <v>46</v>
      </c>
      <c r="B79" s="28" t="s">
        <v>661</v>
      </c>
      <c r="C79" s="28">
        <v>-3.14171769362917</v>
      </c>
      <c r="D79" s="28">
        <v>0.55475305970823197</v>
      </c>
      <c r="E79" s="28">
        <v>3.7459513128691899</v>
      </c>
      <c r="F79" s="29">
        <v>1</v>
      </c>
    </row>
    <row r="80" spans="1:6">
      <c r="A80" s="27" t="s">
        <v>46</v>
      </c>
      <c r="B80" s="28" t="s">
        <v>660</v>
      </c>
      <c r="C80" s="28">
        <v>-6.5857262467833896E-4</v>
      </c>
      <c r="D80" s="28">
        <v>0.106968374521357</v>
      </c>
      <c r="E80" s="28">
        <v>-20.441575603324701</v>
      </c>
      <c r="F80" s="29">
        <v>0</v>
      </c>
    </row>
    <row r="81" spans="1:6">
      <c r="A81" s="31" t="s">
        <v>46</v>
      </c>
      <c r="B81" s="32" t="s">
        <v>659</v>
      </c>
      <c r="C81" s="33">
        <v>-4.9370029300962701E-5</v>
      </c>
      <c r="D81" s="32">
        <v>3.2971755097400301E-4</v>
      </c>
      <c r="E81" s="32">
        <v>-2.3314501627315001</v>
      </c>
      <c r="F81" s="34">
        <v>0.162025166171296</v>
      </c>
    </row>
  </sheetData>
  <conditionalFormatting sqref="I3">
    <cfRule type="expression" dxfId="2" priority="23">
      <formula>$F6&lt;0.05</formula>
    </cfRule>
  </conditionalFormatting>
  <conditionalFormatting sqref="A2:F81">
    <cfRule type="expression" dxfId="1" priority="21">
      <formula>$F2&lt;0.05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"/>
  <sheetViews>
    <sheetView workbookViewId="0">
      <selection activeCell="D9" sqref="A1:XFD1048576"/>
    </sheetView>
  </sheetViews>
  <sheetFormatPr baseColWidth="10" defaultRowHeight="15" x14ac:dyDescent="0"/>
  <cols>
    <col min="1" max="1" width="8.83203125" bestFit="1" customWidth="1"/>
    <col min="2" max="21" width="12" customWidth="1"/>
  </cols>
  <sheetData>
    <row r="1" spans="1:25" s="39" customFormat="1" ht="45">
      <c r="B1" s="39" t="s">
        <v>4</v>
      </c>
      <c r="C1" s="39" t="s">
        <v>5</v>
      </c>
      <c r="D1" s="39" t="s">
        <v>8</v>
      </c>
      <c r="E1" s="39" t="s">
        <v>17</v>
      </c>
      <c r="F1" s="39" t="s">
        <v>18</v>
      </c>
      <c r="G1" s="39" t="s">
        <v>27</v>
      </c>
      <c r="H1" s="39" t="s">
        <v>21</v>
      </c>
      <c r="I1" s="39" t="s">
        <v>22</v>
      </c>
      <c r="J1" s="39" t="s">
        <v>24</v>
      </c>
      <c r="K1" s="39" t="s">
        <v>34</v>
      </c>
      <c r="L1" s="39" t="s">
        <v>28</v>
      </c>
      <c r="M1" s="39" t="s">
        <v>32</v>
      </c>
      <c r="N1" s="39" t="s">
        <v>33</v>
      </c>
      <c r="O1" s="39" t="s">
        <v>31</v>
      </c>
      <c r="P1" s="39" t="s">
        <v>41</v>
      </c>
      <c r="Q1" s="39" t="s">
        <v>42</v>
      </c>
      <c r="R1" s="39" t="s">
        <v>45</v>
      </c>
      <c r="S1" s="39" t="s">
        <v>46</v>
      </c>
      <c r="T1" s="39" t="s">
        <v>633</v>
      </c>
      <c r="U1" s="39" t="s">
        <v>634</v>
      </c>
    </row>
    <row r="2" spans="1:25">
      <c r="B2" t="s">
        <v>662</v>
      </c>
      <c r="C2" t="s">
        <v>662</v>
      </c>
      <c r="D2" t="s">
        <v>662</v>
      </c>
      <c r="E2" t="s">
        <v>662</v>
      </c>
      <c r="F2" t="s">
        <v>662</v>
      </c>
      <c r="G2" t="s">
        <v>662</v>
      </c>
      <c r="H2" t="s">
        <v>662</v>
      </c>
      <c r="I2" t="s">
        <v>662</v>
      </c>
      <c r="J2" t="s">
        <v>662</v>
      </c>
      <c r="K2" t="s">
        <v>662</v>
      </c>
      <c r="L2" t="s">
        <v>662</v>
      </c>
      <c r="M2" t="s">
        <v>662</v>
      </c>
      <c r="N2" t="s">
        <v>662</v>
      </c>
      <c r="O2" t="s">
        <v>662</v>
      </c>
      <c r="P2" t="s">
        <v>662</v>
      </c>
      <c r="Q2" t="s">
        <v>662</v>
      </c>
      <c r="R2" t="s">
        <v>662</v>
      </c>
      <c r="S2" t="s">
        <v>662</v>
      </c>
      <c r="T2" t="s">
        <v>662</v>
      </c>
      <c r="U2" t="s">
        <v>662</v>
      </c>
    </row>
    <row r="3" spans="1:25">
      <c r="A3" t="s">
        <v>666</v>
      </c>
      <c r="B3">
        <v>16661.911715481099</v>
      </c>
      <c r="C3">
        <v>9154.3882845188291</v>
      </c>
      <c r="D3">
        <v>2951.89372384937</v>
      </c>
      <c r="E3">
        <v>253314495.54769799</v>
      </c>
      <c r="F3">
        <v>194847456.27029201</v>
      </c>
      <c r="G3">
        <v>806321415.67866099</v>
      </c>
      <c r="H3">
        <v>106170770.140167</v>
      </c>
      <c r="I3">
        <v>164307430.51297</v>
      </c>
      <c r="J3">
        <v>43843563.632217497</v>
      </c>
      <c r="K3">
        <v>747331999.30209196</v>
      </c>
      <c r="L3">
        <v>230808552.94644299</v>
      </c>
      <c r="M3">
        <v>61584262.549163103</v>
      </c>
      <c r="N3">
        <v>36024432.254602499</v>
      </c>
      <c r="O3">
        <v>140456985.521213</v>
      </c>
      <c r="P3">
        <v>1697.05857740585</v>
      </c>
      <c r="Q3">
        <v>0.60527615062761497</v>
      </c>
      <c r="R3">
        <v>0.56129255690376501</v>
      </c>
      <c r="S3">
        <v>5.5967974820083602E-2</v>
      </c>
      <c r="T3">
        <v>0.62432096679121296</v>
      </c>
      <c r="U3">
        <v>0.35570095611464397</v>
      </c>
      <c r="W3" s="50" t="s">
        <v>669</v>
      </c>
      <c r="X3" s="50" t="s">
        <v>670</v>
      </c>
      <c r="Y3" s="50" t="s">
        <v>671</v>
      </c>
    </row>
    <row r="4" spans="1:25">
      <c r="A4" t="s">
        <v>665</v>
      </c>
      <c r="B4">
        <v>162359722.30726799</v>
      </c>
      <c r="C4">
        <v>32933103.306138899</v>
      </c>
      <c r="D4">
        <v>2935653.9000024502</v>
      </c>
      <c r="E4">
        <v>7.3997675582469904E+16</v>
      </c>
      <c r="F4">
        <v>4.6347613807973296E+16</v>
      </c>
      <c r="G4">
        <v>1.2076140936432499E+18</v>
      </c>
      <c r="H4">
        <v>2.40820277910091E+16</v>
      </c>
      <c r="I4">
        <v>4.00942539982428E+16</v>
      </c>
      <c r="J4">
        <v>1.31164627099832E+16</v>
      </c>
      <c r="K4">
        <v>1.01130879148217E+18</v>
      </c>
      <c r="L4">
        <v>7.5318598433267104E+16</v>
      </c>
      <c r="M4">
        <v>5672007022645390</v>
      </c>
      <c r="N4">
        <v>1064225975095800</v>
      </c>
      <c r="O4">
        <v>5.6936446500202896E+16</v>
      </c>
      <c r="P4">
        <v>1670120.2099578001</v>
      </c>
      <c r="Q4">
        <v>2.8377141314052601E-2</v>
      </c>
      <c r="R4">
        <v>4.19026604648023E-3</v>
      </c>
      <c r="S4">
        <v>1.7621921349564799E-3</v>
      </c>
      <c r="T4">
        <v>3.3826682612833801E-2</v>
      </c>
      <c r="U4">
        <v>1.5516336122689401E-2</v>
      </c>
      <c r="W4">
        <f>MIN(B4:U4)</f>
        <v>1.7621921349564799E-3</v>
      </c>
      <c r="X4">
        <f>MAX(B4:U4)</f>
        <v>1.2076140936432499E+18</v>
      </c>
      <c r="Y4">
        <f>AVERAGE(B4:U4)</f>
        <v>1.2777760985731042E+17</v>
      </c>
    </row>
    <row r="5" spans="1:25">
      <c r="A5" t="s">
        <v>664</v>
      </c>
      <c r="B5">
        <v>0.13602769330452</v>
      </c>
      <c r="C5">
        <v>-0.69215441940523903</v>
      </c>
      <c r="D5">
        <v>-0.160308453394191</v>
      </c>
      <c r="E5">
        <v>2.57375832413376</v>
      </c>
      <c r="F5">
        <v>0.42574086861717098</v>
      </c>
      <c r="G5">
        <v>1.5930599536189201</v>
      </c>
      <c r="H5">
        <v>-2.09278004214949</v>
      </c>
      <c r="I5">
        <v>-0.55938950087274897</v>
      </c>
      <c r="J5">
        <v>1.85579343418836</v>
      </c>
      <c r="K5">
        <v>0.63161361456773202</v>
      </c>
      <c r="L5">
        <v>3.72908632501959</v>
      </c>
      <c r="M5">
        <v>6.1424373563706096</v>
      </c>
      <c r="N5">
        <v>3.7315314024148001</v>
      </c>
      <c r="O5">
        <v>-2.4444788399289301</v>
      </c>
      <c r="P5">
        <v>-1.9838053774072599</v>
      </c>
      <c r="Q5">
        <v>-0.44907650447937703</v>
      </c>
      <c r="R5">
        <v>0.94737714676497597</v>
      </c>
      <c r="S5">
        <v>3.9379080092507102</v>
      </c>
      <c r="T5">
        <v>-2.4878766072652798</v>
      </c>
      <c r="U5">
        <v>-2.0323732108177701</v>
      </c>
    </row>
    <row r="6" spans="1:25">
      <c r="A6" t="s">
        <v>663</v>
      </c>
      <c r="B6">
        <v>0.96843651551857501</v>
      </c>
      <c r="C6">
        <v>0.84877126720380103</v>
      </c>
      <c r="D6">
        <v>0.94309032403616599</v>
      </c>
      <c r="E6">
        <v>0.99906983855341003</v>
      </c>
      <c r="F6">
        <v>0.98243245103254695</v>
      </c>
      <c r="G6">
        <v>0.99783660493600101</v>
      </c>
      <c r="H6">
        <v>0.247427676169723</v>
      </c>
      <c r="I6">
        <v>0.87989687214886902</v>
      </c>
      <c r="J6">
        <v>0.99845348494762898</v>
      </c>
      <c r="K6">
        <v>0.988369476154633</v>
      </c>
      <c r="L6">
        <v>1</v>
      </c>
      <c r="M6">
        <v>1</v>
      </c>
      <c r="N6">
        <v>1</v>
      </c>
      <c r="O6">
        <v>0.12957395570792099</v>
      </c>
      <c r="P6">
        <v>0.29371870647884402</v>
      </c>
      <c r="Q6">
        <v>0.90157669152075903</v>
      </c>
      <c r="R6">
        <v>0.993678485237244</v>
      </c>
      <c r="S6">
        <v>1</v>
      </c>
      <c r="T6">
        <v>0.11845201141985599</v>
      </c>
      <c r="U6">
        <v>0.27256139208387098</v>
      </c>
    </row>
    <row r="9" spans="1:25" s="39" customFormat="1" ht="45">
      <c r="B9" s="39" t="s">
        <v>4</v>
      </c>
      <c r="C9" s="39" t="s">
        <v>5</v>
      </c>
      <c r="D9" s="39" t="s">
        <v>8</v>
      </c>
      <c r="E9" s="39" t="s">
        <v>17</v>
      </c>
      <c r="F9" s="39" t="s">
        <v>18</v>
      </c>
      <c r="G9" s="39" t="s">
        <v>27</v>
      </c>
      <c r="H9" s="39" t="s">
        <v>21</v>
      </c>
      <c r="I9" s="39" t="s">
        <v>22</v>
      </c>
      <c r="J9" s="39" t="s">
        <v>24</v>
      </c>
      <c r="K9" s="39" t="s">
        <v>34</v>
      </c>
      <c r="L9" s="39" t="s">
        <v>28</v>
      </c>
      <c r="M9" s="39" t="s">
        <v>32</v>
      </c>
      <c r="N9" s="39" t="s">
        <v>33</v>
      </c>
      <c r="O9" s="39" t="s">
        <v>31</v>
      </c>
      <c r="P9" s="39" t="s">
        <v>41</v>
      </c>
      <c r="Q9" s="39" t="s">
        <v>42</v>
      </c>
      <c r="R9" s="39" t="s">
        <v>45</v>
      </c>
      <c r="S9" s="39" t="s">
        <v>46</v>
      </c>
      <c r="T9" s="39" t="s">
        <v>633</v>
      </c>
      <c r="U9" s="39" t="s">
        <v>634</v>
      </c>
    </row>
    <row r="10" spans="1:25">
      <c r="B10" t="s">
        <v>661</v>
      </c>
      <c r="C10" t="s">
        <v>661</v>
      </c>
      <c r="D10" t="s">
        <v>661</v>
      </c>
      <c r="E10" t="s">
        <v>661</v>
      </c>
      <c r="F10" t="s">
        <v>661</v>
      </c>
      <c r="G10" t="s">
        <v>661</v>
      </c>
      <c r="H10" t="s">
        <v>661</v>
      </c>
      <c r="I10" t="s">
        <v>661</v>
      </c>
      <c r="J10" t="s">
        <v>661</v>
      </c>
      <c r="K10" t="s">
        <v>661</v>
      </c>
      <c r="L10" t="s">
        <v>661</v>
      </c>
      <c r="M10" t="s">
        <v>661</v>
      </c>
      <c r="N10" t="s">
        <v>661</v>
      </c>
      <c r="O10" t="s">
        <v>661</v>
      </c>
      <c r="P10" t="s">
        <v>661</v>
      </c>
      <c r="Q10" t="s">
        <v>661</v>
      </c>
      <c r="R10" t="s">
        <v>661</v>
      </c>
      <c r="S10" t="s">
        <v>661</v>
      </c>
      <c r="T10" t="s">
        <v>661</v>
      </c>
      <c r="U10" t="s">
        <v>661</v>
      </c>
    </row>
    <row r="11" spans="1:25">
      <c r="A11" t="s">
        <v>666</v>
      </c>
      <c r="B11">
        <v>9.4612702606974395</v>
      </c>
      <c r="C11">
        <v>8.9339111818746897</v>
      </c>
      <c r="D11">
        <v>7.8386202872850301</v>
      </c>
      <c r="E11">
        <v>18.903207541703999</v>
      </c>
      <c r="F11">
        <v>18.634651755398998</v>
      </c>
      <c r="G11">
        <v>19.904668985601401</v>
      </c>
      <c r="H11">
        <v>17.549472482493002</v>
      </c>
      <c r="I11">
        <v>18.138145709831001</v>
      </c>
      <c r="J11">
        <v>16.339041669171401</v>
      </c>
      <c r="K11">
        <v>19.842766006231098</v>
      </c>
      <c r="L11">
        <v>18.818713304914301</v>
      </c>
      <c r="M11">
        <v>17.448279858615798</v>
      </c>
      <c r="N11">
        <v>17.083481370056798</v>
      </c>
      <c r="O11">
        <v>17.1665133631884</v>
      </c>
      <c r="P11">
        <v>7.1907273911565399</v>
      </c>
      <c r="Q11">
        <v>-0.54369554616769</v>
      </c>
      <c r="R11">
        <v>-0.58571420141881103</v>
      </c>
      <c r="S11">
        <v>-3.14171769362917</v>
      </c>
      <c r="T11">
        <v>-0.52735907882879995</v>
      </c>
      <c r="U11">
        <v>-1.0952908945942901</v>
      </c>
      <c r="W11" s="4" t="s">
        <v>669</v>
      </c>
      <c r="X11" s="4" t="s">
        <v>670</v>
      </c>
      <c r="Y11" s="4" t="s">
        <v>671</v>
      </c>
    </row>
    <row r="12" spans="1:25">
      <c r="A12" t="s">
        <v>665</v>
      </c>
      <c r="B12">
        <v>0.53023698931794305</v>
      </c>
      <c r="C12">
        <v>0.38354026725533102</v>
      </c>
      <c r="D12">
        <v>0.29682822571890299</v>
      </c>
      <c r="E12">
        <v>0.91749964821913599</v>
      </c>
      <c r="F12">
        <v>0.91434819206880003</v>
      </c>
      <c r="G12">
        <v>1.0692103735909999</v>
      </c>
      <c r="H12">
        <v>2.00168245574802</v>
      </c>
      <c r="I12">
        <v>2.4382657861960402</v>
      </c>
      <c r="J12">
        <v>2.8172534652509502</v>
      </c>
      <c r="K12">
        <v>1.04242814655196</v>
      </c>
      <c r="L12">
        <v>0.79524774468962101</v>
      </c>
      <c r="M12">
        <v>0.92715352755143998</v>
      </c>
      <c r="N12">
        <v>0.63520678716930201</v>
      </c>
      <c r="O12">
        <v>3.9277567241736202</v>
      </c>
      <c r="P12">
        <v>0.47786904235526501</v>
      </c>
      <c r="Q12">
        <v>8.7309357828436296E-2</v>
      </c>
      <c r="R12">
        <v>1.8514863276522801E-2</v>
      </c>
      <c r="S12">
        <v>0.55475305970823197</v>
      </c>
      <c r="T12">
        <v>0.13410632778457299</v>
      </c>
      <c r="U12">
        <v>0.127959067703285</v>
      </c>
      <c r="W12">
        <f>MIN(B12:U12)</f>
        <v>1.8514863276522801E-2</v>
      </c>
      <c r="X12">
        <f>MAX(B12:U12)</f>
        <v>3.9277567241736202</v>
      </c>
      <c r="Y12">
        <f>AVERAGE(B12:U12)</f>
        <v>1.0048585026079189</v>
      </c>
    </row>
    <row r="13" spans="1:25">
      <c r="A13" t="s">
        <v>664</v>
      </c>
      <c r="B13">
        <v>-2.7704741306917802</v>
      </c>
      <c r="C13">
        <v>-1.00992673791794</v>
      </c>
      <c r="D13">
        <v>-1.7480775709954699</v>
      </c>
      <c r="E13">
        <v>-2.7191117607933801</v>
      </c>
      <c r="F13">
        <v>-6.52946229765152</v>
      </c>
      <c r="G13">
        <v>-1.8554004435931299</v>
      </c>
      <c r="H13">
        <v>-1.38646737178202</v>
      </c>
      <c r="I13">
        <v>-1.89624263831</v>
      </c>
      <c r="J13">
        <v>-2.0682143921174401</v>
      </c>
      <c r="K13">
        <v>-1.8414046492574401</v>
      </c>
      <c r="L13">
        <v>-1.8315881472907201</v>
      </c>
      <c r="M13">
        <v>-2.53134481005499</v>
      </c>
      <c r="N13">
        <v>-3.5121682955634101</v>
      </c>
      <c r="O13">
        <v>-4.0225410704135296</v>
      </c>
      <c r="P13">
        <v>-3.2934928673855999</v>
      </c>
      <c r="Q13">
        <v>-1.14137240279763</v>
      </c>
      <c r="R13">
        <v>-4.67247450681504</v>
      </c>
      <c r="S13">
        <v>3.7459513128691899</v>
      </c>
      <c r="T13">
        <v>-2.1227338721878799</v>
      </c>
      <c r="U13">
        <v>-3.2093290558545502</v>
      </c>
    </row>
    <row r="14" spans="1:25">
      <c r="A14" t="s">
        <v>663</v>
      </c>
      <c r="B14">
        <v>6.2616669455112295E-2</v>
      </c>
      <c r="C14">
        <v>0.74962655477079998</v>
      </c>
      <c r="D14">
        <v>0.40652703437045101</v>
      </c>
      <c r="E14">
        <v>7.0789085522094203E-2</v>
      </c>
      <c r="F14">
        <v>9.9536338350534693E-9</v>
      </c>
      <c r="G14">
        <v>0.35332401759754101</v>
      </c>
      <c r="H14">
        <v>0.588746361328088</v>
      </c>
      <c r="I14">
        <v>0.33383075160815101</v>
      </c>
      <c r="J14">
        <v>0.25748628137016699</v>
      </c>
      <c r="K14">
        <v>0.36010768832749401</v>
      </c>
      <c r="L14">
        <v>0.36489561930893299</v>
      </c>
      <c r="M14">
        <v>0.108032846241485</v>
      </c>
      <c r="N14">
        <v>7.6800308245525703E-3</v>
      </c>
      <c r="O14">
        <v>1.29697169165954E-3</v>
      </c>
      <c r="P14">
        <v>1.51718609790975E-2</v>
      </c>
      <c r="Q14">
        <v>0.69829436999443395</v>
      </c>
      <c r="R14">
        <v>9.4763950001889398E-5</v>
      </c>
      <c r="S14">
        <v>1</v>
      </c>
      <c r="T14">
        <v>0.23547199194264801</v>
      </c>
      <c r="U14">
        <v>1.9450987745128202E-2</v>
      </c>
    </row>
    <row r="17" spans="1:25" s="39" customFormat="1" ht="45">
      <c r="B17" s="39" t="s">
        <v>4</v>
      </c>
      <c r="C17" s="39" t="s">
        <v>5</v>
      </c>
      <c r="D17" s="39" t="s">
        <v>8</v>
      </c>
      <c r="E17" s="39" t="s">
        <v>17</v>
      </c>
      <c r="F17" s="39" t="s">
        <v>18</v>
      </c>
      <c r="G17" s="39" t="s">
        <v>27</v>
      </c>
      <c r="H17" s="39" t="s">
        <v>21</v>
      </c>
      <c r="I17" s="39" t="s">
        <v>22</v>
      </c>
      <c r="J17" s="39" t="s">
        <v>24</v>
      </c>
      <c r="K17" s="39" t="s">
        <v>34</v>
      </c>
      <c r="L17" s="39" t="s">
        <v>28</v>
      </c>
      <c r="M17" s="39" t="s">
        <v>32</v>
      </c>
      <c r="N17" s="39" t="s">
        <v>33</v>
      </c>
      <c r="O17" s="39" t="s">
        <v>31</v>
      </c>
      <c r="P17" s="39" t="s">
        <v>41</v>
      </c>
      <c r="Q17" s="39" t="s">
        <v>42</v>
      </c>
      <c r="R17" s="39" t="s">
        <v>45</v>
      </c>
      <c r="S17" s="39" t="s">
        <v>46</v>
      </c>
      <c r="T17" s="39" t="s">
        <v>633</v>
      </c>
      <c r="U17" s="39" t="s">
        <v>634</v>
      </c>
    </row>
    <row r="18" spans="1:25">
      <c r="B18" t="s">
        <v>660</v>
      </c>
      <c r="C18" t="s">
        <v>660</v>
      </c>
      <c r="D18" t="s">
        <v>660</v>
      </c>
      <c r="E18" t="s">
        <v>660</v>
      </c>
      <c r="F18" t="s">
        <v>660</v>
      </c>
      <c r="G18" t="s">
        <v>660</v>
      </c>
      <c r="H18" t="s">
        <v>660</v>
      </c>
      <c r="I18" t="s">
        <v>660</v>
      </c>
      <c r="J18" t="s">
        <v>660</v>
      </c>
      <c r="K18" t="s">
        <v>660</v>
      </c>
      <c r="L18" t="s">
        <v>660</v>
      </c>
      <c r="M18" t="s">
        <v>660</v>
      </c>
      <c r="N18" t="s">
        <v>660</v>
      </c>
      <c r="O18" t="s">
        <v>660</v>
      </c>
      <c r="P18" t="s">
        <v>660</v>
      </c>
      <c r="Q18" t="s">
        <v>660</v>
      </c>
      <c r="R18" t="s">
        <v>660</v>
      </c>
      <c r="S18" t="s">
        <v>660</v>
      </c>
      <c r="T18" t="s">
        <v>660</v>
      </c>
      <c r="U18" t="s">
        <v>660</v>
      </c>
    </row>
    <row r="19" spans="1:25">
      <c r="A19" t="s">
        <v>666</v>
      </c>
      <c r="B19">
        <v>-6.3432625866179505E-4</v>
      </c>
      <c r="C19">
        <v>-6.5104796420032297E-4</v>
      </c>
      <c r="D19">
        <v>-5.7922856982357102E-4</v>
      </c>
      <c r="E19">
        <v>-5.6862632654283002E-4</v>
      </c>
      <c r="F19">
        <v>-5.6101618798187498E-4</v>
      </c>
      <c r="G19">
        <v>-6.2498192846526099E-4</v>
      </c>
      <c r="H19">
        <v>-8.8510868228906803E-4</v>
      </c>
      <c r="I19">
        <v>-9.5312106056127195E-4</v>
      </c>
      <c r="J19">
        <v>-7.9345550750081198E-4</v>
      </c>
      <c r="K19">
        <v>-6.4154461398885701E-4</v>
      </c>
      <c r="L19">
        <v>-6.9436115490039199E-4</v>
      </c>
      <c r="M19">
        <v>-7.5326046536482204E-4</v>
      </c>
      <c r="N19">
        <v>-1.2863443684987201E-4</v>
      </c>
      <c r="O19">
        <v>-9.1496123226952604E-4</v>
      </c>
      <c r="P19">
        <v>-3.7795964679568101E-4</v>
      </c>
      <c r="Q19">
        <v>9.3404584057852594E-5</v>
      </c>
      <c r="R19">
        <v>-1.49781355397624E-5</v>
      </c>
      <c r="S19">
        <v>-6.5857262467833896E-4</v>
      </c>
      <c r="T19">
        <v>-1.6721705472746801E-5</v>
      </c>
      <c r="U19">
        <v>7.1819393722801999E-5</v>
      </c>
      <c r="W19" s="4" t="s">
        <v>669</v>
      </c>
      <c r="X19" s="4" t="s">
        <v>670</v>
      </c>
      <c r="Y19" s="4" t="s">
        <v>671</v>
      </c>
    </row>
    <row r="20" spans="1:25">
      <c r="A20" t="s">
        <v>665</v>
      </c>
      <c r="B20">
        <v>9.5419569008829794E-2</v>
      </c>
      <c r="C20">
        <v>8.4240198239512801E-2</v>
      </c>
      <c r="D20">
        <v>4.8891029167484501E-2</v>
      </c>
      <c r="E20">
        <v>0.17310831934457599</v>
      </c>
      <c r="F20">
        <v>0.16572341925358799</v>
      </c>
      <c r="G20">
        <v>0.17137983412229299</v>
      </c>
      <c r="H20">
        <v>0.26862840628920798</v>
      </c>
      <c r="I20">
        <v>0.51155522665103204</v>
      </c>
      <c r="J20">
        <v>1.03607991473293</v>
      </c>
      <c r="K20">
        <v>0.14785864628018699</v>
      </c>
      <c r="L20">
        <v>0.11656707110961501</v>
      </c>
      <c r="M20">
        <v>0.16263258774515599</v>
      </c>
      <c r="N20">
        <v>0.116271963792966</v>
      </c>
      <c r="O20">
        <v>0.45000173836405999</v>
      </c>
      <c r="P20">
        <v>7.9933834698530395E-2</v>
      </c>
      <c r="Q20">
        <v>1.32690676584016E-2</v>
      </c>
      <c r="R20">
        <v>2.6986951239263701E-3</v>
      </c>
      <c r="S20">
        <v>0.106968374521357</v>
      </c>
      <c r="T20">
        <v>3.4808274366987899E-2</v>
      </c>
      <c r="U20">
        <v>3.7286677483900701E-2</v>
      </c>
      <c r="W20">
        <f>MIN(B20:U20)</f>
        <v>2.6986951239263701E-3</v>
      </c>
      <c r="X20">
        <f>MAX(B20:U20)</f>
        <v>1.03607991473293</v>
      </c>
      <c r="Y20">
        <f>AVERAGE(B20:U20)</f>
        <v>0.19116614239772711</v>
      </c>
    </row>
    <row r="21" spans="1:25">
      <c r="A21" t="s">
        <v>664</v>
      </c>
      <c r="B21">
        <v>-44.147059584629702</v>
      </c>
      <c r="C21">
        <v>-38.613319118335298</v>
      </c>
      <c r="D21">
        <v>-2.2158456783862599</v>
      </c>
      <c r="E21">
        <v>0.17194099299294799</v>
      </c>
      <c r="F21">
        <v>-42.878295243464599</v>
      </c>
      <c r="G21">
        <v>-0.48975841863335901</v>
      </c>
      <c r="H21">
        <v>-8.8169061798620003</v>
      </c>
      <c r="I21">
        <v>-3.9448446832991499</v>
      </c>
      <c r="J21">
        <v>-5.3130433020311196</v>
      </c>
      <c r="K21">
        <v>-4.59896946479794</v>
      </c>
      <c r="L21">
        <v>-27.8612459666276</v>
      </c>
      <c r="M21">
        <v>-1.2344595943194601</v>
      </c>
      <c r="N21">
        <v>-56.097740572660797</v>
      </c>
      <c r="O21">
        <v>-22.645061377543598</v>
      </c>
      <c r="P21">
        <v>-3.8493939654923</v>
      </c>
      <c r="Q21">
        <v>-30.049610839999801</v>
      </c>
      <c r="R21">
        <v>0.31908941102386801</v>
      </c>
      <c r="S21">
        <v>-20.441575603324701</v>
      </c>
      <c r="T21">
        <v>-2.64547527691037</v>
      </c>
      <c r="U21">
        <v>-41.586069335316303</v>
      </c>
    </row>
    <row r="22" spans="1:25">
      <c r="A22" t="s">
        <v>663</v>
      </c>
      <c r="B22">
        <v>0</v>
      </c>
      <c r="C22">
        <v>0</v>
      </c>
      <c r="D22">
        <v>0.200544736817796</v>
      </c>
      <c r="E22">
        <v>0.970643203994357</v>
      </c>
      <c r="F22">
        <v>0</v>
      </c>
      <c r="G22">
        <v>0.89399962475059302</v>
      </c>
      <c r="H22">
        <v>1.92333535001691E-14</v>
      </c>
      <c r="I22">
        <v>1.72851409416234E-3</v>
      </c>
      <c r="J22">
        <v>5.1450901218520399E-6</v>
      </c>
      <c r="K22">
        <v>1.29735762239415E-4</v>
      </c>
      <c r="L22">
        <v>0</v>
      </c>
      <c r="M22">
        <v>0.65859924335022402</v>
      </c>
      <c r="N22">
        <v>0</v>
      </c>
      <c r="O22">
        <v>0</v>
      </c>
      <c r="P22">
        <v>2.4405097964160399E-3</v>
      </c>
      <c r="Q22">
        <v>0</v>
      </c>
      <c r="R22">
        <v>0.97820354424688605</v>
      </c>
      <c r="S22">
        <v>0</v>
      </c>
      <c r="T22">
        <v>8.3957881462801295E-2</v>
      </c>
      <c r="U22">
        <v>0</v>
      </c>
    </row>
    <row r="25" spans="1:25" s="39" customFormat="1" ht="45">
      <c r="B25" s="39" t="s">
        <v>4</v>
      </c>
      <c r="C25" s="39" t="s">
        <v>5</v>
      </c>
      <c r="D25" s="39" t="s">
        <v>8</v>
      </c>
      <c r="E25" s="39" t="s">
        <v>17</v>
      </c>
      <c r="F25" s="39" t="s">
        <v>18</v>
      </c>
      <c r="G25" s="39" t="s">
        <v>27</v>
      </c>
      <c r="H25" s="39" t="s">
        <v>21</v>
      </c>
      <c r="I25" s="39" t="s">
        <v>22</v>
      </c>
      <c r="J25" s="39" t="s">
        <v>24</v>
      </c>
      <c r="K25" s="39" t="s">
        <v>34</v>
      </c>
      <c r="L25" s="39" t="s">
        <v>28</v>
      </c>
      <c r="M25" s="39" t="s">
        <v>32</v>
      </c>
      <c r="N25" s="39" t="s">
        <v>33</v>
      </c>
      <c r="O25" s="39" t="s">
        <v>31</v>
      </c>
      <c r="P25" s="39" t="s">
        <v>41</v>
      </c>
      <c r="Q25" s="39" t="s">
        <v>42</v>
      </c>
      <c r="R25" s="39" t="s">
        <v>45</v>
      </c>
      <c r="S25" s="39" t="s">
        <v>46</v>
      </c>
      <c r="T25" s="39" t="s">
        <v>633</v>
      </c>
      <c r="U25" s="39" t="s">
        <v>634</v>
      </c>
    </row>
    <row r="26" spans="1:25">
      <c r="B26" t="s">
        <v>659</v>
      </c>
      <c r="C26" t="s">
        <v>659</v>
      </c>
      <c r="D26" t="s">
        <v>659</v>
      </c>
      <c r="E26" t="s">
        <v>659</v>
      </c>
      <c r="F26" t="s">
        <v>659</v>
      </c>
      <c r="G26" t="s">
        <v>659</v>
      </c>
      <c r="H26" t="s">
        <v>659</v>
      </c>
      <c r="I26" t="s">
        <v>659</v>
      </c>
      <c r="J26" t="s">
        <v>659</v>
      </c>
      <c r="K26" t="s">
        <v>659</v>
      </c>
      <c r="L26" t="s">
        <v>659</v>
      </c>
      <c r="M26" t="s">
        <v>659</v>
      </c>
      <c r="N26" t="s">
        <v>659</v>
      </c>
      <c r="O26" t="s">
        <v>659</v>
      </c>
      <c r="P26" t="s">
        <v>659</v>
      </c>
      <c r="Q26" t="s">
        <v>659</v>
      </c>
      <c r="R26" t="s">
        <v>659</v>
      </c>
      <c r="S26" t="s">
        <v>659</v>
      </c>
      <c r="T26" t="s">
        <v>659</v>
      </c>
      <c r="U26" t="s">
        <v>659</v>
      </c>
    </row>
    <row r="27" spans="1:25">
      <c r="A27" t="s">
        <v>666</v>
      </c>
      <c r="B27">
        <v>-5.9296776894097896</v>
      </c>
      <c r="C27">
        <v>-5.0803683549602301</v>
      </c>
      <c r="D27">
        <v>-1.9912097111762199</v>
      </c>
      <c r="E27">
        <v>-68868.952699874397</v>
      </c>
      <c r="F27">
        <v>-56720.602762662202</v>
      </c>
      <c r="G27">
        <v>-246801.58727501001</v>
      </c>
      <c r="H27">
        <v>-44638.660108832097</v>
      </c>
      <c r="I27">
        <v>-114684.296358308</v>
      </c>
      <c r="J27">
        <v>-3960.0824612808701</v>
      </c>
      <c r="K27">
        <v>-247627.834240267</v>
      </c>
      <c r="L27">
        <v>-97647.889493511902</v>
      </c>
      <c r="M27">
        <v>-31996.782335705298</v>
      </c>
      <c r="N27">
        <v>-3633.6793637505202</v>
      </c>
      <c r="O27">
        <v>-51502.709920468798</v>
      </c>
      <c r="P27">
        <v>-0.63917957304311401</v>
      </c>
      <c r="Q27">
        <v>5.4416073670992099E-5</v>
      </c>
      <c r="R27">
        <v>-8.2842193386353898E-6</v>
      </c>
      <c r="S27">
        <v>-4.9370029300962701E-5</v>
      </c>
      <c r="T27">
        <v>-1.3891081624110099E-5</v>
      </c>
      <c r="U27">
        <v>3.2327424026789501E-5</v>
      </c>
      <c r="W27" s="4" t="s">
        <v>669</v>
      </c>
      <c r="X27" s="4" t="s">
        <v>670</v>
      </c>
      <c r="Y27" s="4" t="s">
        <v>671</v>
      </c>
    </row>
    <row r="28" spans="1:25">
      <c r="A28" t="s">
        <v>665</v>
      </c>
      <c r="B28">
        <v>33398161.701207899</v>
      </c>
      <c r="C28">
        <v>7203658.1676723603</v>
      </c>
      <c r="D28">
        <v>514561.43022829801</v>
      </c>
      <c r="E28">
        <v>1.43531067567824E+16</v>
      </c>
      <c r="F28">
        <v>8477400475293830</v>
      </c>
      <c r="G28">
        <v>2.4368071526636301E+17</v>
      </c>
      <c r="H28">
        <v>3258652673978090</v>
      </c>
      <c r="I28">
        <v>5518713694439580</v>
      </c>
      <c r="J28">
        <v>7379818534610370</v>
      </c>
      <c r="K28">
        <v>1.7180090297103101E+17</v>
      </c>
      <c r="L28">
        <v>1.19265461532767E+16</v>
      </c>
      <c r="M28">
        <v>1236276715521510</v>
      </c>
      <c r="N28">
        <v>213352459626125</v>
      </c>
      <c r="O28">
        <v>8059395573263390</v>
      </c>
      <c r="P28">
        <v>250488.357041771</v>
      </c>
      <c r="Q28">
        <v>4.2916479388490601E-3</v>
      </c>
      <c r="R28">
        <v>6.4486793203432995E-4</v>
      </c>
      <c r="S28">
        <v>3.2971755097400301E-4</v>
      </c>
      <c r="T28">
        <v>8.9365127523507101E-3</v>
      </c>
      <c r="U28">
        <v>6.3331231751415596E-3</v>
      </c>
      <c r="W28">
        <f>MIN(B28:U28)</f>
        <v>3.2971755097400301E-4</v>
      </c>
      <c r="X28">
        <f>MAX(B28:U28)</f>
        <v>2.4368071526636301E+17</v>
      </c>
      <c r="Y28">
        <f>AVERAGE(B28:U28)</f>
        <v>2.379524406577764E+16</v>
      </c>
    </row>
    <row r="29" spans="1:25">
      <c r="A29" t="s">
        <v>664</v>
      </c>
      <c r="B29">
        <v>-2.5831296290414598</v>
      </c>
      <c r="C29">
        <v>-27.224201922010501</v>
      </c>
      <c r="D29">
        <v>-3.2924725670942401</v>
      </c>
      <c r="E29">
        <v>-2.3736288630423501</v>
      </c>
      <c r="F29">
        <v>-3.0844450517266901</v>
      </c>
      <c r="G29">
        <v>-2.3198265839883798</v>
      </c>
      <c r="H29">
        <v>-11.8795096673158</v>
      </c>
      <c r="I29">
        <v>-3.80583672228643</v>
      </c>
      <c r="J29">
        <v>-6.0577455356120398</v>
      </c>
      <c r="K29">
        <v>-37.648127971758399</v>
      </c>
      <c r="L29">
        <v>-1.5092499818803</v>
      </c>
      <c r="M29">
        <v>-3.0626671206067901</v>
      </c>
      <c r="N29">
        <v>-41.457430160513901</v>
      </c>
      <c r="O29">
        <v>-27.983900129976998</v>
      </c>
      <c r="P29">
        <v>-3.49575006726824</v>
      </c>
      <c r="Q29">
        <v>-2.3242614816112401</v>
      </c>
      <c r="R29">
        <v>0.129260298748857</v>
      </c>
      <c r="S29">
        <v>-2.3314501627315001</v>
      </c>
      <c r="T29">
        <v>-8.1578031279212802</v>
      </c>
      <c r="U29">
        <v>-1.2754630936803399</v>
      </c>
    </row>
    <row r="30" spans="1:25">
      <c r="A30" t="s">
        <v>663</v>
      </c>
      <c r="B30">
        <v>9.6534399987019306E-2</v>
      </c>
      <c r="C30">
        <v>0</v>
      </c>
      <c r="D30">
        <v>1.5218322283798401E-2</v>
      </c>
      <c r="E30">
        <v>0.149318202772734</v>
      </c>
      <c r="F30">
        <v>2.7725945824247599E-2</v>
      </c>
      <c r="G30">
        <v>0.165653210655513</v>
      </c>
      <c r="H30">
        <v>6.22574753087467E-22</v>
      </c>
      <c r="I30">
        <v>2.8481590544307098E-3</v>
      </c>
      <c r="J30">
        <v>1.23347768251831E-7</v>
      </c>
      <c r="K30">
        <v>0</v>
      </c>
      <c r="L30">
        <v>0.52893064341086304</v>
      </c>
      <c r="M30">
        <v>2.9442208429262502E-2</v>
      </c>
      <c r="N30">
        <v>0</v>
      </c>
      <c r="O30">
        <v>0</v>
      </c>
      <c r="P30">
        <v>8.0969145301127698E-3</v>
      </c>
      <c r="Q30">
        <v>0.16426250115743801</v>
      </c>
      <c r="R30">
        <v>0.96800297636269494</v>
      </c>
      <c r="S30">
        <v>0.162025166171296</v>
      </c>
      <c r="T30">
        <v>9.3175722070006908E-13</v>
      </c>
      <c r="U30">
        <v>0.64032189444223397</v>
      </c>
    </row>
  </sheetData>
  <conditionalFormatting sqref="A2">
    <cfRule type="expression" dxfId="0" priority="4">
      <formula>#REF!&lt;0.05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0"/>
  <sheetViews>
    <sheetView workbookViewId="0">
      <selection activeCell="G11" sqref="A3:R14"/>
    </sheetView>
  </sheetViews>
  <sheetFormatPr baseColWidth="10" defaultRowHeight="15" x14ac:dyDescent="0"/>
  <cols>
    <col min="1" max="1" width="25" bestFit="1" customWidth="1"/>
    <col min="2" max="2" width="15.83203125" bestFit="1" customWidth="1"/>
    <col min="3" max="17" width="9.33203125" bestFit="1" customWidth="1"/>
    <col min="18" max="19" width="10.83203125" bestFit="1" customWidth="1"/>
    <col min="20" max="20" width="13.83203125" bestFit="1" customWidth="1"/>
    <col min="21" max="21" width="14.6640625" bestFit="1" customWidth="1"/>
    <col min="22" max="30" width="10.83203125" bestFit="1" customWidth="1"/>
    <col min="31" max="31" width="27.6640625" bestFit="1" customWidth="1"/>
    <col min="32" max="32" width="23.6640625" bestFit="1" customWidth="1"/>
    <col min="33" max="33" width="27.6640625" bestFit="1" customWidth="1"/>
    <col min="34" max="34" width="23.6640625" bestFit="1" customWidth="1"/>
    <col min="35" max="35" width="27.6640625" bestFit="1" customWidth="1"/>
    <col min="36" max="36" width="23.6640625" bestFit="1" customWidth="1"/>
    <col min="37" max="37" width="27.6640625" bestFit="1" customWidth="1"/>
    <col min="38" max="38" width="23.6640625" bestFit="1" customWidth="1"/>
    <col min="39" max="39" width="27.6640625" bestFit="1" customWidth="1"/>
    <col min="40" max="40" width="23.6640625" bestFit="1" customWidth="1"/>
    <col min="41" max="41" width="27.6640625" bestFit="1" customWidth="1"/>
    <col min="42" max="42" width="23.6640625" bestFit="1" customWidth="1"/>
    <col min="43" max="43" width="27.6640625" bestFit="1" customWidth="1"/>
    <col min="44" max="44" width="23.6640625" bestFit="1" customWidth="1"/>
    <col min="45" max="45" width="27.6640625" bestFit="1" customWidth="1"/>
    <col min="46" max="46" width="23.6640625" bestFit="1" customWidth="1"/>
    <col min="47" max="47" width="27.6640625" bestFit="1" customWidth="1"/>
    <col min="48" max="48" width="23.6640625" bestFit="1" customWidth="1"/>
    <col min="49" max="49" width="27.6640625" bestFit="1" customWidth="1"/>
    <col min="50" max="50" width="23.6640625" bestFit="1" customWidth="1"/>
    <col min="51" max="51" width="27.6640625" bestFit="1" customWidth="1"/>
    <col min="52" max="52" width="23.6640625" bestFit="1" customWidth="1"/>
    <col min="53" max="53" width="27.6640625" bestFit="1" customWidth="1"/>
    <col min="54" max="54" width="23.6640625" bestFit="1" customWidth="1"/>
    <col min="55" max="55" width="27.6640625" bestFit="1" customWidth="1"/>
    <col min="56" max="56" width="23.6640625" bestFit="1" customWidth="1"/>
    <col min="57" max="57" width="27.6640625" bestFit="1" customWidth="1"/>
    <col min="58" max="58" width="28.1640625" bestFit="1" customWidth="1"/>
    <col min="59" max="59" width="32.1640625" bestFit="1" customWidth="1"/>
  </cols>
  <sheetData>
    <row r="3" spans="1:18">
      <c r="B3" s="1" t="s">
        <v>607</v>
      </c>
    </row>
    <row r="4" spans="1:18">
      <c r="A4" s="1" t="s">
        <v>614</v>
      </c>
      <c r="B4">
        <v>2002</v>
      </c>
      <c r="C4">
        <v>2003</v>
      </c>
      <c r="D4">
        <v>2004</v>
      </c>
      <c r="E4">
        <v>2005</v>
      </c>
      <c r="F4">
        <v>2006</v>
      </c>
      <c r="G4">
        <v>2007</v>
      </c>
      <c r="H4">
        <v>2008</v>
      </c>
      <c r="I4">
        <v>2009</v>
      </c>
      <c r="J4">
        <v>2010</v>
      </c>
      <c r="K4">
        <v>2011</v>
      </c>
      <c r="L4">
        <v>2012</v>
      </c>
      <c r="M4">
        <v>2013</v>
      </c>
      <c r="N4">
        <v>2014</v>
      </c>
      <c r="O4">
        <v>2015</v>
      </c>
      <c r="P4">
        <v>2016</v>
      </c>
      <c r="Q4">
        <v>2017</v>
      </c>
      <c r="R4" t="s">
        <v>610</v>
      </c>
    </row>
    <row r="5" spans="1:18">
      <c r="A5" s="2" t="s">
        <v>629</v>
      </c>
      <c r="B5" s="3">
        <v>173</v>
      </c>
      <c r="C5" s="3">
        <v>173</v>
      </c>
      <c r="D5" s="3">
        <v>173</v>
      </c>
      <c r="E5" s="3">
        <v>172</v>
      </c>
      <c r="F5" s="3">
        <v>173</v>
      </c>
      <c r="G5" s="3">
        <v>172</v>
      </c>
      <c r="H5" s="3">
        <v>171</v>
      </c>
      <c r="I5" s="3">
        <v>170</v>
      </c>
      <c r="J5" s="3">
        <v>172</v>
      </c>
      <c r="K5" s="3">
        <v>172</v>
      </c>
      <c r="L5" s="3">
        <v>172</v>
      </c>
      <c r="M5" s="3">
        <v>173</v>
      </c>
      <c r="N5" s="3">
        <v>173</v>
      </c>
      <c r="O5" s="3">
        <v>173</v>
      </c>
      <c r="P5" s="3">
        <v>173</v>
      </c>
      <c r="Q5" s="3">
        <v>173</v>
      </c>
      <c r="R5" s="3">
        <v>2758</v>
      </c>
    </row>
    <row r="6" spans="1:18">
      <c r="A6" s="2" t="s">
        <v>630</v>
      </c>
      <c r="B6" s="7">
        <v>1880551</v>
      </c>
      <c r="C6" s="7">
        <v>2007885</v>
      </c>
      <c r="D6" s="7">
        <v>2081902</v>
      </c>
      <c r="E6" s="7">
        <v>2195159</v>
      </c>
      <c r="F6" s="7">
        <v>2343572</v>
      </c>
      <c r="G6" s="7">
        <v>2506641</v>
      </c>
      <c r="H6" s="7">
        <v>2679828</v>
      </c>
      <c r="I6" s="7">
        <v>2853233</v>
      </c>
      <c r="J6" s="7">
        <v>2988360</v>
      </c>
      <c r="K6" s="7">
        <v>3122015</v>
      </c>
      <c r="L6" s="7">
        <v>3219732</v>
      </c>
      <c r="M6" s="7">
        <v>3431570</v>
      </c>
      <c r="N6" s="7">
        <v>3670499</v>
      </c>
      <c r="O6" s="7">
        <v>3777694</v>
      </c>
      <c r="P6" s="7">
        <v>3914784</v>
      </c>
      <c r="Q6" s="7">
        <v>4050916</v>
      </c>
      <c r="R6" s="7">
        <v>46724341</v>
      </c>
    </row>
    <row r="7" spans="1:18">
      <c r="A7" s="2" t="s">
        <v>631</v>
      </c>
      <c r="B7" s="7">
        <v>1130289</v>
      </c>
      <c r="C7" s="7">
        <v>1183872</v>
      </c>
      <c r="D7" s="7">
        <v>1217455</v>
      </c>
      <c r="E7" s="7">
        <v>1265878</v>
      </c>
      <c r="F7" s="7">
        <v>1334649</v>
      </c>
      <c r="G7" s="7">
        <v>1424995</v>
      </c>
      <c r="H7" s="7">
        <v>1468348</v>
      </c>
      <c r="I7" s="7">
        <v>1536130</v>
      </c>
      <c r="J7" s="7">
        <v>1580901</v>
      </c>
      <c r="K7" s="7">
        <v>1595879</v>
      </c>
      <c r="L7" s="7">
        <v>1669909</v>
      </c>
      <c r="M7" s="7">
        <v>1746246</v>
      </c>
      <c r="N7" s="7">
        <v>1850239</v>
      </c>
      <c r="O7" s="7">
        <v>1880018</v>
      </c>
      <c r="P7" s="7">
        <v>1971984</v>
      </c>
      <c r="Q7" s="7">
        <v>2023883</v>
      </c>
      <c r="R7" s="7">
        <v>24880675</v>
      </c>
    </row>
    <row r="8" spans="1:18">
      <c r="A8" s="2" t="s">
        <v>632</v>
      </c>
      <c r="B8" s="7">
        <v>440275</v>
      </c>
      <c r="C8" s="7">
        <v>448945</v>
      </c>
      <c r="D8" s="7">
        <v>452940</v>
      </c>
      <c r="E8" s="7">
        <v>458031</v>
      </c>
      <c r="F8" s="7">
        <v>473873</v>
      </c>
      <c r="G8" s="7">
        <v>485549</v>
      </c>
      <c r="H8" s="7">
        <v>491082</v>
      </c>
      <c r="I8" s="7">
        <v>501039</v>
      </c>
      <c r="J8" s="7">
        <v>497458</v>
      </c>
      <c r="K8" s="7">
        <v>495682</v>
      </c>
      <c r="L8" s="7">
        <v>502486</v>
      </c>
      <c r="M8" s="7">
        <v>514325</v>
      </c>
      <c r="N8" s="7">
        <v>532405</v>
      </c>
      <c r="O8" s="7">
        <v>540348</v>
      </c>
      <c r="P8" s="7">
        <v>549206</v>
      </c>
      <c r="Q8" s="7">
        <v>560921</v>
      </c>
      <c r="R8" s="7">
        <v>7944565</v>
      </c>
    </row>
    <row r="9" spans="1:18">
      <c r="A9" s="2" t="s">
        <v>635</v>
      </c>
      <c r="B9" s="15">
        <v>0.65319442957829199</v>
      </c>
      <c r="C9" s="15">
        <v>0.65017096256283702</v>
      </c>
      <c r="D9" s="15">
        <v>0.6419688510388003</v>
      </c>
      <c r="E9" s="15">
        <v>0.63600335974471189</v>
      </c>
      <c r="F9" s="15">
        <v>0.62516528840892727</v>
      </c>
      <c r="G9" s="15">
        <v>0.62428953286114497</v>
      </c>
      <c r="H9" s="15">
        <v>0.60183125492691303</v>
      </c>
      <c r="I9" s="15">
        <v>0.59858301115743529</v>
      </c>
      <c r="J9" s="15">
        <v>0.58980580656222592</v>
      </c>
      <c r="K9" s="15">
        <v>0.57857519002756408</v>
      </c>
      <c r="L9" s="15">
        <v>0.58479057544984525</v>
      </c>
      <c r="M9" s="15">
        <v>0.58385247359529369</v>
      </c>
      <c r="N9" s="15">
        <v>0.59018152947607605</v>
      </c>
      <c r="O9" s="15">
        <v>0.59662141747056952</v>
      </c>
      <c r="P9" s="15">
        <v>0.59674065486342132</v>
      </c>
      <c r="Q9" s="15">
        <v>0.59849774789734322</v>
      </c>
      <c r="R9" s="15">
        <v>0.60942139042948962</v>
      </c>
    </row>
    <row r="10" spans="1:18">
      <c r="A10" s="2" t="s">
        <v>637</v>
      </c>
      <c r="B10" s="15">
        <v>0.42313598663369012</v>
      </c>
      <c r="C10" s="15">
        <v>0.40972820572909691</v>
      </c>
      <c r="D10" s="15">
        <v>0.40063324411533013</v>
      </c>
      <c r="E10" s="15">
        <v>0.38930202588127188</v>
      </c>
      <c r="F10" s="15">
        <v>0.38261409548874203</v>
      </c>
      <c r="G10" s="15">
        <v>0.36836877207226648</v>
      </c>
      <c r="H10" s="15">
        <v>0.3678911827517875</v>
      </c>
      <c r="I10" s="15">
        <v>0.35988742131185292</v>
      </c>
      <c r="J10" s="15">
        <v>0.349091342772824</v>
      </c>
      <c r="K10" s="15">
        <v>0.34159838862329628</v>
      </c>
      <c r="L10" s="15">
        <v>0.33119129341637638</v>
      </c>
      <c r="M10" s="15">
        <v>0.32651135301737083</v>
      </c>
      <c r="N10" s="15">
        <v>0.31984832456890361</v>
      </c>
      <c r="O10" s="15">
        <v>0.31478236310504409</v>
      </c>
      <c r="P10" s="15">
        <v>0.30817677343945343</v>
      </c>
      <c r="Q10" s="15">
        <v>0.3059955902178344</v>
      </c>
      <c r="R10" s="15">
        <v>0.35616020825667266</v>
      </c>
    </row>
    <row r="11" spans="1:18">
      <c r="A11" s="2" t="s">
        <v>638</v>
      </c>
      <c r="B11" s="15">
        <v>0.18164718451388967</v>
      </c>
      <c r="C11" s="15">
        <v>0.19151887448902571</v>
      </c>
      <c r="D11" s="15">
        <v>0.18946644303339222</v>
      </c>
      <c r="E11" s="15">
        <v>0.19031269262703074</v>
      </c>
      <c r="F11" s="15">
        <v>0.18928042166816636</v>
      </c>
      <c r="G11" s="15">
        <v>0.19227359074826134</v>
      </c>
      <c r="H11" s="15">
        <v>0.19539700853990061</v>
      </c>
      <c r="I11" s="15">
        <v>0.19296087900924411</v>
      </c>
      <c r="J11" s="15">
        <v>0.19451302117702191</v>
      </c>
      <c r="K11" s="15">
        <v>0.19779147938401814</v>
      </c>
      <c r="L11" s="15">
        <v>0.19314218092945404</v>
      </c>
      <c r="M11" s="15">
        <v>0.1965684040698483</v>
      </c>
      <c r="N11" s="15">
        <v>0.2009177805845998</v>
      </c>
      <c r="O11" s="15">
        <v>0.20615982231972818</v>
      </c>
      <c r="P11" s="15">
        <v>0.20431468520757298</v>
      </c>
      <c r="Q11" s="15">
        <v>0.21120233956736603</v>
      </c>
      <c r="R11" s="15">
        <v>0.19657194367346997</v>
      </c>
    </row>
    <row r="12" spans="1:18">
      <c r="A12" s="2" t="s">
        <v>639</v>
      </c>
      <c r="B12" s="15">
        <v>0.14028001879260665</v>
      </c>
      <c r="C12" s="15">
        <v>0.12423029750141003</v>
      </c>
      <c r="D12" s="15">
        <v>0.1241936366469025</v>
      </c>
      <c r="E12" s="15">
        <v>0.13473415026612373</v>
      </c>
      <c r="F12" s="15">
        <v>0.13622185790957411</v>
      </c>
      <c r="G12" s="15">
        <v>0.12312204731857254</v>
      </c>
      <c r="H12" s="15">
        <v>0.13097394930218012</v>
      </c>
      <c r="I12" s="15">
        <v>0.13768747742740742</v>
      </c>
      <c r="J12" s="15">
        <v>0.12840321748661038</v>
      </c>
      <c r="K12" s="15">
        <v>0.12924413074560018</v>
      </c>
      <c r="L12" s="15">
        <v>0.12063046033385132</v>
      </c>
      <c r="M12" s="15">
        <v>0.1208151141560958</v>
      </c>
      <c r="N12" s="15">
        <v>0.12264018754335639</v>
      </c>
      <c r="O12" s="15">
        <v>0.12022330135193832</v>
      </c>
      <c r="P12" s="15">
        <v>0.1217035570726869</v>
      </c>
      <c r="Q12" s="15">
        <v>0.12288812014783307</v>
      </c>
      <c r="R12" s="15">
        <v>0.13226572366222714</v>
      </c>
    </row>
    <row r="13" spans="1:18">
      <c r="A13" s="2" t="s">
        <v>640</v>
      </c>
      <c r="B13">
        <f>B11/SQRT(B5-1)</f>
        <v>1.3850467971655511E-2</v>
      </c>
      <c r="C13">
        <f t="shared" ref="C13:Q13" si="0">C11/SQRT(C5-1)</f>
        <v>1.4603177275642988E-2</v>
      </c>
      <c r="D13">
        <f t="shared" si="0"/>
        <v>1.44466808442981E-2</v>
      </c>
      <c r="E13">
        <f t="shared" si="0"/>
        <v>1.4553575347970969E-2</v>
      </c>
      <c r="F13">
        <f t="shared" si="0"/>
        <v>1.4432496848173968E-2</v>
      </c>
      <c r="G13">
        <f t="shared" si="0"/>
        <v>1.4703528975146809E-2</v>
      </c>
      <c r="H13">
        <f t="shared" si="0"/>
        <v>1.4986266447561441E-2</v>
      </c>
      <c r="I13">
        <f t="shared" si="0"/>
        <v>1.4843144539172624E-2</v>
      </c>
      <c r="J13">
        <f t="shared" si="0"/>
        <v>1.4874782500235533E-2</v>
      </c>
      <c r="K13">
        <f t="shared" si="0"/>
        <v>1.5125492465409536E-2</v>
      </c>
      <c r="L13">
        <f t="shared" si="0"/>
        <v>1.4769951726430506E-2</v>
      </c>
      <c r="M13">
        <f t="shared" si="0"/>
        <v>1.4988200296606807E-2</v>
      </c>
      <c r="N13">
        <f t="shared" si="0"/>
        <v>1.5319837146775714E-2</v>
      </c>
      <c r="O13">
        <f t="shared" si="0"/>
        <v>1.5719539081891176E-2</v>
      </c>
      <c r="P13">
        <f t="shared" si="0"/>
        <v>1.5578848696055527E-2</v>
      </c>
      <c r="Q13">
        <f t="shared" si="0"/>
        <v>1.6104027417462311E-2</v>
      </c>
    </row>
    <row r="14" spans="1:18">
      <c r="A14" s="2" t="s">
        <v>641</v>
      </c>
      <c r="B14">
        <f>B12/SQRT(B5-1)</f>
        <v>1.0696251156051715E-2</v>
      </c>
      <c r="C14">
        <f t="shared" ref="C14:Q14" si="1">C12/SQRT(C5-1)</f>
        <v>9.4724713804795902E-3</v>
      </c>
      <c r="D14">
        <f t="shared" si="1"/>
        <v>9.4696760165298051E-3</v>
      </c>
      <c r="E14">
        <f t="shared" si="1"/>
        <v>1.0303377986909773E-2</v>
      </c>
      <c r="F14">
        <f t="shared" si="1"/>
        <v>1.0386819289630634E-2</v>
      </c>
      <c r="G14">
        <f t="shared" si="1"/>
        <v>9.4153782804121174E-3</v>
      </c>
      <c r="H14">
        <f t="shared" si="1"/>
        <v>1.0045243356584263E-2</v>
      </c>
      <c r="I14">
        <f t="shared" si="1"/>
        <v>1.0591344417492878E-2</v>
      </c>
      <c r="J14">
        <f t="shared" si="1"/>
        <v>9.8192394570106901E-3</v>
      </c>
      <c r="K14">
        <f t="shared" si="1"/>
        <v>9.8835457011549003E-3</v>
      </c>
      <c r="L14">
        <f t="shared" si="1"/>
        <v>9.2248418615447306E-3</v>
      </c>
      <c r="M14">
        <f t="shared" si="1"/>
        <v>9.2120660916875201E-3</v>
      </c>
      <c r="N14">
        <f t="shared" si="1"/>
        <v>9.3512266328421804E-3</v>
      </c>
      <c r="O14">
        <f t="shared" si="1"/>
        <v>9.1669407884182458E-3</v>
      </c>
      <c r="P14">
        <f t="shared" si="1"/>
        <v>9.2798092289886544E-3</v>
      </c>
      <c r="Q14">
        <f t="shared" si="1"/>
        <v>9.3701313167029471E-3</v>
      </c>
    </row>
    <row r="28" spans="19:21">
      <c r="S28" t="s">
        <v>642</v>
      </c>
      <c r="T28" t="s">
        <v>633</v>
      </c>
      <c r="U28" t="s">
        <v>644</v>
      </c>
    </row>
    <row r="29" spans="19:21">
      <c r="S29" t="s">
        <v>643</v>
      </c>
      <c r="T29">
        <v>-4.4000000000000003E-3</v>
      </c>
      <c r="U29">
        <v>-7.7999999999999996E-3</v>
      </c>
    </row>
    <row r="30" spans="19:21">
      <c r="S30" t="s">
        <v>645</v>
      </c>
      <c r="T30">
        <v>0.7</v>
      </c>
      <c r="U30">
        <v>0.99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0"/>
  <sheetViews>
    <sheetView workbookViewId="0">
      <selection activeCell="A12" sqref="A12"/>
    </sheetView>
  </sheetViews>
  <sheetFormatPr baseColWidth="10" defaultRowHeight="15" x14ac:dyDescent="0"/>
  <cols>
    <col min="1" max="1" width="22.6640625" customWidth="1"/>
    <col min="2" max="2" width="15.83203125" bestFit="1" customWidth="1"/>
    <col min="3" max="17" width="16" customWidth="1"/>
    <col min="18" max="18" width="17.33203125" bestFit="1" customWidth="1"/>
    <col min="19" max="19" width="10.83203125" bestFit="1" customWidth="1"/>
    <col min="20" max="20" width="13.83203125" bestFit="1" customWidth="1"/>
    <col min="21" max="21" width="14.6640625" bestFit="1" customWidth="1"/>
    <col min="22" max="30" width="10.83203125" bestFit="1" customWidth="1"/>
    <col min="31" max="31" width="27.6640625" bestFit="1" customWidth="1"/>
    <col min="32" max="32" width="23.6640625" bestFit="1" customWidth="1"/>
    <col min="33" max="33" width="27.6640625" bestFit="1" customWidth="1"/>
    <col min="34" max="34" width="23.6640625" bestFit="1" customWidth="1"/>
    <col min="35" max="35" width="27.6640625" bestFit="1" customWidth="1"/>
    <col min="36" max="36" width="23.6640625" bestFit="1" customWidth="1"/>
    <col min="37" max="37" width="27.6640625" bestFit="1" customWidth="1"/>
    <col min="38" max="38" width="23.6640625" bestFit="1" customWidth="1"/>
    <col min="39" max="39" width="27.6640625" bestFit="1" customWidth="1"/>
    <col min="40" max="40" width="23.6640625" bestFit="1" customWidth="1"/>
    <col min="41" max="41" width="27.6640625" bestFit="1" customWidth="1"/>
    <col min="42" max="42" width="23.6640625" bestFit="1" customWidth="1"/>
    <col min="43" max="43" width="27.6640625" bestFit="1" customWidth="1"/>
    <col min="44" max="44" width="23.6640625" bestFit="1" customWidth="1"/>
    <col min="45" max="45" width="27.6640625" bestFit="1" customWidth="1"/>
    <col min="46" max="46" width="23.6640625" bestFit="1" customWidth="1"/>
    <col min="47" max="47" width="27.6640625" bestFit="1" customWidth="1"/>
    <col min="48" max="48" width="23.6640625" bestFit="1" customWidth="1"/>
    <col min="49" max="49" width="27.6640625" bestFit="1" customWidth="1"/>
    <col min="50" max="50" width="23.6640625" bestFit="1" customWidth="1"/>
    <col min="51" max="51" width="27.6640625" bestFit="1" customWidth="1"/>
    <col min="52" max="52" width="23.6640625" bestFit="1" customWidth="1"/>
    <col min="53" max="53" width="27.6640625" bestFit="1" customWidth="1"/>
    <col min="54" max="54" width="23.6640625" bestFit="1" customWidth="1"/>
    <col min="55" max="55" width="27.6640625" bestFit="1" customWidth="1"/>
    <col min="56" max="56" width="23.6640625" bestFit="1" customWidth="1"/>
    <col min="57" max="57" width="27.6640625" bestFit="1" customWidth="1"/>
    <col min="58" max="58" width="28.1640625" bestFit="1" customWidth="1"/>
    <col min="59" max="59" width="32.1640625" bestFit="1" customWidth="1"/>
  </cols>
  <sheetData>
    <row r="3" spans="1:18">
      <c r="B3" s="1" t="s">
        <v>607</v>
      </c>
    </row>
    <row r="4" spans="1:18">
      <c r="A4" s="1" t="s">
        <v>614</v>
      </c>
      <c r="B4">
        <v>2002</v>
      </c>
      <c r="C4">
        <v>2003</v>
      </c>
      <c r="D4">
        <v>2004</v>
      </c>
      <c r="E4">
        <v>2005</v>
      </c>
      <c r="F4">
        <v>2006</v>
      </c>
      <c r="G4">
        <v>2007</v>
      </c>
      <c r="H4">
        <v>2008</v>
      </c>
      <c r="I4">
        <v>2009</v>
      </c>
      <c r="J4">
        <v>2010</v>
      </c>
      <c r="K4">
        <v>2011</v>
      </c>
      <c r="L4">
        <v>2012</v>
      </c>
      <c r="M4">
        <v>2013</v>
      </c>
      <c r="N4">
        <v>2014</v>
      </c>
      <c r="O4">
        <v>2015</v>
      </c>
      <c r="P4">
        <v>2016</v>
      </c>
      <c r="Q4">
        <v>2017</v>
      </c>
      <c r="R4" t="s">
        <v>610</v>
      </c>
    </row>
    <row r="5" spans="1:18">
      <c r="A5" s="2" t="s">
        <v>629</v>
      </c>
      <c r="B5" s="3">
        <v>173</v>
      </c>
      <c r="C5" s="3">
        <v>173</v>
      </c>
      <c r="D5" s="3">
        <v>173</v>
      </c>
      <c r="E5" s="3">
        <v>172</v>
      </c>
      <c r="F5" s="3">
        <v>173</v>
      </c>
      <c r="G5" s="3">
        <v>172</v>
      </c>
      <c r="H5" s="3">
        <v>171</v>
      </c>
      <c r="I5" s="3">
        <v>170</v>
      </c>
      <c r="J5" s="3">
        <v>172</v>
      </c>
      <c r="K5" s="3">
        <v>172</v>
      </c>
      <c r="L5" s="3">
        <v>172</v>
      </c>
      <c r="M5" s="3">
        <v>173</v>
      </c>
      <c r="N5" s="3">
        <v>173</v>
      </c>
      <c r="O5" s="3">
        <v>173</v>
      </c>
      <c r="P5" s="3">
        <v>173</v>
      </c>
      <c r="Q5" s="3">
        <v>173</v>
      </c>
      <c r="R5" s="3">
        <v>2758</v>
      </c>
    </row>
    <row r="6" spans="1:18">
      <c r="A6" s="2" t="s">
        <v>646</v>
      </c>
      <c r="B6" s="16">
        <v>95803679920</v>
      </c>
      <c r="C6" s="16">
        <v>106479963248</v>
      </c>
      <c r="D6" s="16">
        <v>114435494296</v>
      </c>
      <c r="E6" s="16">
        <v>119722063288</v>
      </c>
      <c r="F6" s="16">
        <v>134822995544</v>
      </c>
      <c r="G6" s="16">
        <v>128359726176</v>
      </c>
      <c r="H6" s="16">
        <v>113976112696</v>
      </c>
      <c r="I6" s="16">
        <v>146012401400</v>
      </c>
      <c r="J6" s="16">
        <v>164944655600</v>
      </c>
      <c r="K6" s="16">
        <v>152799041632</v>
      </c>
      <c r="L6" s="16">
        <v>167710291600</v>
      </c>
      <c r="M6" s="16">
        <v>185419899296</v>
      </c>
      <c r="N6" s="16">
        <v>178507563576</v>
      </c>
      <c r="O6" s="16">
        <v>183150821072</v>
      </c>
      <c r="P6" s="16">
        <v>210029670152</v>
      </c>
      <c r="Q6" s="16">
        <v>218812733624</v>
      </c>
      <c r="R6" s="16">
        <v>2420987113120</v>
      </c>
    </row>
    <row r="7" spans="1:18">
      <c r="A7" s="2" t="s">
        <v>647</v>
      </c>
      <c r="B7" s="16">
        <v>89163986164</v>
      </c>
      <c r="C7" s="16">
        <v>93960049736</v>
      </c>
      <c r="D7" s="16">
        <v>99549976888</v>
      </c>
      <c r="E7" s="16">
        <v>105798256288</v>
      </c>
      <c r="F7" s="16">
        <v>112811490600</v>
      </c>
      <c r="G7" s="16">
        <v>122676000032</v>
      </c>
      <c r="H7" s="16">
        <v>128205191776</v>
      </c>
      <c r="I7" s="16">
        <v>131991293656</v>
      </c>
      <c r="J7" s="16">
        <v>138680848488</v>
      </c>
      <c r="K7" s="16">
        <v>145672440800</v>
      </c>
      <c r="L7" s="16">
        <v>151232784520</v>
      </c>
      <c r="M7" s="16">
        <v>159128465448</v>
      </c>
      <c r="N7" s="16">
        <v>166479616544</v>
      </c>
      <c r="O7" s="16">
        <v>177812501888</v>
      </c>
      <c r="P7" s="16">
        <v>188506403344</v>
      </c>
      <c r="Q7" s="16">
        <v>198170078336</v>
      </c>
      <c r="R7" s="16">
        <v>2209839384508</v>
      </c>
    </row>
    <row r="8" spans="1:18">
      <c r="A8" s="2" t="s">
        <v>648</v>
      </c>
      <c r="B8" s="16">
        <v>19186179513</v>
      </c>
      <c r="C8" s="16">
        <v>21461826021</v>
      </c>
      <c r="D8" s="16">
        <v>23290058152</v>
      </c>
      <c r="E8" s="16">
        <v>25049531532</v>
      </c>
      <c r="F8" s="16">
        <v>26909577838</v>
      </c>
      <c r="G8" s="16">
        <v>28958370364</v>
      </c>
      <c r="H8" s="16">
        <v>31083905242</v>
      </c>
      <c r="I8" s="16">
        <v>33375510232</v>
      </c>
      <c r="J8" s="16">
        <v>36143313084</v>
      </c>
      <c r="K8" s="16">
        <v>39347483548</v>
      </c>
      <c r="L8" s="16">
        <v>41253148866</v>
      </c>
      <c r="M8" s="16">
        <v>43257373602</v>
      </c>
      <c r="N8" s="16">
        <v>45265534032</v>
      </c>
      <c r="O8" s="16">
        <v>47409966108</v>
      </c>
      <c r="P8" s="16">
        <v>49188271088</v>
      </c>
      <c r="Q8" s="16">
        <v>50829561234</v>
      </c>
      <c r="R8" s="16">
        <v>562009610456</v>
      </c>
    </row>
    <row r="9" spans="1:18">
      <c r="A9" s="2" t="s">
        <v>649</v>
      </c>
      <c r="B9" s="16">
        <v>24112201567</v>
      </c>
      <c r="C9" s="16">
        <v>27090644833</v>
      </c>
      <c r="D9" s="16">
        <v>29683480157</v>
      </c>
      <c r="E9" s="16">
        <v>31969048468</v>
      </c>
      <c r="F9" s="16">
        <v>34331820862</v>
      </c>
      <c r="G9" s="16">
        <v>37094254552</v>
      </c>
      <c r="H9" s="16">
        <v>40132927498</v>
      </c>
      <c r="I9" s="16">
        <v>43941748578</v>
      </c>
      <c r="J9" s="16">
        <v>47875569916</v>
      </c>
      <c r="K9" s="16">
        <v>52030949456</v>
      </c>
      <c r="L9" s="16">
        <v>54755738092</v>
      </c>
      <c r="M9" s="16">
        <v>57583676276</v>
      </c>
      <c r="N9" s="16">
        <v>60579118344</v>
      </c>
      <c r="O9" s="16">
        <v>63543291004</v>
      </c>
      <c r="P9" s="16">
        <v>66298994996</v>
      </c>
      <c r="Q9" s="16">
        <v>69479869444</v>
      </c>
      <c r="R9" s="16">
        <v>740503334043</v>
      </c>
    </row>
    <row r="10" spans="1:18">
      <c r="A10" s="2" t="s">
        <v>650</v>
      </c>
      <c r="B10" s="16">
        <v>28093325192</v>
      </c>
      <c r="C10" s="16">
        <v>29038449386</v>
      </c>
      <c r="D10" s="16">
        <v>31100356028</v>
      </c>
      <c r="E10" s="16">
        <v>32955136252</v>
      </c>
      <c r="F10" s="16">
        <v>35376434870</v>
      </c>
      <c r="G10" s="16">
        <v>38235710298</v>
      </c>
      <c r="H10" s="16">
        <v>39740230864</v>
      </c>
      <c r="I10" s="16">
        <v>40561741212</v>
      </c>
      <c r="J10" s="16">
        <v>42057288900</v>
      </c>
      <c r="K10" s="16">
        <v>43626044492</v>
      </c>
      <c r="L10" s="16">
        <v>45218005392</v>
      </c>
      <c r="M10" s="16">
        <v>47809819672</v>
      </c>
      <c r="N10" s="16">
        <v>50167594660</v>
      </c>
      <c r="O10" s="16">
        <v>52352632620</v>
      </c>
      <c r="P10" s="16">
        <v>54163440692</v>
      </c>
      <c r="Q10" s="16">
        <v>55601428332</v>
      </c>
      <c r="R10" s="16">
        <v>666097638862</v>
      </c>
    </row>
    <row r="11" spans="1:18">
      <c r="A11" s="2" t="s">
        <v>651</v>
      </c>
      <c r="B11" s="16">
        <v>41761921646</v>
      </c>
      <c r="C11" s="16">
        <v>43156906376</v>
      </c>
      <c r="D11" s="16">
        <v>45243868474</v>
      </c>
      <c r="E11" s="16">
        <v>47564451320</v>
      </c>
      <c r="F11" s="16">
        <v>50798805938</v>
      </c>
      <c r="G11" s="16">
        <v>54345355700</v>
      </c>
      <c r="H11" s="16">
        <v>58213795436</v>
      </c>
      <c r="I11" s="16">
        <v>59596919700</v>
      </c>
      <c r="J11" s="16">
        <v>61952226440</v>
      </c>
      <c r="K11" s="16">
        <v>64236024440</v>
      </c>
      <c r="L11" s="16">
        <v>66874878928</v>
      </c>
      <c r="M11" s="16">
        <v>70118524848</v>
      </c>
      <c r="N11" s="16">
        <v>73719041676</v>
      </c>
      <c r="O11" s="16">
        <v>78678918372</v>
      </c>
      <c r="P11" s="16">
        <v>82979098452</v>
      </c>
      <c r="Q11" s="16">
        <v>87458567172</v>
      </c>
      <c r="R11" s="16">
        <v>986699304918</v>
      </c>
    </row>
    <row r="12" spans="1:18">
      <c r="A12" s="2" t="s">
        <v>652</v>
      </c>
      <c r="B12" s="16">
        <v>10499102246</v>
      </c>
      <c r="C12" s="16">
        <v>11564522620.5</v>
      </c>
      <c r="D12" s="16">
        <v>12295567362</v>
      </c>
      <c r="E12" s="16">
        <v>13365388140.5</v>
      </c>
      <c r="F12" s="16">
        <v>14621318475.5</v>
      </c>
      <c r="G12" s="16">
        <v>15845294494</v>
      </c>
      <c r="H12" s="16">
        <v>17101615674</v>
      </c>
      <c r="I12" s="16">
        <v>18073491384</v>
      </c>
      <c r="J12" s="16">
        <v>19053761817</v>
      </c>
      <c r="K12" s="16">
        <v>19921179819</v>
      </c>
      <c r="L12" s="16">
        <v>20746880551</v>
      </c>
      <c r="M12" s="16">
        <v>22851212052</v>
      </c>
      <c r="N12" s="16">
        <v>23489556323</v>
      </c>
      <c r="O12" s="16">
        <v>26381505390</v>
      </c>
      <c r="P12" s="16">
        <v>28752990360</v>
      </c>
      <c r="Q12" s="16">
        <v>30031851171</v>
      </c>
      <c r="R12" s="16">
        <v>304595237879.5</v>
      </c>
    </row>
    <row r="13" spans="1:18">
      <c r="A13" s="2"/>
    </row>
    <row r="14" spans="1:18">
      <c r="A14" s="2"/>
    </row>
    <row r="28" spans="19:21">
      <c r="S28" t="s">
        <v>642</v>
      </c>
      <c r="T28" t="s">
        <v>633</v>
      </c>
      <c r="U28" t="s">
        <v>644</v>
      </c>
    </row>
    <row r="29" spans="19:21">
      <c r="S29" t="s">
        <v>643</v>
      </c>
      <c r="T29">
        <v>-4.4000000000000003E-3</v>
      </c>
      <c r="U29">
        <v>-7.7999999999999996E-3</v>
      </c>
    </row>
    <row r="30" spans="19:21">
      <c r="S30" t="s">
        <v>645</v>
      </c>
      <c r="T30">
        <v>0.7</v>
      </c>
      <c r="U30">
        <v>0.99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30"/>
  <sheetViews>
    <sheetView workbookViewId="0">
      <selection activeCell="I17" sqref="I17"/>
    </sheetView>
  </sheetViews>
  <sheetFormatPr baseColWidth="10" defaultRowHeight="15" x14ac:dyDescent="0"/>
  <cols>
    <col min="1" max="1" width="33.5" customWidth="1"/>
    <col min="2" max="2" width="15.83203125" bestFit="1" customWidth="1"/>
    <col min="3" max="14" width="14.83203125" customWidth="1"/>
    <col min="15" max="18" width="16" customWidth="1"/>
    <col min="19" max="29" width="16" bestFit="1" customWidth="1"/>
    <col min="30" max="30" width="17.33203125" bestFit="1" customWidth="1"/>
    <col min="31" max="31" width="27.6640625" bestFit="1" customWidth="1"/>
    <col min="32" max="32" width="23.6640625" bestFit="1" customWidth="1"/>
    <col min="33" max="33" width="27.6640625" bestFit="1" customWidth="1"/>
    <col min="34" max="34" width="23.6640625" bestFit="1" customWidth="1"/>
    <col min="35" max="35" width="27.6640625" bestFit="1" customWidth="1"/>
    <col min="36" max="36" width="23.6640625" bestFit="1" customWidth="1"/>
    <col min="37" max="37" width="27.6640625" bestFit="1" customWidth="1"/>
    <col min="38" max="38" width="23.6640625" bestFit="1" customWidth="1"/>
    <col min="39" max="39" width="27.6640625" bestFit="1" customWidth="1"/>
    <col min="40" max="40" width="23.6640625" bestFit="1" customWidth="1"/>
    <col min="41" max="41" width="27.6640625" bestFit="1" customWidth="1"/>
    <col min="42" max="42" width="23.6640625" bestFit="1" customWidth="1"/>
    <col min="43" max="43" width="27.6640625" bestFit="1" customWidth="1"/>
    <col min="44" max="44" width="23.6640625" bestFit="1" customWidth="1"/>
    <col min="45" max="45" width="27.6640625" bestFit="1" customWidth="1"/>
    <col min="46" max="46" width="23.6640625" bestFit="1" customWidth="1"/>
    <col min="47" max="47" width="27.6640625" bestFit="1" customWidth="1"/>
    <col min="48" max="48" width="23.6640625" bestFit="1" customWidth="1"/>
    <col min="49" max="49" width="27.6640625" bestFit="1" customWidth="1"/>
    <col min="50" max="50" width="23.6640625" bestFit="1" customWidth="1"/>
    <col min="51" max="51" width="27.6640625" bestFit="1" customWidth="1"/>
    <col min="52" max="52" width="23.6640625" bestFit="1" customWidth="1"/>
    <col min="53" max="53" width="27.6640625" bestFit="1" customWidth="1"/>
    <col min="54" max="54" width="23.6640625" bestFit="1" customWidth="1"/>
    <col min="55" max="55" width="27.6640625" bestFit="1" customWidth="1"/>
    <col min="56" max="56" width="23.6640625" bestFit="1" customWidth="1"/>
    <col min="57" max="57" width="27.6640625" bestFit="1" customWidth="1"/>
    <col min="58" max="58" width="28.1640625" bestFit="1" customWidth="1"/>
    <col min="59" max="59" width="32.1640625" bestFit="1" customWidth="1"/>
  </cols>
  <sheetData>
    <row r="3" spans="1:30">
      <c r="B3" s="1" t="s">
        <v>607</v>
      </c>
    </row>
    <row r="4" spans="1:30">
      <c r="A4" s="1" t="s">
        <v>614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  <c r="AC4">
        <v>2017</v>
      </c>
      <c r="AD4" t="s">
        <v>610</v>
      </c>
    </row>
    <row r="5" spans="1:30">
      <c r="A5" s="2" t="s">
        <v>656</v>
      </c>
      <c r="B5" s="3">
        <v>173</v>
      </c>
      <c r="C5" s="3">
        <v>173</v>
      </c>
      <c r="D5" s="3">
        <v>173</v>
      </c>
      <c r="E5" s="3">
        <v>173</v>
      </c>
      <c r="F5" s="3">
        <v>173</v>
      </c>
      <c r="G5" s="3">
        <v>173</v>
      </c>
      <c r="H5" s="3">
        <v>173</v>
      </c>
      <c r="I5" s="3">
        <v>173</v>
      </c>
      <c r="J5" s="3">
        <v>173</v>
      </c>
      <c r="K5" s="3">
        <v>173</v>
      </c>
      <c r="L5" s="3">
        <v>173</v>
      </c>
      <c r="M5" s="3">
        <v>173</v>
      </c>
      <c r="N5" s="3">
        <v>173</v>
      </c>
      <c r="O5" s="3">
        <v>173</v>
      </c>
      <c r="P5" s="3">
        <v>173</v>
      </c>
      <c r="Q5" s="3">
        <v>173</v>
      </c>
      <c r="R5" s="3">
        <v>173</v>
      </c>
      <c r="S5" s="3">
        <v>173</v>
      </c>
      <c r="T5" s="3">
        <v>173</v>
      </c>
      <c r="U5" s="3">
        <v>173</v>
      </c>
      <c r="V5" s="3">
        <v>173</v>
      </c>
      <c r="W5" s="3">
        <v>173</v>
      </c>
      <c r="X5" s="3">
        <v>173</v>
      </c>
      <c r="Y5" s="3">
        <v>173</v>
      </c>
      <c r="Z5" s="3">
        <v>173</v>
      </c>
      <c r="AA5" s="3">
        <v>173</v>
      </c>
      <c r="AB5" s="3">
        <v>173</v>
      </c>
      <c r="AC5" s="3">
        <v>173</v>
      </c>
      <c r="AD5" s="3">
        <v>4844</v>
      </c>
    </row>
    <row r="6" spans="1:30">
      <c r="A6" s="2" t="s">
        <v>646</v>
      </c>
      <c r="B6" s="16">
        <v>47550774533</v>
      </c>
      <c r="C6" s="16">
        <v>50926499246</v>
      </c>
      <c r="D6" s="16">
        <v>53111432762</v>
      </c>
      <c r="E6" s="16">
        <v>55396126112</v>
      </c>
      <c r="F6" s="16">
        <v>58100632004</v>
      </c>
      <c r="G6" s="16">
        <v>60230092800</v>
      </c>
      <c r="H6" s="16">
        <v>66492626252</v>
      </c>
      <c r="I6" s="16">
        <v>69169013498</v>
      </c>
      <c r="J6" s="16">
        <v>73939255212</v>
      </c>
      <c r="K6" s="16">
        <v>83887602976</v>
      </c>
      <c r="L6" s="16">
        <v>80049956508</v>
      </c>
      <c r="M6" s="16">
        <v>85951109844</v>
      </c>
      <c r="N6" s="16">
        <v>95803679920</v>
      </c>
      <c r="O6" s="16">
        <v>106479963248</v>
      </c>
      <c r="P6" s="16">
        <v>114435494296</v>
      </c>
      <c r="Q6" s="16">
        <v>119722063288</v>
      </c>
      <c r="R6" s="16">
        <v>134822995544</v>
      </c>
      <c r="S6" s="16">
        <v>128359726176</v>
      </c>
      <c r="T6" s="16">
        <v>113976112696</v>
      </c>
      <c r="U6" s="16">
        <v>146012401400</v>
      </c>
      <c r="V6" s="16">
        <v>164944655600</v>
      </c>
      <c r="W6" s="16">
        <v>152799041632</v>
      </c>
      <c r="X6" s="16">
        <v>167710291600</v>
      </c>
      <c r="Y6" s="16">
        <v>185419899296</v>
      </c>
      <c r="Z6" s="16">
        <v>178507563576</v>
      </c>
      <c r="AA6" s="16">
        <v>183150821072</v>
      </c>
      <c r="AB6" s="16">
        <v>210029670152</v>
      </c>
      <c r="AC6" s="16">
        <v>218812733624</v>
      </c>
      <c r="AD6" s="16">
        <v>3205792234867</v>
      </c>
    </row>
    <row r="7" spans="1:30">
      <c r="A7" s="2" t="s">
        <v>647</v>
      </c>
      <c r="B7" s="16">
        <v>47687858141</v>
      </c>
      <c r="C7" s="16">
        <v>50643743110</v>
      </c>
      <c r="D7" s="16">
        <v>52353603530</v>
      </c>
      <c r="E7" s="16">
        <v>55127068140</v>
      </c>
      <c r="F7" s="16">
        <v>57985179564</v>
      </c>
      <c r="G7" s="16">
        <v>59903676598</v>
      </c>
      <c r="H7" s="16">
        <v>61314714972</v>
      </c>
      <c r="I7" s="16">
        <v>64471600298</v>
      </c>
      <c r="J7" s="16">
        <v>68995551772</v>
      </c>
      <c r="K7" s="16">
        <v>74730009616</v>
      </c>
      <c r="L7" s="16">
        <v>80894601132</v>
      </c>
      <c r="M7" s="16">
        <v>83970139828</v>
      </c>
      <c r="N7" s="16">
        <v>89163986164</v>
      </c>
      <c r="O7" s="16">
        <v>93960049736</v>
      </c>
      <c r="P7" s="16">
        <v>99549976888</v>
      </c>
      <c r="Q7" s="16">
        <v>105798256288</v>
      </c>
      <c r="R7" s="16">
        <v>112811490600</v>
      </c>
      <c r="S7" s="16">
        <v>122676000032</v>
      </c>
      <c r="T7" s="16">
        <v>128205191776</v>
      </c>
      <c r="U7" s="16">
        <v>131991293656</v>
      </c>
      <c r="V7" s="16">
        <v>138680848488</v>
      </c>
      <c r="W7" s="16">
        <v>145672440800</v>
      </c>
      <c r="X7" s="16">
        <v>151232784520</v>
      </c>
      <c r="Y7" s="16">
        <v>159128465448</v>
      </c>
      <c r="Z7" s="16">
        <v>166479616544</v>
      </c>
      <c r="AA7" s="16">
        <v>177812501888</v>
      </c>
      <c r="AB7" s="16">
        <v>188506403344</v>
      </c>
      <c r="AC7" s="16">
        <v>198170078336</v>
      </c>
      <c r="AD7" s="16">
        <v>2967917131209</v>
      </c>
    </row>
    <row r="8" spans="1:30">
      <c r="A8" s="2" t="s">
        <v>649</v>
      </c>
      <c r="B8" s="16">
        <v>9850271535</v>
      </c>
      <c r="C8" s="16">
        <v>10884422229</v>
      </c>
      <c r="D8" s="16">
        <v>11933611198</v>
      </c>
      <c r="E8" s="16">
        <v>12780233089</v>
      </c>
      <c r="F8" s="16">
        <v>13532094893</v>
      </c>
      <c r="G8" s="16">
        <v>14406192236</v>
      </c>
      <c r="H8" s="16">
        <v>15304385787</v>
      </c>
      <c r="I8" s="16">
        <v>15195502070</v>
      </c>
      <c r="J8" s="16">
        <v>15985272055</v>
      </c>
      <c r="K8" s="16">
        <v>18511375431</v>
      </c>
      <c r="L8" s="16">
        <v>19836388592</v>
      </c>
      <c r="M8" s="16">
        <v>21812750216</v>
      </c>
      <c r="N8" s="16">
        <v>24112201567</v>
      </c>
      <c r="O8" s="16">
        <v>27090644833</v>
      </c>
      <c r="P8" s="16">
        <v>29683480157</v>
      </c>
      <c r="Q8" s="16">
        <v>31969048468</v>
      </c>
      <c r="R8" s="16">
        <v>34331820862</v>
      </c>
      <c r="S8" s="16">
        <v>37094254552</v>
      </c>
      <c r="T8" s="16">
        <v>40132927498</v>
      </c>
      <c r="U8" s="16">
        <v>43941748578</v>
      </c>
      <c r="V8" s="16">
        <v>47875569916</v>
      </c>
      <c r="W8" s="16">
        <v>52030949456</v>
      </c>
      <c r="X8" s="16">
        <v>54755738092</v>
      </c>
      <c r="Y8" s="16">
        <v>57583676276</v>
      </c>
      <c r="Z8" s="16">
        <v>60579118344</v>
      </c>
      <c r="AA8" s="16">
        <v>63543291004</v>
      </c>
      <c r="AB8" s="16">
        <v>66298994996</v>
      </c>
      <c r="AC8" s="16">
        <v>69479869444</v>
      </c>
      <c r="AD8" s="16">
        <v>920535833374</v>
      </c>
    </row>
    <row r="9" spans="1:30">
      <c r="A9" s="2" t="s">
        <v>650</v>
      </c>
      <c r="B9" s="16">
        <v>13716328152</v>
      </c>
      <c r="C9" s="16">
        <v>14141955230</v>
      </c>
      <c r="D9" s="16">
        <v>14545935978</v>
      </c>
      <c r="E9" s="16">
        <v>15017568008</v>
      </c>
      <c r="F9" s="16">
        <v>15913437181</v>
      </c>
      <c r="G9" s="16">
        <v>16303143579</v>
      </c>
      <c r="H9" s="16">
        <v>17606407749</v>
      </c>
      <c r="I9" s="16">
        <v>18703416093</v>
      </c>
      <c r="J9" s="16">
        <v>19758438957</v>
      </c>
      <c r="K9" s="16">
        <v>21074022516</v>
      </c>
      <c r="L9" s="16">
        <v>22822450936</v>
      </c>
      <c r="M9" s="16">
        <v>26113428704</v>
      </c>
      <c r="N9" s="16">
        <v>28093325192</v>
      </c>
      <c r="O9" s="16">
        <v>29038449386</v>
      </c>
      <c r="P9" s="16">
        <v>31100356028</v>
      </c>
      <c r="Q9" s="16">
        <v>32955136252</v>
      </c>
      <c r="R9" s="16">
        <v>35376434870</v>
      </c>
      <c r="S9" s="16">
        <v>38235710298</v>
      </c>
      <c r="T9" s="16">
        <v>39740230864</v>
      </c>
      <c r="U9" s="16">
        <v>40561741212</v>
      </c>
      <c r="V9" s="16">
        <v>42057288900</v>
      </c>
      <c r="W9" s="16">
        <v>43626044492</v>
      </c>
      <c r="X9" s="16">
        <v>45218005392</v>
      </c>
      <c r="Y9" s="16">
        <v>47809819672</v>
      </c>
      <c r="Z9" s="16">
        <v>50167594660</v>
      </c>
      <c r="AA9" s="16">
        <v>52352632620</v>
      </c>
      <c r="AB9" s="16">
        <v>54163440692</v>
      </c>
      <c r="AC9" s="16">
        <v>55601428332</v>
      </c>
      <c r="AD9" s="16">
        <v>881814171945</v>
      </c>
    </row>
    <row r="10" spans="1:30">
      <c r="A10" s="2" t="s">
        <v>657</v>
      </c>
      <c r="B10" s="16">
        <v>6253317883</v>
      </c>
      <c r="C10" s="16">
        <v>6935369726</v>
      </c>
      <c r="D10" s="16">
        <v>7424405192</v>
      </c>
      <c r="E10" s="16">
        <v>7696861067</v>
      </c>
      <c r="F10" s="16">
        <v>8049653710</v>
      </c>
      <c r="G10" s="16">
        <v>8152572614</v>
      </c>
      <c r="H10" s="16">
        <v>8491033559</v>
      </c>
      <c r="I10" s="16">
        <v>8869022755</v>
      </c>
      <c r="J10" s="16">
        <v>9538337489</v>
      </c>
      <c r="K10" s="16">
        <v>10277405485</v>
      </c>
      <c r="L10" s="16">
        <v>11232513646</v>
      </c>
      <c r="M10" s="16">
        <v>12562947423</v>
      </c>
      <c r="N10" s="16">
        <v>14167544767</v>
      </c>
      <c r="O10" s="16">
        <v>15484036036</v>
      </c>
      <c r="P10" s="16">
        <v>16522846504</v>
      </c>
      <c r="Q10" s="16">
        <v>16646613342</v>
      </c>
      <c r="R10" s="16">
        <v>16881690363</v>
      </c>
      <c r="S10" s="16">
        <v>17476336788</v>
      </c>
      <c r="T10" s="16">
        <v>18611360884</v>
      </c>
      <c r="U10" s="16">
        <v>21122013660</v>
      </c>
      <c r="V10" s="16">
        <v>22597100581</v>
      </c>
      <c r="W10" s="16">
        <v>22402681673</v>
      </c>
      <c r="X10" s="16">
        <v>22091813157</v>
      </c>
      <c r="Y10" s="16">
        <v>21531432256</v>
      </c>
      <c r="Z10" s="16">
        <v>21727663020</v>
      </c>
      <c r="AA10" s="16">
        <v>22047472612</v>
      </c>
      <c r="AB10" s="16">
        <v>22903333561</v>
      </c>
      <c r="AC10" s="16">
        <v>24038398536</v>
      </c>
      <c r="AD10" s="16">
        <v>421735778289</v>
      </c>
    </row>
    <row r="11" spans="1:30">
      <c r="A11" s="2" t="s">
        <v>658</v>
      </c>
      <c r="B11" s="16">
        <v>13968645180</v>
      </c>
      <c r="C11" s="16">
        <v>14083690327</v>
      </c>
      <c r="D11" s="16">
        <v>13697577377</v>
      </c>
      <c r="E11" s="16">
        <v>14082559562</v>
      </c>
      <c r="F11" s="16">
        <v>14617164281</v>
      </c>
      <c r="G11" s="16">
        <v>14836688597</v>
      </c>
      <c r="H11" s="16">
        <v>15432466377</v>
      </c>
      <c r="I11" s="16">
        <v>16474166442</v>
      </c>
      <c r="J11" s="16">
        <v>17599511955</v>
      </c>
      <c r="K11" s="16">
        <v>18820005357</v>
      </c>
      <c r="L11" s="16">
        <v>20406944734</v>
      </c>
      <c r="M11" s="16">
        <v>23102777863</v>
      </c>
      <c r="N11" s="16">
        <v>23359778705</v>
      </c>
      <c r="O11" s="16">
        <v>22897525712</v>
      </c>
      <c r="P11" s="16">
        <v>23472616434</v>
      </c>
      <c r="Q11" s="16">
        <v>24613263180</v>
      </c>
      <c r="R11" s="16">
        <v>26332138084</v>
      </c>
      <c r="S11" s="16">
        <v>28343376672</v>
      </c>
      <c r="T11" s="16">
        <v>27338827905</v>
      </c>
      <c r="U11" s="16">
        <v>26832314625</v>
      </c>
      <c r="V11" s="16">
        <v>27084826539</v>
      </c>
      <c r="W11" s="16">
        <v>24727905473</v>
      </c>
      <c r="X11" s="16">
        <v>25254503958</v>
      </c>
      <c r="Y11" s="16">
        <v>27136930708</v>
      </c>
      <c r="Z11" s="16">
        <v>28235516112</v>
      </c>
      <c r="AA11" s="16">
        <v>29542264740</v>
      </c>
      <c r="AB11" s="16">
        <v>30682351124</v>
      </c>
      <c r="AC11" s="16">
        <v>33084910237</v>
      </c>
      <c r="AD11" s="16">
        <v>626061248260</v>
      </c>
    </row>
    <row r="13" spans="1:30">
      <c r="A13" s="2"/>
    </row>
    <row r="14" spans="1:30">
      <c r="A14" s="2"/>
    </row>
    <row r="28" spans="19:21">
      <c r="S28" t="s">
        <v>642</v>
      </c>
      <c r="T28" t="s">
        <v>633</v>
      </c>
      <c r="U28" t="s">
        <v>644</v>
      </c>
    </row>
    <row r="29" spans="19:21">
      <c r="S29" t="s">
        <v>643</v>
      </c>
      <c r="T29">
        <v>-4.4000000000000003E-3</v>
      </c>
      <c r="U29">
        <v>-7.7999999999999996E-3</v>
      </c>
    </row>
    <row r="30" spans="19:21">
      <c r="S30" t="s">
        <v>645</v>
      </c>
      <c r="T30">
        <v>0.7</v>
      </c>
      <c r="U30">
        <v>0.99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"/>
  <sheetViews>
    <sheetView workbookViewId="0">
      <selection activeCell="A23" sqref="A23"/>
    </sheetView>
  </sheetViews>
  <sheetFormatPr baseColWidth="10" defaultRowHeight="15" x14ac:dyDescent="0"/>
  <cols>
    <col min="1" max="1" width="27.5" bestFit="1" customWidth="1"/>
    <col min="2" max="3" width="27.5" customWidth="1"/>
  </cols>
  <sheetData>
    <row r="1" spans="1:31">
      <c r="A1" s="20" t="s">
        <v>655</v>
      </c>
      <c r="B1" s="20" t="s">
        <v>653</v>
      </c>
      <c r="C1" s="20" t="s">
        <v>654</v>
      </c>
      <c r="D1" s="17">
        <v>1990</v>
      </c>
      <c r="E1" s="17">
        <f>D1+1</f>
        <v>1991</v>
      </c>
      <c r="F1" s="17">
        <f t="shared" ref="F1:AE1" si="0">E1+1</f>
        <v>1992</v>
      </c>
      <c r="G1" s="17">
        <f t="shared" si="0"/>
        <v>1993</v>
      </c>
      <c r="H1" s="17">
        <f t="shared" si="0"/>
        <v>1994</v>
      </c>
      <c r="I1" s="17">
        <f t="shared" si="0"/>
        <v>1995</v>
      </c>
      <c r="J1" s="17">
        <f t="shared" si="0"/>
        <v>1996</v>
      </c>
      <c r="K1" s="17">
        <f t="shared" si="0"/>
        <v>1997</v>
      </c>
      <c r="L1" s="17">
        <f t="shared" si="0"/>
        <v>1998</v>
      </c>
      <c r="M1" s="17">
        <f t="shared" si="0"/>
        <v>1999</v>
      </c>
      <c r="N1" s="17">
        <f t="shared" si="0"/>
        <v>2000</v>
      </c>
      <c r="O1" s="17">
        <f t="shared" si="0"/>
        <v>2001</v>
      </c>
      <c r="P1" s="17">
        <f t="shared" si="0"/>
        <v>2002</v>
      </c>
      <c r="Q1" s="17">
        <f t="shared" si="0"/>
        <v>2003</v>
      </c>
      <c r="R1" s="17">
        <f t="shared" si="0"/>
        <v>2004</v>
      </c>
      <c r="S1" s="17">
        <f t="shared" si="0"/>
        <v>2005</v>
      </c>
      <c r="T1" s="17">
        <f t="shared" si="0"/>
        <v>2006</v>
      </c>
      <c r="U1" s="17">
        <f t="shared" si="0"/>
        <v>2007</v>
      </c>
      <c r="V1" s="17">
        <f t="shared" si="0"/>
        <v>2008</v>
      </c>
      <c r="W1" s="17">
        <f t="shared" si="0"/>
        <v>2009</v>
      </c>
      <c r="X1" s="17">
        <f t="shared" si="0"/>
        <v>2010</v>
      </c>
      <c r="Y1" s="17">
        <f t="shared" si="0"/>
        <v>2011</v>
      </c>
      <c r="Z1" s="17">
        <f t="shared" si="0"/>
        <v>2012</v>
      </c>
      <c r="AA1" s="17">
        <f t="shared" si="0"/>
        <v>2013</v>
      </c>
      <c r="AB1" s="17">
        <f t="shared" si="0"/>
        <v>2014</v>
      </c>
      <c r="AC1" s="17">
        <f t="shared" si="0"/>
        <v>2015</v>
      </c>
      <c r="AD1" s="17">
        <f t="shared" si="0"/>
        <v>2016</v>
      </c>
      <c r="AE1" s="17">
        <f t="shared" si="0"/>
        <v>2017</v>
      </c>
    </row>
    <row r="2" spans="1:31">
      <c r="A2" s="18" t="s">
        <v>1</v>
      </c>
      <c r="B2" s="18">
        <f>COUNTIF(D2:O2,"&lt;160")</f>
        <v>0</v>
      </c>
      <c r="C2" s="18">
        <f>COUNTIF(P2:AF2,"&lt;160")</f>
        <v>0</v>
      </c>
      <c r="D2">
        <v>173</v>
      </c>
      <c r="E2">
        <v>173</v>
      </c>
      <c r="F2">
        <v>173</v>
      </c>
      <c r="G2">
        <v>173</v>
      </c>
      <c r="H2">
        <v>173</v>
      </c>
      <c r="I2">
        <v>173</v>
      </c>
      <c r="J2">
        <v>173</v>
      </c>
      <c r="K2">
        <v>173</v>
      </c>
      <c r="L2">
        <v>173</v>
      </c>
      <c r="M2">
        <v>173</v>
      </c>
      <c r="N2">
        <v>173</v>
      </c>
      <c r="O2">
        <v>173</v>
      </c>
      <c r="P2">
        <v>173</v>
      </c>
      <c r="Q2">
        <v>173</v>
      </c>
      <c r="R2">
        <v>173</v>
      </c>
      <c r="S2">
        <v>173</v>
      </c>
      <c r="T2">
        <v>173</v>
      </c>
      <c r="U2">
        <v>173</v>
      </c>
      <c r="V2">
        <v>173</v>
      </c>
      <c r="W2">
        <v>173</v>
      </c>
      <c r="X2">
        <v>173</v>
      </c>
      <c r="Y2">
        <v>173</v>
      </c>
      <c r="Z2">
        <v>173</v>
      </c>
      <c r="AA2">
        <v>173</v>
      </c>
      <c r="AB2">
        <v>173</v>
      </c>
      <c r="AC2">
        <v>173</v>
      </c>
      <c r="AD2">
        <v>173</v>
      </c>
      <c r="AE2">
        <v>173</v>
      </c>
    </row>
    <row r="3" spans="1:31">
      <c r="A3" s="18" t="s">
        <v>633</v>
      </c>
      <c r="B3" s="18">
        <f t="shared" ref="B3:B42" si="1">COUNTIF(D3:O3,"&lt;160")</f>
        <v>11</v>
      </c>
      <c r="C3" s="18">
        <f t="shared" ref="C3:C42" si="2">COUNTIF(P3:AF3,"&lt;160")</f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173</v>
      </c>
      <c r="P3">
        <v>173</v>
      </c>
      <c r="Q3">
        <v>173</v>
      </c>
      <c r="R3">
        <v>173</v>
      </c>
      <c r="S3">
        <v>172</v>
      </c>
      <c r="T3">
        <v>173</v>
      </c>
      <c r="U3">
        <v>172</v>
      </c>
      <c r="V3">
        <v>171</v>
      </c>
      <c r="W3">
        <v>170</v>
      </c>
      <c r="X3">
        <v>172</v>
      </c>
      <c r="Y3">
        <v>172</v>
      </c>
      <c r="Z3">
        <v>172</v>
      </c>
      <c r="AA3">
        <v>173</v>
      </c>
      <c r="AB3">
        <v>173</v>
      </c>
      <c r="AC3">
        <v>173</v>
      </c>
      <c r="AD3">
        <v>173</v>
      </c>
      <c r="AE3">
        <v>173</v>
      </c>
    </row>
    <row r="4" spans="1:31">
      <c r="A4" s="18" t="s">
        <v>634</v>
      </c>
      <c r="B4" s="18">
        <f t="shared" si="1"/>
        <v>11</v>
      </c>
      <c r="C4" s="18">
        <f t="shared" si="2"/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173</v>
      </c>
      <c r="P4">
        <v>173</v>
      </c>
      <c r="Q4">
        <v>173</v>
      </c>
      <c r="R4">
        <v>173</v>
      </c>
      <c r="S4">
        <v>172</v>
      </c>
      <c r="T4">
        <v>173</v>
      </c>
      <c r="U4">
        <v>172</v>
      </c>
      <c r="V4">
        <v>171</v>
      </c>
      <c r="W4">
        <v>170</v>
      </c>
      <c r="X4">
        <v>172</v>
      </c>
      <c r="Y4">
        <v>172</v>
      </c>
      <c r="Z4">
        <v>172</v>
      </c>
      <c r="AA4">
        <v>173</v>
      </c>
      <c r="AB4">
        <v>173</v>
      </c>
      <c r="AC4">
        <v>173</v>
      </c>
      <c r="AD4">
        <v>173</v>
      </c>
      <c r="AE4">
        <v>173</v>
      </c>
    </row>
    <row r="5" spans="1:31">
      <c r="A5" s="18" t="s">
        <v>4</v>
      </c>
      <c r="B5" s="18">
        <f t="shared" si="1"/>
        <v>11</v>
      </c>
      <c r="C5" s="18">
        <f t="shared" si="2"/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169</v>
      </c>
      <c r="P5">
        <v>173</v>
      </c>
      <c r="Q5">
        <v>173</v>
      </c>
      <c r="R5">
        <v>173</v>
      </c>
      <c r="S5">
        <v>172</v>
      </c>
      <c r="T5">
        <v>173</v>
      </c>
      <c r="U5">
        <v>172</v>
      </c>
      <c r="V5">
        <v>171</v>
      </c>
      <c r="W5">
        <v>170</v>
      </c>
      <c r="X5">
        <v>172</v>
      </c>
      <c r="Y5">
        <v>172</v>
      </c>
      <c r="Z5">
        <v>172</v>
      </c>
      <c r="AA5">
        <v>173</v>
      </c>
      <c r="AB5">
        <v>173</v>
      </c>
      <c r="AC5">
        <v>173</v>
      </c>
      <c r="AD5">
        <v>173</v>
      </c>
      <c r="AE5">
        <v>173</v>
      </c>
    </row>
    <row r="6" spans="1:31">
      <c r="A6" s="18" t="s">
        <v>5</v>
      </c>
      <c r="B6" s="18">
        <f t="shared" si="1"/>
        <v>11</v>
      </c>
      <c r="C6" s="18">
        <f t="shared" si="2"/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169</v>
      </c>
      <c r="P6">
        <v>173</v>
      </c>
      <c r="Q6">
        <v>173</v>
      </c>
      <c r="R6">
        <v>173</v>
      </c>
      <c r="S6">
        <v>172</v>
      </c>
      <c r="T6">
        <v>173</v>
      </c>
      <c r="U6">
        <v>172</v>
      </c>
      <c r="V6">
        <v>171</v>
      </c>
      <c r="W6">
        <v>170</v>
      </c>
      <c r="X6">
        <v>172</v>
      </c>
      <c r="Y6">
        <v>172</v>
      </c>
      <c r="Z6">
        <v>172</v>
      </c>
      <c r="AA6">
        <v>173</v>
      </c>
      <c r="AB6">
        <v>173</v>
      </c>
      <c r="AC6">
        <v>173</v>
      </c>
      <c r="AD6">
        <v>173</v>
      </c>
      <c r="AE6">
        <v>173</v>
      </c>
    </row>
    <row r="7" spans="1:31">
      <c r="A7" s="18" t="s">
        <v>6</v>
      </c>
      <c r="B7" s="18">
        <f t="shared" si="1"/>
        <v>11</v>
      </c>
      <c r="C7" s="18">
        <f t="shared" si="2"/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173</v>
      </c>
      <c r="P7">
        <v>173</v>
      </c>
      <c r="Q7">
        <v>173</v>
      </c>
      <c r="R7">
        <v>173</v>
      </c>
      <c r="S7">
        <v>172</v>
      </c>
      <c r="T7">
        <v>173</v>
      </c>
      <c r="U7">
        <v>172</v>
      </c>
      <c r="V7">
        <v>171</v>
      </c>
      <c r="W7">
        <v>170</v>
      </c>
      <c r="X7">
        <v>172</v>
      </c>
      <c r="Y7">
        <v>172</v>
      </c>
      <c r="Z7">
        <v>172</v>
      </c>
      <c r="AA7">
        <v>173</v>
      </c>
      <c r="AB7">
        <v>173</v>
      </c>
      <c r="AC7">
        <v>173</v>
      </c>
      <c r="AD7">
        <v>173</v>
      </c>
      <c r="AE7">
        <v>173</v>
      </c>
    </row>
    <row r="8" spans="1:31">
      <c r="A8" s="18" t="s">
        <v>7</v>
      </c>
      <c r="B8" s="18">
        <f t="shared" si="1"/>
        <v>11</v>
      </c>
      <c r="C8" s="18">
        <f t="shared" si="2"/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173</v>
      </c>
      <c r="P8">
        <v>173</v>
      </c>
      <c r="Q8">
        <v>169</v>
      </c>
      <c r="R8">
        <v>167</v>
      </c>
      <c r="S8">
        <v>166</v>
      </c>
      <c r="T8">
        <v>169</v>
      </c>
      <c r="U8">
        <v>167</v>
      </c>
      <c r="V8">
        <v>171</v>
      </c>
      <c r="W8">
        <v>170</v>
      </c>
      <c r="X8">
        <v>172</v>
      </c>
      <c r="Y8">
        <v>172</v>
      </c>
      <c r="Z8">
        <v>172</v>
      </c>
      <c r="AA8">
        <v>173</v>
      </c>
      <c r="AB8">
        <v>162</v>
      </c>
      <c r="AC8">
        <v>164</v>
      </c>
      <c r="AD8">
        <v>165</v>
      </c>
      <c r="AE8">
        <v>166</v>
      </c>
    </row>
    <row r="9" spans="1:31">
      <c r="A9" s="18" t="s">
        <v>8</v>
      </c>
      <c r="B9" s="18">
        <f t="shared" si="1"/>
        <v>11</v>
      </c>
      <c r="C9" s="18">
        <f t="shared" si="2"/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173</v>
      </c>
      <c r="P9">
        <v>173</v>
      </c>
      <c r="Q9">
        <v>173</v>
      </c>
      <c r="R9">
        <v>173</v>
      </c>
      <c r="S9">
        <v>172</v>
      </c>
      <c r="T9">
        <v>173</v>
      </c>
      <c r="U9">
        <v>172</v>
      </c>
      <c r="V9">
        <v>171</v>
      </c>
      <c r="W9">
        <v>170</v>
      </c>
      <c r="X9">
        <v>172</v>
      </c>
      <c r="Y9">
        <v>172</v>
      </c>
      <c r="Z9">
        <v>172</v>
      </c>
      <c r="AA9">
        <v>173</v>
      </c>
      <c r="AB9">
        <v>173</v>
      </c>
      <c r="AC9">
        <v>173</v>
      </c>
      <c r="AD9">
        <v>173</v>
      </c>
      <c r="AE9">
        <v>173</v>
      </c>
    </row>
    <row r="10" spans="1:31">
      <c r="A10" s="18" t="s">
        <v>15</v>
      </c>
      <c r="B10" s="18">
        <f t="shared" si="1"/>
        <v>12</v>
      </c>
      <c r="C10" s="18">
        <f t="shared" si="2"/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172</v>
      </c>
      <c r="Z10">
        <v>172</v>
      </c>
      <c r="AA10">
        <v>172</v>
      </c>
      <c r="AB10">
        <v>172</v>
      </c>
      <c r="AC10">
        <v>172</v>
      </c>
      <c r="AD10">
        <v>172</v>
      </c>
      <c r="AE10">
        <v>172</v>
      </c>
    </row>
    <row r="11" spans="1:31">
      <c r="A11" s="18" t="s">
        <v>16</v>
      </c>
      <c r="B11" s="18">
        <f t="shared" si="1"/>
        <v>12</v>
      </c>
      <c r="C11" s="18">
        <f t="shared" si="2"/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172</v>
      </c>
      <c r="Z11">
        <v>172</v>
      </c>
      <c r="AA11">
        <v>172</v>
      </c>
      <c r="AB11">
        <v>172</v>
      </c>
      <c r="AC11">
        <v>172</v>
      </c>
      <c r="AD11">
        <v>172</v>
      </c>
      <c r="AE11">
        <v>172</v>
      </c>
    </row>
    <row r="12" spans="1:31">
      <c r="A12" s="23" t="s">
        <v>17</v>
      </c>
      <c r="B12" s="21">
        <f t="shared" si="1"/>
        <v>0</v>
      </c>
      <c r="C12" s="21">
        <f t="shared" si="2"/>
        <v>0</v>
      </c>
      <c r="D12">
        <v>172</v>
      </c>
      <c r="E12">
        <v>172</v>
      </c>
      <c r="F12">
        <v>172</v>
      </c>
      <c r="G12">
        <v>172</v>
      </c>
      <c r="H12">
        <v>172</v>
      </c>
      <c r="I12">
        <v>171</v>
      </c>
      <c r="J12">
        <v>172</v>
      </c>
      <c r="K12">
        <v>172</v>
      </c>
      <c r="L12">
        <v>172</v>
      </c>
      <c r="M12">
        <v>172</v>
      </c>
      <c r="N12">
        <v>172</v>
      </c>
      <c r="O12">
        <v>171</v>
      </c>
      <c r="P12">
        <v>171</v>
      </c>
      <c r="Q12">
        <v>171</v>
      </c>
      <c r="R12">
        <v>171</v>
      </c>
      <c r="S12">
        <v>171</v>
      </c>
      <c r="T12">
        <v>171</v>
      </c>
      <c r="U12">
        <v>171</v>
      </c>
      <c r="V12">
        <v>171</v>
      </c>
      <c r="W12">
        <v>171</v>
      </c>
      <c r="X12">
        <v>171</v>
      </c>
      <c r="Y12">
        <v>171</v>
      </c>
      <c r="Z12">
        <v>171</v>
      </c>
      <c r="AA12">
        <v>171</v>
      </c>
      <c r="AB12">
        <v>171</v>
      </c>
      <c r="AC12">
        <v>171</v>
      </c>
      <c r="AD12">
        <v>171</v>
      </c>
      <c r="AE12">
        <v>171</v>
      </c>
    </row>
    <row r="13" spans="1:31">
      <c r="A13" s="18" t="s">
        <v>18</v>
      </c>
      <c r="B13" s="18">
        <f t="shared" si="1"/>
        <v>12</v>
      </c>
      <c r="C13" s="18">
        <f t="shared" si="2"/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36</v>
      </c>
      <c r="K13">
        <v>36</v>
      </c>
      <c r="L13">
        <v>36</v>
      </c>
      <c r="M13">
        <v>36</v>
      </c>
      <c r="N13">
        <v>37</v>
      </c>
      <c r="O13">
        <v>154</v>
      </c>
      <c r="P13">
        <v>170</v>
      </c>
      <c r="Q13">
        <v>171</v>
      </c>
      <c r="R13">
        <v>171</v>
      </c>
      <c r="S13">
        <v>171</v>
      </c>
      <c r="T13">
        <v>171</v>
      </c>
      <c r="U13">
        <v>171</v>
      </c>
      <c r="V13">
        <v>171</v>
      </c>
      <c r="W13">
        <v>171</v>
      </c>
      <c r="X13">
        <v>171</v>
      </c>
      <c r="Y13">
        <v>171</v>
      </c>
      <c r="Z13">
        <v>171</v>
      </c>
      <c r="AA13">
        <v>171</v>
      </c>
      <c r="AB13">
        <v>171</v>
      </c>
      <c r="AC13">
        <v>171</v>
      </c>
      <c r="AD13">
        <v>171</v>
      </c>
      <c r="AE13">
        <v>171</v>
      </c>
    </row>
    <row r="14" spans="1:31">
      <c r="A14" s="18" t="s">
        <v>19</v>
      </c>
      <c r="B14" s="18">
        <f t="shared" si="1"/>
        <v>12</v>
      </c>
      <c r="C14" s="18">
        <f t="shared" si="2"/>
        <v>16</v>
      </c>
      <c r="D14">
        <v>11</v>
      </c>
      <c r="E14">
        <v>11</v>
      </c>
      <c r="F14">
        <v>10</v>
      </c>
      <c r="G14">
        <v>10</v>
      </c>
      <c r="H14">
        <v>13</v>
      </c>
      <c r="I14">
        <v>11</v>
      </c>
      <c r="J14">
        <v>10</v>
      </c>
      <c r="K14">
        <v>10</v>
      </c>
      <c r="L14">
        <v>10</v>
      </c>
      <c r="M14">
        <v>12</v>
      </c>
      <c r="N14">
        <v>11</v>
      </c>
      <c r="O14">
        <v>6</v>
      </c>
      <c r="P14">
        <v>5</v>
      </c>
      <c r="Q14">
        <v>5</v>
      </c>
      <c r="R14">
        <v>6</v>
      </c>
      <c r="S14">
        <v>9</v>
      </c>
      <c r="T14">
        <v>9</v>
      </c>
      <c r="U14">
        <v>8</v>
      </c>
      <c r="V14">
        <v>7</v>
      </c>
      <c r="W14">
        <v>8</v>
      </c>
      <c r="X14">
        <v>9</v>
      </c>
      <c r="Y14">
        <v>9</v>
      </c>
      <c r="Z14">
        <v>10</v>
      </c>
      <c r="AA14">
        <v>6</v>
      </c>
      <c r="AB14">
        <v>5</v>
      </c>
      <c r="AC14">
        <v>9</v>
      </c>
      <c r="AD14">
        <v>9</v>
      </c>
      <c r="AE14">
        <v>9</v>
      </c>
    </row>
    <row r="15" spans="1:31">
      <c r="A15" s="18" t="s">
        <v>20</v>
      </c>
      <c r="B15" s="18">
        <f t="shared" si="1"/>
        <v>12</v>
      </c>
      <c r="C15" s="18">
        <f t="shared" si="2"/>
        <v>16</v>
      </c>
      <c r="D15">
        <v>100</v>
      </c>
      <c r="E15">
        <v>100</v>
      </c>
      <c r="F15">
        <v>97</v>
      </c>
      <c r="G15">
        <v>115</v>
      </c>
      <c r="H15">
        <v>112</v>
      </c>
      <c r="I15">
        <v>98</v>
      </c>
      <c r="J15">
        <v>96</v>
      </c>
      <c r="K15">
        <v>96</v>
      </c>
      <c r="L15">
        <v>101</v>
      </c>
      <c r="M15">
        <v>101</v>
      </c>
      <c r="N15">
        <v>99</v>
      </c>
      <c r="O15">
        <v>136</v>
      </c>
      <c r="P15">
        <v>142</v>
      </c>
      <c r="Q15">
        <v>140</v>
      </c>
      <c r="R15">
        <v>141</v>
      </c>
      <c r="S15">
        <v>142</v>
      </c>
      <c r="T15">
        <v>143</v>
      </c>
      <c r="U15">
        <v>144</v>
      </c>
      <c r="V15">
        <v>143</v>
      </c>
      <c r="W15">
        <v>141</v>
      </c>
      <c r="X15">
        <v>141</v>
      </c>
      <c r="Y15">
        <v>139</v>
      </c>
      <c r="Z15">
        <v>143</v>
      </c>
      <c r="AA15">
        <v>141</v>
      </c>
      <c r="AB15">
        <v>142</v>
      </c>
      <c r="AC15">
        <v>141</v>
      </c>
      <c r="AD15">
        <v>141</v>
      </c>
      <c r="AE15">
        <v>139</v>
      </c>
    </row>
    <row r="16" spans="1:31">
      <c r="A16" s="21" t="s">
        <v>21</v>
      </c>
      <c r="B16" s="21">
        <f t="shared" si="1"/>
        <v>0</v>
      </c>
      <c r="C16" s="21">
        <f t="shared" si="2"/>
        <v>0</v>
      </c>
      <c r="D16">
        <v>173</v>
      </c>
      <c r="E16">
        <v>173</v>
      </c>
      <c r="F16">
        <v>173</v>
      </c>
      <c r="G16">
        <v>173</v>
      </c>
      <c r="H16">
        <v>173</v>
      </c>
      <c r="I16">
        <v>172</v>
      </c>
      <c r="J16">
        <v>173</v>
      </c>
      <c r="K16">
        <v>173</v>
      </c>
      <c r="L16">
        <v>173</v>
      </c>
      <c r="M16">
        <v>173</v>
      </c>
      <c r="N16">
        <v>173</v>
      </c>
      <c r="O16">
        <v>172</v>
      </c>
      <c r="P16">
        <v>172</v>
      </c>
      <c r="Q16">
        <v>172</v>
      </c>
      <c r="R16">
        <v>172</v>
      </c>
      <c r="S16">
        <v>172</v>
      </c>
      <c r="T16">
        <v>172</v>
      </c>
      <c r="U16">
        <v>172</v>
      </c>
      <c r="V16">
        <v>172</v>
      </c>
      <c r="W16">
        <v>171</v>
      </c>
      <c r="X16">
        <v>171</v>
      </c>
      <c r="Y16">
        <v>171</v>
      </c>
      <c r="Z16">
        <v>171</v>
      </c>
      <c r="AA16">
        <v>171</v>
      </c>
      <c r="AB16">
        <v>171</v>
      </c>
      <c r="AC16">
        <v>171</v>
      </c>
      <c r="AD16">
        <v>171</v>
      </c>
      <c r="AE16">
        <v>171</v>
      </c>
    </row>
    <row r="17" spans="1:31">
      <c r="A17" s="21" t="s">
        <v>22</v>
      </c>
      <c r="B17" s="21">
        <f t="shared" si="1"/>
        <v>0</v>
      </c>
      <c r="C17" s="21">
        <f t="shared" si="2"/>
        <v>0</v>
      </c>
      <c r="D17">
        <v>167</v>
      </c>
      <c r="E17">
        <v>169</v>
      </c>
      <c r="F17">
        <v>169</v>
      </c>
      <c r="G17">
        <v>169</v>
      </c>
      <c r="H17">
        <v>169</v>
      </c>
      <c r="I17">
        <v>167</v>
      </c>
      <c r="J17">
        <v>166</v>
      </c>
      <c r="K17">
        <v>166</v>
      </c>
      <c r="L17">
        <v>166</v>
      </c>
      <c r="M17">
        <v>166</v>
      </c>
      <c r="N17">
        <v>167</v>
      </c>
      <c r="O17">
        <v>166</v>
      </c>
      <c r="P17">
        <v>168</v>
      </c>
      <c r="Q17">
        <v>167</v>
      </c>
      <c r="R17">
        <v>167</v>
      </c>
      <c r="S17">
        <v>166</v>
      </c>
      <c r="T17">
        <v>167</v>
      </c>
      <c r="U17">
        <v>168</v>
      </c>
      <c r="V17">
        <v>167</v>
      </c>
      <c r="W17">
        <v>166</v>
      </c>
      <c r="X17">
        <v>166</v>
      </c>
      <c r="Y17">
        <v>166</v>
      </c>
      <c r="Z17">
        <v>166</v>
      </c>
      <c r="AA17">
        <v>167</v>
      </c>
      <c r="AB17">
        <v>167</v>
      </c>
      <c r="AC17">
        <v>167</v>
      </c>
      <c r="AD17">
        <v>167</v>
      </c>
      <c r="AE17">
        <v>167</v>
      </c>
    </row>
    <row r="18" spans="1:31">
      <c r="A18" s="18" t="s">
        <v>23</v>
      </c>
      <c r="B18" s="18">
        <f t="shared" si="1"/>
        <v>1</v>
      </c>
      <c r="C18" s="18">
        <f t="shared" si="2"/>
        <v>7</v>
      </c>
      <c r="D18">
        <v>171</v>
      </c>
      <c r="E18">
        <v>172</v>
      </c>
      <c r="F18">
        <v>172</v>
      </c>
      <c r="G18">
        <v>172</v>
      </c>
      <c r="H18">
        <v>172</v>
      </c>
      <c r="I18">
        <v>172</v>
      </c>
      <c r="J18">
        <v>172</v>
      </c>
      <c r="K18">
        <v>172</v>
      </c>
      <c r="L18">
        <v>173</v>
      </c>
      <c r="M18">
        <v>173</v>
      </c>
      <c r="N18">
        <v>173</v>
      </c>
      <c r="O18">
        <v>149</v>
      </c>
      <c r="P18">
        <v>140</v>
      </c>
      <c r="Q18">
        <v>153</v>
      </c>
      <c r="R18">
        <v>153</v>
      </c>
      <c r="S18">
        <v>155</v>
      </c>
      <c r="T18">
        <v>159</v>
      </c>
      <c r="U18">
        <v>156</v>
      </c>
      <c r="V18">
        <v>159</v>
      </c>
      <c r="W18">
        <v>160</v>
      </c>
      <c r="X18">
        <v>160</v>
      </c>
      <c r="Y18">
        <v>160</v>
      </c>
      <c r="Z18">
        <v>162</v>
      </c>
      <c r="AA18">
        <v>165</v>
      </c>
      <c r="AB18">
        <v>163</v>
      </c>
      <c r="AC18">
        <v>166</v>
      </c>
      <c r="AD18">
        <v>165</v>
      </c>
      <c r="AE18">
        <v>165</v>
      </c>
    </row>
    <row r="19" spans="1:31">
      <c r="A19" s="21" t="s">
        <v>24</v>
      </c>
      <c r="B19" s="21">
        <f t="shared" si="1"/>
        <v>1</v>
      </c>
      <c r="C19" s="21">
        <f t="shared" si="2"/>
        <v>0</v>
      </c>
      <c r="D19">
        <v>168</v>
      </c>
      <c r="E19">
        <v>168</v>
      </c>
      <c r="F19">
        <v>170</v>
      </c>
      <c r="G19">
        <v>170</v>
      </c>
      <c r="H19">
        <v>170</v>
      </c>
      <c r="I19">
        <v>169</v>
      </c>
      <c r="J19">
        <v>136</v>
      </c>
      <c r="K19">
        <v>172</v>
      </c>
      <c r="L19">
        <v>171</v>
      </c>
      <c r="M19">
        <v>169</v>
      </c>
      <c r="N19">
        <v>170</v>
      </c>
      <c r="O19">
        <v>168</v>
      </c>
      <c r="P19">
        <v>169</v>
      </c>
      <c r="Q19">
        <v>167</v>
      </c>
      <c r="R19">
        <v>166</v>
      </c>
      <c r="S19">
        <v>167</v>
      </c>
      <c r="T19">
        <v>169</v>
      </c>
      <c r="U19">
        <v>168</v>
      </c>
      <c r="V19">
        <v>167</v>
      </c>
      <c r="W19">
        <v>167</v>
      </c>
      <c r="X19">
        <v>167</v>
      </c>
      <c r="Y19">
        <v>166</v>
      </c>
      <c r="Z19">
        <v>165</v>
      </c>
      <c r="AA19">
        <v>166</v>
      </c>
      <c r="AB19">
        <v>167</v>
      </c>
      <c r="AC19">
        <v>168</v>
      </c>
      <c r="AD19">
        <v>167</v>
      </c>
      <c r="AE19">
        <v>166</v>
      </c>
    </row>
    <row r="20" spans="1:31">
      <c r="A20" s="18" t="s">
        <v>25</v>
      </c>
      <c r="B20" s="18">
        <f t="shared" si="1"/>
        <v>12</v>
      </c>
      <c r="C20" s="18">
        <f t="shared" si="2"/>
        <v>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116</v>
      </c>
      <c r="P20">
        <v>131</v>
      </c>
      <c r="Q20">
        <v>133</v>
      </c>
      <c r="R20">
        <v>133</v>
      </c>
      <c r="S20">
        <v>133</v>
      </c>
      <c r="T20">
        <v>133</v>
      </c>
      <c r="U20">
        <v>133</v>
      </c>
      <c r="V20">
        <v>133</v>
      </c>
      <c r="W20">
        <v>133</v>
      </c>
      <c r="X20">
        <v>133</v>
      </c>
      <c r="Y20">
        <v>133</v>
      </c>
      <c r="Z20">
        <v>133</v>
      </c>
      <c r="AA20">
        <v>133</v>
      </c>
      <c r="AB20">
        <v>133</v>
      </c>
      <c r="AC20">
        <v>133</v>
      </c>
      <c r="AD20">
        <v>133</v>
      </c>
      <c r="AE20">
        <v>133</v>
      </c>
    </row>
    <row r="21" spans="1:31">
      <c r="A21" s="18" t="s">
        <v>26</v>
      </c>
      <c r="B21" s="18">
        <f t="shared" si="1"/>
        <v>12</v>
      </c>
      <c r="C21" s="18">
        <f t="shared" si="2"/>
        <v>16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116</v>
      </c>
      <c r="P21">
        <v>131</v>
      </c>
      <c r="Q21">
        <v>133</v>
      </c>
      <c r="R21">
        <v>133</v>
      </c>
      <c r="S21">
        <v>133</v>
      </c>
      <c r="T21">
        <v>133</v>
      </c>
      <c r="U21">
        <v>133</v>
      </c>
      <c r="V21">
        <v>133</v>
      </c>
      <c r="W21">
        <v>133</v>
      </c>
      <c r="X21">
        <v>133</v>
      </c>
      <c r="Y21">
        <v>133</v>
      </c>
      <c r="Z21">
        <v>133</v>
      </c>
      <c r="AA21">
        <v>133</v>
      </c>
      <c r="AB21">
        <v>133</v>
      </c>
      <c r="AC21">
        <v>133</v>
      </c>
      <c r="AD21">
        <v>133</v>
      </c>
      <c r="AE21">
        <v>133</v>
      </c>
    </row>
    <row r="22" spans="1:31" s="22" customFormat="1">
      <c r="A22" s="23" t="s">
        <v>27</v>
      </c>
      <c r="B22" s="21">
        <f t="shared" si="1"/>
        <v>0</v>
      </c>
      <c r="C22" s="21">
        <f t="shared" si="2"/>
        <v>0</v>
      </c>
      <c r="D22" s="22">
        <v>173</v>
      </c>
      <c r="E22" s="22">
        <v>173</v>
      </c>
      <c r="F22" s="22">
        <v>173</v>
      </c>
      <c r="G22" s="22">
        <v>173</v>
      </c>
      <c r="H22" s="22">
        <v>173</v>
      </c>
      <c r="I22" s="22">
        <v>172</v>
      </c>
      <c r="J22" s="22">
        <v>173</v>
      </c>
      <c r="K22" s="22">
        <v>173</v>
      </c>
      <c r="L22" s="22">
        <v>173</v>
      </c>
      <c r="M22" s="22">
        <v>173</v>
      </c>
      <c r="N22" s="22">
        <v>173</v>
      </c>
      <c r="O22" s="22">
        <v>172</v>
      </c>
      <c r="P22" s="22">
        <v>172</v>
      </c>
      <c r="Q22" s="22">
        <v>172</v>
      </c>
      <c r="R22" s="22">
        <v>172</v>
      </c>
      <c r="S22" s="22">
        <v>172</v>
      </c>
      <c r="T22" s="22">
        <v>172</v>
      </c>
      <c r="U22" s="22">
        <v>172</v>
      </c>
      <c r="V22" s="22">
        <v>172</v>
      </c>
      <c r="W22" s="22">
        <v>172</v>
      </c>
      <c r="X22" s="22">
        <v>172</v>
      </c>
      <c r="Y22" s="22">
        <v>172</v>
      </c>
      <c r="Z22" s="22">
        <v>172</v>
      </c>
      <c r="AA22" s="22">
        <v>172</v>
      </c>
      <c r="AB22" s="22">
        <v>172</v>
      </c>
      <c r="AC22" s="22">
        <v>172</v>
      </c>
      <c r="AD22" s="22">
        <v>172</v>
      </c>
      <c r="AE22" s="22">
        <v>172</v>
      </c>
    </row>
    <row r="23" spans="1:31" s="22" customFormat="1">
      <c r="A23" s="23" t="s">
        <v>28</v>
      </c>
      <c r="B23" s="21">
        <f t="shared" si="1"/>
        <v>0</v>
      </c>
      <c r="C23" s="21">
        <f t="shared" si="2"/>
        <v>0</v>
      </c>
      <c r="D23" s="22">
        <v>173</v>
      </c>
      <c r="E23" s="22">
        <v>173</v>
      </c>
      <c r="F23" s="22">
        <v>173</v>
      </c>
      <c r="G23" s="22">
        <v>173</v>
      </c>
      <c r="H23" s="22">
        <v>173</v>
      </c>
      <c r="I23" s="22">
        <v>172</v>
      </c>
      <c r="J23" s="22">
        <v>173</v>
      </c>
      <c r="K23" s="22">
        <v>173</v>
      </c>
      <c r="L23" s="22">
        <v>173</v>
      </c>
      <c r="M23" s="22">
        <v>173</v>
      </c>
      <c r="N23" s="22">
        <v>173</v>
      </c>
      <c r="O23" s="22">
        <v>172</v>
      </c>
      <c r="P23" s="22">
        <v>172</v>
      </c>
      <c r="Q23" s="22">
        <v>172</v>
      </c>
      <c r="R23" s="22">
        <v>172</v>
      </c>
      <c r="S23" s="22">
        <v>172</v>
      </c>
      <c r="T23" s="22">
        <v>172</v>
      </c>
      <c r="U23" s="22">
        <v>172</v>
      </c>
      <c r="V23" s="22">
        <v>172</v>
      </c>
      <c r="W23" s="22">
        <v>172</v>
      </c>
      <c r="X23" s="22">
        <v>172</v>
      </c>
      <c r="Y23" s="22">
        <v>172</v>
      </c>
      <c r="Z23" s="22">
        <v>172</v>
      </c>
      <c r="AA23" s="22">
        <v>172</v>
      </c>
      <c r="AB23" s="22">
        <v>172</v>
      </c>
      <c r="AC23" s="22">
        <v>172</v>
      </c>
      <c r="AD23" s="22">
        <v>172</v>
      </c>
      <c r="AE23" s="22">
        <v>172</v>
      </c>
    </row>
    <row r="24" spans="1:31">
      <c r="A24" s="18" t="s">
        <v>29</v>
      </c>
      <c r="B24" s="18">
        <f t="shared" si="1"/>
        <v>7</v>
      </c>
      <c r="C24" s="18">
        <f t="shared" si="2"/>
        <v>0</v>
      </c>
      <c r="D24">
        <v>154</v>
      </c>
      <c r="E24">
        <v>155</v>
      </c>
      <c r="F24">
        <v>155</v>
      </c>
      <c r="G24">
        <v>155</v>
      </c>
      <c r="H24">
        <v>155</v>
      </c>
      <c r="I24">
        <v>155</v>
      </c>
      <c r="J24">
        <v>161</v>
      </c>
      <c r="K24">
        <v>160</v>
      </c>
      <c r="L24">
        <v>161</v>
      </c>
      <c r="M24">
        <v>169</v>
      </c>
      <c r="N24">
        <v>168</v>
      </c>
      <c r="O24">
        <v>159</v>
      </c>
      <c r="P24">
        <v>161</v>
      </c>
      <c r="Q24">
        <v>163</v>
      </c>
      <c r="R24">
        <v>164</v>
      </c>
      <c r="S24">
        <v>165</v>
      </c>
      <c r="T24">
        <v>165</v>
      </c>
      <c r="U24">
        <v>165</v>
      </c>
      <c r="V24">
        <v>166</v>
      </c>
      <c r="W24">
        <v>169</v>
      </c>
      <c r="X24">
        <v>170</v>
      </c>
      <c r="Y24">
        <v>170</v>
      </c>
      <c r="Z24">
        <v>170</v>
      </c>
      <c r="AA24">
        <v>171</v>
      </c>
      <c r="AB24">
        <v>171</v>
      </c>
      <c r="AC24">
        <v>171</v>
      </c>
      <c r="AD24">
        <v>171</v>
      </c>
      <c r="AE24">
        <v>171</v>
      </c>
    </row>
    <row r="25" spans="1:31">
      <c r="A25" s="18" t="s">
        <v>30</v>
      </c>
      <c r="B25" s="18">
        <f t="shared" si="1"/>
        <v>9</v>
      </c>
      <c r="C25" s="18">
        <f t="shared" si="2"/>
        <v>0</v>
      </c>
      <c r="D25">
        <v>140</v>
      </c>
      <c r="E25">
        <v>142</v>
      </c>
      <c r="F25">
        <v>143</v>
      </c>
      <c r="G25">
        <v>142</v>
      </c>
      <c r="H25">
        <v>144</v>
      </c>
      <c r="I25">
        <v>146</v>
      </c>
      <c r="J25">
        <v>155</v>
      </c>
      <c r="K25">
        <v>155</v>
      </c>
      <c r="L25">
        <v>159</v>
      </c>
      <c r="M25">
        <v>161</v>
      </c>
      <c r="N25">
        <v>162</v>
      </c>
      <c r="O25">
        <v>162</v>
      </c>
      <c r="P25">
        <v>161</v>
      </c>
      <c r="Q25">
        <v>162</v>
      </c>
      <c r="R25">
        <v>161</v>
      </c>
      <c r="S25">
        <v>161</v>
      </c>
      <c r="T25">
        <v>161</v>
      </c>
      <c r="U25">
        <v>161</v>
      </c>
      <c r="V25">
        <v>161</v>
      </c>
      <c r="W25">
        <v>160</v>
      </c>
      <c r="X25">
        <v>161</v>
      </c>
      <c r="Y25">
        <v>162</v>
      </c>
      <c r="Z25">
        <v>161</v>
      </c>
      <c r="AA25">
        <v>161</v>
      </c>
      <c r="AB25">
        <v>161</v>
      </c>
      <c r="AC25">
        <v>161</v>
      </c>
      <c r="AD25">
        <v>161</v>
      </c>
      <c r="AE25">
        <v>161</v>
      </c>
    </row>
    <row r="26" spans="1:31">
      <c r="A26" s="18" t="s">
        <v>31</v>
      </c>
      <c r="B26" s="18">
        <f t="shared" si="1"/>
        <v>6</v>
      </c>
      <c r="C26" s="18">
        <f t="shared" si="2"/>
        <v>0</v>
      </c>
      <c r="D26">
        <v>157</v>
      </c>
      <c r="E26">
        <v>157</v>
      </c>
      <c r="F26">
        <v>158</v>
      </c>
      <c r="G26">
        <v>156</v>
      </c>
      <c r="H26">
        <v>156</v>
      </c>
      <c r="I26">
        <v>158</v>
      </c>
      <c r="J26">
        <v>168</v>
      </c>
      <c r="K26">
        <v>170</v>
      </c>
      <c r="L26">
        <v>171</v>
      </c>
      <c r="M26">
        <v>172</v>
      </c>
      <c r="N26">
        <v>172</v>
      </c>
      <c r="O26">
        <v>171</v>
      </c>
      <c r="P26">
        <v>170</v>
      </c>
      <c r="Q26">
        <v>171</v>
      </c>
      <c r="R26">
        <v>171</v>
      </c>
      <c r="S26">
        <v>171</v>
      </c>
      <c r="T26">
        <v>171</v>
      </c>
      <c r="U26">
        <v>171</v>
      </c>
      <c r="V26">
        <v>171</v>
      </c>
      <c r="W26">
        <v>171</v>
      </c>
      <c r="X26">
        <v>171</v>
      </c>
      <c r="Y26">
        <v>171</v>
      </c>
      <c r="Z26">
        <v>171</v>
      </c>
      <c r="AA26">
        <v>171</v>
      </c>
      <c r="AB26">
        <v>171</v>
      </c>
      <c r="AC26">
        <v>171</v>
      </c>
      <c r="AD26">
        <v>171</v>
      </c>
      <c r="AE26">
        <v>171</v>
      </c>
    </row>
    <row r="27" spans="1:31">
      <c r="A27" s="21" t="s">
        <v>32</v>
      </c>
      <c r="B27" s="21">
        <f t="shared" si="1"/>
        <v>0</v>
      </c>
      <c r="C27" s="21">
        <f t="shared" si="2"/>
        <v>0</v>
      </c>
      <c r="D27">
        <v>173</v>
      </c>
      <c r="E27">
        <v>173</v>
      </c>
      <c r="F27">
        <v>173</v>
      </c>
      <c r="G27">
        <v>173</v>
      </c>
      <c r="H27">
        <v>173</v>
      </c>
      <c r="I27">
        <v>172</v>
      </c>
      <c r="J27">
        <v>173</v>
      </c>
      <c r="K27">
        <v>173</v>
      </c>
      <c r="L27">
        <v>173</v>
      </c>
      <c r="M27">
        <v>173</v>
      </c>
      <c r="N27">
        <v>173</v>
      </c>
      <c r="O27">
        <v>172</v>
      </c>
      <c r="P27">
        <v>172</v>
      </c>
      <c r="Q27">
        <v>172</v>
      </c>
      <c r="R27">
        <v>172</v>
      </c>
      <c r="S27">
        <v>172</v>
      </c>
      <c r="T27">
        <v>172</v>
      </c>
      <c r="U27">
        <v>172</v>
      </c>
      <c r="V27">
        <v>172</v>
      </c>
      <c r="W27">
        <v>172</v>
      </c>
      <c r="X27">
        <v>172</v>
      </c>
      <c r="Y27">
        <v>172</v>
      </c>
      <c r="Z27">
        <v>172</v>
      </c>
      <c r="AA27">
        <v>172</v>
      </c>
      <c r="AB27">
        <v>172</v>
      </c>
      <c r="AC27">
        <v>172</v>
      </c>
      <c r="AD27">
        <v>172</v>
      </c>
      <c r="AE27">
        <v>172</v>
      </c>
    </row>
    <row r="28" spans="1:31">
      <c r="A28" s="21" t="s">
        <v>33</v>
      </c>
      <c r="B28" s="21">
        <f t="shared" si="1"/>
        <v>0</v>
      </c>
      <c r="C28" s="21">
        <f t="shared" si="2"/>
        <v>0</v>
      </c>
      <c r="D28">
        <v>172</v>
      </c>
      <c r="E28">
        <v>172</v>
      </c>
      <c r="F28">
        <v>172</v>
      </c>
      <c r="G28">
        <v>172</v>
      </c>
      <c r="H28">
        <v>172</v>
      </c>
      <c r="I28">
        <v>171</v>
      </c>
      <c r="J28">
        <v>171</v>
      </c>
      <c r="K28">
        <v>172</v>
      </c>
      <c r="L28">
        <v>172</v>
      </c>
      <c r="M28">
        <v>172</v>
      </c>
      <c r="N28">
        <v>172</v>
      </c>
      <c r="O28">
        <v>171</v>
      </c>
      <c r="P28">
        <v>171</v>
      </c>
      <c r="Q28">
        <v>171</v>
      </c>
      <c r="R28">
        <v>171</v>
      </c>
      <c r="S28">
        <v>172</v>
      </c>
      <c r="T28">
        <v>172</v>
      </c>
      <c r="U28">
        <v>172</v>
      </c>
      <c r="V28">
        <v>172</v>
      </c>
      <c r="W28">
        <v>172</v>
      </c>
      <c r="X28">
        <v>172</v>
      </c>
      <c r="Y28">
        <v>172</v>
      </c>
      <c r="Z28">
        <v>172</v>
      </c>
      <c r="AA28">
        <v>172</v>
      </c>
      <c r="AB28">
        <v>172</v>
      </c>
      <c r="AC28">
        <v>172</v>
      </c>
      <c r="AD28">
        <v>172</v>
      </c>
      <c r="AE28">
        <v>172</v>
      </c>
    </row>
    <row r="29" spans="1:31">
      <c r="A29" s="23" t="s">
        <v>34</v>
      </c>
      <c r="B29" s="21">
        <f t="shared" si="1"/>
        <v>0</v>
      </c>
      <c r="C29" s="21">
        <f t="shared" si="2"/>
        <v>0</v>
      </c>
      <c r="D29">
        <v>173</v>
      </c>
      <c r="E29">
        <v>173</v>
      </c>
      <c r="F29">
        <v>173</v>
      </c>
      <c r="G29">
        <v>173</v>
      </c>
      <c r="H29">
        <v>173</v>
      </c>
      <c r="I29">
        <v>172</v>
      </c>
      <c r="J29">
        <v>173</v>
      </c>
      <c r="K29">
        <v>173</v>
      </c>
      <c r="L29">
        <v>173</v>
      </c>
      <c r="M29">
        <v>173</v>
      </c>
      <c r="N29">
        <v>173</v>
      </c>
      <c r="O29">
        <v>172</v>
      </c>
      <c r="P29">
        <v>172</v>
      </c>
      <c r="Q29">
        <v>172</v>
      </c>
      <c r="R29">
        <v>172</v>
      </c>
      <c r="S29">
        <v>172</v>
      </c>
      <c r="T29">
        <v>172</v>
      </c>
      <c r="U29">
        <v>172</v>
      </c>
      <c r="V29">
        <v>172</v>
      </c>
      <c r="W29">
        <v>172</v>
      </c>
      <c r="X29">
        <v>172</v>
      </c>
      <c r="Y29">
        <v>172</v>
      </c>
      <c r="Z29">
        <v>172</v>
      </c>
      <c r="AA29">
        <v>172</v>
      </c>
      <c r="AB29">
        <v>172</v>
      </c>
      <c r="AC29">
        <v>172</v>
      </c>
      <c r="AD29">
        <v>172</v>
      </c>
      <c r="AE29">
        <v>172</v>
      </c>
    </row>
    <row r="30" spans="1:31">
      <c r="A30" s="21" t="s">
        <v>35</v>
      </c>
      <c r="B30" s="21">
        <f t="shared" si="1"/>
        <v>1</v>
      </c>
      <c r="C30" s="21">
        <f t="shared" si="2"/>
        <v>0</v>
      </c>
      <c r="D30">
        <v>173</v>
      </c>
      <c r="E30">
        <v>173</v>
      </c>
      <c r="F30">
        <v>173</v>
      </c>
      <c r="G30">
        <v>173</v>
      </c>
      <c r="H30">
        <v>173</v>
      </c>
      <c r="I30">
        <v>172</v>
      </c>
      <c r="J30">
        <v>137</v>
      </c>
      <c r="K30">
        <v>173</v>
      </c>
      <c r="L30">
        <v>173</v>
      </c>
      <c r="M30">
        <v>173</v>
      </c>
      <c r="N30">
        <v>173</v>
      </c>
      <c r="O30">
        <v>171</v>
      </c>
      <c r="P30">
        <v>171</v>
      </c>
      <c r="Q30">
        <v>171</v>
      </c>
      <c r="R30">
        <v>171</v>
      </c>
      <c r="S30">
        <v>170</v>
      </c>
      <c r="T30">
        <v>171</v>
      </c>
      <c r="U30">
        <v>171</v>
      </c>
      <c r="V30">
        <v>172</v>
      </c>
      <c r="W30">
        <v>172</v>
      </c>
      <c r="X30">
        <v>172</v>
      </c>
      <c r="Y30">
        <v>172</v>
      </c>
      <c r="Z30">
        <v>172</v>
      </c>
      <c r="AA30">
        <v>172</v>
      </c>
      <c r="AB30">
        <v>172</v>
      </c>
      <c r="AC30">
        <v>172</v>
      </c>
      <c r="AD30">
        <v>172</v>
      </c>
      <c r="AE30">
        <v>172</v>
      </c>
    </row>
    <row r="31" spans="1:31">
      <c r="A31" s="21" t="s">
        <v>36</v>
      </c>
      <c r="B31" s="21">
        <f t="shared" si="1"/>
        <v>1</v>
      </c>
      <c r="C31" s="21">
        <f t="shared" si="2"/>
        <v>0</v>
      </c>
      <c r="D31">
        <v>172</v>
      </c>
      <c r="E31">
        <v>173</v>
      </c>
      <c r="F31">
        <v>173</v>
      </c>
      <c r="G31">
        <v>173</v>
      </c>
      <c r="H31">
        <v>173</v>
      </c>
      <c r="I31">
        <v>172</v>
      </c>
      <c r="J31">
        <v>137</v>
      </c>
      <c r="K31">
        <v>172</v>
      </c>
      <c r="L31">
        <v>172</v>
      </c>
      <c r="M31">
        <v>173</v>
      </c>
      <c r="N31">
        <v>173</v>
      </c>
      <c r="O31">
        <v>171</v>
      </c>
      <c r="P31">
        <v>171</v>
      </c>
      <c r="Q31">
        <v>171</v>
      </c>
      <c r="R31">
        <v>171</v>
      </c>
      <c r="S31">
        <v>170</v>
      </c>
      <c r="T31">
        <v>171</v>
      </c>
      <c r="U31">
        <v>171</v>
      </c>
      <c r="V31">
        <v>171</v>
      </c>
      <c r="W31">
        <v>171</v>
      </c>
      <c r="X31">
        <v>171</v>
      </c>
      <c r="Y31">
        <v>172</v>
      </c>
      <c r="Z31">
        <v>172</v>
      </c>
      <c r="AA31">
        <v>172</v>
      </c>
      <c r="AB31">
        <v>172</v>
      </c>
      <c r="AC31">
        <v>172</v>
      </c>
      <c r="AD31">
        <v>172</v>
      </c>
      <c r="AE31">
        <v>172</v>
      </c>
    </row>
    <row r="32" spans="1:31">
      <c r="A32" s="18" t="s">
        <v>37</v>
      </c>
      <c r="B32" s="18">
        <f t="shared" si="1"/>
        <v>12</v>
      </c>
      <c r="C32" s="18">
        <f t="shared" si="2"/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99</v>
      </c>
      <c r="K32">
        <v>107</v>
      </c>
      <c r="L32">
        <v>106</v>
      </c>
      <c r="M32">
        <v>107</v>
      </c>
      <c r="N32">
        <v>113</v>
      </c>
      <c r="O32">
        <v>13</v>
      </c>
      <c r="P32">
        <v>132</v>
      </c>
      <c r="Q32">
        <v>166</v>
      </c>
      <c r="R32">
        <v>167</v>
      </c>
      <c r="S32">
        <v>168</v>
      </c>
      <c r="T32">
        <v>170</v>
      </c>
      <c r="U32">
        <v>171</v>
      </c>
      <c r="V32">
        <v>171</v>
      </c>
      <c r="W32">
        <v>170</v>
      </c>
      <c r="X32">
        <v>171</v>
      </c>
      <c r="Y32">
        <v>171</v>
      </c>
      <c r="Z32">
        <v>171</v>
      </c>
      <c r="AA32">
        <v>170</v>
      </c>
      <c r="AB32">
        <v>169</v>
      </c>
      <c r="AC32">
        <v>171</v>
      </c>
      <c r="AD32">
        <v>171</v>
      </c>
      <c r="AE32">
        <v>171</v>
      </c>
    </row>
    <row r="33" spans="1:31">
      <c r="A33" s="18" t="s">
        <v>38</v>
      </c>
      <c r="B33" s="18">
        <f t="shared" si="1"/>
        <v>12</v>
      </c>
      <c r="C33" s="18">
        <f t="shared" si="2"/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98</v>
      </c>
      <c r="K33">
        <v>107</v>
      </c>
      <c r="L33">
        <v>108</v>
      </c>
      <c r="M33">
        <v>116</v>
      </c>
      <c r="N33">
        <v>115</v>
      </c>
      <c r="O33">
        <v>13</v>
      </c>
      <c r="P33">
        <v>132</v>
      </c>
      <c r="Q33">
        <v>165</v>
      </c>
      <c r="R33">
        <v>167</v>
      </c>
      <c r="S33">
        <v>168</v>
      </c>
      <c r="T33">
        <v>170</v>
      </c>
      <c r="U33">
        <v>171</v>
      </c>
      <c r="V33">
        <v>171</v>
      </c>
      <c r="W33">
        <v>170</v>
      </c>
      <c r="X33">
        <v>171</v>
      </c>
      <c r="Y33">
        <v>171</v>
      </c>
      <c r="Z33">
        <v>171</v>
      </c>
      <c r="AA33">
        <v>170</v>
      </c>
      <c r="AB33">
        <v>169</v>
      </c>
      <c r="AC33">
        <v>171</v>
      </c>
      <c r="AD33">
        <v>171</v>
      </c>
      <c r="AE33">
        <v>171</v>
      </c>
    </row>
    <row r="34" spans="1:31">
      <c r="A34" s="18" t="s">
        <v>39</v>
      </c>
      <c r="B34" s="18">
        <f t="shared" si="1"/>
        <v>12</v>
      </c>
      <c r="C34" s="18">
        <f t="shared" si="2"/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36</v>
      </c>
      <c r="K34">
        <v>36</v>
      </c>
      <c r="L34">
        <v>36</v>
      </c>
      <c r="M34">
        <v>36</v>
      </c>
      <c r="N34">
        <v>37</v>
      </c>
      <c r="O34">
        <v>154</v>
      </c>
      <c r="P34">
        <v>170</v>
      </c>
      <c r="Q34">
        <v>172</v>
      </c>
      <c r="R34">
        <v>172</v>
      </c>
      <c r="S34">
        <v>172</v>
      </c>
      <c r="T34">
        <v>172</v>
      </c>
      <c r="U34">
        <v>172</v>
      </c>
      <c r="V34">
        <v>172</v>
      </c>
      <c r="W34">
        <v>163</v>
      </c>
      <c r="X34">
        <v>163</v>
      </c>
      <c r="Y34">
        <v>163</v>
      </c>
      <c r="Z34">
        <v>163</v>
      </c>
      <c r="AA34">
        <v>163</v>
      </c>
      <c r="AB34">
        <v>163</v>
      </c>
      <c r="AC34">
        <v>163</v>
      </c>
      <c r="AD34">
        <v>163</v>
      </c>
      <c r="AE34">
        <v>163</v>
      </c>
    </row>
    <row r="35" spans="1:31">
      <c r="A35" s="18" t="s">
        <v>40</v>
      </c>
      <c r="B35" s="18">
        <f t="shared" si="1"/>
        <v>12</v>
      </c>
      <c r="C35" s="18">
        <f t="shared" si="2"/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36</v>
      </c>
      <c r="K35">
        <v>36</v>
      </c>
      <c r="L35">
        <v>36</v>
      </c>
      <c r="M35">
        <v>36</v>
      </c>
      <c r="N35">
        <v>37</v>
      </c>
      <c r="O35">
        <v>154</v>
      </c>
      <c r="P35">
        <v>170</v>
      </c>
      <c r="Q35">
        <v>172</v>
      </c>
      <c r="R35">
        <v>172</v>
      </c>
      <c r="S35">
        <v>172</v>
      </c>
      <c r="T35">
        <v>172</v>
      </c>
      <c r="U35">
        <v>172</v>
      </c>
      <c r="V35">
        <v>172</v>
      </c>
      <c r="W35">
        <v>163</v>
      </c>
      <c r="X35">
        <v>163</v>
      </c>
      <c r="Y35">
        <v>163</v>
      </c>
      <c r="Z35">
        <v>163</v>
      </c>
      <c r="AA35">
        <v>163</v>
      </c>
      <c r="AB35">
        <v>163</v>
      </c>
      <c r="AC35">
        <v>163</v>
      </c>
      <c r="AD35">
        <v>163</v>
      </c>
      <c r="AE35">
        <v>163</v>
      </c>
    </row>
    <row r="36" spans="1:31">
      <c r="A36" s="18" t="s">
        <v>41</v>
      </c>
      <c r="B36" s="18">
        <f t="shared" si="1"/>
        <v>6</v>
      </c>
      <c r="C36" s="18">
        <f t="shared" si="2"/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170</v>
      </c>
      <c r="K36">
        <v>168</v>
      </c>
      <c r="L36">
        <v>168</v>
      </c>
      <c r="M36">
        <v>161</v>
      </c>
      <c r="N36">
        <v>161</v>
      </c>
      <c r="O36">
        <v>173</v>
      </c>
      <c r="P36">
        <v>173</v>
      </c>
      <c r="Q36">
        <v>173</v>
      </c>
      <c r="R36">
        <v>173</v>
      </c>
      <c r="S36">
        <v>173</v>
      </c>
      <c r="T36">
        <v>173</v>
      </c>
      <c r="U36">
        <v>173</v>
      </c>
      <c r="V36">
        <v>173</v>
      </c>
      <c r="W36">
        <v>173</v>
      </c>
      <c r="X36">
        <v>173</v>
      </c>
      <c r="Y36">
        <v>173</v>
      </c>
      <c r="Z36">
        <v>173</v>
      </c>
      <c r="AA36">
        <v>173</v>
      </c>
      <c r="AB36">
        <v>173</v>
      </c>
      <c r="AC36">
        <v>173</v>
      </c>
      <c r="AD36">
        <v>173</v>
      </c>
      <c r="AE36">
        <v>0</v>
      </c>
    </row>
    <row r="37" spans="1:31">
      <c r="A37" s="18" t="s">
        <v>42</v>
      </c>
      <c r="B37" s="18">
        <f t="shared" si="1"/>
        <v>6</v>
      </c>
      <c r="C37" s="18">
        <f t="shared" si="2"/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170</v>
      </c>
      <c r="K37">
        <v>168</v>
      </c>
      <c r="L37">
        <v>168</v>
      </c>
      <c r="M37">
        <v>161</v>
      </c>
      <c r="N37">
        <v>161</v>
      </c>
      <c r="O37">
        <v>173</v>
      </c>
      <c r="P37">
        <v>173</v>
      </c>
      <c r="Q37">
        <v>173</v>
      </c>
      <c r="R37">
        <v>173</v>
      </c>
      <c r="S37">
        <v>173</v>
      </c>
      <c r="T37">
        <v>173</v>
      </c>
      <c r="U37">
        <v>173</v>
      </c>
      <c r="V37">
        <v>173</v>
      </c>
      <c r="W37">
        <v>173</v>
      </c>
      <c r="X37">
        <v>173</v>
      </c>
      <c r="Y37">
        <v>173</v>
      </c>
      <c r="Z37">
        <v>173</v>
      </c>
      <c r="AA37">
        <v>173</v>
      </c>
      <c r="AB37">
        <v>173</v>
      </c>
      <c r="AC37">
        <v>173</v>
      </c>
      <c r="AD37">
        <v>173</v>
      </c>
      <c r="AE37">
        <v>0</v>
      </c>
    </row>
    <row r="38" spans="1:31">
      <c r="A38" s="18" t="s">
        <v>43</v>
      </c>
      <c r="B38" s="18">
        <f t="shared" si="1"/>
        <v>12</v>
      </c>
      <c r="C38" s="18">
        <f t="shared" si="2"/>
        <v>16</v>
      </c>
      <c r="D38">
        <v>0</v>
      </c>
      <c r="E38">
        <v>0</v>
      </c>
      <c r="F38">
        <v>32</v>
      </c>
      <c r="G38">
        <v>22</v>
      </c>
      <c r="H38">
        <v>21</v>
      </c>
      <c r="I38">
        <v>23</v>
      </c>
      <c r="J38">
        <v>21</v>
      </c>
      <c r="K38">
        <v>19</v>
      </c>
      <c r="L38">
        <v>21</v>
      </c>
      <c r="M38">
        <v>20</v>
      </c>
      <c r="N38">
        <v>21</v>
      </c>
      <c r="O38">
        <v>22</v>
      </c>
      <c r="P38">
        <v>23</v>
      </c>
      <c r="Q38">
        <v>24</v>
      </c>
      <c r="R38">
        <v>23</v>
      </c>
      <c r="S38">
        <v>22</v>
      </c>
      <c r="T38">
        <v>25</v>
      </c>
      <c r="U38">
        <v>28</v>
      </c>
      <c r="V38">
        <v>30</v>
      </c>
      <c r="W38">
        <v>34</v>
      </c>
      <c r="X38">
        <v>32</v>
      </c>
      <c r="Y38">
        <v>32</v>
      </c>
      <c r="Z38">
        <v>31</v>
      </c>
      <c r="AA38">
        <v>30</v>
      </c>
      <c r="AB38">
        <v>31</v>
      </c>
      <c r="AC38">
        <v>30</v>
      </c>
      <c r="AD38">
        <v>31</v>
      </c>
      <c r="AE38">
        <v>31</v>
      </c>
    </row>
    <row r="39" spans="1:31">
      <c r="A39" s="18" t="s">
        <v>44</v>
      </c>
      <c r="B39" s="18">
        <f t="shared" si="1"/>
        <v>7</v>
      </c>
      <c r="C39" s="18">
        <f t="shared" si="2"/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173</v>
      </c>
      <c r="L39">
        <v>172</v>
      </c>
      <c r="M39">
        <v>172</v>
      </c>
      <c r="N39">
        <v>172</v>
      </c>
      <c r="O39">
        <v>172</v>
      </c>
      <c r="P39">
        <v>172</v>
      </c>
      <c r="Q39">
        <v>172</v>
      </c>
      <c r="R39">
        <v>172</v>
      </c>
      <c r="S39">
        <v>172</v>
      </c>
      <c r="T39">
        <v>172</v>
      </c>
      <c r="U39">
        <v>172</v>
      </c>
      <c r="V39">
        <v>172</v>
      </c>
      <c r="W39">
        <v>172</v>
      </c>
      <c r="X39">
        <v>172</v>
      </c>
      <c r="Y39">
        <v>172</v>
      </c>
      <c r="Z39">
        <v>172</v>
      </c>
      <c r="AA39">
        <v>172</v>
      </c>
      <c r="AB39">
        <v>172</v>
      </c>
      <c r="AC39">
        <v>172</v>
      </c>
      <c r="AD39">
        <v>172</v>
      </c>
      <c r="AE39">
        <v>0</v>
      </c>
    </row>
    <row r="40" spans="1:31">
      <c r="A40" s="18" t="s">
        <v>45</v>
      </c>
      <c r="B40" s="18">
        <f t="shared" si="1"/>
        <v>7</v>
      </c>
      <c r="C40" s="18">
        <f t="shared" si="2"/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173</v>
      </c>
      <c r="L40">
        <v>172</v>
      </c>
      <c r="M40">
        <v>172</v>
      </c>
      <c r="N40">
        <v>172</v>
      </c>
      <c r="O40">
        <v>172</v>
      </c>
      <c r="P40">
        <v>172</v>
      </c>
      <c r="Q40">
        <v>172</v>
      </c>
      <c r="R40">
        <v>172</v>
      </c>
      <c r="S40">
        <v>172</v>
      </c>
      <c r="T40">
        <v>172</v>
      </c>
      <c r="U40">
        <v>172</v>
      </c>
      <c r="V40">
        <v>172</v>
      </c>
      <c r="W40">
        <v>172</v>
      </c>
      <c r="X40">
        <v>172</v>
      </c>
      <c r="Y40">
        <v>172</v>
      </c>
      <c r="Z40">
        <v>172</v>
      </c>
      <c r="AA40">
        <v>172</v>
      </c>
      <c r="AB40">
        <v>172</v>
      </c>
      <c r="AC40">
        <v>172</v>
      </c>
      <c r="AD40">
        <v>172</v>
      </c>
      <c r="AE40">
        <v>0</v>
      </c>
    </row>
    <row r="41" spans="1:31">
      <c r="A41" s="18" t="s">
        <v>46</v>
      </c>
      <c r="B41" s="18">
        <f t="shared" si="1"/>
        <v>7</v>
      </c>
      <c r="C41" s="18">
        <f t="shared" si="2"/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173</v>
      </c>
      <c r="L41">
        <v>172</v>
      </c>
      <c r="M41">
        <v>172</v>
      </c>
      <c r="N41">
        <v>172</v>
      </c>
      <c r="O41">
        <v>172</v>
      </c>
      <c r="P41">
        <v>172</v>
      </c>
      <c r="Q41">
        <v>172</v>
      </c>
      <c r="R41">
        <v>172</v>
      </c>
      <c r="S41">
        <v>172</v>
      </c>
      <c r="T41">
        <v>172</v>
      </c>
      <c r="U41">
        <v>172</v>
      </c>
      <c r="V41">
        <v>172</v>
      </c>
      <c r="W41">
        <v>172</v>
      </c>
      <c r="X41">
        <v>172</v>
      </c>
      <c r="Y41">
        <v>172</v>
      </c>
      <c r="Z41">
        <v>172</v>
      </c>
      <c r="AA41">
        <v>172</v>
      </c>
      <c r="AB41">
        <v>172</v>
      </c>
      <c r="AC41">
        <v>172</v>
      </c>
      <c r="AD41">
        <v>172</v>
      </c>
      <c r="AE41">
        <v>0</v>
      </c>
    </row>
    <row r="42" spans="1:31">
      <c r="A42" s="19" t="s">
        <v>47</v>
      </c>
      <c r="B42" s="18">
        <f t="shared" si="1"/>
        <v>7</v>
      </c>
      <c r="C42" s="18">
        <f t="shared" si="2"/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173</v>
      </c>
      <c r="L42">
        <v>172</v>
      </c>
      <c r="M42">
        <v>172</v>
      </c>
      <c r="N42">
        <v>172</v>
      </c>
      <c r="O42">
        <v>172</v>
      </c>
      <c r="P42">
        <v>172</v>
      </c>
      <c r="Q42">
        <v>172</v>
      </c>
      <c r="R42">
        <v>172</v>
      </c>
      <c r="S42">
        <v>172</v>
      </c>
      <c r="T42">
        <v>172</v>
      </c>
      <c r="U42">
        <v>172</v>
      </c>
      <c r="V42">
        <v>172</v>
      </c>
      <c r="W42">
        <v>172</v>
      </c>
      <c r="X42">
        <v>172</v>
      </c>
      <c r="Y42">
        <v>172</v>
      </c>
      <c r="Z42">
        <v>172</v>
      </c>
      <c r="AA42">
        <v>172</v>
      </c>
      <c r="AB42">
        <v>172</v>
      </c>
      <c r="AC42">
        <v>172</v>
      </c>
      <c r="AD42">
        <v>172</v>
      </c>
      <c r="AE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criteria</vt:lpstr>
      <vt:lpstr>EducationDataPortal_institution</vt:lpstr>
      <vt:lpstr>ModelEval</vt:lpstr>
      <vt:lpstr>ModelResults</vt:lpstr>
      <vt:lpstr>cmpTransf_stationarity</vt:lpstr>
      <vt:lpstr>cmpVariances</vt:lpstr>
      <vt:lpstr>Pivoted-Admissions</vt:lpstr>
      <vt:lpstr>Pivoted-Monies</vt:lpstr>
      <vt:lpstr>Pivoted-MoreMoney</vt:lpstr>
      <vt:lpstr>#blanks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Hidalgo-Sotelo</dc:creator>
  <cp:lastModifiedBy>Barbara Hidalgo-Sotelo</cp:lastModifiedBy>
  <dcterms:created xsi:type="dcterms:W3CDTF">2020-07-31T20:21:43Z</dcterms:created>
  <dcterms:modified xsi:type="dcterms:W3CDTF">2020-08-03T21:07:15Z</dcterms:modified>
</cp:coreProperties>
</file>